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71027"/>
</workbook>
</file>

<file path=xl/calcChain.xml><?xml version="1.0" encoding="utf-8"?>
<calcChain xmlns="http://schemas.openxmlformats.org/spreadsheetml/2006/main">
  <c r="K60" i="4" l="1"/>
  <c r="K59" i="4"/>
  <c r="K58" i="4"/>
  <c r="K57" i="4"/>
  <c r="K56" i="4"/>
  <c r="J16" i="10"/>
  <c r="J37" i="10"/>
  <c r="K37" i="10" s="1"/>
  <c r="K16" i="10"/>
  <c r="K15" i="10"/>
  <c r="J15" i="10"/>
  <c r="I17" i="10"/>
  <c r="H17" i="10"/>
  <c r="I12" i="10"/>
  <c r="H12" i="10"/>
  <c r="J60" i="4"/>
  <c r="K5" i="4"/>
  <c r="J5" i="4"/>
  <c r="K54" i="18"/>
  <c r="J12" i="4" s="1"/>
  <c r="K12" i="4" s="1"/>
  <c r="J17" i="10" l="1"/>
  <c r="J6" i="10"/>
  <c r="K17" i="10"/>
  <c r="J12" i="10" l="1"/>
  <c r="K6" i="10"/>
  <c r="K12" i="10" s="1"/>
</calcChain>
</file>

<file path=xl/sharedStrings.xml><?xml version="1.0" encoding="utf-8"?>
<sst xmlns="http://schemas.openxmlformats.org/spreadsheetml/2006/main" count="585" uniqueCount="511">
  <si>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</si>
  <si>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</si>
  <si>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</si>
  <si>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</si>
  <si>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</si>
  <si>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</si>
  <si>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</si>
  <si>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</si>
  <si>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</si>
  <si>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</si>
  <si>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</si>
  <si>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</si>
  <si>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</si>
  <si>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</si>
  <si>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</si>
  <si>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</si>
  <si>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</si>
  <si>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</si>
  <si>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</si>
  <si>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</si>
  <si>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</si>
  <si>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</si>
  <si>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</si>
  <si>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</si>
  <si>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</si>
  <si>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</si>
  <si>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</si>
  <si>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</si>
  <si>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</si>
  <si>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</si>
  <si>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</si>
  <si>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</si>
  <si>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</si>
  <si>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</si>
  <si>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</si>
  <si>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</si>
  <si>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</si>
  <si>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</si>
  <si>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</si>
  <si>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</si>
  <si>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</si>
  <si>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</si>
  <si>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</si>
  <si>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</si>
  <si>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</si>
  <si>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</si>
  <si>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</si>
  <si>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</si>
  <si>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</si>
  <si>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</si>
  <si>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</si>
  <si>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</si>
  <si>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</si>
  <si>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</si>
  <si>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</si>
  <si>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</si>
  <si>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</si>
  <si>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</si>
  <si>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</si>
  <si>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</si>
  <si>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</si>
  <si>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</si>
  <si>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</si>
  <si>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</si>
  <si>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</si>
  <si>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</si>
  <si>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</si>
  <si>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</si>
  <si>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</si>
  <si>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</si>
  <si>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</si>
  <si>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</si>
  <si>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</si>
  <si>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</si>
  <si>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</si>
  <si>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</si>
  <si>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</si>
  <si>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</si>
  <si>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</si>
  <si>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</si>
  <si>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</si>
  <si>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</si>
  <si>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</si>
  <si>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</si>
  <si>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</si>
  <si>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</si>
  <si>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</si>
  <si>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</si>
  <si>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</si>
  <si>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</si>
  <si>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</si>
  <si>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</si>
  <si>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</si>
  <si>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</si>
  <si>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</si>
  <si>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</si>
  <si>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</si>
  <si>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</si>
  <si>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</si>
  <si>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</si>
  <si>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</si>
  <si>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</si>
  <si>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</si>
  <si>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</si>
  <si>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</si>
  <si>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</si>
  <si>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</si>
  <si>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</si>
  <si>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</si>
  <si>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</si>
  <si>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</si>
  <si>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</si>
  <si>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</si>
  <si>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</si>
  <si>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</si>
  <si>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</si>
  <si>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</si>
  <si>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</si>
  <si>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</si>
  <si>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</si>
  <si>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</si>
  <si>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</si>
  <si>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</si>
  <si>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</si>
  <si>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</si>
  <si>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</si>
  <si>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</si>
  <si>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</si>
  <si>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</si>
  <si>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</si>
  <si>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</si>
  <si>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</si>
  <si>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</si>
  <si>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</si>
  <si>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</si>
  <si>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</si>
  <si>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</si>
  <si>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</si>
  <si>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</si>
  <si>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</si>
  <si>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</si>
  <si>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</si>
  <si>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</si>
  <si>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</si>
  <si>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</si>
  <si>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</si>
  <si>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</si>
  <si>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</si>
  <si>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</si>
  <si>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</si>
  <si>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</si>
  <si>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</si>
  <si>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</si>
  <si>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</si>
  <si>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</si>
  <si>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</si>
  <si>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</si>
  <si>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</si>
  <si>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</si>
  <si>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</si>
  <si>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</si>
  <si>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</si>
  <si>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</si>
  <si>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</si>
  <si>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</si>
  <si>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</si>
  <si>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</si>
  <si>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</si>
  <si>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</si>
  <si>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</si>
  <si>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</si>
  <si>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</si>
  <si>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</si>
  <si>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</si>
  <si>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</si>
  <si>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</si>
  <si>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</si>
  <si>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</si>
  <si>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</si>
  <si>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</si>
  <si>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</si>
  <si>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</si>
  <si>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</si>
  <si>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</si>
  <si>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</si>
  <si>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</si>
  <si>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</si>
  <si>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</si>
  <si>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</si>
  <si>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</si>
  <si>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</si>
  <si>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</si>
  <si>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</si>
  <si>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</si>
  <si>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</si>
  <si>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</si>
  <si>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</si>
  <si>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</si>
  <si>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</si>
  <si>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</si>
  <si>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</si>
  <si>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</si>
  <si>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</si>
  <si>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</si>
  <si>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</si>
  <si>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</si>
  <si>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</si>
  <si>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</si>
  <si>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</si>
  <si>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</si>
  <si>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</si>
  <si>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</si>
  <si>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</si>
  <si>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</si>
  <si>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</si>
  <si>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</si>
  <si>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</si>
  <si>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</si>
  <si>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</si>
  <si>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</si>
  <si>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</si>
  <si>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</si>
  <si>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</si>
  <si>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</si>
  <si>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</si>
  <si>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</si>
  <si>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</si>
  <si>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</si>
  <si>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</si>
  <si>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</si>
  <si>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</si>
  <si>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</si>
  <si>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</si>
  <si>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</si>
  <si>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</si>
  <si>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</si>
  <si>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</si>
  <si>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</si>
  <si>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</si>
  <si>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</si>
  <si>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</si>
  <si>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</si>
  <si>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</si>
  <si>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</si>
  <si>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</si>
  <si>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</si>
  <si>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</si>
  <si>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</si>
  <si>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</si>
  <si>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</si>
  <si>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</si>
  <si>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</si>
  <si>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</si>
  <si>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</si>
  <si>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</si>
  <si>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</si>
  <si>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</si>
  <si>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</si>
  <si>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</si>
  <si>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</si>
  <si>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</si>
  <si>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</si>
  <si>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</si>
  <si>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</si>
  <si>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</si>
  <si>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</si>
  <si>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</si>
  <si>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</si>
  <si>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</si>
  <si>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</si>
  <si>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</si>
  <si>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</si>
  <si>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</si>
  <si>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</si>
  <si>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</si>
  <si>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</si>
  <si>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</si>
  <si>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</si>
  <si>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</si>
  <si>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</si>
  <si>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</si>
  <si>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</si>
  <si>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</si>
  <si>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</si>
  <si>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</si>
  <si>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</si>
  <si>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</si>
  <si>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</si>
  <si>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</si>
  <si>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</si>
  <si>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</si>
  <si>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</si>
  <si>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</si>
  <si>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</si>
  <si>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</si>
  <si>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</si>
  <si>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</si>
  <si>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</si>
  <si>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</si>
  <si>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</si>
  <si>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</si>
  <si>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</si>
  <si>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</si>
  <si>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</si>
  <si>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</si>
  <si>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</si>
  <si>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</si>
  <si>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</si>
  <si>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</si>
  <si>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</si>
  <si>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</si>
  <si>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</si>
  <si>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</si>
  <si>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</si>
  <si>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</si>
  <si>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</si>
  <si>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</si>
  <si>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</si>
  <si>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</si>
  <si>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</si>
  <si>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</si>
  <si>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</si>
  <si>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</si>
  <si>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</si>
  <si>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</si>
  <si>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</si>
  <si>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</si>
  <si>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</si>
  <si>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</si>
  <si>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</si>
  <si>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</si>
  <si>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</si>
  <si>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</si>
  <si>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</si>
  <si>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</si>
  <si>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</si>
  <si>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</si>
  <si>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</si>
  <si>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</si>
  <si>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</si>
  <si>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</si>
  <si>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</si>
  <si>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</si>
  <si>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</si>
  <si>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</si>
  <si>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</si>
  <si>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</si>
  <si>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</si>
  <si>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</si>
  <si>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</si>
  <si>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</si>
  <si>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</si>
  <si>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</si>
  <si>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</si>
  <si>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</si>
  <si>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</si>
  <si>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</si>
  <si>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</si>
  <si>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</si>
  <si>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</si>
  <si>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</si>
  <si>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</si>
  <si>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</si>
  <si>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</si>
  <si>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</si>
  <si>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</si>
  <si>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</si>
  <si>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</si>
  <si>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</si>
  <si>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</si>
  <si>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</si>
  <si>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</si>
  <si>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</si>
  <si>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</si>
  <si>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</si>
  <si>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</si>
  <si>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</si>
  <si>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</si>
  <si>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</si>
  <si>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</si>
  <si>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</si>
  <si>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</si>
  <si>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</si>
  <si>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</si>
  <si>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</si>
  <si>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</si>
  <si>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</si>
  <si>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</si>
  <si>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</si>
  <si>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</si>
  <si>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</si>
  <si>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</si>
  <si>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</si>
  <si>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</si>
  <si>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</si>
  <si>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</si>
  <si>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</si>
  <si>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</si>
  <si>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</si>
  <si>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</si>
  <si>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</si>
  <si>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</si>
  <si>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</si>
  <si>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</si>
  <si>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</si>
  <si>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</si>
  <si>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</si>
  <si>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</si>
  <si>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</si>
  <si>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</si>
  <si>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</si>
  <si>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</si>
  <si>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</si>
  <si>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</si>
  <si>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</si>
  <si>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</si>
  <si>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</si>
  <si>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</si>
  <si>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</si>
  <si>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</si>
  <si>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</si>
  <si>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</si>
  <si>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</si>
  <si>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</si>
  <si>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</si>
  <si>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</si>
  <si>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</si>
  <si>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</si>
  <si>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</si>
  <si>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</si>
  <si>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</si>
  <si>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</si>
  <si>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</si>
  <si>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</si>
  <si>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</si>
  <si>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</si>
  <si>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</si>
  <si>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</si>
  <si>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</si>
  <si>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</si>
  <si>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</si>
  <si>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</si>
  <si>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</si>
  <si>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</si>
  <si>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</si>
  <si>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</si>
  <si>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</si>
  <si>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</si>
  <si>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</si>
  <si>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</si>
  <si>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</si>
  <si>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</si>
  <si>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</si>
  <si>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</si>
  <si>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</si>
  <si>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</si>
  <si>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</si>
  <si>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</si>
  <si>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</si>
  <si>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</si>
  <si>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</si>
  <si>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</si>
  <si>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</si>
  <si>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</si>
  <si>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</si>
  <si>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</si>
  <si>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</si>
  <si>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</si>
  <si>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</si>
  <si>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</si>
  <si>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</si>
  <si>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</si>
  <si>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</si>
  <si>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</si>
  <si>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</si>
  <si>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</si>
  <si>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</si>
  <si>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</si>
  <si>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</si>
  <si>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</si>
  <si>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</si>
  <si>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</si>
  <si>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</si>
  <si>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</si>
  <si>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</si>
  <si>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</si>
  <si>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</si>
  <si>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</si>
  <si>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</si>
  <si>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</si>
  <si>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</si>
  <si>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</si>
  <si>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</si>
  <si>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</si>
  <si>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Alternative Insurance Corporation</t>
  </si>
  <si>
    <t>Munich Re Grp</t>
  </si>
  <si>
    <t>00361</t>
  </si>
  <si>
    <t>2014</t>
  </si>
  <si>
    <t>2711 Centerville Road, Suite 400 Wilmington, DE 19808</t>
  </si>
  <si>
    <t>522048110</t>
  </si>
  <si>
    <t>011574</t>
  </si>
  <si>
    <t>19720</t>
  </si>
  <si>
    <t>63021</t>
  </si>
  <si>
    <t>17</t>
  </si>
  <si>
    <t>Based on actual.</t>
  </si>
  <si>
    <t>Actual by state, allocated among lines based on earned premium.</t>
  </si>
  <si>
    <t>None.</t>
  </si>
  <si>
    <t>Based on actual charges for services, allocated among lines based on paid claims.</t>
  </si>
  <si>
    <t>Based on actual charges for servcies, allocated among lines based on paid claims.</t>
  </si>
  <si>
    <t>Based on earned premium</t>
  </si>
  <si>
    <t>Based on earned premium.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</si>
</sst>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185</v>
      </c>
    </row>
    <row r="13" spans="1:6" x14ac:dyDescent="0.4">
      <c r="B13" s="232" t="s">
        <v>50</v>
      </c>
      <c r="C13" s="378" t="s">
        <v>144</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K57" sqref="K57:K60"/>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c r="E5" s="106"/>
      <c r="F5" s="106"/>
      <c r="G5" s="106"/>
      <c r="H5" s="106"/>
      <c r="I5" s="105"/>
      <c r="J5" s="105">
        <f>'Pt 2 Premium and Claims'!J5</f>
        <v>231077</v>
      </c>
      <c r="K5" s="106">
        <f>J5</f>
        <v>231077</v>
      </c>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c r="E12" s="106"/>
      <c r="F12" s="106"/>
      <c r="G12" s="106"/>
      <c r="H12" s="106"/>
      <c r="I12" s="105"/>
      <c r="J12" s="105">
        <f>'Pt 2 Premium and Claims'!K54</f>
        <v>170404.17523476126</v>
      </c>
      <c r="K12" s="106">
        <f>J12</f>
        <v>170404.17523476126</v>
      </c>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v>14247</v>
      </c>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v>7884</v>
      </c>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v>1899</v>
      </c>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v>0</v>
      </c>
      <c r="K56" s="122">
        <f>J56</f>
        <v>0</v>
      </c>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4">
      <c r="B57" s="161" t="s">
        <v>273</v>
      </c>
      <c r="C57" s="62" t="s">
        <v>25</v>
      </c>
      <c r="D57" s="124"/>
      <c r="E57" s="125"/>
      <c r="F57" s="125"/>
      <c r="G57" s="125"/>
      <c r="H57" s="125"/>
      <c r="I57" s="124"/>
      <c r="J57" s="124">
        <v>0</v>
      </c>
      <c r="K57" s="125">
        <f t="shared" ref="K57:K60" si="0">J57</f>
        <v>0</v>
      </c>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4">
      <c r="B58" s="161" t="s">
        <v>274</v>
      </c>
      <c r="C58" s="62" t="s">
        <v>26</v>
      </c>
      <c r="D58" s="330"/>
      <c r="E58" s="331"/>
      <c r="F58" s="331"/>
      <c r="G58" s="331"/>
      <c r="H58" s="331"/>
      <c r="I58" s="330"/>
      <c r="J58" s="124">
        <v>0</v>
      </c>
      <c r="K58" s="125">
        <f t="shared" si="0"/>
        <v>0</v>
      </c>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4">
      <c r="B59" s="161" t="s">
        <v>275</v>
      </c>
      <c r="C59" s="62" t="s">
        <v>27</v>
      </c>
      <c r="D59" s="124"/>
      <c r="E59" s="125"/>
      <c r="F59" s="125"/>
      <c r="G59" s="125"/>
      <c r="H59" s="125"/>
      <c r="I59" s="124"/>
      <c r="J59" s="124">
        <v>932</v>
      </c>
      <c r="K59" s="125">
        <f t="shared" si="0"/>
        <v>932</v>
      </c>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4">
      <c r="B60" s="161" t="s">
        <v>276</v>
      </c>
      <c r="C60" s="62"/>
      <c r="D60" s="127"/>
      <c r="E60" s="128"/>
      <c r="F60" s="128"/>
      <c r="G60" s="128"/>
      <c r="H60" s="128"/>
      <c r="I60" s="127"/>
      <c r="J60" s="127">
        <f>J59/12</f>
        <v>77.666666666666671</v>
      </c>
      <c r="K60" s="128">
        <f t="shared" si="0"/>
        <v>77.666666666666671</v>
      </c>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27" sqref="K2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7">
        <v>231077</v>
      </c>
      <c r="K5" s="118">
        <v>231077</v>
      </c>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v>231077</v>
      </c>
      <c r="K18" s="110">
        <v>231077</v>
      </c>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4">
      <c r="B24" s="178" t="s">
        <v>114</v>
      </c>
      <c r="C24" s="133"/>
      <c r="D24" s="293"/>
      <c r="E24" s="110"/>
      <c r="F24" s="110"/>
      <c r="G24" s="110"/>
      <c r="H24" s="110"/>
      <c r="I24" s="109"/>
      <c r="J24" s="293"/>
      <c r="K24" s="110">
        <v>151546.98000000001</v>
      </c>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35" x14ac:dyDescent="0.4">
      <c r="B27" s="178" t="s">
        <v>85</v>
      </c>
      <c r="C27" s="133"/>
      <c r="D27" s="293"/>
      <c r="E27" s="110"/>
      <c r="F27" s="110"/>
      <c r="G27" s="110"/>
      <c r="H27" s="110"/>
      <c r="I27" s="109"/>
      <c r="J27" s="293"/>
      <c r="K27" s="110">
        <v>18857.195234761246</v>
      </c>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c r="E54" s="115"/>
      <c r="F54" s="115"/>
      <c r="G54" s="115"/>
      <c r="H54" s="115"/>
      <c r="I54" s="114"/>
      <c r="J54" s="114"/>
      <c r="K54" s="115">
        <f>K24+K27</f>
        <v>170404.17523476126</v>
      </c>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x14ac:dyDescent="0.4">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46" activePane="bottomRight" state="frozen"/>
      <selection activeCell="B1" sqref="B1"/>
      <selection pane="topRight" activeCell="B1" sqref="B1"/>
      <selection pane="bottomLeft" activeCell="B1" sqref="B1"/>
      <selection pane="bottomRight" activeCell="H37" sqref="H37"/>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v>275057</v>
      </c>
      <c r="I5" s="118">
        <v>128193</v>
      </c>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c r="F6" s="115"/>
      <c r="G6" s="116"/>
      <c r="H6" s="109">
        <v>275204.14</v>
      </c>
      <c r="I6" s="110">
        <v>122559.45</v>
      </c>
      <c r="J6" s="115">
        <f>'Pt 2 Premium and Claims'!K54</f>
        <v>170404.17523476126</v>
      </c>
      <c r="K6" s="115">
        <f>SUM(H6:J6)</f>
        <v>568167.76523476129</v>
      </c>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4">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4">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c r="D12" s="115"/>
      <c r="E12" s="115"/>
      <c r="F12" s="115"/>
      <c r="G12" s="311"/>
      <c r="H12" s="114">
        <f>H6+H7</f>
        <v>275204.14</v>
      </c>
      <c r="I12" s="115">
        <f t="shared" ref="I12:K12" si="0">I6+I7</f>
        <v>122559.45</v>
      </c>
      <c r="J12" s="115">
        <f t="shared" si="0"/>
        <v>170404.17523476126</v>
      </c>
      <c r="K12" s="115">
        <f t="shared" si="0"/>
        <v>568167.76523476129</v>
      </c>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c r="D15" s="118"/>
      <c r="E15" s="106"/>
      <c r="F15" s="106"/>
      <c r="G15" s="107"/>
      <c r="H15" s="117">
        <v>324837</v>
      </c>
      <c r="I15" s="118">
        <v>289644</v>
      </c>
      <c r="J15" s="106">
        <f>'Pt 2 Premium and Claims'!J5</f>
        <v>231077</v>
      </c>
      <c r="K15" s="106">
        <f>SUM(H15:J15)</f>
        <v>845558</v>
      </c>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4">
      <c r="B16" s="191" t="s">
        <v>313</v>
      </c>
      <c r="C16" s="109"/>
      <c r="D16" s="110"/>
      <c r="E16" s="115"/>
      <c r="F16" s="115"/>
      <c r="G16" s="116"/>
      <c r="H16" s="109">
        <v>8697</v>
      </c>
      <c r="I16" s="110">
        <v>17670</v>
      </c>
      <c r="J16" s="115">
        <f>SUM('Pt 1 Summary of Data'!J25:J35)</f>
        <v>24030</v>
      </c>
      <c r="K16" s="115">
        <f>SUM(H16:J16)</f>
        <v>50397</v>
      </c>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4">
      <c r="A17" s="143"/>
      <c r="B17" s="192" t="s">
        <v>320</v>
      </c>
      <c r="C17" s="114"/>
      <c r="D17" s="115"/>
      <c r="E17" s="115"/>
      <c r="F17" s="115"/>
      <c r="G17" s="314"/>
      <c r="H17" s="114">
        <f>H15-H16</f>
        <v>316140</v>
      </c>
      <c r="I17" s="115">
        <f t="shared" ref="I17:K17" si="1">I15-I16</f>
        <v>271974</v>
      </c>
      <c r="J17" s="115">
        <f t="shared" si="1"/>
        <v>207047</v>
      </c>
      <c r="K17" s="115">
        <f t="shared" si="1"/>
        <v>795161</v>
      </c>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c r="D37" s="122"/>
      <c r="E37" s="256"/>
      <c r="F37" s="256"/>
      <c r="G37" s="312"/>
      <c r="H37" s="121">
        <v>27</v>
      </c>
      <c r="I37" s="122">
        <v>93.583333333333329</v>
      </c>
      <c r="J37" s="256">
        <f>'Pt 1 Summary of Data'!J60</f>
        <v>77.666666666666671</v>
      </c>
      <c r="K37" s="256">
        <f>SUM(H37:J37)</f>
        <v>198.25</v>
      </c>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4">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4">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4">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4">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c r="G52" s="311"/>
      <c r="H52" s="292"/>
      <c r="I52" s="288"/>
      <c r="J52" s="288"/>
      <c r="K52" s="115">
        <v>0</v>
      </c>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c r="D4" s="149"/>
      <c r="E4" s="149"/>
      <c r="F4" s="149"/>
      <c r="G4" s="149"/>
      <c r="H4" s="149"/>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c r="D11" s="119"/>
      <c r="E11" s="119"/>
      <c r="F11" s="119"/>
      <c r="G11" s="119"/>
      <c r="H11" s="119"/>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v>0</v>
      </c>
      <c r="E16" s="119"/>
      <c r="F16" s="119"/>
      <c r="G16" s="119"/>
      <c r="H16" s="119"/>
      <c r="I16" s="312"/>
      <c r="J16" s="312"/>
      <c r="K16" s="365"/>
    </row>
    <row r="17" spans="2:12" s="5" customFormat="1" x14ac:dyDescent="0.4">
      <c r="B17" s="207" t="s">
        <v>203</v>
      </c>
      <c r="C17" s="109"/>
      <c r="D17" s="113">
        <v>0</v>
      </c>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v>0</v>
      </c>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t="s">
        <v>504</v>
      </c>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t="s">
        <v>504</v>
      </c>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t="s">
        <v>505</v>
      </c>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t="s">
        <v>506</v>
      </c>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t="s">
        <v>505</v>
      </c>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t="s">
        <v>506</v>
      </c>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t="s">
        <v>506</v>
      </c>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t="s">
        <v>506</v>
      </c>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t="s">
        <v>506</v>
      </c>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t="s">
        <v>506</v>
      </c>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t="s">
        <v>506</v>
      </c>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t="s">
        <v>507</v>
      </c>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t="s">
        <v>508</v>
      </c>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t="s">
        <v>509</v>
      </c>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t="s">
        <v>510</v>
      </c>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t="s">
        <v>510</v>
      </c>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t="s">
        <v>510</v>
      </c>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t="s">
        <v>506</v>
      </c>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t="s">
        <v>506</v>
      </c>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2017-12-06T23:58:26Z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