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44" i="10" l="1"/>
  <c r="E44" i="10"/>
  <c r="D44" i="10"/>
  <c r="C44" i="10"/>
  <c r="F17" i="10"/>
  <c r="F16" i="10"/>
  <c r="E17" i="10"/>
  <c r="D17" i="10"/>
  <c r="C17" i="10"/>
  <c r="F15" i="10"/>
  <c r="F12" i="10"/>
  <c r="E12" i="10"/>
  <c r="D12" i="10"/>
  <c r="C12" i="10"/>
  <c r="F6" i="10"/>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<sst xmlns="http://schemas.openxmlformats.org/spreadsheetml/2006/main" count="573" uniqueCount="505">
  <si>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</si>
  <si>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</si>
  <si>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</si>
  <si>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</si>
  <si>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</si>
  <si>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</si>
  <si>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</si>
  <si>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</si>
  <si>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</si>
  <si>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</si>
  <si>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</si>
  <si>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</si>
  <si>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</si>
  <si>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</si>
  <si>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</si>
  <si>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</si>
  <si>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</si>
  <si>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</si>
  <si>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</si>
  <si>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</si>
  <si>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</si>
  <si>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</si>
  <si>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</si>
  <si>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</si>
  <si>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</si>
  <si>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</si>
  <si>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</si>
  <si>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</si>
  <si>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</si>
  <si>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</si>
  <si>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</si>
  <si>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</si>
  <si>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</si>
  <si>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</si>
  <si>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</si>
  <si>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</si>
  <si>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</si>
  <si>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</si>
  <si>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</si>
  <si>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</si>
  <si>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</si>
  <si>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</si>
  <si>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</si>
  <si>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</si>
  <si>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</si>
  <si>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</si>
  <si>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</si>
  <si>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</si>
  <si>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</si>
  <si>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</si>
  <si>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</si>
  <si>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</si>
  <si>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</si>
  <si>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</si>
  <si>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</si>
  <si>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</si>
  <si>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</si>
  <si>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</si>
  <si>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</si>
  <si>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</si>
  <si>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</si>
  <si>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</si>
  <si>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</si>
  <si>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</si>
  <si>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</si>
  <si>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</si>
  <si>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</si>
  <si>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</si>
  <si>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</si>
  <si>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</si>
  <si>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</si>
  <si>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</si>
  <si>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</si>
  <si>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</si>
  <si>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</si>
  <si>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</si>
  <si>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</si>
  <si>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</si>
  <si>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</si>
  <si>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</si>
  <si>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</si>
  <si>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</si>
  <si>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</si>
  <si>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</si>
  <si>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</si>
  <si>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</si>
  <si>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</si>
  <si>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</si>
  <si>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</si>
  <si>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</si>
  <si>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</si>
  <si>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</si>
  <si>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</si>
  <si>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</si>
  <si>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</si>
  <si>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</si>
  <si>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</si>
  <si>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</si>
  <si>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</si>
  <si>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</si>
  <si>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</si>
  <si>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</si>
  <si>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</si>
  <si>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</si>
  <si>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</si>
  <si>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</si>
  <si>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</si>
  <si>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</si>
  <si>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</si>
  <si>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</si>
  <si>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</si>
  <si>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</si>
  <si>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</si>
  <si>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</si>
  <si>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</si>
  <si>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</si>
  <si>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</si>
  <si>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</si>
  <si>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</si>
  <si>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</si>
  <si>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</si>
  <si>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</si>
  <si>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</si>
  <si>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</si>
  <si>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</si>
  <si>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</si>
  <si>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</si>
  <si>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</si>
  <si>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</si>
  <si>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</si>
  <si>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</si>
  <si>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</si>
  <si>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</si>
  <si>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</si>
  <si>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</si>
  <si>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</si>
  <si>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</si>
  <si>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</si>
  <si>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</si>
  <si>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</si>
  <si>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</si>
  <si>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</si>
  <si>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</si>
  <si>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</si>
  <si>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</si>
  <si>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</si>
  <si>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</si>
  <si>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</si>
  <si>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</si>
  <si>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</si>
  <si>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</si>
  <si>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</si>
  <si>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</si>
  <si>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</si>
  <si>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</si>
  <si>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</si>
  <si>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</si>
  <si>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</si>
  <si>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</si>
  <si>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</si>
  <si>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</si>
  <si>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</si>
  <si>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</si>
  <si>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</si>
  <si>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</si>
  <si>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</si>
  <si>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</si>
  <si>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</si>
  <si>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</si>
  <si>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</si>
  <si>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</si>
  <si>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</si>
  <si>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</si>
  <si>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</si>
  <si>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</si>
  <si>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</si>
  <si>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</si>
  <si>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</si>
  <si>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</si>
  <si>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</si>
  <si>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</si>
  <si>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</si>
  <si>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</si>
  <si>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</si>
  <si>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</si>
  <si>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</si>
  <si>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</si>
  <si>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</si>
  <si>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</si>
  <si>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</si>
  <si>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</si>
  <si>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</si>
  <si>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</si>
  <si>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</si>
  <si>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</si>
  <si>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</si>
  <si>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</si>
  <si>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</si>
  <si>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</si>
  <si>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</si>
  <si>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</si>
  <si>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</si>
  <si>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</si>
  <si>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</si>
  <si>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</si>
  <si>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</si>
  <si>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</si>
  <si>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</si>
  <si>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</si>
  <si>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</si>
  <si>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</si>
  <si>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</si>
  <si>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</si>
  <si>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</si>
  <si>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</si>
  <si>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</si>
  <si>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</si>
  <si>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</si>
  <si>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</si>
  <si>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</si>
  <si>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</si>
  <si>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</si>
  <si>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</si>
  <si>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</si>
  <si>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</si>
  <si>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</si>
  <si>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</si>
  <si>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</si>
  <si>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</si>
  <si>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</si>
  <si>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</si>
  <si>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</si>
  <si>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</si>
  <si>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</si>
  <si>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</si>
  <si>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</si>
  <si>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</si>
  <si>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</si>
  <si>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</si>
  <si>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</si>
  <si>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</si>
  <si>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</si>
  <si>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</si>
  <si>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</si>
  <si>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</si>
  <si>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</si>
  <si>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</si>
  <si>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</si>
  <si>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</si>
  <si>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</si>
  <si>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</si>
  <si>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</si>
  <si>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</si>
  <si>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</si>
  <si>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</si>
  <si>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</si>
  <si>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</si>
  <si>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</si>
  <si>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</si>
  <si>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</si>
  <si>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</si>
  <si>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</si>
  <si>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</si>
  <si>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</si>
  <si>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</si>
  <si>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</si>
  <si>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</si>
  <si>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</si>
  <si>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</si>
  <si>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</si>
  <si>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</si>
  <si>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</si>
  <si>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</si>
  <si>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</si>
  <si>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</si>
  <si>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</si>
  <si>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</si>
  <si>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</si>
  <si>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</si>
  <si>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</si>
  <si>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</si>
  <si>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</si>
  <si>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</si>
  <si>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</si>
  <si>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</si>
  <si>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</si>
  <si>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</si>
  <si>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</si>
  <si>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</si>
  <si>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</si>
  <si>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</si>
  <si>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</si>
  <si>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</si>
  <si>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</si>
  <si>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</si>
  <si>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</si>
  <si>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</si>
  <si>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</si>
  <si>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</si>
  <si>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</si>
  <si>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</si>
  <si>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</si>
  <si>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</si>
  <si>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</si>
  <si>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</si>
  <si>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</si>
  <si>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</si>
  <si>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</si>
  <si>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</si>
  <si>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</si>
  <si>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</si>
  <si>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</si>
  <si>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</si>
  <si>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</si>
  <si>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</si>
  <si>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</si>
  <si>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</si>
  <si>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</si>
  <si>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</si>
  <si>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</si>
  <si>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</si>
  <si>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</si>
  <si>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</si>
  <si>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</si>
  <si>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</si>
  <si>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</si>
  <si>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</si>
  <si>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</si>
  <si>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</si>
  <si>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</si>
  <si>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</si>
  <si>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</si>
  <si>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</si>
  <si>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</si>
  <si>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</si>
  <si>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</si>
  <si>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</si>
  <si>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</si>
  <si>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</si>
  <si>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</si>
  <si>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</si>
  <si>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</si>
  <si>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</si>
  <si>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</si>
  <si>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</si>
  <si>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</si>
  <si>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</si>
  <si>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</si>
  <si>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</si>
  <si>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</si>
  <si>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</si>
  <si>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</si>
  <si>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</si>
  <si>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</si>
  <si>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</si>
  <si>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</si>
  <si>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</si>
  <si>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</si>
  <si>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</si>
  <si>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</si>
  <si>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</si>
  <si>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</si>
  <si>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</si>
  <si>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</si>
  <si>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</si>
  <si>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</si>
  <si>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</si>
  <si>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</si>
  <si>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</si>
  <si>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</si>
  <si>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</si>
  <si>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</si>
  <si>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</si>
  <si>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</si>
  <si>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</si>
  <si>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</si>
  <si>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</si>
  <si>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</si>
  <si>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</si>
  <si>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</si>
  <si>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</si>
  <si>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</si>
  <si>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</si>
  <si>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</si>
  <si>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</si>
  <si>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</si>
  <si>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</si>
  <si>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</si>
  <si>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</si>
  <si>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</si>
  <si>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</si>
  <si>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</si>
  <si>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</si>
  <si>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</si>
  <si>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</si>
  <si>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</si>
  <si>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</si>
  <si>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</si>
  <si>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</si>
  <si>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</si>
  <si>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</si>
  <si>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</si>
  <si>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</si>
  <si>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</si>
  <si>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</si>
  <si>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</si>
  <si>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</si>
  <si>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</si>
  <si>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</si>
  <si>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</si>
  <si>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</si>
  <si>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</si>
  <si>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</si>
  <si>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</si>
  <si>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</si>
  <si>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</si>
  <si>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</si>
  <si>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</si>
  <si>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</si>
  <si>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</si>
  <si>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</si>
  <si>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</si>
  <si>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</si>
  <si>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</si>
  <si>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</si>
  <si>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</si>
  <si>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</si>
  <si>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</si>
  <si>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</si>
  <si>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</si>
  <si>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</si>
  <si>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</si>
  <si>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</si>
  <si>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</si>
  <si>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</si>
  <si>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</si>
  <si>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</si>
  <si>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</si>
  <si>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</si>
  <si>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</si>
  <si>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</si>
  <si>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</si>
  <si>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</si>
  <si>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</si>
  <si>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</si>
  <si>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</si>
  <si>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</si>
  <si>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</si>
  <si>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</si>
  <si>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</si>
  <si>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</si>
  <si>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</si>
  <si>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</si>
  <si>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</si>
  <si>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</si>
  <si>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</si>
  <si>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</si>
  <si>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</si>
  <si>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</si>
  <si>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</si>
  <si>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</si>
  <si>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</si>
  <si>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</si>
  <si>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</si>
  <si>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</si>
  <si>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</si>
  <si>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</si>
  <si>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</si>
  <si>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</si>
  <si>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</si>
  <si>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</si>
  <si>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</si>
  <si>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</si>
  <si>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</si>
  <si>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</si>
  <si>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</si>
  <si>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</si>
  <si>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</si>
  <si>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</si>
  <si>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</si>
  <si>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</si>
  <si>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</si>
  <si>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</si>
  <si>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</si>
  <si>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</si>
  <si>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</si>
  <si>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</si>
  <si>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</si>
  <si>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</si>
  <si>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</si>
  <si>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</si>
  <si>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</si>
  <si>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</si>
  <si>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</si>
  <si>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 of the MidWest</t>
  </si>
  <si>
    <t>NEW ERA LIFE GRP</t>
  </si>
  <si>
    <t>00520</t>
  </si>
  <si>
    <t>2014</t>
  </si>
  <si>
    <t>11720 Katy Freeway Suite 1700 Houston, TX 77079</t>
  </si>
  <si>
    <t>351048733</t>
  </si>
  <si>
    <t>007148</t>
  </si>
  <si>
    <t>69698</t>
  </si>
  <si>
    <t>21723</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</si>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</sst>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12211</v>
      </c>
      <c r="E5" s="106">
        <v>12211</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2060401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-105378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1323</v>
      </c>
      <c r="E12" s="106">
        <v>3535</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1472639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-83960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205</v>
      </c>
      <c r="E31" s="109">
        <v>205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32865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v>
      </c>
      <c r="E35" s="110">
        <v>21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3324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61</v>
      </c>
      <c r="E46" s="110">
        <v>61</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452</v>
      </c>
      <c r="E47" s="110">
        <v>452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2790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v>
      </c>
      <c r="E49" s="110">
        <v>34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5448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503</v>
      </c>
      <c r="E51" s="110">
        <v>503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80484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588</v>
      </c>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593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7903</v>
      </c>
      <c r="AU59" s="126"/>
      <c r="AV59" s="126"/>
      <c r="AW59" s="310"/>
    </row>
    <row r="60" spans="2:49" x14ac:dyDescent="0.2">
      <c r="B60" s="161" t="s">
        <v>276</v>
      </c>
      <c r="C60" s="62"/>
      <c r="D60" s="127">
        <v>3</v>
      </c>
      <c r="E60" s="128">
        <v>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658.58333333333337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4:AD35 D37:AD42 D44:AD47 D49:AD52 D30:AD3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9"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11828</v>
      </c>
      <c r="E5" s="118">
        <v>11806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2026935</v>
      </c>
      <c r="AU5" s="119"/>
      <c r="AV5" s="312"/>
      <c r="AW5" s="317"/>
    </row>
    <row r="6" spans="2:49" x14ac:dyDescent="0.2">
      <c r="B6" s="176" t="s">
        <v>279</v>
      </c>
      <c r="C6" s="133" t="s">
        <v>8</v>
      </c>
      <c r="D6" s="109">
        <v>405</v>
      </c>
      <c r="E6" s="110">
        <v>405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211153</v>
      </c>
      <c r="AU6" s="113"/>
      <c r="AV6" s="311"/>
      <c r="AW6" s="318"/>
    </row>
    <row r="7" spans="2:49" x14ac:dyDescent="0.2">
      <c r="B7" s="176" t="s">
        <v>280</v>
      </c>
      <c r="C7" s="133" t="s">
        <v>9</v>
      </c>
      <c r="D7" s="109">
        <v>22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177688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1557827</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10481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190438</v>
      </c>
      <c r="AU26" s="113"/>
      <c r="AV26" s="311"/>
      <c r="AW26" s="318"/>
    </row>
    <row r="27" spans="2:49" s="5" customFormat="1" ht="25.5" x14ac:dyDescent="0.2">
      <c r="B27" s="178" t="s">
        <v>85</v>
      </c>
      <c r="C27" s="133"/>
      <c r="D27" s="293"/>
      <c r="E27" s="110">
        <v>3535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9158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212748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307555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370433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1323</v>
      </c>
      <c r="E54" s="115">
        <v>3535</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1472639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E24" sqref="E2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3814</v>
      </c>
      <c r="D5" s="118">
        <v>-2558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17303</v>
      </c>
      <c r="D6" s="110">
        <v>9415</v>
      </c>
      <c r="E6" s="115">
        <v>3535</v>
      </c>
      <c r="F6" s="115">
        <f>+E6+D6+C6</f>
        <v>30253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17303</v>
      </c>
      <c r="D12" s="115">
        <f t="shared" ref="D12:F12" si="0">+D6</f>
        <v>9415</v>
      </c>
      <c r="E12" s="115">
        <f t="shared" si="0"/>
        <v>3535</v>
      </c>
      <c r="F12" s="115">
        <f t="shared" si="0"/>
        <v>30253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42422</v>
      </c>
      <c r="D15" s="118">
        <v>35111</v>
      </c>
      <c r="E15" s="106">
        <v>12211</v>
      </c>
      <c r="F15" s="106">
        <f>+E15+D15+C15</f>
        <v>89744</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577</v>
      </c>
      <c r="D16" s="110">
        <v>563</v>
      </c>
      <c r="E16" s="115">
        <v>226</v>
      </c>
      <c r="F16" s="115">
        <f t="shared" ref="F16:F17" si="1">+E16+D16+C16</f>
        <v>1366</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41845</v>
      </c>
      <c r="D17" s="115">
        <f t="shared" ref="D17:E17" si="2">+D15-D16</f>
        <v>34548</v>
      </c>
      <c r="E17" s="115">
        <f t="shared" si="2"/>
        <v>11985</v>
      </c>
      <c r="F17" s="115">
        <f t="shared" si="1"/>
        <v>88378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v>
      </c>
      <c r="D37" s="122">
        <v>9</v>
      </c>
      <c r="E37" s="256">
        <v>3</v>
      </c>
      <c r="F37" s="256">
        <v>22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+C12/C17</f>
        <v>0.41350221053889352</v>
      </c>
      <c r="D44" s="260">
        <f t="shared" ref="D44:F44" si="3">+D12/D17</f>
        <v>0.27251939330786151</v>
      </c>
      <c r="E44" s="260">
        <f t="shared" si="3"/>
        <v>0.29495202336253651</v>
      </c>
      <c r="F44" s="260">
        <f t="shared" si="3"/>
        <v>0.34231369797913508</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75"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2015-07-17T18:15:49Z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