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12" i="10" l="1"/>
  <c r="F12" i="10" s="1"/>
  <c r="D12" i="10"/>
  <c r="C12" i="10"/>
  <c r="D17" i="10"/>
  <c r="C17" i="10"/>
  <c r="E17" i="10"/>
  <c r="F38" i="10"/>
  <c r="F17" i="10"/>
  <c r="F16" i="10"/>
  <c r="F15" i="10"/>
  <c r="F6" i="10"/>
  <c r="AT60" i="4" l="1"/>
  <c r="E25" i="4"/>
  <c r="E31" i="4"/>
  <c r="E35" i="4"/>
  <c r="E46" i="4"/>
  <c r="E47" i="4"/>
  <c r="E49" i="4"/>
  <c r="E51" i="4"/>
  <c r="E56" i="4"/>
  <c r="E57" i="4"/>
  <c r="E59" i="4"/>
  <c r="E60" i="4"/>
  <c r="D60" i="4"/>
  <c r="AT54" i="18" l="1"/>
  <c r="E54" i="18"/>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<sst xmlns="http://schemas.openxmlformats.org/spreadsheetml/2006/main" count="575" uniqueCount="507">
  <si>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</si>
  <si>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</si>
  <si>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</si>
  <si>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</si>
  <si>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</si>
  <si>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</si>
  <si>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</si>
  <si>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</si>
  <si>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</si>
  <si>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</si>
  <si>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</si>
  <si>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</si>
  <si>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</si>
  <si>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</si>
  <si>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</si>
  <si>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</si>
  <si>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</si>
  <si>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</si>
  <si>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</si>
  <si>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</si>
  <si>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</si>
  <si>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</si>
  <si>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</si>
  <si>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</si>
  <si>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</si>
  <si>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</si>
  <si>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</si>
  <si>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</si>
  <si>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</si>
  <si>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</si>
  <si>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</si>
  <si>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</si>
  <si>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</si>
  <si>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</si>
  <si>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</si>
  <si>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</si>
  <si>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</si>
  <si>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</si>
  <si>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</si>
  <si>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</si>
  <si>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</si>
  <si>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</si>
  <si>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</si>
  <si>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</si>
  <si>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</si>
  <si>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</si>
  <si>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</si>
  <si>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</si>
  <si>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</si>
  <si>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</si>
  <si>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</si>
  <si>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</si>
  <si>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</si>
  <si>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</si>
  <si>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</si>
  <si>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</si>
  <si>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</si>
  <si>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</si>
  <si>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</si>
  <si>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</si>
  <si>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</si>
  <si>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</si>
  <si>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</si>
  <si>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</si>
  <si>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</si>
  <si>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</si>
  <si>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</si>
  <si>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</si>
  <si>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</si>
  <si>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</si>
  <si>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</si>
  <si>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</si>
  <si>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</si>
  <si>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</si>
  <si>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</si>
  <si>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</si>
  <si>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</si>
  <si>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</si>
  <si>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</si>
  <si>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</si>
  <si>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</si>
  <si>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</si>
  <si>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</si>
  <si>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</si>
  <si>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</si>
  <si>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</si>
  <si>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</si>
  <si>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</si>
  <si>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</si>
  <si>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</si>
  <si>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</si>
  <si>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</si>
  <si>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</si>
  <si>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</si>
  <si>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</si>
  <si>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</si>
  <si>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</si>
  <si>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</si>
  <si>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</si>
  <si>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</si>
  <si>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</si>
  <si>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</si>
  <si>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</si>
  <si>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</si>
  <si>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</si>
  <si>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</si>
  <si>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</si>
  <si>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</si>
  <si>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</si>
  <si>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</si>
  <si>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</si>
  <si>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</si>
  <si>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</si>
  <si>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</si>
  <si>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</si>
  <si>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</si>
  <si>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</si>
  <si>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</si>
  <si>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</si>
  <si>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</si>
  <si>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</si>
  <si>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</si>
  <si>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</si>
  <si>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</si>
  <si>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</si>
  <si>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</si>
  <si>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</si>
  <si>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</si>
  <si>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</si>
  <si>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</si>
  <si>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</si>
  <si>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</si>
  <si>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</si>
  <si>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</si>
  <si>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</si>
  <si>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</si>
  <si>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</si>
  <si>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</si>
  <si>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</si>
  <si>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</si>
  <si>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</si>
  <si>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</si>
  <si>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</si>
  <si>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</si>
  <si>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</si>
  <si>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</si>
  <si>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</si>
  <si>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</si>
  <si>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</si>
  <si>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</si>
  <si>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</si>
  <si>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</si>
  <si>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</si>
  <si>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</si>
  <si>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</si>
  <si>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</si>
  <si>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</si>
  <si>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</si>
  <si>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</si>
  <si>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</si>
  <si>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</si>
  <si>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</si>
  <si>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</si>
  <si>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</si>
  <si>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</si>
  <si>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</si>
  <si>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</si>
  <si>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</si>
  <si>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</si>
  <si>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</si>
  <si>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</si>
  <si>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</si>
  <si>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</si>
  <si>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</si>
  <si>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</si>
  <si>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</si>
  <si>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</si>
  <si>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</si>
  <si>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</si>
  <si>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</si>
  <si>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</si>
  <si>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</si>
  <si>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</si>
  <si>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</si>
  <si>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</si>
  <si>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</si>
  <si>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</si>
  <si>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</si>
  <si>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</si>
  <si>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</si>
  <si>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</si>
  <si>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</si>
  <si>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</si>
  <si>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</si>
  <si>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</si>
  <si>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</si>
  <si>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</si>
  <si>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</si>
  <si>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</si>
  <si>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</si>
  <si>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</si>
  <si>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</si>
  <si>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</si>
  <si>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</si>
  <si>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</si>
  <si>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</si>
  <si>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</si>
  <si>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</si>
  <si>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</si>
  <si>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</si>
  <si>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</si>
  <si>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</si>
  <si>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</si>
  <si>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</si>
  <si>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</si>
  <si>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</si>
  <si>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</si>
  <si>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</si>
  <si>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</si>
  <si>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</si>
  <si>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</si>
  <si>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</si>
  <si>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</si>
  <si>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</si>
  <si>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</si>
  <si>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</si>
  <si>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</si>
  <si>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</si>
  <si>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</si>
  <si>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</si>
  <si>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</si>
  <si>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</si>
  <si>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</si>
  <si>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</si>
  <si>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</si>
  <si>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</si>
  <si>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</si>
  <si>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</si>
  <si>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</si>
  <si>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</si>
  <si>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</si>
  <si>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</si>
  <si>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</si>
  <si>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</si>
  <si>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</si>
  <si>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</si>
  <si>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</si>
  <si>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</si>
  <si>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</si>
  <si>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</si>
  <si>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</si>
  <si>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</si>
  <si>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</si>
  <si>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</si>
  <si>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</si>
  <si>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</si>
  <si>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</si>
  <si>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</si>
  <si>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</si>
  <si>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</si>
  <si>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</si>
  <si>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</si>
  <si>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</si>
  <si>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</si>
  <si>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</si>
  <si>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</si>
  <si>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</si>
  <si>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</si>
  <si>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</si>
  <si>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</si>
  <si>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</si>
  <si>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</si>
  <si>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</si>
  <si>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</si>
  <si>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</si>
  <si>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</si>
  <si>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</si>
  <si>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</si>
  <si>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</si>
  <si>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</si>
  <si>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</si>
  <si>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</si>
  <si>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</si>
  <si>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</si>
  <si>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</si>
  <si>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</si>
  <si>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</si>
  <si>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</si>
  <si>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</si>
  <si>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</si>
  <si>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</si>
  <si>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</si>
  <si>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</si>
  <si>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</si>
  <si>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</si>
  <si>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</si>
  <si>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</si>
  <si>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</si>
  <si>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</si>
  <si>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</si>
  <si>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</si>
  <si>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</si>
  <si>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</si>
  <si>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</si>
  <si>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</si>
  <si>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</si>
  <si>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</si>
  <si>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</si>
  <si>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</si>
  <si>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</si>
  <si>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</si>
  <si>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</si>
  <si>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</si>
  <si>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</si>
  <si>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</si>
  <si>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</si>
  <si>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</si>
  <si>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</si>
  <si>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</si>
  <si>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</si>
  <si>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</si>
  <si>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</si>
  <si>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</si>
  <si>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</si>
  <si>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</si>
  <si>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</si>
  <si>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</si>
  <si>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</si>
  <si>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</si>
  <si>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</si>
  <si>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</si>
  <si>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</si>
  <si>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</si>
  <si>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</si>
  <si>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</si>
  <si>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</si>
  <si>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</si>
  <si>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</si>
  <si>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</si>
  <si>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</si>
  <si>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</si>
  <si>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</si>
  <si>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</si>
  <si>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</si>
  <si>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</si>
  <si>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</si>
  <si>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</si>
  <si>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</si>
  <si>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</si>
  <si>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</si>
  <si>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</si>
  <si>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</si>
  <si>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</si>
  <si>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</si>
  <si>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</si>
  <si>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</si>
  <si>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</si>
  <si>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</si>
  <si>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</si>
  <si>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</si>
  <si>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</si>
  <si>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</si>
  <si>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</si>
  <si>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</si>
  <si>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</si>
  <si>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</si>
  <si>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</si>
  <si>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</si>
  <si>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</si>
  <si>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</si>
  <si>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</si>
  <si>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</si>
  <si>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</si>
  <si>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</si>
  <si>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</si>
  <si>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</si>
  <si>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</si>
  <si>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</si>
  <si>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</si>
  <si>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</si>
  <si>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</si>
  <si>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</si>
  <si>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</si>
  <si>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</si>
  <si>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</si>
  <si>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</si>
  <si>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</si>
  <si>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</si>
  <si>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</si>
  <si>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</si>
  <si>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</si>
  <si>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</si>
  <si>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</si>
  <si>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</si>
  <si>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</si>
  <si>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</si>
  <si>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</si>
  <si>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</si>
  <si>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</si>
  <si>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</si>
  <si>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</si>
  <si>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</si>
  <si>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</si>
  <si>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</si>
  <si>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</si>
  <si>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</si>
  <si>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</si>
  <si>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</si>
  <si>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</si>
  <si>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</si>
  <si>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</si>
  <si>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</si>
  <si>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</si>
  <si>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</si>
  <si>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</si>
  <si>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</si>
  <si>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</si>
  <si>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</si>
  <si>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</si>
  <si>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</si>
  <si>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</si>
  <si>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</si>
  <si>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</si>
  <si>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</si>
  <si>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</si>
  <si>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</si>
  <si>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</si>
  <si>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</si>
  <si>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</si>
  <si>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</si>
  <si>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</si>
  <si>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</si>
  <si>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</si>
  <si>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</si>
  <si>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</si>
  <si>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</si>
  <si>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</si>
  <si>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</si>
  <si>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</si>
  <si>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</si>
  <si>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</si>
  <si>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</si>
  <si>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</si>
  <si>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</si>
  <si>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</si>
  <si>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</si>
  <si>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</si>
  <si>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</si>
  <si>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</si>
  <si>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</si>
  <si>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</si>
  <si>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</si>
  <si>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</si>
  <si>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</si>
  <si>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</si>
  <si>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</si>
  <si>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</si>
  <si>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</si>
  <si>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</si>
  <si>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</si>
  <si>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</si>
  <si>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</si>
  <si>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</si>
  <si>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</si>
  <si>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</si>
  <si>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</si>
  <si>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</si>
  <si>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</si>
  <si>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</si>
  <si>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</si>
  <si>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</si>
  <si>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</si>
  <si>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</si>
  <si>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</si>
  <si>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</si>
  <si>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</si>
  <si>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</si>
  <si>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</si>
  <si>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</si>
  <si>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</si>
  <si>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</si>
  <si>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</si>
  <si>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</si>
  <si>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</si>
  <si>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</si>
  <si>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</si>
  <si>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</si>
  <si>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</si>
  <si>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</si>
  <si>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</si>
  <si>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</si>
  <si>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</si>
  <si>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</si>
  <si>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</si>
  <si>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</si>
  <si>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</si>
  <si>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</si>
  <si>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</si>
  <si>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</si>
  <si>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</si>
  <si>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</si>
  <si>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</si>
  <si>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</si>
  <si>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</si>
  <si>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89945</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</si>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</sst>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56572</v>
      </c>
      <c r="E5" s="213">
        <v>56572</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10105024</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29645</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-66629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289351</v>
      </c>
      <c r="E12" s="213">
        <v>259423</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9245189</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143846</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-54645</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161</v>
      </c>
      <c r="E25" s="217">
        <f>+D25</f>
        <v>161</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28615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568</v>
      </c>
      <c r="E31" s="217">
        <f>+D31</f>
        <v>568</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101270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93</v>
      </c>
      <c r="E35" s="217">
        <f>+D35</f>
        <v>93</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16554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2291</v>
      </c>
      <c r="E46" s="217">
        <f>+D46</f>
        <v>2291</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408307</v>
      </c>
      <c r="AU46" s="220"/>
      <c r="AV46" s="220"/>
      <c r="AW46" s="297"/>
    </row>
    <row r="47" spans="1:49" x14ac:dyDescent="0.2">
      <c r="B47" s="245" t="s">
        <v>263</v>
      </c>
      <c r="C47" s="203" t="s">
        <v>21</v>
      </c>
      <c r="D47" s="216">
        <v>-770</v>
      </c>
      <c r="E47" s="217">
        <f>+D47</f>
        <v>-770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1448271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94</v>
      </c>
      <c r="E49" s="217">
        <f>+D49</f>
        <v>94</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16799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5662</v>
      </c>
      <c r="E51" s="217">
        <f>+D51</f>
        <v>5662</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1009093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8</v>
      </c>
      <c r="E56" s="229">
        <f>+D56</f>
        <v>8</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6323</v>
      </c>
      <c r="AU56" s="230"/>
      <c r="AV56" s="230"/>
      <c r="AW56" s="288"/>
    </row>
    <row r="57" spans="2:49" x14ac:dyDescent="0.2">
      <c r="B57" s="245" t="s">
        <v>272</v>
      </c>
      <c r="C57" s="203" t="s">
        <v>25</v>
      </c>
      <c r="D57" s="231">
        <v>9</v>
      </c>
      <c r="E57" s="232">
        <f>+D57</f>
        <v>9</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8454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115</v>
      </c>
      <c r="E59" s="232">
        <f>+D59</f>
        <v>115</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100831</v>
      </c>
      <c r="AU59" s="233"/>
      <c r="AV59" s="233"/>
      <c r="AW59" s="289"/>
    </row>
    <row r="60" spans="2:49" x14ac:dyDescent="0.2">
      <c r="B60" s="245" t="s">
        <v>275</v>
      </c>
      <c r="C60" s="203"/>
      <c r="D60" s="234">
        <f>+D59/12</f>
        <v>9.5833333333333339</v>
      </c>
      <c r="E60" s="235">
        <f>+D60</f>
        <v>9.5833333333333339</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8402.5833333333339</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53291</v>
      </c>
      <c r="E5" s="326">
        <f>+D5-D7</f>
        <v>52295</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10090731</v>
      </c>
      <c r="AU5" s="327"/>
      <c r="AV5" s="369"/>
      <c r="AW5" s="373"/>
    </row>
    <row r="6" spans="2:49" x14ac:dyDescent="0.2">
      <c r="B6" s="343" t="s">
        <v>278</v>
      </c>
      <c r="C6" s="331" t="s">
        <v>8</v>
      </c>
      <c r="D6" s="318">
        <v>4276</v>
      </c>
      <c r="E6" s="319">
        <f>+D6</f>
        <v>4276</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278325</v>
      </c>
      <c r="AU6" s="321"/>
      <c r="AV6" s="368"/>
      <c r="AW6" s="374"/>
    </row>
    <row r="7" spans="2:49" x14ac:dyDescent="0.2">
      <c r="B7" s="343" t="s">
        <v>279</v>
      </c>
      <c r="C7" s="331" t="s">
        <v>9</v>
      </c>
      <c r="D7" s="318">
        <v>996</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264032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351190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9489020</v>
      </c>
      <c r="AU23" s="321"/>
      <c r="AV23" s="368"/>
      <c r="AW23" s="374"/>
    </row>
    <row r="24" spans="2:49" ht="28.5" customHeight="1" x14ac:dyDescent="0.2">
      <c r="B24" s="345" t="s">
        <v>114</v>
      </c>
      <c r="C24" s="331"/>
      <c r="D24" s="365"/>
      <c r="E24" s="319">
        <v>251637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3766</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141712</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78795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73950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22103</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1841356</v>
      </c>
      <c r="AU30" s="321"/>
      <c r="AV30" s="368"/>
      <c r="AW30" s="374"/>
    </row>
    <row r="31" spans="2:49" s="5" customFormat="1" ht="25.5" x14ac:dyDescent="0.2">
      <c r="B31" s="345" t="s">
        <v>84</v>
      </c>
      <c r="C31" s="331"/>
      <c r="D31" s="365"/>
      <c r="E31" s="319">
        <v>7786</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8913</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2091735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1174109</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1235322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289351</v>
      </c>
      <c r="E54" s="323">
        <f>+E24+E27+E31+E35-E36</f>
        <v>259423</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9245190</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37207</v>
      </c>
      <c r="D5" s="403">
        <v>109882</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52005</v>
      </c>
      <c r="D6" s="398">
        <v>189871</v>
      </c>
      <c r="E6" s="400">
        <v>259423</v>
      </c>
      <c r="F6" s="400">
        <f>+E6+D6+C6</f>
        <v>501299</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52005</v>
      </c>
      <c r="D12" s="400">
        <f t="shared" ref="D12:E12" si="0">+D6</f>
        <v>189871</v>
      </c>
      <c r="E12" s="400">
        <f t="shared" si="0"/>
        <v>259423</v>
      </c>
      <c r="F12" s="400">
        <f>+E12+D12+C12</f>
        <v>501299</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129015</v>
      </c>
      <c r="D15" s="403">
        <v>78139</v>
      </c>
      <c r="E15" s="395">
        <v>56572</v>
      </c>
      <c r="F15" s="395">
        <f t="shared" ref="F15:F17" si="1">+E15+D15+C15</f>
        <v>263726</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1627</v>
      </c>
      <c r="D16" s="398">
        <v>1366</v>
      </c>
      <c r="E16" s="400">
        <v>822</v>
      </c>
      <c r="F16" s="400">
        <f t="shared" si="1"/>
        <v>3815</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 t="shared" ref="C17:D17" si="2">+C15-C16</f>
        <v>127388</v>
      </c>
      <c r="D17" s="400">
        <f t="shared" si="2"/>
        <v>76773</v>
      </c>
      <c r="E17" s="400">
        <f>+E15-E16</f>
        <v>55750</v>
      </c>
      <c r="F17" s="400">
        <f t="shared" si="1"/>
        <v>259911</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20</v>
      </c>
      <c r="D38" s="405">
        <v>13</v>
      </c>
      <c r="E38" s="432">
        <v>10</v>
      </c>
      <c r="F38" s="432">
        <f>+E38+D38+C38</f>
        <v>43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2" sqref="D17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2016-07-25T19:09:07Z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