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PAL\"/>
    </mc:Choice>
  </mc:AlternateContent>
  <workbookProtection lockStructure="1"/>
  <bookViews>
    <workbookView xWindow="0" yWindow="0" windowWidth="28800" windowHeight="1264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E17" i="10" l="1"/>
  <c r="D17" i="10"/>
  <c r="C17" i="10"/>
  <c r="F17" i="10" s="1"/>
  <c r="E12" i="10"/>
  <c r="D12" i="10"/>
  <c r="C12" i="10"/>
  <c r="F38" i="10"/>
  <c r="F12" i="10"/>
  <c r="F16" i="10"/>
  <c r="F15" i="10"/>
  <c r="F6" i="10"/>
  <c r="AT60" i="4" l="1"/>
  <c r="E25" i="4" l="1"/>
  <c r="E31" i="4"/>
  <c r="E35" i="4"/>
  <c r="E46" i="4"/>
  <c r="E47" i="4"/>
  <c r="E49" i="4"/>
  <c r="E51" i="4"/>
  <c r="E56" i="4"/>
  <c r="E57" i="4"/>
  <c r="E59" i="4"/>
  <c r="E60" i="4"/>
  <c r="D60" i="4"/>
  <c r="E54" i="18"/>
  <c r="AT54" i="18" l="1"/>
  <c r="D54" i="18"/>
  <c r="E6" i="18"/>
  <c r="E5" i="18"/>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<sst xmlns="http://schemas.openxmlformats.org/spreadsheetml/2006/main" count="575" uniqueCount="507">
  <si>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</si>
  <si>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</si>
  <si>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</si>
  <si>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</si>
  <si>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</si>
  <si>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</si>
  <si>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</si>
  <si>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</si>
  <si>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</si>
  <si>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</si>
  <si>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</si>
  <si>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</si>
  <si>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</si>
  <si>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</si>
  <si>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</si>
  <si>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</si>
  <si>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</si>
  <si>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</si>
  <si>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</si>
  <si>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</si>
  <si>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</si>
  <si>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</si>
  <si>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</si>
  <si>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</si>
  <si>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</si>
  <si>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</si>
  <si>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</si>
  <si>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</si>
  <si>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</si>
  <si>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</si>
  <si>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</si>
  <si>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</si>
  <si>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</si>
  <si>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</si>
  <si>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</si>
  <si>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</si>
  <si>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</si>
  <si>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</si>
  <si>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</si>
  <si>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</si>
  <si>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</si>
  <si>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</si>
  <si>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</si>
  <si>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</si>
  <si>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</si>
  <si>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</si>
  <si>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</si>
  <si>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</si>
  <si>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</si>
  <si>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</si>
  <si>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</si>
  <si>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</si>
  <si>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</si>
  <si>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</si>
  <si>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</si>
  <si>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</si>
  <si>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</si>
  <si>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</si>
  <si>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</si>
  <si>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</si>
  <si>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</si>
  <si>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</si>
  <si>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</si>
  <si>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</si>
  <si>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</si>
  <si>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</si>
  <si>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</si>
  <si>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</si>
  <si>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</si>
  <si>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</si>
  <si>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</si>
  <si>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</si>
  <si>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</si>
  <si>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</si>
  <si>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</si>
  <si>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</si>
  <si>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</si>
  <si>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</si>
  <si>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</si>
  <si>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</si>
  <si>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</si>
  <si>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</si>
  <si>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</si>
  <si>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</si>
  <si>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</si>
  <si>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</si>
  <si>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</si>
  <si>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</si>
  <si>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</si>
  <si>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</si>
  <si>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</si>
  <si>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</si>
  <si>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</si>
  <si>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</si>
  <si>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</si>
  <si>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</si>
  <si>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</si>
  <si>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</si>
  <si>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</si>
  <si>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</si>
  <si>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</si>
  <si>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</si>
  <si>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</si>
  <si>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</si>
  <si>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</si>
  <si>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</si>
  <si>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</si>
  <si>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</si>
  <si>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</si>
  <si>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</si>
  <si>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</si>
  <si>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</si>
  <si>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</si>
  <si>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</si>
  <si>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</si>
  <si>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</si>
  <si>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</si>
  <si>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</si>
  <si>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</si>
  <si>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</si>
  <si>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</si>
  <si>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</si>
  <si>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</si>
  <si>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</si>
  <si>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</si>
  <si>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</si>
  <si>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</si>
  <si>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</si>
  <si>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</si>
  <si>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</si>
  <si>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</si>
  <si>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</si>
  <si>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</si>
  <si>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</si>
  <si>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</si>
  <si>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</si>
  <si>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</si>
  <si>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</si>
  <si>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</si>
  <si>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</si>
  <si>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</si>
  <si>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</si>
  <si>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</si>
  <si>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</si>
  <si>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</si>
  <si>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</si>
  <si>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</si>
  <si>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</si>
  <si>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</si>
  <si>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</si>
  <si>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</si>
  <si>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</si>
  <si>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</si>
  <si>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</si>
  <si>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</si>
  <si>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</si>
  <si>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</si>
  <si>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</si>
  <si>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</si>
  <si>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</si>
  <si>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</si>
  <si>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</si>
  <si>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</si>
  <si>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</si>
  <si>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</si>
  <si>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</si>
  <si>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</si>
  <si>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</si>
  <si>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</si>
  <si>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</si>
  <si>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</si>
  <si>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</si>
  <si>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</si>
  <si>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</si>
  <si>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</si>
  <si>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</si>
  <si>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</si>
  <si>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</si>
  <si>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</si>
  <si>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</si>
  <si>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</si>
  <si>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</si>
  <si>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</si>
  <si>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</si>
  <si>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</si>
  <si>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</si>
  <si>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</si>
  <si>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</si>
  <si>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</si>
  <si>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</si>
  <si>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</si>
  <si>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</si>
  <si>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</si>
  <si>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</si>
  <si>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</si>
  <si>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</si>
  <si>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</si>
  <si>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</si>
  <si>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</si>
  <si>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</si>
  <si>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</si>
  <si>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</si>
  <si>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</si>
  <si>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</si>
  <si>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</si>
  <si>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</si>
  <si>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</si>
  <si>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</si>
  <si>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</si>
  <si>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</si>
  <si>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</si>
  <si>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</si>
  <si>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</si>
  <si>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</si>
  <si>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</si>
  <si>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</si>
  <si>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</si>
  <si>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</si>
  <si>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</si>
  <si>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</si>
  <si>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</si>
  <si>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</si>
  <si>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</si>
  <si>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</si>
  <si>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</si>
  <si>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</si>
  <si>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</si>
  <si>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</si>
  <si>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</si>
  <si>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</si>
  <si>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</si>
  <si>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</si>
  <si>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</si>
  <si>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</si>
  <si>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</si>
  <si>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</si>
  <si>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</si>
  <si>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</si>
  <si>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</si>
  <si>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</si>
  <si>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</si>
  <si>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</si>
  <si>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</si>
  <si>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</si>
  <si>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</si>
  <si>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</si>
  <si>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</si>
  <si>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</si>
  <si>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</si>
  <si>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</si>
  <si>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</si>
  <si>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</si>
  <si>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</si>
  <si>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</si>
  <si>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</si>
  <si>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</si>
  <si>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</si>
  <si>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</si>
  <si>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</si>
  <si>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</si>
  <si>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</si>
  <si>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</si>
  <si>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</si>
  <si>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</si>
  <si>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</si>
  <si>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</si>
  <si>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</si>
  <si>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</si>
  <si>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</si>
  <si>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</si>
  <si>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</si>
  <si>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</si>
  <si>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</si>
  <si>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</si>
  <si>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</si>
  <si>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</si>
  <si>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</si>
  <si>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</si>
  <si>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</si>
  <si>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</si>
  <si>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</si>
  <si>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</si>
  <si>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</si>
  <si>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</si>
  <si>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</si>
  <si>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</si>
  <si>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</si>
  <si>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</si>
  <si>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</si>
  <si>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</si>
  <si>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</si>
  <si>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</si>
  <si>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</si>
  <si>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</si>
  <si>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</si>
  <si>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</si>
  <si>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</si>
  <si>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</si>
  <si>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</si>
  <si>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</si>
  <si>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</si>
  <si>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</si>
  <si>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</si>
  <si>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</si>
  <si>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</si>
  <si>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</si>
  <si>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</si>
  <si>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</si>
  <si>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</si>
  <si>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</si>
  <si>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</si>
  <si>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</si>
  <si>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</si>
  <si>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</si>
  <si>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</si>
  <si>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</si>
  <si>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</si>
  <si>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</si>
  <si>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</si>
  <si>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</si>
  <si>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</si>
  <si>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</si>
  <si>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</si>
  <si>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</si>
  <si>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</si>
  <si>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</si>
  <si>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</si>
  <si>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</si>
  <si>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</si>
  <si>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</si>
  <si>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</si>
  <si>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</si>
  <si>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</si>
  <si>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</si>
  <si>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</si>
  <si>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</si>
  <si>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</si>
  <si>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</si>
  <si>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</si>
  <si>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</si>
  <si>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</si>
  <si>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</si>
  <si>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</si>
  <si>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</si>
  <si>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</si>
  <si>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</si>
  <si>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</si>
  <si>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</si>
  <si>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</si>
  <si>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</si>
  <si>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</si>
  <si>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</si>
  <si>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</si>
  <si>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</si>
  <si>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</si>
  <si>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</si>
  <si>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</si>
  <si>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</si>
  <si>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</si>
  <si>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</si>
  <si>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</si>
  <si>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</si>
  <si>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</si>
  <si>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</si>
  <si>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</si>
  <si>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</si>
  <si>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</si>
  <si>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</si>
  <si>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</si>
  <si>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</si>
  <si>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</si>
  <si>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</si>
  <si>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</si>
  <si>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</si>
  <si>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</si>
  <si>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</si>
  <si>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</si>
  <si>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</si>
  <si>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</si>
  <si>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</si>
  <si>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</si>
  <si>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</si>
  <si>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</si>
  <si>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</si>
  <si>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</si>
  <si>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</si>
  <si>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</si>
  <si>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</si>
  <si>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</si>
  <si>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</si>
  <si>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</si>
  <si>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</si>
  <si>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</si>
  <si>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</si>
  <si>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</si>
  <si>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</si>
  <si>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</si>
  <si>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</si>
  <si>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</si>
  <si>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</si>
  <si>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</si>
  <si>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</si>
  <si>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</si>
  <si>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</si>
  <si>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</si>
  <si>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</si>
  <si>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</si>
  <si>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</si>
  <si>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</si>
  <si>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</si>
  <si>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</si>
  <si>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</si>
  <si>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</si>
  <si>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</si>
  <si>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</si>
  <si>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</si>
  <si>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</si>
  <si>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</si>
  <si>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</si>
  <si>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</si>
  <si>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</si>
  <si>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</si>
  <si>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</si>
  <si>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</si>
  <si>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</si>
  <si>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</si>
  <si>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</si>
  <si>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</si>
  <si>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</si>
  <si>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</si>
  <si>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</si>
  <si>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</si>
  <si>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</si>
  <si>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</si>
  <si>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</si>
  <si>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</si>
  <si>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</si>
  <si>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</si>
  <si>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</si>
  <si>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</si>
  <si>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</si>
  <si>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</si>
  <si>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</si>
  <si>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</si>
  <si>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</si>
  <si>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</si>
  <si>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</si>
  <si>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</si>
  <si>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</si>
  <si>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</si>
  <si>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</si>
  <si>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</si>
  <si>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</si>
  <si>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</si>
  <si>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</si>
  <si>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</si>
  <si>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</si>
  <si>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</si>
  <si>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</si>
  <si>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</si>
  <si>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</si>
  <si>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</si>
  <si>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</si>
  <si>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</si>
  <si>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</si>
  <si>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</si>
  <si>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</si>
  <si>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</si>
  <si>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</si>
  <si>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</si>
  <si>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</si>
  <si>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</si>
  <si>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</si>
  <si>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</si>
  <si>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</si>
  <si>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</si>
  <si>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</si>
  <si>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</si>
  <si>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</si>
  <si>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</si>
  <si>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</si>
  <si>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</si>
  <si>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</si>
  <si>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</si>
  <si>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</si>
  <si>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</si>
  <si>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</si>
  <si>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</si>
  <si>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</si>
  <si>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</si>
  <si>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</si>
  <si>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</si>
  <si>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</si>
  <si>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</si>
  <si>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</si>
  <si>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</si>
  <si>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Philadelphia American Life Insurance Company</t>
  </si>
  <si>
    <t>NEW ERA LIFE GRP</t>
  </si>
  <si>
    <t>00520</t>
  </si>
  <si>
    <t>2015</t>
  </si>
  <si>
    <t>11720 Katy Freeway Suite 1700 Houston, TX 77079</t>
  </si>
  <si>
    <t>741952955</t>
  </si>
  <si>
    <t>009166</t>
  </si>
  <si>
    <t>67784</t>
  </si>
  <si>
    <t>87445</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</si>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</sst>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26"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38527</v>
      </c>
      <c r="E5" s="213">
        <v>38527</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10891261</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5501</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-427203</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70000</v>
      </c>
      <c r="E12" s="213">
        <v>73651</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5112337</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8161</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-61927</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109</v>
      </c>
      <c r="E25" s="217">
        <f>+D25</f>
        <v>109</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30751</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387</v>
      </c>
      <c r="E31" s="217">
        <f>+D31</f>
        <v>387</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108831</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63</v>
      </c>
      <c r="E35" s="217">
        <f>+D35</f>
        <v>63</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17790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1560</v>
      </c>
      <c r="E46" s="217">
        <f>+D46</f>
        <v>1560</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438793</v>
      </c>
      <c r="AU46" s="220"/>
      <c r="AV46" s="220"/>
      <c r="AW46" s="297"/>
    </row>
    <row r="47" spans="1:49" x14ac:dyDescent="0.2">
      <c r="B47" s="245" t="s">
        <v>263</v>
      </c>
      <c r="C47" s="203" t="s">
        <v>21</v>
      </c>
      <c r="D47" s="216">
        <v>5336</v>
      </c>
      <c r="E47" s="217">
        <f>+D47</f>
        <v>5336</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2641604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64</v>
      </c>
      <c r="E49" s="217">
        <f>+D49</f>
        <v>64</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18053</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3856</v>
      </c>
      <c r="E51" s="217">
        <f>+D51</f>
        <v>3856</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1084435</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9</v>
      </c>
      <c r="E56" s="229">
        <f>+D56</f>
        <v>9</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8134</v>
      </c>
      <c r="AU56" s="230"/>
      <c r="AV56" s="230"/>
      <c r="AW56" s="288"/>
    </row>
    <row r="57" spans="2:49" x14ac:dyDescent="0.2">
      <c r="B57" s="245" t="s">
        <v>272</v>
      </c>
      <c r="C57" s="203" t="s">
        <v>25</v>
      </c>
      <c r="D57" s="231">
        <v>12</v>
      </c>
      <c r="E57" s="232">
        <f>+D57</f>
        <v>12</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14390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160</v>
      </c>
      <c r="E59" s="232">
        <f>+D59</f>
        <v>160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152647</v>
      </c>
      <c r="AU59" s="233"/>
      <c r="AV59" s="233"/>
      <c r="AW59" s="289"/>
    </row>
    <row r="60" spans="2:49" x14ac:dyDescent="0.2">
      <c r="B60" s="245" t="s">
        <v>275</v>
      </c>
      <c r="C60" s="203"/>
      <c r="D60" s="234">
        <f>+D59/12</f>
        <v>13.333333333333334</v>
      </c>
      <c r="E60" s="235">
        <f>+D60</f>
        <v>13.333333333333334</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12720.583333333334</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4" sqref="D54:E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38434</v>
      </c>
      <c r="E5" s="326">
        <f>+D5-D7</f>
        <v>38039</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10934707</v>
      </c>
      <c r="AU5" s="327"/>
      <c r="AV5" s="369"/>
      <c r="AW5" s="373"/>
    </row>
    <row r="6" spans="2:49" x14ac:dyDescent="0.2">
      <c r="B6" s="343" t="s">
        <v>278</v>
      </c>
      <c r="C6" s="331" t="s">
        <v>8</v>
      </c>
      <c r="D6" s="318">
        <v>488</v>
      </c>
      <c r="E6" s="319">
        <f>+D6</f>
        <v>488</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341476</v>
      </c>
      <c r="AU6" s="321"/>
      <c r="AV6" s="368"/>
      <c r="AW6" s="374"/>
    </row>
    <row r="7" spans="2:49" x14ac:dyDescent="0.2">
      <c r="B7" s="343" t="s">
        <v>279</v>
      </c>
      <c r="C7" s="331" t="s">
        <v>9</v>
      </c>
      <c r="D7" s="318">
        <v>395</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384922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66444</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4961169</v>
      </c>
      <c r="AU23" s="321"/>
      <c r="AV23" s="368"/>
      <c r="AW23" s="374"/>
    </row>
    <row r="24" spans="2:49" ht="28.5" customHeight="1" x14ac:dyDescent="0.2">
      <c r="B24" s="345" t="s">
        <v>114</v>
      </c>
      <c r="C24" s="331"/>
      <c r="D24" s="365"/>
      <c r="E24" s="319">
        <v>67094</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512176</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1285</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388188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11387</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2341610</v>
      </c>
      <c r="AU30" s="321"/>
      <c r="AV30" s="368"/>
      <c r="AW30" s="374"/>
    </row>
    <row r="31" spans="2:49" s="5" customFormat="1" ht="25.5" x14ac:dyDescent="0.2">
      <c r="B31" s="345" t="s">
        <v>84</v>
      </c>
      <c r="C31" s="331"/>
      <c r="D31" s="365"/>
      <c r="E31" s="319">
        <v>6557</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6546</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2321974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1597501</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1589957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+D23+D26+D30+D34-D28-D32-D36</f>
        <v>70000</v>
      </c>
      <c r="E54" s="323">
        <f>+E24+E27+E31+E35-E36</f>
        <v>73651</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5112337</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5" sqref="E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17292</v>
      </c>
      <c r="D5" s="403">
        <v>31745</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15274</v>
      </c>
      <c r="D6" s="398">
        <v>12177</v>
      </c>
      <c r="E6" s="400">
        <v>73651</v>
      </c>
      <c r="F6" s="400">
        <f>+E6+D6+C6</f>
        <v>101102</v>
      </c>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+C6</f>
        <v>15274</v>
      </c>
      <c r="D12" s="400">
        <f t="shared" ref="D12:E12" si="0">+D6</f>
        <v>12177</v>
      </c>
      <c r="E12" s="400">
        <f t="shared" si="0"/>
        <v>73651</v>
      </c>
      <c r="F12" s="400">
        <f>+E12+D12+C12</f>
        <v>101102</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91060</v>
      </c>
      <c r="D15" s="403">
        <v>58366</v>
      </c>
      <c r="E15" s="395">
        <v>38527</v>
      </c>
      <c r="F15" s="395">
        <f t="shared" ref="F15:F17" si="1">+E15+D15+C15</f>
        <v>187953</v>
      </c>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1147</v>
      </c>
      <c r="D16" s="398">
        <v>1020</v>
      </c>
      <c r="E16" s="400">
        <v>559</v>
      </c>
      <c r="F16" s="400">
        <f t="shared" si="1"/>
        <v>2726</v>
      </c>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f>
        <v>89913</v>
      </c>
      <c r="D17" s="400">
        <f t="shared" ref="D17:E17" si="2">+D15-D16</f>
        <v>57346</v>
      </c>
      <c r="E17" s="400">
        <f t="shared" si="2"/>
        <v>37968</v>
      </c>
      <c r="F17" s="400">
        <f t="shared" si="1"/>
        <v>185227</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22</v>
      </c>
      <c r="D38" s="405">
        <v>18</v>
      </c>
      <c r="E38" s="432">
        <v>13</v>
      </c>
      <c r="F38" s="432">
        <f>+E38+D38+C38</f>
        <v>53</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9" sqref="D19"/>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9</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0</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v>0</v>
      </c>
      <c r="D12" s="95"/>
      <c r="E12" s="95"/>
      <c r="F12" s="95"/>
      <c r="G12" s="95"/>
      <c r="H12" s="95"/>
      <c r="I12" s="177"/>
      <c r="J12" s="177"/>
      <c r="K12" s="197"/>
    </row>
    <row r="13" spans="2:11" x14ac:dyDescent="0.2">
      <c r="B13" s="124" t="s">
        <v>94</v>
      </c>
      <c r="C13" s="94">
        <v>0</v>
      </c>
      <c r="D13" s="95"/>
      <c r="E13" s="95"/>
      <c r="F13" s="95"/>
      <c r="G13" s="95"/>
      <c r="H13" s="95"/>
      <c r="I13" s="177"/>
      <c r="J13" s="177"/>
      <c r="K13" s="197"/>
    </row>
    <row r="14" spans="2:11" x14ac:dyDescent="0.2">
      <c r="B14" s="124" t="s">
        <v>95</v>
      </c>
      <c r="C14" s="94">
        <v>0</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6" activePane="bottomRight" state="frozen"/>
      <selection activeCell="B1" sqref="B1"/>
      <selection pane="topRight" activeCell="B1" sqref="B1"/>
      <selection pane="bottomLeft" activeCell="B1" sqref="B1"/>
      <selection pane="bottomRight" activeCell="D178" activeCellId="3" sqref="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2016-07-25T19:09:24Z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