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LOA\"/>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17" i="10" l="1"/>
  <c r="E17" i="10"/>
  <c r="D17" i="10"/>
  <c r="C17" i="10"/>
  <c r="F16" i="10"/>
  <c r="F15" i="10"/>
  <c r="F12" i="10"/>
  <c r="E12" i="10"/>
  <c r="D12" i="10"/>
  <c r="C12" i="10"/>
  <c r="F6" i="10"/>
  <c r="E60" i="4" l="1"/>
  <c r="D60" i="4"/>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<sst xmlns="http://schemas.openxmlformats.org/spreadsheetml/2006/main" count="575" uniqueCount="507">
  <si>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</si>
  <si>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</si>
  <si>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</si>
  <si>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</si>
  <si>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</si>
  <si>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</si>
  <si>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</si>
  <si>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</si>
  <si>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</si>
  <si>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</si>
  <si>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</si>
  <si>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</si>
  <si>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</si>
  <si>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</si>
  <si>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</si>
  <si>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</si>
  <si>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</si>
  <si>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</si>
  <si>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</si>
  <si>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</si>
  <si>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</si>
  <si>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</si>
  <si>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</si>
  <si>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</si>
  <si>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</si>
  <si>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</si>
  <si>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</si>
  <si>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</si>
  <si>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</si>
  <si>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</si>
  <si>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</si>
  <si>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</si>
  <si>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</si>
  <si>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</si>
  <si>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</si>
  <si>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</si>
  <si>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</si>
  <si>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</si>
  <si>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</si>
  <si>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</si>
  <si>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</si>
  <si>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</si>
  <si>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</si>
  <si>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</si>
  <si>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</si>
  <si>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</si>
  <si>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</si>
  <si>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</si>
  <si>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</si>
  <si>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</si>
  <si>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</si>
  <si>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</si>
  <si>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</si>
  <si>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</si>
  <si>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</si>
  <si>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</si>
  <si>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</si>
  <si>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</si>
  <si>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</si>
  <si>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</si>
  <si>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</si>
  <si>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</si>
  <si>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</si>
  <si>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</si>
  <si>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</si>
  <si>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</si>
  <si>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</si>
  <si>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</si>
  <si>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</si>
  <si>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</si>
  <si>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</si>
  <si>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</si>
  <si>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</si>
  <si>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</si>
  <si>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</si>
  <si>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</si>
  <si>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</si>
  <si>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</si>
  <si>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</si>
  <si>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</si>
  <si>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</si>
  <si>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</si>
  <si>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</si>
  <si>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</si>
  <si>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</si>
  <si>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</si>
  <si>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</si>
  <si>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</si>
  <si>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</si>
  <si>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</si>
  <si>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</si>
  <si>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</si>
  <si>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</si>
  <si>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</si>
  <si>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</si>
  <si>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</si>
  <si>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</si>
  <si>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</si>
  <si>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</si>
  <si>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</si>
  <si>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</si>
  <si>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</si>
  <si>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</si>
  <si>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</si>
  <si>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</si>
  <si>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</si>
  <si>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</si>
  <si>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</si>
  <si>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</si>
  <si>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</si>
  <si>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</si>
  <si>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</si>
  <si>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</si>
  <si>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</si>
  <si>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</si>
  <si>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</si>
  <si>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</si>
  <si>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</si>
  <si>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</si>
  <si>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</si>
  <si>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</si>
  <si>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</si>
  <si>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</si>
  <si>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</si>
  <si>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</si>
  <si>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</si>
  <si>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</si>
  <si>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</si>
  <si>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</si>
  <si>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</si>
  <si>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</si>
  <si>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</si>
  <si>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</si>
  <si>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</si>
  <si>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</si>
  <si>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</si>
  <si>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</si>
  <si>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</si>
  <si>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</si>
  <si>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</si>
  <si>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</si>
  <si>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</si>
  <si>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</si>
  <si>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</si>
  <si>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</si>
  <si>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</si>
  <si>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</si>
  <si>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</si>
  <si>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</si>
  <si>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</si>
  <si>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</si>
  <si>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</si>
  <si>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</si>
  <si>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</si>
  <si>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</si>
  <si>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</si>
  <si>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</si>
  <si>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</si>
  <si>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</si>
  <si>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</si>
  <si>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</si>
  <si>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</si>
  <si>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</si>
  <si>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</si>
  <si>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</si>
  <si>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</si>
  <si>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</si>
  <si>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</si>
  <si>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</si>
  <si>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</si>
  <si>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</si>
  <si>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</si>
  <si>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</si>
  <si>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</si>
  <si>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</si>
  <si>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</si>
  <si>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</si>
  <si>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</si>
  <si>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</si>
  <si>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</si>
  <si>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</si>
  <si>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</si>
  <si>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</si>
  <si>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</si>
  <si>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</si>
  <si>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</si>
  <si>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</si>
  <si>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</si>
  <si>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</si>
  <si>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</si>
  <si>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</si>
  <si>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</si>
  <si>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</si>
  <si>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</si>
  <si>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</si>
  <si>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</si>
  <si>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</si>
  <si>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</si>
  <si>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</si>
  <si>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</si>
  <si>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</si>
  <si>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</si>
  <si>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</si>
  <si>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</si>
  <si>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</si>
  <si>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</si>
  <si>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</si>
  <si>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</si>
  <si>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</si>
  <si>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</si>
  <si>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</si>
  <si>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</si>
  <si>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</si>
  <si>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</si>
  <si>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</si>
  <si>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</si>
  <si>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</si>
  <si>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</si>
  <si>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</si>
  <si>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</si>
  <si>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</si>
  <si>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</si>
  <si>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</si>
  <si>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</si>
  <si>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</si>
  <si>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</si>
  <si>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</si>
  <si>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</si>
  <si>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</si>
  <si>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</si>
  <si>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</si>
  <si>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</si>
  <si>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</si>
  <si>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</si>
  <si>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</si>
  <si>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</si>
  <si>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</si>
  <si>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</si>
  <si>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</si>
  <si>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</si>
  <si>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</si>
  <si>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</si>
  <si>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</si>
  <si>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</si>
  <si>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</si>
  <si>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</si>
  <si>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</si>
  <si>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</si>
  <si>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</si>
  <si>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</si>
  <si>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</si>
  <si>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</si>
  <si>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</si>
  <si>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</si>
  <si>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</si>
  <si>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</si>
  <si>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</si>
  <si>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</si>
  <si>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</si>
  <si>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</si>
  <si>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</si>
  <si>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</si>
  <si>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</si>
  <si>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</si>
  <si>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</si>
  <si>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</si>
  <si>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</si>
  <si>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</si>
  <si>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</si>
  <si>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</si>
  <si>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</si>
  <si>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</si>
  <si>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</si>
  <si>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</si>
  <si>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</si>
  <si>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</si>
  <si>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</si>
  <si>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</si>
  <si>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</si>
  <si>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</si>
  <si>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</si>
  <si>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</si>
  <si>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</si>
  <si>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</si>
  <si>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</si>
  <si>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</si>
  <si>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</si>
  <si>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</si>
  <si>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</si>
  <si>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</si>
  <si>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</si>
  <si>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</si>
  <si>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</si>
  <si>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</si>
  <si>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</si>
  <si>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</si>
  <si>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</si>
  <si>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</si>
  <si>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</si>
  <si>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</si>
  <si>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</si>
  <si>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</si>
  <si>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</si>
  <si>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</si>
  <si>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</si>
  <si>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</si>
  <si>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</si>
  <si>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</si>
  <si>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</si>
  <si>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</si>
  <si>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</si>
  <si>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</si>
  <si>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</si>
  <si>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</si>
  <si>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</si>
  <si>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</si>
  <si>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</si>
  <si>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</si>
  <si>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</si>
  <si>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</si>
  <si>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</si>
  <si>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</si>
  <si>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</si>
  <si>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</si>
  <si>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</si>
  <si>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</si>
  <si>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</si>
  <si>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</si>
  <si>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</si>
  <si>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</si>
  <si>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</si>
  <si>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</si>
  <si>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</si>
  <si>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</si>
  <si>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</si>
  <si>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</si>
  <si>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</si>
  <si>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</si>
  <si>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</si>
  <si>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</si>
  <si>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</si>
  <si>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</si>
  <si>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</si>
  <si>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</si>
  <si>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</si>
  <si>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</si>
  <si>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</si>
  <si>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</si>
  <si>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</si>
  <si>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</si>
  <si>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</si>
  <si>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</si>
  <si>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</si>
  <si>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</si>
  <si>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</si>
  <si>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</si>
  <si>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</si>
  <si>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</si>
  <si>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</si>
  <si>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</si>
  <si>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</si>
  <si>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</si>
  <si>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</si>
  <si>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</si>
  <si>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</si>
  <si>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</si>
  <si>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</si>
  <si>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</si>
  <si>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</si>
  <si>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</si>
  <si>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</si>
  <si>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</si>
  <si>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</si>
  <si>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</si>
  <si>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</si>
  <si>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</si>
  <si>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</si>
  <si>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</si>
  <si>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</si>
  <si>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</si>
  <si>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</si>
  <si>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</si>
  <si>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</si>
  <si>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</si>
  <si>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</si>
  <si>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</si>
  <si>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</si>
  <si>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</si>
  <si>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</si>
  <si>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</si>
  <si>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</si>
  <si>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</si>
  <si>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</si>
  <si>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</si>
  <si>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</si>
  <si>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</si>
  <si>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</si>
  <si>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</si>
  <si>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</si>
  <si>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</si>
  <si>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</si>
  <si>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</si>
  <si>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</si>
  <si>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</si>
  <si>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</si>
  <si>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</si>
  <si>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</si>
  <si>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</si>
  <si>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</si>
  <si>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</si>
  <si>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</si>
  <si>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</si>
  <si>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</si>
  <si>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</si>
  <si>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</si>
  <si>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</si>
  <si>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</si>
  <si>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</si>
  <si>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</si>
  <si>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</si>
  <si>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</si>
  <si>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</si>
  <si>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</si>
  <si>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</si>
  <si>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</si>
  <si>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</si>
  <si>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</si>
  <si>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</si>
  <si>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</si>
  <si>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</si>
  <si>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</si>
  <si>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</si>
  <si>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</si>
  <si>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</si>
  <si>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</si>
  <si>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</si>
  <si>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</si>
  <si>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</si>
  <si>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</si>
  <si>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</si>
  <si>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</si>
  <si>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</si>
  <si>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</si>
  <si>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</si>
  <si>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</si>
  <si>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</si>
  <si>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</si>
  <si>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</si>
  <si>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</si>
  <si>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</si>
  <si>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</si>
  <si>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</si>
  <si>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</si>
  <si>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</si>
  <si>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</si>
  <si>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</si>
  <si>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</si>
  <si>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</si>
  <si>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</si>
  <si>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</si>
  <si>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</si>
  <si>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</si>
  <si>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</si>
  <si>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</si>
  <si>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</si>
  <si>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</si>
  <si>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</si>
  <si>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</si>
  <si>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</si>
  <si>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</si>
  <si>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</si>
  <si>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</si>
  <si>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</si>
  <si>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</si>
  <si>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</si>
  <si>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</si>
  <si>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</si>
  <si>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</si>
  <si>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</si>
  <si>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</si>
  <si>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</si>
  <si>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</si>
  <si>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</si>
  <si>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</si>
  <si>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</si>
  <si>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</si>
  <si>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</si>
  <si>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</si>
  <si>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</si>
  <si>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</si>
  <si>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</si>
  <si>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</si>
  <si>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</si>
  <si>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</si>
  <si>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</si>
  <si>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</si>
  <si>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 of America</t>
  </si>
  <si>
    <t>NEW ERA LIFE GRP</t>
  </si>
  <si>
    <t>00520</t>
  </si>
  <si>
    <t>2015</t>
  </si>
  <si>
    <t>11720 Katy Freeway Suite 1700 Houston, TX 77079</t>
  </si>
  <si>
    <t>860199949</t>
  </si>
  <si>
    <t>006574</t>
  </si>
  <si>
    <t>81132</t>
  </si>
  <si>
    <t>42809</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</si>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</sst>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9"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35990</v>
      </c>
      <c r="E5" s="213">
        <v>35990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175</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-35192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6004236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6699</v>
      </c>
      <c r="E12" s="213">
        <v>8641</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-31132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5124630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-6367</v>
      </c>
      <c r="E47" s="217">
        <v>-6367</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980153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247</v>
      </c>
      <c r="E51" s="217">
        <v>247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42203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6</v>
      </c>
      <c r="E57" s="232">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85</v>
      </c>
      <c r="E59" s="232">
        <v>85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f>+D59/12</f>
        <v>7.083333333333333</v>
      </c>
      <c r="E60" s="235">
        <f>+E59/12</f>
        <v>7.083333333333333</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17"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35679</v>
      </c>
      <c r="E5" s="326">
        <f>+D5-D7</f>
        <v>34745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175</v>
      </c>
      <c r="AU5" s="327"/>
      <c r="AV5" s="369"/>
      <c r="AW5" s="373"/>
    </row>
    <row r="6" spans="2:49" x14ac:dyDescent="0.2">
      <c r="B6" s="343" t="s">
        <v>278</v>
      </c>
      <c r="C6" s="331" t="s">
        <v>8</v>
      </c>
      <c r="D6" s="318">
        <v>1245</v>
      </c>
      <c r="E6" s="319">
        <f>+D6</f>
        <v>1245</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934</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9480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3653</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8452</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46</v>
      </c>
      <c r="AU30" s="321"/>
      <c r="AV30" s="368"/>
      <c r="AW30" s="374"/>
    </row>
    <row r="31" spans="2:49" s="5" customFormat="1" ht="25.5" x14ac:dyDescent="0.2">
      <c r="B31" s="345" t="s">
        <v>84</v>
      </c>
      <c r="C31" s="331"/>
      <c r="D31" s="365"/>
      <c r="E31" s="319">
        <v>4988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11233</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51459</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51459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51459</v>
      </c>
      <c r="E36" s="319">
        <v>51459</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6699</v>
      </c>
      <c r="E54" s="323">
        <f>+E24+E27+E31+E35-E36</f>
        <v>8641</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226966</v>
      </c>
      <c r="D5" s="403">
        <v>-8464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217220</v>
      </c>
      <c r="D6" s="398">
        <v>11175</v>
      </c>
      <c r="E6" s="400">
        <v>8641</v>
      </c>
      <c r="F6" s="400">
        <f>+E6+D6+C6</f>
        <v>237036</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217220</v>
      </c>
      <c r="D12" s="400">
        <f t="shared" ref="D12:F12" si="0">+D6</f>
        <v>11175</v>
      </c>
      <c r="E12" s="400">
        <f t="shared" si="0"/>
        <v>8641</v>
      </c>
      <c r="F12" s="400">
        <f t="shared" si="0"/>
        <v>237036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84585</v>
      </c>
      <c r="D15" s="403">
        <v>48994</v>
      </c>
      <c r="E15" s="395">
        <v>35990</v>
      </c>
      <c r="F15" s="395">
        <f>+E15+D15+C15</f>
        <v>169569</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3016</v>
      </c>
      <c r="D16" s="398">
        <v>-101</v>
      </c>
      <c r="E16" s="400">
        <v>0</v>
      </c>
      <c r="F16" s="400">
        <f>+E16+D16+C16</f>
        <v>2915</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81569</v>
      </c>
      <c r="D17" s="400">
        <f t="shared" ref="D17:F17" si="1">+D15-D16</f>
        <v>49095</v>
      </c>
      <c r="E17" s="400">
        <f t="shared" si="1"/>
        <v>35990</v>
      </c>
      <c r="F17" s="400">
        <f t="shared" si="1"/>
        <v>166654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v>
      </c>
      <c r="D38" s="405">
        <v>10</v>
      </c>
      <c r="E38" s="432">
        <v>7</v>
      </c>
      <c r="F38" s="432">
        <v>28</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2016-07-18T20:56:16Z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