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5480" windowHeight="5760" tabRatio="836" activeTab="2"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71027"/>
</workbook>
</file>

<file path=xl/calcChain.xml><?xml version="1.0" encoding="utf-8"?>
<calcChain xmlns="http://schemas.openxmlformats.org/spreadsheetml/2006/main">
  <c r="P46" i="10" l="1"/>
  <c r="P41" i="10"/>
  <c r="O37" i="10"/>
  <c r="P37" i="10" s="1"/>
  <c r="O16" i="10"/>
  <c r="P16" i="10" s="1"/>
  <c r="O7" i="10"/>
  <c r="P7" i="10" s="1"/>
  <c r="K46" i="10"/>
  <c r="K41" i="10"/>
  <c r="I6" i="10"/>
  <c r="I12" i="10" s="1"/>
  <c r="I44" i="10" s="1"/>
  <c r="J37" i="10"/>
  <c r="K37" i="10" s="1"/>
  <c r="J16" i="10"/>
  <c r="K16" i="10" s="1"/>
  <c r="J7" i="10"/>
  <c r="K7" i="10" s="1"/>
  <c r="F37" i="10"/>
  <c r="F17" i="10"/>
  <c r="F16" i="10"/>
  <c r="F15" i="10"/>
  <c r="F7" i="10"/>
  <c r="M44" i="10"/>
  <c r="N17" i="10"/>
  <c r="M17" i="10"/>
  <c r="M12" i="10"/>
  <c r="H44" i="10"/>
  <c r="I17" i="10"/>
  <c r="H17" i="10"/>
  <c r="H12" i="10"/>
  <c r="C44" i="10"/>
  <c r="D17" i="10"/>
  <c r="C17" i="10"/>
  <c r="C12" i="10"/>
  <c r="N6" i="10"/>
  <c r="N12" i="10" s="1"/>
  <c r="D6" i="10"/>
  <c r="F6" i="10" s="1"/>
  <c r="AS60" i="4"/>
  <c r="AS27" i="4"/>
  <c r="AT12" i="4"/>
  <c r="AS12" i="4"/>
  <c r="AT5" i="4"/>
  <c r="AS5" i="4"/>
  <c r="Q60" i="4"/>
  <c r="P60" i="4"/>
  <c r="Q12" i="4"/>
  <c r="O6" i="10" s="1"/>
  <c r="O12" i="10" s="1"/>
  <c r="P12" i="4"/>
  <c r="Q5" i="4"/>
  <c r="O15" i="10" s="1"/>
  <c r="P5" i="4"/>
  <c r="K60" i="4"/>
  <c r="J60" i="4"/>
  <c r="K12" i="4"/>
  <c r="J6" i="10" s="1"/>
  <c r="J12" i="10" s="1"/>
  <c r="J12" i="4"/>
  <c r="K5" i="4"/>
  <c r="J15" i="10" s="1"/>
  <c r="J5" i="4"/>
  <c r="AT54" i="18"/>
  <c r="AS54" i="18"/>
  <c r="Q54" i="18"/>
  <c r="P54" i="18"/>
  <c r="K54" i="18"/>
  <c r="J54" i="18"/>
  <c r="J17" i="10" l="1"/>
  <c r="J44" i="10" s="1"/>
  <c r="K15" i="10"/>
  <c r="K17" i="10" s="1"/>
  <c r="K51" i="10"/>
  <c r="O17" i="10"/>
  <c r="O44" i="10" s="1"/>
  <c r="P51" i="10"/>
  <c r="P15" i="10"/>
  <c r="P17" i="10" s="1"/>
  <c r="P12" i="10"/>
  <c r="N44" i="10"/>
  <c r="K6" i="10"/>
  <c r="K12" i="10" s="1"/>
  <c r="P6" i="10"/>
  <c r="D12" i="10"/>
  <c r="P44" i="10" l="1"/>
  <c r="P47" i="10" s="1"/>
  <c r="P50" i="10" s="1"/>
  <c r="K44" i="10"/>
  <c r="K47" i="10" s="1"/>
  <c r="K50" i="10" s="1"/>
  <c r="F12" i="10"/>
  <c r="F44" i="10" s="1"/>
  <c r="F47" i="10" s="1"/>
  <c r="F50" i="10" s="1"/>
  <c r="D44" i="10"/>
</calcChain>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<sst xmlns="http://schemas.openxmlformats.org/spreadsheetml/2006/main" count="565" uniqueCount="503">
  <si>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</si>
  <si>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</si>
  <si>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</si>
  <si>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</si>
  <si>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</si>
  <si>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</si>
  <si>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</si>
  <si>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</si>
  <si>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</si>
  <si>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</si>
  <si>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</si>
  <si>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</si>
  <si>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</si>
  <si>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</si>
  <si>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</si>
  <si>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</si>
  <si>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</si>
  <si>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</si>
  <si>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</si>
  <si>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</si>
  <si>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</si>
  <si>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</si>
  <si>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</si>
  <si>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</si>
  <si>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</si>
  <si>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</si>
  <si>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</si>
  <si>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</si>
  <si>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</si>
  <si>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</si>
  <si>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</si>
  <si>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</si>
  <si>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</si>
  <si>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</si>
  <si>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</si>
  <si>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</si>
  <si>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</si>
  <si>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</si>
  <si>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</si>
  <si>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</si>
  <si>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</si>
  <si>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</si>
  <si>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</si>
  <si>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</si>
  <si>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</si>
  <si>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</si>
  <si>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</si>
  <si>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</si>
  <si>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</si>
  <si>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</si>
  <si>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</si>
  <si>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</si>
  <si>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</si>
  <si>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</si>
  <si>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</si>
  <si>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</si>
  <si>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</si>
  <si>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</si>
  <si>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</si>
  <si>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</si>
  <si>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</si>
  <si>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</si>
  <si>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</si>
  <si>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</si>
  <si>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</si>
  <si>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</si>
  <si>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</si>
  <si>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</si>
  <si>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</si>
  <si>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</si>
  <si>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</si>
  <si>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</si>
  <si>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</si>
  <si>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</si>
  <si>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</si>
  <si>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</si>
  <si>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</si>
  <si>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</si>
  <si>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</si>
  <si>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</si>
  <si>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</si>
  <si>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</si>
  <si>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</si>
  <si>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</si>
  <si>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</si>
  <si>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</si>
  <si>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</si>
  <si>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</si>
  <si>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</si>
  <si>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</si>
  <si>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</si>
  <si>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</si>
  <si>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</si>
  <si>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</si>
  <si>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</si>
  <si>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</si>
  <si>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</si>
  <si>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</si>
  <si>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</si>
  <si>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</si>
  <si>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</si>
  <si>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</si>
  <si>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</si>
  <si>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</si>
  <si>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</si>
  <si>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</si>
  <si>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</si>
  <si>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</si>
  <si>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</si>
  <si>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</si>
  <si>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</si>
  <si>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</si>
  <si>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</si>
  <si>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</si>
  <si>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</si>
  <si>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</si>
  <si>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</si>
  <si>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</si>
  <si>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</si>
  <si>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</si>
  <si>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</si>
  <si>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</si>
  <si>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</si>
  <si>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</si>
  <si>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</si>
  <si>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</si>
  <si>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</si>
  <si>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</si>
  <si>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</si>
  <si>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</si>
  <si>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</si>
  <si>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</si>
  <si>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</si>
  <si>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</si>
  <si>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</si>
  <si>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</si>
  <si>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</si>
  <si>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</si>
  <si>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</si>
  <si>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</si>
  <si>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</si>
  <si>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</si>
  <si>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</si>
  <si>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</si>
  <si>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</si>
  <si>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</si>
  <si>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</si>
  <si>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</si>
  <si>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</si>
  <si>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</si>
  <si>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</si>
  <si>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</si>
  <si>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</si>
  <si>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</si>
  <si>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</si>
  <si>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</si>
  <si>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</si>
  <si>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</si>
  <si>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</si>
  <si>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</si>
  <si>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</si>
  <si>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</si>
  <si>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</si>
  <si>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</si>
  <si>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</si>
  <si>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</si>
  <si>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</si>
  <si>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</si>
  <si>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</si>
  <si>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</si>
  <si>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</si>
  <si>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</si>
  <si>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</si>
  <si>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</si>
  <si>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</si>
  <si>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</si>
  <si>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</si>
  <si>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</si>
  <si>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</si>
  <si>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</si>
  <si>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</si>
  <si>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</si>
  <si>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</si>
  <si>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</si>
  <si>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</si>
  <si>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</si>
  <si>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</si>
  <si>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</si>
  <si>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</si>
  <si>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</si>
  <si>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</si>
  <si>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</si>
  <si>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</si>
  <si>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</si>
  <si>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</si>
  <si>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</si>
  <si>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</si>
  <si>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</si>
  <si>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</si>
  <si>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</si>
  <si>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</si>
  <si>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</si>
  <si>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</si>
  <si>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</si>
  <si>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</si>
  <si>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</si>
  <si>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</si>
  <si>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</si>
  <si>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</si>
  <si>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</si>
  <si>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</si>
  <si>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</si>
  <si>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</si>
  <si>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</si>
  <si>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</si>
  <si>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</si>
  <si>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</si>
  <si>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</si>
  <si>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</si>
  <si>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</si>
  <si>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</si>
  <si>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</si>
  <si>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</si>
  <si>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</si>
  <si>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</si>
  <si>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</si>
  <si>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</si>
  <si>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</si>
  <si>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</si>
  <si>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</si>
  <si>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</si>
  <si>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</si>
  <si>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</si>
  <si>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</si>
  <si>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</si>
  <si>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</si>
  <si>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</si>
  <si>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</si>
  <si>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</si>
  <si>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</si>
  <si>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</si>
  <si>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</si>
  <si>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</si>
  <si>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</si>
  <si>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</si>
  <si>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</si>
  <si>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</si>
  <si>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</si>
  <si>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</si>
  <si>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</si>
  <si>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</si>
  <si>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</si>
  <si>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</si>
  <si>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</si>
  <si>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</si>
  <si>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</si>
  <si>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</si>
  <si>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</si>
  <si>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</si>
  <si>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</si>
  <si>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</si>
  <si>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</si>
  <si>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</si>
  <si>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</si>
  <si>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</si>
  <si>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</si>
  <si>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</si>
  <si>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</si>
  <si>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</si>
  <si>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</si>
  <si>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</si>
  <si>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</si>
  <si>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</si>
  <si>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</si>
  <si>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</si>
  <si>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</si>
  <si>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</si>
  <si>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</si>
  <si>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</si>
  <si>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</si>
  <si>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</si>
  <si>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</si>
  <si>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</si>
  <si>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</si>
  <si>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</si>
  <si>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</si>
  <si>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</si>
  <si>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</si>
  <si>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</si>
  <si>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</si>
  <si>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</si>
  <si>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</si>
  <si>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</si>
  <si>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</si>
  <si>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</si>
  <si>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</si>
  <si>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</si>
  <si>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</si>
  <si>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</si>
  <si>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</si>
  <si>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</si>
  <si>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</si>
  <si>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</si>
  <si>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</si>
  <si>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</si>
  <si>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</si>
  <si>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</si>
  <si>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</si>
  <si>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</si>
  <si>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</si>
  <si>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</si>
  <si>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</si>
  <si>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</si>
  <si>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</si>
  <si>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</si>
  <si>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</si>
  <si>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</si>
  <si>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</si>
  <si>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</si>
  <si>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</si>
  <si>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</si>
  <si>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</si>
  <si>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</si>
  <si>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</si>
  <si>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</si>
  <si>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</si>
  <si>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</si>
  <si>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</si>
  <si>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</si>
  <si>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</si>
  <si>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</si>
  <si>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</si>
  <si>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</si>
  <si>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</si>
  <si>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</si>
  <si>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</si>
  <si>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</si>
  <si>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</si>
  <si>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</si>
  <si>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</si>
  <si>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</si>
  <si>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</si>
  <si>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</si>
  <si>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</si>
  <si>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</si>
  <si>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</si>
  <si>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</si>
  <si>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</si>
  <si>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</si>
  <si>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</si>
  <si>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</si>
  <si>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</si>
  <si>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</si>
  <si>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</si>
  <si>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</si>
  <si>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</si>
  <si>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</si>
  <si>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</si>
  <si>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</si>
  <si>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</si>
  <si>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</si>
  <si>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</si>
  <si>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</si>
  <si>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</si>
  <si>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</si>
  <si>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</si>
  <si>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</si>
  <si>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</si>
  <si>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</si>
  <si>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</si>
  <si>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</si>
  <si>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</si>
  <si>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</si>
  <si>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</si>
  <si>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</si>
  <si>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</si>
  <si>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</si>
  <si>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</si>
  <si>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</si>
  <si>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</si>
  <si>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</si>
  <si>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</si>
  <si>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</si>
  <si>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</si>
  <si>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</si>
  <si>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</si>
  <si>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</si>
  <si>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</si>
  <si>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</si>
  <si>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</si>
  <si>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</si>
  <si>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</si>
  <si>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</si>
  <si>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</si>
  <si>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</si>
  <si>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</si>
  <si>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</si>
  <si>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</si>
  <si>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</si>
  <si>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</si>
  <si>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</si>
  <si>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</si>
  <si>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</si>
  <si>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</si>
  <si>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</si>
  <si>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</si>
  <si>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</si>
  <si>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</si>
  <si>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</si>
  <si>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</si>
  <si>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</si>
  <si>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</si>
  <si>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</si>
  <si>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</si>
  <si>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</si>
  <si>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</si>
  <si>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</si>
  <si>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</si>
  <si>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</si>
  <si>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</si>
  <si>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</si>
  <si>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</si>
  <si>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</si>
  <si>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</si>
  <si>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</si>
  <si>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</si>
  <si>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</si>
  <si>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</si>
  <si>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</si>
  <si>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</si>
  <si>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</si>
  <si>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</si>
  <si>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</si>
  <si>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</si>
  <si>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</si>
  <si>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</si>
  <si>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</si>
  <si>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</si>
  <si>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</si>
  <si>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</si>
  <si>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</si>
  <si>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</si>
  <si>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</si>
  <si>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</si>
  <si>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</si>
  <si>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</si>
  <si>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</si>
  <si>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</si>
  <si>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</si>
  <si>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</si>
  <si>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</si>
  <si>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</si>
  <si>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</si>
  <si>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</si>
  <si>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</si>
  <si>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</si>
  <si>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</si>
  <si>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</si>
  <si>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</si>
  <si>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</si>
  <si>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</si>
  <si>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</si>
  <si>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</si>
  <si>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</si>
  <si>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</si>
  <si>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</si>
  <si>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</si>
  <si>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</si>
  <si>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</si>
  <si>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</si>
  <si>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</si>
  <si>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</si>
  <si>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</si>
  <si>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</si>
  <si>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</si>
  <si>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</si>
  <si>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</si>
  <si>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</si>
  <si>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</si>
  <si>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</si>
  <si>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</si>
  <si>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</si>
  <si>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</si>
  <si>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</si>
  <si>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</si>
  <si>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</si>
  <si>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</si>
  <si>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</si>
  <si>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</si>
  <si>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</si>
  <si>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</si>
  <si>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</si>
  <si>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</si>
  <si>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</si>
  <si>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THP Insurance Company</t>
  </si>
  <si>
    <t>HEALTH PLAN GRP</t>
  </si>
  <si>
    <t>01297</t>
  </si>
  <si>
    <t>2014</t>
  </si>
  <si>
    <t>1137 Van Voorhis Road Morgantown, WV 26505</t>
  </si>
  <si>
    <t>550765726</t>
  </si>
  <si>
    <t>60016</t>
  </si>
  <si>
    <t>59772</t>
  </si>
  <si>
    <t>370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</si>
</sst>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502</v>
      </c>
      <c r="B4" s="232" t="s">
        <v>45</v>
      </c>
      <c r="C4" s="378" t="s">
        <v>494</v>
      </c>
    </row>
    <row r="5" spans="1:6" x14ac:dyDescent="0.4">
      <c r="B5" s="232" t="s">
        <v>215</v>
      </c>
      <c r="C5" s="378" t="s">
        <v>495</v>
      </c>
    </row>
    <row r="6" spans="1:6" x14ac:dyDescent="0.4">
      <c r="B6" s="232" t="s">
        <v>216</v>
      </c>
      <c r="C6" s="378" t="s">
        <v>499</v>
      </c>
    </row>
    <row r="7" spans="1:6" x14ac:dyDescent="0.4">
      <c r="B7" s="232" t="s">
        <v>128</v>
      </c>
      <c r="C7" s="378"/>
    </row>
    <row r="8" spans="1:6" x14ac:dyDescent="0.4">
      <c r="B8" s="232" t="s">
        <v>36</v>
      </c>
      <c r="C8" s="378" t="s">
        <v>496</v>
      </c>
    </row>
    <row r="9" spans="1:6" x14ac:dyDescent="0.4">
      <c r="B9" s="232" t="s">
        <v>41</v>
      </c>
      <c r="C9" s="378" t="s">
        <v>500</v>
      </c>
    </row>
    <row r="10" spans="1:6" x14ac:dyDescent="0.4">
      <c r="B10" s="232" t="s">
        <v>58</v>
      </c>
      <c r="C10" s="378" t="s">
        <v>494</v>
      </c>
    </row>
    <row r="11" spans="1:6" x14ac:dyDescent="0.4">
      <c r="B11" s="232" t="s">
        <v>355</v>
      </c>
      <c r="C11" s="378" t="s">
        <v>501</v>
      </c>
    </row>
    <row r="12" spans="1:6" x14ac:dyDescent="0.4">
      <c r="B12" s="232" t="s">
        <v>35</v>
      </c>
      <c r="C12" s="378" t="s">
        <v>193</v>
      </c>
    </row>
    <row r="13" spans="1:6" x14ac:dyDescent="0.4">
      <c r="B13" s="232" t="s">
        <v>50</v>
      </c>
      <c r="C13" s="378" t="s">
        <v>193</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O42" activePane="bottomRight" state="frozen"/>
      <selection activeCell="B1" sqref="B1"/>
      <selection pane="topRight" activeCell="B1" sqref="B1"/>
      <selection pane="bottomLeft" activeCell="B1" sqref="B1"/>
      <selection pane="bottomRight" activeCell="AS62" sqref="AS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f>+'Pt 2 Premium and Claims'!J5</f>
        <v>1855372</v>
      </c>
      <c r="K5" s="106">
        <f>+'Pt 2 Premium and Claims'!K5</f>
        <v>1855372</v>
      </c>
      <c r="L5" s="106">
        <v>0</v>
      </c>
      <c r="M5" s="106">
        <v>0</v>
      </c>
      <c r="N5" s="106">
        <v>0</v>
      </c>
      <c r="O5" s="105">
        <v>0</v>
      </c>
      <c r="P5" s="105">
        <f>+'Pt 2 Premium and Claims'!P5</f>
        <v>14491924</v>
      </c>
      <c r="Q5" s="106">
        <f>+'Pt 2 Premium and Claims'!Q5</f>
        <v>14491924</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f>+'Pt 2 Premium and Claims'!AS5</f>
        <v>6596575</v>
      </c>
      <c r="AT5" s="107">
        <f>+'Pt 2 Premium and Claims'!AT5</f>
        <v>527956</v>
      </c>
      <c r="AU5" s="107"/>
      <c r="AV5" s="108"/>
      <c r="AW5" s="317"/>
    </row>
    <row r="6" spans="1:49" x14ac:dyDescent="0.4">
      <c r="B6" s="155" t="s">
        <v>223</v>
      </c>
      <c r="C6" s="62" t="s">
        <v>12</v>
      </c>
      <c r="D6" s="109">
        <v>0</v>
      </c>
      <c r="E6" s="110">
        <v>0</v>
      </c>
      <c r="F6" s="110">
        <v>0</v>
      </c>
      <c r="G6" s="111">
        <v>0</v>
      </c>
      <c r="H6" s="111">
        <v>0</v>
      </c>
      <c r="I6" s="112">
        <v>0</v>
      </c>
      <c r="J6" s="109">
        <v>0</v>
      </c>
      <c r="K6" s="110">
        <v>0</v>
      </c>
      <c r="L6" s="110">
        <v>0</v>
      </c>
      <c r="M6" s="111">
        <v>0</v>
      </c>
      <c r="N6" s="111">
        <v>0</v>
      </c>
      <c r="O6" s="112">
        <v>0</v>
      </c>
      <c r="P6" s="109">
        <v>0</v>
      </c>
      <c r="Q6" s="110">
        <v>0</v>
      </c>
      <c r="R6" s="110">
        <v>0</v>
      </c>
      <c r="S6" s="111">
        <v>0</v>
      </c>
      <c r="T6" s="111">
        <v>0</v>
      </c>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v>0</v>
      </c>
      <c r="AT6" s="113">
        <v>0</v>
      </c>
      <c r="AU6" s="113"/>
      <c r="AV6" s="311"/>
      <c r="AW6" s="318"/>
    </row>
    <row r="7" spans="1:49" x14ac:dyDescent="0.4">
      <c r="B7" s="155" t="s">
        <v>224</v>
      </c>
      <c r="C7" s="62" t="s">
        <v>13</v>
      </c>
      <c r="D7" s="109">
        <v>0</v>
      </c>
      <c r="E7" s="110">
        <v>0</v>
      </c>
      <c r="F7" s="110">
        <v>0</v>
      </c>
      <c r="G7" s="110">
        <v>0</v>
      </c>
      <c r="H7" s="110">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v>0</v>
      </c>
      <c r="AT7" s="113">
        <v>0</v>
      </c>
      <c r="AU7" s="113"/>
      <c r="AV7" s="311"/>
      <c r="AW7" s="318"/>
    </row>
    <row r="8" spans="1:49" ht="25.35" x14ac:dyDescent="0.4">
      <c r="B8" s="155" t="s">
        <v>225</v>
      </c>
      <c r="C8" s="62" t="s">
        <v>59</v>
      </c>
      <c r="D8" s="109">
        <v>0</v>
      </c>
      <c r="E8" s="289"/>
      <c r="F8" s="290"/>
      <c r="G8" s="290"/>
      <c r="H8" s="290"/>
      <c r="I8" s="293"/>
      <c r="J8" s="109">
        <v>-10698</v>
      </c>
      <c r="K8" s="289"/>
      <c r="L8" s="290"/>
      <c r="M8" s="290"/>
      <c r="N8" s="290"/>
      <c r="O8" s="293"/>
      <c r="P8" s="109">
        <v>-83563</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-4258</v>
      </c>
      <c r="AT8" s="113">
        <v>-108317</v>
      </c>
      <c r="AU8" s="113"/>
      <c r="AV8" s="311"/>
      <c r="AW8" s="318"/>
    </row>
    <row r="9" spans="1:49" x14ac:dyDescent="0.4">
      <c r="B9" s="155" t="s">
        <v>226</v>
      </c>
      <c r="C9" s="62" t="s">
        <v>60</v>
      </c>
      <c r="D9" s="109">
        <v>0</v>
      </c>
      <c r="E9" s="288"/>
      <c r="F9" s="291"/>
      <c r="G9" s="291"/>
      <c r="H9" s="291"/>
      <c r="I9" s="292"/>
      <c r="J9" s="109">
        <v>0</v>
      </c>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0</v>
      </c>
      <c r="AT9" s="113">
        <v>0</v>
      </c>
      <c r="AU9" s="113"/>
      <c r="AV9" s="311"/>
      <c r="AW9" s="318"/>
    </row>
    <row r="10" spans="1:49" x14ac:dyDescent="0.4">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0</v>
      </c>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f>+'Pt 2 Premium and Claims'!J54</f>
        <v>2202177</v>
      </c>
      <c r="K12" s="106">
        <f>+'Pt 2 Premium and Claims'!K54</f>
        <v>2255615</v>
      </c>
      <c r="L12" s="106">
        <v>0</v>
      </c>
      <c r="M12" s="106">
        <v>0</v>
      </c>
      <c r="N12" s="106">
        <v>0</v>
      </c>
      <c r="O12" s="105">
        <v>0</v>
      </c>
      <c r="P12" s="105">
        <f>+'Pt 2 Premium and Claims'!P54</f>
        <v>18271154</v>
      </c>
      <c r="Q12" s="106">
        <f>+'Pt 2 Premium and Claims'!Q54</f>
        <v>17861902</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f>+'Pt 2 Premium and Claims'!AS54</f>
        <v>11715579</v>
      </c>
      <c r="AT12" s="107">
        <f>+'Pt 2 Premium and Claims'!AT54</f>
        <v>1154909</v>
      </c>
      <c r="AU12" s="107"/>
      <c r="AV12" s="312"/>
      <c r="AW12" s="317"/>
    </row>
    <row r="13" spans="1:49" ht="25.35" x14ac:dyDescent="0.4">
      <c r="B13" s="155" t="s">
        <v>230</v>
      </c>
      <c r="C13" s="62" t="s">
        <v>37</v>
      </c>
      <c r="D13" s="109">
        <v>0</v>
      </c>
      <c r="E13" s="110">
        <v>0</v>
      </c>
      <c r="F13" s="110">
        <v>0</v>
      </c>
      <c r="G13" s="289"/>
      <c r="H13" s="290"/>
      <c r="I13" s="109">
        <v>0</v>
      </c>
      <c r="J13" s="109">
        <v>297615</v>
      </c>
      <c r="K13" s="110">
        <v>297615</v>
      </c>
      <c r="L13" s="110">
        <v>0</v>
      </c>
      <c r="M13" s="289"/>
      <c r="N13" s="290"/>
      <c r="O13" s="109">
        <v>0</v>
      </c>
      <c r="P13" s="109">
        <v>2296065</v>
      </c>
      <c r="Q13" s="110">
        <v>2296065</v>
      </c>
      <c r="R13" s="110">
        <v>0</v>
      </c>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4081289</v>
      </c>
      <c r="AT13" s="113">
        <v>0</v>
      </c>
      <c r="AU13" s="113"/>
      <c r="AV13" s="311"/>
      <c r="AW13" s="318"/>
    </row>
    <row r="14" spans="1:49" ht="25.35" x14ac:dyDescent="0.4">
      <c r="B14" s="155" t="s">
        <v>231</v>
      </c>
      <c r="C14" s="62" t="s">
        <v>6</v>
      </c>
      <c r="D14" s="109">
        <v>0</v>
      </c>
      <c r="E14" s="110">
        <v>0</v>
      </c>
      <c r="F14" s="110">
        <v>0</v>
      </c>
      <c r="G14" s="288"/>
      <c r="H14" s="291"/>
      <c r="I14" s="109">
        <v>0</v>
      </c>
      <c r="J14" s="109">
        <v>34292</v>
      </c>
      <c r="K14" s="110">
        <v>34292</v>
      </c>
      <c r="L14" s="110">
        <v>0</v>
      </c>
      <c r="M14" s="288"/>
      <c r="N14" s="291"/>
      <c r="O14" s="109">
        <v>0</v>
      </c>
      <c r="P14" s="109">
        <v>684101</v>
      </c>
      <c r="Q14" s="110">
        <v>684101</v>
      </c>
      <c r="R14" s="110">
        <v>0</v>
      </c>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1972495</v>
      </c>
      <c r="AT14" s="113">
        <v>0</v>
      </c>
      <c r="AU14" s="113"/>
      <c r="AV14" s="311"/>
      <c r="AW14" s="318"/>
    </row>
    <row r="15" spans="1:49" ht="25.35" x14ac:dyDescent="0.4">
      <c r="B15" s="155" t="s">
        <v>232</v>
      </c>
      <c r="C15" s="62" t="s">
        <v>7</v>
      </c>
      <c r="D15" s="109">
        <v>0</v>
      </c>
      <c r="E15" s="110">
        <v>0</v>
      </c>
      <c r="F15" s="110">
        <v>0</v>
      </c>
      <c r="G15" s="288"/>
      <c r="H15" s="294"/>
      <c r="I15" s="109">
        <v>0</v>
      </c>
      <c r="J15" s="109">
        <v>0</v>
      </c>
      <c r="K15" s="110">
        <v>0</v>
      </c>
      <c r="L15" s="110">
        <v>0</v>
      </c>
      <c r="M15" s="288"/>
      <c r="N15" s="294"/>
      <c r="O15" s="109">
        <v>0</v>
      </c>
      <c r="P15" s="109">
        <v>0</v>
      </c>
      <c r="Q15" s="110">
        <v>0</v>
      </c>
      <c r="R15" s="110">
        <v>0</v>
      </c>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0</v>
      </c>
      <c r="AT15" s="113">
        <v>0</v>
      </c>
      <c r="AU15" s="113"/>
      <c r="AV15" s="311"/>
      <c r="AW15" s="318"/>
    </row>
    <row r="16" spans="1:49" ht="25.35" x14ac:dyDescent="0.4">
      <c r="B16" s="155" t="s">
        <v>233</v>
      </c>
      <c r="C16" s="62" t="s">
        <v>61</v>
      </c>
      <c r="D16" s="109">
        <v>0</v>
      </c>
      <c r="E16" s="289"/>
      <c r="F16" s="290"/>
      <c r="G16" s="291"/>
      <c r="H16" s="291"/>
      <c r="I16" s="293"/>
      <c r="J16" s="109">
        <v>0</v>
      </c>
      <c r="K16" s="289"/>
      <c r="L16" s="290"/>
      <c r="M16" s="291"/>
      <c r="N16" s="291"/>
      <c r="O16" s="293"/>
      <c r="P16" s="109">
        <v>-409252</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4">
      <c r="B17" s="155" t="s">
        <v>234</v>
      </c>
      <c r="C17" s="62" t="s">
        <v>62</v>
      </c>
      <c r="D17" s="109">
        <v>0</v>
      </c>
      <c r="E17" s="288"/>
      <c r="F17" s="291"/>
      <c r="G17" s="291"/>
      <c r="H17" s="291"/>
      <c r="I17" s="292"/>
      <c r="J17" s="109">
        <v>0</v>
      </c>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0</v>
      </c>
      <c r="AT17" s="113">
        <v>0</v>
      </c>
      <c r="AU17" s="113"/>
      <c r="AV17" s="311"/>
      <c r="AW17" s="318"/>
    </row>
    <row r="18" spans="1:49" x14ac:dyDescent="0.4">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v>0</v>
      </c>
      <c r="AT18" s="113">
        <v>0</v>
      </c>
      <c r="AU18" s="113"/>
      <c r="AV18" s="311"/>
      <c r="AW18" s="318"/>
    </row>
    <row r="19" spans="1:49" x14ac:dyDescent="0.4">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v>0</v>
      </c>
      <c r="AT19" s="113">
        <v>0</v>
      </c>
      <c r="AU19" s="113"/>
      <c r="AV19" s="311"/>
      <c r="AW19" s="318"/>
    </row>
    <row r="20" spans="1:49" x14ac:dyDescent="0.4">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v>0</v>
      </c>
      <c r="AT20" s="113">
        <v>0</v>
      </c>
      <c r="AU20" s="113"/>
      <c r="AV20" s="311"/>
      <c r="AW20" s="318"/>
    </row>
    <row r="21" spans="1:49" x14ac:dyDescent="0.4">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v>0</v>
      </c>
      <c r="AT22" s="116">
        <v>0</v>
      </c>
      <c r="AU22" s="116"/>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v>0</v>
      </c>
      <c r="E25" s="110">
        <v>0</v>
      </c>
      <c r="F25" s="110">
        <v>0</v>
      </c>
      <c r="G25" s="110">
        <v>0</v>
      </c>
      <c r="H25" s="110">
        <v>0</v>
      </c>
      <c r="I25" s="109">
        <v>0</v>
      </c>
      <c r="J25" s="109">
        <v>0</v>
      </c>
      <c r="K25" s="110">
        <v>0</v>
      </c>
      <c r="L25" s="110">
        <v>0</v>
      </c>
      <c r="M25" s="110">
        <v>0</v>
      </c>
      <c r="N25" s="110">
        <v>0</v>
      </c>
      <c r="O25" s="109">
        <v>0</v>
      </c>
      <c r="P25" s="109">
        <v>0</v>
      </c>
      <c r="Q25" s="110">
        <v>0</v>
      </c>
      <c r="R25" s="110">
        <v>0</v>
      </c>
      <c r="S25" s="110">
        <v>0</v>
      </c>
      <c r="T25" s="110">
        <v>0</v>
      </c>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0</v>
      </c>
      <c r="AT25" s="113">
        <v>0</v>
      </c>
      <c r="AU25" s="113"/>
      <c r="AV25" s="113"/>
      <c r="AW25" s="318"/>
    </row>
    <row r="26" spans="1:49" s="5" customFormat="1" x14ac:dyDescent="0.4">
      <c r="A26" s="35"/>
      <c r="B26" s="158" t="s">
        <v>243</v>
      </c>
      <c r="C26" s="62"/>
      <c r="D26" s="109">
        <v>0</v>
      </c>
      <c r="E26" s="110">
        <v>0</v>
      </c>
      <c r="F26" s="110">
        <v>0</v>
      </c>
      <c r="G26" s="110">
        <v>0</v>
      </c>
      <c r="H26" s="110">
        <v>0</v>
      </c>
      <c r="I26" s="109">
        <v>0</v>
      </c>
      <c r="J26" s="109">
        <v>366</v>
      </c>
      <c r="K26" s="110">
        <v>366</v>
      </c>
      <c r="L26" s="110">
        <v>0</v>
      </c>
      <c r="M26" s="110">
        <v>0</v>
      </c>
      <c r="N26" s="110">
        <v>0</v>
      </c>
      <c r="O26" s="109">
        <v>0</v>
      </c>
      <c r="P26" s="109">
        <v>7303</v>
      </c>
      <c r="Q26" s="110">
        <v>7303</v>
      </c>
      <c r="R26" s="110">
        <v>0</v>
      </c>
      <c r="S26" s="110">
        <v>0</v>
      </c>
      <c r="T26" s="110">
        <v>0</v>
      </c>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1292</v>
      </c>
      <c r="AT26" s="113">
        <v>0</v>
      </c>
      <c r="AU26" s="113"/>
      <c r="AV26" s="113"/>
      <c r="AW26" s="318"/>
    </row>
    <row r="27" spans="1:49" s="5" customFormat="1" x14ac:dyDescent="0.4">
      <c r="B27" s="158" t="s">
        <v>244</v>
      </c>
      <c r="C27" s="62"/>
      <c r="D27" s="109">
        <v>0</v>
      </c>
      <c r="E27" s="110">
        <v>0</v>
      </c>
      <c r="F27" s="110">
        <v>0</v>
      </c>
      <c r="G27" s="110">
        <v>0</v>
      </c>
      <c r="H27" s="110">
        <v>0</v>
      </c>
      <c r="I27" s="109">
        <v>0</v>
      </c>
      <c r="J27" s="109">
        <v>10610</v>
      </c>
      <c r="K27" s="110">
        <v>10610</v>
      </c>
      <c r="L27" s="110">
        <v>0</v>
      </c>
      <c r="M27" s="110">
        <v>0</v>
      </c>
      <c r="N27" s="110">
        <v>0</v>
      </c>
      <c r="O27" s="109">
        <v>0</v>
      </c>
      <c r="P27" s="109">
        <v>211657</v>
      </c>
      <c r="Q27" s="110">
        <v>211657</v>
      </c>
      <c r="R27" s="110">
        <v>0</v>
      </c>
      <c r="S27" s="110">
        <v>0</v>
      </c>
      <c r="T27" s="110">
        <v>0</v>
      </c>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f>37455+40338</f>
        <v>77793</v>
      </c>
      <c r="AT27" s="113">
        <v>0</v>
      </c>
      <c r="AU27" s="113"/>
      <c r="AV27" s="314"/>
      <c r="AW27" s="318"/>
    </row>
    <row r="28" spans="1:49" s="5" customFormat="1" x14ac:dyDescent="0.4">
      <c r="A28" s="35"/>
      <c r="B28" s="158" t="s">
        <v>245</v>
      </c>
      <c r="C28" s="62"/>
      <c r="D28" s="109">
        <v>0</v>
      </c>
      <c r="E28" s="110">
        <v>0</v>
      </c>
      <c r="F28" s="110">
        <v>0</v>
      </c>
      <c r="G28" s="110">
        <v>0</v>
      </c>
      <c r="H28" s="110">
        <v>0</v>
      </c>
      <c r="I28" s="109">
        <v>0</v>
      </c>
      <c r="J28" s="109">
        <v>236</v>
      </c>
      <c r="K28" s="110">
        <v>236</v>
      </c>
      <c r="L28" s="110">
        <v>0</v>
      </c>
      <c r="M28" s="110">
        <v>0</v>
      </c>
      <c r="N28" s="110">
        <v>0</v>
      </c>
      <c r="O28" s="109">
        <v>0</v>
      </c>
      <c r="P28" s="109">
        <v>4708</v>
      </c>
      <c r="Q28" s="110">
        <v>4708</v>
      </c>
      <c r="R28" s="110">
        <v>0</v>
      </c>
      <c r="S28" s="110">
        <v>0</v>
      </c>
      <c r="T28" s="110">
        <v>0</v>
      </c>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833</v>
      </c>
      <c r="AT28" s="113">
        <v>0</v>
      </c>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v>0</v>
      </c>
      <c r="E30" s="110">
        <v>0</v>
      </c>
      <c r="F30" s="110">
        <v>0</v>
      </c>
      <c r="G30" s="110">
        <v>0</v>
      </c>
      <c r="H30" s="110">
        <v>0</v>
      </c>
      <c r="I30" s="109">
        <v>0</v>
      </c>
      <c r="J30" s="109">
        <v>0</v>
      </c>
      <c r="K30" s="110">
        <v>0</v>
      </c>
      <c r="L30" s="110">
        <v>0</v>
      </c>
      <c r="M30" s="110">
        <v>0</v>
      </c>
      <c r="N30" s="110">
        <v>0</v>
      </c>
      <c r="O30" s="109">
        <v>0</v>
      </c>
      <c r="P30" s="109">
        <v>0</v>
      </c>
      <c r="Q30" s="110">
        <v>0</v>
      </c>
      <c r="R30" s="110">
        <v>0</v>
      </c>
      <c r="S30" s="110">
        <v>0</v>
      </c>
      <c r="T30" s="110">
        <v>0</v>
      </c>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0</v>
      </c>
      <c r="AT30" s="113">
        <v>0</v>
      </c>
      <c r="AU30" s="113"/>
      <c r="AV30" s="113"/>
      <c r="AW30" s="318"/>
    </row>
    <row r="31" spans="1:49" x14ac:dyDescent="0.4">
      <c r="B31" s="158" t="s">
        <v>248</v>
      </c>
      <c r="C31" s="62"/>
      <c r="D31" s="109">
        <v>0</v>
      </c>
      <c r="E31" s="110">
        <v>0</v>
      </c>
      <c r="F31" s="110">
        <v>0</v>
      </c>
      <c r="G31" s="110">
        <v>0</v>
      </c>
      <c r="H31" s="110">
        <v>0</v>
      </c>
      <c r="I31" s="109">
        <v>0</v>
      </c>
      <c r="J31" s="109">
        <v>27612</v>
      </c>
      <c r="K31" s="110">
        <v>27612</v>
      </c>
      <c r="L31" s="110">
        <v>0</v>
      </c>
      <c r="M31" s="110">
        <v>0</v>
      </c>
      <c r="N31" s="110">
        <v>0</v>
      </c>
      <c r="O31" s="109">
        <v>0</v>
      </c>
      <c r="P31" s="109">
        <v>550837</v>
      </c>
      <c r="Q31" s="110">
        <v>550837</v>
      </c>
      <c r="R31" s="110">
        <v>0</v>
      </c>
      <c r="S31" s="110">
        <v>0</v>
      </c>
      <c r="T31" s="110">
        <v>0</v>
      </c>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15839</v>
      </c>
      <c r="AU31" s="113"/>
      <c r="AV31" s="113"/>
      <c r="AW31" s="318"/>
    </row>
    <row r="32" spans="1:49" x14ac:dyDescent="0.4">
      <c r="B32" s="158" t="s">
        <v>249</v>
      </c>
      <c r="C32" s="62" t="s">
        <v>82</v>
      </c>
      <c r="D32" s="109">
        <v>0</v>
      </c>
      <c r="E32" s="110">
        <v>0</v>
      </c>
      <c r="F32" s="110">
        <v>0</v>
      </c>
      <c r="G32" s="110">
        <v>0</v>
      </c>
      <c r="H32" s="110">
        <v>0</v>
      </c>
      <c r="I32" s="109">
        <v>0</v>
      </c>
      <c r="J32" s="109">
        <v>0</v>
      </c>
      <c r="K32" s="110">
        <v>0</v>
      </c>
      <c r="L32" s="110">
        <v>0</v>
      </c>
      <c r="M32" s="110">
        <v>0</v>
      </c>
      <c r="N32" s="110">
        <v>0</v>
      </c>
      <c r="O32" s="109">
        <v>0</v>
      </c>
      <c r="P32" s="109">
        <v>0</v>
      </c>
      <c r="Q32" s="110">
        <v>0</v>
      </c>
      <c r="R32" s="110">
        <v>0</v>
      </c>
      <c r="S32" s="110">
        <v>0</v>
      </c>
      <c r="T32" s="110">
        <v>0</v>
      </c>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0</v>
      </c>
      <c r="AT32" s="113">
        <v>0</v>
      </c>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v>0</v>
      </c>
      <c r="E34" s="110">
        <v>0</v>
      </c>
      <c r="F34" s="110">
        <v>0</v>
      </c>
      <c r="G34" s="110">
        <v>0</v>
      </c>
      <c r="H34" s="110">
        <v>0</v>
      </c>
      <c r="I34" s="109">
        <v>0</v>
      </c>
      <c r="J34" s="109">
        <v>11426</v>
      </c>
      <c r="K34" s="110">
        <v>11426</v>
      </c>
      <c r="L34" s="110">
        <v>0</v>
      </c>
      <c r="M34" s="110">
        <v>0</v>
      </c>
      <c r="N34" s="110">
        <v>0</v>
      </c>
      <c r="O34" s="109">
        <v>0</v>
      </c>
      <c r="P34" s="109">
        <v>227945</v>
      </c>
      <c r="Q34" s="110">
        <v>227945</v>
      </c>
      <c r="R34" s="110">
        <v>0</v>
      </c>
      <c r="S34" s="110">
        <v>0</v>
      </c>
      <c r="T34" s="110">
        <v>0</v>
      </c>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c r="AW34" s="318"/>
    </row>
    <row r="35" spans="1:49" x14ac:dyDescent="0.4">
      <c r="B35" s="158" t="s">
        <v>252</v>
      </c>
      <c r="C35" s="62"/>
      <c r="D35" s="109">
        <v>0</v>
      </c>
      <c r="E35" s="110">
        <v>0</v>
      </c>
      <c r="F35" s="110">
        <v>0</v>
      </c>
      <c r="G35" s="110">
        <v>0</v>
      </c>
      <c r="H35" s="110">
        <v>0</v>
      </c>
      <c r="I35" s="109">
        <v>0</v>
      </c>
      <c r="J35" s="109">
        <v>0</v>
      </c>
      <c r="K35" s="110">
        <v>0</v>
      </c>
      <c r="L35" s="110">
        <v>0</v>
      </c>
      <c r="M35" s="110">
        <v>0</v>
      </c>
      <c r="N35" s="110">
        <v>0</v>
      </c>
      <c r="O35" s="109">
        <v>0</v>
      </c>
      <c r="P35" s="109">
        <v>0</v>
      </c>
      <c r="Q35" s="110">
        <v>0</v>
      </c>
      <c r="R35" s="110">
        <v>0</v>
      </c>
      <c r="S35" s="110">
        <v>0</v>
      </c>
      <c r="T35" s="110">
        <v>0</v>
      </c>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0</v>
      </c>
      <c r="AT35" s="113">
        <v>0</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v>0</v>
      </c>
      <c r="E37" s="118">
        <v>0</v>
      </c>
      <c r="F37" s="118">
        <v>0</v>
      </c>
      <c r="G37" s="118">
        <v>0</v>
      </c>
      <c r="H37" s="118">
        <v>0</v>
      </c>
      <c r="I37" s="117">
        <v>0</v>
      </c>
      <c r="J37" s="117">
        <v>1262</v>
      </c>
      <c r="K37" s="118">
        <v>1262</v>
      </c>
      <c r="L37" s="118">
        <v>0</v>
      </c>
      <c r="M37" s="118">
        <v>0</v>
      </c>
      <c r="N37" s="118">
        <v>0</v>
      </c>
      <c r="O37" s="117">
        <v>0</v>
      </c>
      <c r="P37" s="117">
        <v>25182</v>
      </c>
      <c r="Q37" s="118">
        <v>25182</v>
      </c>
      <c r="R37" s="118">
        <v>0</v>
      </c>
      <c r="S37" s="118">
        <v>0</v>
      </c>
      <c r="T37" s="118">
        <v>0</v>
      </c>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35797</v>
      </c>
      <c r="AT37" s="119">
        <v>0</v>
      </c>
      <c r="AU37" s="119"/>
      <c r="AV37" s="119"/>
      <c r="AW37" s="317"/>
    </row>
    <row r="38" spans="1:49" x14ac:dyDescent="0.4">
      <c r="B38" s="155" t="s">
        <v>255</v>
      </c>
      <c r="C38" s="62" t="s">
        <v>16</v>
      </c>
      <c r="D38" s="109">
        <v>0</v>
      </c>
      <c r="E38" s="110">
        <v>0</v>
      </c>
      <c r="F38" s="110">
        <v>0</v>
      </c>
      <c r="G38" s="110">
        <v>0</v>
      </c>
      <c r="H38" s="110">
        <v>0</v>
      </c>
      <c r="I38" s="109">
        <v>0</v>
      </c>
      <c r="J38" s="109">
        <v>440</v>
      </c>
      <c r="K38" s="110">
        <v>440</v>
      </c>
      <c r="L38" s="110">
        <v>0</v>
      </c>
      <c r="M38" s="110">
        <v>0</v>
      </c>
      <c r="N38" s="110">
        <v>0</v>
      </c>
      <c r="O38" s="109">
        <v>0</v>
      </c>
      <c r="P38" s="109">
        <v>8787</v>
      </c>
      <c r="Q38" s="110">
        <v>8787</v>
      </c>
      <c r="R38" s="110">
        <v>0</v>
      </c>
      <c r="S38" s="110">
        <v>0</v>
      </c>
      <c r="T38" s="110">
        <v>0</v>
      </c>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12491</v>
      </c>
      <c r="AT38" s="113">
        <v>0</v>
      </c>
      <c r="AU38" s="113"/>
      <c r="AV38" s="113"/>
      <c r="AW38" s="318"/>
    </row>
    <row r="39" spans="1:49" x14ac:dyDescent="0.4">
      <c r="B39" s="158" t="s">
        <v>256</v>
      </c>
      <c r="C39" s="62" t="s">
        <v>17</v>
      </c>
      <c r="D39" s="109">
        <v>0</v>
      </c>
      <c r="E39" s="110">
        <v>0</v>
      </c>
      <c r="F39" s="110">
        <v>0</v>
      </c>
      <c r="G39" s="110">
        <v>0</v>
      </c>
      <c r="H39" s="110">
        <v>0</v>
      </c>
      <c r="I39" s="109">
        <v>0</v>
      </c>
      <c r="J39" s="109">
        <v>272</v>
      </c>
      <c r="K39" s="110">
        <v>272</v>
      </c>
      <c r="L39" s="110">
        <v>0</v>
      </c>
      <c r="M39" s="110">
        <v>0</v>
      </c>
      <c r="N39" s="110">
        <v>0</v>
      </c>
      <c r="O39" s="109">
        <v>0</v>
      </c>
      <c r="P39" s="109">
        <v>5422</v>
      </c>
      <c r="Q39" s="110">
        <v>5422</v>
      </c>
      <c r="R39" s="110">
        <v>0</v>
      </c>
      <c r="S39" s="110">
        <v>0</v>
      </c>
      <c r="T39" s="110">
        <v>0</v>
      </c>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7708</v>
      </c>
      <c r="AT39" s="113">
        <v>0</v>
      </c>
      <c r="AU39" s="113"/>
      <c r="AV39" s="113"/>
      <c r="AW39" s="318"/>
    </row>
    <row r="40" spans="1:49" x14ac:dyDescent="0.4">
      <c r="B40" s="158" t="s">
        <v>257</v>
      </c>
      <c r="C40" s="62" t="s">
        <v>38</v>
      </c>
      <c r="D40" s="109">
        <v>0</v>
      </c>
      <c r="E40" s="110">
        <v>0</v>
      </c>
      <c r="F40" s="110">
        <v>0</v>
      </c>
      <c r="G40" s="110">
        <v>0</v>
      </c>
      <c r="H40" s="110">
        <v>0</v>
      </c>
      <c r="I40" s="109">
        <v>0</v>
      </c>
      <c r="J40" s="109">
        <v>513</v>
      </c>
      <c r="K40" s="110">
        <v>513</v>
      </c>
      <c r="L40" s="110">
        <v>0</v>
      </c>
      <c r="M40" s="110">
        <v>0</v>
      </c>
      <c r="N40" s="110">
        <v>0</v>
      </c>
      <c r="O40" s="109">
        <v>0</v>
      </c>
      <c r="P40" s="109">
        <v>10226</v>
      </c>
      <c r="Q40" s="110">
        <v>10226</v>
      </c>
      <c r="R40" s="110">
        <v>0</v>
      </c>
      <c r="S40" s="110">
        <v>0</v>
      </c>
      <c r="T40" s="110">
        <v>0</v>
      </c>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14537</v>
      </c>
      <c r="AT40" s="113">
        <v>0</v>
      </c>
      <c r="AU40" s="113"/>
      <c r="AV40" s="113"/>
      <c r="AW40" s="318"/>
    </row>
    <row r="41" spans="1:49" s="5" customFormat="1" x14ac:dyDescent="0.4">
      <c r="A41" s="35"/>
      <c r="B41" s="158" t="s">
        <v>258</v>
      </c>
      <c r="C41" s="62" t="s">
        <v>129</v>
      </c>
      <c r="D41" s="109">
        <v>0</v>
      </c>
      <c r="E41" s="110">
        <v>0</v>
      </c>
      <c r="F41" s="110">
        <v>0</v>
      </c>
      <c r="G41" s="110">
        <v>0</v>
      </c>
      <c r="H41" s="110">
        <v>0</v>
      </c>
      <c r="I41" s="109">
        <v>0</v>
      </c>
      <c r="J41" s="109">
        <v>250</v>
      </c>
      <c r="K41" s="110">
        <v>250</v>
      </c>
      <c r="L41" s="110">
        <v>0</v>
      </c>
      <c r="M41" s="110">
        <v>0</v>
      </c>
      <c r="N41" s="110">
        <v>0</v>
      </c>
      <c r="O41" s="109">
        <v>0</v>
      </c>
      <c r="P41" s="109">
        <v>4996</v>
      </c>
      <c r="Q41" s="110">
        <v>4996</v>
      </c>
      <c r="R41" s="110">
        <v>0</v>
      </c>
      <c r="S41" s="110">
        <v>0</v>
      </c>
      <c r="T41" s="110">
        <v>0</v>
      </c>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7102</v>
      </c>
      <c r="AT41" s="113">
        <v>0</v>
      </c>
      <c r="AU41" s="113"/>
      <c r="AV41" s="113"/>
      <c r="AW41" s="318"/>
    </row>
    <row r="42" spans="1:49" s="5" customFormat="1" ht="24.95" customHeight="1" x14ac:dyDescent="0.4">
      <c r="A42" s="35"/>
      <c r="B42" s="155" t="s">
        <v>259</v>
      </c>
      <c r="C42" s="62" t="s">
        <v>87</v>
      </c>
      <c r="D42" s="109">
        <v>0</v>
      </c>
      <c r="E42" s="110">
        <v>0</v>
      </c>
      <c r="F42" s="110">
        <v>0</v>
      </c>
      <c r="G42" s="110">
        <v>0</v>
      </c>
      <c r="H42" s="110">
        <v>0</v>
      </c>
      <c r="I42" s="109">
        <v>0</v>
      </c>
      <c r="J42" s="109">
        <v>0</v>
      </c>
      <c r="K42" s="110">
        <v>0</v>
      </c>
      <c r="L42" s="110">
        <v>0</v>
      </c>
      <c r="M42" s="110">
        <v>0</v>
      </c>
      <c r="N42" s="110">
        <v>0</v>
      </c>
      <c r="O42" s="109">
        <v>0</v>
      </c>
      <c r="P42" s="109">
        <v>0</v>
      </c>
      <c r="Q42" s="110">
        <v>0</v>
      </c>
      <c r="R42" s="110">
        <v>0</v>
      </c>
      <c r="S42" s="110">
        <v>0</v>
      </c>
      <c r="T42" s="110">
        <v>0</v>
      </c>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0</v>
      </c>
      <c r="AT42" s="113">
        <v>0</v>
      </c>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v>0</v>
      </c>
      <c r="E44" s="118">
        <v>0</v>
      </c>
      <c r="F44" s="118">
        <v>0</v>
      </c>
      <c r="G44" s="118">
        <v>0</v>
      </c>
      <c r="H44" s="118">
        <v>0</v>
      </c>
      <c r="I44" s="117">
        <v>0</v>
      </c>
      <c r="J44" s="117">
        <v>3708</v>
      </c>
      <c r="K44" s="118">
        <v>3708</v>
      </c>
      <c r="L44" s="118">
        <v>0</v>
      </c>
      <c r="M44" s="118">
        <v>0</v>
      </c>
      <c r="N44" s="118">
        <v>0</v>
      </c>
      <c r="O44" s="117">
        <v>0</v>
      </c>
      <c r="P44" s="117">
        <v>73970</v>
      </c>
      <c r="Q44" s="118">
        <v>73970</v>
      </c>
      <c r="R44" s="118">
        <v>0</v>
      </c>
      <c r="S44" s="118">
        <v>0</v>
      </c>
      <c r="T44" s="118">
        <v>0</v>
      </c>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105152</v>
      </c>
      <c r="AT44" s="119">
        <v>0</v>
      </c>
      <c r="AU44" s="119"/>
      <c r="AV44" s="119"/>
      <c r="AW44" s="317"/>
    </row>
    <row r="45" spans="1:49" x14ac:dyDescent="0.4">
      <c r="B45" s="161" t="s">
        <v>262</v>
      </c>
      <c r="C45" s="62" t="s">
        <v>19</v>
      </c>
      <c r="D45" s="109">
        <v>0</v>
      </c>
      <c r="E45" s="110">
        <v>0</v>
      </c>
      <c r="F45" s="110">
        <v>0</v>
      </c>
      <c r="G45" s="110">
        <v>0</v>
      </c>
      <c r="H45" s="110">
        <v>0</v>
      </c>
      <c r="I45" s="109">
        <v>0</v>
      </c>
      <c r="J45" s="109">
        <v>3094</v>
      </c>
      <c r="K45" s="110">
        <v>3094</v>
      </c>
      <c r="L45" s="110">
        <v>0</v>
      </c>
      <c r="M45" s="110">
        <v>0</v>
      </c>
      <c r="N45" s="110">
        <v>0</v>
      </c>
      <c r="O45" s="109">
        <v>0</v>
      </c>
      <c r="P45" s="109">
        <v>61729</v>
      </c>
      <c r="Q45" s="110">
        <v>61729</v>
      </c>
      <c r="R45" s="110">
        <v>0</v>
      </c>
      <c r="S45" s="110">
        <v>0</v>
      </c>
      <c r="T45" s="110">
        <v>0</v>
      </c>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83920</v>
      </c>
      <c r="AT45" s="113">
        <v>3830</v>
      </c>
      <c r="AU45" s="113"/>
      <c r="AV45" s="113"/>
      <c r="AW45" s="318"/>
    </row>
    <row r="46" spans="1:49" x14ac:dyDescent="0.4">
      <c r="B46" s="161" t="s">
        <v>263</v>
      </c>
      <c r="C46" s="62" t="s">
        <v>20</v>
      </c>
      <c r="D46" s="109">
        <v>0</v>
      </c>
      <c r="E46" s="110">
        <v>0</v>
      </c>
      <c r="F46" s="110">
        <v>0</v>
      </c>
      <c r="G46" s="110">
        <v>0</v>
      </c>
      <c r="H46" s="110">
        <v>0</v>
      </c>
      <c r="I46" s="109">
        <v>0</v>
      </c>
      <c r="J46" s="109">
        <v>1857</v>
      </c>
      <c r="K46" s="110">
        <v>1857</v>
      </c>
      <c r="L46" s="110">
        <v>0</v>
      </c>
      <c r="M46" s="110">
        <v>0</v>
      </c>
      <c r="N46" s="110">
        <v>0</v>
      </c>
      <c r="O46" s="109">
        <v>0</v>
      </c>
      <c r="P46" s="109">
        <v>37037</v>
      </c>
      <c r="Q46" s="110">
        <v>37037</v>
      </c>
      <c r="R46" s="110">
        <v>0</v>
      </c>
      <c r="S46" s="110">
        <v>0</v>
      </c>
      <c r="T46" s="110">
        <v>0</v>
      </c>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47227</v>
      </c>
      <c r="AT46" s="113">
        <v>0</v>
      </c>
      <c r="AU46" s="113"/>
      <c r="AV46" s="113"/>
      <c r="AW46" s="318"/>
    </row>
    <row r="47" spans="1:49" x14ac:dyDescent="0.4">
      <c r="B47" s="161" t="s">
        <v>264</v>
      </c>
      <c r="C47" s="62" t="s">
        <v>21</v>
      </c>
      <c r="D47" s="109">
        <v>0</v>
      </c>
      <c r="E47" s="110">
        <v>0</v>
      </c>
      <c r="F47" s="110">
        <v>0</v>
      </c>
      <c r="G47" s="110">
        <v>0</v>
      </c>
      <c r="H47" s="110">
        <v>0</v>
      </c>
      <c r="I47" s="109">
        <v>0</v>
      </c>
      <c r="J47" s="109">
        <v>22422</v>
      </c>
      <c r="K47" s="110">
        <v>22422</v>
      </c>
      <c r="L47" s="110">
        <v>0</v>
      </c>
      <c r="M47" s="110">
        <v>0</v>
      </c>
      <c r="N47" s="110">
        <v>0</v>
      </c>
      <c r="O47" s="109">
        <v>0</v>
      </c>
      <c r="P47" s="109">
        <v>447298</v>
      </c>
      <c r="Q47" s="110">
        <v>447298</v>
      </c>
      <c r="R47" s="110">
        <v>0</v>
      </c>
      <c r="S47" s="110">
        <v>0</v>
      </c>
      <c r="T47" s="110">
        <v>0</v>
      </c>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5487</v>
      </c>
      <c r="AT47" s="113">
        <v>0</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v>0</v>
      </c>
      <c r="E49" s="110">
        <v>0</v>
      </c>
      <c r="F49" s="110">
        <v>0</v>
      </c>
      <c r="G49" s="110">
        <v>0</v>
      </c>
      <c r="H49" s="110"/>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0</v>
      </c>
      <c r="AT49" s="113">
        <v>0</v>
      </c>
      <c r="AU49" s="113"/>
      <c r="AV49" s="113"/>
      <c r="AW49" s="318"/>
    </row>
    <row r="50" spans="2:49" ht="25.35" x14ac:dyDescent="0.4">
      <c r="B50" s="155" t="s">
        <v>266</v>
      </c>
      <c r="C50" s="62"/>
      <c r="D50" s="109">
        <v>0</v>
      </c>
      <c r="E50" s="110">
        <v>0</v>
      </c>
      <c r="F50" s="110">
        <v>0</v>
      </c>
      <c r="G50" s="110">
        <v>0</v>
      </c>
      <c r="H50" s="110">
        <v>0</v>
      </c>
      <c r="I50" s="109">
        <v>0</v>
      </c>
      <c r="J50" s="109">
        <v>0</v>
      </c>
      <c r="K50" s="110">
        <v>0</v>
      </c>
      <c r="L50" s="110">
        <v>0</v>
      </c>
      <c r="M50" s="110">
        <v>0</v>
      </c>
      <c r="N50" s="110">
        <v>0</v>
      </c>
      <c r="O50" s="109">
        <v>0</v>
      </c>
      <c r="P50" s="109">
        <v>0</v>
      </c>
      <c r="Q50" s="110">
        <v>0</v>
      </c>
      <c r="R50" s="110">
        <v>0</v>
      </c>
      <c r="S50" s="110">
        <v>0</v>
      </c>
      <c r="T50" s="110">
        <v>0</v>
      </c>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0</v>
      </c>
      <c r="AT50" s="113">
        <v>0</v>
      </c>
      <c r="AU50" s="113"/>
      <c r="AV50" s="113"/>
      <c r="AW50" s="318"/>
    </row>
    <row r="51" spans="2:49" x14ac:dyDescent="0.4">
      <c r="B51" s="155" t="s">
        <v>267</v>
      </c>
      <c r="C51" s="62"/>
      <c r="D51" s="109">
        <v>0</v>
      </c>
      <c r="E51" s="110">
        <v>0</v>
      </c>
      <c r="F51" s="110">
        <v>0</v>
      </c>
      <c r="G51" s="110">
        <v>0</v>
      </c>
      <c r="H51" s="110">
        <v>0</v>
      </c>
      <c r="I51" s="109">
        <v>0</v>
      </c>
      <c r="J51" s="109">
        <v>16312</v>
      </c>
      <c r="K51" s="110">
        <v>16312</v>
      </c>
      <c r="L51" s="110">
        <v>0</v>
      </c>
      <c r="M51" s="110">
        <v>0</v>
      </c>
      <c r="N51" s="110">
        <v>0</v>
      </c>
      <c r="O51" s="109">
        <v>0</v>
      </c>
      <c r="P51" s="109">
        <v>325424</v>
      </c>
      <c r="Q51" s="110">
        <v>325424</v>
      </c>
      <c r="R51" s="110">
        <v>0</v>
      </c>
      <c r="S51" s="110">
        <v>0</v>
      </c>
      <c r="T51" s="110">
        <v>0</v>
      </c>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495792</v>
      </c>
      <c r="AT51" s="113">
        <v>14433</v>
      </c>
      <c r="AU51" s="113"/>
      <c r="AV51" s="113"/>
      <c r="AW51" s="318"/>
    </row>
    <row r="52" spans="2:49" ht="25.35" x14ac:dyDescent="0.4">
      <c r="B52" s="155" t="s">
        <v>268</v>
      </c>
      <c r="C52" s="62" t="s">
        <v>89</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0</v>
      </c>
      <c r="AT52" s="113">
        <v>0</v>
      </c>
      <c r="AU52" s="113"/>
      <c r="AV52" s="113"/>
      <c r="AW52" s="318"/>
    </row>
    <row r="53" spans="2:49" ht="25.35" x14ac:dyDescent="0.4">
      <c r="B53" s="155" t="s">
        <v>269</v>
      </c>
      <c r="C53" s="62" t="s">
        <v>88</v>
      </c>
      <c r="D53" s="109">
        <v>0</v>
      </c>
      <c r="E53" s="110">
        <v>0</v>
      </c>
      <c r="F53" s="110">
        <v>0</v>
      </c>
      <c r="G53" s="289"/>
      <c r="H53" s="289"/>
      <c r="I53" s="109">
        <v>0</v>
      </c>
      <c r="J53" s="109">
        <v>0</v>
      </c>
      <c r="K53" s="110">
        <v>0</v>
      </c>
      <c r="L53" s="110">
        <v>0</v>
      </c>
      <c r="M53" s="289"/>
      <c r="N53" s="289"/>
      <c r="O53" s="109">
        <v>0</v>
      </c>
      <c r="P53" s="109">
        <v>0</v>
      </c>
      <c r="Q53" s="110">
        <v>0</v>
      </c>
      <c r="R53" s="110">
        <v>0</v>
      </c>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0</v>
      </c>
      <c r="AT53" s="113">
        <v>0</v>
      </c>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v>0</v>
      </c>
      <c r="E56" s="122">
        <v>0</v>
      </c>
      <c r="F56" s="122">
        <v>0</v>
      </c>
      <c r="G56" s="122">
        <v>0</v>
      </c>
      <c r="H56" s="122">
        <v>0</v>
      </c>
      <c r="I56" s="121">
        <v>0</v>
      </c>
      <c r="J56" s="121">
        <v>175</v>
      </c>
      <c r="K56" s="122">
        <v>175</v>
      </c>
      <c r="L56" s="122">
        <v>0</v>
      </c>
      <c r="M56" s="122">
        <v>0</v>
      </c>
      <c r="N56" s="122">
        <v>0</v>
      </c>
      <c r="O56" s="121">
        <v>0</v>
      </c>
      <c r="P56" s="121">
        <v>2164</v>
      </c>
      <c r="Q56" s="122">
        <v>2164</v>
      </c>
      <c r="R56" s="122">
        <v>0</v>
      </c>
      <c r="S56" s="122">
        <v>0</v>
      </c>
      <c r="T56" s="122">
        <v>0</v>
      </c>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5466</v>
      </c>
      <c r="AT56" s="123">
        <v>0</v>
      </c>
      <c r="AU56" s="123"/>
      <c r="AV56" s="123"/>
      <c r="AW56" s="309"/>
    </row>
    <row r="57" spans="2:49" x14ac:dyDescent="0.4">
      <c r="B57" s="161" t="s">
        <v>273</v>
      </c>
      <c r="C57" s="62" t="s">
        <v>25</v>
      </c>
      <c r="D57" s="124">
        <v>0</v>
      </c>
      <c r="E57" s="125">
        <v>0</v>
      </c>
      <c r="F57" s="125">
        <v>0</v>
      </c>
      <c r="G57" s="125">
        <v>0</v>
      </c>
      <c r="H57" s="125">
        <v>0</v>
      </c>
      <c r="I57" s="124">
        <v>0</v>
      </c>
      <c r="J57" s="124">
        <v>330</v>
      </c>
      <c r="K57" s="125">
        <v>330</v>
      </c>
      <c r="L57" s="125">
        <v>0</v>
      </c>
      <c r="M57" s="125">
        <v>0</v>
      </c>
      <c r="N57" s="125">
        <v>0</v>
      </c>
      <c r="O57" s="124">
        <v>0</v>
      </c>
      <c r="P57" s="124">
        <v>3721</v>
      </c>
      <c r="Q57" s="125">
        <v>3721</v>
      </c>
      <c r="R57" s="125">
        <v>0</v>
      </c>
      <c r="S57" s="125">
        <v>0</v>
      </c>
      <c r="T57" s="125">
        <v>0</v>
      </c>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5466</v>
      </c>
      <c r="AT57" s="126">
        <v>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4">
      <c r="B59" s="161" t="s">
        <v>275</v>
      </c>
      <c r="C59" s="62" t="s">
        <v>27</v>
      </c>
      <c r="D59" s="124">
        <v>0</v>
      </c>
      <c r="E59" s="125">
        <v>0</v>
      </c>
      <c r="F59" s="125">
        <v>0</v>
      </c>
      <c r="G59" s="125">
        <v>0</v>
      </c>
      <c r="H59" s="125">
        <v>0</v>
      </c>
      <c r="I59" s="124">
        <v>0</v>
      </c>
      <c r="J59" s="124">
        <v>2432</v>
      </c>
      <c r="K59" s="125">
        <v>2432</v>
      </c>
      <c r="L59" s="125">
        <v>0</v>
      </c>
      <c r="M59" s="125">
        <v>0</v>
      </c>
      <c r="N59" s="125">
        <v>0</v>
      </c>
      <c r="O59" s="124">
        <v>0</v>
      </c>
      <c r="P59" s="124">
        <v>48517</v>
      </c>
      <c r="Q59" s="125">
        <v>48517</v>
      </c>
      <c r="R59" s="125">
        <v>0</v>
      </c>
      <c r="S59" s="125">
        <v>0</v>
      </c>
      <c r="T59" s="125">
        <v>0</v>
      </c>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68969</v>
      </c>
      <c r="AT59" s="126">
        <v>0</v>
      </c>
      <c r="AU59" s="126"/>
      <c r="AV59" s="126"/>
      <c r="AW59" s="310"/>
    </row>
    <row r="60" spans="2:49" x14ac:dyDescent="0.4">
      <c r="B60" s="161" t="s">
        <v>276</v>
      </c>
      <c r="C60" s="62"/>
      <c r="D60" s="127">
        <v>0</v>
      </c>
      <c r="E60" s="128">
        <v>0</v>
      </c>
      <c r="F60" s="128">
        <v>0</v>
      </c>
      <c r="G60" s="128">
        <v>0</v>
      </c>
      <c r="H60" s="128">
        <v>0</v>
      </c>
      <c r="I60" s="127">
        <v>0</v>
      </c>
      <c r="J60" s="127">
        <f>+J59/12</f>
        <v>202.66666666666666</v>
      </c>
      <c r="K60" s="128">
        <f>+K59/12</f>
        <v>202.66666666666666</v>
      </c>
      <c r="L60" s="128">
        <v>0</v>
      </c>
      <c r="M60" s="128">
        <v>0</v>
      </c>
      <c r="N60" s="128">
        <v>0</v>
      </c>
      <c r="O60" s="127">
        <v>0</v>
      </c>
      <c r="P60" s="127">
        <f>+P59/12</f>
        <v>4043.0833333333335</v>
      </c>
      <c r="Q60" s="128">
        <f>+Q59/12</f>
        <v>4043.0833333333335</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f>+AS59/12</f>
        <v>5747.416666666667</v>
      </c>
      <c r="AT60" s="129">
        <v>0</v>
      </c>
      <c r="AU60" s="129"/>
      <c r="AV60" s="129"/>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391883</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4:AD35 D37:AD42 D44:AD47 D49:AD52 D30:AD3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tabSelected="1" zoomScale="80" zoomScaleNormal="80" workbookViewId="0">
      <pane xSplit="2" ySplit="3" topLeftCell="O7" activePane="bottomRight" state="frozen"/>
      <selection activeCell="B1" sqref="B1"/>
      <selection pane="topRight" activeCell="B1" sqref="B1"/>
      <selection pane="bottomLeft" activeCell="B1" sqref="B1"/>
      <selection pane="bottomRight" activeCell="Q18" sqref="Q18"/>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ht="13" thickTop="1" x14ac:dyDescent="0.4">
      <c r="B5" s="175" t="s">
        <v>278</v>
      </c>
      <c r="C5" s="132"/>
      <c r="D5" s="117">
        <v>0</v>
      </c>
      <c r="E5" s="118">
        <v>0</v>
      </c>
      <c r="F5" s="118">
        <v>0</v>
      </c>
      <c r="G5" s="130">
        <v>0</v>
      </c>
      <c r="H5" s="130">
        <v>0</v>
      </c>
      <c r="I5" s="117">
        <v>0</v>
      </c>
      <c r="J5" s="117">
        <v>1855372</v>
      </c>
      <c r="K5" s="118">
        <v>1855372</v>
      </c>
      <c r="L5" s="118">
        <v>0</v>
      </c>
      <c r="M5" s="118">
        <v>0</v>
      </c>
      <c r="N5" s="118">
        <v>0</v>
      </c>
      <c r="O5" s="117">
        <v>0</v>
      </c>
      <c r="P5" s="117">
        <v>14491924</v>
      </c>
      <c r="Q5" s="118">
        <v>14491924</v>
      </c>
      <c r="R5" s="118">
        <v>0</v>
      </c>
      <c r="S5" s="118">
        <v>0</v>
      </c>
      <c r="T5" s="118">
        <v>0</v>
      </c>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6596575</v>
      </c>
      <c r="AT5" s="119">
        <v>527956</v>
      </c>
      <c r="AU5" s="119"/>
      <c r="AV5" s="312"/>
      <c r="AW5" s="317"/>
    </row>
    <row r="6" spans="2:49" x14ac:dyDescent="0.4">
      <c r="B6" s="176" t="s">
        <v>279</v>
      </c>
      <c r="C6" s="133" t="s">
        <v>8</v>
      </c>
      <c r="D6" s="109">
        <v>0</v>
      </c>
      <c r="E6" s="110">
        <v>0</v>
      </c>
      <c r="F6" s="110">
        <v>0</v>
      </c>
      <c r="G6" s="111">
        <v>0</v>
      </c>
      <c r="H6" s="111">
        <v>0</v>
      </c>
      <c r="I6" s="109">
        <v>0</v>
      </c>
      <c r="J6" s="109">
        <v>0</v>
      </c>
      <c r="K6" s="110">
        <v>0</v>
      </c>
      <c r="L6" s="110">
        <v>0</v>
      </c>
      <c r="M6" s="110">
        <v>0</v>
      </c>
      <c r="N6" s="110">
        <v>0</v>
      </c>
      <c r="O6" s="109">
        <v>0</v>
      </c>
      <c r="P6" s="109">
        <v>0</v>
      </c>
      <c r="Q6" s="110">
        <v>0</v>
      </c>
      <c r="R6" s="110">
        <v>0</v>
      </c>
      <c r="S6" s="110">
        <v>0</v>
      </c>
      <c r="T6" s="110">
        <v>0</v>
      </c>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v>0</v>
      </c>
      <c r="AT6" s="113">
        <v>0</v>
      </c>
      <c r="AU6" s="113"/>
      <c r="AV6" s="311"/>
      <c r="AW6" s="318"/>
    </row>
    <row r="7" spans="2:49" x14ac:dyDescent="0.4">
      <c r="B7" s="176" t="s">
        <v>280</v>
      </c>
      <c r="C7" s="133" t="s">
        <v>9</v>
      </c>
      <c r="D7" s="109">
        <v>0</v>
      </c>
      <c r="E7" s="110">
        <v>0</v>
      </c>
      <c r="F7" s="110">
        <v>0</v>
      </c>
      <c r="G7" s="111">
        <v>0</v>
      </c>
      <c r="H7" s="111">
        <v>0</v>
      </c>
      <c r="I7" s="109">
        <v>0</v>
      </c>
      <c r="J7" s="109">
        <v>0</v>
      </c>
      <c r="K7" s="110">
        <v>0</v>
      </c>
      <c r="L7" s="110">
        <v>0</v>
      </c>
      <c r="M7" s="110">
        <v>0</v>
      </c>
      <c r="N7" s="110">
        <v>0</v>
      </c>
      <c r="O7" s="109">
        <v>0</v>
      </c>
      <c r="P7" s="109">
        <v>0</v>
      </c>
      <c r="Q7" s="110">
        <v>0</v>
      </c>
      <c r="R7" s="110">
        <v>0</v>
      </c>
      <c r="S7" s="110">
        <v>0</v>
      </c>
      <c r="T7" s="110">
        <v>0</v>
      </c>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v>0</v>
      </c>
      <c r="AT7" s="113">
        <v>0</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v>0</v>
      </c>
      <c r="E9" s="288"/>
      <c r="F9" s="288"/>
      <c r="G9" s="288"/>
      <c r="H9" s="288"/>
      <c r="I9" s="292"/>
      <c r="J9" s="109">
        <v>0</v>
      </c>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v>0</v>
      </c>
      <c r="AT9" s="113">
        <v>0</v>
      </c>
      <c r="AU9" s="113"/>
      <c r="AV9" s="311"/>
      <c r="AW9" s="318"/>
    </row>
    <row r="10" spans="2:49" ht="25.35" x14ac:dyDescent="0.4">
      <c r="B10" s="178" t="s">
        <v>83</v>
      </c>
      <c r="C10" s="133"/>
      <c r="D10" s="293"/>
      <c r="E10" s="110">
        <v>0</v>
      </c>
      <c r="F10" s="110">
        <v>0</v>
      </c>
      <c r="G10" s="110">
        <v>0</v>
      </c>
      <c r="H10" s="110">
        <v>0</v>
      </c>
      <c r="I10" s="109">
        <v>0</v>
      </c>
      <c r="J10" s="293"/>
      <c r="K10" s="110">
        <v>0</v>
      </c>
      <c r="L10" s="110">
        <v>0</v>
      </c>
      <c r="M10" s="110">
        <v>0</v>
      </c>
      <c r="N10" s="110">
        <v>0</v>
      </c>
      <c r="O10" s="109">
        <v>0</v>
      </c>
      <c r="P10" s="293"/>
      <c r="Q10" s="110">
        <v>0</v>
      </c>
      <c r="R10" s="110">
        <v>0</v>
      </c>
      <c r="S10" s="110">
        <v>0</v>
      </c>
      <c r="T10" s="110">
        <v>0</v>
      </c>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v>0</v>
      </c>
      <c r="E11" s="110">
        <v>0</v>
      </c>
      <c r="F11" s="110">
        <v>0</v>
      </c>
      <c r="G11" s="110">
        <v>0</v>
      </c>
      <c r="H11" s="110">
        <v>0</v>
      </c>
      <c r="I11" s="109">
        <v>0</v>
      </c>
      <c r="J11" s="109">
        <v>0</v>
      </c>
      <c r="K11" s="110">
        <v>0</v>
      </c>
      <c r="L11" s="110">
        <v>0</v>
      </c>
      <c r="M11" s="110">
        <v>0</v>
      </c>
      <c r="N11" s="110">
        <v>0</v>
      </c>
      <c r="O11" s="109">
        <v>0</v>
      </c>
      <c r="P11" s="109">
        <v>0</v>
      </c>
      <c r="Q11" s="110">
        <v>0</v>
      </c>
      <c r="R11" s="110">
        <v>0</v>
      </c>
      <c r="S11" s="110">
        <v>0</v>
      </c>
      <c r="T11" s="110">
        <v>0</v>
      </c>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0</v>
      </c>
      <c r="AT11" s="113">
        <v>0</v>
      </c>
      <c r="AU11" s="113"/>
      <c r="AV11" s="311"/>
      <c r="AW11" s="318"/>
    </row>
    <row r="12" spans="2:49" x14ac:dyDescent="0.4">
      <c r="B12" s="176" t="s">
        <v>283</v>
      </c>
      <c r="C12" s="133" t="s">
        <v>44</v>
      </c>
      <c r="D12" s="109"/>
      <c r="E12" s="289"/>
      <c r="F12" s="289"/>
      <c r="G12" s="289"/>
      <c r="H12" s="289"/>
      <c r="I12" s="293"/>
      <c r="J12" s="109">
        <v>0</v>
      </c>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0</v>
      </c>
      <c r="AT12" s="113">
        <v>0</v>
      </c>
      <c r="AU12" s="113"/>
      <c r="AV12" s="311"/>
      <c r="AW12" s="318"/>
    </row>
    <row r="13" spans="2:49" x14ac:dyDescent="0.4">
      <c r="B13" s="176" t="s">
        <v>284</v>
      </c>
      <c r="C13" s="133" t="s">
        <v>10</v>
      </c>
      <c r="D13" s="109">
        <v>0</v>
      </c>
      <c r="E13" s="110">
        <v>0</v>
      </c>
      <c r="F13" s="110">
        <v>0</v>
      </c>
      <c r="G13" s="110">
        <v>0</v>
      </c>
      <c r="H13" s="110">
        <v>0</v>
      </c>
      <c r="I13" s="109">
        <v>0</v>
      </c>
      <c r="J13" s="109">
        <v>0</v>
      </c>
      <c r="K13" s="110">
        <v>0</v>
      </c>
      <c r="L13" s="110">
        <v>0</v>
      </c>
      <c r="M13" s="110">
        <v>0</v>
      </c>
      <c r="N13" s="110">
        <v>0</v>
      </c>
      <c r="O13" s="109">
        <v>0</v>
      </c>
      <c r="P13" s="109">
        <v>0</v>
      </c>
      <c r="Q13" s="110">
        <v>0</v>
      </c>
      <c r="R13" s="110">
        <v>0</v>
      </c>
      <c r="S13" s="110">
        <v>0</v>
      </c>
      <c r="T13" s="110">
        <v>0</v>
      </c>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0</v>
      </c>
      <c r="AT13" s="113">
        <v>0</v>
      </c>
      <c r="AU13" s="113"/>
      <c r="AV13" s="311"/>
      <c r="AW13" s="318"/>
    </row>
    <row r="14" spans="2:49" x14ac:dyDescent="0.4">
      <c r="B14" s="176" t="s">
        <v>285</v>
      </c>
      <c r="C14" s="133" t="s">
        <v>11</v>
      </c>
      <c r="D14" s="109">
        <v>0</v>
      </c>
      <c r="E14" s="110">
        <v>0</v>
      </c>
      <c r="F14" s="110">
        <v>0</v>
      </c>
      <c r="G14" s="110">
        <v>0</v>
      </c>
      <c r="H14" s="110">
        <v>0</v>
      </c>
      <c r="I14" s="109">
        <v>0</v>
      </c>
      <c r="J14" s="109">
        <v>0</v>
      </c>
      <c r="K14" s="110">
        <v>0</v>
      </c>
      <c r="L14" s="110">
        <v>0</v>
      </c>
      <c r="M14" s="110">
        <v>0</v>
      </c>
      <c r="N14" s="110">
        <v>0</v>
      </c>
      <c r="O14" s="109">
        <v>0</v>
      </c>
      <c r="P14" s="109">
        <v>0</v>
      </c>
      <c r="Q14" s="110">
        <v>0</v>
      </c>
      <c r="R14" s="110">
        <v>0</v>
      </c>
      <c r="S14" s="110">
        <v>0</v>
      </c>
      <c r="T14" s="110">
        <v>0</v>
      </c>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v>0</v>
      </c>
      <c r="AT14" s="113">
        <v>0</v>
      </c>
      <c r="AU14" s="113"/>
      <c r="AV14" s="311"/>
      <c r="AW14" s="318"/>
    </row>
    <row r="15" spans="2:49" ht="25.35" x14ac:dyDescent="0.4">
      <c r="B15" s="178" t="s">
        <v>286</v>
      </c>
      <c r="C15" s="133"/>
      <c r="D15" s="109">
        <v>0</v>
      </c>
      <c r="E15" s="110">
        <v>0</v>
      </c>
      <c r="F15" s="110">
        <v>0</v>
      </c>
      <c r="G15" s="110">
        <v>0</v>
      </c>
      <c r="H15" s="110">
        <v>0</v>
      </c>
      <c r="I15" s="109">
        <v>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v>0</v>
      </c>
      <c r="E16" s="110">
        <v>0</v>
      </c>
      <c r="F16" s="110">
        <v>0</v>
      </c>
      <c r="G16" s="110">
        <v>0</v>
      </c>
      <c r="H16" s="110">
        <v>0</v>
      </c>
      <c r="I16" s="109">
        <v>0</v>
      </c>
      <c r="J16" s="109">
        <v>0</v>
      </c>
      <c r="K16" s="110">
        <v>0</v>
      </c>
      <c r="L16" s="110">
        <v>0</v>
      </c>
      <c r="M16" s="110">
        <v>0</v>
      </c>
      <c r="N16" s="110">
        <v>0</v>
      </c>
      <c r="O16" s="109">
        <v>0</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v>0</v>
      </c>
      <c r="E17" s="269">
        <v>0</v>
      </c>
      <c r="F17" s="269">
        <v>0</v>
      </c>
      <c r="G17" s="269">
        <v>0</v>
      </c>
      <c r="H17" s="110">
        <v>0</v>
      </c>
      <c r="I17" s="293"/>
      <c r="J17" s="109">
        <v>0</v>
      </c>
      <c r="K17" s="269">
        <v>0</v>
      </c>
      <c r="L17" s="110">
        <v>0</v>
      </c>
      <c r="M17" s="110">
        <v>0</v>
      </c>
      <c r="N17" s="110">
        <v>0</v>
      </c>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v>0</v>
      </c>
      <c r="E18" s="110">
        <v>0</v>
      </c>
      <c r="F18" s="110">
        <v>0</v>
      </c>
      <c r="G18" s="110">
        <v>0</v>
      </c>
      <c r="H18" s="110">
        <v>0</v>
      </c>
      <c r="I18" s="109">
        <v>0</v>
      </c>
      <c r="J18" s="109">
        <v>10698</v>
      </c>
      <c r="K18" s="110">
        <v>10698</v>
      </c>
      <c r="L18" s="110">
        <v>0</v>
      </c>
      <c r="M18" s="110">
        <v>0</v>
      </c>
      <c r="N18" s="110">
        <v>0</v>
      </c>
      <c r="O18" s="109">
        <v>0</v>
      </c>
      <c r="P18" s="109">
        <v>83563</v>
      </c>
      <c r="Q18" s="110">
        <v>83563</v>
      </c>
      <c r="R18" s="110">
        <v>0</v>
      </c>
      <c r="S18" s="110">
        <v>0</v>
      </c>
      <c r="T18" s="110">
        <v>0</v>
      </c>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4258</v>
      </c>
      <c r="AT18" s="113">
        <v>108317</v>
      </c>
      <c r="AU18" s="113"/>
      <c r="AV18" s="311"/>
      <c r="AW18" s="318"/>
    </row>
    <row r="19" spans="2:49" ht="25.35" x14ac:dyDescent="0.4">
      <c r="B19" s="178" t="s">
        <v>308</v>
      </c>
      <c r="C19" s="133"/>
      <c r="D19" s="109">
        <v>0</v>
      </c>
      <c r="E19" s="110">
        <v>0</v>
      </c>
      <c r="F19" s="110">
        <v>0</v>
      </c>
      <c r="G19" s="110">
        <v>0</v>
      </c>
      <c r="H19" s="110">
        <v>0</v>
      </c>
      <c r="I19" s="109">
        <v>0</v>
      </c>
      <c r="J19" s="109">
        <v>0</v>
      </c>
      <c r="K19" s="110">
        <v>0</v>
      </c>
      <c r="L19" s="110">
        <v>0</v>
      </c>
      <c r="M19" s="110">
        <v>0</v>
      </c>
      <c r="N19" s="110">
        <v>0</v>
      </c>
      <c r="O19" s="109">
        <v>0</v>
      </c>
      <c r="P19" s="109">
        <v>0</v>
      </c>
      <c r="Q19" s="110">
        <v>0</v>
      </c>
      <c r="R19" s="110">
        <v>0</v>
      </c>
      <c r="S19" s="110">
        <v>0</v>
      </c>
      <c r="T19" s="110">
        <v>0</v>
      </c>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v>0</v>
      </c>
      <c r="AT19" s="113">
        <v>0</v>
      </c>
      <c r="AU19" s="113"/>
      <c r="AV19" s="311"/>
      <c r="AW19" s="318"/>
    </row>
    <row r="20" spans="2:49" s="5" customFormat="1" ht="25.35" x14ac:dyDescent="0.4">
      <c r="B20" s="178" t="s">
        <v>485</v>
      </c>
      <c r="C20" s="133"/>
      <c r="D20" s="109">
        <v>0</v>
      </c>
      <c r="E20" s="110">
        <v>0</v>
      </c>
      <c r="F20" s="110">
        <v>0</v>
      </c>
      <c r="G20" s="110">
        <v>0</v>
      </c>
      <c r="H20" s="110">
        <v>0</v>
      </c>
      <c r="I20" s="109">
        <v>0</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v>0</v>
      </c>
      <c r="E23" s="288"/>
      <c r="F23" s="288"/>
      <c r="G23" s="288"/>
      <c r="H23" s="288"/>
      <c r="I23" s="292"/>
      <c r="J23" s="109">
        <v>2236653</v>
      </c>
      <c r="K23" s="288"/>
      <c r="L23" s="288"/>
      <c r="M23" s="288"/>
      <c r="N23" s="288"/>
      <c r="O23" s="292"/>
      <c r="P23" s="109">
        <v>19238095</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11192181</v>
      </c>
      <c r="AT23" s="113">
        <v>1152535</v>
      </c>
      <c r="AU23" s="113"/>
      <c r="AV23" s="311"/>
      <c r="AW23" s="318"/>
    </row>
    <row r="24" spans="2:49" ht="28.5" customHeight="1" x14ac:dyDescent="0.4">
      <c r="B24" s="178" t="s">
        <v>114</v>
      </c>
      <c r="C24" s="133"/>
      <c r="D24" s="293"/>
      <c r="E24" s="110">
        <v>0</v>
      </c>
      <c r="F24" s="110">
        <v>0</v>
      </c>
      <c r="G24" s="110">
        <v>0</v>
      </c>
      <c r="H24" s="110">
        <v>0</v>
      </c>
      <c r="I24" s="109">
        <v>0</v>
      </c>
      <c r="J24" s="293"/>
      <c r="K24" s="110">
        <v>2255615</v>
      </c>
      <c r="L24" s="110">
        <v>0</v>
      </c>
      <c r="M24" s="110">
        <v>0</v>
      </c>
      <c r="N24" s="110">
        <v>0</v>
      </c>
      <c r="O24" s="109">
        <v>0</v>
      </c>
      <c r="P24" s="293"/>
      <c r="Q24" s="110">
        <v>17219545</v>
      </c>
      <c r="R24" s="110">
        <v>0</v>
      </c>
      <c r="S24" s="110">
        <v>0</v>
      </c>
      <c r="T24" s="110">
        <v>0</v>
      </c>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v>0</v>
      </c>
      <c r="E26" s="288"/>
      <c r="F26" s="288"/>
      <c r="G26" s="288"/>
      <c r="H26" s="288"/>
      <c r="I26" s="292"/>
      <c r="J26" s="109">
        <v>231493</v>
      </c>
      <c r="K26" s="288"/>
      <c r="L26" s="288"/>
      <c r="M26" s="288"/>
      <c r="N26" s="288"/>
      <c r="O26" s="292"/>
      <c r="P26" s="109">
        <v>1920662</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2944592</v>
      </c>
      <c r="AT26" s="113">
        <v>102712</v>
      </c>
      <c r="AU26" s="113"/>
      <c r="AV26" s="311"/>
      <c r="AW26" s="318"/>
    </row>
    <row r="27" spans="2:49" s="5" customFormat="1" ht="25.35" x14ac:dyDescent="0.4">
      <c r="B27" s="178" t="s">
        <v>85</v>
      </c>
      <c r="C27" s="133"/>
      <c r="D27" s="293"/>
      <c r="E27" s="110">
        <v>0</v>
      </c>
      <c r="F27" s="110">
        <v>0</v>
      </c>
      <c r="G27" s="110">
        <v>0</v>
      </c>
      <c r="H27" s="110">
        <v>0</v>
      </c>
      <c r="I27" s="109">
        <v>0</v>
      </c>
      <c r="J27" s="293"/>
      <c r="K27" s="110">
        <v>0</v>
      </c>
      <c r="L27" s="110">
        <v>0</v>
      </c>
      <c r="M27" s="110">
        <v>0</v>
      </c>
      <c r="N27" s="110">
        <v>0</v>
      </c>
      <c r="O27" s="109">
        <v>0</v>
      </c>
      <c r="P27" s="293"/>
      <c r="Q27" s="110">
        <v>642357</v>
      </c>
      <c r="R27" s="110">
        <v>0</v>
      </c>
      <c r="S27" s="110">
        <v>0</v>
      </c>
      <c r="T27" s="110">
        <v>0</v>
      </c>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v>0</v>
      </c>
      <c r="E28" s="289"/>
      <c r="F28" s="289"/>
      <c r="G28" s="289"/>
      <c r="H28" s="289"/>
      <c r="I28" s="293"/>
      <c r="J28" s="109">
        <v>265969</v>
      </c>
      <c r="K28" s="289"/>
      <c r="L28" s="289"/>
      <c r="M28" s="289"/>
      <c r="N28" s="289"/>
      <c r="O28" s="293"/>
      <c r="P28" s="109">
        <v>2887603</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2421194</v>
      </c>
      <c r="AT28" s="113">
        <v>100338</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v>0</v>
      </c>
      <c r="AT30" s="113">
        <v>0</v>
      </c>
      <c r="AU30" s="113"/>
      <c r="AV30" s="311"/>
      <c r="AW30" s="318"/>
    </row>
    <row r="31" spans="2:49" s="5" customFormat="1" ht="25.35" x14ac:dyDescent="0.4">
      <c r="B31" s="178" t="s">
        <v>84</v>
      </c>
      <c r="C31" s="133"/>
      <c r="D31" s="293"/>
      <c r="E31" s="110">
        <v>0</v>
      </c>
      <c r="F31" s="110">
        <v>0</v>
      </c>
      <c r="G31" s="110">
        <v>0</v>
      </c>
      <c r="H31" s="110">
        <v>0</v>
      </c>
      <c r="I31" s="109">
        <v>0</v>
      </c>
      <c r="J31" s="293"/>
      <c r="K31" s="110">
        <v>0</v>
      </c>
      <c r="L31" s="110">
        <v>0</v>
      </c>
      <c r="M31" s="110">
        <v>0</v>
      </c>
      <c r="N31" s="110">
        <v>0</v>
      </c>
      <c r="O31" s="109">
        <v>0</v>
      </c>
      <c r="P31" s="293"/>
      <c r="Q31" s="110">
        <v>0</v>
      </c>
      <c r="R31" s="110">
        <v>0</v>
      </c>
      <c r="S31" s="110">
        <v>0</v>
      </c>
      <c r="T31" s="110">
        <v>0</v>
      </c>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v>0</v>
      </c>
      <c r="AT32" s="113">
        <v>0</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v>0</v>
      </c>
      <c r="AT34" s="113">
        <v>0</v>
      </c>
      <c r="AU34" s="113"/>
      <c r="AV34" s="311"/>
      <c r="AW34" s="318"/>
    </row>
    <row r="35" spans="2:49" s="5" customFormat="1" x14ac:dyDescent="0.4">
      <c r="B35" s="178" t="s">
        <v>91</v>
      </c>
      <c r="C35" s="133"/>
      <c r="D35" s="293"/>
      <c r="E35" s="110">
        <v>0</v>
      </c>
      <c r="F35" s="110">
        <v>0</v>
      </c>
      <c r="G35" s="110">
        <v>0</v>
      </c>
      <c r="H35" s="110">
        <v>0</v>
      </c>
      <c r="I35" s="109">
        <v>0</v>
      </c>
      <c r="J35" s="293"/>
      <c r="K35" s="110">
        <v>0</v>
      </c>
      <c r="L35" s="110">
        <v>0</v>
      </c>
      <c r="M35" s="110">
        <v>0</v>
      </c>
      <c r="N35" s="110">
        <v>0</v>
      </c>
      <c r="O35" s="109">
        <v>0</v>
      </c>
      <c r="P35" s="293"/>
      <c r="Q35" s="110">
        <v>0</v>
      </c>
      <c r="R35" s="110">
        <v>0</v>
      </c>
      <c r="S35" s="110">
        <v>0</v>
      </c>
      <c r="T35" s="110">
        <v>0</v>
      </c>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v>0</v>
      </c>
      <c r="E36" s="110">
        <v>0</v>
      </c>
      <c r="F36" s="110">
        <v>0</v>
      </c>
      <c r="G36" s="110">
        <v>0</v>
      </c>
      <c r="H36" s="110">
        <v>0</v>
      </c>
      <c r="I36" s="109">
        <v>0</v>
      </c>
      <c r="J36" s="109">
        <v>0</v>
      </c>
      <c r="K36" s="110">
        <v>0</v>
      </c>
      <c r="L36" s="110">
        <v>0</v>
      </c>
      <c r="M36" s="110">
        <v>0</v>
      </c>
      <c r="N36" s="110">
        <v>0</v>
      </c>
      <c r="O36" s="109">
        <v>0</v>
      </c>
      <c r="P36" s="109">
        <v>0</v>
      </c>
      <c r="Q36" s="110">
        <v>0</v>
      </c>
      <c r="R36" s="110">
        <v>0</v>
      </c>
      <c r="S36" s="110">
        <v>0</v>
      </c>
      <c r="T36" s="110">
        <v>0</v>
      </c>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v>0</v>
      </c>
      <c r="AT36" s="113">
        <v>0</v>
      </c>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v>0</v>
      </c>
      <c r="E38" s="288"/>
      <c r="F38" s="288"/>
      <c r="G38" s="288"/>
      <c r="H38" s="288"/>
      <c r="I38" s="292"/>
      <c r="J38" s="109">
        <v>0</v>
      </c>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0</v>
      </c>
      <c r="AT38" s="113">
        <v>0</v>
      </c>
      <c r="AU38" s="113"/>
      <c r="AV38" s="311"/>
      <c r="AW38" s="318"/>
    </row>
    <row r="39" spans="2:49" ht="28.2" customHeight="1" x14ac:dyDescent="0.4">
      <c r="B39" s="178" t="s">
        <v>86</v>
      </c>
      <c r="C39" s="133"/>
      <c r="D39" s="293"/>
      <c r="E39" s="110">
        <v>0</v>
      </c>
      <c r="F39" s="110">
        <v>0</v>
      </c>
      <c r="G39" s="110">
        <v>0</v>
      </c>
      <c r="H39" s="110">
        <v>0</v>
      </c>
      <c r="I39" s="109">
        <v>0</v>
      </c>
      <c r="J39" s="293"/>
      <c r="K39" s="110">
        <v>0</v>
      </c>
      <c r="L39" s="110">
        <v>0</v>
      </c>
      <c r="M39" s="110">
        <v>0</v>
      </c>
      <c r="N39" s="110">
        <v>0</v>
      </c>
      <c r="O39" s="109">
        <v>0</v>
      </c>
      <c r="P39" s="293"/>
      <c r="Q39" s="110">
        <v>0</v>
      </c>
      <c r="R39" s="110">
        <v>0</v>
      </c>
      <c r="S39" s="110">
        <v>0</v>
      </c>
      <c r="T39" s="110">
        <v>0</v>
      </c>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v>0</v>
      </c>
      <c r="E41" s="288"/>
      <c r="F41" s="288"/>
      <c r="G41" s="288"/>
      <c r="H41" s="288"/>
      <c r="I41" s="292"/>
      <c r="J41" s="109">
        <v>0</v>
      </c>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0</v>
      </c>
      <c r="AT41" s="113">
        <v>0</v>
      </c>
      <c r="AU41" s="113"/>
      <c r="AV41" s="311"/>
      <c r="AW41" s="318"/>
    </row>
    <row r="42" spans="2:49" s="5" customFormat="1" x14ac:dyDescent="0.4">
      <c r="B42" s="178" t="s">
        <v>92</v>
      </c>
      <c r="C42" s="133"/>
      <c r="D42" s="293"/>
      <c r="E42" s="110">
        <v>0</v>
      </c>
      <c r="F42" s="110">
        <v>0</v>
      </c>
      <c r="G42" s="110">
        <v>0</v>
      </c>
      <c r="H42" s="110">
        <v>0</v>
      </c>
      <c r="I42" s="109">
        <v>0</v>
      </c>
      <c r="J42" s="293"/>
      <c r="K42" s="110">
        <v>0</v>
      </c>
      <c r="L42" s="110">
        <v>0</v>
      </c>
      <c r="M42" s="110">
        <v>0</v>
      </c>
      <c r="N42" s="110">
        <v>0</v>
      </c>
      <c r="O42" s="109">
        <v>0</v>
      </c>
      <c r="P42" s="293"/>
      <c r="Q42" s="110">
        <v>0</v>
      </c>
      <c r="R42" s="110">
        <v>0</v>
      </c>
      <c r="S42" s="110">
        <v>0</v>
      </c>
      <c r="T42" s="110">
        <v>0</v>
      </c>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v>0</v>
      </c>
      <c r="E43" s="289"/>
      <c r="F43" s="289"/>
      <c r="G43" s="289"/>
      <c r="H43" s="289"/>
      <c r="I43" s="293"/>
      <c r="J43" s="109">
        <v>0</v>
      </c>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0</v>
      </c>
      <c r="AT43" s="113">
        <v>0</v>
      </c>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v>0</v>
      </c>
      <c r="E45" s="110">
        <v>0</v>
      </c>
      <c r="F45" s="110">
        <v>0</v>
      </c>
      <c r="G45" s="110">
        <v>0</v>
      </c>
      <c r="H45" s="110">
        <v>0</v>
      </c>
      <c r="I45" s="109">
        <v>0</v>
      </c>
      <c r="J45" s="109">
        <v>0</v>
      </c>
      <c r="K45" s="110">
        <v>0</v>
      </c>
      <c r="L45" s="110">
        <v>0</v>
      </c>
      <c r="M45" s="110">
        <v>0</v>
      </c>
      <c r="N45" s="110">
        <v>0</v>
      </c>
      <c r="O45" s="109">
        <v>0</v>
      </c>
      <c r="P45" s="109">
        <v>0</v>
      </c>
      <c r="Q45" s="110">
        <v>0</v>
      </c>
      <c r="R45" s="110">
        <v>0</v>
      </c>
      <c r="S45" s="110">
        <v>0</v>
      </c>
      <c r="T45" s="110">
        <v>0</v>
      </c>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v>0</v>
      </c>
      <c r="AT45" s="113">
        <v>0</v>
      </c>
      <c r="AU45" s="113"/>
      <c r="AV45" s="311"/>
      <c r="AW45" s="318"/>
    </row>
    <row r="46" spans="2:49" x14ac:dyDescent="0.4">
      <c r="B46" s="176" t="s">
        <v>116</v>
      </c>
      <c r="C46" s="133" t="s">
        <v>31</v>
      </c>
      <c r="D46" s="109">
        <v>0</v>
      </c>
      <c r="E46" s="110">
        <v>0</v>
      </c>
      <c r="F46" s="110">
        <v>0</v>
      </c>
      <c r="G46" s="110">
        <v>0</v>
      </c>
      <c r="H46" s="110">
        <v>0</v>
      </c>
      <c r="I46" s="109">
        <v>0</v>
      </c>
      <c r="J46" s="109">
        <v>0</v>
      </c>
      <c r="K46" s="110">
        <v>0</v>
      </c>
      <c r="L46" s="110">
        <v>0</v>
      </c>
      <c r="M46" s="110">
        <v>0</v>
      </c>
      <c r="N46" s="110">
        <v>0</v>
      </c>
      <c r="O46" s="109">
        <v>0</v>
      </c>
      <c r="P46" s="109">
        <v>0</v>
      </c>
      <c r="Q46" s="110">
        <v>0</v>
      </c>
      <c r="R46" s="110">
        <v>0</v>
      </c>
      <c r="S46" s="110">
        <v>0</v>
      </c>
      <c r="T46" s="110">
        <v>0</v>
      </c>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v>0</v>
      </c>
      <c r="AT46" s="113">
        <v>0</v>
      </c>
      <c r="AU46" s="113"/>
      <c r="AV46" s="311"/>
      <c r="AW46" s="318"/>
    </row>
    <row r="47" spans="2:49" x14ac:dyDescent="0.4">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v>0</v>
      </c>
      <c r="AT47" s="113">
        <v>0</v>
      </c>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v>0</v>
      </c>
      <c r="E49" s="110">
        <v>0</v>
      </c>
      <c r="F49" s="110">
        <v>0</v>
      </c>
      <c r="G49" s="110">
        <v>0</v>
      </c>
      <c r="H49" s="110">
        <v>0</v>
      </c>
      <c r="I49" s="109">
        <v>0</v>
      </c>
      <c r="J49" s="109">
        <v>0</v>
      </c>
      <c r="K49" s="110">
        <v>0</v>
      </c>
      <c r="L49" s="110">
        <v>0</v>
      </c>
      <c r="M49" s="110">
        <v>0</v>
      </c>
      <c r="N49" s="110">
        <v>0</v>
      </c>
      <c r="O49" s="109">
        <v>0</v>
      </c>
      <c r="P49" s="109">
        <v>0</v>
      </c>
      <c r="Q49" s="110">
        <v>0</v>
      </c>
      <c r="R49" s="110">
        <v>0</v>
      </c>
      <c r="S49" s="110">
        <v>0</v>
      </c>
      <c r="T49" s="110">
        <v>0</v>
      </c>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0</v>
      </c>
      <c r="AT49" s="113">
        <v>0</v>
      </c>
      <c r="AU49" s="113"/>
      <c r="AV49" s="311"/>
      <c r="AW49" s="318"/>
    </row>
    <row r="50" spans="2:49" x14ac:dyDescent="0.4">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0</v>
      </c>
      <c r="AT50" s="113">
        <v>0</v>
      </c>
      <c r="AU50" s="113"/>
      <c r="AV50" s="311"/>
      <c r="AW50" s="318"/>
    </row>
    <row r="51" spans="2:49" s="5" customFormat="1" x14ac:dyDescent="0.4">
      <c r="B51" s="176" t="s">
        <v>300</v>
      </c>
      <c r="C51" s="133"/>
      <c r="D51" s="109">
        <v>0</v>
      </c>
      <c r="E51" s="110">
        <v>0</v>
      </c>
      <c r="F51" s="110">
        <v>0</v>
      </c>
      <c r="G51" s="110">
        <v>0</v>
      </c>
      <c r="H51" s="110">
        <v>0</v>
      </c>
      <c r="I51" s="109">
        <v>0</v>
      </c>
      <c r="J51" s="109">
        <v>0</v>
      </c>
      <c r="K51" s="110">
        <v>0</v>
      </c>
      <c r="L51" s="110">
        <v>0</v>
      </c>
      <c r="M51" s="110">
        <v>0</v>
      </c>
      <c r="N51" s="110">
        <v>0</v>
      </c>
      <c r="O51" s="109">
        <v>0</v>
      </c>
      <c r="P51" s="109">
        <v>0</v>
      </c>
      <c r="Q51" s="110">
        <v>0</v>
      </c>
      <c r="R51" s="110">
        <v>0</v>
      </c>
      <c r="S51" s="110">
        <v>0</v>
      </c>
      <c r="T51" s="110">
        <v>0</v>
      </c>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v>0</v>
      </c>
      <c r="AT51" s="113">
        <v>0</v>
      </c>
      <c r="AU51" s="113"/>
      <c r="AV51" s="311"/>
      <c r="AW51" s="318"/>
    </row>
    <row r="52" spans="2:49" x14ac:dyDescent="0.4">
      <c r="B52" s="176" t="s">
        <v>301</v>
      </c>
      <c r="C52" s="133" t="s">
        <v>4</v>
      </c>
      <c r="D52" s="109">
        <v>0</v>
      </c>
      <c r="E52" s="110">
        <v>0</v>
      </c>
      <c r="F52" s="110">
        <v>0</v>
      </c>
      <c r="G52" s="110">
        <v>0</v>
      </c>
      <c r="H52" s="110">
        <v>0</v>
      </c>
      <c r="I52" s="109">
        <v>0</v>
      </c>
      <c r="J52" s="109">
        <v>0</v>
      </c>
      <c r="K52" s="110">
        <v>0</v>
      </c>
      <c r="L52" s="110">
        <v>0</v>
      </c>
      <c r="M52" s="110">
        <v>0</v>
      </c>
      <c r="N52" s="110">
        <v>0</v>
      </c>
      <c r="O52" s="109">
        <v>0</v>
      </c>
      <c r="P52" s="109">
        <v>0</v>
      </c>
      <c r="Q52" s="110">
        <v>0</v>
      </c>
      <c r="R52" s="110">
        <v>0</v>
      </c>
      <c r="S52" s="110">
        <v>0</v>
      </c>
      <c r="T52" s="110">
        <v>0</v>
      </c>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v>0</v>
      </c>
      <c r="AT52" s="113">
        <v>0</v>
      </c>
      <c r="AU52" s="113"/>
      <c r="AV52" s="311"/>
      <c r="AW52" s="318"/>
    </row>
    <row r="53" spans="2:49" s="5" customFormat="1" x14ac:dyDescent="0.4">
      <c r="B53" s="176" t="s">
        <v>302</v>
      </c>
      <c r="C53" s="133" t="s">
        <v>5</v>
      </c>
      <c r="D53" s="109">
        <v>0</v>
      </c>
      <c r="E53" s="110">
        <v>0</v>
      </c>
      <c r="F53" s="110">
        <v>0</v>
      </c>
      <c r="G53" s="110">
        <v>0</v>
      </c>
      <c r="H53" s="110">
        <v>0</v>
      </c>
      <c r="I53" s="109">
        <v>0</v>
      </c>
      <c r="J53" s="109">
        <v>0</v>
      </c>
      <c r="K53" s="110">
        <v>0</v>
      </c>
      <c r="L53" s="110">
        <v>0</v>
      </c>
      <c r="M53" s="110">
        <v>0</v>
      </c>
      <c r="N53" s="110">
        <v>0</v>
      </c>
      <c r="O53" s="109">
        <v>0</v>
      </c>
      <c r="P53" s="109">
        <v>0</v>
      </c>
      <c r="Q53" s="110">
        <v>0</v>
      </c>
      <c r="R53" s="110">
        <v>0</v>
      </c>
      <c r="S53" s="110">
        <v>0</v>
      </c>
      <c r="T53" s="110">
        <v>0</v>
      </c>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v>0</v>
      </c>
      <c r="AT53" s="113">
        <v>0</v>
      </c>
      <c r="AU53" s="113"/>
      <c r="AV53" s="311"/>
      <c r="AW53" s="318"/>
    </row>
    <row r="54" spans="2:49" s="103" customFormat="1" x14ac:dyDescent="0.4">
      <c r="B54" s="181" t="s">
        <v>303</v>
      </c>
      <c r="C54" s="136" t="s">
        <v>77</v>
      </c>
      <c r="D54" s="114">
        <v>0</v>
      </c>
      <c r="E54" s="115">
        <v>0</v>
      </c>
      <c r="F54" s="115">
        <v>0</v>
      </c>
      <c r="G54" s="115">
        <v>0</v>
      </c>
      <c r="H54" s="115">
        <v>0</v>
      </c>
      <c r="I54" s="114">
        <v>0</v>
      </c>
      <c r="J54" s="114">
        <f>+J23+J26-J28</f>
        <v>2202177</v>
      </c>
      <c r="K54" s="115">
        <f>+K24</f>
        <v>2255615</v>
      </c>
      <c r="L54" s="115">
        <v>0</v>
      </c>
      <c r="M54" s="115">
        <v>0</v>
      </c>
      <c r="N54" s="115">
        <v>0</v>
      </c>
      <c r="O54" s="114">
        <v>0</v>
      </c>
      <c r="P54" s="114">
        <f>+P23+P26-P28</f>
        <v>18271154</v>
      </c>
      <c r="Q54" s="115">
        <f>+Q24+Q27</f>
        <v>17861902</v>
      </c>
      <c r="R54" s="115">
        <v>0</v>
      </c>
      <c r="S54" s="115">
        <v>0</v>
      </c>
      <c r="T54" s="115">
        <v>0</v>
      </c>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f>+AS23+AS26-AS28</f>
        <v>11715579</v>
      </c>
      <c r="AT54" s="114">
        <f>+AT23+AT26-AT28</f>
        <v>1154909</v>
      </c>
      <c r="AU54" s="116"/>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v>0</v>
      </c>
      <c r="AT55" s="116">
        <v>0</v>
      </c>
      <c r="AU55" s="116"/>
      <c r="AV55" s="311"/>
      <c r="AW55" s="318"/>
    </row>
    <row r="56" spans="2:49" ht="11.85" customHeight="1" x14ac:dyDescent="0.4">
      <c r="B56" s="176" t="s">
        <v>120</v>
      </c>
      <c r="C56" s="137" t="s">
        <v>452</v>
      </c>
      <c r="D56" s="109">
        <v>0</v>
      </c>
      <c r="E56" s="110">
        <v>0</v>
      </c>
      <c r="F56" s="110">
        <v>0</v>
      </c>
      <c r="G56" s="110">
        <v>0</v>
      </c>
      <c r="H56" s="110">
        <v>0</v>
      </c>
      <c r="I56" s="109">
        <v>0</v>
      </c>
      <c r="J56" s="109">
        <v>0</v>
      </c>
      <c r="K56" s="110">
        <v>0</v>
      </c>
      <c r="L56" s="110">
        <v>0</v>
      </c>
      <c r="M56" s="110">
        <v>0</v>
      </c>
      <c r="N56" s="110">
        <v>0</v>
      </c>
      <c r="O56" s="109">
        <v>0</v>
      </c>
      <c r="P56" s="109">
        <v>0</v>
      </c>
      <c r="Q56" s="110">
        <v>0</v>
      </c>
      <c r="R56" s="110">
        <v>0</v>
      </c>
      <c r="S56" s="110">
        <v>0</v>
      </c>
      <c r="T56" s="110">
        <v>0</v>
      </c>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v>0</v>
      </c>
      <c r="AT56" s="113">
        <v>0</v>
      </c>
      <c r="AU56" s="113"/>
      <c r="AV56" s="113"/>
      <c r="AW56" s="318"/>
    </row>
    <row r="57" spans="2:49" x14ac:dyDescent="0.4">
      <c r="B57" s="176" t="s">
        <v>121</v>
      </c>
      <c r="C57" s="137" t="s">
        <v>29</v>
      </c>
      <c r="D57" s="109">
        <v>0</v>
      </c>
      <c r="E57" s="110">
        <v>0</v>
      </c>
      <c r="F57" s="110">
        <v>0</v>
      </c>
      <c r="G57" s="110">
        <v>0</v>
      </c>
      <c r="H57" s="110">
        <v>0</v>
      </c>
      <c r="I57" s="109">
        <v>0</v>
      </c>
      <c r="J57" s="109">
        <v>0</v>
      </c>
      <c r="K57" s="110">
        <v>0</v>
      </c>
      <c r="L57" s="110">
        <v>0</v>
      </c>
      <c r="M57" s="110">
        <v>0</v>
      </c>
      <c r="N57" s="110">
        <v>0</v>
      </c>
      <c r="O57" s="109">
        <v>0</v>
      </c>
      <c r="P57" s="109">
        <v>0</v>
      </c>
      <c r="Q57" s="110">
        <v>0</v>
      </c>
      <c r="R57" s="110">
        <v>0</v>
      </c>
      <c r="S57" s="110">
        <v>0</v>
      </c>
      <c r="T57" s="110">
        <v>0</v>
      </c>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0</v>
      </c>
      <c r="AT57" s="113">
        <v>0</v>
      </c>
      <c r="AU57" s="113"/>
      <c r="AV57" s="113"/>
      <c r="AW57" s="318"/>
    </row>
    <row r="58" spans="2:49" s="5" customFormat="1" x14ac:dyDescent="0.4">
      <c r="B58" s="184" t="s">
        <v>484</v>
      </c>
      <c r="C58" s="185"/>
      <c r="D58" s="186">
        <v>0</v>
      </c>
      <c r="E58" s="187">
        <v>0</v>
      </c>
      <c r="F58" s="187">
        <v>0</v>
      </c>
      <c r="G58" s="187">
        <v>0</v>
      </c>
      <c r="H58" s="187">
        <v>0</v>
      </c>
      <c r="I58" s="186">
        <v>0</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G4" activePane="bottomRight" state="frozen"/>
      <selection activeCell="B1" sqref="B1"/>
      <selection pane="topRight" activeCell="B1" sqref="B1"/>
      <selection pane="bottomLeft" activeCell="B1" sqref="B1"/>
      <selection pane="bottomRight" activeCell="I4" sqref="I4"/>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v>442502</v>
      </c>
      <c r="D5" s="118">
        <v>162182</v>
      </c>
      <c r="E5" s="346"/>
      <c r="F5" s="346"/>
      <c r="G5" s="312"/>
      <c r="H5" s="117">
        <v>2653466</v>
      </c>
      <c r="I5" s="118">
        <v>1509325</v>
      </c>
      <c r="J5" s="346"/>
      <c r="K5" s="346"/>
      <c r="L5" s="312"/>
      <c r="M5" s="117">
        <v>11541246</v>
      </c>
      <c r="N5" s="118">
        <v>16267825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x14ac:dyDescent="0.4">
      <c r="A6" s="142"/>
      <c r="B6" s="191" t="s">
        <v>311</v>
      </c>
      <c r="C6" s="109">
        <v>442502</v>
      </c>
      <c r="D6" s="110">
        <f>(297407-13056)-(130844-2928)</f>
        <v>156435</v>
      </c>
      <c r="E6" s="115">
        <v>0</v>
      </c>
      <c r="F6" s="115">
        <f>+E6+D6+C6</f>
        <v>598937</v>
      </c>
      <c r="G6" s="116"/>
      <c r="H6" s="109">
        <v>2653466</v>
      </c>
      <c r="I6" s="110">
        <f>(4870173+113223)-(3359568+112941)</f>
        <v>1510887</v>
      </c>
      <c r="J6" s="115">
        <f>+'Pt 1 Summary of Data'!K12</f>
        <v>2255615</v>
      </c>
      <c r="K6" s="115">
        <f>+J6+I6+H6</f>
        <v>6419968</v>
      </c>
      <c r="L6" s="116"/>
      <c r="M6" s="109">
        <v>11541246</v>
      </c>
      <c r="N6" s="110">
        <f>(37824679-4278213-19805+46291-1311)-(20820876-2048953-12110)</f>
        <v>14811828</v>
      </c>
      <c r="O6" s="115">
        <f>+'Pt 1 Summary of Data'!Q12</f>
        <v>17861902</v>
      </c>
      <c r="P6" s="115">
        <f>+O6+N6+M6</f>
        <v>44214976</v>
      </c>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4">
      <c r="B7" s="191" t="s">
        <v>312</v>
      </c>
      <c r="C7" s="109">
        <v>146</v>
      </c>
      <c r="D7" s="110">
        <v>326</v>
      </c>
      <c r="E7" s="115">
        <v>0</v>
      </c>
      <c r="F7" s="115">
        <f>+E7+D7+C7</f>
        <v>472</v>
      </c>
      <c r="G7" s="116"/>
      <c r="H7" s="109">
        <v>40572</v>
      </c>
      <c r="I7" s="110">
        <v>24137</v>
      </c>
      <c r="J7" s="115">
        <f>+'Pt 1 Summary of Data'!K37+'Pt 1 Summary of Data'!K38+'Pt 1 Summary of Data'!K39+'Pt 1 Summary of Data'!K40+'Pt 1 Summary of Data'!K41</f>
        <v>2737</v>
      </c>
      <c r="K7" s="115">
        <f>+J7+I7+H7</f>
        <v>67446</v>
      </c>
      <c r="L7" s="116"/>
      <c r="M7" s="109">
        <v>169698</v>
      </c>
      <c r="N7" s="110">
        <v>189643</v>
      </c>
      <c r="O7" s="115">
        <f>+'Pt 1 Summary of Data'!Q37+'Pt 1 Summary of Data'!Q38+'Pt 1 Summary of Data'!Q39+'Pt 1 Summary of Data'!Q40+'Pt 1 Summary of Data'!Q41</f>
        <v>54613</v>
      </c>
      <c r="P7" s="115">
        <f>+O7+N7+M7</f>
        <v>413954</v>
      </c>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4">
      <c r="B8" s="191" t="s">
        <v>483</v>
      </c>
      <c r="C8" s="293"/>
      <c r="D8" s="289"/>
      <c r="E8" s="269">
        <v>0</v>
      </c>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c r="H10" s="292"/>
      <c r="I10" s="288"/>
      <c r="J10" s="115">
        <v>0</v>
      </c>
      <c r="K10" s="115">
        <v>0</v>
      </c>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f>+C7+C6</f>
        <v>442648</v>
      </c>
      <c r="D12" s="115">
        <f>+D7+D6</f>
        <v>156761</v>
      </c>
      <c r="E12" s="115">
        <v>0</v>
      </c>
      <c r="F12" s="115">
        <f>+E12+D12+C12</f>
        <v>599409</v>
      </c>
      <c r="G12" s="311"/>
      <c r="H12" s="114">
        <f>+H7+H6</f>
        <v>2694038</v>
      </c>
      <c r="I12" s="115">
        <f>+I7+I6</f>
        <v>1535024</v>
      </c>
      <c r="J12" s="115">
        <f>+J7+J6</f>
        <v>2258352</v>
      </c>
      <c r="K12" s="115">
        <f>+K7+K6</f>
        <v>6487414</v>
      </c>
      <c r="L12" s="311"/>
      <c r="M12" s="114">
        <f>+M7+M6</f>
        <v>11710944</v>
      </c>
      <c r="N12" s="115">
        <f>+N7+N6</f>
        <v>15001471</v>
      </c>
      <c r="O12" s="115">
        <f>+O7+O6</f>
        <v>17916515</v>
      </c>
      <c r="P12" s="115">
        <f>+O12+N12+M12</f>
        <v>44628930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v>13162</v>
      </c>
      <c r="D15" s="118">
        <v>30784</v>
      </c>
      <c r="E15" s="106">
        <v>0</v>
      </c>
      <c r="F15" s="106">
        <f>+E15+D15+C15</f>
        <v>43946</v>
      </c>
      <c r="G15" s="107"/>
      <c r="H15" s="117">
        <v>2592599</v>
      </c>
      <c r="I15" s="118">
        <v>2160321</v>
      </c>
      <c r="J15" s="106">
        <f>+'Pt 1 Summary of Data'!K5</f>
        <v>1855372</v>
      </c>
      <c r="K15" s="106">
        <f>+J15+I15+H15</f>
        <v>6608292</v>
      </c>
      <c r="L15" s="107"/>
      <c r="M15" s="117">
        <v>11402902</v>
      </c>
      <c r="N15" s="118">
        <v>13849324</v>
      </c>
      <c r="O15" s="106">
        <f>+'Pt 1 Summary of Data'!Q5</f>
        <v>14491924</v>
      </c>
      <c r="P15" s="106">
        <f>+O15+N15+M15</f>
        <v>39744150</v>
      </c>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4">
      <c r="B16" s="191" t="s">
        <v>313</v>
      </c>
      <c r="C16" s="109">
        <v>286</v>
      </c>
      <c r="D16" s="110">
        <v>774</v>
      </c>
      <c r="E16" s="115">
        <v>0</v>
      </c>
      <c r="F16" s="115">
        <f>+E16+D16+C16</f>
        <v>1060</v>
      </c>
      <c r="G16" s="116"/>
      <c r="H16" s="109">
        <v>79655</v>
      </c>
      <c r="I16" s="110">
        <v>57251</v>
      </c>
      <c r="J16" s="115">
        <f>+'Pt 1 Summary of Data'!K25+'Pt 1 Summary of Data'!K26+'Pt 1 Summary of Data'!K27+'Pt 1 Summary of Data'!K28+'Pt 1 Summary of Data'!K30+'Pt 1 Summary of Data'!K31+'Pt 1 Summary of Data'!K32+'Pt 1 Summary of Data'!K34+'Pt 1 Summary of Data'!K35</f>
        <v>50250</v>
      </c>
      <c r="K16" s="115">
        <f>+J16+I16+H16</f>
        <v>187156</v>
      </c>
      <c r="L16" s="116"/>
      <c r="M16" s="109">
        <v>333177</v>
      </c>
      <c r="N16" s="110">
        <v>449815</v>
      </c>
      <c r="O16" s="115">
        <f>+'Pt 1 Summary of Data'!Q25+'Pt 1 Summary of Data'!Q26+'Pt 1 Summary of Data'!Q27+'Pt 1 Summary of Data'!Q28+'Pt 1 Summary of Data'!Q30+'Pt 1 Summary of Data'!Q31+'Pt 1 Summary of Data'!Q32+'Pt 1 Summary of Data'!Q34+'Pt 1 Summary of Data'!Q35</f>
        <v>1002450</v>
      </c>
      <c r="P16" s="115">
        <f>+O16+N16+M16</f>
        <v>1785442</v>
      </c>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4">
      <c r="A17" s="143"/>
      <c r="B17" s="192" t="s">
        <v>320</v>
      </c>
      <c r="C17" s="114">
        <f>+C15-C16</f>
        <v>12876</v>
      </c>
      <c r="D17" s="115">
        <f>+D15-D16</f>
        <v>30010</v>
      </c>
      <c r="E17" s="115">
        <v>0</v>
      </c>
      <c r="F17" s="115">
        <f>+E17+D17+C17</f>
        <v>42886</v>
      </c>
      <c r="G17" s="314"/>
      <c r="H17" s="114">
        <f>+H15-H16</f>
        <v>2512944</v>
      </c>
      <c r="I17" s="115">
        <f>+I15-I16</f>
        <v>2103070</v>
      </c>
      <c r="J17" s="115">
        <f>+J15-J16</f>
        <v>1805122</v>
      </c>
      <c r="K17" s="115">
        <f>+K15-K16</f>
        <v>6421136</v>
      </c>
      <c r="L17" s="314"/>
      <c r="M17" s="114">
        <f>+M15-M16</f>
        <v>11069725</v>
      </c>
      <c r="N17" s="115">
        <f>+N15-N16</f>
        <v>13399509</v>
      </c>
      <c r="O17" s="115">
        <f>+O15-O16</f>
        <v>13489474</v>
      </c>
      <c r="P17" s="115">
        <f>+P15-P16</f>
        <v>37958708</v>
      </c>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v>2.5833333333333335</v>
      </c>
      <c r="D37" s="122">
        <v>5.666666666666667</v>
      </c>
      <c r="E37" s="256">
        <v>0</v>
      </c>
      <c r="F37" s="256">
        <f>+E37+D37+C37</f>
        <v>8.25</v>
      </c>
      <c r="G37" s="312"/>
      <c r="H37" s="121">
        <v>718.66666666666663</v>
      </c>
      <c r="I37" s="122">
        <v>419.16666666666669</v>
      </c>
      <c r="J37" s="256">
        <f>+'Pt 1 Summary of Data'!K60</f>
        <v>202.66666666666666</v>
      </c>
      <c r="K37" s="256">
        <f>+J37+I37+H37</f>
        <v>1340.5</v>
      </c>
      <c r="L37" s="312"/>
      <c r="M37" s="121">
        <v>3099.1666666666665</v>
      </c>
      <c r="N37" s="122">
        <v>3293.3333333333335</v>
      </c>
      <c r="O37" s="256">
        <f>+'Pt 1 Summary of Data'!Q60</f>
        <v>4043.0833333333335</v>
      </c>
      <c r="P37" s="256">
        <f>+O37+N37+M37</f>
        <v>10435.583333333334</v>
      </c>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7.5952666666666599E-2</v>
      </c>
      <c r="L38" s="353"/>
      <c r="M38" s="351"/>
      <c r="N38" s="352"/>
      <c r="O38" s="352"/>
      <c r="P38" s="267">
        <v>2.5709333333333299E-2</v>
      </c>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f>+K40*K38</f>
        <v>7.5952666666666599E-2</v>
      </c>
      <c r="L41" s="311"/>
      <c r="M41" s="292"/>
      <c r="N41" s="288"/>
      <c r="O41" s="288"/>
      <c r="P41" s="260">
        <f>+P40*P38</f>
        <v>2.5709333333333299E-2</v>
      </c>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f>+C12/C17</f>
        <v>34.37775706741224</v>
      </c>
      <c r="D44" s="260">
        <f>+D12/D17</f>
        <v>5.2236254581806065</v>
      </c>
      <c r="E44" s="260">
        <v>0</v>
      </c>
      <c r="F44" s="260">
        <f>+F12/F17</f>
        <v>13.97679895537005</v>
      </c>
      <c r="G44" s="311"/>
      <c r="H44" s="262">
        <f>+H12/H17</f>
        <v>1.072064478953769</v>
      </c>
      <c r="I44" s="260">
        <f>+I12/I17</f>
        <v>0.729896769960106</v>
      </c>
      <c r="J44" s="260">
        <f>+J12/J17</f>
        <v>1.2510799824056213</v>
      </c>
      <c r="K44" s="260">
        <f>+K12/K17</f>
        <v>1.0103218495917234</v>
      </c>
      <c r="L44" s="311"/>
      <c r="M44" s="262">
        <f>+M12/M17</f>
        <v>1.0579254678865102</v>
      </c>
      <c r="N44" s="260">
        <f>+N12/N17</f>
        <v>1.1195537836498337</v>
      </c>
      <c r="O44" s="260">
        <f>+O12/O17</f>
        <v>1.3281848499059341</v>
      </c>
      <c r="P44" s="260">
        <f>+P12/P17</f>
        <v>1.1757231041688774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4">
      <c r="B46" s="197" t="s">
        <v>330</v>
      </c>
      <c r="C46" s="292"/>
      <c r="D46" s="288"/>
      <c r="E46" s="288"/>
      <c r="F46" s="260">
        <v>0</v>
      </c>
      <c r="G46" s="311"/>
      <c r="H46" s="292"/>
      <c r="I46" s="288"/>
      <c r="J46" s="288"/>
      <c r="K46" s="260">
        <f>+K41</f>
        <v>7.5952666666666599E-2</v>
      </c>
      <c r="L46" s="311"/>
      <c r="M46" s="292"/>
      <c r="N46" s="288"/>
      <c r="O46" s="288"/>
      <c r="P46" s="260">
        <f>+P41</f>
        <v>2.5709333333333299E-2</v>
      </c>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f>+F44</f>
        <v>13.97679895537005</v>
      </c>
      <c r="G47" s="311"/>
      <c r="H47" s="292"/>
      <c r="I47" s="288"/>
      <c r="J47" s="288"/>
      <c r="K47" s="260">
        <f>+K46+K44</f>
        <v>1.08627451625839</v>
      </c>
      <c r="L47" s="311"/>
      <c r="M47" s="292"/>
      <c r="N47" s="288"/>
      <c r="O47" s="288"/>
      <c r="P47" s="260">
        <f>+P44+P46</f>
        <v>1.2014324375022107</v>
      </c>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f>+F47</f>
        <v>13.97679895537005</v>
      </c>
      <c r="G50" s="311"/>
      <c r="H50" s="293"/>
      <c r="I50" s="289"/>
      <c r="J50" s="289"/>
      <c r="K50" s="260">
        <f>+K47</f>
        <v>1.08627451625839</v>
      </c>
      <c r="L50" s="311"/>
      <c r="M50" s="293"/>
      <c r="N50" s="289"/>
      <c r="O50" s="289"/>
      <c r="P50" s="260">
        <f>+P47</f>
        <v>1.2014324375022107</v>
      </c>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4">
      <c r="B51" s="195" t="s">
        <v>334</v>
      </c>
      <c r="C51" s="292"/>
      <c r="D51" s="288"/>
      <c r="E51" s="288"/>
      <c r="F51" s="115">
        <v>0</v>
      </c>
      <c r="G51" s="311"/>
      <c r="H51" s="292"/>
      <c r="I51" s="288"/>
      <c r="J51" s="288"/>
      <c r="K51" s="115">
        <f>+J15-J16</f>
        <v>1805122</v>
      </c>
      <c r="L51" s="311"/>
      <c r="M51" s="292"/>
      <c r="N51" s="288"/>
      <c r="O51" s="288"/>
      <c r="P51" s="115">
        <f>+O15-O16</f>
        <v>13489474</v>
      </c>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0</v>
      </c>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v>0</v>
      </c>
      <c r="E55" s="288"/>
      <c r="F55" s="288"/>
      <c r="G55" s="311"/>
      <c r="H55" s="292"/>
      <c r="I55" s="110">
        <v>0</v>
      </c>
      <c r="J55" s="288"/>
      <c r="K55" s="288"/>
      <c r="L55" s="311"/>
      <c r="M55" s="292"/>
      <c r="N55" s="110">
        <v>0</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v>0</v>
      </c>
      <c r="E56" s="288"/>
      <c r="F56" s="288"/>
      <c r="G56" s="311"/>
      <c r="H56" s="292"/>
      <c r="I56" s="110">
        <v>0</v>
      </c>
      <c r="J56" s="288"/>
      <c r="K56" s="288"/>
      <c r="L56" s="311"/>
      <c r="M56" s="292"/>
      <c r="N56" s="110">
        <v>0</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v>0</v>
      </c>
      <c r="F58" s="288"/>
      <c r="G58" s="311"/>
      <c r="H58" s="292"/>
      <c r="I58" s="288"/>
      <c r="J58" s="110">
        <v>0</v>
      </c>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v>0</v>
      </c>
      <c r="F59" s="288"/>
      <c r="G59" s="311"/>
      <c r="H59" s="292"/>
      <c r="I59" s="288"/>
      <c r="J59" s="110">
        <v>0</v>
      </c>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v>0</v>
      </c>
      <c r="F60" s="288"/>
      <c r="G60" s="311"/>
      <c r="H60" s="292"/>
      <c r="I60" s="288"/>
      <c r="J60" s="110">
        <v>0</v>
      </c>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v>0</v>
      </c>
      <c r="F61" s="288"/>
      <c r="G61" s="311"/>
      <c r="H61" s="292"/>
      <c r="I61" s="288"/>
      <c r="J61" s="110">
        <v>0</v>
      </c>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v>0</v>
      </c>
      <c r="F62" s="288"/>
      <c r="G62" s="311"/>
      <c r="H62" s="292"/>
      <c r="I62" s="288"/>
      <c r="J62" s="110">
        <v>0</v>
      </c>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v>0</v>
      </c>
      <c r="F63" s="358"/>
      <c r="G63" s="359"/>
      <c r="H63" s="357"/>
      <c r="I63" s="358"/>
      <c r="J63" s="187">
        <v>0</v>
      </c>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 sqref="E2"/>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175</v>
      </c>
      <c r="E4" s="149">
        <v>2164</v>
      </c>
      <c r="F4" s="149"/>
      <c r="G4" s="149"/>
      <c r="H4" s="149"/>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v>0</v>
      </c>
      <c r="E6" s="123">
        <v>0</v>
      </c>
      <c r="F6" s="363"/>
      <c r="G6" s="123"/>
      <c r="H6" s="123"/>
      <c r="I6" s="363"/>
      <c r="J6" s="363"/>
      <c r="K6" s="372"/>
    </row>
    <row r="7" spans="2:11" x14ac:dyDescent="0.4">
      <c r="B7" s="155" t="s">
        <v>102</v>
      </c>
      <c r="C7" s="124">
        <v>0</v>
      </c>
      <c r="D7" s="126">
        <v>0</v>
      </c>
      <c r="E7" s="126">
        <v>0</v>
      </c>
      <c r="F7" s="126"/>
      <c r="G7" s="126"/>
      <c r="H7" s="126"/>
      <c r="I7" s="374"/>
      <c r="J7" s="374"/>
      <c r="K7" s="209"/>
    </row>
    <row r="8" spans="2:11" x14ac:dyDescent="0.4">
      <c r="B8" s="155" t="s">
        <v>103</v>
      </c>
      <c r="C8" s="361"/>
      <c r="D8" s="126">
        <v>0</v>
      </c>
      <c r="E8" s="126">
        <v>0</v>
      </c>
      <c r="F8" s="364"/>
      <c r="G8" s="126"/>
      <c r="H8" s="126"/>
      <c r="I8" s="374"/>
      <c r="J8" s="374"/>
      <c r="K8" s="373"/>
    </row>
    <row r="9" spans="2:11" ht="13.2" customHeight="1" x14ac:dyDescent="0.4">
      <c r="B9" s="155" t="s">
        <v>104</v>
      </c>
      <c r="C9" s="124">
        <v>0</v>
      </c>
      <c r="D9" s="126">
        <v>0</v>
      </c>
      <c r="E9" s="126">
        <v>0</v>
      </c>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0</v>
      </c>
      <c r="F11" s="119"/>
      <c r="G11" s="119"/>
      <c r="H11" s="119"/>
      <c r="I11" s="312"/>
      <c r="J11" s="312"/>
      <c r="K11" s="365"/>
    </row>
    <row r="12" spans="2:11" x14ac:dyDescent="0.4">
      <c r="B12" s="207" t="s">
        <v>93</v>
      </c>
      <c r="C12" s="109">
        <v>0</v>
      </c>
      <c r="D12" s="113">
        <v>0</v>
      </c>
      <c r="E12" s="113">
        <v>0</v>
      </c>
      <c r="F12" s="113"/>
      <c r="G12" s="113"/>
      <c r="H12" s="113"/>
      <c r="I12" s="311"/>
      <c r="J12" s="311"/>
      <c r="K12" s="366"/>
    </row>
    <row r="13" spans="2:11" x14ac:dyDescent="0.4">
      <c r="B13" s="207" t="s">
        <v>94</v>
      </c>
      <c r="C13" s="109">
        <v>0</v>
      </c>
      <c r="D13" s="113">
        <v>0</v>
      </c>
      <c r="E13" s="113">
        <v>0</v>
      </c>
      <c r="F13" s="113"/>
      <c r="G13" s="113"/>
      <c r="H13" s="113"/>
      <c r="I13" s="311"/>
      <c r="J13" s="311"/>
      <c r="K13" s="366"/>
    </row>
    <row r="14" spans="2:11" x14ac:dyDescent="0.4">
      <c r="B14" s="207" t="s">
        <v>95</v>
      </c>
      <c r="C14" s="109">
        <v>0</v>
      </c>
      <c r="D14" s="113">
        <v>0</v>
      </c>
      <c r="E14" s="113">
        <v>0</v>
      </c>
      <c r="F14" s="113"/>
      <c r="G14" s="113"/>
      <c r="H14" s="113"/>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v>0</v>
      </c>
      <c r="D16" s="119">
        <v>0</v>
      </c>
      <c r="E16" s="119">
        <v>0</v>
      </c>
      <c r="F16" s="119"/>
      <c r="G16" s="119"/>
      <c r="H16" s="119"/>
      <c r="I16" s="312"/>
      <c r="J16" s="312"/>
      <c r="K16" s="365"/>
    </row>
    <row r="17" spans="2:12" s="5" customFormat="1" x14ac:dyDescent="0.4">
      <c r="B17" s="207" t="s">
        <v>203</v>
      </c>
      <c r="C17" s="109">
        <v>0</v>
      </c>
      <c r="D17" s="113">
        <v>0</v>
      </c>
      <c r="E17" s="113">
        <v>0</v>
      </c>
      <c r="F17" s="113"/>
      <c r="G17" s="113"/>
      <c r="H17" s="113"/>
      <c r="I17" s="311"/>
      <c r="J17" s="311"/>
      <c r="K17" s="366"/>
    </row>
    <row r="18" spans="2:12" ht="25.35" x14ac:dyDescent="0.4">
      <c r="B18" s="155" t="s">
        <v>207</v>
      </c>
      <c r="C18" s="369">
        <v>0</v>
      </c>
      <c r="D18" s="139">
        <v>0</v>
      </c>
      <c r="E18" s="139">
        <v>0</v>
      </c>
      <c r="F18" s="139"/>
      <c r="G18" s="139"/>
      <c r="H18" s="139"/>
      <c r="I18" s="353"/>
      <c r="J18" s="353"/>
      <c r="K18" s="367"/>
    </row>
    <row r="19" spans="2:12" x14ac:dyDescent="0.4">
      <c r="B19" s="155" t="s">
        <v>208</v>
      </c>
      <c r="C19" s="351"/>
      <c r="D19" s="139">
        <v>0</v>
      </c>
      <c r="E19" s="139">
        <v>0</v>
      </c>
      <c r="F19" s="370"/>
      <c r="G19" s="139"/>
      <c r="H19" s="139"/>
      <c r="I19" s="353"/>
      <c r="J19" s="353"/>
      <c r="K19" s="371"/>
    </row>
    <row r="20" spans="2:12" ht="25.35" x14ac:dyDescent="0.4">
      <c r="B20" s="155" t="s">
        <v>209</v>
      </c>
      <c r="C20" s="369">
        <v>0</v>
      </c>
      <c r="D20" s="139">
        <v>0</v>
      </c>
      <c r="E20" s="139">
        <v>0</v>
      </c>
      <c r="F20" s="139"/>
      <c r="G20" s="139"/>
      <c r="H20" s="139"/>
      <c r="I20" s="353"/>
      <c r="J20" s="353"/>
      <c r="K20" s="367"/>
    </row>
    <row r="21" spans="2:12" x14ac:dyDescent="0.4">
      <c r="B21" s="155" t="s">
        <v>210</v>
      </c>
      <c r="C21" s="351"/>
      <c r="D21" s="139">
        <v>0</v>
      </c>
      <c r="E21" s="139">
        <v>0</v>
      </c>
      <c r="F21" s="370"/>
      <c r="G21" s="139"/>
      <c r="H21" s="139"/>
      <c r="I21" s="353"/>
      <c r="J21" s="353"/>
      <c r="K21" s="371"/>
    </row>
    <row r="22" spans="2:12" s="5" customFormat="1" x14ac:dyDescent="0.4">
      <c r="B22" s="211" t="s">
        <v>211</v>
      </c>
      <c r="C22" s="186">
        <v>0</v>
      </c>
      <c r="D22" s="212">
        <v>0</v>
      </c>
      <c r="E22" s="212">
        <v>0</v>
      </c>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2017-12-07T00:06:27Z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