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yhunelgin/Dropbox/arastirma/COVID19/Index_updates/"/>
    </mc:Choice>
  </mc:AlternateContent>
  <xr:revisionPtr revIDLastSave="0" documentId="13_ncr:1_{3A9AA47F-B00F-3D41-A89B-60EF4C22DC9A}" xr6:coauthVersionLast="47" xr6:coauthVersionMax="47" xr10:uidLastSave="{00000000-0000-0000-0000-000000000000}"/>
  <bookViews>
    <workbookView xWindow="0" yWindow="460" windowWidth="15820" windowHeight="15700" xr2:uid="{3CC5D65E-9092-6641-BD5D-31DE27AABD59}"/>
  </bookViews>
  <sheets>
    <sheet name="Sheet1" sheetId="1" r:id="rId1"/>
  </sheets>
  <definedNames>
    <definedName name="_xlchart.v5.0" hidden="1">Sheet1!$A$1</definedName>
    <definedName name="_xlchart.v5.1" hidden="1">Sheet1!$A$2:$A$233</definedName>
    <definedName name="_xlchart.v5.10" hidden="1">Sheet1!$C$1</definedName>
    <definedName name="_xlchart.v5.11" hidden="1">Sheet1!$C$2:$C$230</definedName>
    <definedName name="_xlchart.v5.12" hidden="1">Sheet1!$A$1</definedName>
    <definedName name="_xlchart.v5.13" hidden="1">Sheet1!$A$2:$A$233</definedName>
    <definedName name="_xlchart.v5.14" hidden="1">Sheet1!$C$1</definedName>
    <definedName name="_xlchart.v5.15" hidden="1">Sheet1!$C$2:$C$233</definedName>
    <definedName name="_xlchart.v5.16" hidden="1">Sheet1!$A$1</definedName>
    <definedName name="_xlchart.v5.17" hidden="1">Sheet1!$A$2:$A$233</definedName>
    <definedName name="_xlchart.v5.18" hidden="1">Sheet1!$C$1</definedName>
    <definedName name="_xlchart.v5.19" hidden="1">Sheet1!$C$2:$C$233</definedName>
    <definedName name="_xlchart.v5.2" hidden="1">Sheet1!$C$1</definedName>
    <definedName name="_xlchart.v5.3" hidden="1">Sheet1!$C$2:$C$233</definedName>
    <definedName name="_xlchart.v5.4" hidden="1">Sheet1!$A$1</definedName>
    <definedName name="_xlchart.v5.5" hidden="1">Sheet1!$A$2:$A$233</definedName>
    <definedName name="_xlchart.v5.6" hidden="1">Sheet1!$C$1</definedName>
    <definedName name="_xlchart.v5.7" hidden="1">Sheet1!$C$2:$C$233</definedName>
    <definedName name="_xlchart.v5.8" hidden="1">Sheet1!$A$1</definedName>
    <definedName name="_xlchart.v5.9" hidden="1">Sheet1!$A$2:$A$230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7" i="1" l="1"/>
  <c r="C166" i="1"/>
  <c r="F164" i="1"/>
  <c r="F163" i="1"/>
  <c r="C163" i="1"/>
  <c r="C161" i="1"/>
  <c r="C159" i="1"/>
  <c r="F162" i="1"/>
  <c r="C162" i="1"/>
  <c r="D157" i="1"/>
  <c r="F153" i="1"/>
  <c r="C150" i="1"/>
  <c r="C149" i="1"/>
  <c r="C148" i="1"/>
  <c r="C145" i="1"/>
  <c r="F144" i="1"/>
  <c r="C144" i="1"/>
  <c r="C141" i="1"/>
  <c r="C139" i="1"/>
  <c r="D136" i="1"/>
  <c r="C136" i="1"/>
  <c r="C135" i="1"/>
  <c r="F135" i="1" s="1"/>
  <c r="C134" i="1"/>
  <c r="C133" i="1"/>
  <c r="D131" i="1"/>
  <c r="C131" i="1"/>
  <c r="C130" i="1"/>
  <c r="C127" i="1"/>
  <c r="F126" i="1"/>
  <c r="C125" i="1"/>
  <c r="C123" i="1"/>
  <c r="C118" i="1"/>
  <c r="D114" i="1"/>
  <c r="F113" i="1"/>
  <c r="C113" i="1"/>
  <c r="C112" i="1"/>
  <c r="C109" i="1"/>
  <c r="D108" i="1"/>
  <c r="C106" i="1"/>
  <c r="C105" i="1"/>
  <c r="F103" i="1"/>
  <c r="D103" i="1"/>
  <c r="F102" i="1"/>
  <c r="C102" i="1"/>
  <c r="C100" i="1"/>
  <c r="F99" i="1"/>
  <c r="C99" i="1"/>
  <c r="H98" i="1"/>
  <c r="C97" i="1"/>
  <c r="C94" i="1"/>
  <c r="C93" i="1"/>
  <c r="C92" i="1"/>
  <c r="C88" i="1"/>
  <c r="F87" i="1"/>
  <c r="C87" i="1"/>
  <c r="H86" i="1"/>
  <c r="C143" i="1"/>
  <c r="C82" i="1"/>
  <c r="F81" i="1"/>
  <c r="C81" i="1"/>
  <c r="C78" i="1"/>
  <c r="D73" i="1"/>
  <c r="C73" i="1"/>
  <c r="C72" i="1"/>
  <c r="C70" i="1"/>
  <c r="F65" i="1"/>
  <c r="C62" i="1"/>
  <c r="C56" i="1"/>
  <c r="H59" i="1"/>
  <c r="D59" i="1"/>
  <c r="C59" i="1"/>
  <c r="H58" i="1"/>
  <c r="C58" i="1"/>
  <c r="C57" i="1"/>
  <c r="C53" i="1"/>
  <c r="F51" i="1"/>
  <c r="C51" i="1"/>
  <c r="C43" i="1"/>
  <c r="C41" i="1"/>
  <c r="C40" i="1"/>
  <c r="F39" i="1"/>
  <c r="C39" i="1"/>
  <c r="C129" i="1"/>
  <c r="C34" i="1"/>
  <c r="F31" i="1"/>
  <c r="C30" i="1"/>
  <c r="C29" i="1"/>
  <c r="F26" i="1"/>
  <c r="C25" i="1"/>
  <c r="F21" i="1"/>
  <c r="C21" i="1"/>
  <c r="C20" i="1"/>
  <c r="F19" i="1"/>
  <c r="F18" i="1"/>
  <c r="C16" i="1"/>
  <c r="D15" i="1"/>
  <c r="C13" i="1"/>
  <c r="C10" i="1"/>
  <c r="C9" i="1"/>
  <c r="E4" i="1"/>
  <c r="F230" i="1"/>
  <c r="F228" i="1"/>
  <c r="F226" i="1"/>
  <c r="D166" i="1"/>
  <c r="F161" i="1"/>
  <c r="H154" i="1"/>
  <c r="C152" i="1"/>
  <c r="C140" i="1"/>
  <c r="F139" i="1"/>
  <c r="D138" i="1"/>
  <c r="F131" i="1"/>
  <c r="D130" i="1"/>
  <c r="C126" i="1"/>
  <c r="H121" i="1"/>
  <c r="F116" i="1"/>
  <c r="F112" i="1"/>
  <c r="D105" i="1"/>
  <c r="E101" i="1"/>
  <c r="F97" i="1"/>
  <c r="D96" i="1"/>
  <c r="F94" i="1"/>
  <c r="F90" i="1"/>
  <c r="C90" i="1"/>
  <c r="C80" i="1"/>
  <c r="C76" i="1"/>
  <c r="C74" i="1"/>
  <c r="H71" i="1"/>
  <c r="D71" i="1"/>
  <c r="C66" i="1"/>
  <c r="F56" i="1"/>
  <c r="F55" i="1"/>
  <c r="C55" i="1"/>
  <c r="F45" i="1"/>
  <c r="C45" i="1"/>
  <c r="F37" i="1"/>
  <c r="F25" i="1"/>
  <c r="H23" i="1"/>
  <c r="F23" i="1"/>
  <c r="D22" i="1"/>
  <c r="C12" i="1"/>
  <c r="F11" i="1"/>
  <c r="C11" i="1"/>
  <c r="C8" i="1"/>
  <c r="C5" i="1"/>
  <c r="D10" i="1"/>
  <c r="F9" i="1"/>
  <c r="H8" i="1"/>
  <c r="F8" i="1"/>
  <c r="D8" i="1"/>
  <c r="C7" i="1"/>
  <c r="F159" i="1"/>
  <c r="C160" i="1"/>
  <c r="D156" i="1"/>
  <c r="F127" i="1"/>
  <c r="D125" i="1"/>
  <c r="C121" i="1"/>
  <c r="F166" i="1"/>
  <c r="F70" i="1"/>
  <c r="D70" i="1"/>
  <c r="F61" i="1"/>
  <c r="C60" i="1"/>
  <c r="C54" i="1"/>
  <c r="H3" i="1" l="1"/>
  <c r="D165" i="1" l="1"/>
  <c r="H157" i="1"/>
  <c r="C153" i="1"/>
  <c r="F141" i="1"/>
  <c r="F134" i="1"/>
  <c r="D168" i="1"/>
  <c r="F130" i="1"/>
  <c r="D128" i="1"/>
  <c r="F125" i="1"/>
  <c r="F120" i="1"/>
  <c r="D116" i="1" l="1"/>
  <c r="F110" i="1" l="1"/>
  <c r="E104" i="1" l="1"/>
  <c r="D104" i="1"/>
  <c r="C77" i="1" l="1"/>
  <c r="H74" i="1"/>
  <c r="H72" i="1"/>
  <c r="F69" i="1"/>
  <c r="H54" i="1"/>
  <c r="F48" i="1"/>
  <c r="C48" i="1"/>
  <c r="F46" i="1"/>
  <c r="C46" i="1"/>
  <c r="D45" i="1"/>
  <c r="F40" i="1" l="1"/>
  <c r="C37" i="1" l="1"/>
  <c r="D36" i="1"/>
  <c r="C19" i="1" l="1"/>
  <c r="C14" i="1"/>
  <c r="D7" i="1"/>
  <c r="F3" i="1"/>
  <c r="E45" i="1" l="1"/>
  <c r="D152" i="1" l="1"/>
  <c r="D150" i="1"/>
  <c r="F149" i="1"/>
  <c r="F148" i="1" l="1"/>
  <c r="H145" i="1"/>
  <c r="F140" i="1"/>
  <c r="F137" i="1"/>
  <c r="F121" i="1"/>
  <c r="E119" i="1"/>
  <c r="C116" i="1"/>
  <c r="D110" i="1"/>
  <c r="C108" i="1"/>
  <c r="F107" i="1"/>
  <c r="H103" i="1"/>
  <c r="F100" i="1"/>
  <c r="F93" i="1"/>
  <c r="F88" i="1"/>
  <c r="F78" i="1"/>
  <c r="F76" i="1"/>
  <c r="F72" i="1"/>
  <c r="F66" i="1"/>
  <c r="E66" i="1"/>
  <c r="C65" i="1"/>
  <c r="F62" i="1"/>
  <c r="H61" i="1"/>
  <c r="F60" i="1"/>
  <c r="F16" i="1"/>
  <c r="F129" i="1"/>
  <c r="F30" i="1"/>
  <c r="F13" i="1"/>
  <c r="C4" i="1"/>
  <c r="E157" i="1" l="1"/>
  <c r="C146" i="1" l="1"/>
  <c r="D148" i="1"/>
  <c r="F142" i="1"/>
  <c r="F136" i="1"/>
  <c r="F122" i="1"/>
  <c r="C122" i="1"/>
  <c r="C115" i="1"/>
  <c r="D111" i="1"/>
  <c r="F108" i="1"/>
  <c r="F106" i="1"/>
  <c r="C155" i="1"/>
  <c r="C91" i="1"/>
  <c r="D90" i="1"/>
  <c r="F85" i="1"/>
  <c r="D82" i="1"/>
  <c r="F80" i="1"/>
  <c r="F77" i="1"/>
  <c r="F73" i="1"/>
  <c r="F165" i="1"/>
  <c r="C169" i="1"/>
  <c r="C71" i="1"/>
  <c r="D68" i="1"/>
  <c r="F59" i="1"/>
  <c r="F58" i="1"/>
  <c r="F54" i="1"/>
  <c r="D52" i="1"/>
  <c r="F41" i="1"/>
  <c r="D129" i="1" l="1"/>
  <c r="H42" i="1"/>
  <c r="D42" i="1"/>
  <c r="F34" i="1"/>
  <c r="C32" i="1"/>
  <c r="F29" i="1"/>
  <c r="D23" i="1"/>
  <c r="C22" i="1"/>
  <c r="F22" i="1"/>
  <c r="F20" i="1"/>
  <c r="E13" i="1" l="1"/>
  <c r="D13" i="1"/>
  <c r="F6" i="1"/>
  <c r="F5" i="1"/>
  <c r="F169" i="1" l="1"/>
  <c r="D160" i="1"/>
  <c r="D153" i="1"/>
  <c r="D99" i="1"/>
  <c r="H148" i="1"/>
  <c r="D145" i="1"/>
  <c r="D142" i="1"/>
  <c r="H139" i="1"/>
  <c r="C138" i="1"/>
  <c r="H113" i="1" l="1"/>
  <c r="D18" i="1"/>
  <c r="D97" i="1"/>
  <c r="E86" i="1"/>
  <c r="D63" i="1"/>
  <c r="D43" i="1" l="1"/>
  <c r="H39" i="1"/>
  <c r="D38" i="1"/>
  <c r="D26" i="1"/>
  <c r="F32" i="1"/>
  <c r="D35" i="1"/>
  <c r="F33" i="1"/>
  <c r="D137" i="1" l="1"/>
  <c r="F123" i="1"/>
  <c r="D123" i="1"/>
  <c r="C120" i="1"/>
  <c r="D120" i="1"/>
  <c r="H118" i="1"/>
  <c r="E114" i="1"/>
  <c r="D107" i="1"/>
  <c r="C95" i="1"/>
  <c r="E75" i="1"/>
  <c r="C75" i="1"/>
  <c r="F43" i="1" l="1"/>
  <c r="E41" i="1" l="1"/>
  <c r="H160" i="1"/>
  <c r="H162" i="1"/>
  <c r="D162" i="1"/>
  <c r="E169" i="1"/>
  <c r="F35" i="1"/>
  <c r="H34" i="1"/>
  <c r="D135" i="1"/>
  <c r="D115" i="1"/>
  <c r="H10" i="1"/>
  <c r="C151" i="1" l="1"/>
  <c r="E145" i="1"/>
  <c r="D126" i="1"/>
  <c r="D91" i="1" l="1"/>
  <c r="E72" i="1"/>
  <c r="F53" i="1"/>
  <c r="D37" i="1" l="1"/>
  <c r="D109" i="1" l="1"/>
  <c r="E106" i="1"/>
  <c r="H102" i="1"/>
  <c r="C89" i="1"/>
  <c r="H143" i="1"/>
  <c r="F143" i="1"/>
  <c r="D143" i="1"/>
  <c r="E82" i="1"/>
  <c r="D72" i="1"/>
  <c r="F68" i="1"/>
  <c r="E64" i="1"/>
  <c r="D64" i="1"/>
  <c r="D58" i="1"/>
  <c r="E58" i="1"/>
  <c r="C28" i="1"/>
  <c r="D6" i="1"/>
  <c r="F152" i="1"/>
  <c r="E151" i="1"/>
  <c r="D151" i="1"/>
  <c r="H123" i="1"/>
  <c r="D117" i="1"/>
  <c r="F57" i="1"/>
  <c r="F47" i="1"/>
  <c r="E35" i="1"/>
  <c r="C33" i="1"/>
  <c r="D132" i="1"/>
  <c r="D118" i="1"/>
  <c r="E112" i="1"/>
  <c r="D83" i="1"/>
  <c r="F63" i="1"/>
  <c r="E48" i="1"/>
  <c r="D41" i="1"/>
  <c r="E29" i="1"/>
  <c r="E22" i="1"/>
  <c r="E19" i="1"/>
  <c r="D4" i="1"/>
  <c r="E126" i="1"/>
  <c r="E125" i="1"/>
  <c r="D102" i="1"/>
  <c r="H77" i="1"/>
  <c r="C38" i="1"/>
  <c r="D28" i="1"/>
  <c r="E36" i="1"/>
  <c r="E96" i="1"/>
  <c r="E109" i="1"/>
  <c r="E155" i="1"/>
  <c r="E150" i="1"/>
  <c r="F138" i="1"/>
  <c r="E132" i="1"/>
  <c r="D124" i="1"/>
  <c r="E122" i="1"/>
  <c r="D122" i="1"/>
  <c r="E120" i="1"/>
  <c r="F119" i="1"/>
  <c r="E118" i="1"/>
  <c r="E113" i="1"/>
  <c r="E111" i="1"/>
  <c r="E108" i="1"/>
  <c r="E105" i="1"/>
  <c r="E102" i="1"/>
  <c r="E98" i="1"/>
  <c r="E97" i="1"/>
  <c r="E93" i="1"/>
  <c r="D87" i="1"/>
  <c r="E87" i="1"/>
  <c r="E159" i="1"/>
  <c r="E164" i="1"/>
  <c r="E85" i="1"/>
  <c r="E83" i="1"/>
  <c r="E81" i="1"/>
  <c r="F79" i="1"/>
  <c r="E77" i="1"/>
  <c r="D77" i="1"/>
  <c r="E73" i="1"/>
  <c r="E67" i="1"/>
  <c r="D67" i="1"/>
  <c r="E61" i="1"/>
  <c r="D57" i="1"/>
  <c r="E52" i="1"/>
  <c r="D49" i="1"/>
  <c r="D39" i="1"/>
  <c r="E39" i="1"/>
  <c r="E42" i="1"/>
  <c r="D32" i="1"/>
  <c r="E69" i="1"/>
  <c r="D34" i="1"/>
  <c r="D33" i="1"/>
  <c r="E31" i="1"/>
  <c r="D31" i="1"/>
  <c r="D30" i="1"/>
  <c r="D29" i="1"/>
  <c r="E28" i="1"/>
  <c r="E23" i="1"/>
  <c r="E14" i="1"/>
  <c r="D14" i="1"/>
  <c r="E12" i="1"/>
  <c r="D5" i="1"/>
  <c r="D159" i="1"/>
  <c r="D161" i="1"/>
  <c r="D163" i="1"/>
  <c r="F156" i="1"/>
  <c r="D155" i="1"/>
  <c r="D134" i="1"/>
  <c r="D119" i="1"/>
  <c r="D113" i="1"/>
  <c r="D101" i="1"/>
  <c r="D86" i="1"/>
  <c r="D85" i="1"/>
  <c r="D81" i="1"/>
  <c r="D61" i="1"/>
  <c r="D54" i="1"/>
  <c r="D47" i="1"/>
  <c r="F36" i="1"/>
  <c r="D69" i="1"/>
  <c r="D12" i="1"/>
  <c r="H36" i="1"/>
  <c r="C24" i="1"/>
  <c r="F24" i="1" s="1"/>
  <c r="H6" i="1"/>
  <c r="D3" i="1"/>
</calcChain>
</file>

<file path=xl/sharedStrings.xml><?xml version="1.0" encoding="utf-8"?>
<sst xmlns="http://schemas.openxmlformats.org/spreadsheetml/2006/main" count="177" uniqueCount="177">
  <si>
    <t>Country</t>
  </si>
  <si>
    <t>Date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</si>
  <si>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</si>
  <si>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</si>
  <si>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</si>
  <si>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</si>
  <si>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</si>
  <si>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</si>
  <si>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</si>
  <si>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</si>
  <si>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</si>
  <si>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</si>
  <si>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</si>
  <si>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</si>
  <si>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</si>
  <si>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Zimbabwe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</si>
  <si>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</si>
  <si>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</si>
  <si>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</si>
  <si>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</si>
  <si>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</si>
  <si>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</si>
  <si>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</si>
  <si>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</si>
  <si>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</si>
  <si>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</si>
  <si>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</si>
  <si>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</si>
  <si>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</si>
  <si>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</si>
  <si>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</si>
  <si>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Chad</t>
  </si>
  <si>
    <t>Chile</t>
  </si>
  <si>
    <t>China</t>
  </si>
  <si>
    <t>Hong Kong</t>
  </si>
  <si>
    <t>Colombia</t>
  </si>
  <si>
    <t>Zambia</t>
  </si>
  <si>
    <t>Yemen</t>
  </si>
  <si>
    <t>Vietnam</t>
  </si>
  <si>
    <t>Costa Rica</t>
  </si>
  <si>
    <t>United States</t>
  </si>
  <si>
    <t>Cote Ivory</t>
  </si>
  <si>
    <t>Croatia</t>
  </si>
  <si>
    <t>Cyprus</t>
  </si>
  <si>
    <t>Czech</t>
  </si>
  <si>
    <t>Denmark</t>
  </si>
  <si>
    <t>Djibouti</t>
  </si>
  <si>
    <t>Egypt</t>
  </si>
  <si>
    <t>El Salvador</t>
  </si>
  <si>
    <t>Eritrea</t>
  </si>
  <si>
    <t>Estonia</t>
  </si>
  <si>
    <t>Eswatini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</si>
  <si>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</si>
  <si>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</si>
  <si>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</si>
  <si>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</si>
  <si>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</si>
  <si>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</si>
  <si>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</si>
  <si>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</si>
  <si>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</si>
  <si>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</si>
  <si>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</si>
  <si>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</si>
  <si>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</si>
  <si>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</si>
  <si>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</si>
  <si>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</si>
  <si>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</si>
  <si>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</si>
  <si>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</si>
  <si>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</si>
  <si>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</si>
  <si>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</si>
  <si>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</si>
  <si>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</si>
  <si>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</si>
  <si>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</si>
  <si>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Kosovo</t>
  </si>
  <si>
    <t>Kuwait</t>
  </si>
  <si>
    <t>Laos</t>
  </si>
  <si>
    <t>Latvia</t>
  </si>
  <si>
    <t>Lebanon</t>
  </si>
  <si>
    <t>Lesotho</t>
  </si>
  <si>
    <t>Liberia</t>
  </si>
  <si>
    <t>Lithuania</t>
  </si>
  <si>
    <t>Madagascar</t>
  </si>
  <si>
    <t>Malawi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</si>
  <si>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</si>
  <si>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</si>
  <si>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</si>
  <si>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</si>
  <si>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</si>
  <si>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</si>
  <si>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</si>
  <si>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</si>
  <si>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</si>
  <si>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</si>
  <si>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</si>
  <si>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</si>
  <si>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</si>
  <si>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</si>
  <si>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</si>
  <si>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</si>
  <si>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</si>
  <si>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</si>
  <si>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</si>
  <si>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</si>
  <si>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</si>
  <si>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</si>
  <si>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</si>
  <si>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</si>
  <si>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</si>
  <si>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</si>
  <si>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</si>
  <si>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</si>
  <si>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</si>
  <si>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</si>
  <si>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</si>
  <si>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</si>
  <si>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</si>
  <si>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</si>
  <si>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</si>
  <si>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</si>
  <si>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</si>
  <si>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</si>
  <si>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Spain</t>
  </si>
  <si>
    <t>Sudan</t>
  </si>
  <si>
    <t>Suriname</t>
  </si>
  <si>
    <t>Sweden</t>
  </si>
  <si>
    <t>Switzerland</t>
  </si>
  <si>
    <t>Tanzania</t>
  </si>
  <si>
    <t>Thailand</t>
  </si>
  <si>
    <t>Togo</t>
  </si>
  <si>
    <t>Tonga</t>
  </si>
  <si>
    <t>Trinidad Tobago</t>
  </si>
  <si>
    <t>Tunisia</t>
  </si>
  <si>
    <t>Turkey</t>
  </si>
  <si>
    <t>Turkmenistan</t>
  </si>
  <si>
    <t>Uganda</t>
  </si>
  <si>
    <t>Ukraine</t>
  </si>
  <si>
    <t>UAE</t>
  </si>
  <si>
    <t>Uruguay</t>
  </si>
  <si>
    <t>Uzbekistan</t>
  </si>
  <si>
    <t>Malaysia</t>
  </si>
  <si>
    <t>UK</t>
  </si>
  <si>
    <t>Ecuador</t>
  </si>
  <si>
    <t>Panama</t>
  </si>
  <si>
    <t>Tajikistan</t>
  </si>
  <si>
    <t>Dominican Republic</t>
  </si>
  <si>
    <t>Ethiopia</t>
  </si>
  <si>
    <t>Libya</t>
  </si>
  <si>
    <t>Luxembourg</t>
  </si>
  <si>
    <t>South Africa</t>
  </si>
  <si>
    <t>Kazakhstan</t>
  </si>
  <si>
    <t>South Korea</t>
  </si>
  <si>
    <t>Indonesia</t>
  </si>
  <si>
    <t>Sri Lanka</t>
  </si>
  <si>
    <t>Afghanistan</t>
  </si>
  <si>
    <t>Democratic Republic of Congo</t>
  </si>
  <si>
    <t>Bosnia and Herzegovian</t>
  </si>
  <si>
    <t>Republic of Congo</t>
  </si>
  <si>
    <t>Slovenia</t>
  </si>
  <si>
    <t>Slovak Republic</t>
  </si>
  <si>
    <t>Central African Republic</t>
  </si>
  <si>
    <t>Kyrgyz Republic</t>
  </si>
  <si>
    <t>Gambia</t>
  </si>
  <si>
    <t>Equatorial Guinea</t>
  </si>
  <si>
    <t>North Macedonia</t>
  </si>
  <si>
    <t>fiscal_16</t>
  </si>
  <si>
    <t>ratecut_16</t>
  </si>
  <si>
    <t>reserve_req_16</t>
  </si>
  <si>
    <t>macrofin_16</t>
  </si>
  <si>
    <t>othermonetary_16</t>
  </si>
  <si>
    <t>bopgdp_16</t>
  </si>
  <si>
    <t>otherbop_16</t>
  </si>
  <si>
    <t>Papua New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</si>
</sst>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1" fontId="0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plotArea>
      <cx:plotAreaRegion>
        <cx:series layoutId="regionMap" uniqueId="{B02C8289-0636-5E47-AD5D-8507DF5B9336}">
          <cx:tx>
            <cx:txData>
              <cx:f>_xlchart.v5.18</cx:f>
              <cx:v>fiscal_16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7H3ZcqPYtu2vOPLp3oiLir7ZsetEGMmWezttZ1ZlvShIWwVICCQadV9/xwKBYQqVqGMqxEOdOJF7
77W87MkYq53tf9/W/3nzxlZ4tp55fvSft/WvX5w4nv/nl1+iN2c8s6LezH0Lgyj4M+69BbNfgj//
dN/Gv7yH1sr17V9EXpB/eXOsMB6vv/zPf/Hb7HFwF7xZsRv4X5NxuHkeR4kXR3/RV9t19hYkfsyG
2/hNv3558YKlNXWtL2djP3bjzetmPv71S+WHvpz9Qn/V3p898yBZnLxjrKz3NF6TNU1RDUXneU3/
cuYFvr3rFoyerMs6b+iaIuu6qAv5n36wZhjeRKBUHOv9PRxH0dnuP8sjK+KXO9wo6Gff3w+YrC+3
6cf9UsX3f/5LGvC5pKVEAcXmWBdloA9sgrP/M3ju/98cic+TwIk9XdMEReAFURZ5VZGlCgui1EOb
biiaLsqgi0d3NgEyFhoKVU9EZTDhotKHeUVw3Wv4R6G/AvRnt+yfl/PnHIDPgy+KPVkUBMFQdcOQ
BZlXK9gLgtwTVFVQREORQZCC7jL2jaWqR58MJ/iTXrogrrqwILbjN6fVHcnoaZIhSjr+5QVJ1cQq
H0pPkgTsVLLK60K6Usp09I+LU09EMZBQULRT8Pt/nH43eg1d33233s8s//3sNfhp2UE+Oz+/MASe
LQwFGKsyNh7sTxUiOFXoiQbrEwVVw+rR0F+m4m8KV09L7S8hFNX+DKXr9fX0dH3z3Xj8fnaLO8N7
MMvR+jxTitQzJE3lRQM0iKpAlgyOF0XQVRknvCJjTQkiOT+ay1VPEh1P+KHdlJqheXpqfoxnY789
RgQFjMi8LvKSIFbXjaz1FEnHiWIoqqZrAm/kfzY7zI9KUs/BbhiBftdKEf9xcXrEv21/jqduFFst
wi4LPVVQRUXEUS6ohiFWzw5VYmeHLEsa8BeBvFyFvplI9fiXxxISyl2UiW8dOEW+hYmdWJsci8/v
R5wk9jQ8J2QF01+TsmdD6VXBKWqPFwyD1w1ewa4lGlr+x7M10ECiAyzkn0IpyNv38P/RgZWQHQsv
sRWPoxyIz7MgGT3gryiCrEs4xFOQyyQYBkjQJeAvaHji4XjI//aOhKZiHaCiOpwSUu3do+WlA7Tg
dp3dZz7Pxb8ndJzOknq9SG0XfXm/Bm1ebnUcwpIhyIqq8jLP479WLrd8z9BUES9tQdMNXVHw9M4n
Q7Y4jklTvyayUWQpZI10BbwOT78CXi1/a/ltPu44tSfi6NVVXTYMTVF0BZtOaVOS5J7OHtmSoQqC
Lqgy0Tc1kegA9MW3UPiLjj0KOnA2v6zceDsOPTzw8gn4+d1IVns6VE0KLyuapu49sfWeKAm8iAcF
LktMJUJIaChTPQ+VwYSKSh9lo391+gXxshq/t/lMUKH4w1tAU2VFZDwI1dUgqD1NlngZVyVR2Htf
HxfmEAPZR+yBnzVT3F868FZ4SaDogMK5xSXQEySdVzTMdIOXeGz2lX2IU/CAEwTFwAtOwRmRagXL
yo0mEh2Av/gWSkDRsUfBcwemfvLe5ksNU5sXeV2CtlvQVA2a7Qr+otFj5gicvSJOCgH62Zz67Ph9
OSbNIezTj9gDPm3dQ33QAdRD9+zO8qdW/vmf3/y1Hp6+uizpeBfIuNtIVfWEzsMgJIp4G2uiquAt
nf/lHfBNBDoA/sdQSsBHDyXhrgMq7lfYHFokgBOFngBzmmboug41BS9ULQ4cOnvYlURN46HQ4w0J
a6O89xyVpx7/3TCC/a6V4v762IHJP7fcNpVDfI9ZFHjc6wVBy87T0tWTk3pQj0JZwevMECoA/Crs
L8fEqYd9N4zAvmulsF904N37EiSxc3b+Z+i+tTrr9R5mMzZ8TZRlGHf46r4jKj0e2lCoKaCfk5S9
Sd9UqgMkVL6JclHppJT8cd6BleCOw9A6uxsHfot3ILyBVUNWoCpVBDy3JLF6BnOC0NN0qKlFXdEM
DRZSgSyIhlIdoKQymlJS6aSUvNx1gJLxBq4hntemxo6Teyr8AFRcO+ELoMH6Vn0P4FIq45Gg6ZK8
O50JIY1kOkBHaSwlo9S1R0X/9FQ8j+fJT899Owv+PIud8VnqtZAj8/kLE8f3dFmE4QxnAvMPMKAy
rVxWYewRBQ39eDLjZgWrT/7HszvT35avnqEDv4aQdeCnKG/9DqiXXsb+2La8HKzPMwVXDZwcBs4P
PBwMkT4qOPQz9xlFVdiLD3cAesIfF6iemuJLCBlFO4X/5eH0y+bF8s/uLTysW/QZkJklWhckSZQM
DR4azMJWumMJ8LVRoXeV8KCT4DkgE2eaZiId4KD0OZSGUtceE/enZ+J5BfVem3ctAVctvBx06LVz
5XWJBfa4FhVdVHCkwwKkKOSNd1ycegbycQT9vJki//xbB5BPoqhN/TZ8YlRV46E15ZkB1NCr85+Z
3Awdl2A99QooP+qej0pyAPTdOAr6rnkP9G+nB/2rFVthe7s+Xg64oQrQVSsyrkeaJlX2HAWvbQMO
Y7B/4qf2NRpHpanHfTeMwL5rpah/7cAb4ikI46TV4xYGZrgbCbDjaNhq4DqM90Fpm+G0HnNHgpWf
V2DKUWFuyEnP7kVNJKoH/2Mkwf+jg1Lw9Hr6if8UtGvHUcQeHIY1TcaBqqt7DzjmvM3zUGfIcp39
4Lg0h8DPvmIP+qx5D/gOPNaexmGSz73PXzM5A/o7UVShnBYwr/fcjDiN3UNV3DENHZcdpmvN//hu
4h8R5wDu6SiKetq4h/lFBya7FVotuxXBD16U8cLCzQZqCzyBYZQvbziKDg0fHIcVAQpseMkL5CH2
1ECkA9gXIyn+RcceBz+6wEHbHna4O0q4WsIZWIHvBA1UUHWY72FUgHaVuaEKOp34CF455vF3iIB8
5B4BecceAR0wHTy49jhs84IJny5AC/8IY7fnVy87Ou6XeGEZGg5jScMiqG48DcSph78YSNAv2in4
D13QL6R63dsgHLf4tpLUHjMS4LzloYnDZbN6wxdEDSZ9UccbINv7yZ3npZlM9SxUBhMmKn2Ujdvn
0+9FD2Po5lJHliiflJ8/inEDwjnM3LcUmVdEyoYCd2BBRmiCgfCe9KjO/3R2EDeUqZ6NymDCRqWP
svHQgRvRC2IQrDmWRg7I57kQ2KVHgRpUguYNZzBT7pROZ4GX4HXE3mH17qaNJKpnojSU8FDqoSy8
dGCHehivzv4YW+2+CjimhIMNU9TZSY3/ZOGCZSI0BPYgpBNXWEaWwQLeypqIhkLVU1EZTMio9FE6
HjrgbHe/sfxZq6oJZunH81hFTCevSniqVZgwVATm4BkhYcngPQHdRJWJBvLUs1AMJAwU7RT9+w5o
Qe+DrTX76S6SFvck+FLggMCBjbiPnaNvhQFJSY3+UGGABKbBoAw0kukACaWxlIdS1x4VXVgIgR8z
W0jYpmkAMSHw+9WgH8ULDhGD1bUAZQUU0iqYkHnsXOmmVd6V7huJdIiJj8/ZY+Kja4+JDryi/3Bn
P62fq1aXBJTQPLwadfh+Zf69lSWBF54O1y+dT70eqf9XE3nqSfgYSSj46KAE/PHb6a+tT9Y8sc7Y
0TVMXL/NlwR84RGyyRIvwNELOw/cwSpEIFANSwK3JV7ZHQ/V0+HvSFZPyf5vINTs/wCl6KkDtyhs
DXbgtfnKZg7yEpSmCA5RRJHZMavM4CrLw2kVZzrjx6CRU00EqmfkYyRh4qODMnDfAVPyfeC9IzNJ
Pj8//5ZAkKwIL1SokOAlrOyZFkQddmSFXV6RHiC16uR/OnvXNZDnEP67D9mDf9e+h/7g9FvU/Xjt
vrV4UkPNCuUS3PDgzQLjAnxeKrOfAyeILERaGElH7MJ+YMJxeQ6Av/sOiv2ueQ/6308P/YuVvLtn
56H1s83tR0TKERFRUnCRwJsA50L1AYdzAdlgmBeFbMCGv+/G0lCoehaqn0S4qHZSRl46YOa8txBG
EbcbtSbyqZYJJh24Dhs8yc6D9dCTGEt4ZyDJgoj7K9mNGolUz0b5cwgX5S7KxH0HFH73lhe3eCTg
qQZ/eUQFIiRKN1QEL1R2JebbBeQF5vcl48GtEcXrUWkO4Z9+xB70aese6q+n35HurXfLtqK3NtUY
HB5nyJkAJStecIAfcZkV7HFdgiMxjgLYPBHRKdFMMM1kOkTAx/fssfDRtUdFB+6ll67frmZPxcYv
MN9ghM/C5yK1b5YUeyKCa6H103WZeQXggUcUew3kqeegGEgIKNop+pfXp18Id+7PTYvbD+w62Pih
zAOuMmY6eavB8AbrA25E+CFRQP6R6hFwVJh64HfDCOy7Vgr6XQcMzo+zNoMEce7i/oMdXzBkZL7b
c4dHDCFMO/CygykOkFNF9jFh6jHPRhHIs0aK+GMHtKaYDO1amGHflGHcRFiaDIVcGgVV2mPg+4Jt
BxH6SJ+wC0LYm+nH5KnHvfgQAn3RTtG/68Ad5y5Zj2c/gyS0cxRaePsiAZ4Gx7nd5T6N+y4xgEmP
7HgGsiQgFKEmNLaZSAc4KH0OpaHUtcfEt9Nv90iV+J6EVou2ZdwoYeeHTRMaICwHnqSq4HRYbwwW
9sFMaFRP2kSceg4+RhIGPjoo/lcdUAHdjaMgdlrUQnBQRMMqIyEaGbs8rvbE0wI6IGjmkKMCmSyg
jIB9P1+CmQ6ogUD1BBQDCf5FO4X/7uX00x/PGzf//s9vQbCaQfkDm5kBDRsMxWrVlM9CZeEBg+0H
CwT/8LKW/+2d/u2INPXAZ99AUM8aKeT3HXChGIxnwVuITMpvZ+Wgq7ajz/7NDVzN95xmbKbJoe6s
eNmmBg4J6uA2jThxpEdQZRmGssqDFwo6Q9RgIcvDCshL67g49SsgH0fWQN5MV8Hd99NvPLvknkwF
enYxc7Ee2oyIZapo5L+Bkt/QENUH7UOFBwWO1vD3Ze6mPK/qCP6r7kN/V7h6Vup/C+Go/ocoY+cd
MCmblmMhpX2O1OdPC6wGVVehG9JgEIOblwL9Z+nCyml4HMNYg4WkwC3MSBdT2bT/ipjdBkLVk1MZ
TDip9FEqzA6c2tdhm89lZN2EVghquDQxtpiaJUs8sMWCtNmVtCNlGo4JU49/NooAnzVSxK878GC7
HfttaoWgoADkCCpmbtdQQyAKpzL3JXgDQy2NmPFdbnksjTLmR8WpB303jKC+a6Ww33ZgzzlPojjE
pbBFhRyHuD+cC9hvVOS+ZrtKddsRkEuQZbuGm8su5LIKfSOR6uEvDSUUlHooDecdeCRfYr95G+c4
fH7nZ4p/Mc08Lmanc5UCRHsjeRqcjUQJXtqIWpDyP509E46LU49/Po6AnzdT5C87sO/cBGGr+dMk
JN9HlDFMMVAEsVQhVeQRpcD2IqR9z2d/Ffnj4tQjn48jyOfNFPmbx9NfUG+seauHLKY8CoFg20/1
oLiaVjZ8RN2w1LFQGikE8WNiHAA8G0bxzlr34H46Pdy3m9DebIsXcQ5CC3uNAJ8flrodLzKDZYiq
2iARcwmnCBH/z1Sj+/hncv3vgs/KYwkT5S5Kx20HbJA3uOq3msdLYNlh2Z6eXfXTejilSyanMdUR
bjswQmbGYBIC2ECgQyth9yWEgeIXUvhvOmCdgfbK2rSaYQKloHhRZhnqWPJ2AX681f0HWmtcSHHx
QYWJtMZBvgILzdxRgerx//gUQsBHB2XgvgMWyevY8jY5Bi3sQkz1yfIEpkbeTO9fmv5IcIM4A5zI
0FtjJ6L6iKPC1EO/G0Zw37VS0K874IRylSC6LGwTdg24IhFdmpCdxcpUFdIs0wGSxOrI1Ksjo136
FCg/sxrIU498MZBgX7RT9K86cMvvO9Z7ezMe2c1ww1cwp5kxhtlhqhuOjow3qAwIZ0RmqSe3nmOi
1KOejSKQZ40U79fB6a881/478jK2ussj5xySfiOTENvloYBGQi2oNssbDfZ5qBWQlhFOulgZzDhW
nvGNZKpHvzSUUFDqoTxcd4CHu/FPyw9azBgrQfuMLLwSbp3VUxa+iBrC67HfwAi/q1FXRr+BJPXY
FwMJ8kU7xf3OPP38v7Lc2M2n3+ePWNww4dpsYO6jJA3+o6ry5zQRSTJZLDduoIioxFMr/9PZDeeo
NPXI74YR3HetFPWr19OjzkqvjlstzgFtDjLCAVLUV2QZeMmkz/whwAq6ofRJE/iWJ30Tgeqx/xhJ
4P/ooAy8XJ+egQdk1HKQQvFtjP2/TdUmK2PGIvSgZygqP5T2fuQPxz0IWueSUaxMxN+Qq56PvV9A
aNnrp+zcdyD1yjBBNHeL+ma8qwwepkaECSu43CMPUeVA5pB8CIF88MqFKSD1VoRiqMzKcXnqycjH
EQ7yZgr98EcHFsZ43mZaV+bpgxA8UcjKkFLPf52FK8ERSINaAlExsLdUgX84Jk097rthBPZdK0X9
oQOat7bjU1n9V5ZJCPVfVSRQxLuqOuHRz3K1QyknIr8KSshVYT8uTj3u+TgCfN5MkR92wPcti8Rx
kxZt6hyLOUIMKsKCJXjasjIQFfQVVBGF2wPS3mBTSnNHVNFvJFI9AaWhhINSD6XhvgPv3mE4Hrdp
3UJ+S6QoRlrFbL+nGQtQOBzJVRDAXef/eVyWevDzcQT5vJnCPnw+/W4P/d+7u2zT6wevX5i1NLgq
oDSoAe9blCyuzH4N8ddMzc9KZ7HaQXtpOxqIVI//x8cQBj46KAf3HfDCGo5DRF5s8j3g848wZM2F
0wKiKkTc99NgowoBLOQRvm+oVKMwtVvqG1257ByXpx7/4kMI/EU7RX9wcfoV8OS4njufIz1EiycA
KyHNth8NOSBQYR3XyioDeAVA44YFoErKrlREmYGGMtWzUBlMmKj0UTaerk7Pxm2ygkKivaXAUl6m
tt485qWqkGD1vFkeQDihQxW3X7LyuDj1HOTjCPx5M0X+9rfTI38djtsNeETZXOTPgt4Z5vY8wqv0
EOb0HoqYQekMiyQC4cU9lUQDgerBLwYS9It2Cv91B7ahb8y7NNsDPn8A/Ot5G7zBtz/wU3/z53GU
eJ8uYQwFpdtqoggOd1DUsWSFjHFWKMjpV92bWPYzpEJGEkxUuqxJMNdAoPr1UQwk66Nop+vj4fz0
29OlO3HbWyAstRwydMDWLgFeGGBYlu/S5oSNC/nvkUSIaUxTo2T+twHS+Ncvx6SpBz4bRVDPGink
lzenh5wpcK3pP+ENpEMHihcCS5/FnCFI/VBmEEaCGhTbgPoC1klWmqB8O8rk+mudbT0BHyMJCR8d
lIiXDmhD+w4K6OYYfP50gH8hiqJLRWA2TV2GBFl4F0NvsateTHShR6Wpx343jAC/a6Wo9zugGOpv
x29Oe6jLiAyWEPyL6olwbN6r280s9bDNMLtZGgFAvG1TYf43U74YSIFnX8d+4R70HUhheRE7bjD/
6889+yWdZ/Y4uNsd9hFtOPNwCYiTd2zYcHRgZTaKDJbV7Z4VQ4EPBJ4C4EBBGUucxOUdp4k89bP+
YyTB/6ODEnDRAftk2TOyrUspDGP/+oAevZHS4MiLaIVJ7Ld590GqGeT6hjUMueCMNPF65e4D73QZ
d1HU4YAdWUX5JWKSaSLRgcVQfAtdDEUHXQwvHdiNEBC1yPeDFk5fqD8RamdIrIIb8sSxwqylmyfy
f8OGj7IzSh4ak//p7OZ5TJh65LNRBPWskSJ+/fX0N8+LKG7XKA/7LiJMVeR3Q6GxmpSUSE+G9EDM
IQsF61lRoCroDeSpx70YSKAv2in6Fx1QRVx4Zy+Wt7TegzCH4fPTXsC8RiARrJEqswsg9qUy7Tkd
1WeQDxROWYg03TFUOYKbCXWAhvJgSkW5j9Lx0gHzAAuEHbLk6ristXUWgw34ObCq0FBAo/oeycfH
4TaKqrkIyGCxeRr2IiX/29ku1EymejLKYwkX5S5KxbADEQHn23H403InbcYkybDGwAqGfUcUYLUh
fltQUKt4rCEgQEPp9awma3lZNJOonojyWEJEuYsScd6BI/niLWl3e+Jw6UFhexmp65GzGO7SJEsi
i4OHJzVyfbOScNRTuoE49RQUAwn+RTsF/6J/+tP5383oSyc2owRh2W0eCswYhiANRCAhYkBnKUMr
RzRcSFnWMiQ0lpG6DIc0uitb0XF56hdBGnfNPoQsgqKdLoLzDryQzSScQit3dmlFLebNQggSc0xH
9QY80GA6JiYB7FIwKuPZwOLmkVEFIUxVDppKVU9EdTRho9pJKTEvT78vDSYusvm16s0OvJkeNK97
UtUaySxlB95xGnwbmTGfao2ayFNPxMdIQsJHByVg0AGDwdD62WYEBzyJkP1BSvccoajVUHorC6AH
Pi6shgMqFLMKctXVcFSeevR3wwj0u1aK+/D89BPftHzbs97HUYvqamZCllnZJUTJoCRc6qVVgt5g
Ho6sPhlLHc2ibIiSqJlI9fiXxxISyl2UCXNweiaQ5tE+u8U/+UT8/MMZVmK4CrFNX9+loameyuxY
RriwgoBVOQ2ez/909lIrJDp7OX/Ou+qkqueCDCd0kF7KyFUHbGevie+2Gt2HzDTwVsF+b8Bsv6+/
Q95LGBFk5D1TQIiC50IO+u7lfFyeeiaKDyEcFO0U/dcO2NBeHctt16sImgnoK5Afhfmuw7WIZa8s
7UtYAT0WW6/B7S7buAj8DQQ6gH8xkhJQdOwxcHX6HekJcTQz3K3b0hzpLIs9VBFIYo+MfpnXVgl/
TueR11uHdQEpFlM1HrmhHpenHv58HAE/b6bQP3XgWO6HAUw3LWIvY+4jhht+vbhy7tQQJewFZP+G
swQurIjxYx53Qk57tvU0kKce+2IgAb9op+hf4aSBefaXavLPvQYYbMmPtOiv9YoH2gwxlseyxvw9
OzIsxYiyFJEuEdnV2XlbVWMr6MY7QEdU/S7HRJWCpkLV81AdTciodlJGXjugPUUEepurARcj6K5x
wCLRcU3EqwbPXxzP8O3CWYFlQXM6HZWmnoPdMAL+rpWift2BIziLvToz3Siyknw21l0A/95CgKYC
3nMI5GAl9thSqBzDHG6lBi5J8KlmJgSkdyXvg0wq7rhU9SyQ4YQN0ktZGf52+t3pBYaENhcDKzcJ
dy2Fbf6pHaGqqkBAmoZ4P2jtUJlPzZyPyrq74+LU85CPIwTkzRT555fTI2+OPXc7bnEhILsNtBS7
9Cp72SaYYRN1OJjlE2nl0uxy+d/OTuXj8tRDn48j0OfNFHqzA1YbM7S2rpd//uf3IFa8DX4qzG0L
/8+OgeppzCEEgRVnZaZ9ZNTdS3BzXJ4D0O++g0K/a96DvgO3ocGYFUeftoc9kqzzOFpxAOBkTb10
KwcAqzQDqyWsaawEx345qwby1GNfDCTgF+0U/UEHlBD9wAvaNeBDO4dk0UijApdRxC2psM+XXgIc
i7FEPStEfyO+hs19xJ+V9/smAtXj/zGSEPDRQRnodyCR6Ks1cadtvwXwFkZ4cartSXVv1d1HY5oI
HgEeqENspBXfqhw0E6mehfJYwkO5izLx2gEjwfVby3FmKKyH8xePrvpXMYeURNBfw6cLL2YV2Q6I
kaCBPPUcFAMJAUU7Rf+6C7efxENyv1ZvniLOYGxBCDRGkg9gTG6eCi6mLMYYBfaYEYeoQ80G8tTD
/zGS4P/RQQkwh6e/fl4sEisOwIDXek16AW69MBKgWgPOBE2AcaZyKLCUIIg3hvooLXerydiuymfC
35KsnpOaX0HIqfkJytLw6+lZOv/TdlCGuGXdkQQvU0ST4UKE8PvMZlY6tFXcqHCcoHYfSwm+n46x
oUz1zFQGE04qfZSN88vTs8HcAhvUGPl7Cox/C5/kcTPHlK7UL6cPk8J7i2ptlflRsIpNWBW40MLj
tLJvcQaytsPvCG4Y2LhqNHnH5alfE/k4shzyZroS+uenXwlD7EotIp8GuWqsDj3L0QU9KUEedQrY
3RU1IJAiCq9oauU/Kk498LthBPddK4V92AEj2oW9mcf5afl5vQULwIEZB0Vn8pzHlQmPnBWsZiJs
+kiHhvp9NEnmUWnqUd8NI6jvWinqFx24KvXh9B60ajKA0hpRT9hpEFjPHLbYs7h0AiMtYw/J0FDr
CoGaqadvzvnOgNZAoHrsPz6FwP/RQRm47cK8D904HLe44bAoV3Y5hUII90/oTKsESAgCATOpXX9f
XXdxXJp69IuBBPyinWJ/0QGNnRnEiIprc7dPE04wwyVcS5FwEfEd1QcCXL50Af5eeDqoKA6adpcf
CE0kqifgYyRh4KODUmB2wEjTt+bjs+/j8L1Nc4HCNHOIvdHgPoFqewoMY6UtiAMJiFJDglJRgRV5
PxStmUz1NJTHEiLKXZSK/vfTX3y+u+MYjiz5fvz5M5hFQKHuFbiAM4uBDam6EyECpAfVtZLmZxGQ
RpDoLRrIU89BMZAQULRT9L93wIbch2PvvwvhSxcWwrdpaCFXXXsLAXkpoHFAzBM8tuDNC6t9ZUNC
NDgrI40IQOhXayzHDeSpXwjFQLIQina6EL514P01CGaIxX+z/H8gKw701Cy4DHZ6xMCyjb9KBKdB
fwdnF7i7p26+1J/l74lWz0nd7yD01P0IZWrQAYPPEGrW8QwVnNpbKbi8YiGwWExkcEEIlChUVgoH
n3gEgyB+CtTpMEvT4JxGItUTUxpK+Cj1UBqGr6c/t80w8cduexywsqAobo807agywbSpOJdL1yf4
/OL6xBJHZfW1aG374+LU45+PI+DnzRR5swNn9p0bOwl02C0uAIXlKELSUtRyQm4oBKlVF0CWdRBq
OuiJ4Ke6V0WxkUT1+JeGEgpKPZSFuw7M//OQ+aC2yAHCxXFKS8gKCGeufWUp/MAMCVE5OMxZ4XWF
+aeW33AN5KlnoBhI8C/aKfrnHfA4RXYxr8WrEofSQXB+R4IuJGzMUodXdh8OJn/4PCIgCsGxKJq7
Vyz9qDz12O+GEeR3rRT3/t3pd31otcZh0GYsIDt68S6Gwwt7OaOQB3muQbGHNzNoEeGMxzx+q9O+
iUAHsC8+hcJfdOwx0IGZfx7abNm3qj5KZz+8TBHZAdeivbLFnMrCE5AwSk4rXO4ndm8kUz0LpaGE
hlIP5YHFu506CsEMPHfZ5v7PIcoD0R+wH8DvCHV0sdFX9yC4wyB2HBGBMNhk9rLqUmggUT0HxUDC
QNFO8Tc78AxAtaOVtckR+LzaCLZKAVUl0qTtqT9p6fKJJIKIB4FOCbU90lBNXI/KZ+9xWeqBz8cR
3PNmCvtDB2CHF7IVtllSBZ68rKAW3NvTYAMad4MqQzwLx5Sgw8DbIF0UZegbyFOPfTGQgF+0U/TN
H6ffdPr49BAORud/hv+QrgIGTFYiF7YcXoI5jZeqxzHCDdKoG3CiwPsRpQCrK+F/I2A9P4d/EyHs
8A9SBvsd8Hi5D8Lg7S3IUfv8vgU1HlzzoLXAkYEbKm6p5NTowTMS+m7kBMvSjZN3QwOB6gkqBhI+
inYK//356ReQ6SRxmzm+RA0ljmHQNGBQyF7OFfShOEKdFg1lc2TUQWPBajnxuxCRo+LUY59/BoE+
b6bImx14L7+G0K++W+9nr8FPy25xATDvR1GAVg5h46mrMPGYV/F0wwHCHhDMMWAvVqQQzPKbCFdP
SO0vIezU/gyl6rUDVD3gbAktO7Hyyfr5XQr+GXB5gVUUBQ9q/DM4HcZTxJUgAp1HkuZ9khqJVE9N
aSghpNRDaXi4Pv1e1d/MW71p4ZWHwH3o75ijxn4hWZRVRjEKHoktFNS4RsJCYhg9Lk49/vk4An7e
TJHvd+GaFcTjs+tlEG6OrYB/Lsp9OA5Cu833JZJaIaQIW6C0C2CvWqGQnhjRvFCuQxkjpuXb8m/P
jqoG8tTzXwwkE6BopzNgeHH6tYe6ctbKzRH4/P7HwStBZOlNUBZDZ1lOtOo1DblnJBbxBWMsvEfw
zCSL77g89eDn4wj2eTOF/r4Dvjkkxjt77H2egX/D2tf/sT9KKvxd1/A7K4jaWw6wiONRjwqSSBet
qUyhXrk2I7gOudIR9SuyhDO43Rn5n872omPC1K+FbBRZCVkjXQd3XXiqwLzk59/9+fkPHZYiqsgs
KaIyMHwxiXYRKTfYe19EUU/sTZn/ZlXPckSaeszN7CMI6LtWirrZgSBG00Ie6PdW5zqrlgf1OcrD
sMKRew90ZJZR8D5HqknJMAxof+Wc9N0bsYFEB8AvRlL8i449CszTn73IR5ogoUyOwuenPichYQwK
FuLOy0OLq8gy9pOSepe55cP+hMdJfaa9BgIdICD/Eop/3r4H//Xp4X8OULO21Ysnq8EA46omZypD
UpUK4Vow7LG6JXlCn5z5bP43kKce/WIgQb9op+g/d0C/fu79bBl9AWn1YLRgCVfTqyWZ+8jqhqTQ
GtJaQeULxW8V/Abi1INfDCTgF+0U/PMOWLf/aLkYA7v1syrNMF+jPgnyCfDVWz+0hyxGiyW5Qt0Y
5phfRf+4PPXg5+MI9nkzhf6PDpi1EQXK3F/z7//8po9QLB77DaDnBRQAE4SqNVVBCmKWffWjUGT+
p/NT96g89dgXH0LAL9op+ubV6fd8GL1sN2nRCR/wqsghJiu7MuWkUjws2fD1Y55OUDahNg957TYQ
5wD4+XdQ8PP2PfA7oGswgwjn7RlTP1+Nw+3YDuBXcHQl/HOap+sotMYtJnOSkMsJtlsYP5C6VWK1
gCq3L6g+8MrD/0HrhC0Sd4HqSjwuTv1cyMeRqZA305lw3YHzpx8gL8HZM9TvOQSf3weNnoFsQqhF
DPANA07MFfA5HUmPWZhw4fpAlmIzkeoZKI8lLJS7KBP959NviN9sLMcWWYANCrlDsQLg6ABDCPa8
Cg0Snt+wfLC7QuZiToy0x8WpZyAfR9DPmyny34anR/42iIJli+ZBVsuBJbGB975a418IhwZdN5AH
H/WieeYBRy7Ax8WpRz4fR5DPm0/tvcZyyo437e0yiO9FHgdW5UpnAUfwIanOb1QdgzYP6XWRzakm
gOK4OPUo5+MIynkznd+vHdhZnsfz5Kfnvp0Ff571UU+gxamOsho6HhosdxwUTbh+YT5XaECcC/I9
oB8BX6gMx7M8QmUlX1m2GKlZjspXz8qBX0NIOvBTlLN+B/akc9DUZrwRB2ME4i3gZyUgO4qObBBV
mlCuiXmaH9JHHRennpd8HCEib6bIn3dAHfLg2uMwn6SfvwwJzF0HIdrM1IYol7TKUkkRiPL0qFkP
Tx4NyXZZsUpyGToqTT3uu2EE9l0rRf2hAy+SW2trTZ12c2TJOszPMD2w3NK46EPdVJnzqgYdLa6n
SGOcxr6wB2N5a2omUj3+5bGEhHIXZeK2A4l1zz3M/zaVsfCnhRsg7qHQhqcloKsXURHVdLHxoNAD
Mu+ibCJL41GmoYE89RwUAwkBRTtFf9AK+odfyUVN+YEVWxeIqIg3JZvoX/emnwhjKhm6Q6p2m8pA
vH7/9QsO6PSWnZVQYL+igvD3sT/eJvCyzoEvxoytKP71Cwd7EfwEwIwKa92unu5qnHYhOSxYk3gF
5Xb5XUZqPwhj59cvOPrhVYCqZkgaiyAyOCN+OYtQUw1dUNXABIt1hwBkJMkxeNSmy7/wKfA2duAX
cOz+95mfzJ4C148jfA/eKvPsx5iosGWp7BaIzPFQN0Ovz1I3z9+sZ9e38dPC/+PdabKSN4vtwE4W
+p2s3QZiOHuYxcHDzBtNH5Nk6z3OJvNnn/8Zw15zP/KCkelMR74pTZTVk7IYfbWnE/0u3PAmH8vu
7+5GvVSnI+9VHLmeORKW0pVrO++G4QWP0lJZP2vJ/Wrh9Euw13wHHsaVz9Dh0wmrHGLksSBwJGBD
Kn/GaGGPFo5ubwfSJNkOl9xoczENVAXanMQzJ47mmMtttDH/+o+KOPkrfzV9BeK5DksgqnAZaX8J
PF2IIxXZlzeD7Up2H9YjdX612Tpbc6SKCzOcz8TH6ca9cFV3djdyjeRipUu/h/Mk+RpNNjfGZD7q
8xNnvAjdUd8DiN8ckZua+opTBvp6+TWQN/qFuF4Ottim+5No5T+vAym7gWXztQY4PK72PwJhjKjg
wzIY4z1AZsDCjvxQdhargaoOoq1zL+vi5CH9Z7FYhVeqsvTNjSuLN3LACaahhsmDOPXvAtWY3XPG
dna/1beTO3v+poqz4MGeGY5gLoVwbI+2Rn8zW85uhMCdXa027nSw9Rf+pbLSR7fpP5MF5/T9xFjc
LLXl+sGY2CMUO9kEP531eMXNJu+cP9JMcSltL41VqF7483B6l/4Tz6S7FS/PTNfxDNNfudx3buIY
pr0RF/ebePq+1cXt5Xbjb4bLjTb/4evixcbk9IX7jV/Iq2fNk0xh+5xsg+Xbcup7/Qmm+6OvJc4t
5s6jHSaSJaznlsercl8ORe7VXcp/Lhxh+8ivxfmFmyi8uYpXo4fFlIvNyPHsS1UNfyxHvva7Hhvu
QJivONNeTkc37nQ0vdi6G/3Bxlb+MPJ9wbRHSdLX9U1wZS8Vx+TFuT1IEl+61YNoYvLSdnM79Yz1
S7LUn/2ZfBsnyvROmS/ky/giEmbhnb/xp7+tnPkVTuiBs3Vul0tuMzc1KY5u03+8YB2bs80yNu3Z
PLpN/1Hmm+iWm0zxg86U/asspIfpIpqZ2tobbOba9FZKRqO+hgfpbfqPu+R3/y39nxwnPSu6uxmO
uMnszl+r3t08CsKrra3f+zN3dW1v1evlTBUweT3xqxAHminF6+BaVv3ty0Ke3yJOaxwndy4fTV+9
BJTMxAiTYWtOosm8L8bq6vvCc2amnvDxtTzyosdoMwruHNG4mk290cvUW8T3E9f+TVmEfW6pre5s
IZo84A1lPyyv5HWk/RitJn05WIe/TZ3Au7GXgblefPMWAffsSdzGnCiKP/b72krHozvLWn5wNUk4
kOmOgJNaRcyvoLD8Trg3lfehTYCdj+PDZBDPuaQ/4ZLhauRLP6KlZ0qyN7qJA+/H1HDtG8XTLiXR
iy6n683sUnMmF14cjK628XR0JTr20tzOXae/FrV4uJqOjDsP2tr+CJt/X1iNZgMx9GPfdKLVzWLj
2uYsWW2/ck6i9R1dnj2PdNk2g0n4GDhT4Xq2cddHdo39nQ+5SgwJGdpQ/xSqSpYbr/ydIXKnThfc
fDEQ/aVxIW836k36zyLZXBqjcNWXprH9NJsanrnEaf4885P4eT3th/oPfq3LX7GPB/eaG2ums46k
vuSv3W9evODMqTSSTD3Sw4EjSleh5m2HG2++6buhLB05M5hRqUoW7EwC9j5WqYxFXZBDI+JsZ+HI
xnSwXobO9XbrxqahbGdX660/MZcrbyw5E2GQhN7v4cJRTUVaXzhLTrtb+RF3Y0ej4NJe2utLbjKf
mZwnR3dCtF5kL4aDM2rviIGMeHkiozDM7rgIEKDVcK1NR4I6Hdiqy/VX2ty5WOrYNf/6JGPTsnwL
QPkADUmYELIL5xccBeSvRJN4DXUQ/spqovy+0BL3gne8votNScZHi6PZcGsEuARBU3b4ywj8uBFh
nSCnJex+rEifytZS6fRUg2Q198XNfLDUXe/Gtx37cZL0lVjjH0brR1fGnEricNpfeQ53sVKkn6K8
kfqCtl19txcmDnvvuxEtk+dwKQ91abb6Lky48MZwsODDYDm6jULfGa5DQzcTJxjya0d6ltey+xjP
jaHvGtOr1WLJD31Ntu9xQv0+sReSuZG20VB3Iv7K5e3tnRRtkpvt1PsT6+hmJfvRg8I7L7PESK7T
/6VqnBklq9kjJ4zkh2WwGcQjI/y63Aavfw0WCwwqMwSwmJYIvmAw/LN4Ur4KFmawzW3DxWwQSzNx
4DuufL/auv1YncimP1HCwRaG6/7amawuZxq3vA4VAfunkRy58tTJgXsWVguyp+FtKMMXsEyar20F
F4fmbLDS+cVNEvTDuRE+2rI++c5h/SzXvPIVngu/xVv5Ud5q88dg5awGR8Bg07E0XVHPAhZ4KMTg
pAKPRPz3qhDLeLL25WA+G/DaYt0X18L8ZuW5bl80/O2Ds/Wju0if8QNpHspmtAqfVzjtLpAdHZcN
ceZfcVtnfrkMpq/KchkOkXZseXVEQJlcqjIJNRRGZMl04apN6DK0cL1YS9PZwJ+ENx47nDbCdMKb
LsQ2p8KrvpScxymicC5xNGwvFr6+uk//kfzZ+l7bqqKZTPX5cDNy4/vV99VGloermesMV/Ikvlh6
0605MzbcDectt1ermcTdTG3hKXHi7eVsGm1uAo9f92fKKuhHyegPZaT4T9hx5RcVn6+rC/d3cbYZ
Jgm/uNRWnncZrmN56C8WzkW8Wswv54mxuQomMd9f8nP9mxEJugmXLefRRm6qy1APo0tdCxbPnOxG
/ZmrJTebkbcwZ5HAPWlK8LAJtvFwvQonfWwb26Ho+/3pYo2FvlppV7Pl1OjbK9+7dyKHMz1TUe3N
A+zP+McRpEtXWvTngbQ1cbNY3CCMbnGxiQzxKpDF8Wi+5fvi0uH6kSo92bLrz/ujqR6am3Al3KzD
6c0q5IJnOxj94er6ZOyPxH4w2T6sFvHqKhktTVfyxX46W+2Ztry0R7izrDx5Yjr8D9fTtNv0HyRw
v5x5E+NG9XCvX/nTzYXi2kl/K29e7cRNhq4ohcPpVHzS+Y3p67ypYnk+hXYUXRjeCptTuLQvtxo3
62/Wi+VluilsZ6I0FJWRakrckNdCwMT+mU119dqexw9S4Cb3RugKV/xm9bL0xeTe90PlRrWT540b
JCbeA8nbhsNFfTobrjfKPeSdPriaLXzT7U0/1PT3NTePnjRPEG+mciiYU899Wixk5f8T9l1NDipN
sr+ICLx5RV4a76WXDiFG0JjGQ9O/frOY75zYuxtx92FCMxKCNlVZWVkFs0tFFjw7en5JWGADKoZv
WRb1/+GW9Oir/+mWAQrDuOcURRz635T/r1v2XT/YIuiLdQKfuhaz8zHOwTZxYY9isORaV2JaB/Pk
H/xgSnYB86bQ9d382clafZ+32j0zPlPbOnitUJ8JYG0799MqCYZ2nY1j85V0OQhwI6JE9t3BkyIu
4fb/F8T972ng1swAjgv5CzcD/s+41HRWPvAxBcQ527yV7CMYRb3JajNdtbMI9rWh2pMqDTtOZk0c
sjk313miqhMSi7U/ddtAOM4JG/b/BxU8d/J/oYpPD5xBeyT+yQPu+yBV7r+Dbznoqd5Y5riyuypy
WBExy9m6c3DIVPk7c+daTHXYN8N7LYOPbHqnQyajioKmejDdblNzM9aHLOKeHnZd8Jp4VaSl5d9P
MN8rv9+W5R0WsypbFTujebWaMnJV/duO6q5p02owiqeiNmNf1WvcHv5IX3e76a7Z/WV030rX+SlZ
FdGPrTlbHrgHxZskDFjIyjxSaRr3vhmbbbWxOnGoGzcaGnX1pBnPsxWaQfqmZnXv7TKqE+vqmztu
qdgYzJhO6dXqXqTsQwQHqy/3hdAONMAcg6V5erp5dQcVa2V6UukmqYOV8sZPOiQozJheK65f875+
0fJi3VhZlBUPY57/GPiIayVYMz7vyveuUt8DEtBU4H2RhEZTvydJyUPZJbHlFBESvZOrkq3v49NO
5lHF2A2c5C1jMsx4kYTZPF/tRo+DOX1vE8oR5b118iTknnfOXBYGpfZsBzymhJcVWQTgONR83Gqp
vNJsSjOI8E/BN7OyHmjoSRci3JzrHMlEyZ3YN7WjqrWNX9ZRYCcxbZPyk3hbe/1d6d2v0vj3bBzy
1voa2l/e5+v5ievak6up2LeyeHLlKtHrF1pw2hi/Vh+jn+JJE3qMCBSb9nT3xGUyvU86hLV1lM7F
uzMkKxsfGcqMad8Cz3vG4z1D2px6xjpp7zYsgqxkMTBmr1jTPNPKkvHpwAA8MaVP8G0YWOYVkWup
Bz6LNRd6nFZpbDtz7DEsVYP1s9o0bjznKL1u5+Uiao3hPlYiGsw88syV7okzreiye+WYxa1lxo2y
QqmrV1oFsk5d7VXQfmuz/1CkxdrJ+ec0P4vAiIMq+PSzvc2zeJiqiDzEKMpIGEk8GvZby8LRudPq
2vV0qcR0b7Bbo4ARGN12bId9DWNwJ3Ull5RNvXIK/7nL+Ns4it8Wrqj5j64xf9O1vDkImeW+0cqQ
PU6a+2Aj3aa/Rxia3t6a2jozpf3SfpNNTip9m7VuJWwJYcZZMbeK6HAaJzeCWzb7b7m4Z3UbpUJe
U8eNaI2axFs3yn7ibh4VQRrTKzflHXwuSqfXxrYeU/XjNDBT2YuIfoQ/3EtremTCXaWTjIdS3lli
R/bIt7ir+mApGWu2G5HFWrI5Sa5t/sGOojOv9HtZrgenO/pFvyY3pEHS2+RIy6JKBuKNSXjzGnpE
ul6s2v2P15mD+VlWcJfmnOriUARq50p4BjwB/7Jga7jpobGqSBTySos5EK4VVSiE91roU9x5415P
yx1dsMqyeGzVgTXTVnP9X1pJrcGq2SvwsXPaw7RymEqvysii+Jw4j/S7rXePYzGtnQ4mFDjPftKv
JsAPfVcAgjyVxEkAMdTPQnovDcq10zgPDeyCNpCuTVshS+dg2e3efgV1+KHVMWs7Ktok7qoULM0N
6feUYbPgAcYwxSaWrewfimpckY+4MEcx9ZdAr5NQM5qnDgrJguRkNpi5CVnTSeZ3uqLk+qrl4yu9
72SwGVoZvwDUtbtGqtC4jUW2Mlu+D3JnV/dNHhKskbnzxDxqVr9ZcCmH99XTcLcaEarSf0V8jFmp
3ewpxbXnAxTexPo0ZfE7T+OtKtxoDpwnA6KrA0CZEhkz+ImpOWcJ1PamuIITObCD3sx2pT7sMze4
9WN2dtzToGCss4qlr2Id0BN0+drI+qd29s4BE5HqjFOu0kNr6lsrVVdXFFGn6bEw8VnZbPQxOBVp
uxrr6oWsd5kAhTvNSp77pFzRwogpiR8lxkUImUzT3QJiOSVbub32RD79H4A0KEBJIR4dJbcB9nix
F6w0nSRwsAXImUMoMysurQ3FIY6ZaLQVbRbnThUNDnujLRl5qObpFuTecnFyAlpqv7BvGSxavjfj
lUZFW6QGdqbAxWYRJkXw+o+3GFr61Xhrew4nC2Gu47ukV9+G8bJcmGIUDT1t2y+vPxIWkBcRnBij
EfLaeeVt/VsF6lqqee80fEeeYrDmNVdaSDOiz0a3BcbIq1T9u9lF5GhDID/N4Ur+TUNr8xGiq34k
M6Fv+UrFdDXRJI+Dba4Jaht3a4vpJ2/+AuVk5dfeXNNYCHTtYbrkVb8XbrYPKDYU8ybh07EgT4KH
0TQGyz8bbMeN6U6b5ApEU6a3l4AWUt2nCX+nWXuq5mRbCGdlTsZLL5ozogZoNH8bfO+7KJ5lW0QB
TKTpvbMeuF9cP1oGnLxtsbOs0a9Cnw6F0PdlYH6y5Cf37CVkEghY9fM8Gxd90K9Ji8vNhn6dyn0H
VuIMRSTGIkIuAdVOREVvxDQsy3/jsvjWOcAYbzGeHv0h3TUwXoqrNs3CNIfQrovXhHbMk8PTONsb
f05/zPqJeErv+A9KaussR5hM6ogwZBD+GSnVQRvkjnaHwezqWXstUnU3EX9meLRWq0NZT1vfKI+E
NWT0oOOx3fOt6Id9bldhUZkIwWBgzDtLx8A+DYe+TreEmxQrKWZZQnsebRA60BKijIsH9fp9lOzF
ZOkfqRln68VpyhV6YjEJK/j1JoRMP1jZrD1RsKHIR2d02GUS5qcU/YVOno0VUtwspNjdUyCfDHZr
8mE3692BSFETVL+zA7/W/J1uW7sas8hLFRNJ0Dz2UvRT6M/zXkLhJssjJyPHMZBc5ZDifOuZnMvs
+dqrqgfHWjmlFyVAlOUMsEBaM7JbL8zFrqjaT06BhnyBjhjBPtD9ehqHYE3joCOnMlilWvJMFl+0
wzHz1JYctYS/0ArTPLsM5YCqee5ShDRWnHV/RZGNwL9zh1/v5hf6daEiWel88vKbSBk5Lm1nO8+X
tNjSjtEiTfrfdYXo1pXtbXgioVRlMa0FvdKYNCXDxrVf6NqWZcS+ZLeKnczOu7Tjf9a2ZeY7+ibC
1lP3TqRvUGdCiFfxYg1mjhxGLdymxXnngcFdV03vr7k1PtLUTZvHtG/MaNetmB9pe/JOj4cOz/bd
Ch0bU1fLYAtvfJtNO6S50OAW3Kyc7hGyFZJKdW80KxZJf8kqJ9R69by4b12ksVEaH3adhj2yCAq0
BAGEGoVuQ2l87PnVd6rQNB4p2g5pHWVVzUM8/u6s1fw4AkCGBIaBkGtz9eG54KgJgkFZhzL3nntb
uxWcnS0Rjnrz4vtNSN6rpiIq4aKOY6/6In2g3ynXkJr64uVpyPQ4s+HMBBRzc6oK7Yecm9ivzrJj
bmkhXYmgS3ag3xSubPOKZ/fs82o8TArsiSXwMAXWqottYCYPpY3n8GbdbQL7c8tub4zdoZ3ZTeiA
hCHVXnW/CPskixq3vQmeReM4hL1MXhs2XbUElMuZTlRzkil/y9qUhxx8eM5U6NrdB4pAcMOsWQ2V
/1wE/rFT1TY3ZIwTuVX2LbwxDfm08kY97pGTjOBw7pi8V80U1uDJdAEH2+s5QzjI7g2IGHd0TtWN
By2v9v8cFNjzZybzkEZII10Ocr0vYddf7gS7IzxIMe8AB/k8/6A3bTDEvkCdeNj2wRw3rXMeOAhB
2j2PkxbS39wETiPVKVkKScBBQXS6Grkd0ewT2UJKsV9pDE1R/nLwWWfe66z8pq9UOdiT3tyswUH5
PvmqSufc1/5pHupNBW8qen5KmmzD3DaclPhkjR+aVfDWYr62LeO2l/ep2vpB/kMDp+Upu5yHthg2
yjBPtGbMlDGtGS8F7Fl/SHL1IFG8Kxp5p8/FMB9QHt/SCSqJLxvaeK2n5pf5XwWJnjgpHeePw70R
bxk0sVbLHqoElqJcdhuBtXUTFcx/7bmKE45ED6mExl9xxodaR00SxUBvaIBT45udJo+tnqwz4KI1
y8NcaWvUUe4BEh8QkLBqmve+N67d58TSWwVmVNk84q22Y76+cxGMjBLMqskv0t0sMcl2VUxxW8r2
q7LPWumHUNBeiwkEAlaegrPJooy5dWws9qN6L9KIJU36J2f1Qjs8HvqyvZD/Uk5OpGryymdVZauh
cOKszF5RyQjpsznwvpR/04IsZFnzNlBspWhZGeySb+YhuXRhkBcx4cPQF/veMA/pqhqcJcRSHG3C
1GzjGRTRnbM4y30oEiG5LHn3mBuxqXdfRfLQgxjyPNt1qtktXmmbJ9dln/Q+RdjR/CGCQOTA1fVL
a20kslsDgKX1SGhmZ4X62yMtoJnPsWWVJ5lnWzb5N4u5P+pkolAXehzkEmyYXunQ7FnLrXVQl0/z
yKMcSdY/n7hCfhn6W+F1l8KDR8uPYTTeumoGXZRvXQeHZ92l6tS1BoduMv/dzjOULBARHBF1PXJf
XMOei13Sjqh6hoYhLl3CY0PLowT/yTOk68u93lVXGlExvszJ/O3jiAJH0BwajtjrNW9F2URZP8Zp
Ggp85OIQlbrR9An19nX6dSGeJRpSaY9Hvhv8NMesAlvAOtG7NJI5P6E69aVSbe2z8YEuXDZ/Awwa
tUu7cq3K6dopKy6r/hn3NayabI7bTLtZSB8yY9rLOt/JVLt1UFfN1F8nk36ncdKCdKNx7IZhQ9PQ
ZxH5/gDvfKD5q56/EpIPRAEpbuBhRUi607WvVoXfPpA4QXyeFIjC71eWnb2Q2RnIJiRgHIjOBB6P
SAyQkN/WtE0+yQObxgtBPJPF3Xgg45sHHrvSiZscMiPPnsgoiGOiEHVz9ubgnSmu1eN0HUoQvHHY
ZOZqEvUR1cGYWGdaIqB341ur8zCT05UOJzN1RXIIoAeSlkLByPTai91vSf9yxjkNKQJZzmfK1NeI
UyjYqF5751ybVzZYKcQeZA7YMczGE/rOg9hI3kszJrnG1soj17QdxUx6f9GwEKQCEKL8yRm1NTGm
EVyI6Akl4SQTlm324IJpIiY+zEVYW+Z1yYf/Ja6JXoZ2HrybSr/SpWvhnt3ymOQgMTUYRKWu3Vg/
oHa29vI01pGpMWRs3IXFSFK+L2h3Oqv+lPUOR31fu40zzH1EMLS7A9kw/tVd7AlEsbx70TUZT04K
IXdGPA9C20+eKkgRVSVXqKs8J858lTb8m+w+g4yh9HDsjKscppUhSrSizHGBtyV5GoKxVdYbc+4e
yEpZhgKZLp7JOsmbyRta+YvA+UHQQEbYZ856zt3F4tzZ+MzrKx3p5M3iR3jGPXhKOCPDzCHnlZqB
gGFZL3kgQ5cFW+aZh5zEvhrqH6F/5Wavk2mtxCjvfi2iWQ13er+e5zBx03eKAtr8ZvT1mb7CGfvw
ECXQnxPR3+mAFByvep6sg95+ckmhMRBZ8urB761lppUWrJ1JPpD/oNkm5o0VtSbbFKI/NcZ8RTki
RiuXz+ofcsEarlhJQNv46A3iB1nrT10dXH9eeXr/RLDClYisaoxFXWxnJz2lPP02s0jr9XjSU4ip
2o1Aw2i0Gx75/5bOd+YisEn3lawT/+JqwSuNN1s34AeCiDo1YnIK8uPS9ra1YnsENVpwb/7bpwxq
FO0r08xbuauSYz3lZ7rclM6xgXHTmlv2M8zym2yEjtW1/VQFP7TleSbPPEdvT3fJsPO0Fma+sY3u
i07s4LoiSd6HX4efjVG7yf5k5zdRDS+jE5xpJuhj+zUhLCT8LtLgg+LDyOflREY67Kcu3wb1/GI0
YkWoKa3usthMoz3MKMDSzNhsxYT9Rl++1F2/4qM49+7OAyIQzVxgxOix6vkKD/K6pX0TLZeZm6+5
geoMQRBnobOCzL60XbrK7RTIgEVJrRA33737kPLUxELdb187yJ7EO4jHsMb7HrId/YlWkRhlgRgd
Qwc+Nru6KB/NxF0TApfY9rQD8mJ1EsvfydLcERTSyGB10MC6F21oz3Yw3SnNNZTYVV13WCB39pDU
2+Lb85YITLJGU4Oc5+3FgZsiu6T8BQzrxtziccjUeskal+QOlAvdbrzW4oyl6BtM4wokCYVOXLF7
x/MBEYvlPSnG2NfbnW9UK8E9sDYYLoZdgEOTml7k81HH56TvLFIlqZhKoh9E/55b44reroY5iEeY
KWxeATq9attrKGLYbrpDmao+5mvH6m45QjGe3xWTdtW56jRKZ9UjulVOvq5y/8GDHSPXPpcCRTYd
yjIGBjsZsEWQGB+b1FqNnr9ciUSoGogg+aWz6jOzrv+qqB5YH6/42rbVw7IW2Rj85rN2Ggxn1YER
j5l5peTPrfnWqp09LWCmG0s9IbM4sBgxBEzY8vvQgwTU1nLbCv3LaQ6UoM3uX6KWpe2RIY4EDVsy
+QykurOGjddbJ7cOln1ZknCUmuvAfKWsnzVZRK+oqR06y9sMfnMhZQCnpiuoQRxUY29k7f+SAC/B
y3V9I/Muog0lHdgdtZ1XyW1JmQy6YG4BcvtsWgWzvkH30SZDGsIAGQIKoremYofVGSD7GGNv7rKK
7UhpWFSGTJ/fheaGpFT7zP0FP/7VhffGBAq5EArw7wSSUDRWjP6ud6ssQxSPwXrlkpZqPH8Zcnil
/tlz+6d02G0CNiC3uvnj1zD7XxbYvj8lyzcSi6PW3LxNovnNYT6jw45MZxs8XD2WvF3ZnXyi3UfX
YTwGwVuQvIPsUbkKrAgmMAEXpIOuD+87gScVcnxiBqRKIEdlBmfwtdTuPj3YEm5uX46GfW1cOZ1S
CZqEYCgbMDgrQySs7HVZODJkLDgXoty0+fQgB/YEsWWFpCciRZXMa8zUVdQc3WPzYw4+RmMoyG2n
zWR3P1aJj0H03aGBXvZjjdlXOXdoF3BfWFX8yoT96vAwDeuFtG6HtuJjNQ+fFWwPSRqVqiy3Qhdl
sVu2dgjeyTZtbVwJw0A5GfIQpVqe+dEaYF6+vcoL9UhFqrYxryQmkOBYmu3Wct0jJQjCtk5S2Ztu
tmF8/Y1kQjWzs2oPpLUQC1Ed27mmtpNIdwaYfbumE5KqQmoLlS40rdpXct7XkL2pvkJyqEzFozXC
CXwWOp56JmVkhhiB3g0eoj6KZiDjkaDCrdNDbfFDjgijEC3YYO/Qb3roEG0INegYgiCU5Nean5+q
ejNbOVJMHTY2fZpdilZNdSU7zyz3VI/WWrP8TT4kRxJAfENdpz6IHKSorcFeSImhMVupF0nUQtRg
b8jjEvNPWysdeGdiHhym3WhB6Rw83ToBNGkkySS0O4O3DSzngIfPfC5gQfUWsz3Vuf1D9vwv6Mma
4eaUZOX1/k7ztD06Hf4gx0XwCBCCykkhCTqQWl9SJ2l3MRAgCRHp1bXH76TeUxGoCfIo7088M6Fz
IIGwh7sBJ5u0/Nd/CmZv25funvzJRQj6U/xseXJzta2dqKigeWLcNBVTRzeV9c2Rl5KmRDDm92zt
edpWWWlIeh1xUkolKeOUvXPIe39LiVxeO3/y6MzFsWEzkBoKuOJ7F4oLUVB38LdaJ0/0O/HjRWNy
TXQwtH8lPrOrzkJCky9l8Sb9PCT4o5H1JGS4QYV+V/mgkCfTNCjO5OUhkO2ZaolLeQOg0lJjEDyh
BE1zgEJ6Az3DtfZ9hhYms3hewk/K8uUgkw3PsM71siR2ky/VtAX108DZlTZShHFDVue58xXtQDFa
reO641GqVQ9Tkm39yX1WpVxRgKsQ4OjzYqqu854ijKkl1/yZdnMBIkDJUvCQyWmchk0CGkWfoc8h
7nyImYH7PLD60HjTbnkfG0v7TPZCdiP8jTbmH5r9nWXjBaj6+68lkXMEqMTMw9ks3VOQsDWVd+hb
vjCuNIOx2hqpBS6fR7jTgJaTb/AI0uMyW/bUB/WF2c0vn1ASoqszs3/yU3QNITHSeuCmq7+NhfZB
n82TcU1lqBdN1Cgsr0OrYwiOL4J7dvkLXZQJY13V/SMtiYMIXffW8kWPoWmlE2vf+qQxBgnkYswF
PZLLLHnnbnEDxWL0fr3xMuei2fO1AOmnChFRgjE5yMA7GVayWvwAIyKfoFER2AsP6kI3vVqNcfK5
vRlxMeRyJ9fGUM0pOAteH7Vs3v3DViTzUOcSTx5YPW9xENEaWlulpSFaJt8KUpOmcB7zv83AZgfr
xqxvtO1O82ePusFXcujeyDaXMDd29U9gfJM+TuhB+IiWhTcGDZdQkBT8xdpJb52n4TvTn6iiJIcd
pN4LQSuhLSV49MoGayvRFFFk/KhD+iVtd9HfAyFXvanvDfVD4fEf6VluLc+9zaO38owc3V1VRD0R
ooTEkjhxnsyHduS75cwI9WhVe/q3zI769gvVR6ku2g4QkBAI0I+FxXParS39YyCmT7B1cnBKI81K
bMcO2QUVX+mNpe2j/GQs/1p04g6CVTYEkN3FlniylTXnAuFvsK29yoJt74DyrW1Ev4VZF+lGo6OF
CxREZAbF0+350WMtatCogMMMPNpLgTBdGCjQWPOmtNpHdFeijActhnSFOht3fVYcMiv0TPSRDBZY
irsjiaKDH1RF+R44F+LPAikNSQCU7myVEZxmcMjchLMOYAg1yHSFbLpR82cX5J/C+0M5Sst7K1+J
0nsJetQJNAAXCclLHt8dOHN+grb7He30YTTFhlJ70IBti5LXbIszJQmBkYcQQz70aXxqc2ctvMfp
t+rkF5fyjTWYhYU6K/pY/NT40WEATqntBaKnQI050e1YGyCjl926qdQjVfCLpjm3hhuZ7Zvyym+K
RkTT2t5/6ItsnaVvMnG+iOFTRcYqUONl1apmkF8QvBhpyNZ67CF0UzzAW6kEBZQwzEku3Rqp5Idi
yFZF5y9McYESatfIAbdozu+4+zoizSO6WACobWaHZpEfyZqpKkALRFzCL9dpUt6oMDjbwzezz4sh
pQe7Mr/4ZJzqEo6r2ee0QfKCa2G1Ekd9k9VMZvJdTn8FRTpBP/iP0mk3VMxJ0uniyPFslzuKYdQ1
QN0DFMHpZ2ZN2Nf9e+dNGyetjhTB9QK6CmpGndW/+dUXUXE6lLyS9jcpgxeDO4tQZOn8S85G2CbV
m106V3MOaR2JrVO2pIYEKsAnFWv8FPZJcR89mghj7esMdWDpHSJ4cAKxUmX+UjXZyZyRI4PDJIAS
numPuDXMCAm4la4vHyiffRnsl75H/q3nEJrrfjtkxjrrfdx7IGNifwvkSAklQw+JD9E56TSah+8I
9mrgmlVmvA/NN2VhZo3TgM/r6dYtxM+CJFYBmKfeJmVkaz2TTxRi/7mux3Bnj4MbW5INvbXMhSZl
mNqL6Q4LkV/eJLOZeflUBfXaAzbSKlB65DInDLj2TGtOFkiLrLKLYdmfVJimnggqjSV5/dmx98Fb
p9yLWOmf/6p70LioaFT7LrT5olt5N7dxTp5fLDa1VOzRQEOl1ippd1Pb7BfWQOZPJNh5buaQG+YX
VbioQYlIaFH3P+MPJU/IAC5Iy5ZNbwtIzvlKWu2L6cAHaSVrWhrcjIee6PGJ1o+y2WW97Cy/pbte
ONuMB/slfFCaNdv6tSwPNHnypRHVksrqjnNpbOY6iyb04Y/98ERBgIJBV32Zev9mC3TFUEbm2q9M
r5Z+MnIdk9CXCDfa0I5lY+wckO4W9JnoKi0kNaK4xXSZ0LOK6ijphc2UQDh+1QRAGSz7TIL+AvGz
P394/M3Y/hNe/gk19EoVfpn7odYeZDc/zOD8TW9HdJ1B5NfsoUHJi/6ibey6/BMCHPH6xOCQrKDd
Y2m5sEPlp2vLejJRZSILpWqxnNPTMPf7xMRkiMXxpv623D21iRVUcqGQSybX8uLECndDuc4U2FBe
SaDL+y+r3fzjrUubC9kEeLptVWGfFu+UbJIrEFHTiuyKzJeYIPFaqoZSgdgC8IwBmm5gaVRWrv0D
8OeqvOZMM/e6bp2zFDdOga7m4xU9YlTl/TcAlnoWc9ZtTLd8WKoeJEdTpSPALWJ8wQgq1DhcfIzF
MwUvE9kdAZflyKOp0JveUJ0FqEVVGaUZD0plm74eV9OQvkydsdMmtjQ6OVYRU0YWOM1rU3Qh9XF0
0j816bhuJOrdDXUAFN3a9qoTrT6ZGG2KTERoky3Bx2jqQuYXCHXktITIf80A/bDOaudxybYIryTr
ngvNWBndH5kpCguE3t61mrEm+yJcpdYrIVwZmmXybabmaRGNsKhu2z0aybS2a/dSfZEM8t+zqKzw
DyLxtiTyq75az2NxIsmc6hFpBsFTpUclxbFC7kEyIimbJHyS2mf0+ndlh06UpaGqms/OfifFEC20
59mdsPLe0hA2EaUqtdeg9ld62T0u9gnKFSRWGGjiBXeKfk5DF1JkIm4n9OCY9NWS2NGS9Rmsr4Tv
ZNa08DfibLRggX4aIXPRr/SzoEDem6Gemq8tWERe2B+Z0BaIcDQomVCIcL9GWq/RkOMjQ11Wm74q
suTmX4gH0uCWJiFlPc/tdmj7sHJ/bJ5+9KiOdv3n0ulHrXKO2hcF3y0pJkbJsckkGid29VnmiC8U
8ZuyPk/lgS5RElhRPOpB/H4o+aadS5FD4ba99yC9KOMvj+WUy+L2LZ6aYa53x0WYgh+hDxqplhui
T+7Z9OVBt8WeGhyoHYNI49KtwbpVnatXE//HObT7h5EFX9RXRcdRcLeKSymH70VHwFsFrDkv6hOV
bzqrWzXu+FR2DA0AA5oPgubZSvR1oABRpvNX/sCze0NeBO+yV3fqD1aBeWVZ9s6HPjTAXodAP9RJ
uaUBUQNYNoirZaL0hK5VXORfV22q+pRJNMbY1XNb6CsanBuggoHEnbbBcTfIWJcMlzyFPMYfypCE
EAoIqe6creCZ2da3VZfA9WZPUEOlFgoStMx81I5S1RtqW6SGP7/2cZ9CuqXN1a3kWFoMDb9lZFo2
GnqDG73ms3Vgbb6pchUTJkGkU6iC11AeJmsMyXcoONEpqI/QDKqnJp1W/3SbTT7uNNZMdHj+dUOP
qC/jice4Taj7DXp5LQM7ntTz2Ihvmi8hnOuvZqb/UFSg7jGr91eZGHBHCtqy0NDSOeaniQYNYq2O
MX3k8nOh+v/s5xIxGA7MZzQqTPmmFvqGNpw6NiiA0IKPeYo1LlfLwUvAQaVpYzr8REBKtiD6jWZP
Ee0Q9RLT2TkGaDc8TFFF5nnzQI1iRJKpvIYCFA/sHypVEoja7fSa8zsE/b5pP6guR9J6ZhpX3JT6
lTVHqmdShdWG1mbPPBoqZ2OY3qGQHOp7vyqr8QLgvFMFAzfTb6caraxQ8Kg+SOTOmvoV8/NHKmJb
rD7/F1FXtuWmrm2/iDFAIJpXwH1bfVVeGDvZFQnRCIlGQl9/p+ucO85DCLYrFdsgaa3Z6fH7Jq8u
Ex2fmE0+ZPX+ID5YhUYUXUng7MbU6wmhil9MLX8j234KBUohQwuI/ubxvhnBFAZOJZg0YBN/2xp+
gNjjhxiO0S9DgPd7WLYPggsmZUguUlLANnB/iAwePNHjb5mk+5XHe9aHP0IH0aHHZhqa0GS+hXH4
GsQQUvpjn1vZ6X0nx/YeRvCeS1AMn2vvP42qNn95rIspJBAvTspBDbmkLyFfxZaGpj9bmL5OWZ/Y
LSQX/CVKVZL3WbX8RqDB5uefj269zFAMfNnZc0XWNdV9qsN4F/WTd+hJyK6wzLINDJfdewN0Nk8y
p/66/TSvy9/aj74FYct7v/hpWaVzfyVLEx+a3nm7FXtk3F3XhvAQRfYL0/pVPd5wChqGKkkBR6F/
WIJWvSQLal6VNvQUCM7PNPD6bYcu48U3BNrIMe7+xLjVf/45GPC76qfuawyapJitN9470XV72CDX
A7PGXOPWC0tpXxVF5EFsAL5AtEBz3omynftnGsDPGnDpilqlG/gGtwBy57IFhDwNMd00renz3pAK
ZVLovWuXbVXT7hM1rWcCiePsLSIPpsnfaciIIW35q2fblMkYmzJsYVyCfaxwpDFlstZAF/pDrDKU
tPo1AJZhve6tZmOSSzfP+TgUqs9+99rHsu6yP7yr6xIUrxamlCMJyx77jOQ0GN+qoH1bPHMaoQIW
E//q/PW9GrzviPYur9l0XOx6t6MMc93NJQS+25nik3uIVcAb6uF29Okmk3TIV3CcuejrXcwHmms/
G0uR/sMaOh/qYUU5KcxzgD6ocqiTVTb3eRsqyKkeJOzY3W3a3xoVfE4L6TY8kmVC4PvCbji7Dibo
3HP+Ak1EcxsD8dbzCUw1bo2mT/eGYGlte54HCmqAZJzvCgManoY5/45l1hVVRUyhOvY0+YF/iM3T
TIawyKTKHYIVc2ay9BCswErtnI75GiXzw0gOX4biU7mk7p3of5yLkjyodJ+bGUIU3wQ5PHFH5Dbc
0FKj7zH+w7T8MvH0bJXe6zS6ugCwMQSCDawHebR43r7jzpUu3fZdd2e831dsOYEXNQdSX0DAmcI3
qs39qYM/DvCSgBcKvJ/tixHdtUHwepEu9gZC972qVwYz3R4m5fcQ0MQuk0hGqJLgPYhbCAy7EGvY
XxX0uMvT5m2GYrhl8Ve4oA5Nld7hq9+ygAXlWq1B0aq96vALYWYVuwFXtZvdbx5CTQ9B7MF67PcE
Sh8/swANqARqlQ7JD1Y+ah/Ea5D+HtrPLtqRCCjM5PpmExO+SysY081qemhKUQop8xK7+gSo9g9j
ZjwG5CqYF++XJN6iaacbrKS4yRXyDmAWJ5sos3elXLaxFXgHN1902/JiyggvA/gBgDHtR2xOuUGo
wI0s3jfpM1jpNNk4+qx6H+rXOmalrr2/EZ9+pwpZFAOs9T8H2or92Oxah7lJZ8lY+kVAQ1E0+vH7
MMQ65WMIDXCd+5JBEWAH3PLslwmnIyHm6E+NLfTkvDLqKSSfYt02QYbv0WPFynlQ8OhPOTeYHYx1
cWFGLgtLpw2YxAkfYUxKlvjAguEW7yL3OvhJh+WYrIDUiNrPi7nIbH2IJdZjHc7vjAb3IPI+moo8
+7QuMuY+x9RBPc6bfIVjxKvlmDfY+rmoiR4h31NxHlPWllALhiVv+gV0kxvy2e/ScpGux0NWELlQ
TAKT2CRLC+KlFxvrKCtrxGzdBkEQpKFaWTAUm4m/vBsqeU7dGO1VDCenVs1uUMDB2/42dek+Dee1
mF3tNgiwOUW9Hjc6quVWwtUCJygrFdJebritF9dvsmHMtho6o61thpfV8Ksg4a+2WYALN3LbexrG
NThqEjJUB08kRa9mvBvPK9Y5cviZys/FXO/8tCu63r3C9RifR49/QrDjyjqgpyytTG7j2OWJUgrE
Xgo16GjyhBKoQqOxiNL21zQEy96mncgRd3Nb+D89mTACZB+VlmRbhBmA2fe3qW82PoUCR8BIcHNx
1OyCJWePalGN2d1CfIOwC7hjJTmnQ3BqW5O3gKlpLcshAdjUtCJ3jQFul7PJR+oFF9vJYZocluDA
u9jkI77OPOLQK/XisKiq5BhaebhcLUt/wdloizUMcWXjKY+SVezo+lixK7ArIkR70u/rjMDfx0ET
JmMhKCaaOsIcDQVvLv3q3UWpLNM1viaJVYDl0xu2cyuaZYm3CR1+A4f/NPPr4hZMvBUJ9l3gf8H3
aGBvQMpBkL4kyD0CdjHs644GBZIie7QN5nnqOrpHp9kl3C8mJ0S+dgj2yZbCgysbQi2pYEaZ4qIx
oyr8KC04x4gx7CFsJDbZBn3sFZlAZYGEkEvSZ3U5Ds22hRm4IPEQlXq5e6I2pa0e/yNP96HUrypu
2nyEIxpOqL4YRJRtsgrX2rMt7uGuLlztocimJtrRAPcKag0s3VIcnXlM9CGuiyee44Txwgswq4cS
nztbZeljIcRi0R2ncfzL58YVkTLxborR/E5elpTDGJ1HgBEF9DgHoJ5tjk/Q42Z1S1719IbsGVOO
CYe+jf+JOi932v89jqNfZHraxWIpWIylKXsoKONApGXb+ZcQtRuFsLSxkheBddCThf52nOoX31VN
qdHP40Oax0KDqgwyqyKYlyIdqo2IzatHmyZXBgMfqAsaodr9aY3YiDm8P4SSUMNtgkBclnX+hcQn
xDUFUFc0bV/4ddvmLUWRnrX13y7JDj0dplwMfl41HYTJlWmKbn1UOpHa1Kput6jkvWKCcHYcsU5G
MDW4hf2beNWTbdemQNZJkz9yD0gDW2mNOQ4gdNvpD2C+di8QLJEPd+3aZe+6MIOL+hnv5a7Yoopw
RY2SYpWXZLqhfkZYUJLCQjk9K7CZ7XGEQCDUZzXPUyGHrN+G2e9pUWAcgmEoe1KO2vuWNutQAsmv
JUwqKJegdZ0bCn6Bb9os6QrgBMdh/mxqhIwkA3olRCjkq1MbSsfhnKl94g1k4/U9xoil97SLuoOE
RV7M3XVc0r9q1H8rNAEgrMTFQLCWyx6HrKr/QYME0ng0pZhRW8MiB0jVGzUw1GnD9rSHbw4qXlTd
vLFbS/z3dKBAdPn06SRm73FQWZ4E59XzQT6n4hjX+lbBvFI08/JCZv+7Rfe5rkrkc40DMO7jYIMx
H2iEUQAnYzj0KGvSZs6DcciZmIINrs+Qt3r8qIYqh6vkaVxQS9GOLmUwpv+uz0b4Lx0YB+T/LFsd
D7IkjJzcls6j3tEpY5vKwGkuFwObgsUVSMh+mDCEOFnpLYltW8DpDA2DSRzMPJj36Go+hjU8tl12
zmaM+T6UqDfRFOTLMKT5EKl7ZyCZaeauK1gAR69Og6tM/MOYdt2FzVm2SclxWlCEz+Oti6KSBqDJ
OHNQDi+6mM146pbhPgR1dhm9ZgtFa8GIOIhlZgBQdlXQozFhDl1in+7mOJyK9l84qRGYMzG019Tb
Vk5GO0Hkbe5A09gmnAvGkj3eF5D3wLsseHpTS20vgbLbNngkASxRvROpBsAahBjNixNlnzUH2C4x
zc71UYTJsJdwfbUDwFYB0FAFvt5QApKKkGPHsdgxde1c/b3yFmvthJCFZMJYxlD4tWQiLM3s+edY
z2bHH7Wx5XQsOQJFvhKLKIPJ499NJV+nVrUfYtQaQndtz93j8PNwTNIGRYJ85R0FsSu68Jh6PVp3
5wPkWZed7w0I3RKhv4syFT9lOvaLHnEHO25J/PTznN9H34geAHUbNxEklbyH0jtOhlM6OpyqaMXy
JYpKx2BCxppEG9Mltz6IWTFZCDQrf4hvoV+VQotD7xn7MjwOsl3waxR4srU5SxiWwDez/x6QzdSc
Ykibg9D7aGG/rDT5RBIoOVLmcUSo4CFXTV3g3pH5KOQIQmwO33p8Y/OwVp9wGtRbrxZ9UXmVKkwD
ozdUlsvJJmQ5/ZwlykuHvJrZsMkW48p1rdJDM/eQ0GfmgP6GnIN1IlBR4qyZnbdNUb6VAcQUTjK6
Dek6HwBoHscqdO/ZGvO9t/jTDgLO8IPZcNulKihTaHXR4FB7J3Motnpw28jvqtJhZX6fG6iw/crY
7xoSMy9Z8zXp5a3SIB3DbqeEjZ9tpqCcD+ZgT5fuVs+p2OC7EofBo9NFDFGzNTOr8kHTr0yDbNeB
nx0cUshGpabSYy64uihMsRqobg+YrtCkblCQ4U6r5RSeE9Fh5UpXCr9u7W+4TeTH2NknlGUJ0/tU
zQuWU8TeFovtTmlqEVm3+C/Ws1cj0+pJ1/3dIKDtZRDITfFS/zWah390H+knPxAjnGl9fovlSIMc
KWl/hcVIQbJY1eVZ0oodLsJaomGey6Fd0iNZEFYWadte1hGzZySfEUMRbRvqgj2y37K3KVVnloRm
DxGlvxvrLiwjlkV7Lx7lB3wv8Sr9GxnQlWU2u4/ZrZ1a+qLlv+nI08Po9z5s4pX7z6HS0UVT9lVH
yOwRCFJzQssLezzqulYeUu7AGQYgtwJC6QYjwr+g0+vymOngvU5hFFWO31vW6vdqfk4bs36I7pdh
QA4EUcM5ChkkV3S+AJh48ltmLiOoYvRbQf9aOxY8xITTb4IeC3DCgxryzHZsx684bLOTxZd9k2K1
t5S2R38MNNzudD1SrWrYL6Zg13EyPgkkXaC08us92JGldPPoLtHo0g0GJ0UvS9xFLSY6jTXacryp
Z17Do8BZ849KgTknXIdXyHXFvtLKO6yqB9FcmziPhPOuGrfNia4+2SR1nH7EYjjKdCNl3H1XIj5L
EU7/LiS+Qcfm/2lk96ItT+EJSd91DA8T1txfiZH6H0w638CE3a9YpnWeuTD9sua7TSZAAkDUNmjy
VF1EliCNpRb/VEDGSJUMb4MOQWMMwZdALWwKDivsha1ifiIO/b2NxvAXkgmbgk+aX3lDzd2qBl3N
VJFfAvmOuUG2JQpGpCt4keXnaZkQctGZabvaKtqQkC7HwXf+kz/wKdcxAHmRCYRCOXr3etG8R5AS
7KCZrEAle8BqD3QO+L5nQqd5O5r0jI5lty5rfaf6FAaanHrI1gxt7ItAdfmc9qgmWrN+Iqtj2oIi
1zvXrwafMh33NkJ9iXYguYbAv45t0o472Nr850qEsBMPI3uxUfYiRIM1SNHguGZOvtFMJiiel2z/
83A0tkJnCWdLiDSlzUgSViIbxh+gKRymE30ciOeNJ9LwFMPC32Vd5F9iWQeXlsH4owEkj27SF5qE
s835oszercMrpHF54+jyJQEiltx65BH9SQoQ5QAGkjksUmLYoc6W9MZGvqBJf1pJHb9X2rJ7qsQb
QJn3ldfqqpKoemrabmP7ir+xDCGLldnXc3aJI1H/eQhvAwRCzrV+uNd0AgRjHssQv2PHhhgumlrS
aNNzuO+ddemuqWC7wxQ0Pi0tjw9JhQ7QZAn9oM7QgoWzf0wAsX30Gi19A9oC0w+KyqaEffirtdb9
bZCXpiT7WyPQEijS1LzDHbMxa/prshDCmKo54/tqrsGom6tq/RNVykMCn7+RU9+d2zHsS4pkpBOQ
yQgWmcA7hf0A22AdvsrAe6tEj+Yui+OcOPQrvu8vl96KrZ17c29UutyNZUdvXN25HSiqx5oO2ykZ
MT2x4FnWPL5FmNNvYKTpjTZcbWY2XTh4ASkhSNB9+Ba6ewDR+zMd3YL6KIk3xA7zBt52B/8ZchX9
rAtOqmuTDa5Kuhm8OXmm8CXUqeNPElFItSMEWVeB21S1da8to6js2HBlaeYuAdaOc+sqDSGtaZ8b
kB165d0pNGDeVlXXh0pWpSfbKK9WaEOxE3jhD64//e8w6LQ/EaGrEmEOuKG1kpdMWXgze9PsRulL
lFUTBkgAAXCCPj7KPdx0idNooWT71ljPLz3Fb+Oj7qMwkiKRQ2/M2KJ37vs7RVhiznw2bCnLtkmP
Ym9CT3yVjZ+jTo9vKxv9p2UVRwi65HFdHD1ndrM8/uOklgOIS5z5bSUvBAKiw9hWOxZN7AQnkncM
IBf8z9nPc5KttGwaD8X04wX3OPjINYAocvgiSdhvpa8gDpx7cak9n85HMsZBYQ3muHmw6LYerzgv
yg22XjjKJBmDQ4/8Kci4XL0BLynOlRcHULNrYKLaiWsGYCmtNWKs1DUbmf70tWj3TUr9jR8iuxYX
Zt1nSwgEkA22JKsBHD3U660CLhnnHkWeWUSmUxN5L7O1cDjF7bQjAzTbXiCBasjpDPh5PDexxRni
hYuFcb9c4iQ9/RywyR+Ui6RpC0JV+oRAWpTMqvK2tPWSJ//x3OQvLzGAiBbL6kFFWXrTcVuDV26X
QygTeg88mStAh7fMLxLoKc+Zzm5hUwdbu6IsY43fPHVc1eeY93cdyeZpUnXZoku/LaLb9SI9xtr1
Z0G52VjerbhJYIaEcdZu1eShBegz1MjLgs49FO2m96W+dKRSWGwxFYG69dDvdWQo2kz9064h+1I9
QPmEsfhU0zB5B+2Zt2h9cUvCrepknBwrpO0eSTR+d9KDTolXCvRAmFUXuxa2p+pKPYJ+oZ7qfB59
DksYrmFPhoPxG/ovHYALiExO9wgRVdhXDgt/zJeDaALkgvTwzCPdtD7ViXua4SKGqZkN6HKRgBEB
cj6xlLCLqTnCiQCubhajs+NKU7drfWRn0TFd8zkEH0V9kyHDKA2RERBUiAajm5lTiIGCZd07C4Sh
Dqf9CDB9F7BeQ1/dNueAxjsnQ36twmHYN2MNDDlIDk4jEWCO1uc0BGcQj0gng/bs3aPJLa4aiIqj
BTmzjXnGrnjnOWtj1DSANRdEle7iKfw7E3tAsnO7CzCucwhN2ltLk0+DO6Dfw+NqjwlqvzxcebhX
Ffo1FEGn8Ce+dbqziiP5tEndqeFhUDqybHmEYK96rtfPrsVS09klPeCeyCECpG+xn+yrlKzl6Kja
ar+aCXrYyivZIzGMTF11yhrW31Ss+huW8XXbNtANifE5S0fvrCEVB8LRT2+ZaEbE2g329L8DqjiI
mlOPbXQPVL8W0XzupF7OP2eRgbGCx4jRyvAOEWRcO3314FsxOsZVQf5uAmT/JsMYGqV62fNOjwiI
BBOyhIjjMxXVVxPxgkFP+YE656XiEdTIHlY+qSqyDSrXYooBKVbEqAfKQHLv+nPAkD9hM6IKacl4
agHgdbQ1eZ5r290x3Zyrhmcnfwy7sqqDaVfH9p8sqc0euS5D3oOl2yXYF+PMq3rneZneATnwET3d
pO/INf1YBMIH/aE1myGj4pky8A7ZLDQwuQS+yBiWENWBK5z9FSmjM19f3DydqR2+SWiCW8zL2KzD
JgIYc9dJW5K2pecu6aqrh5aBC4aVECZMZQKO+7v2859hOgURMEDEBmxlNyHKQghv71nxPfv+AJwk
vTOWxghm+KO9ITvRdliAx/FTBcD15ksPt1K9fms2v488md9shk/KcP3ee7B1+RK3gI+C5tpmXnM1
6JFRzy7LRSUHP2DfSFREqDDy1fMIAwbLjkn1BX3ZAHUan3c98jJOUxUGecphzmhixAt1qD7QruMw
SkgS+LqJJ0Vy0/D4E0CjhJM4qnYUiu556M2eI7m/SMO6LSSBCmMg1d8kDY9RCBYAhfLH44T5ntzO
bbeis5TNCrc54h27FeGUgR2xfHQoMzm71isHh98S+Z+z4KFJkGFf5ZgMEKctGF021AauUI8bDzMl
MIlMX38e/RzGekx2UAGvgJRadv/fCwMqmzxY6mmv0qneNNUA6wMNyAvXtoxtmN1/HoVymkp/mJrd
z8PMJsN5WP1/kd9aPfl1+LDJI9cKEYNNVQ+fbcwIRoKttvXj4cBhWvKMugdjLC9wRlxNJ95FFpg/
2sxfdA6r11FSu/OECvcAUvgLlnXIcdTAdisDbAFaYYhWhx6pme/cGfJrSdDfxBnZpGFMzsuwyCsP
JG4xr+nOmeujLWIfxZqgTRxocu2grC1YPbKrsL53sA2m7ggxYKVsITFHXAmspB2KLR1jXVkX1LNL
AFNMDMoSWCjNScjtifV8O0+Rf/aAuQPpHLEy0lW+N/EERRi3DNFRwb7ar5637qDO/24b6QCQ87T4
6e+R9t28MsiPZDYfg3pFtYq1rds7A6ePcdWdgsoA+ISASOOCEzdrtkFGGMe0h9LL2qg9RY/66+fs
5zm3DMeKQWMnwibecgVyKRaItw6YxJzuTjVIHJJXuOTZghrIWzW7cawNuGVSuwPrJlq9mn3rwuxa
NTJ8oVATuY7rO2gw8mKQ710a1ieISvfsnamasEJMyOtsO+nOa2yRgZsk9aZ7eHP5kqBmfLwQhVG2
XQLyVfnJcszgZDp6j8PPw5+zVhoI6tH4FdrR8Goxw5xxpQsUyIekc/ERESQQ0z8i43/O2ArIbZgj
0MB4qmZAuEGn+lu69sMZ2HF46NDlSXMK0mvj2HiDyGO8/ZytfPH3yxyB0VJFtYr41EciuHRZA+kt
Rf4r8Ly2AQFcLc9yQE6oANSVI6l6ebaiu8ZVGt8UFUi8AYEmYY4FbZJsWiHdTWXrdDLKR4q45RfQ
p4tT3QlXvdstHP4IAvHYWxoASnWzeGY1JGZeiqDFMBjqO+9CkaeeD4Nlvdoya1RfLtqQfGrBAS5I
D8UKgJIlIrZI53G5TE1NrmkEI5YP6wTp1It4HFA7ImkMegb0Yw0Ct/2sDBQc8DZc4V2YyU0gVeys
INVDAgImxnjSJU3J/EtjvwEo/zQCymoL+l8s/AIrk7dDugMpl0ilb7i20y6QbbtBOmkKdYBOIL73
3Obn1SZAQGwPVLeMV7VjAdGfAkAOdnXw6msyBetbtSB02JP6E1H07dEkkO7BYdggDfue6EA/ZaiP
UfoA9GlRC8ZzvY1mH97pSCaXVC49UKq31U9tabQbztDmN7cmeIDIvY6+JJMbIHoAlFqstv2knhsR
8tMQ6b+6bf4AZtTPAMxtIa0dbkMQhoX0Z1iTseLfRAedDVAMgbCgLNsNZoW+el5yEwsYqlaWbWZ4
ad6xQCJ+nI0CqiyVvLf6JQ3aQ7jq7g8RcO4NcwPwaG3+wKQO85fV9CXrQnaY114WHa5ksYSV3mAj
BG/KFZBYH0ycbZD86hqLPqCyx7Fh/y1A2kcpMiq5IuEJu2R4zwwRIDB4r9O18pf1FwQkYLzXc7NE
QMkfmcAtpv+SkiQpkLu8Xp0J1+tA6L2twYpD/XapQ8p3i8MP+O0c7ySsOXk8DOtngC4Pgtdal3GU
0GIhxn8XLNjqrs2eqUV6XxNiiwQBdcZriNaKTMruOrKAuGadWuDUZRmwDRmXyF+FxV+rap8E4jfr
I6Qau7T5chUs5Uievw2G96hWU/3q9fyjS4IVZf+i9syk6xbNbnj9z1m0oDCsyBXvD3f8SL0P3da2
dAMzB+wr4X1kAwwdcVo9rwxqFKiR+uPkIJ5MIqR0xoo/KzXE9zT4bAzhzz/P9OkvKGeDsx5g2au6
4Y4tAST8+Ym8L2kGMrv2wu3PC3yKkJFUTe0hdoI9VUe+sAaR+j7ukLFTAO/1qa08ZBBNkX0Sjuqc
QsZ7SEBWPsELgIG1uApIWTYXE+ROf1ZyMvWQQajL68Pkz2j6Y4atGhIHH0iKjE5fRzfk2eunRde/
AGr0eeIB9lYWDcmobXTwWa/eOu9A63k9DXG9H3t40AA+V3N8ncZMnTQUYpsGF+ndmjeorp7qtHff
Bmxf4yQSFUZIbx0fyUU2hFyqKCK5nON6K2JkeFTYl8XL6G4JBzB9Wmali8X6HtXVqzR+chsJse8y
RqytCOQrwh2giveig5rrv5Ly5lfQ9Y/bChz40oHtJkDiOrhY9l3sc8xpX6C7L/Go6BMEQCicGPlm
bTPt56pdt9xHQpsPFQ4IGhRZ0CMm+RgoP8o7wOTh+jm8h3EhkB6OpWpIz6ZtPrOKsicCGeY4B+PL
JJFlrriXHEjiXm0chFfEzky5L2Bxx/YDpITCP0KYcwwMXGN5ojzU2yrEw5/nfg4zkoq2nktGuG6X
YiAuy8qeLvPOJrrdZhaFLaQ7/ekHI26xDV9phVDbB48DUsc9gQ9pjrPbL4J+zisYuxkSByh2MrG3
NgYIIw/+EFVvqk7DJ4EoDD2Q18oR89xE7K9OCVySKbakkPHm8UdFQXJBmhB/wSCpt2k0e+XPQ22J
KOfOsC3qrODWQ5UlJAiMuUKK6c8hfbGhxnYWgmNzjIZGL6Bgpo2iPjbZcRQamtXBZuRA+PvAf4YG
nAkCEnPaArpoI5REEkh6HtYm9xe4w1LM4VsHCcnVMCT/hALySAuTqfEuGTZtQciZQwpJ2oWnVXgv
kyuqaOxvmUbB1qCh2DoMBeSagFVtEMJEKlttoOjH95N48qUe52QzZig1F4TGviBnKAVonTUvC43k
NZunj5H89v3YYBuMKTv74KsO6KFkHnctlNEZp3sPOboFBlZ0QajVCQGgI1qV/y8WEtRSFwja2h6t
t9d+L3JkQPf4dFiaEPo+NGu/1jV6jqYHHxhSyHI1dtaZoxR4MADRm2zGzQwJ2D1G9jhCihNs0LKC
ffe4f/b9CRqAXj2TxyEViAeC0bndYZF5eFun6NzPotrDqOoVnkXzaThPYLyqwv2Y7mdhoSHMavOE
SitFAxIkz+tK7pnKsuMACAcRA7KrgPDPFlE5w1T8vPLznDE6rymC0buVV9efQx2BDMeEgQAmYEUz
vf7vYITAJGFRoipdtnEgD9SssPc5UtZVN73B5xxcMKujd348LxT4qk4MwX9+TDVjEUeKv0dEtpeB
iPS/PzaxqQwoqY+tR+2e+akqoTv4P6LObDlOpeu2T0QEkLS3NNWXSr0s3RC2tkUPSZvA0/+j/J2I
c+PY9lZIpSpIVjPmnExQhKuOEzTN8zST1DB1CPrvf1uS0Xwu8ZWLOmn68fDvK+5/tBlOcSlGvBtK
qLjT9eW0ej//K3//92ddoMUDzk2ZzHyWsrL4nZ1PiGj92titcbUL5rg6yAIS1GzP+eS9185Mt67z
i1VNi1MkJopgAPZe4LIRjNatSxzvV9PkyVHIYYva+19nt6Tap/d90LLOfNG2+uxaKBMNXc57T0cf
WlvJIYXD3UvNsx8zPq8wk2xh61XeAF3Wn83LI73zqu/FE2+b3dy0UU1nXJbE27LBFA6ymegmZ/FW
e4xB9NXmr7WJ12Rn/7//axgG5frS/k30xrykfttcpIj//WXpFvOiqcaaAkg+HqWVme2E0u8bLgsL
wJwIgbxNjtWW9THFPc8REq2O5Fn9/7lNwtS0zH3aOVO2cT9xkjXTZNy2zX+XPJdOqbSNm4vb5O3f
f23DSW+G5OHfv3QJS0IMtS8mjlRXaXvdbuWsDOxxdq6L4VZHav1HUnfKK3d1ee3+/WF5/jkzfv79
c59gN9SqybyqJoYNJ9fIkV6MGNY7J4Nps+PEsQxBIOrMudxulWtMBwf9Wzw41pkCKQvV3E17yen+
olV5x3VhPvfNgm+dKKEQPS1Ok5uc/R6uoQEkdtuHHmVtnNCwB6KakEWNeqSLEtUZcnxAtuSxvf/x
0du/sK2m2h6EFhaz7HY6CqPLai6HVkfwu7z4qhdhNeLDQMW83pZ0U+d5qC8umRznNqd1MmhLhd5E
VUKDZRn3lqreoFSZe2RGmT9txTKdetZlshimm6JEWkuTc5f4Es02tMifNDuuauarWtX7e+XSwvte
Zuym4d5YjQ41ozQv62zUNygT46KPNg7OnYbTBxCO9+Lckwjsq6jG4ZFr9sWmsTiyU0aPUf0U+ORp
qnowSeq55mn/sA4sT9IMa4PV/6OTuLC7J4bsINXzx22qQm1lxazb/YdL23UcewRhM3DKzCrx3ffG
Ks50XlGh9TvVY9VnER8Tbknbw95106mdXfuZxecxt8AdlMv2qq2fXddVb379MjXGvRrMYYyNx156
FSrkJKMcnp51jFRxzrJwk0rVpzCobVSvrzxbjGo31fjF67Xf7nBBTnAScO0n2HYaZxreskoRZS41
Sxw772NvNfLILO4DLoqdylSPbNU/anN7LDd6frkw9ADPDZo1H2GfdRHi4VKEuWXloZLkWiwNRezK
V6UFHbBlDV2AieAYdUWNe6GF07F87baqv9SLEXW+pk4+BkdBRe++k4V/h8zw6BuAIXxoHHewUOEU
2kM3uWMoXZ02NFWvtqXt+3p8Gsby7CnrgvGF2q0Yf+njPICtpr8alwtkbWhWSwnntTWUOPO9dShu
zfI8M1wCvJEGxJKzAYakb1al3ljM50cMkr/oq1KnrXb1wAfcp8ywSa7J0Uo1KixzEEJCwjCx3nAY
+V10tfq0QFL9OTdYn/Cp9StMXyaYQelkVEW9VuNsBmlkTW0ZSscKXIH8P7Gg6wxNPg+14Dxy+riy
y99MfNhxjC8St4RQUU1Ga5bKyK8diUGbcUWK7YUDlkeBmyiE2v0Lfkxm1OpgRtDwnAQLigerEvvN
TCHRs/toz9tylnUFwA1+3g0nU1hxrwPxeKGXj01U4gInmu7D9g2bISfULnb3Oxbk15FsD6oVUDRy
Jnbd6o/g6cWrYXMXIT46GqUombRsTHF6+yzVb+Z9/CwrX24Ey2LaRnhMJuu9CW0RklJoQp+ZvxUs
buymHvPGzrq/Sa8mOwqCQJgLK7EEhsdWe0vYYo2T8UVcjgpZwB0FZG2oSdfdsRyMx2Y85NrvJJsv
AMvFybZOU8Z4qNstfKfA9ZU8FFNGsIv4625JBUTWZuycg36iYB9dISIyQ9xw7usCUE3SuM+UXRBK
D7M2vq1L48QDq4ZglWMbFlaOHDNBY51gtccC/F2a1XA0ffvFreQbrOgTOUE0gdkUTR6mR748WPcf
4dD1tivIcEXQBp/3UID0fQ6mo84Faxyadr6on819ngRuDaLIsJDONcxd42NQ3LQNUpwVZDByBd2j
kZhvxDoNe81zPSq3T8odYy8f3Lyz9oNDtVVkOzgJ4BdNjjFZmGNExNmhqVUfGhsPwaaC6yfbj7UJ
Z3Oap2Fd1ncXbp+3G3thxYAw4qSYg5/UmMydX/UVqRVyb6v8T5d0R7Zep1Vqh6kf0D4m3YMckDq4
OsccskQg5+ECdbwTS2rul7W7FQgmA92ys0tVjCfR+kCC+chCDYAYWuJeA6RPhWlZe5gfwxnk3jJy
JxjqsTi6gst+Lqx9K3oWVmixwapHmaznDrorMHQXtlVXu8RakJOP4lrmAtzV09+s/tdYd1iXlTZr
kLl7ADhjo7iwiCy2NNLd9CbYmJPQKU4NF8Ys5hWZRMmTzJ1dFmEgrD3SrAbUZNf3oX5/uU3r+xxB
kPUqyQlikNdU+Ltly41w6spf5TygvbPg4PJuPqZchRM0M9EWFe7/W/3cr9qXtJyrXq7O1Rug/1qW
T4Gy1St6h3GfzX/oQIbDUG9tkFVN/lSx68QTnCEoT5zOwqRxSLqdb8xn8niODcUiIAQvnNR5HS6C
k5S+jBULiz7rv75he+zPaIBXZCOb6fD2mmV3mKV80KBVQzj3NAL+/W1Ya2xs5bPptm8p6YmnznMu
/dBf2fNdLTZbR2MxPp1eEM1ALT02LAfWurkMnPZFkuK2wx51HsFxq9HB/SFd7N0MsRz5hUoj8l1I
2vvd+89pl3gR/QAhS7Wj7VZfe01sCXPoH8j5KrkX0+FY5fiO1wrPVkrpxN2YbYjpY1awnS6rYCmq
5mw5MK+VysOOR5S2lWzbx3bv4rJVrcONOnY/mi3Yxl3Ovna8BHCsQLXYpjhezwRho60BxdTHAXHA
OPztrLsZe39q/OUMWsUOC18HSffnbv5rtrovXekM2JeUxxk5n1ZvL9nk2WSf9scpLSLJybs5Qd5v
j+6C3ml71rbNRJ/kXzfH+SnMBGbJRBQzanYf9nDC7p7pBAxGsbL8zioLHyZ9pkzq0kNb+m1kNIzI
QGjP9t91Y3Ip3Y6xmGEfhO48k+f3V7luewLmekQgVcdTQkIhX5xr58JX2QsffLlNmKaM0+diCcAy
TFdSvwlsUbwZ/cI2mpMQoF/GiWCpVNiv64LRn+/OEZY8DAO4RwqPx/NiZXk0kprpqQuKpT109QYT
SG3oj/5rWs//KdYwgTf+pw1iPWnEnKRmmR9aB6umYiMYCff8qvrM/eFkFszQzOndhMQMlrV4GwYI
6Ula7yW+2mH645lZvOI7Q11zyZgfzs18Lc3xIPzeiyYT3UhdMvPo6Azws/yj9f1uVPI2Vds9k+uw
DXpULt4vQO0lWKiuWaSHAz6pDJwa61pREbeZb2IzwjxZR3BykD7nXFN240NrH/w+yW/9Ke20z5mO
NjRadwryjdwROX2VWuayApPag51V/VHJ5KNbUjcc576KK7OnZRQp65JFo8zpMxiv6ZALIc7N/+J+
xy0qilFGVqY1qGJ8ESSLdtn0tg3nbah2hPqSp1n47n7UkxFkO73o9Z0RXpdQLvqNbAmr47H1tk7G
j0iYOLjls237X7mN49tQ1Q8VAZkcU2QX6O6JbXl7rEe9P/sFxgiFNu6tXPn7FduvB652It0Eg2LY
+VkxFiZRi03rmpAhssGHtl5mvc886PxSPfl+hYiLDJCmPS2NQeJsaz71ffpr9hbCD3qZR6DYaHz1
wonzCWPH1FAHufR/JuvuYGymXIZZFTjl8mfr4fK9kSThgv7NQNu3lv0L7ajYpblLuhoyFK0z1jhj
Kz0ylIzl5D/q9wA1raQZ95inloMdTCtCZd6Bq++wDGxMruitZSxdLld43y7AHHneL5byd3x0KEW0
QJlYKyF+k4GVNvteB9WuC9QkjYb3A//LApG99HwfABdWtsWv2XGeXRINO0HqpkwYOeQO0Mq4nTW3
41VI9QgE+TFbJ93jchbb9ssTHni8nZ8aHPB6r31WXnmyGwtHDsHkzramnb2QX5WU7KphVnk+e9aR
C/XZxwicPAbyR7NqTwSSc9IJ4Jutzdh5dD6cqN1Z02nTR70LFhuB0HgCwHEikqUKxjnlA+fDxFFm
aeFc5yDfOAV4un2QVb/PWQuycgv0eqsBUpxvG3qVxArjqDfzO/b6O39JfnUUjo2PH1rLOeIZb07C
pSgWN4Q4Rvae6fHatr/WyrvCSce17WEzkZrZKbVotlIvXFz9oNziRvLn62jXC5pC+0PI+bB2xkMm
xo+c1oVnqn5Yi3FXVftaq94NwxrhIjcjMJExSiBX1YgtNGRq0RJ6bVB4kg4B+orBZL8jxenv7NWn
NWNoqy1rvOKCWfc/0k+PTj6XseiL2+KPn3qtV3DFf1iKI2Og4IvhZdDc6yj6MY0ovDvD3VS3ycSU
ughkpvWHItFiRHyMs1Iyrio/edNF5h8xM0/D1lhisVpkhJojteXgh7on1J3Wv7dBxaevJ78Jxbkt
g+/tmyV7TR102i3ivnGrIsv8rvqOBeCKqwhvRxMD6gU8jBb0uVWlz7FKUnUoTs2y6udGNBMf6Qwy
RLHio8YdPO3X6iJXAxfcj4mVx8bizuGCFBI3luajMa23IU3wPmcolHmodyzjdXNxTXZ7okH6Er+V
+kVLUsrXujmmSXox9I351sLu0JI77tmGWfWGcxcZvpzMWYwWoxunDxqgD0+ZS5RK6+i4xtNiiMex
tL27imjva6gy2uYV8MZDQ9We9bll1bHu06pjQrrS/LmN97xu/h7S9pBnJA31vHepNz56lXbR3OyW
47DrpMkH3QRK8fHO6WPd6EgOrBLldG52bIIqeZlE1sZgVn3YotZU611n4A0QjumD0RG5J2QvY/rg
0F8M+AWH8dModxWTpMOY3HVCgnOIKOTAM4vsNU9xENmmm1uhXh2ScTwaDDLjAb/0CNLJP5l6jRtT
U9/c7K9hayLODX04mPayHMnndiIMME4ds8GXxPfe4aNP5tqpK+ZH1h2QUsByxrmYceZJZcKoQqyh
t+jHmkOf2QSKn/9cZXkBHcV3041HsxUXYqzlVmVB3esjKMqB0Sh8c8mw1VAIdIk+D/OhKc9c6wym
30Z+ymnZ0qtuYGfiUc3W6y/BiA+nGh4UJr5a/LD5ixvuLk/zb41WvfB4+WXK9Zn+JRYYkGHr8phy
cY2NePIRulBy1DRI7NcMwwTeEPp3ldhXfAQfdPtaeYeczCxyX2ps8DMeRcOPMawYqJQfPHo5h8by
kkMADJO2y2YL53fsDYyxi/iOnzL9jcL+VebylYTIV8008TLyCnCnibghimue6abBNlSn8V38o5/j
Pw+yJZMFkZXXjEHzVmeZvzc9j2NEkJKt6UFJMwvLYXBsGa+eL1iLjBhoog6jGOwDpAegD3ax0Al9
VfldNtNiRut2inzLhHJ51ZCtiIKEkNRc+cHluDMHIaka1F7T5wElkjfA7tLVcnFR0Gfyr8c8MNRa
b2/CTnHek4xRuR3H2MC6tUEAZ5iO9aC372lVfI669y2hC4Fv19jcQOxhZR6bUnkoGsaUg1R/rNfY
76JltKcoSbwCSQy2Z7a/HXHB3xiHIPZe128539micfs1VSihcvuUsjQ445Mg52IGGjFVMC1f5gyH
Jiczj7uebSqB49EoiizyTaxMqVgRnAerbzoX9kt12DEFC2onFdGol2EhZs60kdzURYcHq/sFvVj1
bPS9e8AbPICHzeJOlB9w2q985ya4S+ygTTZm5PW4Q9v80k3+R9ahYLMnfaYnQF5Y6la6K9Xf3GXt
AzRC/0QBOiorLlqkff+4DaTirVviO4DiasaOM2IKvd57jbLKPuTW22FRWGlYijcqLzPwM/fJzuos
9G0G/QMALqFF6wHOFGrJxFzJpUJSq9ghrTeipUrevYrWDTlR7aZPwIy/SM9k/ucyt3E5pjLTcoIy
+UKDdllRxwezm6+o4fUrid9vrl3EKnMP9wRSuGjrlPr9HJls4Hu3ycNSB/Xa7pOrDYK27xmXaMKh
V59fmpz1Js5KXXDYKSHRtKluJ3I08NlGStXKkrpy7KOGKGdXdAnKnHzs46z3Zjop+aUrc45rVT9b
iYiz1lye/M18sChAg+QhLVkZIv7iVtI+E3dwd/lgvptM32IXZD3RqF7pqokxFm6PIsqJBh7v1ryt
0ZhpZ19f2LSyYB7yZdynjU2VCMkKjqbCqsXpRLZ57CTmyRoNzF9g2FE+Id8W7fZiDvMrxQ5nDans
zHUYAS1OqFkVfXLfDyQHo9MuHKJ+xuKn2wBM/FUeZCK/DHN0o6oE2zO97kNvi3PJWxLqU3qUo3tm
tXVrJvRbHsOrCv+yf6fDtDjMWd0WMtx/rofqfflsxx+3qhzg6OYdV5WeN5lgL8epJWASrzLhfUkB
RVhPGkvo4GbhK6aa/l3XO6gZmcQjpgV4YvjdV2XLPRTExSIXaTRK/6RlPNtV3dBGEXrCA22nUQXu
hgbxXp5/TGy+onuD4LSIbUBgHlrtnl2SfKStiHEkwtnXk5g8bOJD16o12DpwBut5QqceTPA7IQvv
q9dnzJbsnVcrhWl2r4N8DwF+IMdkWZlzGYJXldeML9U1h7O6lhatbW+gWvLuifam/dRZfRHr7cGQ
4k/qFzdJFPfDYG7ndEPgNPYbxIuPkGjkdCm1hWVwlj9xmZE/g1kTp8VaYsahmEI8ZXVNhh8E2ZWz
sYGdxV5sptuvtwcLTu9l85Zvj2ngbyMhctnJH3BOxDlmysyd8lO6MOUfAAuvczk3kb7q9VOn0F37
KXYSPNVPySBU1A9Ds+v8bTuaU5af1cKFpU/WawORHgkuwUuW0+dtaGIQ0ofoMliDau0rJBcVRK29
Zx0ph5q5TlGGdcJF2Frc0/98YImzLzU7iccyNmfP3Hme/V20ln3LvjqBoHLIqYPc2YqEyzO5aApu
wAzy2POd3dYkfyfb1x4EQRHU3MbwrGsEBOFKdzGb3HizkPBHNIlfhizErrcLCro+fe8rM2wSZyDO
XdUPJYObiOVLdSklTmkVOqVI09Fn4UAd6PeWXqVmf9ly73FrKhWKtnaPjl5QLjIlSGB1ImE45nvW
rycApPyPJo0urEo4m9HtH+yqizfk+wIkJGiNxg4M4PGmVa9pLt8QYtRHNmunVt/qoyZqHMHWeBHz
W+VJg7IZZqBpP7FpwA3ezWl5VfPTwndXmfWcrOXTgn1XIqJEw1ah4F0a6ZOoaTH/wjt35w/Oj90z
o1jKOgahpDrW3he0ug+wH+ct9Q+jqpYDH2+YFvZLYqZtaOl3UxPry+whvLkbMChp5hDIKj1oJBTt
bVfuE9Xd1q7+WvLRIHKJobybT4jv8t9uLvND6uJjsTBRjZd8e0SCWtMlF/dzfcAHROMzn/ImCW2T
YbAa8RzKs7OhsBjIEVw6Q2mCdno6OdrccXyqwFJNRgQnxrV6QvxrWuXI31M82qcX5fOLe6O8jgUM
1fKct841VcaO255OSbkvRYZn4HhngqqEWCi9SHZCmwgDYU64Va1P5XRcdVnspw23LNE0ez1bHudy
igwqKiVXh40FIvAeYa9cXn2sue4AB8mGhfMODsYtyVQXyK3Zuxoi2mRd80g4C7e/1M/Gt8NqI3R7
Ytmgl+hFSbaJ9UTs9AXtSmrxXrPJeERdELkKEtAw+EqZ/Gh9Jo8Etj4OeOJMPl1y0WqAuniE6jht
msUSaZv4cpT/DbKusbdznmXS/JSdfVKVrUKrl9zmKxpgq11fPVvMO1GjeWpwpYHuZymSnHo3T96a
YdnP/oroYiSXwtpuNjXIuVCMz3icw+EtZljN+dFcjSHE+8sIDLfjiTWqC0HL99VDf4KvfmjyxtwN
7fSZG3hpzp6lx4hb2HNavR7IO4goF7xBUNRHZModALN717o53Nr/dJX3aQ+h6Y8rfEngTJiPSGIm
dpieXZRhrBcqihqXpXOnKO21MSo05wlj+v8Gb/7iGZpjTJ1mzDM4eYRBFVZkDKXbVgPopiQa3HE+
ogG+trjzoURhnc1DM9RTlGa4cGOVorWM9xosfQqfZQyVVeC1vIP+AkDkMFuDFQ6zDpEywCXG7Lpd
MwSvpltZftQAqNcpMU5bQuQgBFsaN4UOA93FtddqX6a9nhfnm4BoA6tntNgblrFxPbPs9nsaPyW3
2FcJO8bh4N/5U6fRfusJ9ieuoZkhZuh+mHk3s1OEPclFBbVm/mQq+2Z8MR1svf4WbgcOUOF1BJN7
H3h0XFrjYzfgCDIS5hi6PpAi41AeYwjJe+SPUZMLyneFpHxhcxu5ANtLQ1qR33KfoS86iESUB+xm
syid7W+WLyPMoLuzfOPg+hNTHDOZd15MdYf4fOWN5iG6RVZRf2jaMkdW2667FaYIZ6RS42iyHT/M
65oT0UVGP9nPhqXSA9roeV/LkzWkB2yXsJ5w6z1jxA/frFB8uC6qBAyjqlU+OMrgeLTtne1kXyx/
cMPLriBdTLo/4Pf4vRt6rWIeP2STfrW29hvZi8CKFqbI1vFSwc0Kw7D+UevwrRm1XsU4D00YS+Vt
l+47sy7DaSzBGY0+6lztifP4UqAqhhv7qrcE2/1swst12o/9xJ2hJfIk7m4EhXis69kPpbKKB3c/
LcWzy96EO97c9op3wMECdTAYCoybumgal2+LF6u56tbVGovXumEOXnb9u2Cceuya6kU5zRHQj+X5
B6N34wQ8huHB1JvRgpSJAyFHPW+t0GAmTjqGhf4+WLb1M0+K9NagKi0MUdMe5eyoEMKPzrgnDYcN
JyY4AaZKDDHus/LFf0qQjoZpZw9hPFqtHktP4oM6H+saH4u8Lb/W8u4EtXlHLfGzSFWEV9cMKAzZ
rKzphtghz2kaTB39pqQ/XXidd30G8lIc3+3DCE0yYkzqGkfN6pAcaYja+7mHFGAgYw3U4sS7N/ga
4BlUF7faKctY8zwHA+7XbdBOAiVYIHAKDJEgDDGpMHuLUd3B5fShEvJ3gnVnD6rw2FvAdbOqXlfm
skdvhlPqx1IETc/WsZYkPRHs2ym1PCmmbcPQmccxK+jfcpejZ8TIttZOvu6+SgPkh2fRdgJ7+tiw
/MprpwoT8BykGFg9OiNnXk5/Tl8rOK1QXnqDz+9W/zVk9TH4lKEltFpEBfWxWfZzobXmrjYaDsbC
zw9GNzzNxeJjQLeu2BFRp47JX45scYSzpyDo+dYFPR1hsgoS0I30BB8AQ1qMxYfpQpFS3aBmQcnN
LsKwANk2w9PV5iLsrW7vGwYah/zkr0yky7J5Tlf8qvDY+wBnTbgrk/cp6S+CC51ig+x3BHQ83gA9
LGOKEEubQTHbgN7TSZSDhlWMMkMQoWLfb+1ff8pfXMGsN6l8hi5zemnbLCpdrb827EscrfkyVsR7
XZGEqNbMCyYcFA/QZK2cyQMvUhoZXLF2M1aKgaHsk9h0J5zRb0bVPPo4ThQvDEntA9VcSRe6s/Iq
i7Yll5yDM7WVaQeCo5WJM6MUR40nBklf/th2x7xHqFqunkeDdUIpitO+hxLftqrQWaZHRzImHLz8
KmcKpTpnptUuhNZ4/mNRKnEsO3oYiQzamlw8TZy71QXGPGbRferCe7CWddqZ8ApGtR5mnYQSN3vK
1XuxTb9aF1FuMnL9ywHQYDCQ7tzjbOdrO4EPtgalP5fs2WYH1WbNc7LkerQN05EZtp/QbY4jefSG
mm4mjk4E1q/CwkVqnR2sbhw854dChJu+4oDcI+G1aGkHGs/IB46kbgkqje+BAyFiLY9gp9S4uOn8
UiRecmQyblIVDz3uYOop08iUWmYvhNwLcpk8pZXc9z7CwqUlqEcsOt4HnO99j5+4i//CulZlhD0T
Y8esfyDZOa6EuJskUGaW3lft2uRpkm62cnXmTk/keZ5BMbnsNZvuPFdMNDLQ1rayr3gP3scWgOFZ
d+W4hOPCKL1zDhDAT17RJLfFIUhXTuNrS4utm8sFxs8+DGlKSDXRB1s+R9BhHOob9M7gUIW7bCYs
S/zI1GVSq1nf3c33NUQRya7TMVMaBfeexiqOYKNpTzgtjlyyZt2QY3Gdzed2GEWwGMsfJj6KbBwO
EXfILktpbscy5fBBMFHdV4hvk5Z8gXXtMwOds+doyW5Bp08eyJvvZGdVWO++WJyDI51TZmp9NNwd
m5pGp51nVWaSPbAb/KTaOY6LagRMlR4u7pLxtE2mAyHA8xKDKazBfBsrvnJ5DquGVoUmiFX99uB7
tnZFQkMAeMP60LtX+eiyCRzK9X1eilPGQvrYd8Mj0WGPGu9mVDj4rfSiiDT/XhryayyjDDnaXvtF
EfGdf+tMl2m/ByQ0U/k9a4Td+1bHZ2TJQyNSLbD84YvFswLvpXWpTNgsJl3KG/DGQyajuYw1l00U
t1kRtWA1djx0s75TY8yWG+BwGydqdzfAWZeCzG5ei4UH+yRzP3K4oIuagX5NmJvPtqahRo7HuXhx
2oROuqa6dt833G4m5CDHLl3+bmoc+fB5zL6VLio0Fz/5tPWJmKYtCTYEThR10Dp0oM1hYwbiHhy7
+RFEz7F+rPEAchTwWR1rtv9NYfA0dxpWQBnnHyzKX8ZeDKzSxnyyy425mOeIS8szgAd4EpQ1KHxN
0EZPxInlgFqbFAKB4/bPfU44FDu37ewk1X+ky52RKYB744z6Qer8NxKh+TiajtgLuQZeY7/XXuWE
OB4cXeyC3Vx7KBp5XE3GlSXp9Sv4napH5w/Lph8rFY9k+bTYEdTvhtPWkd5602Ml1bA3oLYD2+Sp
jg9WzW3FLmdkBc5lenNBcBntOUR+OCooNPqqFAO3yOMFb65zLRUNiavbcP9wWXlvyH1BmvgK4I61
6UeuGScnGz+zFeKVSXsVe62jUWQlDDA5Ns10pysxcHOXCNcgSu+19WyakIjN44pXDoRC/lzaBGAS
ghsOCvsQVqWNUTDNTOgM5KheBRKpYT1WovgBygtdpZ1Nk3vZy77XnmBZDlfDWv5k+2SemIV5zl+A
q/ygt9p/NuklsRiRoSLgGdLpwymzLyLdaVDQawSkHRFZVKOBUOetaZ79evgP7JkpGFoMkMymZtxp
skbXNyT8FrEALP+4pIPGNfAi7JyjxodSoPTfEg+AsfmyG/1LX97nRhZh1tBVm7N+dwDbDmnXnTOH
nni6T87I5Cghj2q1sLzU52NGjs6se6hwWLZiCMH5iOtiWiCuXmYqZtrcYCOMvP0RoryUGP4hjS0L
NtSxQyit68+4fDCucO7px4aOJoMCjwwvkCBB4Gk34OqdsLDIccKo845+FdfLrOaHlcjBtxqz1kZ2
L47eUhduCUYKWhIjWr9ROMw7o3jAf+fkD2TrdA41hVOvFAMDHxYCCRzaID+GujymCh2sJvS4X43n
Ci6T92qtdv3AQKpgGZ83DNdpRYkQywoUERgV5TYayrm5zzuIwAG4PNcNixIPFQv1rxVMjUv7vHT7
fM0dfONwRM3K9BVPOHagvTVGvkfy5zRoLKZLTPwwhFK5TSZpB8JhGxQBEzZ0tiMrgBEwD8b2cCKb
9SlN91QnqiB1zeTpKpFAJQ50FhqTuwL1GZ4WjQsDfqux3uH5PPxFHuHrIZOzlgiE0j/a9+PVcXSe
mZmNtWk7PkFu+lBVNWe/xSIP3zSVQQmJHu44Lxg7M+N/SLZtz0GFT2RX2aGOiQaJxduO6D9YCzhp
LGe/qW6tyNO2Hh+br3wy/xb4e0TaYH4W1LVIwmFitxSjo6QNpLHOl1TtaN5Qx2680ak53xNdPCcu
MvU45f5n3p42UZ3EsALS3o0dmU4ycYWeaDivuRsuuapx8mmZ0+eMLqp5wtq2c+y9pUUdl6lnDLSW
1XgywI2B8Ku9W3HITygugxzFXeAhTLOp2NkLuHAP2fReC4el2P2tm4oUJbVobljSpTdtEf9N1XiW
cKR7txDVoXa/Fp39qaVscbRl++DiTHnkJ/0fZ+e13EiWZdlfScvn8WrXoq2rHiAdAAGCWry4UYVr
rf3rZ11mdQ8TFiDH2qzKIiMIAnB1xTl7ry1yvp/Gri1uEHA7cROsy1CDtAcTlVDaZg+HlQVhHIfL
WpMfota2UOHWb0FFP4FxBs2cUd9HA5uHNDUcpl0eLC+7nCSHenORXvmEG4bJOO9ZcG6JEMeupY8W
7VEUpr2F30EtXyWUMSgdcB2HkB/C8DXNNZCzjlcvRgkjIRc5gz0JF4owGsSVzbLPSGeUU+sxZqpG
WNmjjBvXsi7F1xHuoBFl9Foxof50cT6vGaNXlPqfwqawqWhYhxiWYGX0zMQQXTS2AI1lDJtSjhQg
wqgkvJb/UpAhTFZQcMHJG/YguprG9QT9aNMGPFZqGqwm1aJYHhiHlBlpPdbMeTrbiyROcMsll1qR
l7so8a/qEUCjGpBqWKSsftrs3RrLdc3CKmhVuq/eoO+Qol96WWHNh4oeMKUCTERG7cwki/5rUbX9
MaQRIbO+VPoiuCI1tiPbEyxpVUvLErsEV5NBpmwPshLC5B/wge2GOrVXjgxoErgMqhczyDdZUGyB
tFvLXE+KuV4o0sbXlI9BlvrbQAWuRmqTBhtiS4mmWEk9Y9o4V8L+mGgDqVGZT1YBKgyvkmZSChSs
6lF0SOJLBz0+s1hO1yiOooVpmxHWDvhwJgWIyYK8z0jZ0VulASXqsn2w7ehwLwdpmBEw0i0A0DmH
IJI3hoJuNjCyI+WbDxT4+nzMGa3p0rerWEPSp3jS0fMxYXnjtKsyLd6K/TcV9e5WYQVwIWsabAsJ
aVU8xsXSVFnwSvFrSUJHS+KP79zKNGEWEcmmti2iB4z23QiRK4sUvql7CSA5zFgrP8LqUkzEbcML
LSqA/fkjfR9idtJppOWEQdD+K6BDp3YuAakILetJIyVB5BJMXD1O+9GUx4eGZBZG8mvgJbO0JXlX
hLKI0JDIIf2wVDg2aWGiSBB/Fzlln+Fk4gXi/7I5HB2f2pf4WloFASxvDr5Ksiiyk7S+TvJh65Op
JND+pSbEeOmrUezVOL63ZPVF5MWIwIupC7iePQ0z9b3Q5446vAjIvfhrkPeXiud9svTZhL+KYBek
IDPVay4/szUHEkHzNrq0Q1CQpMJYPTkq/vAMnFokN2XK+GtIlAcUWLpf71MCR5WufOI++/wyw3Cj
Jz7+KmndOsCWucXEj0QkQSxHryIQQdMDNjLGCmHLQnect8mwOBHA5NP6w05lGDrCYPxXoJgJbDiJ
s7345q0vv/SF7tZ96IoclIwkGL3onxlyIHH2JmAsPona7zpWR1dkB8APu5GGG/FC8UUS4gXEy4DK
zWSruQ5U7TJBPCl13pM4kSI7pA6Lj66LDjpaVpUsBJF/0Kkoc6jKA4GDUm3SDdCuJOKU/jsgrfOa
veKQeEIGjRlymnkvkcPQjOo61+vPQqOvfv5zS8SC+JG4WH3nLXhgaBM1b3W9Et9SpOd0oKrg/UFq
ahfi5hLJGnaSv9rhVdDjWiCkpoIONMtQhSVd5IoIRBFmKXI0KsXZWm2xnBQygEWgI47eWYIVBze2
yEESMaReQsvP72ciDUJEOYj7RYRD4QhC4KPdiNepxJuI2zFvjBvNZ/IWkR4NoSRBmu8KFCbiBR7E
YRa58ZTch8SgBKUGmm18URHWYIm/FkF4Ldy2G/EfEJI+35AiINXMR/FXkT0o7n+RZRosvUZaSRFc
EQJXasLPRXxpbm56SpMjOSyerbzoob5LRmWZF0R+iRwGTgrr85kU9jegoBYy2H6PoAdcs29FSdkJ
Z6lZW2+BxB5Tt40nm0SIyikeaG2XKpTsILgEh/aCdf7V1Pr3igQRj/tq0sn9o2Co8GdpK68q8WZJ
3L4DcnrVCk7olNKJVJKDlXlvaQeJaURMTwoIIcxXJhpxtVFfOxHvlkwyaQ76RUnOrzgw2UOmQKoz
nqPPcN/R9Tqc3bbxahMXwb73VcTIdqZERdvZmEbCliU/irBM8RoR8fQ5hjUQJLtBojnLl/nzj//4
13/9x9vwn/5HjuEI7m1W/+u/+PtbXozkBAbNyV//tQ/f0Hjnv5rPX/ufl/39l/51m6f87/Ql4oP+
5zd4439/8OKlefnbX5ZZEzbjVftRjdcfJNs0n+/OVxSv/P/94R8fn+9yOxYf//zzLW8zjELXH36Y
Z3/++0eb93/+aTmfp+CvMyDe/t8/O7yk/NrqhTn6JXv/A/wWf9Snv/nxUjf//JOmzj8sBTq/rMuK
qSiaav/5R//x+SNT+YdumJZtKbKDJ+jPP8icaALxO/I/HMfUTctg3tVUWVP+/IOOzF8/U//hKLqq
WY4FTQjBjvPnf5+Bv12k/3fR/iC465jTX6//+aeq/vlH8de1FEcoqQqBM7ai2Hyr4u3lGv4Rr1L+
j2mwM+1BsqEVTG7jYN9FcIS1VUF9mD9Q7i4qK8ZRU9IFSt5ke6+E9VVpXlnaygK82VOqCIXHptnZ
dAq0VZBefzmZ//6mX7+ZZp75Ztbfv1letb6vUX5C4HowKJ6JUONwWNm+stbHaC6+KH8dzWzNw+NR
P0XwkcLnmBB/mnir8yRYRcPKJIWnBqQb6xELHhaHByzjGv9YjHsLSWdOcctwPlhtsZTbDsr7gG5E
NtYTrJsfD0Y/d5rFQX45zQj2jYHc50So7+8Mhb65Ou60QMHQKa9alWmZLoqKkWYIAWe3DlHEdGkC
o51XtR3MkeG90c4/whF06VSsC/K3dY+VChsyQYLHypyriLT6JD9EemEsvbidE+f5qqcoPoMxAoUz
OBT2gU57hYlgLWAzo1c9iSdQZ1qMFRxs+wIB6qki9zWNlH5mDzE4FjAt319QHp7f3mnc519PAUln
SqgBXHajODs20FfGWLuR8bTllqrN4rbfZ+GEj8HZf/955+4f/eTzbBbtDipT1Db9GrTnXJxeY9KW
PEyr7z/CEu/1u6dH+/tnVFkZdlanxq5v6yTaoWqQ9WoVGwXcezxlEPClJyUs0jmeP9r35Lrl/rNR
UigoBn1PAR3NC3NzESKuVY/I/S7FnevggyNZeB3azrMkoxjDA32RqdYlcaFPSKHvKn6oNP4LdcGV
eFd1cmgqtRtUBS/gdI4IXVdKn974ZaVdyu0DyUcEu3aVmzu2m4k7uy6qnQrMBLlbuPWD6M6ui7cY
NNCYWHtHHe8D/CFKMWzsyKd3PGHazVcxLby6sG71ibr3lNrLsjYvA4dtBqf3GFK0p0kaPBhqdujY
S6ulDX5RXyk+C6QwP0gkwCulfiyH4v2H83/m9Iun7ctTVdUG++SsjF2M4mtDxxOVppeZKGSV2VXS
RHfff4y4Q393lRmFv34MSt68rvUidlsDiCk0HttRUVWlPzwY2rknQ/77++MMbvEXRbGLcYR+Wbkp
eum1DaNLuqnIwLLxCsMEPGIUz0oP40DJrB2EqX05pi4WKwgwljjDWAyI99lMU/wkhfpcw39hDWm5
TMzqUOTxHt3WUgiK8f4mWK9xdjY2tQWldAOboCacfUK3EEPmxRd5kaj2pURRq1X8eynGS2rQlv/+
fJ45XjG9fj2fXa57TkJspSt52jVDtEwJkD8ktgtpHh2C+pqB/fuPUs6MAtbJ/IYzMJoUgyfU0U3z
0SBFcGVOokZA7E3CzrMcsa5F0QRP3kFTmOVjeU01vloD1hDZLXk0ixWjJLtHrZG2+/r8+y+mnZkR
rJPpjSZ5a+o+925RQhGplYAqv7G1pPZiwPYfVQZE235DNgMrw0i7aoJx35g1thp/kxMUkdBmwjNw
wdC9qDO0nE6NHBQhqBRQPh1sul4lBv7pFqnVoRjsy9Eyt7nhr+wxcEkPph4QoOjpTfV/eVHFBfjy
LNp1lRYUzmLX0z18ZgVMoB5Xl1PfqGWJIT69VDNKfuUQXX5/Bs9d2ZP5JEHOaOELilyKuKjkFfAJ
SVu/JUZ2SAsl+uE6KeJ6/Obh/xz6vx4XbqHS69XIZRNJXmibrdMyuSZkmkSBFG00FdMoCZ/Fs2i2
+XPYpHdZJz0yjTMx98NiHKNFQ+e8io3r7w9c3Lq/+0Ynk47uDzEsIy1yW8uG7dflmzCQZ4GFQzFN
EMVIa7U2fzj8c0cv7t4vR68Ydq5EUs9VtfL7sFXuHKt0sQKsy6qdh375w2N67lqejLDorkdyEjgk
MRQYZXUcQGTM8fZCT6Ni9P15M8QJ+t2JOxlnpUx1hsLsI5eyw84qgbmM0kM4kl7RFvGr4ifpQx0g
3tdISF80/eTDJSGJEHIrmgh1nJaGUPTRd2k2ttOTUI1TWsfL60kPTQ472u4wlunDJfqIrTEYy96m
hC0cIxlO0yF+hw2y1VKL0lO768vGg/vn1JvIVK/GrLwCA7b2LTBvscLKQSmnTTelh8hJH0zU3qM2
6Ct9EKkqdbXKpRoMmWDBkoKk8ZzJQb22++TFpIg72toPl0U9c/nNk5E6iYx+pDaauTKp36KrysBc
lfQBVwb1Ke/eQsRj9tViEAGCGJeK4MFKDyW2moGqaAd6DQ9cDlj6wC/2VrWdTHnVeQLoBFQtvYVn
ffv9xRVbot9dXPNkoLd60jOV3KSJSDqUYQ77gqQEOtwrn+YscbkPKX1PqIszDalKPB3H7rZKbury
AvjivBhVOjHmTSLBCXyJ4woW5oehKvNRxGBLyVYvrmC5zCwaNSGukQkDIIHDjMLWD6f6zBrDPJkO
PANFcUPrx42MbBWpwRU1U+rlwdP3p+fc24sH78tzPFSwfjsvzym6IyNqrSuvjJ5JL1l///aKfu4D
Tkdja4hMU+pyrJgkKvmJ+ozZr6I981ANPAVFpR7hQlw0OQzOCNKL1HKjR6hkswZ1exmCoe+FiweR
G8uf7t6vcFLrlXqb1vY2Uyj7oqMyltgrl04yPVrysFK12JsHkQ48xe9fOyhKeCj2Jc2x2dCbW5BS
COGtfWY6ZNWwHg2shHS3AM8JwAON/Cc8Mok3R9O3VeipNJG/qxLzCAjmxRzsZKE541WPYnremETB
TyXfTiKyaiy6226gUccw/1AWI2yR4kExknt9ZDWuo+zQYuVXUNUkZ1WEVQ228WJN9I8cmdzVyNna
uCkNCzg36/BR8jYWTN60hG5rJXSEvX6cJ0lLUQydf9MvqYHfZWjoImKLEw3bLX4pK05WMp0Xcoc2
Vkf7MZQ9t6OZVOaITELVXATMPKkSQSkm6UqaArLfaEDOEFQ8IzkjuUN9kiFeRwN6Halr0etLF50E
jjJOjh5b0tEpNk7kw9tzNtA9XKdWlmnl7JyKA6EjRZqxiCr2n8M4OxSSdCObDuB/bBJ5ymoGDYrV
6AIgiHOW9FwruYCSvGxsf99m0qZUx2NowJcV0R1xfERI+0Hi3koPiEPsKQujCtBqZ1lyoxKbhdgT
VBFBxhrqD5yQV9/ftGeWocbJM4GgoiBCb8rdNpfKeaS2AFDS5yIZDmgnXxH2LzA1XqAJ337/eefW
+cbJM9JW9LJBWOcupcl5WaClzAE21co925iFhH4bPinee1mNf6H9Kw5DHm470fk4arF1bK38g/bl
tVZNdLKN7qLWhGeiQP1pVU7HOGytyc3Zim7uoDJRFbn0YRrjBdXWheNJv+xYvu9GG2FRtPSUcVN0
vStzlEWAIymtwitw7sDQ5M33h3tu7jjZf4/DaGkOeDYXjkfEjU9ba6jbW7J71wV5i0WLxvT7Tzq3
RjNPVkQyqeqaTy8cAYn/lBTBzuJjVZMicxp+BEX52hbKXk/1XcD9T2oJjp6W3sOwNnoFMAtzWIOV
Njbd77+PuIF+s84wTxZNvk76XVwUHDmoB1o445aYEjdjICsKZOnff8i503uyZGKzEI1Ty3GWjb0u
1PQjoNjroHMDfq3IGFN/um3PjewnqyYSMlWm6TJ3JXViJ4gB0KJ1p0v/u9vEEE/nl5kpiBpS1Fom
DtWWdmUS4Eqrm63dyjtNb288b7z7/nwh7fr9ZTFOVghtIgc0fXn8VJ1gCORgR01kkOkELpDVu2xo
sXqefAW2DNpFYVJNy9Jj0up7h00kgrNi3fnySsUo5oTtqrTt92Ay9AW5vpRFsD7itIv2jp4ukQ5w
2clWQFEyzCLG29ax96lI6Q27gRtSunO0cIf2EHKFY761Xn8BSAF7pNktI0ZuJBq7Ei5frFHf5wzA
rd3HEtmcEmkfXNqOME7E2TTer6g1XxL2Q9dzsH5NzEJTpUE7IXLCD+GVlb18YbWBa7e2xiQsb1Pf
nFMzfWr0rp0bOr1zBrlHFI/hLPECEx2NeiWNMJ2aeLoHQxfSvQ52duOQnZvfaIaOZIScD2hnvobO
2CbxJJGa7SB7ex3SH1VVZoeg7fZBqD1Ryz46obLrh2DRxdliLLRtK3GCiKM0x2xr50a1tvPwMrf4
1dqZyCztiIusUiQR+i261kfwqksourRda2lPGFZHHwb0oV3J9QZZ3lbJdZh+yUVht5dZkN6Viahz
Mp3LFrwY2zjQw9g6urGb2lVQY+3up9C4a/Liuke+lMQ+HJNmkaokFdtm8uo05bILWW20DYAjCbBR
Hh7AN7mYHzaIVlFeazsrNDdhGwN3qxZOhuundW7E1MX0cYtyDgy6eWy8nLDRol7monSjR20xd4qp
oYhuXxFc8jnF+/JbVNgLW2kYlBF7A3Iq51CA8ESrO9lD2gQXdWE3HpqnAv27eUUVyllgB21/2EOf
ebbVkxnJaZQSX16du3YA9CGXbljkXFhd88NAqIgx4jcjoXoyB3jslSjhqwzMlJHmUOM3XY1GsGzJ
nCsh/qZqg0Uv2uaas9YRyHz/qJ+daE8W0zDVB6J9htzVI0JrqLK2RnjjDdUvEcLaT9hatNJax2G8
QcXyWNjVR1SSSWNDhMDilAfeSkmLtaWWj1NLOz5d2g4PgoKZCufIu6ak11hXn4Fo32msbuzMuW8U
fFdjbVwMeX0hJlWVxWBpS64W2ttEeMVh7Vb9qz76r7Ws3X9/oJ/n8Tfn1zg5v32pmc2IVscNVW1N
SMUBVreLzx1xJB5IHqbujiMiozj3CXj0ZDeug3JeZ8kF1k0JyXs6F6uDJujYrZqEr4LGGZZFNCi0
KK1DYtgPepBSG0soLpj1x/df+1w35HOD/mXM18aGrgvNe9cHWDWSOKNbEn584N4TfC65vjcw1U1w
o50EaR24DZlE6V47tIO1rST7F0qKtemBRneOlLhWY/RstNMyHeLrMSd6PGWTDKOouYsk+vzBbTvu
wvgYyCqcTDoNXjtXSI8rEse1EiLyJOfK7MP9UD62YK4Dz1kEpvTD0uTsoZ6sBRIvUgtfsRM3IzRn
qEnzhUGhBvsmrteqczuQzta1BAKhPUV0Xlsgbmin1bjmJW+N8mcejwh59aUZ/hrJp8mDrR3HxNda
5DYgUMKqC3vLnYyCbLh+y7PESMLoBRwoh5VSoburxwfUlJHxHivXY32Mcuz23Ku0GYLd99fzsxzw
u9vwZC1iVIHvSC1VoqzXLltcG3PD1j48CmcLQtAZcj08CtZsGlB3wkmktLKJQx/zmUYPgZpVgL4S
Ro01V9gz4tpiQi3icT8U2bqNSI+OK8mbKQEysJI8gki7mERlJa9TmkdNh36hdAdEVVXeUWfxcPn/
lTTrRNVtJAvmvq7NWpnJFstsqNz7ckpWgzFPfR36eOUOwnFq9pTbh00UoqbPle6VNdyyzgrWqrVr
p+0ekvSjsGbOLdNYWYV33XWk5krdrgu7m1TDgFR4RGwFIMx6Mmf5JSeZN5W/FCUt9Air78+1Im6c
35xr9WS9FOWFkg4jYmkgN4egS+9hRt8birLITfJoyk6biS2ZaPnZTNThgE49bX99/+HnpouTFZRT
suCspDRzzdy8Rp64USd9b6n9Tw/LmUM7GbZJAJKlXBszmqQBW2b7qPTjD299Zu2nin//MuIkUe+B
mK8YKEf4XSEmJmJMLrSoWlQRU//3p+dcucw4WSq3gOM1pXVitzRamMcW+L0CLyNEtLEdfbR7PdSt
TL0tjOKu8qtblfpOLOJkx5QoO816TGL5inCcBViZOWbXeV6kF17nMEBHdynmznwwyLG0MbS2q86x
icnsqx8mzTPXVj+5rzqUHsxZfHcjuCtlMj7LTen8uEM7c/71kzuHrBobDEYdQdR/1upcWva1Wcxk
ByV6bjmLpJ42SYAKyPQofKgrEt7XaZ1fEAP/7gB4gTmy9lhHfX+dzh3qyX2WD1pI7bSKXYRHe8Vq
ryNduUxIb/nh/ZUztUj95G6D/8dWIKVhGNlqvvYaBU9lu67HfG1O0q+ITo3V4A9sYu8Suc1z54/v
3x+Zop95hE6mG53ajDXl3OdAUVnlSvYMqvo6KWgIREqwiiENgWdfIukX/rD4zuy7WzMKoQ4GN9Qg
ix/OwJnLrZ5MCK0MWyfXyXiXqWrOcyPfVFq7KRLtFpnSD2vXMxvgz0rkl0c67sKBBAYmQ4IH0ZQH
d5PfmUu5xetYytILwJXuh6M51zjQxdn+8lGj0bSA9AakKJTUbH28TgVOXOwEJPxilk3ktLnCRbZt
dalcGHb7SgT5mpjxbUq7rhs6AwcIPqgm/kUOKkzGDlcHRlVsZ3KkEaXDlI0qtkRHWIr6D1Yj38gX
JqwBMeshTz+UYYoC3GMkAGpBA9OEpBfWyNIcadqwlsvY6rGhShCe2w82L3DCOJypPrEoSrGN6RaW
FBG1kHWD1DyQSzvDn7aEG06BLd0k7U8D7edu+jfzk35Si2kmnNbBJxSsJ4YaH61s9RcYzAq81XKy
qLXmtVbYFqrmFZa+e9tr2QEheOgMC82vfTdYkjobB0QFbYZOvzIBVGugs5yBAtJIrnEB8x1rT30B
c3/RDNB5AtQrWQ93TyjYS0L8guI6HD3WFzYNkvqOm+NYQBHCGOtqunevJuGLD/KvGqx78fpR937F
dnTTGfALCmcQCPx1XwVLuU4RpGSrJsp3U6huS4Pr75B/GZQIx5nXJTk5OFa/C7Pgh3KIeqZJ9bmQ
/HKv6R6B7HnfxK5ZExwunGWeFD8kCloNI69vO8VcedawjMEC+GO7ax0EPqQD4V/FWRza3WWV+7cR
FhSkO/DWx2MkU9swqyt7cHbdaAI86P53U4Z6Mt3JVdlmmVgOwIVx2RmtDRJlMs/4QcBzZizTTwaR
MWgbCG6ciaZ4LIx9Mf40T58bOU6+N5jPQcJuH7t1eW/ZFZRnYQTd+6XrqA/fD8RnPuJzZ/rlKnp6
5dDBa2MXa7mXXHXBs99e5ull36eL7z/hzNnRTmbUOLZ1Rc7FJxj6oRI0R7U6fP/WZ0ZvTRzUly+v
YlXQPI/zow/JXGNLYTubYni02+qHARWN4m8XsZ+avy+fYGBgkM3QzwmfNxcKNGVCGiz6Js2vMveW
BiaUhMKIEYV7qVCfLck5Zlby3LCPIFrzJcZECOUNVUZoKhOkzdaFuDf89OXOFC00sWz48uUKfOZJ
XbLCxsIWYFnSr0dP3w19v6NNuDMTkKatVN7ZSYORpUco9/1ZP1fF1k5mGT1GB9poUia6VmujTt6z
PLrKtPSO5M+jTV2xc/C9aGF1qQ7jZehLO9E/gff3HErxTVKMq24a9FlJLeWHb3TuTJyM5Z6T9RUd
88wF5nqEInLEJL3LEKuv1Tah+RyTZaBm1eVk168wf3/ok5x7dtS/n/+kLVLdt0JoS6QJ15G5BqH+
NulA7LphPYHr/mm5fmaZ9tlK/nKhAQOoEQWHzC058bOUYquUZzucfU9yxk5dyqSl3oOUd+hVphKx
I9wTSalsuqiuFt6QXulpfAwVrIT0pED37Ceb3ie22duhzn9aSp17VE4GKx9aG7phMkodrV2DElsR
jHEkjvPCGPGdx0m4NUeJgEbt1/cXXbfPjCyfM9OX06I1XZMTnJQjcPB2NcX4AvpGCQE+wlMxLxXy
3qltxkGCiqxg6BQlZWlKrrxIWkfIrNZS4ssuzmGTFhQRM1U23ZDgBZSm8o9i7RLLZjeT4oAmaa67
kxkSutAtBwyIDbIPZDXOe47mcQ4S/1dcW8EMfARwO6VHkBX7OEVrYj/jqOpmMHv3diSpy8YjgCIv
AZUWIVwUW39Sq2QdNt0T48StKmriXaQwU46ADlVQU6HhUx+DdNp4MLdNnbCkopiXSenNGlh5jecw
w/fVJuzg+4xVAf1GBY2Dk0EurEVMymnI+kmspW2jc/VC3lSK8hRoOONqztBgUO4Rjyhm470UjQvV
59GsSEZ1awlnLty3raIMWzHMgeCCvDn6IDaM8r0P06MUywTlZtrKoxA1mOk1bUr0zUl8X9X+XjMn
qB/JAn84RZ8SMnqIiVyzQe4b+zGwgAmYJF5OMnRXEvUkw19LOdX3IPU3XjpeEIF8YXssFmtslv0I
DAlLYzufjBZreu5d22ZwFcCucySw3OBktrGZuH1gLARwwsp6B7aefA2W7VGoaQeUHEaVUHAf681U
1E9FU9w7qvZQdFmGIIRcAh/KCly1yzaoH4xKIoi9JEtPVEq9yXluq2FFUNZ9wZNOntlKqvP7SrDd
nbG6LaMRd5+vv8nGgJstlcE1dgFuZfUQmzr0QFo0caouNYOaFuHRIpJBqTFupkg7RLQ9JjTEflSL
zJw6Y00Dehq8a7KKnZVCh7nuEoAz5rT2FHK+oZFt9dQ5TjQVkCSRseAJygz5ykMJZgPk7RgiR8os
gPJlnS1zT74dUu0t80FvafBHZpNiHdo0XttJSyiuTsM/9pZBLE+LEj23NnSPnea8WXQZdFXd+GR9
ICMw543VlWuhLgWZsixFFHuEKoU+ulukpC9N0QcIq1kBGAHDYL+MJigtnEnkD9CeZqYMq7OCnRsz
/BAB6dZqvUcpKsGTml5tSZtneXd0BI/TVwrS6sBfpgSVJbavCdEBJ81S/AV1f0yfrUQQo78z6rEA
E1C7aU9pGHWTWNvZAN7rTnczAxILMqS267DjtS1ul9HeZbb8MIL/5np1ArmFnw48ctKsYP3MIdkv
TM+X54nuv0SqQojLg1ZZt5pDkLB4tnI/+eXVmNqGJl3ovfPSG+ib7DS8mbS2X1igrMOEmnbbAPR0
VC7mpI13maclbKIwyelWsDBqEqLoVT7Eo7opYEUwO6X1XFhjcVYvghhsXjoQ+mCSSO8Q4CgGbS1t
8Y4OPQQ8ObpvCkqFiNMVdkmto2JcBwHZZMVtrLYvSEnfdS95Iub62layi1zXtaUN0wJ2wALU8y82
XS85QdZVHLZzLaxXuIF3phkJF9ITzbN148N0QHb2DGZ1lavZDf7MEv22d0QFMs9LNA9KqS7V3kFe
OBgfRTcOnzIBR4hQHSyxnZVqoMqcX/I43GZOtIGXQmUzNddWmjyIaYq91laKrL1Ea4pe1kvJuw7Y
w4I2KeehhGm+IWAN0CQ4xJZxQXyyP5VXgdpfhGW7VKqQTBz5SBLJRurC41Bpd4Zh3AaiSF/FQUSZ
FsqGapQf6mA8hZ19EEZmDXWN6KcbdXNDE4sAt3gvpgbDqnn8yY1tvfhSUQt5UXN+88IP3dSu2KOW
FErVInyEIL30B39jq2AgIPPECqM+EREMlgz1ZiNfMQ++glMb8EqlFhxlw5sRZ35h53yllB5jinYD
Hy1psjqUoiTnFtTT67bFG++r9nMdKjrYBcI9JC++Ej0hLY33KvTrOZ3XWcvxFkEA5qRwLtgCrgjU
DRmdq5nMCrXp0iVFlXYOoOaj1LtLAj7Xph7uUzqPjdwj8rR2FPg2Ic0JRCS4W7Xx8z3DQaIwYB5g
ne/GdFqKF/iC4iHb5k6b6LyK+78jjrAVdwcMQdaVdGXEY1S2wPfMTD+0CiNyZD+UpXxfKMJ103na
DDwoBbOhuCnpKTn+eGg+x3kwaK1GyNHwjHL1BhX3oXBwmafTPSXyuVJrN+It+xFq+eikc94O2CPa
oJkvFWvHp4Y8ihGwfdA9Gr4BljzRMir8Zp0l2g3t7Yemdq4tw7yl4PnikbhHqNNPQuIzu4/PPcOX
5UfvU+Yoo4wCdxetQqa12OifxmDYOjRrvl/jnPuIk70Teiid09dlLtu0YmaM5gax2JNVtht0DT/s
z84VAT+X+V+OI8REXUUty9ipyS8x0r1n/nipJeZVKpcbL/bWkK/mnlpDgUkuHF9afX9sZ1Zvn0L4
Lx9rJxiPewfxSZ9AFBOKJjP+8ZjOnbiTrVEUpAWkIkQnrGGIOyop31YkfOAue2itCFANayIdhavg
tRktUzIWvmWMHJvGIjwtMnoW1Lm2OcFq3x+tfWZ5/FkI/XK4YjbQaRpkbpt2gDb62zAHZq+W3qGv
o8emi+9S9PUd6kDuf+dKC/p7sdBkFniyEvVOnsAPpfp2EloGOznIk32DI+9ZK/pbuao2VpjcDpp/
4aF/k+r+fUzSdd/ZODizyaFEL/SkzJghHl0iMy8nNduETj7MdSZUTHOd2xkjUC2/2MgdNqCuZcc0
5dKtUzQrPeuOadns4W3uIs84ZDG4kMGIr3wD1HalvfmZx3yuMAAperoZxKqX/JhZwoADVGaXm5VB
C7cF7BGkJF9OVAMr2ZjHJkOgalfrGKQgEdQAPJiMB2iKM2qDA7oIsjMuYiKNfNO/0DKfWSLYYjYE
2V4okMJAfviQgKi4XdVt8aGo3eHzpzGr3VKyaCtmzU1PuNgsUvXn7y+kcqbu9fnvXy5k2YSJKTVq
4oYMhkU1uGMnkUwXLBuHADA2DWRRpm3rdqiQE/+GTBpEis0PW85zQoXPbtuXT2faqWs759NTwtBq
5Poa6ynb9uY6ZGuunmQ9pMNBlP2+P9wze9zPQePL5xUJNcggITphkD9UdK2OqazELGDJ/hKWwk9j
0Lnn9WTzOHREJcdkD7tj763o5C/6nnWCGsHQZPxJ1qxWSxj6ojf6uYAcDgz6loMaUtu1FH6+P9hz
Q6EsHt4vR0tCcakUgBVc3al2gfzmGeHah8uUDweG+pVaGjOrurOkXyYWoO8/87Na85s6tHwyxje2
l0PlmBLX8Mr7wgkf0ok8yDhTi/k4qfqM/ZhryvUhUXTXsOSt3fegWjx5bmSE96j9upU4D0Xf3mWp
N7DFQUPbEwQKt7RBplRFt23d7TFZpfxLDdhxkuZU//dBTWWk6gtWJe2dH4xY4pN45ZvOivLVYz7l
NzBYfhj9zrV75JNKHeuSrvHVNnUz+VdU3uLsxOcKqAPVmRUAEF45I97HyYD69TCyUasRVav/l7Pz
2I0ca7rtExE49OQ0vVFmyrsJIakleu/59HdR/0SXn1IJ1KSBrkIl3TFxImKvfanl/uzVx1H347OC
4DBj1MbxJnOjHaOZkXsbi68ccbzj0OS60on6BqYxumAs5jAGnfmw4P/+wOcS5WK6F2lhV1p6jgFS
jCxKB2TYJFi8SX7wzlH0vcrtBHNB9yW11WcrjXZBDzyRszkpPTl8V8SwQrP0mCDmaQZ4jGpgokKj
bKN7dk7tJl+3Zf0Jncq/MAu+0+K/jchxx/7xuhzPSxuqce5GAVFqyiA7nWwnU+0Fg/8YavJmiFEb
pC2EOo7mM4fhWtXWXaFX6zQF/dcOJUd1U9lnds/hPxqJ+vHxm+T69ys9EzqIcWn+cYNxyc4ediHG
WLF9ELG1keT44++fPrPeiUlOr9WbDutLHYywCE8tBCj6rUconb8BowJb+ZIQQTuTshSTogGOoV5G
J7W7wZALs9UkAFRaHks3pFdBXdYtPUU2rgO92j5gHgmKUw0QHmqPEbnGEBww/ivE4on9jnw8m0M5
uItMfYVVeQu1TL4nX73MEGrAterWgVWuca+8ij3/3hj1Onp8NPHIjtQCPZ6kXsOeeg5KmhnNbKdX
ySN+Qw+R7e0qxSSHXHQXloHvDPFvI2uyzJuO5qWDR0N5qh7cEvHtgwZix1Kye0Gna2iuWuVYW+kK
e3IOHXhnIOaNjFv+VJLUfdEvCu9oDFtpSAEY2uuMWq1sXPPXeWMtI3qSLMQoRaEuxShlVo6lWOkG
/ivho8DC8O8RMq7L//sMwp7sEegHHGYqg4/bbZTjYH5w2j2O1riRucID5UJR6cxeJOzJvqANiSy3
dhhs0P185gFdnbp+ADKIgayXVsBQ+26vD7TJNyoLfpc0V56mSheurljj6vTbY05W7MSnLG7nmr/p
vTBbNLkP4i2PH5QcuxersT9cmdQIpUeXUCNOgV22gE0H7BxxTLwJybbmSvcQuiPUSy0A2rm7QA5u
MALHKVp5Fg3gPpqjNm1RHkNUgT4hG6YOGE5VEZVEBRhj2rrZGq81DqVw0uKqBG1XlY9oRL+Kjdms
I21YOW62c6/KwQDURjN5EoSHYuBT2OGAi2Krj2bL0R3/dGFqnKBc01qn6jPIwYeoEflCDtNVo8rX
eJ2RRvdJIwCuhWue9zOtKt9DvXrvJEQBfYVHa9M591itLclzIhFrNrjUHlOj+08VwGxHlzvZV6qN
3dh7yq+7KDRBNyjBKw1kuyF0D6aqPbLPnPBZug1Any2tOGR6DiSPKGLhiGY25HiduSRZL3FJcwA0
vZVbVo+DXW0NCEiYmvVfKmWAhdoVtyb+lnEPycp2AozqGlqBZR1jvrKi89pJaKdy+75asz7CkN03
jKEM6O1cz6xVYNlvRiK7d4NMsinLxCHooDPk/Vi610pl6UelOGI2TQiP1zrnv6rGKQSTLdvaytKw
TmUDw6qmGp1VsLwpP1ristCPtgjz36XefISMilFXFGEyoXgfbViv6NnBdaLQPouGVkCYTit4WBuZ
lW0E87WRv820NiBd3N2jvE3uNJniOWZa3pym6frYeKG8UHN7myjdx0A35kKqcXfrqvq5VOVFXcX3
dlc+Gma+cVKJ+WC4b6WWS+vI8N96LYA22vl3ga8cVA/QW/g2AiasnH1KdtlEFfndIsWz8g1p7ge4
gvpNvBhsMWYvsls5l7ZF6H5UfH14iuENKdV7+Lf4rplBPS8thi3WnCRaOEjaNe5/bmeuCyuHPUoy
NXO9Jwu82pIa4KYVnOcSYnaPCK6y5Ns2e9b6sbu9LA5dwlTxOW7B3HU/jdxccmJEJDYMe9JH6whO
b1y5oNqqBzy+adEsSYSOWZAmbt6pPWTzmBRnU+SHvLVvGVTXqA0V0KzlNeY6By9o33QF5GCWbFHg
rmIHa2GvhE0dNi2dCWpwFcv5gnB059kC2qoNnLe5Hv+J06LToRlkafZ9OWslU5+nTbHC5BYoZ5Rv
WwmUYjCSonumYqCRqh1ir8PXTj5a9ElhKOPPxwbDMKNbkartBnIvNpeafYiSHEFWf4vSJ1uAGrtW
NXkLD+OUCGZFkurtqizkz5o5XHbRHsRhiJ93+Ozm7WdvEylRW91QwZ6VUr5GDraCzsdLYT+MMNRs
ohPHw6Ux8K98u95i+rf5ex/4/UAv7ElQaQ3cWdsMBAaxdEOt5BZy5RWuArsw8ZY130CFc4L38YXL
/R7zCHsSRTpxaQZ2lvgb7JBpn9RfwEff/P0k5356/PMf4ZQDX7rrJETNcGhvBL28DD/1wm//frAD
G/T//7ZqOJicjNX/GOdzKFI3PpboTr5IiupSfH3uEpOQDTUH7eMdXXLYnuJyFi9Cw537snLVGmaD
MSmnSB/RglSptyIts3kNbXUI/GvHqK9xZTowJd9NPxhmQk5jioTOzgnRcQSKshAAw9fInMnhygNT
20/ZWT6AHjoXXs+5QTSJAmVU3D1maTQkV5kx09ThXYybTyPaO70ZynmpoeXP6aac2ZFWXQjwz72w
SRTm5p5XCEUKNtiZPeaKeyu6ek+4RRZMrh//aUx9p8F+jCkhtJo9EuhBl5QnF1hGLC4RKc5EJlMS
lGO4sUuJ1d+UfBP0EKzhSXXvJOGFHMuZ12NNIh9bK3tNkyN/4+XW0c3kBz1qNuOGQGPihZbAc48w
XvrH23FIoIFShclqNBhUYOxLze++AF/598v/fhW/BG/fQd2P31c9lBVaVXikzXX8tPyItFqpwDIO
TmFK1l7xAcOILo3mvudqMwKDG5yM9ppG5x2mixyuoBv0AC0dA2cD1Q3Xni/f9IF7HWTJQW3sx756
bWzEwlkW0PaBtxguG1ZXbnF12fhmfQVUmaixTL1VNm4lFCWQNQ8nLa22+iDtDIVqyODctTUnLKRQ
tzLm5hoklw5mKXvptaPrTwbCh6zux90wxYvNqrd6at43kXPTa8bjeFdWGBFrGgM82uLVxc0AtHww
i3v7UXCv7IivhuRmVEXtQ6LIoD5i9EoxXABNPehxRuljUJYySuYVsEQbAar+ij4LabIFZVOy06XA
qXuvBSh7SyBWYRlAH5X39mCmJ6mygYTn3Z1tO4/Ueu8kJQVmVG9tvEz+/o7nhslkYZaw07AsdMQb
IJdX8HW3JrVNTo3bf/v5ydpMybJS80J4dIFnu2rwEbVH0lOZS9G/LTTWZGX2dRE0OD57G1vUN70l
FglOsGUlLaS4Wv/9DOeOSdZkBUWU4ypV2PKONOUt6oqlk1urOFGwd5CHQzCoD0LUnNyhL8slnWK2
dyERfO7jTFZRR0nyQMpI68iWcqMwh5PCeK6C7MIqdKb1DBXg/79GwNOLpBji1qbqSIh3ZupQekYy
aPZfZs324HTpwsu9T1UWW8IffItpKgCudEjEcCwyHbfBBHa6rbACz1yrfoiqimpxe2Hw/J4oEVNe
kWRnTh/kLDFmqD82HVbbbrioY2+pNxhfVvI/XmayGNc0usg1FtEkhu2tJoEbICWbkHrqSfsAor2w
Yo4v9ZcF05wsyLan1nSzJh6Ebu8z1Or38VJmL2+zRDdG2vsOod7ateIL1zuTxxcjTPHnDtAXmpE0
me1uGhmonJbjuIC8g97iBY6sa1mV7i3Y6VKmagtX5eP+PVvORHpTRlDdYewBSdPbKEUPebfMbnXJ
uv63356sJrAJnBatN6tJqX3oNbYItMRdel3jj/z2fSYriQsdHJAY36dE+NFK5RGjHRy6B/25E2Dv
Q6BtI/O1Te7TFOBAmt6SX+P40fqXSopn0j7mZJ2xh8g2DIOByOlzH4bZyQF6DyWYXAMWhoPftzMR
hJea6c7NrsniUjdYcxVm5KGqToZZ2sSvdFEYM8Ue9XIYqjTotv7ps03JOYHMmCubzNt4ld7AXIy1
RU1b698/fiaVLKawG8j7gPbZwyiSOXhyIB8IHfPGpUWB5W2eNUgk0Z+M8bmxyUrl1uxsBNshbUud
1yNNb1fCGj5B1D/22YCfkXkKyX+qpnNh+zgzIaY0G9XsS1sONHcTS2JNQHSi9+TCynUmwyu+5f0/
gjBJbWUsG3Ck80ssHewQ8rSXmOvYK9ZNU3/lxEW2oz2FhnwfOr6/ziRxSrLu1QC/jTv8zNWsbR3E
z5DAceUxriAlzJwMc5CkSfeK4yyHyNnodfWm9/62rsqjMsgPWCNhFguM3pTKN8uMFlk63JaJebRR
xidFuo0MF/cmY2eTtS+Escwxabuwuoxr1y+T1JisaWnXK7VqsbqkUZYucz19lHs12Bkiu5CVPDMr
jEk81JeyAWqS0aQY12KEQ6sGOi0QzD6eJebd32P2TIFXTCEdMTU1iwYXd+PGxsFR8nLupCVBcHL4
DoAb3q1JOzN7QlgpT0PRKHOpMJdM/n87HUyxHE4RmJqnGGhA7HDXBjjn0fxHR6iR/OOHmqxlVaOG
Xm/r4UYk1E7R8t6lnHo7FLB/v8IzJyhjsnq1Di4HtlFTze3KXVcND7FfvOv05NFLeCE8OnOJKY1D
dfGBUYck3ODysCyD9irOSSqgq806/9Kmc2ZxmHI4TN3yATJwOG+U+hgl2rBw6ljH/0V9Rxm9NEPj
1clH9VM5Uv4xDC5vE6v+qnP6NrouiC68zTOjXh///Mc6ggxc1mutCGjzJ0vX0eRNVwh26vR9qult
RS/t31/tXCg95QyNulOtoJltExjlqvLUdWfBvYIg1dMZCs4hra4cyjC9Ie6NkD4OwwsuHHTObK76
ZOVQ4s4O6lGHWPf4QmjaUjWPYzgbOE+Ouk1r5cJ+dEaULP6HQ9D0NvmtLthQ314KCm04j4jiKJUL
lpROwwqrireud7LUhwKDsr9f7LmnG4OaHx+wVBUNN3s+IFS/ZeUd3a5EOy6DOVmlfjyv4v6Cvv3c
hSZRklq7PZ4inMSzzDulUYLM/ZjhtIGT1m4sYao0bfz9SOemxmQFaU1ZxmFOcTe1Wr8pRXIv9ZfE
1edihqk4WXYBQwWy7G6GsHJfMzizSyspgPVnyi7zvRUV9EWReZ+0J4Y0CWiHTIugv1QDeD9PfGIC
Hy8jS/eWqqp/FmaPo7QcIpXX8B40L2VwzvQUiKkMOasM28jh5W8CrwQfKlnLym0+RGxfNYL+przZ
O0EGXNn6pLljHRRAu7CXxuXyZdx5//4K/0c//2XLncqVMTbQ0wyva6Cf4haTj9UYVuldCjoulzdJ
jaWYwzzChgezEDVcmFayxLRrLsLwoXXxvG5MSYWaUT1pPjjioY/y67iCB2ApW83CPEKhCDLvTe2a
x1xkftYtk4T2b0nKPUyUKMkFlrE2VGtYYF5LJdDCqVgiv4ghKVAv02wXjqUCNi+NbT5U/Ty1lAPN
U1eyn967Vb7XkWrQFAynUVjLMgwWbPEa3mHpvdka5Gm0eyfW/aXUdLskkGeJ/SYZ4OOsdpv3yYOk
wmPo83yPY/ZGi+MvX8GexPMeLL9/zob0ySU/SGcHoSYfhMGDY2zXUKvK6pVVmRsvs24sXApwYgkA
jOSrVjj3cd+twOWhXnXXnaKRUMCnUk/mVtKiUTUW8IsNYEM022d8yage3uENbLB0BNcZrxoyWrPW
FYtWkagn0gpnCov+RnwJKSP2yybob9uaSlufJbeDmz36brWPfXst+CymYW3SAucnU+xdw1zipLBg
Y2M7iQkh9UZbGcJbyq6JGbxxVdZAC/PuMObJ8BNfiyLej+CjBH8xx9JPmRd/uYb3KKp62TY6jl0G
GFaZjvQxynXAQqpWvkpp0hjzJogXVhDI9zU+yJli/TcOUztxXgZecRUkz2O/x4CVTBMo32egiM7m
JsAW0NG/cnwCrWZYSmG1a/V+X9fSfwFdsLXptDhml1uR1/YshIML/lXZD3oL1wLTpeShpo9J3JZO
txufH59eeqJHyweTLUDsx7esNeGLYe7TEGUw7Dcr1Lf6g2/5q9CmDTry8WynEh8E5YuRa69SZkDG
q97+nmBn0gL/o44swpbOKJfUJq1JdlCtrKThFWOwKNTrMhHH0ulvCuF7Fyb0t3Lxl/k8FUv6dSrC
LsmJcJMWRwMd13Rt2AbNiFqS6o2OS1raFl+wzOfUr0f/7KK8Mi13dASUNp6ECCV2C4k2cX0h0wNh
WumOuewvGtedFyargJNVH+P/YGmCNinSVqqTqLRv5/qzTnvmk6LBkErJOtWwTZTw2Y6TbKNUxn+m
0+zrDj1BV1+Qb54LOLRJZOP0lW+JhtOX5bd4xekmBtMV9c6ifizzcjmmeXTMlig8ptcZYj5HQinz
95c9s4FNyQcN4uzA1RsOZ0yzhHNo20oXBs25n54EM3y/tssDjGlDXbtuabWBXHQhFDz30+Of/4gk
nFoSQcYpZIN7KlyZMcuJ/OrCnj7e3y9jbyqIHwYBjwGx68Zy3HUkhetYzT/+/ecnwUluGLkfOhHB
CeIQTdLWI2AgNZwL0euZ2Gcqwg6QHRhYn5JpoBI0czP3OtUHWEz+DcSQQ6oby5Qeqb8HjzGGOb+9
qskBR63aTtgtPUBmWjyQ1H4WMBzZ3+/LxH0YavMu5XAfR9ZOrob7kE6lAPdfWa1fPLO5k4p0nbv6
J6zfaw2W2dIU+DGW7q2N8fkC3eFDzz+ZWZL+ju7kiv4s0JdVtFLL+KWC3tcHtPrlWv0a1g5QuAAq
SHk/2O0HxWYfry19Nyjsv0126BUa+p30AS1Gum5kOAuDyiGyFlr3pLKuVPgi65gWA7DWTmNitcLB
rnU69PmR/eSq1bVgg+rxV5zh53705Jz2BIN8KHZOIHH/LXH4HQf+GNStmiYmO4K/SXqKnUGOZFOO
/Qsz5lw0OdWIC+GHduQyG+taYJCHpsavtIUmzF0vDx95R4uQaDwJdaTY0p/2FMgqtuM4tahsyrM6
tvL5+NI9TH+FCHdlkCwcGYlh0lw4yZ6Z01OJeVw2ReE3DNwuLx6tuv0v7ZMLx6ozM3oqEMfhRzEk
E5hEHSJST7wdBloLfELf/54G3xH5L9NgKgQP/KAnMOMUEDrNhh0YnzKzmvutsm8UmlR7J3quVbHF
rm7TG/1DSuYL+xAIEHm89LCVnY0NomkxzDrLv/J17b8xLB2nSxbUL4kVv7EJzpGuKjMUf2OBhYjE
dq6wGdqlGllywMgals205JnQO8TDuPEbTXg1liKywjzAZ1wndtXOUpsqMbDi/zBlS/FDxmpGStah
o/NXaD4os9BpAuyc9OObZDv3f7+fMwd3dXru6zASaQR5HFqpPOya2Y47+Rlq3y629cdW1y517J6r
Jnx7N/yYQpbZh1qYqhwDihwDR+1lfHLN664tbCRnhYsj5pg31YixxcVGSPnc8JocAjvViqlQde4m
wdd+TsvNjVqibenTO7Ou5yKTvhIf+aJQNlrtziN6r32sVz3hr/RowLus+rd8mTpZjT0xJBZwE3cj
YjzMM2MNw+k7fPz7M34LoX4Z5lOSWSOlUtrSv77JW5pJgexfQdk54Vfx4KpYjSbGncwxr4CWWkai
5RTTU5rIR25So+07zk498S7ZYFhS2vrve/rmgf12T+M2+OOLc2rynMRN2Kzj7G0Q5YkOmGA5pOmO
3N7KH5x7W4ke6759MVzMpat0ZxOfO3qxyvzgJWdzMNt0HYjC3vZNg118QH9hmW9KGI2a1ItZbVcB
HblIhd2idNa63H1cuPVzy8Y3lezHvWt4JnSiL6Q1LgUopMut2rtfqo3NXpl3V/BjdzjVvpRqvrDw
kU5zxotpNUuLA4vvGZvIrCtyJyaeT4lPzwxCzMRd4B26qezqtR7yKxfH50WtsG0lg4VXspVjfqnf
yvZXWpHtzuP4psqx7QyKrcwbqwxnX3kuyvCEqpVflwc/cD5r/Dla3FqjclSgl5vx3WmE1UAO3mvN
hwVvp29maR91uoFsN/0vAJkiJ8nJz8S1PDqEV8Z9qCrBgtVto7rV1nW6kwLWDW0dcCPrOk1jOOza
MeaIsSg4zOEjT/MEqRtaRwc8VJIgwIW01wqUvlU/aw39JVHSYyTK4aGs7Me8YqsYGozB2OC2Qwek
vouvxrjfrUBNuj3OwOjfaOtuj7VhHR2U6HNbV7A7iPzyapDafKYpTs8CmHyOg0jUTT8Pwugl1LuT
x/kcHZdylzryAWXTO/RuNCRN95Ra/jZPiq9ojNbdyrxKNIUggkh9GNy3GBvQeeQrn+Mq0PA5qNCv
lDHY43npSnkPc7NbgJDnmdtDWvlPKos4uD6qaAZqBjl9LsAOzFVNQ6JNANUoEoKv8iHSYrHqOI7W
cbI2xuNl+5y73iFPvCtqWBzgu2Op1kBsaPgbfUw5lo8pL8dPn8oISrHQ7ho/eCWL8ekptkFVBXKR
CS7ZHJ4Sxz/mRc4GVR9azhs9oPFZQ6uv5SirSgppQYUSYOWvgJSV+fAaZt5VFGQPWocPEebU5DhI
jMzG64Uw05b5WHBxffWUYBsaVuIUaf6HR2eL12Yrg4qNnVvvhkRXka4sU7s9jBqGcYHOJDefmRoK
8sBQ8rdCMVdEIU+BV/HeG3dZIbMgH2zN8EZ8qfxGXTqZ7sNo07ZGgH5RyZ4qVASeFw0zNZVPitXi
HxKC5pWXAXurH+AIk7fKFtWYi86KKCdHWc2zJiFuGC3GuZI9FypZNFwG6MNH2QsRk6d0fclZdPjM
bzGIYyTWV2VS4EINoNLWEM5H+3GNiRTzybA6SEUZ/8my5CVW2zuL6rAHwjm8kmuAD0qc7CBs3QhL
HGWCzLk/2FsTsj7iw3I39iH5uuJuSR0MFwLBM2HWlCAc2NTVYxqt11QkQ5AR1rIpsfT8e007lw2c
8oO9srYlO2KdTIoY+wOyfXqDQN+znH3RNPNUpVffMv1FnjtfjZ4+aAxJJ0ieMNKQYIVcwheee8hJ
xFHYdp8VGZK5OMgedUaD6SUXwtRzqfNvY8Yfq3YRSAlRXSytm8RZ966xDSSsG9Tuiem1Jgo8YY1z
oxfVBnraQyh3RF6udeHjnX2/k1CjzNM6jqGrrt0QlXuhbStZO+SSvdXj1qSdvFgpA04XfqQ9B5n5
IErEemCbs8FYx6K5UNE9l6+YwjkTrfUVOrOpyofK7bjMhlWULiIdgbslafXMU6zrMFL5vyQ9mY21
KkLpQr7iXBAyVZs7PktrUkljL1VVLBlqHl7HHqXHyit2feYW2EnXm7jTxLbEmmVmtoE19wsvX8d5
sWvc9iry2nmnFggJSayyGPw99L9LJ79EIvIkEqnivBSFML1NZ0Lh0gIzX0pZh21xeBtJ4j7tIQ+M
auI4CFYU/A9FY721SnzvCGAnltzfo3VatzUPwJr84kaUCfNax3Jd6h7GxJfUZTs7zZayjb0mavsq
9vatbppwAXXAqJK8bmJZ34QyQu/YbF5oc3qUPOeDEGMfVOGxBe8w5jjdGoCM4wd7CpN4ohR5tFBs
CBVav6ja5y4sX2OtWdsWt5pnTbpshH0TGwm5Te8xpzY2xyrQuvQ1xwn520ubZL58eLyxxYls00jt
3Oh0c640vs5ewPup2v8yR3+Pcuk5a6RXTqcvzDw6J4oaP40mfrrw4c7cwlhZ/TGf2QgxW0SXANfI
PClycnDDaK3I5YXJcmYp+j40/Ph5+DxyV3b0lTRFck3r512nmRfKXGdqv9+LxI+fTuLYr7Fgp89A
Qh1RatqpzqTrNrIOJk5Xf7+dcyvOVOaNsLFUBlHD/ghgg7S1d1so0g3M0nld4AoPXEW3qieZYGoe
QmjB0r5/MghC4qhEnDV0m7/v49yzTrJmvScVQzXmY4tAu1UgGWdhftIBplBVubS4juek3wbjZHHl
EAMapR2lBViZW0QBWUkDjtXru0RF/NSOzL6cRoFmUHDnHPSrvx/tDBRefJ9mf3xHP41SD26Lj72i
XM/bRKJ2UH30WozRbQURtnLVfFUaxirAhdrVEg78lJl65qwtX0eRudU7e+XL/WvvsgLXYljrVXRv
xcHSxRhiofj51nBQx2DB/fb3LZ858YqxTvDjjqGXWrGTND7gzQqoTos4mx7qqKQj6+8LnPncUzF4
5wR508gVWmHf7mj8r65wgKGTji3X6MTD3xc5lxObqrFDI2stWeMqcRyQbo/bZVU5IZyaepOmKD5L
Qro8qBYuDHZC/AfHiBdqYr2Pr9gozFNbJEe0S/d6X16VosFXOpwHbXr79+2d21HEZGWiWp1HAXR5
8GiYTwlYUUpHCc23ZWlB95Q/54hGd7Z+lFR5L5X2lxsq2wDJhIn6s2ndlnJG926G0mufGFeWW56M
Wtr3qXrvGll8jBroVLokLxN8Sv1We/NcdRFK8bXuKYBx+KAkq7AoVSFjpOVXlsevbZI9W1b/AANn
mfpFMDOcSIYTVJzGEo2dSbuIvaNLUa17uWHOXDc6gDz/LF3tzoOoNArP0qw9+W15V2XN1pL9m6hN
L6zk50KzqcLcV0o5Awfrb6jHKQviSx7H1GeQgO254QOODYbwMfC0dM7RB41xsYxbb+/iLfb3FzvX
MiXGTeDHvIh6jawZAPzN4DV4N3Ql3deO2BuquLcThHyGZaykSifvVX+4dD74nvnejih9JvM/3sK4
0/64BVWOonAYfRRQtmGF57UBAKToKq3FYyO5TxLHOwuWDZDyYJFJ/qMv/F0mlV9tf0ndfG5xmCzV
eqOKPg0Ytnqu34/RYSSGlq3gUvHn3O9PlumuluhttVl8yjB8HPtHXMRMSdE/XniD433+sg2ISRrN
TEkaWhnZXKl69tGjYxXH4X7Btk22fJVWECOOpfE15pA9I7p0rPg1TkBNPVlS875VhpqpxoGpHePp
eRu5lG/eTe/F805UdqFsbePYgZ58Qs4dcmbto0sMot8HLlefBK8h6gcliHUJZJuP2MOE9K7OOxlH
de9EFW/GRQM8rMtAQo4PUkOs0ksA6u8A+X/eN9eexIBZn5k2rG5pjTZxzvXMWFmPL4HXrIXRPO3R
zYhRET+whynGY0nVNnFyJLxI5mF8x+ZKzi7eza8RKXczWXRxncfbt6fjOJOf4vJrIK6pYHZK0U0Q
WytuRAPJPKaYuNNcfqqsz7+H3e94DC48DvcfE9fSvLJHuU521X32JV65iW1Am7KHI+tR3/kCXktq
8svz1+lIGGIn0JNFph4K397rzXYoZABC2rxArlRkuHue2vAS6vZ3SDg3N1nYPE4xrlHJmJf1BxW3
J2CAfnfiv2n4NUI5qmjrJiiTC20Jx9tIVdREKyO4c+lZ8XEhd1rnPpdX/IOyH06JdA+mctbq5aKw
4DtiIx38VyJHCncJ8KeCBVTnOFLU2mKkgoM1sA6tWiLvPYLWRYCOal1aq8qh1t9HDA7d52tZu7Gl
rz7z5hkiBb/eKZoYOSbcZlg+qfYtcBWtuwVjdyEi/b3YwDuZrLRDpaHrsfFarW3/rpaLbVWTJVZt
eRtS7HYqcoxi8O89Nb3nFVzK35y97GR59UlrBJoAU5bF9tEyxRpFgISpTElKqnvMxiwUTErObzSa
dObr36Pz9yM/DztZdEUcDY0pPHwK4uo5D9udaqHGiAPjmCK1hm+80YdmpzokrCwDZTRRyIUr/7oc
c+XJcpyhLy98U+PA67GdaFjNgbmyQNfqlOnn6lDtCLkObebf4I40wmjBXxdmMf/78uMi9MviNNVv
tgG+plVjxWRzUhit+aZJzM/MsA+NRX7OxHL4364zWYBdwAuy5snJpi/yUyQKZzFCxdQqP8YxXFjp
ErZLs36PeuFpTNZbr1OdsOp5oYpa3nSJgHEZ0Vk1mDRP0XPl+N2tqwCOpYMON5rrwFABloqVXWl7
eBZLLOiu4yZ7McByUPQJF37JBhEOiA7r7FC4zkpqtY3p6I8ijw9yYu6rkdnvec7aUjFcdlv91MOf
U2X9BVT1wHyV1rSbvsuSQrlFGEzlhFC7XeQQSyWp0MA4UWcHvDgLEvMaNfNLBWKka4tPOLgWzA/j
qpOVatZm0psj4mXupsui994LPO5gCBmzYETMVQBDB8KhBb58O4DypxpmiMeDEukeWxIqGTEvtVpx
wPxgTjvgPHXKozlg4+5z3lNKoAt0PpVBA1eCkzdKhuBe62lACsTC6EZT16QFSzvcObK6yopwnVox
3V/xTd0azZWteVvbVfd2KR69TKxbI3vG4fim61MEvLY1lyHZRVa/KiFCSqbGmmmm97HVYOblqI+x
BJrJk50rGi63hd1/CCf4BLiLXiprfVAGdr6IC41iPqueaXylcfuskSFYpGl+6ML2odGDky+ytZ8p
xwrd/ApDlbmpdvh1SRrOI/ESKM02HW3qZckkZRbj6KAn1VuC7+dc6rHLDWgeiWr9ClNGVLNmcW30
vG1XKQA+2/KytLX/Rl6YmYXB0mtNsSIFkM4cGi/w2XkFXLw3TeuU9LlLiQKPHclGBA+ieRklJrxQ
FfxJDfa0geE3r3NBmZCyombAk8bwdOsH6i7Wkoo2Ri9Y0HP4hC/Avc7GUlWKg0YmJg1bjJgHxSrn
UgLNJxcrP4yrReYSiBcBGOK0fdGU6LMiKScMauFY5z4xXP7zGnsJXxVWYKJfy1H+UHn12qDyjuzm
S/yf5tU/1aX0qTUBRsh68BlIPc3RVfvR1fJVltZbIcyFbvBqdEPg5JDbb5TvtxlaRREOG0i3wUyz
1Y/ITA5y5D6pik8TtHugR/DNljjcj5/aFuoicZHY1sprq7dLW3fc+dC3RDtx/tn32jOir2YWlMl1
1mtbjDk+fae49kWeAmcy6VBMs03H7CqkvMBdVH72nOBVTvVyGXNDUil/mXH4oWPdKdpmqUXdpoPD
qnm0pVpuvxp6sfVdf+m5uHh0qXubFpDChH9nWDavUGG1yCNnZbUmp0M9W8v/j6jzWG5dSYLoFyEC
aPgtQCN6ijKUtEHIwnuPr5/TdyZiFu/qSSRBoE11mazMTrmJpJ12cjPpCqAQwQkLEiFcPGdx7vai
1htKwISRhERQaTAIQZPPXhxMN74Vetu58HNDO2RZc63b6eCaCZQtS32dyGUg5ggSFn9DVu8CuzuO
gO39xu3BoLjoM9Fx0A7jxjGNfSiSxxYYoB9VbIoiD5+MOm/8DF7WBpSpYmeNb4mJHeKi2ZT3wzpV
0seWTHXv9rdI4GdM2aNRTUBcjIMywknTt3jdRn9MEmdd1O0IpJCcdtxqrxGMLoarHuRTJ5rizXTJ
SMqR3kgewZpcq65BfR1Gm2QQ6HkV8VEnWMGdg8aFkI/O6MiTjOBuhCRK7UjZ6pCsbWeGHkHapanb
Kz3WyNerWxO90N6oYM42xDeqjMc+d9dovD5mw4JjmMX3aEqeFqd4DSSfpDINfhLOq3lGCiF07sKO
HwwkaRKTVTKkr3LI1Lp61qj5CKuG79ZY2a67qZTqqaTKuiDX52Ea9loBW7oIrkMIGUQUkFgYzdes
Mj1jUFdalGNQK9AigIyzVYcVtqPsOxHTg17Rx9Y7+VMaBCda+wM/0coGvmZqplCdZo+U25xt3oh/
TuNUglPOk11vgqKFmeihjZyvINIfNRP6yCwjaKxuVGNvHTHCBiGZ7KBZYb+ayvEj6TAotOhT7ejX
Q8FbHXoSPTWmATJDe7TWN/Bhw7hZZVujy0AfuOEx6aGJTwsIgCQ9tgbHxJzpDpBihmWmiJGU+hXx
b8TrknOTB8/wpiIGVlS5Z2vRY6bVr07WwMBTHq1u9OEs/Kk7Ywef+OQJXYMyOlubMxxESjGn/qBR
gUZfRSbS2evNd7dkGycbLk5rrYyJiDtczD2n48oa3C1zuWthO2yjSayT+E/ygEuSJpt8iZt+5sjC
os8D/bMLtUwdfowOPYLR4hyMBZ8HQkERVR/gnxWvg8Q6n8Sm0pWeXp3xECgRXHmAm0fQIXW97Esr
QRhdp6vFGJBH1cn1T6La4GAnBl1307hLybdCjdDhzy2kijrq61w5EuqhCO3vKaoejdSGlVyDUNsc
DS/oGzTanG471vNbykFjKFSc0bT1WkAVnsHAoPJJG0YJ+3pUnmAwn3fyyFGsBC0kM77VaTWtGqCc
o+ps0sz2U3iEXuRihtXtKFjEqal+mou7SimoGaqyVbPwUAPFVUJ3nQ4JdPFW9RyEw6UtB0gODHHO
2hJyrCGgIO1avs5pbbJt6yrdpdD2qO1P7Djd2iq6FSKcG+i8H1Rhr7WWc97JL0E0v2e5/hZbcIsb
zbkLRiq5XeEnKHE3WlsigWu9ROm0nTGVesX5RWHaLvq3PoBka1BmH6G/dSyEP/UqdOCFex7t9NaZ
zmYsMlQgu2NrZEQ0PesCtltcEA67YPlLCuXLGfKdSImWVPEUl2jdN9EjzUCjN8UxnhcE0ZOu/rmw
R0ysnCFnlIsCZOJQQXe1uE9Uyfa1q6w0Y3pxFGsdEUtVSfoVh81FpXaATpHuG+icQh9VwhvGRdKq
vsbGuMtaGTzF4lMrsp0rr9y6OEjAnj24uyvfsp3NbE4ndJ4edBNhT3V2UGdsN5LrRwyCnBtBOhza
ud93pebX2gz8RKdVkySGXMNxhfBxkB2hs/N5l+eO5fMcSWLT6FNkHOI0kiCmC6Ef1Qw3Nu6gAlYU
9UDS24An7IpT1plerDE9uEF4AOV/6MtkrabWqVSqnxQ4CSQuGhqlU1utGyuB9T7ywJQ3H0g8zwZk
6Bmk4uGhcrAFsQlBgK7W2yKfX2M731qwDzeMiTHqO9eYJC702iMIFtjxGtY7v1SHB8bhEbk7TjbI
uyrkMzXh3GSzVNhGNxt2c6kQtk6zfA84ZlOU6qUcrN4HKgjBfc5plIaNS+ZvOjiBcY2cArkFI7vo
UWy96SiKoafqHunbVleVSy9JnberpVCp+trKryy/wCAofpYyvLR1VW85NROaf8I421j1jzm4JXmR
aliV/Xxr0R3y1Gj8UrBqmzhufsLCQlXjBMOqskqW5TqQ+m6N7qEEDtE3ITIhEJ3Xs4VwgX2YwiHx
C7sn14AeGEqaW5l4UqJhOzTmAw6TdtKpcUOcRmX1ILNl1aSD2dF9KrQbTlR48vGMDfjAguhPHbpt
hjKgIAyI0uEhoq/h2hrRDbnv1i+gHlqBU3pRLHERhvHYoQxnDvN3Wo71JqwR1SoX97vEVol0hk2+
n5/H1rqgZC1WVtX5skW6rPSrArmz3U1IIjrbsHeCjZszjy2YkczoT0U1v5C5iSsk56q8tmQ3xqUZ
C8Rh0k+d4cwt88E0EWmraKNHVujB0eBEMGEfsYc3cEvHGo9NQxLWFhisvL6hmvysTMa2QDsD2YUE
1vapvLk9OlKklwNglkcYi7d1mW11qznmofq5wPjqAqaKsuRq1Mu9jxr8ydSnFYD9FlDZraf+kmqo
UpbDWZjIGNVO00IbZkL2OX4FeWkgrFDPh9E2Sk5NLcPvQXiNhpXFqPfIrb2aufMWDwOFeows9t4X
jku/s/VpKsFvUOmvZc45K0uTg1PMnoO9N5T2lCTZU7Qkh0hpN+Vg/IzpsMvyodwYEMf0bvveO9pf
DHq1L8QNXZcMtrZlb6XdO0i5R1M3TgIFBllcp1XhMrROsC5U51R1uuotroLsHahA8GG3JI6uaUUw
lyw7NH2zf69qBWssQXlgV9UVGiWRBv9T9xABsv1O9aEmVKgW34rC4+xEiqcGGqTeqf2tLdMTr1S0
htiq5zZKeuis5TaM9k/NQ2SOTllizvylIS5orXskGQlbh1lw+9+Sds41gtcnu4meQaEr1ykjlxTo
VxiEyj1Ex1KtTTe2SUEbUS90BS4cq1sB6Pmljere19XdbmhlpzVMAKyVicPBaO4hIV1SlLUfAP/d
LkYXrRTsGygNOIMMNm/XnoTRR0e9DoB1aIOKdS18W2u3wHe3cEncUsp+s6iAcxpwCS2d5dXyDErU
I5iadRxC6J6A/KAaulPD8GSMkb2bgwlbk1sqpBCW4i1dj7By8KqW9AtxOIeuWFcIY/mQLW/Nyuw9
TSnejbEHefTPbAbjQXa+CFqsZtKu9ICtlILYxq0D9NeApdtluEUPc+uY1dcyR3tRMFMos0Nbvp/5
XQVzLxcFkmfPQRSjBqeuk9aFRa9+tOYFTBCCqp5FphJhid0yLNeS/kWPmhyCivb0I9l01WX+pYx1
jGrMPWlXWGXWEuAWKPOLWju7dAp28Vy+FH2LE1J9idbG4A/7lPSpDdseC+p9Qp/Wq2P3WlP9sI0w
8un8CvwCHcN1nwL3V+pbnUTgyuJ1XoD9z7ORE9EFUpLHM4cYD7tqLPtnoAAb2eHTmI8THWx8HLGt
F7gHDkM3rkZJuDQzYRSHPaHOG3exrhLk2BAORGO5p5PW7lxOSlLH2WxuW2gBpqEs9rg/ftMtu3Ay
G/Kg1WvuMt+cufuFfJM3kxQ37erZ0EptlwkTThmakR1GIS5pZzOatWIwFFkDtb8YkJBB+YM6ZnTW
+5RCfPtgxAAEimofVPZZL+tNBq9KqCimp0fKRSSjL5eZvOsyWI4mFAlrzbDe5HCrSbSK4/ZDtau7
ZgDmzSyZ+sYG9+BBZ3DNUawSnpbNtrTqL1O2oKocZcF3C2a0oxcOwUE6f7KVOd6mbOCk779HwQrk
ubpwel7G6qEpymvT2p/OXP01VfmmJEGz6ltUR+A3W8l31EH52mfDwaEpbgCzRjR0dfPySBS1rZgC
sxJQZCAV7VmRWvmp0JiB1vnJVHpPFYXMnX4tm+LeBuKps0wf7Bbpc46p0uy3mYvXalu/QwuxKAw7
NEbm9kWf/nrRPASFe4vryvGsKb0IN8f5yxlmuST7HuGoqHD3beOunMVCqN3QvVyl/68x/mD6e7Oo
XTCcG73MT1aTvBpLT0kjfZl7+0kv3UtdpOtqYj4F9UgtXE5qnV7VBeIm3flUE3FSxXyOpmnl0qAJ
2XmLhEFxUSA9l30YoiPfzcpJDXcdTNGDqSoriS+dchOJbPUh1C0P7Y+blmtPdZ+tB8s52CS+5GtD
+90D9W20cFdo4m+M9fUywb2dALct5LpTtBXNItdwCC5TbAG75Dwuv8xCeUsAbSr5fLIjfZeHcYgy
lLuLQG7KYTByuipm5atzRtWvkLcTZfACWm3cyNHuFhuH3f6YZ3F05RTIa0lsXg8a0jPaaVhJ44yO
2C3joYD+/A2VneJ72R8FVL/0t7ak+oWg+lMk763FWhlIHepdv6E3M1vVeXF3jZghmPflBGOqMlsD
xOA492alWzfjQ9TEfaF4ZmVJKqgh4rhBcB2n/SiNXUnJW6vMddYlL4aNj230yDznZXdBWHmrLeba
Btcpaz+0cN0JQFYSwTxW6FfN5VoWHnggYNhFObuIRtTJ2kH9y0YSGvw2eNPpUHQuqyZJP9OyeVXo
QLSW7mmW947KqcR/zVF1nGHvSWS3xgKTKF64jtWNugelGB8UF/1rhE59URY/2PzLJJHahQkNuVKn
LkOa/6laSBxikLLurfbD6hJtjRf/IT/x71pgeQ9607F1SMOYjukXuNU2a0w2tmKVXkzdvU/1qGE1
oUPra0hbncEzDFLB9D6jj4W4xnRBYhe8dDcGEFS3s18X45tigf6VHk5aEVC6SL/LXo8KavkiyEiz
wrqHbFMFXdE4bsVSnQuGFoaXA80o33MbnfHYy81Yq6QvaieHwNV+bADhbyHxVrx6rr8lrLtQdYAJ
wmOb7KLYPOeQPyxT8jj11j2es6vtGg9BFAwbNVEHr4gXDImGsFG2L/XmmnTVc0Gz6LqItF2n6Kqv
4INsmhbZwNx1l62mKDn4hLqD3QRKpaLvSA4Kyh3ilaTlE1yIe0jANtRcsL6tC6HgkP2ZS3vsnekQ
TG0MYKhUvLYjkS1oKw6zbk8bwr1Plb3E70BzvjYok3Wuc604ai/1HKznjltQ+p8Z7HncQmquOyYg
Wc5Vwk1ReNk0Fd4Q4rTbeQ8NUAHGksDALIJdOxVHlVplkcpkqSrFBJTkaprzsW9c0qJOTtdQn1/l
Bu0UYvoo759bwgNKmVHQHEQaHzsz9h29vLq66Q/dRxJdil5/z+PEl/XOnpwfTKW0dtTWp9K99nSn
2Wq/MwBWQ39YGcqrPX1jVGr9rpATiPlcM76R1vn7x3EXbf81/wcr6TZ0CiE4gMeko/MpOMzZspV2
PZNIlmjb6HeuyFB5KrgFc4SuQPa+ssMHvtSIzrZN2uM3rLY69F2eJBufbYzZ0Tb/RpVEPxSIXMY0
0dkUygDHqYXmZ6mTIZwzr5FZ1pIG7DBZTiaPRSmVSGjLJrxxYM6USwfnlz+Sl0ZQ5ZuH7xUaHvQX
6VDIiLYW5obyLO/iW6z2F3d4xWihyOynPDVVennPnPg2di0he6jRiZgvqS+5iyIrOVK36GMSl6Zy
lv1eBT63vGe8NciJ8mPsUPWIKLDTguolzUtuVUQCz6gzQ9mwyVT7ihsh5Gudc8zMbi3vlFsBkHvh
vjROPhfW5EIgDcNzMJxyUKle8KLsbZcx7QCXfB7MO4OmE2aMh9QWfWvNd7v9LeaX0LjwSdlgrbga
qTLyRl1HE/85moEeYQDUeg/dewc7PT+csn6WYAUiCjmFjRP5WgqGXpxLGTDG4otX+K3m3I1sqoek
Btv10IfnfEx2bSm5FvP4Encq8ag6QeyYvMqpHnSQKaxwAQIeip69W9e3av41bcwTkPloVMgmUsXy
kAH8gMRnD+nCo0TdS2IC6oK7VAxPMjAfdFZXNM4XxzZ8vW/PlMmBJcO6b3kqk1K6NOtx/NAFWmp3
haGv22eAbL5C8MJs1XTD1QM9NtFWhZBIIh9aLBz/QW3TPIAh9rmfUtPoz/lM2jPvkwsxhtokDW9U
5wP3JjeKbDXXoeeg+cHsNgkx4UxzKkOOAgDSwOTsxQGG/9ZtJdZDX8ozYNxmvCNW9yC/LMEFZmuE
aG0HyEPZJXnA0l312Ysj1OeaKZbfzLDT7CsZBJL6NsF/KMoD32HGb/30GKYkbpV5BUenp+Hz4Tp1
nLydSoungk/drdBK6PNLoZ+mjJZPKknyumnz4hCQYJ7tJXliY4tkIn7hFNRooRsHCoTWiu3D7qTe
UkZiVQzDaeTTg/YHpwyzzxMFBXbfPlRwigewXBTmsurYCOqY7434TRKacf9D1L6OcGa47o1xHrTs
a0ZtQwIhmqR6aqew9xrXWU8wRrBGneout5W8Ob5Ajsy/CRdnLih3glbv5faohvRS2A5e0bRLVHoN
ubR8rmXCGYfyRkOs294o6Vs7vjFWkiMlitJX3hVAElIHA8e9xqYyocIlN9cceCXVw0uYP+pN/4v9
qVt9z6G+0q2rnEpDi9wV6XTJeZHSECLtJTMje1z4UcGc70CAbmAE/7fi0qZcGQihRHJZbSX3g4S+
ADdKh5P09WQbM6No9+aOH6wL/nU062QQlA1WSEUCUaC3rgiBZr9IriyGQwKX+GPcVG9SlpFrS3KR
3v0CtsIDoJq4qQyEM7I79pRn4M4k+2mJC/P/T2PhRpnD5FYZb2nTeE0u75zyjrRjQ96t+dN/p1jO
J8i/9TwsMFxPdF03AABNDzpqr8CQYY1q6y9Ini3WUcqwGr3JUTj6hOMZ1lPYbw4HkDSrpjhRJvy2
1BN3Jyc5TZQHdpJd//QulCTL8mdT3A2iipJ0vJIrkKyXXHuBlm1keM9qEGKbhFCfa0hFoN6Exs8b
hFwANTeQ4WCHVIE44gzz7z90VfoGcFlGPaRq5BBUJtURriQCd0MxW45gEH6rsBCaweCHbrFOsuPA
PjHZPJEZvi40qslRan/lgcZ4zvHt3+yobxlPPzaPVXeKA83/l2z9p8khDzoWSkqxBNERcEwMJPYA
M8KF5GHctd9y1FH7cKLwxi3IQQ/trwzRben9J9DjpdatU9752noaUSA9s1HlzpAnByd8dNHc3jNV
6hddseEr5MdY9rw/FOemK8nKfwNUpN39UVo/Pf4HPpJzJ9eC1A9heXElyfUmFyLfUHOO96DTuJ8Y
syQWNHbJ/0o2Qq4M9sJzgtiv+xvtrV6F68BjMRiTVuMo2998Nc8l9+tI56ho1pwoLdmBRnmvQLVh
bySXDsZOW5ptGG8FYU0FMKGqzCe5/qJSwrDI+v1bVRE+FXaSK3IqD5xKS4vgq36CGn8lDWHQver2
wey0Dep+ZAW+Jpqi+eEQEkOMtG8jki2EaWM5rblJE4+eKtNFkjIQSCN/gUZbHRKupru2+IiTfiVD
BceoV/ImcBcq+4ChC6k8Muf8LQFFa9uJL+1q48jjUp6cvGaT62OxqWTiclrJJImqpLCkOuZx97yB
h5t5OG7+n85OD9Ke3agHwADNbTZ8V0AAmpAKZtUc6an2DO2V4ZGOB18b8Lz/vaOacUSlWLod/EFa
IJYEl2dVMBJL9sdfmRH+KD2DOD+hzbpFPqYd72Y/bFFT8nraGPsAab7Jo/txJY1QKRyKUuNR3m4k
oLLj8onorlZp3qQ3qNnXaEJtVt0UtU0zwnhbgk2dUne23VWN6sAUkOn8BeiFrAgj89aEyipyfhcq
UglQFwdctWGfR5BTQXp14r2Tn6f5J1Uq8ByPytxsXbtbpbHx0JfGFpW3Qe3QD5RkVtZvm/5pCc86
0Z0iztKCpqRuRqJrFmQ0DRwb7aUiITEg1OzM9KWW8TZmyiImgQUnH0oOnjhDL7NacESQDt/IR5Rb
NK/O8iCRx3AQGEcGTq4SbK0dfFjWvNKjOVplSL1oCDuEMAwQb4/ZtlRvlfrXRjQD2WeeXgsQQkni
VwO/ISUx48JXQevlu5L+moa6mmAN51N2DS9Nts0k2URaR0dq+IcGKRkzbA+U5xw82ywhUMBDMWgr
zUkMJyg2T5tCtgXFvmuZm25ubxlNptHySaHVK6lGJ0t11DTawXVK57/8O8EZWRjoDnZgmPjd5sJo
zlWEA2pAAhm4HX/lzvv8gzvsoW9J7lwQCgVP8CRG+sJ0huq3lJbQkCQyO/0+giYvteyB+sRmnnA7
LeSGp7MxH6aKXmVkfVkUU6VT8z1L+RhGpUPEkd8sNrkaFV85ErFMrtKNJ1600THht5Qwac628oP8
lk3JhR+AiR55Sx2zhoriZ+z+YH/eOPZnb++j8o8evW0bV9vJJPT6k9J56q/tRE9gBLZT6j52YnqM
yKc6kOBVxvtc5s9RSmCdRms7mdYpEkImUikVBXoeEjzbdYbrELwMYQf3aKFqrwaC+Iw3TAUtdoVz
6dxlx6DxxH1YH8Ilpdmn3GpwPm1ojpPjuXSkSKjsd+SkuPmW9mgiIku+VGXGfizgblPNbZDmJDcj
5Es6ULHOw7+Z6C7MjxgUb7KmQ8K+4NEaFbo+RbkmWbDtZh3SF4HXHV8sSKLtMwW/GfXFGFvhDhSq
2mpbYcsM6Mjkcs9lxh+fucFEAxclBKiW8OZEhue4d1a5PAnn+SjZyIII3McERVW/w+TobJcErz9I
2mONni/XMkBjNVX6NTn6/KCZpuuxzG9lCVFRNp/wKmUFshGQYaSfGbqJcvwYp7B018t8YVX0TvzZ
tiioFO0eTZGNW9Eu2lW7JnzUq/tUvSUZbbmBHNxOy5F9sg41giOR6YDCDmDtcvdN+jcz61l0r6cz
O0Oq8Vjj2Zao0eKxYizrwPl3AXPw1fG+qL9zCD24yI9cVern8IOhFub0FCoNFLuuXKHydhs+Ibce
v3agJHhTDOYBbFcTWmuUwvZd25Os1PfFiDQiBU1C7VPUHxKAYjwKCZKoc66ZYlDp4cxHC1NExmNA
vrPS+ptC/xmJE7Xb5WryN8ITTImDYgWwKJ3AMtybav2pUi2IoxIULBvHDMjPRFVvS8Vm15d2tqEm
oLkqYVmqfiPeE66sSEqFp5CNPpplQ/Gna4o9VYKHyOmJrvLwMmjT36CXDyCO9gU4QxN1Kc80sNZO
tZyBPnyY4/DcpOrJVZWDERYjakD0SDeqRjsUyuGU654zJKvUOSKomIZPl24xkoLLTrUqEqqon1Jj
BOmTzQ+G0bwLt9g5rb7rC5DKNW0zDV1lINDoy05UhKnyQPUMZ/Hz2WkBzyDyDB1W7s/Q2LXg9+Rd
uGVb+FZeB1DlVQ2AcNf8B0VysRV25rLpZV2hbRI/yKaVzfl0hsDcXQVCzU858Ls9VEC7ZCourdB+
hNkFfivq85Jrv0FAywrk4NBK9xR6LYt2K33Atw9tSEfT70wTCPqF2cXohhcKoa3fjeTflG74IitH
UpkQvrLVn3AByVgsUIubdbUvZrGlS+sf4sTuBKxzqbmHdwvsTfZZG/OuC/KVPWo+A3QZmdxMid4E
Ycncpq9NWH6SxnwmJ0vs2H8UdNBIy1kiqFRA9UrHwCqK1HUfY4vGhKxJ7ER7R8vfcZsf84F0DJWm
Aa0cxYD9D2NVDZXm5U3yQRUiX4XTjKURdKuXz1YX4ErmN7FMcO1quKSliM6JXlDKrnGJkCmD7dcP
hopMEyKZ/tw2pMrNdQDJEswO7aELF1/EyoVy/t0YnT/HxUgY1WPFjlW07EARzWs02O4oQhA/zx+A
0EB7WdP71CT3HppGkabvws7uEsZbVyq0f6TG2iZcu4UJrlyjNI/BBgdVwJzQWxRqFBQyLXFyE0dD
7yuYV5GpnWM9F9hHuF60kLL9aG3ioQVaMevXTjVP8IEkXqjC7KFZ462ZrT84/GE2DIdXV0+KdTzl
X07Urm073tlaox/GVEeySsDJGryMvXnWCA7YgiyPtMaG4on3M4LyOMyi3sdQdZLSKfejgXvSgF+7
9faCMANFukZmw22YLLKa3Icygm5hBOtN3LiHkmprMaq7fnFunZronhLa+VqZSzwLp37Spf5Urn7X
UYM2quUXLnK/M8cRyyB029ZLdQLPfoaPvQydxjeXfp10SeebUldrmkn3dmH+bs3U+Q3314H1tW5A
TCP7sQOispoya1UnZMZLIwnJbRKh20G4w5f00ZfKvbBcnuEaJmneW8B4Ofn7dDXFFLCt5XG04uAQ
uM7BtKBCJFI1lWhvKQoOochRhNMGIB3LTgTDu27Uj5r6EXQUgrXGejAn++w4jixXNnunX1Zhrf7A
mbE22P5mPVEqVMLhqar7YTXC6+r1rOYQfA4EFOMxoIS2DM7WzbvPTp8gYNU+kpQjp1GerHFZj45y
SrvxZhO56QYUf21Rf402jCmaaU0nmrXiV81UHhRS7p5V4qpnAPqcTEx+r9foKxg6TJJ2t3UM7Wdq
9Juipp2vNM7dsnuSeSgkpfqykPTIDq0wr3ljaWvwXs+iy++ZO4TbOoTACSGpMp3JmNsmFhBvNgPR
M4pu08zJqiAeWFmu8poutB9qermTuR17GGZyLNY5g0zVVOyJamm8bmRQMoz7vsv/FAXUp20BvyD3
FtnRAeKDVR+9dUu5r+z+La5r6IbWlMw3bT7Ccm2dnDA51fkz5x6o2PesqdaJPZ5sWvzAiD3YCLtV
isXiBefcraFLwYvA1yKtTIZkfJRKw5rEjf5z1POKXIx5z0mkcNryt4wxyNh4gtoUV0RBdIVnXjQJ
Meuwx8tr8ssMSWRGN21mpqAfrJ08cgENzTqVluk8Vm8gFD15FhfEMAnhqUP8u1jgQ/n/BBDVaCPk
nbf5dbKdtd43jzo4orBxdkGybJUwgNgsLbalE540czqOfbcLkMqUSM0ZkI50jtIwPSGN8N2Y/Ueb
RW86RHmTS1Ci918E0XejEdT2+/cRpmd/KqNjk4t3Iy1IIQ227+Kxelmu7eTjS9CU0kItXEbhE0oF
MIs54N/VfTeG7toIx3OO8z2QXUQe5ChisLFZkXy2gXFroLABYlwp2x5alFWrdxWMtdUzVFIuLJbx
U6wm9zpb0lNilI+uPpAOWKLA64KZ7uNQ30GcCpq7u0xJ+dOlw3PCOby45rSJA3vvutkntLRYDnfs
yNuq4LQZPFurAoC01YAY0kxJX9pk4r0xsdeWYR3mvo0fMiCS8YL6ZN04xASJsZwyExCQNxVmScum
RuIJyPeSAhfPBxNVVapJRaifMitP+T6Q8H3tHIkj9RXae8XWyfQHm3xgk2hbGw0/WMawNItWv9cV
WHfuwY0mMGCxs0eA7UOPUnqVp0Uyvq4CTq1USy9dZG3mEpodaI1XUYGL0EUJRYm0iVeKbdGeC+lC
lSe/C2iT2zJzlb73iMVPaqsdYnhm0gnoRTLWRy1ZEh+HMmyz92HO/0ZjuOhp/5yYyV/OWd004SWe
1W1J3ttqqXbbffhXaj1Et20xesFEbSh0gz2mdW0pMQcZJTYT+Xa5YruYMryTZPBOWBvaN47IgLZ+
b7Z3qeJtOtZvHRsRyZFgv9CjqhbaMWbzIES2scLgvXKVnaHWp7BsdxY2wHFVh8eKXpoRcws8EtRf
Ok7POnpZWpycuqp9Uxbnihjec0OMIiQ+aMhfUro6lVg9A5e5pUP8OhH9TD0cHaBRllj9kPbFMN2D
yIAX0U5+kv5Fa/d+5mRbtY73et7sbDh8BhaZLTSYVHE0RJtQs8jAbWLApKsm4nYjT2qB4vo810f5
iaUAosgBdI6qYoJ2OXhwSZ6sqmymNOVYJHfVQ8Rxgyon4eBkQ3ROrie11Seo1mnqDFLyI9glESGO
qdkhdtb8Kmar8SlrqBLQB/CxGXdUB2pBW5UVSODJcpnN9J6U5slq53daPDiBY7yOhUGqcvtZ743U
U8PYpoYzvuSB9lQUQeEFtUHjhYpKfefsxBTcYnN8D0blSrV1hYjwLUIxrx2/0BK6Gry8xLIQme/H
ZfxIh+mDTlGD9DCZQuYdYKwPUptD2d3SLneTvw9tux/l6dkODjevKc8Ckj6tKip/JKm9UePm0kzm
zc2rCt4tKI+oY1LrI0tMKvMgQcZTaz7nHdqOBsUkN1avcpSzyjEehjJzmTEzWJX1SBP7eBacqUnt
/EKYVfuygwe4zisUnS9Br5908y9wxrews5KN3jM4Ax0W3H1krkTuUFs0w5TwZnlM5v5IyPQwYrec
fDq0QfkkJU7Vut7WRbLvC23fpga1lHLwx7r/o+vsKVONr44lKNM0oirfcxdYFlN/qk1zUyILaifN
U01oDZX2NcoLYm2NKjSKCJqmrlFg3mnRTNo1zbd1am2yZToMhf5odSDV4Xtq131nIUMkLmNK3Nqb
WuLjEU1eKPT9oJMaC90YbUs0MFzbYdQmqNKELvS1ApZwl5sA8fOpdFZt0yqbpiZpSS5q1ICiRIY+
7mjlmsgHd8cG/J/nLjOS3ZoBC3W67dAaSQgCg2xeY+ulvG7D8Qm5/EpV6p+ubWfyZ6T9Jg5YM3Q3
wUSOzKp1v/4PZ2+yGzmSRdv+yx0/AuyMzeBOvG/lLrn6CSEpQsa+77/+LcvRe0JGBlCDqkJVFlxO
Oml27Jy91y68rVHP076Oqk/fKZ9cK9/NyK7JzDr5Jba1vL3J2GJVtZ9k33zgyD4pfayeYwAyJ2Z+
0fAQ9f5HPXQvam/xk+6NxFC0mCnlqW9vgrm5x15/ZwxmR/oqoMdR/O6LiNfZkmevdJ8oOx4F+nZV
jUUdffnQOkmn+S4CRDYRlvSF1ntUth4Uef4i0vD5FcURpbj9HXQIuLsEZ0hFozo2XPxL06P0PG3p
OfZbHjQvrBzrTk4Xo/TeR5VY48p+N/QcR0iPPBpTKJeqWmbGfN91Vr4YJofLri/NlO9YB5aFn2Mc
MFdaAdtFL8IWrTjzzn9E7UrEzm6GmSKbsyX8ZvjO9BswKdHTTnTWM+7V2HPKVSccQRwvk+SZg1iT
bYOxf+1rJMeTQnbY6GJ158OiqOeKj1SLD2Hg7k07ftUGxGGlA7LEr99ViIUOcUv9pzRmgkyLW9+J
e3V6slwoCmT9KUOBxoNdRvDG0lQQhTFPt2SWXyMjwpU72Zt5LH/rCGlzo9qVhX/v64DTQ92/tKK5
98yOVZMmm7Tle4sYzRY01PqCRVIKxKL0LldKeU/O9KnkdSO5jBffTfeaxuiOfXrtWfPRxH1IMZvt
Ulkd7BnqDwBrApjjGTEO2ykztU+Peq3HL9JVsPE8WLblmINE6rJ7M8pummZiGqmPDkJzo+5/mRRO
8PLtpR0ZR2WXE9G8LOKMpyYlN52KNEfkGUwnpXSvx+KzCPuj4GqLpv/IG97TkNnIwq1LzkjppqqH
x8qtD3T6d2FdvhTm8CjG7GBm8sWGYehm/VrqeMawAVktj/rU0tfBaSjZrT3WOMPNrlbXdsuaAmoh
Oo69utRQE2aMDkT75kTtaZzFI7LgNeLxrXqaPF4waaHPoCcEHf954rfs6RuWTv0cOCMqLmNAZ0Qn
oPW2MTg7syt+91F2JfF3l0UUp3ZA+HQp5H0FnKmFk6STBU0acoMnkY5HOU87x+zwOXNcwk+45TZ3
DVqQAb9tbbTrgrKw6uUvFzbGsg60o4e/g2yER4buu8QfO3gU8BbxkS0Ruh/ipIH72pvP0LwYj/hG
CuIFv9TI2QBhzZvU/Y+kzc42cXIqtFfV5bljE3zUN1t169oMhbzBSUW931kpmL43Nmlc6omTPpKm
cE6fi5p+eNnyirORvrr6/NQNHDxmQpBUuafqMHzKW7dwkZ3J/cSylrLlTG55HCLgk/nUfTjZtCIC
9qqV8ybTZ535T0ORz/d06WdlzEHsunjPhb8vphmZUzueM1KOM2VlsZut3xgfzezSIScqk8evWuZz
uJeA/DkZShe7Izc/1HP2PHejz2QQZK57y/KKSTuVku1YzY7ScOnjRF7GwfwyIpYo6/RMAvROsk1H
Dn1lxfwAcAvlKlzNKerXybzofnSeK+3OLjWs5/O5j8U9vEtmUslrFpnXdOif4hicc5nd3LzdpMlE
y4RbEMvkd2Tqd7pHo4H/jr3woM43jtN+q8Vgov9pZUV8GI3mwFZtrii0F2MlznneMXs3n5RvzUuy
azUSmYse76buNgLivYemOBLgtXTDPgEQ7vnq5q7nNI3K+SKmFnM7damajLSxfQuG+hDM0b2eo2cR
cBsnHXND6RVHtA0PRqNecVo/qXuflTBmHbvjVMHEis6SmOU9g5sbyY/IWYJDLjzsYjGmLrqkcT2c
iI58diVRf7zh+WjcrMy901wWTRqHe/wmS70vrkHAcYYfJrdTJM5AiCfO3HbFnI8bBD0zH9+0FOHV
gEWEjt9THcwdOUTy6NCFqHE3LAbdeMA/OCMqEA84bdZMWJ+YPD4aEUYoL53fEFeyhWXjY4s6ueaz
6SGz8jlkDuhgJhc1YmUK7IBWmmbQKjDaz3ZIzgjR3oWhXelHPiet+AStSaGF1DYeU3QLquU7o41r
MIHugri9TkF3qcZmw0q3dzo/5Y7DUsjG8V5dpHqtO9xNahdro+HLNB9sXSA0iZsPy7ZU4wYFi0uo
9iopgPDJGQ1ZYBd3IgBF79o2KzRmLsxd5y6Y3nJsjU464zMZkBSopPd5g1gxXJkSwqSdEpTeBq9t
GVPSNDlj535QJ4P5l3rnq0o8hWP9KFPjkPfhvCSaCtNZYtzZvVSZtTRv4nwb8pA4PT+FNynvAdKK
pCMqs4zGdceMcOiaeqlF9rM6PJS4N2mZPtM2W0/F+GFNI57Dsdh2obZtplgwXSivakGLfeNQju2h
5VvTdIP3MC0bypUo1h+DwuIXji4EjiLJSGZk72gm67lhFCjXYh51hDUo/eQUfHGCWRjtOCyYPG+8
iv5NgNNhGeHeS6gpex5TfNWAXMxHLS7aleaZLwkvXVjJZll08UOk7H2y+W6l+ZBxJot4A/VA9VXD
QzBhICQeh1B1F8eN2STFgriBpVmyHBesjODdLnM5vQzkNyzIAf0yup7XYd75E6uETXuYjq/bLmLg
X0tldVeerCqjcDZDdOOIEDwtvs8pr/tWlQ/zc5DMFL7RBiHZqhvm5wmfqm+1b1Cj9nEsbsgOGfdO
xU65X3y1ZWgE+SyyEN9gU1v3XAJ0+qa/DZzDcjgWYgqOWEmYqMl1k1rLhggT1OmbsqyuZRL80uf4
VLfcN8mKaoUZk0h7+rap/ZRF1hrKbz23bhOWxEIy4ih12uPsKbMW76uxRuhiB1iYu0cTCNSMD8Us
5s/cFdNyZOY/JPqLbXflpvfR/ndR8lJyrXGaWzjAi4+4wCzNUCqau4NscgdPHkn14AmQLoMlZDEz
aHjW+A1DQQdyqqdlKkLaw4N9ygIywRCZhZm9D12OG7R+cHvi5c+T8bfpMmnzB/kbof9r5jA6rrOO
YjlCyVNuzSq4y7rmaKOSN7zon6fT1Bh+dM10Khu8MfUwABZi0cspAcNCUNJF6MYa8dDXdbKmXv5m
PT+ps61ekls8CJahHDFDuhkrm5DKCl2tiiBQnIU5bxB6jNqS0+U2ItCEWFX626Hs8LKGo4Ol231O
SvxFOU6CJmH8HTufOn6DvWEhijCBkMgG50IVWNo+H7JO2XXXEZM+y0kIZgvSM95ZuVJ3qxnNu8F3
bw7YTstM3oBTnhOnu8eFtmTrMZdDETCWTB/NIt76zvgisPilbrtuJu3RmYw3atI7MF87yFrPthDr
jAlRBzWABwaljCk4l0/6b5ZkH4+uha5fnG0nmlAtzwh4LPwEln3LLRRZmQ5KsfcRiRR4Qs3h7GTa
JTDplDdl9VufuzcH+AGNIB6BIGvthfqzNAzv4yJjDw4zumHxlcMnb6M++8donImdj52zNkSvVSeh
SMfG3nTtHn/wcNFSZLKyZmKRxRt1hRQ1ry4u44WhbrfG4VRtSCULuOd2Hmdm5CUayYyM882tIeK3
eCoRm8j+A9o+eBw+otZGitaQ4xIlVYmisoEIwfJViQE7hUyW0tNQ+yJYX1ac0VPLPEa2dQk5z/l0
ZGStj4fS0W+jhy9DVt+kJcPaZ+MqsolfOr7iANsZE01syywfaB6c2cig0cjTALlAD5vtqDMkwFLK
+cP6mGXz6I/DO4Tdx6RC007uwoNEYr/qKDL1droG1EGwni7tWGO9GO4Kp94mY3SHxAksP1mB9Khx
KqlPuDWO+TggMl0y8qw4/2goj6ASLEzXPBhlxWMKPQATlrEeex334vjMpO0wOvEnwO3j7CDeCg0a
JcGY36sLrGeMjgndVORBjxlFKb4tsZujJgIyoF+bkJ84aY0TCq2N8ArmH+MltLwt/baFj2dBKxvI
U9FjZtIN65mJjjWhTCE0hLnw0kPdVwfTnw4NMRqZjpCPrv46NbrnPEuCBYHadC9jCse6LJ8ymhOc
X+kjRt2hs+ShncrLDPtQIUV0babBIHdDB4kDUwUyz+qJSNbDkIS7GFYD5xg6+Wn0PJTWd1rjJzTw
A3uJj51iOPtzfh49tpxgqOIFQVk12yJCPNGA1RrSZZbNT1Ze1+A+MfROM0qFuePhkWX+OPLPW2oG
oy1Xc8TopWLSVrattnSsGlUS5hsTOENkxeu6b01kkhriLk8891GFGDykJc6OlprtUp/6DQeXY5jr
zOlJ5tUoyEK6YArhARubMBT8eLFkz7bj68DKXCbT2pHIUXk/FhF3Z9v29XSC7b1N3HFXUNvHnaNv
rdgdN/EErsTQy8d4ruk4+IeB3cARJUrXhgl+D8/aLFgGJg74np2tm9E7Gr1xyRoePNzCNJlrilIm
vvesyaijY+1LFPGR+vDFqdJ9G3VwaQm+6lt7nwYtIsI52UQ0PidVSdb49Kk9vI5lUnW1upAjo3uQ
qoUU2vsonb7yfN6hhb+3h4zJbPVa5AI3LVmt9MuIvrjp9nwvjXQV0eOsrMpdj0OGXRzBzMTwCGuB
ktsiCMycXZPJr7x2H3x3vssH7QHwydF05VU0+Y2eHKJsjJ3OMCw0BDiXwafVSp6FY00sprBKOlDh
enQVTvDmOPHe0EbmHCO6xFLqaNLd+KwT+ikriipLo3+N+4vZbokfvbAg3Guu2I1Ws88ch+5Ab34y
k74blSTAbq48ivTyCntfCBppoRvfG6WZ7ic5YstrtHEdht2zAxGLoHCCZViQ+0R7cBndhAB41uGY
Qo6J9N+BXt6HLSZPBVmwuLYugRzCAF2T+XWMGzxrvigpVPw31tBDqo/v6oeIBxj/BtJydr2tk3EM
6lHqBtq5oXJPsRTaPIfM1OutbfUfk8CG1dvOgaPC3vJwNM2mMJc6oKpFzdxx7eo0CIbxo4mzs8x0
5JH4/FwpeyR4NGySoCoXZQfGxxwMfxFh4rURcNnmcK14eHFRbF1y7UvHZS45zJd0cq/NiC8x717y
Mh5XOhidyaCBFXqCdo9uHvUQQ7STyV3qFy/6POByzY3vgnOZRcgM50vy+2anBHWBBLtn024N6wWO
8y1yRbfsOkUQqLFJoKb2wk81sdUqGgmlHx69NlvrOd4j/L4QYfxTO7TlptTSYzh6/MDy4vfvjWV/
41r6Div7NZN8qSKjTigRMS/EoF9gi4W7LvXeShMVo556K9cTey3EFJFUV6cuH9q2dZeel23inkGX
tL56baZ3gQBX66xbNdRsfqPxYU/9s546dwmulN4C6kawGx78GD1mkWg3BRwSdnSWVXDCoMIIskue
s7Tdmo2wIEn4t6hrwWwSoWDRsyxc/z0MShaV+nMYZjIJJ/JQBdIlENx9uASyvk9xGK18TmU+c21O
kC+Nh8eqRYjEgbgQpMextMdZEtI5MbxF4BNLjY7xPcm870QRFMrB+7Ri+2HgUU9dcXQimDJ5vp2E
ebTcYR/g+UwC4pT8kYqq8PxfDDg++fmI5SPsEEfrWRQDS5p10UznLYEt5Pri5ACHXMgs1xkUhugp
W+OLBgjQMFb7tKn5YfW7fhyfCbh8rDyiCHyiLwWzpoUlnTdFWIJJQpk0p3eCOpMsi73vm4sRQv+S
ht6LZeb36oE3jbimmWK/GDpTnAZ9M6Na4GTNZEWQFbSPTudxEjOqv5mVop7QvxIHzFltukf/x6Ij
VhOG4kVbF/fh5D1NGhYj7A2a7j5M6hvXKUeNqDnoqEdWiIf3htToufoPSp5hAu9K6Jj1lHMW67SS
4VlF8tl24lXmYpl41B9QfvfqHJfQV0Mu1101KzqGNWbGAkRN7QzHKu3Oir8R9t57Uk/XvDE+rdp8
GQfKms59DEsTPba5DSfnTf1YRPGRQcgcaGb8apTuJTWNm5ZMd1VrPBautZ6ccRXyLFmjdsQE98ZR
mX05g3IcTo+ueggiuxPMqrIPwzNIa2VXZcZXALwKL1rPOckIhLNK25408+yrUpDYklbGAq+OGhFA
0h41Mo06DJ1V3q3MFLeNlZyT0GP2FJ/rAibFBCeFfpXT2L+w0u+8KT22/niuwJcvJ0Nc9MbGSzGL
hTFgFS8ZH8yGhYbcKE9zZOHqlY89zC51czIainggp1OCT6hIoaK79fcAxkOFVUoMBFXY7me6k1MW
ruqw75ZNx0ZhD5eOw6Pozd+ayRZvacyusaGoeZLdQlya4FXoQ0BIRBosEw4zigtWtNPv1kWsEBXO
XTs5H57P4a5x/Dtr9O8lrerE0w4myCLVjvLS7Dcn7nMBgz8bGJWaQYmoBrYQ6VO/jEBfunO5I+pz
E6UFAmbUzRG8CttAGwJAFxPGgNci8q2j1suHiI0PgwEyhcF7tBBH6F75zJHzYhuUOZE+70O7dtQA
f6c1sHHm6QwpJQLJZH+5hrMZ2FAcnrm6wW1eoOED9tMu/ptf969QVt33fmAzBWZcM0XavGu16NGf
vH3Yid9Z2/2Fkf0HOqr3A44p/TCBv0GSb5CmO/bBQ+Paf0tf/FfsN1/9B9syaHM7l1qQ8TCtmHYT
8mEM59CkP1fTvHPylwSUhZNgVKWT/t93y1TYxH/DCv5gR+q0tqt44Hr8KL4yhwL68dgy5yMiESVy
9q7GDKNbX8cpf+QAck+94jUokVPtUqfWIxi7YyfidZKjMFcMPAKDtoY1J3/5Na0/3ZMfkMkWKTfh
On62U0PwdqzenFpuBGHXAaKFnpcD6/PZztzvhEN6YLUbxVsLZhzPNDOYpaI6JCNFvQZlbNMTwEaz
DP3xuR5LHtv0V2Qnt1maNP6pSHuYa0NVPckRkCAYsk+DkNO/XIniJ/7bjf7BrXTCNklGDno736iv
XmAxUGlqxFDNmmNQj8YmIXuQ6cJ//67Gn+7bD1glugiPzlqW7Fyte7b69qbifbQ6fEBhgWy0Y/WF
zNHk3lPW+3/DXv/hj7o/0MFlWkGsmshn1yz5WZrRwRackgc//NJb5MJShPRNBhtxTHlu4uQvr+Qf
3nj3B7GycTTdyQgj2VkI6JvK9RZRjdtrttq/IDH/9Ad+cioL4U757MY7o7cguo7YNcvfHROJ//6t
1N35lyfD/bFi1U2La1il2ute+kAu70a5m1Ul1bX8K0rO/4B/hvEvBNU/XY36378+HqJcNv/3/xj/
T4ttRaenGO9oGL/glqYSooEm8tV/X80/EXf/djk/VrF6hrpoZX28wzl7CF1sYebEdKgpnPdYpyeh
ZWvyNdjMhM2pzFeDwWj8LCUTqHq6xK5+BX5EmFuIgFpGRx3rgeFbd0mE4g2Igj7oz8r92VYGHlPI
ef5Qn/MON4euf6F3RWtDlrSbdIfJrf9yTX+6ZT8WybJLOiScEw9ALr8SANGYIdfaKP7yABh/WITd
H4sc4/TRCRgz7CykAk4UQw3g4kgE+91mysCjuvuO/kyoDKW8Z6598kX/+9dSz9i//Vg/ViXGXRxo
AyveOemw1eNgFcry2sNhoMf2P749P1aiWkIRaSw9BrChXVy//9AJjajzZPPfV/Cnm+f8WHQszA8F
Irl4lzjFs2TyWjrWWlHD1ZQIIcuXskkNzXBI6ICbdfAX6vIfeLzOj1UnizPieecg3k2T9l62IfHd
NPYDo75PvTBc0lQz/naF7h+eD+fHAmTTvM9CWScob5iVopdnd3IKECjSeVFO50LavxXqBwoRSFiL
GZfVy5Lja/XZ6eYhHTPOI02F489SevmU44WiZjl9cQ593N9uhYG4ohHTt9NJThiWTXxcBZ1ySc/O
ibX3rs6YhOeUJGrKYCYTYiR9OiO9ewjD8mx33apHBaG1ePyGYAAxVS7hF+QLPZtxZnhIWDjragny
UUQauftka93NjL03xzLxD+QJ+gxv2Qc2BMvmKS/6lyp29/6cfow+dmDfXfkW3CNvRrU+MJKH6Zns
BzfaKgRKI8x9oZmvDLF2XogCNU3cY1zmh9q0Vxpgp4nUIN6wL2nDZRJooCrf/R5E/ltLSO6drO7Y
ZRCD6UlAZothFdSM3Opw5GobKIBz/UTuGroFYXy15vwJyXarhcM/onIriU9JIm+d1j267vQdFu4H
qbVXjvWc6LJs64rxmA3t2cLQBOCDyoju/QjfguZW76kTEyfeunGf6k5/F0p90Is7phAnadSXmYbH
Aq3Q1SaHzrDJjoQzFzXTLusZDDtE5or2FqDc6sdhJWipg4ssOMuJfO0qg1NlM71KsB6Nv1UAMkDH
fR+5l9qBopgRy5l4gPwQxIbQMdOQvbocnCdLFAfDKx4F7LmugxyMps0f070ZV+cikDdsXiD5e46n
WE4cu275ew7dZP97DKdhYWbW73FETEpEBx6wBRydpz7KL6H0hVLEnj0CYeOiwFAjye7hJ//vheAP
i7TzYxt1vBTnHR7rnWuFHwolgxufx236y/v+7wGfOt/8/79vmmyZlt+xr1U2slCH6EiQvKfGq/JF
PLkrK4C4MRjZq8USQ9fuqtIBZM6JOtTDLe7SO6aROxRCcHmM3ZgnoIPgsthEOvYFE6vZ6HjdiJ9j
YBmXC0zB2z4t/7cSyfmxJ49RHCZzWLPnC/lol+1VzuFHUYd/2cD+dOt/7I/MEYFttQVbPqfnnLXQ
yFwGu8X/+O1/bI+WLOfY7nVyMACuBg2iR1iM0o3+du760/L6YxPU/TwY6c7w+XGCSxzCT6TnZztO
H+rQetQ681lq07sPFBYC+0uQJW//2xP7Y2cs5MQKHSN0ttFXCXxojhHchrL4S9Xyhx1K/NgYJ7PV
myrk48cqI6es6e9m5CN+T7bnbPDWFnZ7/Z8u5J+whv9PSWlNTdsLr4poT4bX0NceBt1/TGR1/98f
r7bUfylSxI/tD/XqrDXY63FgxuXKsrwn1PXDygFyp9aRyup2Rvm33I0//bEfy0jTYBignCD4Ab0k
e0NksT2K1zxwN6Y5rzDvbbSp/Mui8ocXR/xYU/SgmutuTOIdXcmbeidtngKMKn/JclHf+d9u3I/X
voWD2M1tHO+aIX3w3HGt3Ot5AKVeC9f//du45j8Vz7/9lR9vf1p2YSpHDhR6oxlAsukuJkb5KbA6
NrTj7TRYCyv8FrICXACY3qc/bAJQYaZDelWI4ESBVlDRPw6ueKjC6UJs+MbJmN77fGfLD9E1Vva9
hZUAnoP/ZiXTsYbhVEVQBf0y+uoZYy7szD42HoNPx94n2vgWyfbQDRwE6/TBsublzMlKVuPOZI+1
jLxdylQla6ENXxRquORrI6ZUJlY1KFpEYC4wUj86+d24SwPjHtpF5QaNMgae8HjypZvolPTT0Uld
dzXGMbg5ifXQK54krbR28A9OF3x4djEvp258cdkw5g79zijpBmoF/5+uN16sJHgNdEDFvjzPdn+w
w4HjOXRUp4pBAIZ0+qwG3gRGlbjNFWe0LMgDcCD0dGe/qu8GB3+msuo6qeJYoWFx8RDq+X2qQRaP
5ue2oQxrc1JrsFNu6Msz3I8qfJTZIymxa38stUXheAzKnG0hsLPRlsX2ELXMNet6r2Xaa+06l8EZ
9ybfZ6EX1AlTqUbWnBqXWZd8emXw4YRTcSAP5LlkIi06prGJa5Dw1B0iTXxLHGWGBK1NkN1RcQEr
vWansJcBMLHAlTtiy4cFIMa10wDznkYI04VxCCN312gwhAYRn+WY/vID2DSJwIYR1d+TPr+g3Gm2
WSHWqn5MRHRUBxd4WWt0uBeKTAUBIajeHp4UDqiS40VqMypKikBrhkBq2d3nGKcHa5B3JoRYKvji
zozg4xY9BlxXX9tef/WwXY1awIysxQc4nwiZyOA6MTDrTPeqaBRBmX7lpnaIHP+XNs2/ZnWDHN17
lwFkktZ/1OnuYWpHJ98azjFg+Iwc4IokekJKn70JgxmMEgVLgSTCZzQI8MJxjMfeSy41nk/myQ3S
nx5pCCQxdes0T2JZ6BIIo4VGWSmqN31uDjMbSNPEIW1j72aOFh7L2D0lQr83XahWU/dQ+YiarI0s
PX9R2eB2EJBfqrDo4HjVDTEa1dY2shspopVCob9ODUIzI02+FAhJm/U7RRSsHKSgNORnLzgbHAOI
gE7XMgRm3pmYrvUheUZIAMRK3JVE2C0tPkjqwl61jftLJ/KXYSbzuqq8G00yhTMd30c3hZeo0u69
oQS9Qu6hVzAqi+Qdyiik6nG5y0xsLrXH9NwpTmnZns0yPokAuq+Hd5EaDE+XGdyRVhASJGIOa3Ss
dwjwN76bB7x1UDcFhkUnvdUyv88n+0ndJZthSBPKS8WOqFHE43xAVyjTdz8zn5ACnPUJAnoYH3Kz
ilfqIYB9yeiOk0k2//ahKicNIrPRjW9xP2/qXtNw58hLZxFuDkT4EFnBOYyYyuka3J8eoYGbc1/c
6uQUEXzl8GCwPddYdfBJYE2Fyf3qh/4ToqFV5HdHinUsU8iwpsnfVb40Fo5volNJR3cVtPJbBWmP
Y79pIAdnSfrZjdVdwMLlTlVClnh90kz3WJl4MbMJJTUiJUe3dexswU3P9fM8EXWAxbI7KrJwR+sp
do0NQoS3BrXaKjY10sZs/MWMWLYMXrfw8laR6JAKsnLX6CNanhD0/teS3QZHZvYbHxXiq3C+z5jl
CmwTy7pqPvOI3FjHDmkrk87ip0gF7Hva9a+hskHoo6w2fioeTXNASqM1pE8IhGTCRw8cFzzhzjMD
6rM5YxxmsYxYS/U98eQn0zbUOPPTRnXNKy1XI/Nwlc6gYst1RJcrx+rXnXB+zQxISh1nhCB7pemY
5Lnlu6YjBLb1UzqK+36GMViCQ3EbAcQKsbZR3/m2lS6mMH7gUFMs+pCFfna/FJx79pqNzWnNn7oX
ESJya3tcyk4R4PCm74A9/qUUFiotztwuFiZIJ99ZZl99P7tv7EBp9A8Wma9qQeiy+FOnuIDZP9MQ
lmsPZ3ziueFKlu5DgJ2lSrGFygGekz+Yu6pJzy20AqFF97I2GAfWHVG/+XdThkR09LjigoPfJEBH
Ibq2KWpX13w2pvKVzPjjrJt3sDeKtdE0a+Idn7XAXVusaahNMOMWjTw5BgL3zNPht/TkgbmNdYkb
TjTd6G/n0dv2ZII07rbRhl+G0+3ztFhqIlxHloWifcBkXW7qGPl7nYOx64mGNTWsvr71Zk/+G4h3
wn4mVNVt1O+62twzbT5PVrxVcPCqbU9GE2JJMO2LWVoQ+u13zSESnkxvIbNsAeEQ0J1BU6eAV1P1
BWiYGaFziLY8GrqNZogVH1/QgzRQug5Xa3AeAl4qy4l5KUiIUKJ1l71oIMNp1uClhLy8bRYfS564
wfegX4XTAj0ZHoYELeUIyBVPiAPhLn+v7eCm6SMSQt7KdsKNLuNt6VTHKI427YSKQ4/EPqzKaw7e
HYU0Mtma6W/qFVcwFaj/AYBDxEmIhia1g3/zvDszY243DRiABWB1QkQOhNFcMsLYFtzYVRH4i9nL
yqVE3LSwSdoCj/gk0cT2g3caAz6q9dpjYPfvg9u1S9PSnon7oDtQMtNFR7sc3elklLD9LcN6crXw
HRLnRVR4ytSuXicJA9IJwwzcAagOuUaHNVsFufvS1+Nr35g3ZNccTBGeNcmw91lzcy39CmAXdsa0
ntv2lzZAVA0xODSp0yz9xDnEJhN8vWxnlEQ9jsXBvh9YAYtBQ6xHrw5W5lK9StNcpku1vSjMdBYl
x0FLperiAWDI/a01BA8Jd2CfsNv7RvFeNONefVBpuO8qn8/rIB/jwf0AOYrEVvb5JmjSmxEVvxLc
sWp5MiQe08zM75zOvY5F/9CjeoCWI3nt8dT3Rr7pLR1Bzwhy10IBw/+11cTBoJ+hSgYYyk+9VUN+
iW4uwJ0aWwF5MdbSxe1OCWsrAGe9RES4RWG+7Ku2gKQ8YqVs41tX2gaoX74pg1FINaQE6NY9ERe7
KpGfzBOASooXrdGfRMib5DgJxSL4F6SB2Ej0/IDLejub4b7DmdZ16FPQwG7bFE1mrLuIovS7wDNf
3dm8gE75GGT8VDi0ynw9WCWh+9lm1SkbtbMxuic9tdslmpELArsr3ssXrWpenSH8cjt3i/hkP2Y0
k4QRAO7n7dJbn+FHsVI/VUgj3q2ab42J1sLWvH1FH186IBDU86oq/DGpVqPBkDkVe2Zb91FZFuvc
xHk/CWvboGVEFQb0qQ6/MpC9y1pGnyUtul5TJ7sQ9wsJVWN0Epy3Gk1bT6BBwWKRp8W775WAcmO7
eogz53Ni/c9tIDJDq91Fo/fpzMad6eGn/Oca+IHJb9w5RBUrgCQ5qOkmrEPUQQBMc54w1pF0IdhX
3XR8z6Dgedp4G4aEijoEaNSIN88hXAMR3aec3TMiOnzFsj/Q7Np4Wr2Whb+B6MzSzqRRdyJWKeQN
fkSahSgWHGVe3dA8oj+lvMDSFA858qWwtTZZGoHuQQynHuAg4JXz2UHQ8Om7qoWWOgPb7gtcrwxp
NhY/mNN6NyQa+crwppP6p+SMLstItbQtG9B8kD4Ivz2pE35C/IWq7u1ARy6HezmB8uExmrWJKEgt
3n2QYh4vXGWdHU+gWBxgHNn50XXTjbrfogrHZdlVT6XH7S2x8s8AaF0GNzg1dhPq5nIe1xAgntUl
m6J/HkR9NdHS2Pxis2PsC314iqBaEeC7axFrdKyjARG7ffNFgO+QmXv1HWYxvRhpg6E/PYt5ulP3
whc01wYZHZy0hjAefoaBvpnhnxjjdN9SaRSpvTb7+Cyy+VAZLLdutdFp3NZAA7UZ01ow/b8sndd2
6ki3hZ9IY0ilVLoFEQ0YYxuHGw2nrZyznv7/qs+56m7v3gZEhbXmmuFzCXU/SZetqv8DfkbZjDlh
LFJibtJ3tALYjRNtNQTL4OMf8mt68C7qiGt1zop3vJ4PGn1LXst7vhjkt+gAr03q7gs9AFe2tgVe
bPWQfdkpRD+ZTf/MXn9eRP5EWMhmQAq9WkZF1YABmi7Kwsve2xofS3T+wJMa0noTZPkL1+ceIONS
V/G1YGOCKT92udehKCfMMLh5DvLtkDQwP1NWM4bwLqlFWAUrOJJ4SXNFqAOIE/6MI/WrQngAkPFG
0giRkXd1JsZa+KCWjyokHafcaq53JOtrb3ERl/R6lue+IlqgBSLnj7cSxxMu2/05qdp7NMpPjCs6
fImiAxooHT4AzoIOeiZlo7Y4ODqJXFy9dD6i29r03vDnDFG0nZR1oBWdOWR3EfZQop/3Q4heSNrw
YwpuRlgoIAYtK6/bT4h0hh777AHGAQE4D9IgNFTob7AC91mWPztTTLmKCg+Mp6emUiUzzibbuJxp
eKbviJ0Z6PW7XYNiF4DVuRZPq06DiO6ySNQLtqjcJ1TokQz3i4cKrthlcQMfx3xxZXBvHPNqZthx
I46D8UJ+vLuzXQgvmiAehQC1T8PSzlVdP0hWlGZ3D55Z7BaMf4lHubVduOliz8cqdzf2VEwoava5
pQSlnOKmdVbvoodqv4inwgrstaHDJDKs7OQGpm9WU+Ozmd8hqh3TJKLShibZpu5dd8OOQ8DA7sBj
349NhilYcxJV/6xYW9GI+1LmXYJ6oi5M8MgwD5bwHlThp/zxhxzK80T9b1rccTLSEQWUzaPtovfM
6Ty0PHpZBKbtoeHLJr3XNeFJI5MB25j/xESOW1B1R1Nvzq0KJZfp+Eyi9Cce7Kf/4r6X4mjN1m9T
xl9EO8LxK4+DO2Bw6K576Z4drgpVgumiemo6gQ0w73e25GoZyDoJmAtB49J78BRnM6MdoXBOXknv
g1Nuh1+FV+6IPfELo3osJv0pGcyLaXM1LKrJHH660N7m9LCTJq5F1RD2VVbrGlcSq5i3eRJ2ftY4
Cv7gcUU3z6gwlK+SjQEZnpAoTIamLzdKt1aoXbISK6LMCzbWMhzjGCEUdcAHasC/xU5mavCUIAy8
5ciUEp8emGOU2y+2xE+sBIaEQr58NGX6GOJKErcIQ0ZUaFWBCngycKKY4o2ZO8dxKnFOis/LWH7V
Lk28cALS1Yq7UGtBs4MdQrT6OAcDhtLDXUsMe4UjfL4KwgyyHjGMKHnqW5TJlWMau7xI/1s8S2Bt
jdaiJWb9qUXeDuLsJu6u5MzXAvOsLu1mLLfEZ2Qbyuen2CEBg9cFxdjr6mBoxEc4xbfCGW60X+c6
pA8PCvw6loEOiSRmGJzVUSTOZ6bEKpO+DvWeEmbu521WhRjgDMnVVaR1Jp7XmA2mpfqzGZZ/boPV
oCm2Gfb6AhPjUpXdMsN4ofUu02AdGjFtJYY8MOszP5ujOzSdf0s57PIuvrokn/iys5DQNTmUAKov
pyoe075/M2Tzs6C2IfFu3GBhdIQIu3bjkgY1nPwxLh+MKsyYKkYvJTFIOQZxtrqfee9xvrxXXXXK
hDyofzJS/y2nBWrwtG1NsTFYPo2TP7YVAZWYXk6m/Ixn+zjn8T6WGW4tMAuH+ssQ6YvTiN8ik9ch
wTkr7/9NXrStOvFQ8JqJ0b1LS+IArawbuZpCE5GEbis5XY19dbmQEZksf7OEbN5BZYYztW5G+dwQ
LpnRb2ecH2a+PLoQ2tRK+EHVhLB66P+R8/MSpuQ5zt5rmA/PhDXTDho1XfwAvVkVNMPw3LfIBTGR
dbwc/xSz+8kkosS4fk1zG/8JFJXwA+XB6JyfrOf69GyI19jp/1AE4vBGFEaADJnGJ6/3sRL1oqJF
OHotrc2AiYE1n+2o+DR1HBDy+qsCug5hKVgmem+p67+mapH7vmDha0dTjI951iv567bFDombZjkT
wwP9KTSfmwmSd2v8m4hG1kzqVSxDiHaQj6jsH8Wi3D/k3ShINyJ5DUZidK9GiGaoEPd5AyQ2DS8p
LOqVqOQ1Ckt/bGiDIhfyokjeUNk8Mvff62Z4J/nq1UpU4lPeQVzlgbt242EEOezs0tmT/ILcQb7Z
FB6imZXSEyxBc3fIOZmcgBfa/QlfjCtztK3RTLhT1pscu1jTw6HO7R90sheLytiJKnuNIpUg1x7V
GSUoDGhtWYfRe0EbvWjzPdPaz4R7fOnu0pVHo8e2bGKvpUX7EmvmX5K5Hs4tybErJxVaHV3V23I5
oTyVTc0CST1jFXc2wV6Kw8VNU4fxQXfle0skHhQ3gixn506tcEGtk6zIltxmdckhB3xclpKFgbsr
5ZyF5ndFsHi+HnvnrrnxG/tBGS/BdI7g0rau+A5KBEsdQdiQDi7o/30xEcGYYUHXjrizQ3BGsqe5
qNWRTRh8yzlxnp2XnHDWX/WV3DfNPzEGj1yG+zkMCbXyPud82BZJ/Em2zaWmginy9gmJLora5KXX
Gj9y7B13Mqqc7Kyevk3Auvo5Fm9+lhcMtf6JtDihP32O4OCP4pK49qaXf4uD/3bs+B61WJ9gt6zq
JHWNqn8GxRtD9xfcEL4Miugwepzb4ptCOG9V+hw+LxyYBZdM232pR+VVSH5RbM0YqQlWzEipHHEU
pSanXyOgwCtmU0uag/mmPjheu1OF+0ciCI1Ej4ONxMajtRq5r6p6vCRMG1CZ4OhZXfSk+xaRvW16
r8EaU+WGxOTRYotQLf3KkcOfJXDjiqVfc6Lodu/XE475bvGq6tyIEkAG7GLlOF5tdDn5meOdYxBQ
O3bWMtOvpJLs1BsUeASrT6srz7zizWjjM+8zQtIVZ5LsSTIwSK8qp+BlAgTgjwKqG75RC/34nOr3
UTKgmjJ/GZLH0NTZ/ThH8haAX+05fcSnDhPrP2m99NSH9dz8q7uzZmIbQqaPzVbF3wMfp/LQ53gz
U3iq36u0X/jPqzuLTwDx4wGQHJc4FBV2tFsMjePDqvZaVH142JRELjDEIo+RaHyQNxdh86xV29i9
VxibqmZmjIYzcoKVMUR+lC039e8L3l8h6I/623qmnXC1ONjGe1pOvlpSqkbrmCtIb+OQpycBz3nn
AbLXlQtWgmfhKsXGFIna3pkLn7dbOCQLVvE7aPJWOoRrsMUjy1yrN9CzxLpq0lcdoXMYkJ0aUmJK
DOwa5MNoOtexAe6Ci/st1qqTesTqLbICJzBUVYyMTXBgVbe266vflXjaNQTrkbyVpL5VwvsriPD1
eKnUqP0q0PZG4H2GaOckFbH6K5TQWNFZL4YzgD0HdH7d3bayQ7owcRLz0awpIc3vTOj4c5neyumi
dah0jii1nfRdgkHiy8X3MpDJRepq3316Qw/M12+V9YxWyUdWB/+nMrS0BucQdLZB5LL2049fLRcy
1kvWxlnQqmJt33sAiMxugNkAaLWtrus2XWD2GFoICZhUwar01XK27eSkDkqC8BRMVqcEh3LY6I59
4uVSS7yr7et41mHq8hubNR2dDw9fpE5ccooSswj2uvuDtv+Z/18tKdo2eomu1VGL1CdOrK1YvBuG
ac9pnd1r6g746PTnJoJCa7/wWxdn+VGTK/U4+4IcImxMFguLxLlmqJfEN1W9mHb3pFKrDHZ1a3za
5reCFyYR36wJE37OB/VWeA//fSK87wPteyKiMF3qnZHY70Su0BjgquB+Dim+VCxNQ073PIouE0GM
fH+EEqB2VxsnFrnPb4rVs+IgqQPs1Mjty8LsHMdg6ygyT/rM4AMXRUZ+J60ON3wz5hDv9XoGAnWo
jllZXqM+EWa7UpufTUApAveuLjCJDtKqzNPVu0i7AcDzW23qggG36crrUscb7ocHfc4xHcbiCLfj
k+Qb46uFzeJ70NF5L1Gbbzvnn3pUGDFhFyS/+c9+DL7UaePM9ppJNUDYo2cVu5qoGwIuLkmUkxzR
8EDxlAcMXYroODG2cjnjPQLF2BQKbWM98AQWm7IqxIEq6VdK7lHNy6EDCKpS60ElwlXcffEcHBvT
OapTrgF+EdK88jaI/znRUr2ViNsHLYKgfqldCFP8lnF+mEOgDwzX3WJ+JBNho6pIbNAO7PO5a06q
3E00DLWMN/XpSMrguCwOCyL6ldr7Vk/XjvdUwpcbInzV85oQGIqIvEVJqF1SrgAts7cK6Si4D20I
JrHl7ZMwboH9uz0dFT7eUsVahc9WVq9bp/4rRnOnWqjJ0va8V1yxAfCsF3XuuRgSV0uxt8zvgAED
Ne02r80Lz69icQxUIE3DDOi/oyQxHqq626ivAtdVCyuBsgseawOwhRJ5MMqb7iU/arc0+Qu/CBOd
reel74UsrkWPqdEc4cRS8dPUdE9hibTe4Q31t5lHUbnzX5RNP+qGlbrV+HoDcNS+LIHci+mfWh3q
rDStOyzm1WQX5zzpr5aJ3iUGJObkhcaGo0KxSiPvnSgAs0m/B7poy/0MBsTH7HaP4pm3p1a13pOI
xiwvIVEb1GaezDO0qaNNsYBXlj9HOSxG80m1QPN/4WLJjhnooQkYCPBgZl4P70bYbnS4SjJLBC5p
9BHE5y4F/+zX0rZvgtVaSbFHy3rvy+4yhwa5H4hwFNBuiB+0XQw2L+rUUYtDLey6UQ4q3Nd5323C
jNaM22PO7It6RfXGEeHQUMTLGZmsgccZRVRf4gDHsW9awYPee6U/tdACBw0YHD38rjL6YzO5hFRW
+g0jBBxgTGJvu31jDCfH+UsAw0DifY3sMR0UDcnmpXXt3xohb0vuJoxD21CV67HMUqAMJ1p1RLjw
CdtLtjR/RERDipy2BlrKRsO4OC5jlETcKKVlozdsdhgYYCqRbS0GaG2VIvpT2UjaaQHbzsJ+n3ge
gqL47KXTT1oYTzo72PawdS0csNFhDu4Ud2f833ERw5vRZFqSt/OqjCGleulyswbk4BRUg5VrAL15
fSxDdH8zwuuVmIAnArtdq/8p4uFp4Ao5lVbOREMZwW8sDojGxgYE2EW1Paqy8SIXMmM4P3g4cyUU
NbNrPJk57vd8hCruHtKxOXmoa0vsLZ97E7+tlrvHHiH2OFxPFY82HLQjgoT0A0tbevYx2fa6I/xu
IBDEyL4TnfOTaGRlDyAOKROfeha/vQnFNw2Zh81KVSVcvwUJD2jTwsh+4DjVuQxgnHxV8fDiYUTB
SNl8Hrqm4SAMaeiVk02K6tdr3kusD7Qek5w+S9qDUICmGdV8wIBzsJfOVzRj9+WBNJcmrduY4N2q
pG9VcTO6ZV4XbT74uZ7YaxjOcF2IhUAPiMSUUtaLMStCxrjNHDw0FrvZcxaCjYVN9tgsSL5kiwly
DsLSt862o8PVZH2xoe9F6CpwZQiuhDre7L7zA235acVwzDCaiwfILBT93yJA+OV0+srIpgdwAW7e
uHpxg/iqQbDQ7JFIafAZfx7lfmAksprq8eiE2anXM/Cf0INhCpNrYoqwhAeG4Mdl7ve4AX70Sbwp
QDCNllkya8JwoORyYqsV2y7azcHjHLbzBknW/FxgFkiK+LgtlUDT9eCyY2RWqiwY3b7FiYRwxCNz
+3RPCup5an9yp8TLJ/G2juqQsk5QawQGESLxZ8rta3FB6cgUB4DRVeMY/mK4SudHYJhj3rNCvIVA
WiPnVjyh1EBw9KZbkd+xPkM9xH6JbRPmajQMelcP/5iCMtAGrJ8q95j3GUoq3UMbv+TwJs1P3Vw2
YaW9tkxmROI9dA36WAWbFM4xy1N2mI0sscpuC2nwjY0NaqNpB0L/kMJXeD7yp1FSfiHp+e7lcJE5
WdOuyfRihjQBYWf+ShPiD2Dir5fecuA2m58E3Dak+9B2mG3uO4QMyrKBvsVFjcNzvmHgsXei/jvs
sBEwJDW5rSH2l2J6a2NvF/UMJRwSIDAzf8+zwdcm740UgZ166lXu+SbNmweO2sPR98uEONDFuLd6
/jS1eJYT2RhtOzGeSO/hV3v1q91bz0zT/zAceVfPMU5t5iHWpSjEq1WiRV5Msf4vyLELsk9Z90+T
1tKEVPBCB0wNWBMu9UVqjtiSwQepI9IfZl8dEzZ9puwaMmOwX6QgWE1ovIZimlhBk99rXb/Ckrhe
a5PJKbJ8ucmw50rZ9bb52yfGW0Xi6cD+UGuvzrE01iemXFSOsSmwsNLw4I4m1SKbrzaDXz2vqK0x
H6+UntxgUqZ2uvxL8dypMyYEYlIp0FgS1QUGdUbJsA2suQO+NhNAQEpwoSZWbfYQNPXjQvaC+hum
9YXj6krLDSJqWpIzudBr7AlM5z6S4pwACEJUsV5rUeC4Eeq7yRU7WPlvgdXtsN9cKdhssVjcQUEe
hwLpkWELM/GdJT/VtnaB8e1jSOqD7B/yARdzidcuphr3ohgem7Bq/FnW4GXxZaREVgt27LW1PqV4
eszXHpNT4iOIBCZmOA4PEb6cGgOkUMk/mdpUdVWvE6nfHPang3CDENX+0BX4x0/oDV1cSLpq58lh
2DH5ugxadZChsx8KXHzEgBNBvVFdg7C+6O22xjQwfu2PVtpylfXN2tKspzhw9sAz51SiZwyvmbG8
hPP4EZSEBlux8rMgftXoGvjhws/oIAkJxh5Gw0rQxXWq6CYiOdnYmWS8XKoYQ765GItndbIjbAPT
59jBI/LZMuiENKfYoN5eB8i4cGMFg09IvQ9tZNXM7QkAKmDxE6KB/VNPCeoYhAHKwP0xGzTBy7CF
01JF9ks3Tijg20fT+Elmk4EaURy4/NgeZqACNcVqADC1xo7FA2GE1RETGeLSGRva8Alor8e3qIpv
jdIGcFirIismeEUtt4YNVNNEaQCP6s+90dyOJBBaBCmZsX23a8h/vQQ1wdRkJY1bBjDFqsTs4KGm
TOrD4DRDZdCNS0coi/r0gDOvMCdb7C843EsCDPmBWge2Wwu2h/1eTxYm2xUW6lhsEK2Eg+ueMcKj
DaQTgMDzORXUoTkkwibnJYy47V1nNagkt4xpL22MzThYHR7FEDLXBG5nB478uW19ubRq6wQTAGss
/oXySEJk6POW9bx5LrNpk3GnuBRXjePbnuJskno94lCvWRY3ZCaf9DY7xVypHcHZWf0FBvJe6hZA
gqXwD+WmEQNHgIE+6cjuTZVN0p2x10V3BlLWupZ6tdnqN6pEUEs3tNhH6owwuvTccllogf2pdd0H
v73y8t+J4HkTPVc5EbdCiFtsl3tLemcswXxrnpQh8vjIpSi5toN3JyBn1eVbRfm2rrO23qqXU2cU
jpf3FCYSFeTX/+2M8l+Y4sA7WTeT2Ll17rgbob7ZRO6kUexjHYjCbH2v+Z3r8aVo/kx7+hVe4P13
oLtWvMNkZd1ytDnz8FcRvWsBCzSIwcitFfjEMZs2A+TdI8lA+hoZQfjUF99ODyVV06onroTnfI59
G4nSVned10gAR7HNuyA9RTxFjuh1VZFSzPq/BOH8tHCAmHglBHCNsDrn4Y3GJk8HfHjCfPSx5cOn
qkIj4+jk4HI2zDZ0GtDsdz60JxzlwlS9ud1IArEhSHecIELiAHKeQxE9AOiRETN76dZMgM1kPm9A
Z5dNFEB1MrqjHKHB6rbWMXbClwp0BVPxa2NAKpmKvVsTjPkff4kgKWkdxslt35PevifSoSnFU467
D6Qv8Eerqr9rrB86tu+IvUDDqggS5ypDKzgnUnzlUKeA1fCdTRZcKfAjqpnvSzs5cuCPKxxssAgw
iyetwdKcPmqDXBajfRFtl6EDY4x7wlior8smeR14mFU+SoCZkXA0XZ5iZ/nLiviF2idQxYvkcm4P
BklenFbdFZlit17sbNtbIRaM+WGiepExoiaJ1Zx0yd32hHluCv0uuvuSlpsUtdLohMOHncEm5MwS
VnCV7YhWf9F334M3Vn4ztYi8xnPs0ba2xTkzjKthJYe4Rudp6vluytfhTFP/0ZBN20vz0HZYCVE6
EtjwB5IKPBYue3AzfCXafjdbBOHlIdxxUePJMOD24BCSViwTQoVh/jENVVpLmIbemOGEWrf92mr0
+r/uUUP//d7143eSG/Mut+PwK09YylJ3NnAkyX0c4icm5LfBIjoyNZ4sQmJKZp1r1GNMjkS3GXOy
lBvxjG8IhFx22Moxlitn7cmti6sYKSxKRkGidbdGh3k5agDUrYNP2/umYc/cGsN5aQDoyN1Mm4KM
E/r0RX8cmKAEMywE/HELffzt4+5PdtPTXDvkygyxL6W4Icp57HvYMBYug/0ynWSC7NMYyE8M2+Fg
D4vPVrzQAjDnb8Em8FTAjGVftNqyGgl1KcfybATsQ5hFD5gpYK8U7zwT8pElMYUaGT+Ep4Ckp8ot
/2qa/iH00lVN2dh25W00uhNJLsci1iCNpBlC/hC4fEhAbLHBWLslcnRZTD9d6/1oNmHPQ139mKa7
cQxa2ZCR1aarceBM4m5ftYAVhj4gfiMuyXavggW4AsQCE/EGpGeTcTQSHEYxi19roXgK9P7UkIwp
MYjhy4XTY1SHyByARXBfsaFl+HGBTw+TH0A3J8Z1kERgTVSkB88YYLWtdRVz/jmGLBBuObU3mQuQ
4x55NBCCqyLaSH6vg1tp6xU7K05firDCaTTc1NiWNUv1IDRrHUVEnLJ1jf5bm7PHia5bYUWNLr88
ZbkFKxVmb4Rtv3c1seDBHtrna28eB6JkC1zwJknCYRKfUI4ALTg7FsrMQckdpM7OFl6c03JPw7C0
guiqfibgc/iVWW9Uxe1wEjoRdTSynIoJ5Swu6q7p4TOmQ76Z5czE1Mb1pCZvYU9kwZaR864lsEvT
VNxDd9KTkos3fB0i7VtU1oNR9vd2NgHpe+Md250FapINMAxfaQnWnfq6RVCQvh7UKyxxYPIUWzCR
v8xozG2DIToJczDh+9GYoCMTA1N2Z9xvf3s+sPpkxFYcQG1qbXjgQJ4iDEmEex9LNBUTICI2MMoc
D2L1l+d0TDTaRzUijHCc9H7VRY7R6GrAu9fhmYCWRddcam+9gy48EDsCa082VkQNE1JbJE+5sZBE
6pwF9VILjpeSaiLT6oOqIeOvRSOOm4W559sDXeWbG1ZhC16kieJMUUo0fXms+PaDVtwnztoC4bHk
oIc7pZVb0wAcD5JyN9pPjRtuSrN9U01nv8C5rjUw7Vuv2/8qPAts1701+nS2Zu3DzMW7zaWv1p7B
uS3L7gc744emrv+o58I2p6knlk2WR1XmZaCI6rlF5OA2ZnD47yuBmv2i/m4NX2hN+Q6X6ViSi9eP
I5OTmvTuSDv3eDP0mf4zt1CWZPWqWtLS0I+NNLFJBov+neDb6GN4HEX67UXQPozJuGQ4YjUVo0GI
gpqrfVdFwxi/s+GnpdXeFoG2zqz+naiocgcb6EWtXHvSKJuKBlNDiDF8tRkXPmbEhCtyni+oE7wJ
6YiR4F0jI9m8ibb6KJz6murkJEg9AaYB4Sdv10XMoPRm8qV2OOmgfVl8VlsQ21YzUgka7LbSbs9k
4TOlOKk5t1qDDHeUb1ed/RP2+lPVQLgAqigZ0DC8GpP0ZUmi1xmWlBeFr2LogPJa86E2sx8Rak+m
0bpPScRDDp0l2tYJ9mW5iVkgeiHyXChPhrn/IQEeR3A7PDLg/s2M8rlMMCkv5/GpYHNgs/DslukF
CpG5XpLpCru+3nQheROTaB70kHIUZTI2rVm1NcOUbZ81y2YAg8XrFFPEkmlpp53Khcj0qspxepqJ
qgdGzvXhve312Yczmu8Muq2AIpe4LnMv5fBvmsWnkSm9jY3mRB37Mk2voJ4bp4QeDR34MMza1+gN
GD0t1iFoCjK7+ONoqSwMBfsL7qzQkyU8Y032r/lS+WrtFVF2FSa3iYVFH7rGfB8F04WR9Z8+gr6U
7poY7vU0yU1JVDuvE75kU/CYV92HjHBc7uFRDqL8mzT9il3P00grTft8cYphXw8mM6WkvCWcyo3u
ADsDQzUmNsnSmNc1zZNlY8Vsto9J540bjOw4hjiosqU+4dB2LgS09kwypyo3ppiuSDyZHC24Zw3N
PknaLfTQLaTRjWnj0GQGz3QMsRi3Xfxd99YZsvqp9wjvoOKD0Hsb85YOuPzwRi26pQUceK67LpO4
Bk/nrPMeep3bniqtrcWJhbJu53kbOMN20bO3UOsvame03ejrpu0vYr51lvaqfrnasD3NntYUx2oY
3pcQHrupDQ2jIYGi2mhIdo32dtVe3EJuUaDxEt1XDe9DsqXU8d8E2a9TGz8lOn1YF+gWrE6/JymL
AmTGTuOXFFLExIlI/7pWbR+e90ygR18dgnXJmDStzqNHthTtUCuCbpUX2EKQSquTLUz5+6RlT0th
rbM+PKgTtlnsv6bPLoKTESWfrw24fyXnLrH9fnyL4SPmFCwkgayTCqLSnP6pV1K/0Ihv4+LuZn6Z
euE8Lk8owf479tW/KzSFpQ/LyU5PavbWkbrmQTQKAYiiFJawiTcWq8qkaU7LEpsuRQ2rVwtoC+eH
b7Jr6tZ6nHuLApj/5tPW+IDhgeK3fEVcIJXDzND60nHnAow6kFRjwC8hd76Cd9xHgPlKtpdwCTNM
wBPac8Ojo3woW1jowfQ9S6QqXKHqw/OhC2kwuwdkm1P3t+fbbwtESpNLWvOMWxUYTWwWZ4WDRplz
puHaqadFk0nXt+bXxDbBUJWO0ls8xZAunAD+c9CDiTC1r+yTF3sf//+u1QMJcBSCb6jB/mvP/7XG
hMA7hb2y2sSCSKbfOkzkAr5DL4PinFXfYzPtJmxvm155Lzv3SZNfpbeAl1WbgIQEs+2/hDN/5gJt
TqGwKkn/HvmtgiDsegOXBBS8Sv1Ua/5Gl5ZJT46U0fiz5+Zu6LTfEvO0RmDqHMBhjkjgXvJ32DHv
GeeiuswlXD4zng6NhtuqnnIKT98DQKXgEMHpW8Ev2xJlQkmEb0xfHbf2R5CDispo+rNrL1tnVGCw
EXYjOZHSWbhF+vpnWLiHB5VvAjaOEeMrlPF1BrI6cvRAV39kbAYfO1iTrYDEJcWXYeh8y4IMxoOc
gnZbl8vDVOa7lpzsyWneNb3+l3OAdBQLcc7Ww47iZ9Kzl64rsBZKwXC0rPjoKuZ1xfA2OAFCH498
gzrcWR7qHJxA36NiwvHSOP+3brDGRoQL9JPJW+9ox8LwrqVKjLXCHm8vcVQrB20DrS4PlvMrAH6K
u+XshvLcjJ5ftVMEKDNtdNd+DeMON73pQ7G5wvZiedpm5D1MduZzxTtlc5qMni8PUlDdMUHCaGJl
1fkBz41jOgY4/syb2gByVjMeXtClfrUY8g4t57NytONan0Abl/mrbvOfoc1PYNfYg2fRN/MwpBQ4
HsZyU3jxozoLkt64DaN+KtzpQbCccybJFjndsgi32ArTdnrf8WQeiMi6UJwlHENBnMG3tgHrat+p
6F0HBm/0FSvdUPOcMr2Xi7WpencTNeNn3ZNVioyBKamS1WHUaufNgxcU5yE0XmuMMLg/X1Wn1SpH
VSJbADJag/gtVRm2nvbfbk5rQmlVFfrfTxJgai/AYiMMDolm7tU3kBvTvo3zbTC3W73K/+TQPiOH
3Sy9eeD2QaLWb0yKpk7Y2yBMrw3vyw2nf52cbj2AejwY32ytoUn+DTROoZdcAwN2LQEdQSzYbvnT
UkOuCKwX6FmngBMtcxjRmcNLj3GIQnlqJyVfEkqQcVMlrsXe0mRy1SHESI5lY8xBaW3Mw8HlquC1
JCzhPxwoCnim4gu4YBOIwcVOkdOJZOp8aVDdMPvqWRL66JWKxEnmjGDIYxucIVm1S4Vp7yhtR6OH
4s1C60vGUqbW/YppbtaMvmnp7Fu/ZNuydrWVnRiPPZ1B4sXHpGx/7aX5qKlrcyTmLFRa3Lh99xLo
AeojNObIWDfFJp8zPErOST+eZTztI7ZlDrjGCoaOvsF17dhUyQNheYdclu+BXeuHmOpwLIJDrG6u
xjoMNoYCudzmZjyvVP259NpX0bO+7YI0tbkF/Zr+BfSn+As/pUJjsMQin2g2QcWrsfb7uEKmgrtM
DFU1zodjnTSHoiv3WRO9WBUeySBaOkU5urpHznUoR2Xs3PXwbuJ37IkAour8iU3cWmj9I0mpgHMJ
PlM9s65SAARAEDL0+Zja3tXlU6a99qja9n4IDhFNV6FN72xISD0p4e8MsBO1KkfSvLkLVGPdaC2U
K+PGKOVgjhIfnhS7GXjhvfGhNhYi47XRZvAUFxg8oXhOPWR4zDp1qzi40nwfquCShMtDTW44skhi
PpRjKUvOrOxdmQWPE2aZCeEmadIApEgmHdgLlbBD2TQjs4UggnrnIiliO8/8Nxl6t0kKFY9KzjSJ
7x0yxYiBPaFBO3DMcJjewqq8uDL7p+THlOqHqu18AHhSu1nLY0bNAUCKUQRMz+mlyV0eWrxRvaKT
tzcXKhSrIGOe0iyYvaYV9JZo2EAR3KkuzqpwHQfeq2vDr2S8V1WEDhpNP+tZ6V/JKeEpxQn9X24X
FwXfpyJ8UkOIIrbX6vsj5IqaMLwTULJT3/hQoOcwE943qQEchYwqrygVkGGm7+r6jRLtSTHCFFqc
suvZjpyAayY5fj40B3zvtmpRpTXNwZzf2yk9OrI78ylKhaEk2VbNLSaIL2rXDjqDTJjiUbWohHXl
sBrgS455UsN5BXF+rXojuB8g5cubPQRHI/9pKB09MgxkIb7iSdtbFdrSGLZobGZv4L1TinsnSDt+
BshmUC7H3HH8PJLl3XRUh6qiE5xyHwhnY08/0oIcCKqGv+GyVQ283shnRJQnhQdUpvU/ws5juXZl
OdOvotC4EQ1vFFIPuLwhuejNBEEL7woeT68veTW60Tc0OME4e28uAxSqMv/8zbYN1RFzUTDc8Usa
dpOU4smEb6stxmfIZitogNTzJfRr6TjlhaGuPRhe/omweydzIhTHWA9Ve7Z8eV09Gq/LnOZImOGU
OV0wf9ZGsCsNRJch43IfIEe11geC3K2cax2vITfHWKBBFmiUZJzvuwmOoOXGhydZG+ZJ5qYtl1DY
qghh95qdPgidwJohXHLtcd7e+bTkStVbmddLiQw7glws7Fi5rKjMN1KaGkr/Qa94hXv3PirJiYX1
Jcy3Nurvu2i+cS2g84II+/aHzy73afDUnhYXxS9qbImk450ARTf9PP3C2PgFTF659XQvcEtq2cCr
0P5kL1CFdqmnpIcUDTQzDgvjSEz80TBAyCrzY06BlPPg9Kh3/rHghAzLQS0XRaB3vfhyJuJIq+ht
AoGZ2BXbUDuHYIcmYwZf0m8nnpto2tcOw+NpOmlJcZOUEGllp5woB4I4P8R29ekv8bOirp2Laptj
iuxOC6ZQMVIMk6gOChmujVl8lV56bpNwa5vJRicGu05jKCPhHt9wMIPxKIetUflPVkVkQdjZP3nk
7GWrNzpyqdHwXhksgSpvvq0Mrco4PLsZylzT/cqqnhCn6SnQbwVs6IwYd1bGW7IzyA0zlgj/XmaJ
VDhSobQcECo1r1yO/SqdTuVif2h9cQ0L4exOECbKYV3qOD8zdCpzuGmZe4uU6g9tUQDAhbj0d1wJ
8pOfHZ6LoOIBLNwHvwFKkAifNzayuraeYi73HKGIxYGYSn8B7Vnimtmlt2GzlgsDre7vhzwAfb+K
iZYTY/OxyQAyBqwP7KuJl4QkDY7K7iWDVsesHjrNXpuyK4TdtJMa1Vf5RjICmsFZB1l34+jFvaxq
xuZYCjfUNNOeBcmeMnnBSmnLbvEGeKnjizmPv7G73EBf+0Sx89DBEbIt/8AR0gw4HbIJh1wJ6dEG
G+DW4bngWDjPHJAmhDIZj1lkD7T2T4NICdxxow/dKU7HG54Ql3Uu3U/J0syoqZ15+bBs4eoRgA6i
59vxUf4OHpL8SOBYqmE4yaWKAOxlqFgZyRGN92rxMrxkG+cYju1fWSjdlNfk9xwjIxbDUwdIiBTq
DyHIEFiyu8hZz6cwwfMg1JqYh3iBi2EzGwvFG6yy8qC3LLxMzABI/poRMDIOF2QWAD0msNzeWYym
eGJlB/rj9Va4wFNpDgCwVsUh4jZ32YxpAv2NgU95q5oHOSG0VlxIyKegSDaD39QALIe5ZQOsRqBq
E5QIWUm4rB7/lkCMMI+TIST7JPUJjEFTjEczPOTaepHXGBtG4FznePQOsv3qg7WXO4x35T6KvPOY
Dx+jAvTi+JRrdxdhfGsO4wq5wYPujcSXMD8JphvZKaGhyg/eJSl5ctjeQp6UJc+OUtOMdEHy2Xy/
XcvWxvr1I20vzREEZP5zzkgf5LdlofJDFgk/dDpkJ+/+9mIDTntm6AcrJFBAPj9QOhIIg86InjkO
5vkKJYHJBgtJzPLaO9vPdkwv30Pdu415SYo7jDMyziGmNiTUxO9y7Dvtj6wJlVd7nb2Pf6iVL47e
sHXbOMUg6IKA2pNCnxqP8VLcu0b9IYX7YJlHl8yXJs22zpSS9cItk8ZObqVJ/ZwH3QsIcSdZ10FH
nJp0QMxuiJ+7wen7wA+Daj3nqZzM6hrbip3sNm2gHuUS2aPGRBqwKyuZ62sfqg5QZkZk7tgwcvQN
KVWniD5UyhQhC2q4j7v1i2l1pB14q2pA4MjIFprLVUDDwLegP3zWOvuiNSOMaWz6QdbAgdV5ZMwZ
MPaXCoiHlrwucBGYgwEbiNxF7q3wm6Zg2gzSUyCpkSvQ1vjWuQYmKmOxkkG6V9Vbu4JVw12n2gmo
F2X23rr52gm9z5IGo4r+7rJikkceBL1i/6IC7z61rGttgejGO8eMj3Djh8fI0zrRGjCe9i0LBt7A
0xfyH9AHJiH1MG08mdLaokN29hS7ZymbG/NgR8NNPsbcPnZvSkKy6fySL8eyw/T7wrbVAM/8NZsA
ShbDjZoZ3ixBCrJ8mDmP+BTyV1mabqVHks/BC5Wq3yvgcXoYvK/vTKN8VP6003nG0RSUgPwKRUeF
Xs+CsgpN4jZdkD7K/sbwxEtwG7HpE0sVQo7Vtk735NvTXiYjXU488xhfM7S6yE4e9kcM6aHFy5vW
YH9416L2dMI9LPrLAosslo1IVdvGerE6LEMoIlht8qFlpj+V8Xrqdcbdv9LQCs+nLONLybzFKPOt
QUVeV/2N/DkAumc9FeCJFn2DSzGj6/VRuhGMafdTq+geqmNPD6B73Wmu0mthq9JIg7dhPnUkpQHJ
LfoCoDkWDOO765aLIts7lmUYTGQbYVCUU3jRg+zFhLPCP5/C5nnguWuZQMli4lO4E0HYwGQF25S8
9dwZRwHAeJxRcmVXFR9JOfal5ihFQPkdG8ZBg6xgjuBIaQpzNIkvbvZME99XIy6Q9YHEMnncQr1D
lzndiLKtaxHnN+pBHnhozQoP+5ZbipPVRwoJ+QpRwG7mXRd4dvxqz67ag/PJgVQgXOJzls1HSp5E
E+v7kaNv5JvIQeSX+loYho1GyNKQbqAom+x5lNkvpcn51D2nSXNrUk3JbwfWk+sYj4WfXUxwbyiA
WCe6Vn2mNM2c5rVq/KMpSJ82aPIVfKu7hUF4zmiy5Oh1OvWtFxr0Gcz9OedGAKB2iUXUAthDyjw5
CCEYQHctl1RoI/L5WpMyU5ZLxSCPd7IT814e0RRYU6fcbOgcWo4YoMWTtHNswaKxktUr+w6F/r2s
0nIub2qQuZ77LGevMEtrVHBuVH2UY3Cbh8NNSpjG2mVWCE8yWZWgIOYIeALFYy1PL4uHVUD697cW
WF8Cm6kCrrYNbNYT3Ms+ifPZ/JKW7FMGk/4crQJbMKzn5WFsv7QJY+N2KiDlUDaxitux/9BjMbZI
aOWYlU8kn8ACO7fcYHl0GRXJCWL65ZPCG0SXHoZ3nFHvF0n5WZGwrGyEbpyoqqYOSpG0lAu2h6jB
5TiNOCVtUlwSkwEAxCAHMIaXZi8hq4c5YvfeEmZqsMswHSI7Kdzl7MwduzoXcXaGCQ9VeIjs4Kqc
Aae++8XdyTb0P/8k6BjQ0dXLe3BlWoomz6t+RwP+Jqu408NXjG9FWJFgjd+3j6i9BBZkbZRE/IyR
ukh9yXEGVkJLIE16Sr6BjlORnx4tN7mNtfmP3Fta4xOU9v1EMbhM3Zc7Tjd6jO0L7VdOzygrYKD+
Yez62CAQzWKCmTT67pwIGtl39DSSRk29uH3+AWJ+48TB998iiAdwPA2Gbtwtq1oRFpWOzd6M3IfE
BNqysKTCkx1PQUZ2RvArT9SiEN/JQjOCk4CvXlp+zC6ZGwqkljUaYje0MTsMRmTdp5wAXH7BLmWB
yrVXprqDJ+RZy51L6YiaeCtLPPaxsGgwIJUTUipGaebC2L+RXwf7ypbi1gX6xBrpiRpqa4Pal6Dw
gs/I5lXSRMmRJXgXKU67nvJM4GhBWaRlFjBZ5NjQSVYBBWSuwfOUE5OzinEh0llyXRTefcwzPMhu
iTj29t6FvE4IFKAJUa5f1xqZtVP9Mmj5Q5MpLAAT49OZ3c/Mwx2sc/VvueayWZZOemqHGg+prljT
Jp6cIrnQwBJ7u2x9+qwkNq6R0n7hdgn2Zd4XbvdU1st+tNOjYXsP2IHfBHlYbKMOP7QB36/1UNZk
RjGLrEzgX22Mj11T/iwD5AMUYJ1Qxc5To5sbLUkSEcyDUKkA6BtVgQpw0wD7NbkEcFxY+fYXtsKb
BryDW7ii/p7w6BLCoNTPLEqpf2YR2Dic1zcVAiNB7hM1BzQ8xgm8GI+NLb41mEu227Eh9LTW/a+i
D3EI8WnyVI7VWb5b0uUuGbN5FYXGtQ17QOOxkTNE5Sj/swr7I/hc2rwxDX9dD+NTZMANpuTYTKVz
Ehxbinso2TfI/S564iMdduu1SOhr7pd8gWYpsIhIdlIR8cThbrL3x+46GGZYeT7mCow92cQrx9xi
8rKiYpBvVS82SKP0B82adD3+C1cysZJGjBGLrHEKUMGzXeM5LMyjT/JZB/QjMxizMbde/SLMQhk+
0cfJpAFP5rWRu386l+C7dvNn/wMF3G/jmxd5MWHy2m27l75Avi687cOf6j+dIStzhGGrciuL37G4
6QmHxUQpkzUDGtJgPSzj31KXIVSNpxHnDRUw9ZW8dcs3kbNB7l4YxCt9HFal9z1X4Q5p/FZuLqeL
PrkXlPg+ivjuR+4wXQwEPbIZUf25LvHVqBAGhmqVl+9lFNTMPAeyq+WdTaWfHKPBTkAucKnWxrua
wYaUR5yWQcLgkqkrO1rC503wUYsgvtjxdJuiPs7rmQGKCOC4OYO7IOzGMy5jJB5X25KAYV31p6l1
u7/Lyev17C3yfey2e5Dv2NXOT2hVxJsSshU1yTnCPe3KH8snvKkvdRz+TD7Xi5AYOOBqaPcgVjEi
g6whjcc6xX79FeUmnU9aHCdf08miraD42PfSoXpNdK4Tk5zGZF5HJWLmfj7VQHmuPXwUIUB3hVtI
tmASotJ7nM1/8lgj1GfAOakNiD1pC328cqrsNEOQI6f6OlnAOj2oMrgTBn68QWh+N7rLg5V8JxEO
jcPJdJ8dzlsRQeJzClcLZiESHbZZG2mrHy571XR3cuk1vV1DeSBBmYvev/tjcXIwaZAxl2AaHClR
WGLwNP7N6ApneHTwTfEbBzRWe5SlLuuOUqhWAyal1M9q8i8dLUPhk4QjSuy0jp7kgsjbhsCUAWcM
r2uPaOScmnExU6TFxieeG5h3d5oz3U/Nci1H2N/s03unjGMPKYLyLOd7B4Ivd032HwYAh4EoqsHE
WhC8kMkHPRJrTtYkKIOCMsm5LLvQZCb3OJYdwJagWQaibTXI9lPI9OYxOlh0s4ahjglslbDBNVwG
muU8nS1rIu2Ml2PDeWhyjch51Lj8tgnIUVGdUwSyMDsDi3fMTQcnlUc0TUK8UpFkQT5SNGBVvBwI
XLriw8BNltUbmT5OO0gRCnIgh/MQRZASsLZiZnhrwTw3kg/Ly69V5X50un0h9pvCy3vLUu4WV4LD
d9vq9PlUBEbX3qQz44hyOBqcATKNqCYFKRqcK5PZeDef+lRL16QYF5t+6tBCDKhRcKG8Q8Gwq8b+
ffbz29GhCaOmjpP+u6GsCcLUWruMP8Vuauljmvwxf5J6WO5QGHowILMXUXoyBwW8x/y0wb6KwOMR
g4l8vAMmv8Wskvops5/iBmBMS98In/q1BwH752VHONvtRI4xHT/ZF0mRv/d1SXu9PCbQl1k8zsMw
+DfuGL64kGomhmV2ON0Nil2fO8MGEkEub5kZgAjOCXfJaIGsx2ejT14hY3RL1HBxrA+nb988KULZ
sZea4msGJY4nXNm8CJGnHxnjqkkx2ZitJ0vF70XvQST1UPXa9VOfszh9oTrVF1eLLr7FQtRFfsVK
nzhDIk/71iCFBImBjk/Lb/BXO2GvxH4QBVepYlvNtGhrIarYy3UIMujVVWoSajZyqmMEFeJ62nLQ
YXe+jTOAOUxPAohhCVorkJBAUHQkTa9pVn9ScIHFhPUehshxxqzIYgjjBfOKyFGyq9gggfjCdFMv
9UdppEih3Wo3lcW5pU20Wy2B5Zk8VOFwz7Scmr3ZY1n1K57faWEuO9FbQY2crsR3RterJ+WwYhZK
6SIP71RJbqTuG6QMxEVGFRy/TCW273EhliND+RUN5leS8gg5mbJ4XLuLW8+QbpEcDSkIADZyPNlI
wPGV/HYh92LQivUPk7lyo3yaWhgU0xXxObuMY13sTcs0ffNmH8Lhrz4wUQsU9kmuXibcsWItDycZ
tcdkxB850YoXiKBoVudNjjct32O9cIVadgsR8M6T2rc8kG2UveJpvm0XdWt49kUHW4ws/+xwhCIa
YnH53WcxOzs5SALL+an7Amsy1XNA4ISEbLRK3c3Y5seEu8ykcTVDDqsZsDYu4J5m9Jz4SffUC7cL
kL0PDKgpxZkI8JdpQXATKuTploAkegp1DN+fMISF7M7ByVx8SAfJfd8OD0VGvvdSNlz7Qn8Zu+Vx
yHpaeHbkscVokKlOvlIurY5PjQHB9BHgQpE0PYd45FLQ2WJLCU4dCSR1ZqJwDFLI95mFPqo4OnmW
rKNqvJfr5EfNyWqHN6jeD5lq7vQ6w9QINKyHeNLm2FfhKTEs80+Ye68MDQ94ylwcqHa2ql77ngxF
rldQtxcsLl+mkWhnq4p3lo46l+D3terYUo2auS1kwv2s83x5FG44nJApHGBkryXzrT2U4GWQYFtQ
Ltdr9o3xYpfwqLi7h7AJ3nwO+nCI4k0OBIf/zSkfQQIx9+ogQ0NeOMzcSbFBiJxkO5n6tdKdi4/n
VI5cufezk4+ANG7IynIIGCMKvb9pQ+Y5GW7mfostNBp+Bwx0appHD7GoWAAaWF/Srcyrruzg6Wv3
qkRJNnWjhrnTzPHQFje48kNWK8+0l/sC7pjeBfsFCSAR36+uQz86Ry1QufZrJ9VNXfrAeArhW1zd
2UgG4H1lZ7Nu3jLHRwrEe1axeVdRVbs5Ua4h1pp1qr83ikmx3EeO9gq5R/ET9aWzlr+ucDi8Cpsk
+8cqVQ4WpOIOlwRpDMWEGj3jCWUmPnw4SfYSeDbmSZgU504H/9oroJF2b1FGaaGshxHWcEZvrIIx
4KLWOyD3R7ylPzUbtptRGxipFsceQUTszyctmo9T3+5QQX/U5KDUoLCDOWlMNT2MgnBjDBgb+phF
TRayA73xD35v36rSXDmDkQCyIHY2OmyZyncjCB+mEK2R5eCWA7Ev66mAtbNs2zOzpGzhYC38S9uT
ll7lO5+KgvDvVxXoKEC8U1zDFRya4H7qox+XVgAzUbgYMADiiqkWkjqMdwqPCU3Ek5fhRVPK0DaG
xz//OApLjxwxvcqQGHEI4/RC71WM/ZVGEuQ9YXocLkbGA19VH7YfnfHZe09pD1myKDSYoVJ5zC8V
/jpDkBzSFjyUbvaoi9+IU0PpRopegkX2DJDUrNZGNT2ZbB5SqlWohuTQTNBByZnKSF8bnYeUorRQ
990Qf5UD9LAFM4cw7V5ndDRRkx9ru9sn1nyYtPI0BeoY58lmYESKl4fPCUWUJyOtBh3RAFW5P4zA
EwjZxUvDyWG5M+pvPkKsU2LTOXma9TJM6S3Z35s5D/8+aqxBQAD6EJe1QsGorz7l2dfj6FOE/1Q0
Ab8tPgR+Hu21EKIhEQTiKuBgfdHN2lr16TaZSQlB1jRkLhcBy7Ol2IiHr2rGR0OvLn7u78x52fcI
SB1KCKMjJgRcHAlIhR42s1FG5cat7Pe+us+C+rDwL6YRKmeLRUiCAsqhxBXwueE4V9V4BqwODIOa
i9+RaSnK64sbdCgK23Mhc2TR89u2+Cs4YD1xfGtVPe612alMkle/68kmuTeMfFM0asVFGtz4KJPH
aBy++GgSucEPS9x4+VMqwpi56MwoBTWmGFesZFn5gHbestxgNfig+aB0XUsXqv8RyEzKv0KBT2Dx
1A3OlvjGbWzrkJBlX/mpHLzguvTHCBy0Iz/52K9791cABpd96c/2H1+0etR/q5EGKG8esFCDy4we
ZC68e1lmzHeoTWsuAD9mojx8uzil2FvEXC+xirC9k9gPiqMIVmevmM+4bAXI/r/HEgo976o7j7aN
dS0znSsvwSZyqjGpcDcl4yO4g+8jsq+GDi9BaQVrbs9ZuXIjMTuJfsQDg1HXwYTAI0tsQbfbdXjW
cBCAZGwG4OW/Sw9zgZ4lxqYJmuKdRp85ayHJ8hDi8UTQdH0rlkNcYnkVWYyTR0Qo0wecw6B5LRwr
M+MkGgLzxgAEXpbuKaVN4rJZLcNCulFop2tuoub6l2pUT4HH0DRbNgE2EtUwPi6GcfLwWMfUYQjc
H4T8Z27PVoYmEZ+uTSGxNNZ4JRnP+Ejonb6aCuPHcZtr8dsXmyV5DMSsN2E/mJz5xOn7Ka9TsMMY
zGnkm2Llc1oopJbJ+W0DtLhherCZdMrGmybxo6d6QIsbVC+Usj3mA5V+PUFRy+rpUdz2jGK+M5Ej
y3tZjMRl8HnjBW8lcC3wBKogOHH+q94Ph8oY9+J+EeX3ZVmu5VntjOkoLkApfpEufpLcbnF+qaEV
hba6a+NuwwUEwWwp/YJLisNKgwOHl80PbYuIWZ7GbEruHMJQSzvdir/H38PKt8OH/Q40+I4EtV3i
zQcejTmmEhrjFh7ESChW8pUyxZJjuKnYrjA2gsAI8a7cY2CwNuFYi7LCru+aOHsBxfxbGiPaHd80
DxJLBYCIn42xGTkvcNbQMFVK8/lG3Dpq69pB+o50mjcgDpPGoKe8ARO6NGDMOAFv5BLZHAjisiLb
azMZn9RS4ENEoXfwtZBTyO/oSKeg8rjXaBjfEyzUxMrNqJudO44nuNOCqANZxLRb2DCzZTlR/IyK
aNMipvD6aCWrO+W4Eo6oWFGKs4pc5rJ0N3/3DnclzAaJsY6vF7YLuewZan2xj5WHXJv6mwbQV7xK
so7cRlf/MLN3G/V7XBY34o0uhYn4E4knsI5rZcNS6s3spuDRxlN/y0Z25fns10Z0nTQeqI1w4TW6
0/YBtDjVprUbhjcm901OIvm0cv1pXOVqKSY9CR6US9VuGv05l3i/ASVbgGwi6xkbQeJxdfOlBp63
UMaJtaqNJDsn4ricPWzT3B0DlQIItbRdWrwQyV941ghYdrlJsq8ZJH3aAfKrBOCtLvLnJbKvZYGj
zzokfLx8VNsqavc6Cayaz12Jomsvc68jp10TcPcy+iQNDMjiTOKvX912fGwz7ao32w8wBnbQm7hQ
MhFLODh8GPGCGMjyG4vswXP9nSJdnt4EZ7SQRejYxDEm6RMf6xyE3m+exVu5nRhVH8R6yDP7p3gs
AGhHCR7bhtSC8sSkNjnGNvYtTYZGWnyvMG0hpPUO0A1cD06r9TL1GlfDIcDQvA2YvJhZLayrgWEa
S5tjL/aKMzT6p7r9hZX4oUIz3RdtepRL0hksIkf5zz0sAjVCew4HeDPAsjEd5xgrZrXdCA6U4FDa
BxHeYEa9zYaOb9vm+xnZYWASDqSV7Nb9cGsa7V+xnKRNCLY33ZVjfRgCWuMuuZUKLR0IPU7IHw/t
nIyV+Ej68aZnAMtUHuYaPs02qPqElRKhXVDpJN8AvitNWsraXKzspyOCj9kWlgvWznWjOx/PM8sL
vsdJ32udd8e9mVIIwVa2sULz2hph1XYMYDins7Nhau9jRRCzbeAzT84anHXyZJSztwb7Hm+5276P
cFAqk0+zJCJsCuyzznUaa+3iDGbJponk37oezOww+fN7mRlHAre3LiabKeZR8m8tvz82Ik0XbJL0
EHOqbqvKjJmCp4dxxp2/T3iEOxqQpmz3ljfsHayu5LDqbbKj7NSMOYI1aPYIp7oSEsHYSlT2igAB
diLvzEQYshWeaVOfbqokbq/Y2dhwL0uV4ATkY7PS/srpZmmtePwfKiTZacTJ2mj6RmU4HLA/qDS/
aCm0NixOnTI+LMZYbZa+R5XZQOTnUAddfRLfe3dongrVvZqYK83QqmE0PLJXf5KodXQVKqYkgkth
kz2QZPgZUE9VeDd7LREsqF/Fm1Z+U4aHCqNM/MGZ1pN6Ey7uvlls1FAtfBbiF65CtoI6i85m3NyV
VPk6fnpT5+Fz4qM51gmaKYf8HDfx+zRme6lCI6yZO8yWLI1xdDruc3ZhnavACOY6iQRJUsQxahOU
ibTrnuMoeFtUebMM8dlxx/1oZVvJclx8lKKFxVuKBDby/KsostboVgHspc8gE2NBf5nZ2ApMT8T+
Id/X0DvzTi12gaXr7JOCpg4r7DaC4c2zzNTkWozVUnatjpDPlXjRN4h8zTG8gdOxAbu7JC3BFnFG
e2Wp6LpylpbI8Wht61S1ltmAgs5QA2FP0dOv9YW5aY2Qhtqvr42Nw+EeIvRpSHONrSncdbVRXxIv
StZY/yLCT4ytj60vjdC9n4yPjT+ib7PWJOBBesZbOc+rl5i7M1OccNpglUKAR4rlhrVE1yF2wsh5
MVXCoPnRz9O9Qx4KoAs0NHjgJRbyBW7/jN6ppMh2mPWczxpUG0kABZW6k5/0LsE/br7e3S34U9Us
uswM8eRJoi1ElusqQxdZqBzBXo6sHWnbXmv8be5GJ7sZPsXROqJOwOWeAzDcQTvAWjK+c0mB93iT
kpBuQoSwiwoDnUCVfB0TftSyoUhwj1P7jH5IFtPG6ZdJ4WvrdDvHiO4UTc0SiX9wDgd6wse9stIf
M/A/s4UYBG4JUiF/IUIGBfOVnizsr/38ZDgerRofT7fHV6CEEv3B8Dy7MboxA8uJGnA+c9N3164u
elxfIWnd1PAYZqxSgsz6ctv8AbtsnodUj4FOqMIMGIRkDtQ7HT+Zld4K8qQ12dZofiYo9YEpXCeO
CMkqCwqgGZddNHLUEZn2tRP02KgOy5sZGA+6keKIq52qenk2OWCIALkOyoDgJ3jCITYMNRGEpjvc
WR5O6RlrmIF4TGeV/vhYIDBXcbyrunT2UjQYvqOvTN04Yq31AVOaEYHVA70NewC1I1Yve1dNZ4fY
FMX6n1rtLs05WcP4bSQjlKcSQAK8hSkj3jqZdvQ4u7TqEws8wO3RZWdlvB4F5iYa0bEoqFlBMhFl
MTv3rt5+zBiEBVxnprPnuibcyC4a9ov5dsqIccr4OEM97Lk2eApA2kwT8zqfu/PY0Eoj63tPamXi
dlhd0Mme7dbCwHG45G41XQW1hchlXHWF0QNjTai/Y+toeIxwe+JGrwyf+a/vdqijI5ptLlBIGHQc
R6eSpnAWh1EKo5nWC57MztA9xFhiJBUdtNZAmGCoaK1F0cmKukNJhpKHTmhjWTYcQqftmXyYvzYe
67tCL6+rNsW7zKOYtIPs0AnPQVyqNA9qRAlFyMLKaBlex3H+0cweOyzK74IFP4aMvjSveYDyTMJs
gRyxWxC3uXNMgKxbnul+f1Q9Y65V/uZz/zoxCM/YGYeQwClT7648yquIdWNJvgFngYuduWy2pgEL
XzBCvTdep+hFrn3p6++agsxHAE5bYQk3UsPJc2fUmONIjHFjhacFz3uLeIEaL/wyxv1DgoHdJvjw
0aGs/DG6yELD82RmI4Ynq2aegNJvaAV4qRaOfUN4Dev23tTxb1Tx0UfLqkOttwL91Vb6c2UzEMsN
3ASjvLzK3WYX2IBMfKdffwxDWL2/UrdCYryoHJ6qCmygcWu8D0175UDcv8ISc9dk6bE1/JX4Fs4N
CAxu+1ydEo2I4apX9LiEIvVrDywBb+OrgqlMUsRHopT2WJc+yCob8FmyJXsgy+4ypUdrpQWfxsz+
GfjXFZW7rF5JRRvN4MGJrVeVEqRb9eaTxEkPerdzOfB4jnbtQJyw3f1tlf1k3RC+eewn7Y7jYtNq
0a38xBIDWVJoPhoVfgi5ab+EiX+NYUKGbR8eJYwEtrnX3Ra+9jB42q61tXVaGreuj6LG7Xeayk65
1W+rAaAMqOm3wjHVG+jnNPPNnfSnaPIuU+MvwPlM+MBz6TLV1hupQvJmuE+G6AtaDg08KcMt69PE
R8ojVbZq850+j/VKifNd3SU/KU7JDl8BdzG4Z0MD+3fqt6bTfuCsN9JI+9qVUvoM1MKIhegfCbQK
vGBToHGmNojOOfwt02jYsNHvUcWEH8T9MldrH7HKYhgT18/ymeoh4QGb8ytfuWCsFWhpUZOq5fJw
l114F7p4Dg7gM4S+ojX8hkHP6GyZ5n2kD2eshqOVWeHBYk0+hJ7SfFyc8cGJWGPQbO3ktW30p5A0
tH6qbxvGZIciihCTAnnpWDEhsiMNDTpYgYuGVQBfYXRi5TBPRoi6tEwzL82z+kWCOOlFtOM9QIWr
mJ0MhvvcdkiRBiOCjo98ZZZkq4agEtKmTn027ODAYYFg0VSJodtsVafGwVyLyzpHMaSTZHiJo+44
D+6DvFIqYcQ4+j4mnG9o1eo9rI9LFDCwRHK3R3f/TKZOdGXM7hvS9R61anBr1LSGQ/GVkfECrhDq
KwuRXZNJA2Ok91Vp/wzZiEk41KAhAGOc6m8VM/kK6gm7kYA9eOTG66Z6hLEQXQVRBBsNez+Lhc2W
dQw87yGe51/ckb7yCbcSL1eHmtplHOo3krdOicK0oEoWhFL9cSa1GDw0omxrbJwc5/EYRcV7spSn
jveyOn8Va6ha7RB6B0f4QZ7CmjqLJDVI1g5OtxaxFanlvtuO/x561rENsxZGZlPghfx3XajdZwbS
YWYj+/Rhqix6dB8m9OdpfA5s9RbWSI2hiSFIZnLiKW0DhT+gDQaIGifEj+J0btgWsSVBfz91JhNy
KsjUhQ1gV/3TXME+cwrrbfYB7sjDlgKq01AmyyqvVSd08PIcVO1nOHTf+gBKjHpVv1KD9zBkTI6j
cacs9iHLjF/DqTyowB1pEfpj73j+KkE6cuUE5pepgcSbbtxulsI/QGZ9lRx2YuCOKskeSYl8bELz
lE8wVgW+sjpvGzPLYRob06jVuwHH1NhNzW1BQE9KB4GRYYKcjDC3UBh56GIjaqhljN4wceQxJ/Rp
UNfm4DxmZn0wBguaX9h8wu7PJEMZPg8miJECaeIyVFnxkRTJvV1X4SZwiJOC534gygf+ArFBlmLX
EDTVa2L0blzMEX1AZLavFRvflTbFz1U0POnFcqd0bWMW4eX/ZHrdqXl0w509oGVyYjBZE9NubJWI
WFpek6W9T4junIsSU4dxbyGAHOgGI8ul6as3Mi9orPnM3oebzP+WY6xLsu//L4n1n4KSzZ7FYjh2
tte84rqwZndn2hZiRv8mrOHFUiF49XQsqT5zk2wJzRpRtWDLCySBw3m9ls2Jbu5NS4x0pXoYZ4Q6
XiWQxjD5y9YDSsyr0RswKfGjdxrQnNU3HYOytBjIfTi58ypp48icWBbNyF6VJMRFkQxlTGi6/cqF
DOkMwUpzoFQtExsbcExK6gF6spTx4vJaGijxrfC4NMSLpykm6rH/hnVyfmpKE1OLMuMGpPcxRnGW
T4xmmuzHamCSWuzdsH7RZ+c3r6XbhH3GblYeDCCmMgsAh7roNejql6Ys74ahBW7fu87yoSokqBKX
bpm4CVM18z8+g4lqTXzpdTKQXK/8LzvmD+WhCaPkxlbtOa8AId157zcg74verwfHebVGTHxts3v3
HO2d5hl/45l5ZJmkD8oZb+meWCF59CRJokXOgNlR/WOgY+fr1Cf4WNBKkuA7q4YNs4ptRP03Gx+a
Vv4vUb3/ImzY+qfVkdXeZDNE03YO8CuK5Xkd44OEzaX19O//9n//339+Tf8R/VSXfyy0fwNruEAM
7dr/+vd/9Qb/lKMdmczA/Zo3cKuBBjbUEJAtyX9zdmbLjStJtv2Vtnq+qIs5ALOufuBMihI1S5kv
MKVSwjzP+Pq7Ik9V30y2SLaV2XnRkZIgEAEPj3Dfa//I7cS+ZGktnYu/muFHl2DPEE6qMsQbLWzk
uVrzTeDSMVX23JSSZyP5oVY0MIi4mLdm+EDT2r6xnHzLhP6hxuyllOw66NQYCJbyaZkTPQ2hgo8B
r79rZe8TfVVASH+0ucuOya2ArTgkV/Uus6qXQMsPgZVwKq+Vz2rLEhInzSFTOWlkm1XM0sZ6CtMR
c+WJ1TKdKy3HKI1wFlFSLpq+e5r8+sW3glsjpfyRWS7dgVZ+J2oDUSYIeNPBSxiTBwFFoeH4GJHT
2FvfzcF5cxKqXlXxHHBiK+J+1+n+Y55j8SsevCk6VLhtzB3beAxSe1sk9HYoiDXlnGMXQaUqGFGP
4/N5fpjNU7bSR77lPcIlCw/TcEPlRF2mnvHiGf33yWyuI94ENeG4OUlzLMoEapWIGuksKnOLtc+h
e4EjmQYD6NIYOHovwxslNxBrgpR1mn2V9B9Ga6ODRTlWip7Bhevn161Pz3wO74T+1JkQzbNZuU8i
tB5akd4pbfuu4+szwY/TelSYtu1+opN51lOjIXGs9zEHClA6Pyjo4K5T32ea87Nib4mHCG//+Ydy
wjbcOHom7ApxX+hThRJeNMvUNKL3omQbDVwdxvJNhqnu3Onc9fmrnRgB/cjavUqtqsrp1F/bIsFB
o1r0FkdZwdheuU15IVycuoa80/c3tBY+r7z2f4zBztxKcEfS1aGjc1RWeeAFIzXwL7zO2omIYR7d
h2mjuYw4sto0WvcU2s5DDWhZuC/yEHAcX+mE0KsDpnFxFnA0A2eK+rhWHUCen3+OuhyeL+KJeXST
meGpvaWq8cYr6mvKanPHGH8OLq1dqqfDYebNz5t5ZLRwevME2LwnEwZeLps9dN6xdexxhTWH9DFO
JtrcPRqpaepeDI644OGunZhZpvhzHCwKtulIc/O6oIIrtQuJVayjEL2WVAxRAssBFSDBocPQa9rd
FBc7UUFBpo214XxV9uzDT5lJwPz5h6ZJY/evHpqcMb/NjDj1BlODf7Ee/f7GlK5cNAXK1GbU2mvH
oM5DZwMiINrwqYnxgxQKnb+2fmrGyP//27Wnbmj7WOnFOgQ65wLtwNaMSi9dyMI3H2WDL1ZMnCbQ
3C6VYTwU/Arko6EXO0fzIOUM8kFWSM35ZsK9ry3OfZHSSAUc3p/nv+fJUZML2G/fE1t74OVuI9Ze
da8jvTG7bzqax2G80ui75BuTVHFw/astOTfISjgJyaW4wkOibBDckguB6eRoyVH87ZuUdeNjg4rF
rQEXfiYLYGEWo1lPOOKB2cMBjqw2F5l/21GgSM1iG7q7XGn255/EiZzUPMo6cq3sc0MLlTXNdove
VQAQUWDGOZvRYfkMIZ6yLT5/rZP3epQeRIWLvwzdxGuVVgl+2lkd+Wh9U9ufUeqtqs7eMyPZNVIS
TMRKimTPX/lEsDSPwn8R0+ZjhzE+wpgDyN7RAJGmihNZhU3H+UvI9/2Lt844ipUKhrR1GhKPKxVP
Twxi1bQ5dNBHpIMeL+SF1f3EC2YcRUQNcxatKgsFL4J6hdS8r637PjYvfPqpmzgKZsUwqb1dNjwn
PA+oaLBvLCb2oiqHJtVo3ziWd2FtOTHvjKMgFWaFVdEvrlCfja4F3jF9E+98vftMg3Fj1h5NgLa7
66nJnx+eU9c7Ckx0v2awjuSSTKtQ6IyrGDRoxMnPqFOalA4yYx+8tBR//r0pZxxFmACXnsB3uGDJ
FGt9CFmytjOw34mR6Fy4yKnZcBQ8DF3BwmtiNlCIYXs4RKsUWkYqEb3nH9uJF0c/mhCZ7VW2L8MD
1FZa3cp1C9WvsMZ1riVv5y8hH8gXL45+NBOEgnHDZBMUGs4SqGtK0aBrXVgMT3340bDHSR+BDvC8
tTTdsKltNykR9d/74kcj3AaTVtalQHNSqVdOhZdum1rKhfl6YmT1o5GlyKboNh6La8enfws3ItA6
Gx2jmPPf/dS46n+uOkphtHE18lwyEBT4vtiy6DbeWBOlBU1BN37+MnKafDW2RwFf1L3D6jJ567GC
29HYr17ebzlZvx6otyFuuZTz6CeysF8J5G+rqJeNOIeElAn7tN9pPf3c2GCYvihpeuledT95VrVk
LSLtex6qd9JbTXarDLbn/JKVh9ImZJpg/WrgvDS8ZpPBX2VhDg8ZmRM1xH7eWw3Ca9CkuVs+Qh55
Lxp339Xdhdl0YsC1o/WDNvFA9yPNW9c2WsBYBVcTjHe21R7OD4Uun/kXY/ErFfrtESFyTpTWHBkL
hS7VVHuSstm+L4NFMhkeFgnGhzRPcDAW6QMa1/McmR0toZ+AveZDIXYqhOpIq+i1cMUsmtBjST9B
Y2BTZXA4cv5rnpgx2lHASYpEGUuF0rSVIjqiU4cTnr5YNVn50TvwA1JXLM5f6URo0I7iTqkajhkk
nbcONYqCRhD96ELz33t7f22ofnvWdPBUkwGgEyFLtO8K+14PFJqbowvp64nZrh1FHocGYOTbmGxB
LoP0oJKtFcnSwxqDBecpZgkYVeP5/GM6NS+PApFnJ5ZatwxImUMfrup53Yd3qdVfyDh+7Ym/mpZH
kSjUAooave2uwUMh09ZRoLajQK489XPpMtWiWBRhyhEz9gvs45+dZLivJHKg0JXrBth3KjWCdZXC
Mkuaep6l1quUSudw3x1dXBuKm64s+v4H2QfXxwZ8Aal2ky5efXejOPWFN+zUhDoKdoGqdjlIM3c9
uf7Kw8Itx1jo3xuEo/w1azFetUbFXdtAy/283Qp5+Bpj4XRhnTzx2v06sv5twtqtXVFe84mfFE7p
qhlpCKFoiylHOE84y4cj+nn+Vk5tvdSjDHaMxjAoBgbcdLJvZjwesrhGbRbsQU72c6ElL2FYGyvx
ywMX4QKk8JDKfH0rnbQi2nLSSAC/C4KlhVNA0xgP57/YqUdwFHkaH3xQUPKMx4HSMN3ikuZq418q
dYfSZPb8ZU7MEvUo7PiisawkFe6akPBdM7RbF0Oe8x8tP+KLV0k9SnaG0lRyjLtIdqb6ToTRTamK
16gLfiKwvTB6J6KBehR5YkVNe8gSeAs56XMfa5RnARPVA2135+/h19nSVzdxFG+0UMuLcOAt0gOA
j4bY9nj+mZrkb8FilRA1asYODU3T4CyjCjG+U6ovk1IehEo9fGw2aqV8ZpBJoiLO8YwZq5ngPFap
7LvCbw8ApxERk7FBp2J3g7SY4yRc71CKosQNe2QBSYb8Y9KvrJqKmB2nuLfEbzki9zTGFhgjuTjU
l1Ptr7skCglQltS3KmQL+AEUZA3U9/FGlTRA6X51/rmc2L+oR2GyH83Ka0ODCEDcMsrhIUM8D/Ko
OOipuBtZmpVOo9fd+37+eqcG+iiYeUPkt+T87loaqqi6eaBl/aURin8h4Jyaq0cRDSVeocHhBMdP
X3WBZrS03I9Ca578srnwpp04bnDco5RKAHnQfT0QuOw22yITBynt1dHT5diCSFm3VJ9Tg+DMJ3mU
6d2IVlUx6ws59teP0HGPAp3q1wOSEE2gNEQlAyMxyo3tlGgXTh5PffxRvGoHv8IrZRTryEneGxgj
kgMnIfvnJ8DJpydH7rcloXFdsLOFjt4/0G9gxrmYw/LGSEGLNOEa6CBBVyrhPbxykQYarkiu3ACH
CMreF76DnN3/Mxg4rrz3375DWDmigKGD4C2CspNxik+HufpNcvTqAXJBjztNHRTgIDoNJbxz0LtU
Ngnp2/Nf4OtEy3GPwl1CV9iglBRqpZVVbSMi1k13k9ELaOvWwAJs4uMkhksp6dcvueMexT76laqq
iQZ7XbPpkAhYjo+l94WYtgEaq+p+0IrX83f29TLkuEfxJG71wGxxYqGt7BWwCqVxc3H+k08c2hOK
/xw0vcjowC1Y1YIo3tBmtpOMU0yMMtSKNPhqxJQ4yQ4D3Q8JFd9wxJOqKsSLBICmPNoEPr4uarFl
g63NsrZl0DGAB7qlX5jbp16do+DTikA3azO01hjSo4RQPyPsVXx3upDTnni2zlHcwXm9TpRcs6An
Mmzl4D0oLtr884/31HvpHIUVes1YzpGWrStAz2Og7eRN0Nu5oRsNDCq2QgG9mdFgbF16q8ce1wFq
yAsTbMOF1/LrTAkHmD8HeAr0XAUdY63ttkrQLJiLgqEr8GqbEJBHxnBhm3NimJyjCJTFlpI2hW6t
ww6z2zxrmQyI2WvRXLiRUwN1FF50+qgizm2BqblY2pIkSAPN88N06rvLS/4WubJKNxsNOtQaGtO1
tLIzIhzhojgdLsyDU4NwFCvCPKJbtlbEemr9H8je4EZgp4G7os/oB4Nye/4+fm2HvwjBzlGgKCZl
imK08mtTs+ONVdE2QQ3pxkwBIdN0SoWNBkgDqzTPwwknsMA+qEP9vfN7uIOcsksGkVaO1+4EqPz8
dzo1bEcBxumLyPGthq+kxi9uQbk67aYLc+7UZx+FBmB7nYe5uLNW8XkDxPxWoLQ+/7XltP3iSYqj
sOA2dPGGuYd7Axlj2VR0Oej5Y2e494GbPJy/xolpJ46CQ6KkfutmVCMzpGlpAsRR7p+N3L6QU514
POLo1U9FLEbVJqdxOC/RHVxg6Ju6MKy6nFJfPaCj973AQN2HoYysn2YuegulbSEAlREhM/Sl2LaB
91ods2r8xBRooCMbWUIBgWBkK5A41kssym2foIcU6lUwuDfupN13tr1zpK+ggtf8hZE89RSO4oaF
1LVvEl7uhg1WB6BcdauX8wN4apLIS/4WN6pMOFMa8dHsx58k62uUzwAdqomg5fwlTpT1HXEUOgI/
ziDbc40pVpHb55uUc+xlEIWfU1UO8z5rvg1a1c2Rv4JEwQMUwKJBi6MOuRd6R7egIaRcnP8ypyas
nAu/3a/XocKgOsK7zHaYWLFIAnFjgVs8//GafG+/mlNHsWJwigZE+8DnZ/RGyv0ZJuQslcNMKyGz
C0u9nWDFZmoXz2NzvJD6nxrFoyhS0obdT13trP3SWPqOgZabhrneXGdJ9vP8nZknJqF9FE5CVdHz
Uh/dtQW+gMrdGpk+bUZRQ7kOULMlvajwvTBDtA9FnS2zqdoZCgoW6aBluMmt54K1b6tXrGXfYD3T
KqXgURa/l9IFUUFxAdOLvqfRwSA4C3ZRi1tlXN6mhv4Z1No960IPMcz5NiQg8CFg0Go0rPRWf0VO
f5N1KFLY/aJa/xCFWiIDxPJaK+76CLJrl67PP4UTCbp9FO9EYhRILsCnRAO1SgAIiAmzvVPSwF3G
eBVl3wxaF89f69RSaB8FP7ttHXw0gNLwgJHjWdVt29Y3OurndqoXVMcOrgqkZhpqCvnUm0BhdHP8
FF44HsikxDnLko0d5pfSlxOzzD6Kl0ZkB6kmXH+D3H1l9+E3jYftJsMC8NDb+Xs+dYmjSJe3itv6
WoB4x3Vx/FLCa7whVn4uyVPR8vw1Tk1k+f9/CwFjmloFnbH+Bl/jGv+e8rYoms35zz41P45CXQm+
mAULk2dsEKqZTv+gxlGJFmFBF6OSt40OBY0eX1jBTj2to2A2WNNI/3rkb7xKW5aewsAAkKNN8yo0
8PU+f0unLnIU0VzX4cNEDcJLw8Ay7Z4TV/IywDjFuXlhiZAz+ouoaR/Fr4zexKZPYh6bRoesa8BQ
9IQ/V0E3z0YPGRcS2vN386u+9cWlrKMwhvvmQO87RSRd+I9FF6x8mDp+CHZQ6fWNB1u2g+xPXege
DcgNNTIsiSKoVIo2LrqwQEWGpTI6jSAHQ8KmBE6lZm0vfDlbPtSvvt1RfKkhO+dlGgcbzxsOxdg/
qwUBN0fcnRrLUUTP0nYA9+8MXSkvCOWyOwmeifJyXZT+uy7auWX421Efdznsckz5FuPQ3yRI0JQU
+o2pcBpZTvqTV3jbQYhX1cLStJR+VPI3Otm0Pvj73ub/YHL9UhF06Hh+AlbxQx3bDy1pN/Fg3RZq
DOVdSV8HE45gr7NV7kr/2h/0BLUnwl6P5nMif94uAOlCleRsamb14ePoOi+ageRtBFolBezRqNzW
VPlnuto9BMDcayUHaTXqd9ApcJ1E31XnuMAo4XMprA9TH2l7xUPJ0T61wIJ+qx0cvb1pQ2vvR8nB
N4rrfDR2PXBe/LhYMqAjlIB+2w9LN3dKF/20snwjwXNBIra5ML9VTvyq0VXYKta3JMpBn/ra7agO
Dy4uFk4/7Zzce2F92hQE2rmVd1e2pSyx7TNp3kcaj3217Lkxk+DdHYuNDFgGvhX4OTSzTsuvMhTr
NYg9qE8DstwyXQ0oqaJweu5GyGUMWSurSkjUSNQN1JvdVu094F1wrbzxW6Qi6ZR6IZQE3ztsm9AX
+Piy5vE68vHxaN2dT+dUgQLdKsi9E1TWVXLfOt61GXprCqfm0rLKjaLRVQyekoJvvfa87hqBbTNz
kInZQv8hef90X0D5S9AqaZmDB5uiXEnPABetVOviFqqbOW4JajJTLKqynrU3gX+cn/kIDk7M/KMQ
EIWdqnsOAlr0agfdr+8CC92AnMA5bhZTH7zrYbEqAu2JzadrlS9ph8dxUWJKgP+NgSIE4klnXjsC
HZ02NrhCB9OL3ho0fI3bNFc2hmldpb75pg3jPpcpi7RGARyHnr1Z5xU+p2LMXgfkLHntQUIgdUnC
CV0iyM0YyXgDjWFgmrWlhyeGlfyqFkyddphMgWTZAZ8pFhqd3nniH/y6eg5CXDrsFuxLGm682Aln
WFDuIz6uLjmokZZEcPgOBvlUrQE5yk2EvR2krClp851Q6dXGF2jdsOvIgYyXsiZNQQLd9RKGqme0
1zkmIMycipO7FqU7VUhZOLJ73LfAfX4gY70WuO6AuDXheVk3QTjtc8vDAh2s2lypFGttxgUb58a5
b311K/SGpwBaBdwnHVENZEROQEIC/uT5G8zGviNIWtlTsa+wozCgE2SJvs9hPUQi7TkqMbaaVDNk
9VLPvEPc+28tRiwRRJIsCL25Vmlz7DXeYgOMuq4eVDit8YSv/DjqC3pQnuXYNLLeb4X2Z12NDz3P
VWMQqyq+kWVUS2KFgDWb9NZAZXtytHYdVfhKCa258eDyzvVJX+XwT+AAARbkpuUcSMP6PUrcaGWg
N67pWh4qI13pbDL4y03SxEs/Ge9qlzzLmuxHLN94+x9ChfPWRKBsbSnaLyBmPDRV+yGP8XXHuZl8
6zZkNFu8mUpJa8uUuxa+VSCdWVAAlHCZ+rHbRoGxUoX2U9rL2qjv4jbbo8hGT8viIgCgpq3PAYd6
b+EggPZvjvQFKkFQwPxLsd+I8RygT8bq66e20y0wtIjuvUDsAk0ZZ6VtPcJrfNVb5DimB/l1QtCA
ygmzD+dHI81BadgDDFE2T3YKQNgdnvXSvA7oJZrVCjxglGg0pXoHFQOUSkEUyXvw0GbhfWY6H6mV
X/VN8yPok7VbhmhUFayIq9K5KlrtI+1RJNd1843+fdhq6fiSsXImJOa2G7GPzqIbieyOW2T3ldVt
NKs8WJGJEUynfDN7hVrZoN9ygLkW9fDeecNScfwLMeVELmYdpc+p0TeoDOlwGSODzYUTrIVmbONg
sGe9O72UHkYJqXlh6T51saPcuEwsP8VOlbZa31oPg+DooLlWBnucBVfgf7wLueuJZMw6yo+bMe1a
KxhpXgvDZ1+IXUerc+K37950qXPROBWJj/Jjv6lcLfMTWsFAUM7DIrgJI/veg6XB4lVe92P6YMc+
Fhy93c6aqOJIrELJhEh7SNJrPTKu8Wr40ZbmnaCfgqaXXebaG8PmWZgR54cWTnmBvxEuCAPaom8m
td6ElfVhW81NjXYflcs2UtXX2CgeakGP1PklRj6ir1Irebu/pf3OEHSaptGT68fRQ2v23zTNufIH
5cLO5dTHH+XiTeZkVJJ7Otxa5UU3tR8VDHyTaX/+25/YtFhHWbjT1jVV0YBaey42oZt1QNnN9lJS
fOLLHwsv8EQYcFF3pUNBdDPp4J7w12OfGfTFdR3I1LhZ9IF3xd7SMw4VWPBJhDvDuKdn/vz9yfT7
i9E5Vl60w6jlVioCwNjxbFJxHKILA5za50DC45Anhl14DZhqc/5yJ9qAnGMZRdJkho0/a7AJlA4c
8g/PPyg9Lnn6DUQ4OwlmoMH4IVHidZ7fymchxc6ej4I5XEfkQAhVZi0pb28Hb1Fi7AOPmr8Eb1To
VTnuyVG507nvhiTYdV/9df7wf/8Q1dW/RHbveTFWNAQ2Rz/+12Oe8t9/yn/z33/z57/4r/VHfvOW
ftTHf/THv+Fz/3ndxVvz9scPy6wJm/Gu/ajG+4+6TZp/yf7kX/5vf/kfH78+5XEsPv7xt3cSBrSw
9x9+mGd/++evtj//8TdBiPtvVaH8+H/+Tn7/f/xtVX1k78F/rNvwLeOF/OsT//XPPt7q5h9/Uyzt
7/i8ufh1GbarmarNK9h//PUr8++WqVssskKzDdWRu74sr5oAteLfBQ2gwnVU1dQs1ZDlwzpv5a/0
v2voH6jjC6HbpqmSq/7r/m//mrN/DcnXMshfXXL/f2pb2P9wbex5LMPWHXZER3s7T+RG7DgT0A6a
jpFZm5xk5aNE5t76bYBXDieCVf0W9AF+nIZym6bmvlVaHTZmACdRn7S/JtEfc+h3YaZmOX++8Hwn
YfCkTEOH6Go4uil//1tQjCCqCDsZrFmpVFdmknxmWhYvssYI1kh2VnRj2UFGpheRYuaB4647tZAe
ZG9V295MsCtmhQ8cMfWicpbDsFNKFYoj9FrdTV5BT1EoydZK3rCzN1K49OM32x853YGCogFTp0qY
c5RU5z8zlp15WU7Nyu2nBlS+cQMqWgGLQYEdJ9KDbZgLN8D13McCwNY5CoywRwUfui2LhkPPcmdG
9WsZjE+j4XUI/ju8TjREHobDsWOg4aG1qpMKe7lR3Yep3e8CEsVRmUAj2wrWgyNiwoLtVz40CzVw
HpFKKjO96W8gtPSYARUuNPgdbMS7pMSPOJ28aen15S5LvY9oKXX09z0+gxEaYccGyjYYFmir2iV9
7lehll7VvaId6nKg0QvrVbJ2d96Z3a0JUYTsYdyEndQLVuW9kcj9vZjCOTlMSGaK4wOHrSlGV/pS
VSUiIRmhAAhsOAcvnHMo0y4mYzqQt413SR++5DEQy9bpb9Mi3YsE+ruSoO2NVRfFPfRJVg4Yg1DT
qjZeyyTT9h0U+vhPwJx9LnQcsZGUDeRtLdysYrrSDVg0Gj5SkdXeBgn+B+j/49UUJfXS95V20Yw3
qdDr5TiO72EGFQM644TyfMA4MHC4nFB79hp3gLI4K1bcauGP8Y+8GZZWDZfKMdilGGZ8P+bmc4b9
9W1fVHRHG9gPufG4Q7QLp1yLo2Uaop23MU/LJ/bwup/eRsb0PS5sd5bnpTaPYUuGKtgX158kbkOa
GmsPANSieYDicqbCb3BkU6Yd27s81TMoizQ5ut8CNy/WdmD/9Itg7g60hFpAX4AS9qsy0aNlMmgg
64zyvirBVjp4OfW2AT2pZwRCtWdBDp0PvXa3Xsv8q9PSxg4SGLplg+jJm/rBdNyMdHfksNbXIPKI
VWdnt7S3PTtW/j7YcbBA6YCT+KJ3XkVrfPgjxRBT2Di8TpDG4rcwbKcVHX0/0hhUSttUD2kXYI7R
71XbyqBCT9dTQA85/pN3XD0r7rGxeDQbcIVW17xqmMYUuThgMd0uu6YDdNO3Gw2fWp7+m62nkPCM
eK9wItpjNUYpyP/e2Orj5FQf5tSqB8yirnprlTo9rikaQv5JHffaUO1Go7Pg3EybWAXQNU6Qc8qW
+nNI9Ep1tcFmAfcYt4bcxon/rPGaKxBBAknUxutKXIpQHEBcDxnjDCCAMSUfo2H+gAkLMn1kNY3w
K1QM56dSsEvKho86GUlABcyMzjbuFfVtGIN1khufrT5dj+pkrJKO6oQaMODIkpdlgaM0cQE+jMom
J96bVTDhYZ2Uj71rgDNxh+tapaGtYafU4sFXqled2+zoB0fpCuW5qV8whPa8PEVePvoLtQQ/pZkh
DOWy4G5rbkBo5mMxlM/uGP+si+wnovRo3hsKONayA2LfLgyJwWzt+DY2snHd5+Zigl5dB8CXFCP9
gE89Uk2hcA2vctHFwYdj2dcgZNS7SVT7aGqMVSj0eKHi9oIn9j6t0u+jzXfS/VfhZfo6A7LMe5Qa
GAlq6arodoQyHDFoaMgt0SxzY/rppiHbx8YNQc7mMQC2X8B9i+Ok2NtZTUlDx+g0L2C/PsspX0dG
ENId7X+E8Ls4cbSeDCPBk2C4hhKPZt2BrIi7VDgbRLSh4f8a6v9tmNR7R9duwqTbhGa+tSK3nymp
3S4tPIDAqAPo95RVN/AADbPFvZ5jzEOqeRy3WE65VJRplcZiU+KTNcC8ndMnCaUSxlGolJhl6k4I
3jD63tQ9IKJRMeY6EFEt9UkU/T7cOt1S00xw8Moj3nPfq2oq56VVPfgYOodqvi0UguhQ/jovWdQj
qMeycw9F6z4WAnOvLrhNW/XT7GnjNPehU0iYML0FbSYwSe5ahL/xuCwBzNVgdsoR4IA1WHtheluQ
EFh3o+2fMfkLjkAD3pIQw2I4krMiLvkeZVAcQA1dmVm0rfz7LA7BHMHKVHX27LHoIC8Ws94ZIexJ
ZxpFj/dCyyjNDu24dbUAqgTdb16cLxUT+4UYGUGUiVsIUHeuNFaDNFst4I88+joMPdXykYC5d6Jp
2pugcmAx5njc6L6/18rAffFocU7i9BtuzFTLKBoNNPgHmKitC4ulvW5/TA7kS7Z92dbzpNWEVdAD
D5bWDZ8cvTJmmp5+mD20dZ+zC9u1Xtky5E+J06m3Idx5W03UWTA0r4qoMUydmtfcgjYFAPFlJACY
wxiv6dwYZoUFIiOwg31mLIbA0Nc6AKt5pYbGLnTp/FFV52rSO2PmOCAIC9VOZoUeceKNtGjlKsre
SsYHy91wPgoGcIKH2OOIVA3FcsQ3y4r7pfD6R1wvOfEQ2SKsIPEmeQs3tIIRAsysWupAYtK0DR+A
d1KlxfB6PU4mBxhikSrudT8o392oaZcQItoVUq/HjowDVwh4jFZauxsgJAW6zxVNMTd0CnCKo0CC
0rQMm+MR3jNJ2MwAw24Ls9p2oXpoWnGng4ZRq85APsBdlk58lydwxtPU+ymKRp7oz63Ip4gaARYp
3XLVZkB+zGRyNqCygBs1Kp2Y1fhMMgfvHfMTL+kcFC1PTlGx5mjaGC8CT4fMO3B6jS/vfspU1gLs
XlTHqXZVonyrE8CV/HttEUap4M/zQxLAi8P4mrN5CzSDXUB37wJzxRvfIDPs4F8Nho3CMXyIRiD9
kWqTsAkbSto4uFgmD8Uq1cYS1UQAAA47YA1GLySQzgdKuWj8nJzDuk+H/NV0ASebgboW1rXp9Pm1
YiVvThUSAA1lFqVtusU+albZ5RYBx4qmaOVKM1mi1CJ/qBX8t6iTzi3FSZZ95+G22jl4LhVhdV2X
ozuPWiVdsr77uGVNewkypMzRvHEiNV51OEjMam2KacoW454i9KYiR8W0EBMwmmhmoVbTMKjpw0Kx
OVlrfQAOok+CHSDF+gDAf1qUXodNu/wRr7JVpwszW2CVQ0ucM4WLpA1D8sFp77X9eKM65quuJ+uB
VXTpVWM0x9XKu51cdb+t6a27yoZBIe22cCUo0+A6A6QCClJVZgGwXM6S4+3EbLhp2cNwsBuvLSYz
xrxFcJ8qyhY+3NwTRXiT9uZVWfsOrmzYfzucS6J48R6yssKFJHiyvEa5VpA7eS3tnsPQPSL4KJd5
sLPNGtyMArG/84Syykf/dkgLh5qM/+nb0NfULnIPpatvNPy+F+FkhMvRoqmSncsuV9V66ZaAug1L
3YISyqjCj3SIVVEDSDqJV7kJ+KgfnUUYB9k2SIu1PtgTMhqS73wEKZ3gvakGm6zFNy+v02kVmaCs
cmHt41QnRXOcjUIuEkEJLKfgU5m6qzEwIObrwzyXn2KVyUqp2n4WIWSZp4laXAWTtFIzH/tQqPeN
q/7IvQEyeIBjWUhzF+iWaeKFafpvak4DSuUBT2Oqb31HkevW9NTRU/AUK+4iN51pMSQZpaY+f4MT
AW9G3Kltqc70StTXmk1/WJCmOkg25QqeBJSlUTeu2BayKYo+Qx2XJqeI1VVpZpKN2JlyevJ4lYJm
/mkRiGoiU66DNYsoEKYhxCLP1O/K6NnKOjBtccppm5+mi1Dt3E1MzYlUb6yxGyWhU53sYcvjQL8k
Anc1eZG+VgDaUlNorqo0ox/FFQ9aA0MuUt9zI9kWbV/eKkOmXKWQQOGeT7sGFetjb8AooTBKKhFj
Elyb3SpJ8CmyUsi2iUD7O4TdO8hU7Sat8W+n1lasjWnEZ62wMQHHLgVeVLXKtIq6i1CtWe7jfaEP
+Nn25IUa2KeFryXfejWVPvPxiG/9BJPaww4sq8C3AI1S4E6p05XzreyDjuEeuj3minjW4rQqjJKq
uqo947MJu97hiDyhd/qq6pWfke58erh/rGPNcnFKgLU2ZBOnNkkLgKfp1B9eIW6rIXrXMnp0oqHs
N1mqlLjeZGD8B808dAJfk0Tv76s4X6hW8MDc0dZ6wopaeP6uK/t5NQ6Y42ndm53hu5KUkw8nRLWu
2rErNokq9nFnXUdaQ4cYafzSELa16or4nVW73nYV1M7SDh5RIU1ugdd7ZG+nESYvVZHbifZllwez
JDbQK1WVAQtU5e1Ea+KFpPKCDWoBAtdIOLNywnWeCrFUMEBcRNSzyyK3nuHevkchHoeTwO2wLWgL
dd6TEOMXx4myRV10q2Zgg6/q+hURS18XXWfDj3bxz7NGSEJ5uxnAKiq9UczQqKq7ZrAPsaukrFzs
Q0hA1xquBzetYn7G4t5Qw54EK3zGkqs9pB5GtyC/iDH2dTrxVGLDpZPLx5sMv8NRvwUQRyFWz96r
MdWXlQ8nybLwrlGoz8+9dPhZluzA05yzCEFyi/wq2/RFGoDR0owHWwVY6okUs6/auOatws8qgx6W
0g+kpCi4cO9WR/8G/JCNL+Ywr7tBWQGmHwJv5aT9NDcUn5Z+mzJfWoRv9J38P+rOa9l1XVnPr+Ly
vU5RWboFcxaDJIo3Kmko55ye/nytOb29wvZeZd955CGRINDo8Hej0Rhy1jzl3M9u5fRGau+nM7v2
b9m7dWIJHgS/blM27nwHMLDTrte9HJoUJG7sHYIJ+rhWL7fr6stdturlrcpZnPtz/r5Tu7c2vgyX
HBHOHuhzgj1Aqa0/Fb0BGqbsavWBqkJoWBHjWKebBgRpXVacNbxm1IvD8TxmebbNhljcB3t7qGWt
9pjahuxeY5OxobExkXL0zasad1ot+9Hdycq7zg7Hrbt8kKG0flEJ7dDGqN+bd5PUGlAL9dksDtgc
kc/1sz1qn5AcAylu6J5fH7e1e9eppL+vUoF1x/7Iz4tjpCnY+tyvX+Zzvx9xiAyl4lZksnV33oMl
I8m04gzFPUfA3QF66+qWBbCP9yCXx6UwMyVG3k9zO96DPrTtQ38/WQzccc6Zf6Im4/FFCRSOtwQV
3OpX47EkK+GtgQG0/UldORORQp6UJq1pnR5HsgwZb0q1tn6TowKdK5rx8+qGzXGtv94e+lImtr7v
dN37+054bRVuGg9s3auWjjfb4nqpOIhNx+OxxBU2LDxWazeLPAuyAzRW1u63g/N4hx80K8iWEjm7
66tKBf1qGxHZmc0TQ73eLtPKe9km7ez6UkvZ/LFata/emXoL5mv50Vgorq6dCsWLSYLvDq4a3tS2
OT6q5617Mj8PjRMyupxW0b7s9FblTgRmq+EBUV6QMEpwvoEWNltqN9RXy4JVQaJRn6pxX58pg1gZ
e7fLMmnVd/M1h9yrKj6kWjebLc7beOHNPO/m53bcxxdtrPdb1DX17yi458pkWdg7toHwG+om2/fb
TtyX5wIbdDXa+5dOeaCmueoeomqDcktrYlevBkflLTfbFUe7bSQuVCtRobix26bGrHDgE5AbRP0p
29qpnXS6/c2m3q8er7Xg9KQqEoVVDID5wb0SFmhVujnbPzKW0imd+hon+wNW7927NzAOGlWeCVR1
jOq+MedYVio81tj2/rmeqZSzBdTeg/r7tOE0mC5Z+dumdyUNkcXhZcvbH0APlZPD1v6ueTw3KZ2p
HUrOj9y7u9cDfgKIrOudvPu5X6z7o7KlajphLfO+5vSmVrvSsKhrXFwb5Jacjp+4vid1l4PDTk+S
mPG5roqYkalda/Pl8t50NrebMX49OKR++WlzxAaq4ro8medrlXOHKhxUVa8Z5AejMClWv+1cnfGy
ixv/aLuHRiN+XitXVnXPBxejpcWV7WOBbnLa+8cuPK5r9m3DsYLPLofowFz4o0RbL+unVanWWPo/
79v+rVXX36tznfLxy3yt7S4GAk+d0GuzbjS15+CuVXtUq9Oof7yZdVqcnXGl6MelUQEOL8HL5ChZ
bLCztu2PyR7GlwPvD9fdj4k5OFnttnixF/b1NVom9TKpnrwUb6lBIcjtfTPWL6t2Wr1tVlRFBw89
xyQ6HMefg9Kar71Noev5nvwQKndwemC7IcUXnibAgLVPUEyLoxk47/OIdq+dqJHdfRlV0kiVRoFb
p75OqmzDblJUktJ7FGQDGOr1I4dKX/YnCpRqq/C+fpqN05rVoFO3a77Xa/e4WT9Vi+3Zp8al2Hcb
A2ol9cb36y3ePCWKSIoAWahrgh34SrXHyyZOcVPj8WR5O1etvdapGMsHoetO4/nTPFLDe30Ib+PG
m3LilaTVqkZkmL5IyuG4zkslvt04v+VzxUV7Ie7357NqgNWbFH1H9FrHy3SzehAq7IyuhzMnyFzM
3ZJCf0DDJ5lR+8adXaWP/rNJEPB2eLECf7Ua+0b+5qC8zX180W+Up7sttd7h9iQ/5N0tKqRTKO14
GjvHcULaO8XL6+eLsbk0jEtzD0LsxprW7Zi1+jZePy/e8/YIWh8sF+f8qkZV6xiHDVZ7y1nRxgPX
26R8T/CpE887jPcHQxtjaA7tjXGgDpWx4zBHUkS7o8ud41ff3rvWzLbtV9g9b+zus9Frk+yiPtc2
5Qy3nP7O6YnnMdV/myvSCyuaSHf2WW8H7AuvfSrxkaPbOdZ8eLqjY5+NgAitf62vbgGH04ab08Pd
b6klD5VnV6Sk2jwG12OHwVJMYNeUsK3G7g4cDOzoRLs4bY6Tw4u8qfq4k3AeUlZ7NwcoZRzud5Pj
FrbpXWNeDtVP8CYR1ji035CnllKGlq33Y4rWr+bLWre/3XXL2vXmPq+dWLs8U9Zo0k/n89LZL9b4
8KhjJzzsstOqvfPblTVFdq9Lc/cez1q1mk10baxuZ/Y6NccXJPqGK9pskhjDLsVrffc213tiep3d
mlBt7VhUqUBLyXESvE7s/jWaHf2905CIZUy5QWY73KxPg8ep3b+8SaesdAmpjZfHi0911rLa6ZKl
dZw+G2x+XB4ewfNWf3FiUiNh8YfTNG/Y6lZtk7ZeLC12mqNxs3Hxr1q3QspOr0VM9Xg+ep89wcTP
fgzwfuJ3jWvnkBqKkKzaqrrrFbh0vW6oZnv0Ot6ovsUBJaqx3JOu9mwMH41ay7uf3nNMY9u8PahG
+W7WgtuRE6nGWOLW4rzuzu+3x8M4tAj0Hust89i529pue0cdtlkVWD+sS+Xo13Ycurivr97UYT1S
nZilCqLOVPHbc/rcu1x3NldDax3KTffgdO61nxPHWhovYper1p5gD8b9vV5UbmcyvTocbHp7RPhA
lEerUkT0zlrK9jJ8OrXKzpUaI4pa9BVO375wmvOV3J/b2CZFchvXe4f9bWuf9scuueWr6Q3f2MaD
JK2n7nQoCbm5UgWMSc6Xzyf16ivXg3eqLnHfWuvgUxmwBzSkyEXXqW8lnNFuklyEdapdOOBld3u0
nWeHoMGO8sP122FAQTPOVXq1OE3daWjVZu9eXYFj2H/zHGtJnWwZltKfNptK0w6ybl60JyaT9K7x
Jjk82CtyWlefEuylCgJLH5XGpWGd2VtDaFSLJB3WqK5JnGFfHesDlNP7Lqf+Xtj903LlvxaL/x8W
lMP1z4Vi5YvbX1eUWXT8V7v/Py07N2Xnxv953TmbUNP2f6gJS8Xz3Xz//uPS8/fW32vPrdp/tTss
PWvVWrfeZS2VVeTfa8+81a21mk2p9V9r1KqygfL32nO1/V8cM0mIrUXQolbn3X+tPfNWp621iZZq
GsWGKT7xf7f2/Oe8kWaz02qyM1Z6prEwzvnOf17ofVKefUXh+ZpRHFUclmWep6oX2LGb5m1FHpja
GVf9o9ylio9qmrpl/FHpR4Vr5ZojO89jbJltB720d+SyPH2ptGd7/AKD8++c90bzsdE2T87Ne1qb
6GWCYWxyAq2TXXEpqR2vTAqyK2dtPFXTmGXeIAmGgZcNBk6WUWVDJc5goyfZXRkFZ2SoUl6b7dWA
s2fUIpw5WeI42cBP/iEFpPrdl/+Hhfm/0uav1frq+xvntj1WdcM/qrPyi4fx1knK47MJaTSvKPxZ
WMyMIixjv6zpV+X20rKIraWaWulOBZHuRSM2heuUo1U/c/dmhGkvddcqLsIkMQrXfqk4zee9gxpF
BzVs66mbn1Wu7J+zKgt/r6Yq1fRiUFf+Ry3NeY+TAhTrnMru9QiUql6vN0/daZzaO/XS7aCvKY+P
LJEu+onZUsOz8bPUFwvfLxYnFY06alLVMYF63/NXKstmW+UPIG0yiyKcFvVUSce8M8TB0lJOQslY
NfOTf9oF1Zasp7+RtkYyJOUIYOS/Vh9pfLRXpXro1oyQE91VWZYzg14kmb6Y+Rt9sFch3z7Tyuos
q7l2UQ7uuqaH5cfggGeVFkZREHJVJ/dpNtVC+MNZ7OGQrWLscEcZckgVRHCMroJlZQK2aqwPksVO
98OYKL/Kl0rhvCuYuKLy+cqq6D3Vc/M0Te05HNzVbYrwqzRd65HXUunPS/VaRkOtXYqk66Tl6je1
1gkgGMv8Yb70t3Ux965m7NKXSZBBXVS/7yXJYmk4MybTfyrmOAh4eawm/8SszW+K399JyvGMWrfW
bje++7P+kLLRrnxYPhaS1mwqr6ulxfKN7gunHlXdeqiazkq4KtrBWVFg1GirQey6Z8WpYOpjPIxy
mtu92Lq4XYQemvl+uVUFVazVFsGOG7q95G/m6qzcrZ5O4zjfe+iClIMVHUhZNhUqJERLJP2nypIk
hpFpZ62mXf2VLBWMzewN/Kivv9XsyKTX9MI3yhLFk370jx64tDVPke+BjwiFdVWUS3W1fvDODLYz
8XnW46t6m9O4pZ9lMJy7BBNw1JuumdOlMkE4eq+it/WOigLUFFsJvoNN50wU/9XgoQNieOO+pj6r
83bVqlpdfpN+oT7W0yQJ29zSZE1P1970CCULTilUXeOtWIPVN4rJPEKiKgOizW+PX8bgpM+SEv1Y
DAqORrIKmYLyabZs5MuoKxJ/9au5wE+AiPGTbuAb8JQZ4jW6qGyRDJ60/2RQR+V3TEqO6XXFg/y3
Su4KUq3VjKJo+uDqiWwP+rOlpemzQVHT43KWeBdV4C4aZ7UxNsYH+V0bb4fjBmjpZnSNPqEDdTZv
luaVEIpyI7B9RV11QtxMbFyHTTjE3qCUDc+lMI2ybgZpw/oOyvfmO6vubL1Y0ysMeHRl+B8jZsMI
VKpbVNQLOG3RZPUjfln7yapHGtwpP0bITk50l4tW+pxiqjb+oyGTScUap+O+9SYNUf/XGAea26Dn
K6F2WwaMwtXdqcyEZs+SFyOau9MKHLA0X4qAg17VJ3Y+Pcvld5OVICOvmB1jeAlP+nBj5Tsjtw++
1nv2TmpECSU9uKmftW6uLEr3W5r10Iet+KaGqBLmY26PGeYwFUlANdARA3hoPsyGmlf0XAg6pKMP
56erH3VrmgY2507oY6M33+sPlTZUsNddsYw2S0+GFxH8QuJkLuFzKw0ClHNFn1zUxPvZ6xOTcEqy
M+ZXve6MjYe/tX+2+pzTxLg8Fp4qxvrYXPgJvLSKK/rDWRm9gzN2pfv9gz4b6xwkrHtYFm79uVtX
g0OgrTYzOZyzn4QWUooa28kGmX+brEtAs7tlT5/6YNZGDNVLrTAfZ26Dsr0H2uzO306SmQfVUL2b
etIaq9SGvTJS4ppwuhuMKFZP00c97YleiPOWGsXxGS3ZS6/6jhFXdCtGq158zjE2lqqergxsVZfx
5kd9ZXUMNvPyypZbODMSkgyJYDLsjt6IOijyO2z/RG1drArqC/YvYjvt9X7KMCd1y2wZwUMNb2hm
Rtk02OEB25KBqt9F0WE00vRqzdFOLxS7fTZy9BKkSG27F3mRF0TmiOMeDOaDdIDgbVVC0RQc52G+
LW8cPdWkpa7Gz9UiOSrcLTpxy9jSvyNSUoaoJDuH6W/GtNcwbiaHTqio/7Za8UNvQjZzx7NkOPGD
oTMqOGP3/TyouEw/UTukorE7WTE+6bOfnHR9SKhNtx/f+9Jp2UE0xs7JHHHVGDNstrExS3i35l6t
NV1/IC12r6NQoSvMZbY0WOfHjHsje/ixhy31ExwUaOLAhD/0YLFVs2wxY58Cn7OTXjefRtdmF5Q1
VsOPHg29saqp/km5VQyhmKzopAIxXvMOGGGp91ZGQPIBb2S0stHRV1QV9yZdm5pVehbxxJU/2ZkU
u9HvajDL0P3JRgnMWOgLZFUo8VDzoZ3JvGIDDRYnIfrTYO++woPWSSvUl2L90VhcwoK6GvD1Vj7m
4q1f0Md4eqg+ASccaG3M3nqYo1BtJICcIaM8GcXVRDsKCzz1s3OHJBtXOOPkbqObewswZU96uNQD
kszg64+5USuzA/9g4/wBupetTCZ1+CGn2BmZc2zNbGkgiaJvi3CnIzkYDADRoIbNrFqxP9jSodkT
zf4wWp5ox62Dqn6bBXlU1sMg9OCykBY8vXb29I7OEc1OchNGzUlWymmrgkkE5e30YpqChAaDhBb5
fPMAPwPWAPzuKiM4bGSLm+F3IHJYLC3mHToLqTbQbjYwzchDcJ7KZzwVyz8VN+ugBxS2UW0ziLyl
gYVPsmHf23G9D+MkdGBld3RO1uJ5gm8RNqGv0AkNA4PpfVTxyAy8mb/TmaSD7dnDlfJnLKLEDb/l
6/fe3a3Y697b0Cy4jiCtqqKZwfgEh9CwykQj9SK2Y6mJMBf4zhuNArQBcAlJ5PXRwxzV9QWjSUAN
nmaJGhN8+nZPXybX1EXnZi/bqMneyFYqyhYHe2k9lab6JnYdKZxslO8PHLgOO7dgL55Ow8HPDk8G
xk14bDRW5pZLf0S90RuaCXp2FNUsMoQskjx44t2gJ2MVPQMko0oTV5eG4WwTWL0zs34/6vBYGBiX
Axo+eU96/pWtRF9DIvZ+uYlf+F5/tsBI61EG2yQHfTSB6jA1QthBavonfUEyRNjNYFyg1852nI0O
OpgAFv8xef9bbONvyJAlo26rS3yhU/3LHoHDkbOFCPTh4/lFWIDSSjeNS/70gfZJMvOd2QDuK3ip
bKsQtQvM+yI53jYGIL4pWt2dp6mL3k1zFxcvGKqJKFY7nacIeU/ZAeo1SL/oWV7H8ROn0cWltPK5
qOBhFASpPQzEa6QZbtCZTlgxyxYcTAh3ONkCVSaKjR+ONxHXbgE2WiTJWE8csHTyP/+30/47uPHH
TOfGt0rRf6KNOCp/QM3bVWVXv5KXawyKMkygTR7Sj2TgF+VaWUWWzOhfgvdUFGXMDww0KBfPT1jA
x1i701xIFQolEz/zudQvEi/q47zQZJlDBbfk/hIGCPeoGx/TGS8SP4SwQq4UYpQ4fnFe8oBCZiIs
C2ah5HaBx4ghaBwsnKc9zIvPjPk0hvuLx06P5RHMjZ0WRZznORaTmWEmfrkyrjzipewvurYDO7Vz
eWIvzacu04Ix7PEdzHkuX7FrB3Na4I0oisxhHpd5PC1Df1aW0rg8K09xP+P5iLYY/7f/PI978PyD
ACag2cAcRebEjCKvTzt6X8QbWckSHDwGmWR9z4wmkR6NIo+/+h6skDDFqLDEH/gjuCnKkj7hhDQQ
6c94GRo73AMr9WCjgGtG3J1lhb9IJjxmoxYozSzLnI3ioV5/wdwtBlgTtAMEE98d/TgYSbe4IAps
e2SasCr8jMKIRoHJzYMy8TIf8PyfeY0Egn/r9TZIcCHiU8dN+4sgHp/dFoVNajXDF38QR7VkIgku
hDFTDXcxfmEUeGYGFEuSgfDDr2kJ4QWG4DPfwhjCQkwIv8opv/0C7yOPYS8/y6AbbRYJzAPr5TQt
XPe1qjQnb+Eu6cJY4hDyZomHQ3/wnemUnwySGfwPs3Ilv+Qe2hXCEVOAmLxEpSP5NYDjB9wohC25
vCwRnTJOPJ0QhF92USkgN+ibpmXJ5CXSVkzPj2rmTDJm2EHQYrk15mquhYn5cOG3gaikEvVRLKAK
Y+FWf1CCN9U0R1ikd7ARb4lMIqu8hRwityLIviEXco1IbgmRYnluiiPLiAukFCLH+JJlyFUhF4XY
QyBiX4fstMwtdBeOt3gu3bWOCkWIQOclfqwQkVHQIj2BULQf5khvEiLDuLl5zPVfTcvgec6Z3uVT
xIfxM/MyhQnSWyJY0oE4lknGV6Z1mqUz3DANp3iQ8ZTH0CTjn5ZxSEvpd2Dcxy3CJUR7PIefXgZb
mxL5+bKECCtt8TjaplV3SqxKeswbiHte0jpCa/M4SEK3JJKXx76RCN1d/om/38IiDPPXF+zElKOd
hPPQBVxEBCEWdTIP7JEK7CGyFOMITYlwwTTMLmZmqdD7aARxNAsG46I1RMHAGD+pK31C98XhPO2n
0Vs5gYdS6qEZvyqLy4bIeWCaINOAp5g8xeRnkA5/hkFHmZh9VIE5HE0CAofBKOIxaS6zhnqeI9oj
0AB30z9RKoE9nYpuRDjiKd8MnwGjZmgRiJ9imzh8WzEmsVIoPCHYyOvT4yj/djvtRXaMuhuiAWmS
Rj1ziE4Moq0C34x6QaCGXDkS9o4CJBK7KBeOoomJygqE1eQHQN3LsJpD0aHQbkdcD53EKHtCnKGN
ST0ou3RtBoiiQxF6EhpFMdOA58lQ4TB+0NOUoc4ZQ8oQUefcjBcgWk70HH2U65DHOIV4Q573O/AG
KbiZp2GjpU+eORmlLjxDPyJMQS8YmckMM+xNwEYR/gHdxmNJA7rGtHhMSyQvQaORjdI/KbhwEfVM
Okx7Yt89TzrKY4iWqBSdLdYgWTjRaEinbCKfgdwWzDFw9BtdPBrx4CFTDc2gBs8geimkGUV9DMwL
vwr9H2UeoeeAeTAnTAKigUgza0IRrlxkdIjpgHtkktD5WSLCmxHpnHijCS/3EXnPm0z63gKzDwNF
o4mXOIRTCD4nDmQfBn0mkIf3F2gHPPiJmCocHkRuAUyJJqwA6oRTaRQrhkbsE2cNIkjAR99Mg9yd
Q0oIAfJbOBiewIavYvgbheMFfV6CYjwvG0B2GnIEFXE9tgiYILLtMWewnwNCkifIxwJThf6UQTE3
GU2hdLPE8AunALYg9ZboOgSOAS+MYuCXmWeiSJMs8tCSYmyzaERz4ED0JDc7YpA8LIiPskaJi3Id
eL8sMuZHtC3dkZ4lRZxkPAnlK6aVF4nc8mIe8rgBVg3MHUVy/T/Z0O8GzL8Btk6V5YpmvVkD0v4Z
sJFl1n1ea1VsKMFJYBSGQcCQWHeo99WjBUEh0TNx7Rsl/GIobBGWDQv71dzQ7wu0xAqIhIvJRRcy
GtQfMiLfZS7gyir9Mg5MsaK/Xv8FzERhozZFCcszv08u5bF8/1a66HpNl1ewrr8uFSSHOgRiS/yt
eOvl1xSIeQ75zxAzjJUrsMHOgplmyko/TBw6C4WZdu+tMgdsIvPDVbwMXpCuFslCpguMudAzj3t9
saVoaNR7yXzSQUxVwfQlaFtAac78Zczf14yI7we+kB/M3IKbLeypEEWuxfIgVzFW+Ess0Zd0V/o5
wJPEJPM3UEVgg7OAs2S0tAUj8BvuAKzCasgLVspZYJyFagwSYrNo8zW94K2ZIAva9IWRIAtNC16g
w18TB/L/igOGqoxFYbHM8sXOWCYxa25owJaC/cQg9mFFLDCzAvsLIAbz0pk91EPvOAIJvmiE92hE
vsJB4mD05V/G92X2r+1i4HkaT3nLlddj1m5y1rWIBQFT7B9cWSw0ZAK+4T2JBwC0g2SMnQd+CZvb
IwFAWJI8RzsxZyzG0Gd0VD6Q5kX5BnPB4oBmAc8ochsN27PdoQmgEhqYPWkC+yBjCSIAOhjWxAv7
jd6J+mDoIns0RJFiMonSQmwHBYba80zUjRhr4I/0QjoPO2DfsXqQLZNlul7gRbiFMjllOADIpD25
UuQDvSrS5LpDL/81dM/D3eAhYre+ppLQ5whtDJNk8huVhn0Y6YEpvcVaZcLPi6yv03XuwYcESLku
N4khzJyR7cbE6ByGmmBRcB4gWMzzbXQjjINyFQxBf8ICcqM8McXMCBAGMPGdjbnY/C+64n1ewdbY
GMdo5CURNgXVTjeiaGSjir/MCqdjRUeCbebYCTEhjj30UPcZlg41R3jBzQEb3xH0sQGgAHESxA7Z
H2eO8cPDGc0BQ3hhAiBGGIRFP2K2wBG8IggXO8f8DbFhJo4Ot8siEApfgJl8ES7DwxFjIe+abu72
MCzBPB0OBTbjATGYITcBdWTCF/6MuK6fYLroErcJOpIW3iqCHUxBO0y6UM3DW8ImTTwWnkY9wnCu
zOh0+kVGMrdgVXHuV7oQDGyJI0+oEpwrmF5eYxjTow6BZbLPSsKpEgkQrx9b7zFHAiQYBbMgqAlU
NDGZHNaHwSK9IevCPdu8ibkW8piLbJYQKB3Cb+ob/oEe8KrZh//g3KyPccIUo1A84kiYf2ZBvhgE
1AAp0IZJkGc0EnlKJYAEawAaGfIICWF8OOQxMipMAf4ZZShN2A8mm0QTz+mPINUEaDCJskww2gLH
aObQ5BdRTTDvtESnbWADjTJ/BDXhyoxQWMbCVeJrRJ5oDkYBPPTFBe0zm+geHiITWtTx10fAk5E+
8TYSr18ssgPBrBnMIRpqQTxjhjAsiLsU/2Ah6y0piPR3A9lo11tNrctuir9ENFhxfWonTcNAopPC
cuqCIyOJuSHFmEpiBOg50QPMkpgQlJf4BUgBr4oyFECI7QAi56hgdDE2AO2EfyPhDRkg6hBS0yAB
JOwouQAwCghS5AKtZBN4wHyKNhd/Ep0IquCforC+T8CpQ/9hd0WXBQINSTcA2RPclzYQJGCd9Jr4
D6YhidAzXJrapsAV7AJahRd4ZzYA1tpoOnk83OsGICzwInEFJhTZJHopQhWhUwRG8ZCJiXwCyG1R
kKAzxEa0gDQtHjnOF9YUUAgrJsKKADN5Jn5PwmjBOmLQBtiSEiSlyx2+Tw6C5yW+M3D+YTZbzT9X
vvudn0EZiv81m3+pTrJaP1ffEh9GgU8DpSBpNhBbzXo+rhgWDNmEGoAVcaMEFRAmAx4A+GSyEWMx
4cz5FEMdx3PAjtwDa4h6JaIHqUU2v/4JMdH0G1MSA869BkOlycIHs2ABoEGJ4v5tvLg7/5oU2Ade
gCHmxAglzLTX0znqIKcvBfApdzGZZUEAGrEB+XsRYe4SyAKoIdbw/QiLqYuJyt1yap1lUd4VTc/Y
cIm/+OOrjWQFh6CUzbs4oAz7FxhgCGLCTJl0kARTBi5n+kVxk29h9+Do3A1MfhGewr0RLv9ylHD6
V53jWaA6aQgVC9hGo/KnMChBYmyWmB75Qp31iJd92fUbRUIlY+FAHUGGXiYqLLCFuLDHQohP7BJD
SNcwUmakL0YIP4iJONYMJCfonzlkzU00F44tkgDxfn1KjI4wHg4sShUIw6W0hJwAJjBKpJZEmR0B
qvTEX9BlsR/ZArVv6ILMwwGAfoHyKoq+R0/wLIRnWKIBuhFcEfgDsCJigE/kEAtXILfwLg4iFgEY
OIOpoSOiEbEQyYf0HBYorWIRZV3yM3Blvh84hiIZfIMAydYhOik04HLxCOLYEFBAT76uyz+kPdT/
TdZDS6tWm9Tv6GrVRkPyq/4Yv31T2PLeIIVKcnSI1Yiw+sgK3O3mYGNYFRua5qBZVE8JBRGagjAT
rFDTQzBoQVSG15EIGJt34FeCUGCMFH8zSm0ECFQhETqaiFOJcaMhg0D+JbYjQmDzepoOyV+Y9yQ4
zgOEuTB/Nn1AoSCehBjhFCKnEicIEpQUUgfpFx4MGYHdMDh4wbh5cF6P6Aa8y7OEC8XphetHpkAT
9CGICMeQkcJtgGqJV/2Se9+ThwALUEaYf6CuTBy2VBzKIPIz9KCf6LMvqvYX0ElkHNRaJBF+RuZ9
5yuBDKK3fd/xF2QWBIgooyjwMTF4wsGL/+zUtet/V3JMYrPbqXOcUVXWKf48ic3H5dRhDyQLFKgc
TApeJDIvMJofFWA3cTL8il+f4HKCg6LmUE0STxYREsdIvBy+frkRA1GEsiKG57D4utFfHY5CkpAa
f88yYU5aYfjcx3cBngxjVngHBc4Drhpaj2sM8fAYv+hTMYa+6C3P+cZHJYgavkkokitE3fpE/oFd
keMjIl/DmtNWEQLFWQ9lDEUhgb+wpE+ipBmBRCyJNPyatMUgIbWJ9wknfl3OqahWsczCwcI7Juwj
OEgY6OuxytwwYxiikDVJ157nYT6Vm8RIYsbRpdyO2hax/KIPBHLGSDDbYvbjKbSWK1BvJgAdrBVx
Hw+F9QhCiX5Di03hfvG9cCPwG6R98ZgllPvLRcRl/KJLgAVtEulkmEQ+uBtxAdOmREClS/LC11Zj
Lr7KXJgc3QeTfz9oXxwtWidoI7YKQojHJxoenA5ig76BCXhiNECClOhJb8lkCaKQywAOX/0t1t8m
wY57kU6eCeiWW+VhI8F3QINvXIjwEUEkWQQBS9M/xI5QnikxH66cfON5P4ooE1FxiX+gr8EVgg7R
ugxhiN8isThM1TcwOWL+TUJcsAJYg4uQHHNIxA4JntEDgaobjCCUJtjDT65wBI8COiQcRS9ZPEJk
UfEetvw/S1uj/e91ZoezEKr1dqfabv9FZ36au9X2sEPcSJyy2cvJajeLySqp6X7XbapKVinSS9x2
qOpi7CNZSa/mb3Mzegy30SO7hnfzmjT0MxvvzTOpDEtW6THdK/tQfIyqemEmSOpRe69C8pEWVYj/
boyq9bY3ulNa1josm72kO2IToUXNF2bw3m/pVdKvKG9E2ghnIKoqS+dXe+tQ1oLknr0557wk82J8
6PHG8wnrhC3a/Fin/B0d9vqVbCoy2oZVaxNU82t49Ei/37GQvTNbpubv+hv6vDMqkszKivnFpcSF
uTSpEGmt/bZFr9m8zA65vUmB9hqFFJ/DHXWNFtX4TJWGEftQSFLoP8gEJrFAr/aih34zD+Y4bRrP
4dF/GU9b0hdGNdbPz46mGmHNoxoB6WgNa0+aw8fcxgeyXFc2ngPfLZbJs7NP2jsr+g6JJOmr3JMJ
kR2tXUJOhK2RznInQ4Hsx/nR2QWttlp5HBw73eknuztq25SJURuT3WQ0GtETTsjsVyo8cplynCgP
JofmrNouGW3EoNgGboyZKQ0qvvzPWq1JQPL4vXea6u20mfSby0Zo5R/0cuk0b2raIFPgGLOtmdO3
WS1Kdt7aYvXMuZY35xw1oVrd2HtbPSZF6Tmgos7gHb4CymU67+jlnmjtuCaVYmu24+PbvPw8l2rV
ULvk7txI8TjCHoamTkZGTWJDc7ZW1+3oi0ZyHWpknZVH5+l1nY23CUncCPdndaXxvdOlnOdadQYU
3NHCunMbtCxqLRnP9D0gvYycfEMbrE7qxSZ9fdNjXziZGrWJtTf3ANC6ndaNekDpggcZxyQjX5RG
Vc+b3d7pr4bJ1vXLxT2cQhiHnTD3ptpCbQhqnf1d+STRzGKDUlzJKeDZgaTJhw3ec3Zf+S/zZq8t
qIQYrebUKLYbDlVGJ2QwJDVNLeOHRb4W+YZd1va1dOkDOs8fcpzIRITyK7sed1Im47x4GQ2v7lZP
qjI7vMg7YKO+2yIJ68LEsmdzdOqvWQM49hrFK2pZbI05xwf7mFWMm73PmvrFHkeNEhYxdv1Hf2nd
2fud3O4Gm//9ZVZje6ZbyR+w7MZsDLVACw763jiuVNjRd96B9JlnxeQcT+an65xEzE5BQ294l6Jq
deAgBAUlf7GeO7KXamaLVak1OTlJPX6TftnuqptVQSbZcmjco7FRdhDqG3lyPoX0ENx4axZLg0TG
b6IUIksic90XvvuQq9I04nN4pfVybTa8vR+33K13Rgiaqkr5Z9Jt7ovzoOVddepJAMW9h3/W5bkr
A1lXS/tJbtkYEa+QblQxWzoZODklsV0w3MGo5nuz6ZCPRarny93rDWT/h7J9ibNDrTzJXtvbmrc1
7zp5ZqRtsh1bTet+3epA/65tIzbk5PAg/Wof9Y/V0hmri7rLX3pMJRv3YGzct+nPzvo2WJqXrKl2
6ICYZEP0F3GItR6zzdYe29X8XJ6sc7QZLU1eepP6dgn+m7kzW3IbybLtr/QPoAwTMbxiJjgzGIzh
BRYKhTADJDHj63sh+9ZtlVKdeevhmrWlZSpNUhCgu5/j+0x7l179Qt9h+fyN3qbcuoHYdaegjbex
btsOEgKaWBt/xlHFLmRD4dIG2IeFh9qh7KfvTYj39Q66A0kaFge9qlO6jUWMIb1159sa5iW3DEv7
9lI+75rNpjg8NogYrUp7ukqftL++KOizlE4sh/Jk6Yf4bieXLHGM09i4an1MJi864e4XMVM6O+lk
ndfwgaC9cS9d7X3idqC1jD+Uw6l0Izr7XGVpiun9gBMT4KnYvtRtAjpsaTRCD2FpSEQmNcgNB6m7
m+wIdG8542H+vH+IO/jF3Nf8uro0rpRa5nyUBI8xl5ujV1YWhQrHqvWVh6tfVss8jFNB+yta5mBz
HNPcLmldcxIXBoyRgaYr83yW7Ikib9H60RNex3pqvcmSncc1W6YI6MuW3CU/k7j5NTSsp965Vusp
uPETHGaiIvDW02Df1rj2ASOXnFfAdfTtB33DL9flXunc8SjZ+GF7clJvcvmwxxq9xs3r0imLc3nO
6BeEGBI3LftK4krwV1mzr70qux2MDSNd0oV1HtyBpj/mmW4ep2C73IZg0NkSYtpmybR6lxgDqLbT
vt7f7c5XXlZBSaPauNw6dFaqzvIy+EmBM3rQ7YM62nkoWJXTFO64xmKNL/G5Pc4BdACemdvjVoYp
UrK+RO8s8M2+Z8c0EHcD+e3Xap0GUmA4u9aRP8TnzzsuALLrA1Q+NEvBkG1XB92DP8G6+4J1O5Q0
9r6+Z554LXpbO9G/B9mWre2YU+b4HlK/8xQ/OkVLM1/qdQEXpH9WXc6VZJ1etXBBCZH9ell5QW59
27wXTn4V8DQZPelQDGyjXe3JL5uJR28GWLxdyRnoD+YcOufR9qrLFMZBfp5pSx9dLiS73EM7x5eK
wvmSeasNPH125Bv0Twu0at3XoeTe/A3KM5YRQgnl0yq7k+3vPzbsFw3CSEBY9IbT0+fGTulwjnBf
kX/9hie0EltiiyiO8+ulpq8gu0CIYNf7KxiExuzCiULa4oygsi7t98yDGNWbacOHBNxHS25pyrU+
491ABvs93aPPHOr0zLb0JzoyzbVxcMmx98ae1ziPc3Esw7svel5yFJhCkZk9oXpdecfZLmmpxuNv
GckO6PGFX48bmzZRiV/N7Wttf8ObbZmUpRT2gw3ktNCQ7Q7B6G9Kot52/Xrj/Lzrh/XXLXhsz7n9
rlhD+I00hC85yxRBeritG1t6PcxbuIbCtUwf3YETa3pn4zNx6j2yCMc1LbWDM3kHFBnkq+LI66Ud
cvbqsLUu+T7z7mCy08zJPu4BQcGXQGcx8lDH7iq6Z+CALQXTlY2sbdoIPRTBK7qGTWQe3It/p20T
Ovxpd0yfiwNcfmuZZm/67+Pt2wBnu/WRHk1bP5mznR59yZU3Mw2Gua1aH62fNTwuXQ9O5fdX8+H1
H8k+vzRrGFs5yAvBo5d9aB08DHbJGPeP7rP6UOiRvV1LTH1PG/hLy33yKdC0PIEKK8s8wuv4UVih
ObhgBw/t1SctZVfnj8odNqEMy1Th3BmkeJtEr4ps9U0BMaRek38+KlrjTRo6z9E1O0Y7DtI28mGD
ANMKFv2iOax3oUpjq/HD8OtzGSRvjzftKl+ZXnhOAyZfs5ulv+SnyhEkHDsXseEqTn1KISWyNg1+
pQxqpjEE6ys74Jq+ojckP7GVxsp38vfYjb9GWzzEXJoyrB6Ms9OVnMp05LZhtlcP1Rk1RoVWRpzp
QQ4YLd2kB/WccVjg3fcqt9uqENBfxIC/9JFd82Plo0JzBRPb/VXCjVZ+eXHbHwKju3bslu+88vvg
qBJaEn43hooWjigIAJ9osnz4CLllB85/oHtQ7K9SeGJsmctmLd48PJao+KA3iM0ejrlAoyH4iNzx
UF+j9/rl4bRbCT+Zh9Nu9a25M8rsRBfBjhW73upYduSoh49on79G36p9XtoIFEQwQ7wr+3EDW3y/
Wbnltvvs77adnWUE+GQn+uztcXOO2ObxylzxBcYJzpDq7XPf9IdguHCznRHZqNz7pXTaD6OzWEzh
+njpYUR3hjf5WL7eM4hIbSGz75NfJFa9m2pb/6Z9Ta5EHKPYyhoyO9VVPukcZupBx4xHPJn8FYXc
DbFpL1OtK6/lL28NvwyqxknPJhfXo7aEz3L/wNG/dvTQ5+5NpNH+AlI+CHuTOTt67J9SN/cTj7my
wok3qWvuE4YI6IIW3NZ93gLwYQQ4ryDOOr5HsEhaSxCkqRYr2O2YDN/KbrZca8Gm5NoVT5wl0BVe
VLOzJ/konOZQscVA9Rift1iqziq2Tx9wQDiJRzNtUB/rJ/0YfyofJudhLwPxmYnoN+Kb4ut4VyOx
4syB3YG7JHHg03F17sfamwcnjSzDKz5ggI+/Z3sJAsRnbZssD+YK2d7tgwAKS11tm+2jp3rLdW93
hJlHHYf4lG+mK4vo9ngqhpqIHO9f0RpA79Nn78cY8b76JvdBjpsEgjzB7fDUXRN72K24tSsn35du
Rjmsh3/R6tcSj51slcv0jlkBfShSzrYevgiJowAntdeGwLbwsiPGyHVxO9+s1ZZJGIub/Y1Jlzfd
+1auUWFw+80lDcYLxCH2F1RvtpXi71W6+Zl72SP+3LuPD1SH/Jnhhr28ZdjjIBMSrDOsjqGGxPl8
7HV/GVqYPm9Xea374lr0Vj+GYHK+hKUIt4ZhYF87x/N9u9I8Fe4t7nfQlgIbrTcgTy06+rVb97vW
bs9DBPWoC13LzOTNp/D8+Hjsy7UE8EP5zHCQENirnV0pJ9TstXk/XoUfxVkvQ6xBc6cuND6VbC2c
1MNU2JCp5A8Hq4eodJVwcIMVnfivwkfsi8cuc/vO0xurzZ5uOMFv0YiknNcM69qGDAkFHcWTfd2B
TrNxi/Vje0ff1op2Q4jsniMRrxcH077kJ8466mUAaY1F23JnAdnv/hkeECZ1ZqsN+usI/ZV71oh/
TIZSzzU3QDtZXyCTB9okJ0OyPpbqw4tpS7jdArVG7jhYuI+yM/+YbY1jO3nq93onBYxFbTWLGXQH
nvnbPgK6iJ7oGPS6UcUTA5hRuAu0jXC6/ShlSwFZAEQs2Oic1K+uJr1Rrf3G2nH3QAHIvQat6OdN
sx5nJroLRulyW2ytVRya3803COv63eOsMRcFh6MCh441PNaT5ChSKH52sSPeLO040OxeWeUud5Gz
XeINNE8PvOqzaVvrZSbr8yNsnPk8eEkA0SpBLrxXLFfxQ+3canPDC0jW7eaWwOXRh4FIzHyDm2f0
V1VgxYwfcfdC4dLYA8e9suKbbTZ2N1pMszfvMQqyUHXgngmOHIm5huL42oIJhdcH/gtMdLMH1wAK
9s5mYmSj21Xf+23j3hj06vwzo/br3D3fnpKnu318JV45M110YEqTa1p6aewIisOwIOHw+MOa7raA
DIDT7Im6Lf54GaLF2NnqBlsDshICMUmCWymcljUuGUBK8Xytu2LwrGMbIB+2wghUxFn3VKa/xNfO
Q7fVji8QD8/76sd4yhhTGoIUvhoLnVD9m67CdmSPLyt1zWEn75A70/MKCjfG8L0s8obd7QY6gw8J
uiYLGJp+YLtv5jr28FQekbx92hXOK4kKnOJMbFHuVUI6YGHspuc0AMevde9xyXeMMS2TWEwgblY7
0nBk2bDijt8oFl9E9xaoEGfn1iFXh1W/w2htLdhyudrPDbeA7jGgZO6YtWJlmQ8irdX4pEU2FNyX
HznI31MbLE4A1Fv0njAD6uXOjwgUilTvMpcz22+F9VEDutyQs9OtTbtm1TGNxLkTc2wzsAF6LXxV
6HC+NAbR4LS1+43HpbOWrE+2jrjkm256ZZCelrAFdOgtk4EJWHlgXAA0yaXyDtUbDlMGLQHHnPNl
Aojmz7VN1Jq7awUHJzF1t4B5zY5DQt8D8NBrAOU5CJKf+6baP+zv365JWPhQldoKM+VYKf9052VV
pABg/VjfmcVizAfw7lzigHyWyAzNbVmoxhfcyT69jgyQxQzrZH7DUoL7MKnlUBnr2I2CjO93Kvg8
QnAL3l+wJkNZbhq6tc+XApIn5CuaIDlN/mvqpr60eXxT9iGA2hXcxH5PDhNMg4TpD98IYK7iVT/L
XewT/iZ36wlM2ROBVgy/4Ovjded8pNv4mLIFDeeYanSF21nBAWytTvzuFr4pK0x9wjPmlhS/sENz
Cbmo22Y4wpv9NbBTyTJuvkTV8XZyPiU7ZRiZNMgutsew3YzhbPsKTRKIu5j26ivZMDvKuJ8cZAHM
PN7qKv1oPNMv1/NJ4pEtTgfyjNNwZDjuCtsXbv5QLHAYguP6MxKdrrOMcpuo7xLTQ2empFmaioWr
ybVoIbeKk1OjDjjeB47hWQ/iUzyxP8lBYoJzC+hhC3NLdaUXIJLyslkSZOspA6pomPuI3yxt8xmm
W1v7DL8kFrPat/Z8XdnxG9Jd5EBLsmIJfZqaJYSQxpMFWoZ0byFX17m43gCn5Tr1PwuG5T9jxLjg
ZkKtiukvlo3vxpoBTJatiEAXcPGcG07Bq/fO4NzibJbkE7jyfYlLlkCPhKl1pr78WX8xNAuWLqxL
v04Or/QY7w5sQrshWFkir8xgbBbOPaIkhhQDbpONsb6H2PEJObKlq4ag1SKSIrV1KXc79e0VG7Au
2pF8x7cjFfXcFZcpNLKG73MwucWhs9tNh0HfvsHTY681El0sktczyk0T5GgB7Pj6PokrKEdZfPJo
bnkaSE3xJC45jjK3Q/gyh0ykkdTvvMOC0/yVJ+AxtokD9WJws98E9z1z+KEMx5B5OxDV4iPYCm17
85AkKy3l9AwG+4TxzDrbT9vP2O1tibXoAxl3kIAH+YPUvXmfF5lV1DjmuBTyTPVHsRX5eetAIA2r
W0CxQfAOBPm4U4jVsLjFBSoedsByJy6RDGP7/OxI/oCAlRKDu5HP8zJH1fjYzqvB+LlpXZbJ8JHp
UD6J7J/7XhOs3X0mly2Fud3aT30VJ5rbiB+GFaUKJohZBNIC9g7UZh9IudBsxy6S0uNwQmVrHSJn
m532Kp9sLtm7CwTogb6DLZ9sXs4UtWYLzwf1hO+2xDUBBy9KOoSFBrfbN1LSRJYbjWnshEnwPck7
G8Ij7rkzXWMdJp2T3+9x1684b67AA2QuDlxHtBf7l+jCBvrKHsRKnQFacGv/8F96oMgc5r58kfyO
Rhn0IrHg3r6TEJYvIy7QIJ27VR1asacFLuK11s1bR0qlsn5M1pvyPoawcvDtVL41QIQFeiJCasle
O619s+8XTgojpvX6uXNi6CW6bbN9msP4SBaHhCPnBXjI/zAN6qqO4jey9QNJ1i1/aCcnrPEERNtW
fvJVbXOMhq8XkYCBJ/WJA4m9bQhsoV8gRLI+dDLBMv3yEET5KiUZXziSejvdXdb0YG5h+rR3OumX
4OHsE2wlsk6kkOeA9DYSsD5E1ZylELIF0J4admH5Qg3jrdotq8hguTNwBRKQfzXrCbQtwF7ASpDH
dhXGuvcgKlLqEuP+MoRUm9wjQRfGdvk0fs1f+du0hc+0g0NVcSDELFBS4HrnYdornE8zCQ7G6tkr
BLF2t81MQ1/H50FBTp4wcWKqShUHsXHO74/lWkaj2nq87GP8jATonxbgapv2C3QCVGjY4dL+Crf4
dJZoOwYQzDG/yz5NDoGL/fm0NYiQYoe7hn+44CZmlRmwPGmuTE8g1SQPtGPrE9dCul6dVfYw8kzn
o9i50vvkrPvlYls33BUZR/jMle6j8eaMbCJk5ERTE1PiZD44/Cm09LjI5zcTM5k46DXTrzp/EHlM
QjL0TBKZ3rcSZB3BssHa4j+toHZH77bePImpJZL/NC/QxVphC78LE5lYyckMChL0hb2byL3xV9ax
ra4jUCP1JoOZZN7GofaonguuR0oGZO665bnhp2jHwVOxZszV/vHxRPHMU7AHqjKiL3lr1R4/TefO
WHFrF6A1bgISGV61T8ieJeun2540o8JoJiE7o70M6gWSdyU1mWPIMNKeTJzpvXaIm6pnImiSqP6y
vrF325oOlYEWprag9qpTT/HKHd3xA0MJOKmfElOqVH1IIa7sjWhvgH/O5K+ciWPRAkHqdWY1WIG6
nLyXynrsk9AICooXo927rS2sCfmYapYtzMygagLDIxcao6ssbb8XfPCCtS3s5yUHilYKB55EyQ/J
ptZDLSl/kg6FvV/5+vH14wlStnW2k32g4XGpM4WlIyBDTJWVCNB8kjx9Xb6kT0LQBL1n+ONb5U/2
Zq5sDXMBV/ygSnj5Ad9xBSxKoHtLPY1s4vqrBVcA01F8svYjVwjw5J0cA9/cxICnTQtOej8ZLG3q
EbRY0fsSCbALdkQ0sDEl7hLKXk4R9Ls4sb4LlPsycjh3NyyfqO3ZuVcQ+af2HZMnn+RScdyQTbaf
H7vkGSv3uyBxJ0a6ARIUS/zkxPQ2zJw8d3BPFXt2Ch5APManGutU+dlOsqhytB5NStyV3BkHKMiC
70SYVrTp3Q8D/6HtqzXIMFDcCdOE/5ZMR4rfJEX4imla2r7Hpz12OCGKprhP+zR6YvBdhGgAviIw
R7NWXyb/4b8y/suO9F+iU/OyJEWsOzO/0Ifs6jUli2e+oXOdglfqC/YGSlOyh/SEivaTQB56cofT
7J30bQyYoUbHC6PZe5Q2Jj7zkKxVwO2LSN8ZOgebITSY3UZdFXQwgDcNvOeSNwTM7QSKdTqkKAXs
LZts20wMjIt2sJQ5Ro9XnCjVl2xu60hgpWNjXe+bDD6QhTlhYV1avZW9V/OlYTtzYmycYzNRG2t6
UmnULIYnGWUarkzIC0jDo3fi1BcaWklTps6GlNU6C477yqeCt8kdbT/hjaEW2meL+7hZOyBKHciU
OjmVJUbPmHkw2k8Lu1DmD9Ru6DFIn+5utJ91V9UtRDOq3TN8hyNkRKu1efOK0Bg9VbCH1pUPJGmh
aNncnR4CjSU8Uq03VzK3FFud5Utlbv3wW8z+8Y6ROgh7+MVO85PYxrL5L2ZNhTconqEHtAwZhEKm
4IuQvLpetsp4wlPihIbBflCpmGrrRuB1v2YenHnS+VEQhdVXUkgopsibbavt8g+4f1cUk2vKMNeU
emiR49fpLAVHOe3iWTXC59xFL08DV7o5wZaEn1btiql0h4wUddHqTKqYMXk2S/CG1+RM3oQS71qE
/0EIKS/xMqRS94+99NU9MYQ2BW3uFDCV/BFSpIcsRJdB89UXdHXtsHsp3Nwx/vAnj1N7Kg/fKfF5
bAfCeyH9Pzrl+Bwnx8F4bn26yESi9ogTLGLczPDTekDlSIWrq/Rg1VuRsQzrS2tDCkW7VQpnTLSD
gwDsDhEN9MzrIsAtbMPmJQkDIQ7TQ+Grm9RDr/nbHrSyu17hbGdz8GukcIpwAMpJXrWl1rnWqVIW
azg9vo00StwhzoHpya3WD4+THbDglnaKrxrNAlCj3Nz7ppFsHIpxHup1godWPiKkez5H1zxCXkp1
h2qTS38BkhVW/DowEUxxsDnEldV8E5xnCc6PgbL4AwUmWipwZM+SCzn1QR8sqobdpnGz2iNDU8T2
/AWxOmXywcl8ei4Ow4b/PhnnEs8y4/Wy5/Z5ATJcQAz8bGMPn/as7sQgsioIQMIEtgKN+v0QPOee
jj8kVejeKEQPkDQJ2+K5E60qTEJ1U5ykE2klvLuIlVbU5ZMt5m5JP+YHOdKO4ldL7JmBh4rdUh3j
8nhcH/g3ksy+8ZJ+V7fl4b5Qf8yuhQgrTkfxFs+8EFXkGF16lFyJ1tTVwQi7s7l0MpC9AzqPLr8r
4lY0f/X2+ErYr6/HaaD8CCR7mzZIDFPJvczk2Jz7dr7W3NmPk3kkXHYaiCaWK0844iWoX/rPOM/t
qXS+090AUq02Are/ttHJBE2cgep56cGZuZRE/v46olrYBewMd9+ZMqrsVHvoMoTvQoDYzSd4QADx
LFGIFd6cZpMstz+9BRqg4Dtl3bB1niJbCIxT5AoORfnua9NtnnHoAHwuXJeiekewIRxqLuqCbAxo
zrmLfzPfbfx5upsuRgNSPp2me5pRf9FMi6XmgVZYC5WAxGj0a++R8uL2qMAUiBUHA5tB4Ogrm4qM
ZLEBVBGfQLoOOxGJm90YmHsVmpeOTPWN1HBqr84k8BccUXoETalHaVqHMQ8gTHUVc8ONLj2LJuey
sF8KC04J0yF+hE3te0CbHFj7r3vHJO3PwwX/+h1/6dScoM9U1YLvSGsFUQrk3bSI2cJe+hYdHwZX
8NJkJLoULl+63UAXzJLYIS67n9XnZT5kDlLCLQmKJdw3qXtKePxuTgFrqYKQcvMXEOvTLUuHnk8f
Lh3usB61ZPF01uyLlAkjvYZ1nOBH3XbebAu+EJJqN46D0+CBWr95Kh3gPNu8OMySTgDM1at2QxDt
I2707QvNXkCVgcYESNBw2D8StwMZyedkB6WMwHKaNLU9wxfDD2M96xJAonqyp3qiRZ2ThDNSsc5E
6gb/uvRplc7KfuZydkjxTLVTI0B3KL8Z5z+W/9/i4vx/I9q8/FYCcnnQ/yXj/N+h7ijrWMnf0Wy6
XdN+tGnX/Myy+cdP/jfLJgyWhg4x5koyIdnENP/Jsqn8g1kXU4cTD00sFZ7Ln1k2V+g3KuIyTAol
g8Ef/R+FR1g2VU2FmxOaPeZMdUn6d1g2jaWh8l9HcjTVFNWVvJI0VB6Vpf/5J5IRWPlupTxJkiNm
+l4dNCeLlVPSkU+IjXU6uWp3loUbyZbupYtg1Yu7p1klkp3r4JEhNkiVWirATA2ZtlMPXumwFq1w
pfi+lh/EaTcuzkj176lm91V6ucnduXvA6hXRESLO9tiNW72v3qex9Qy9uEjxpptXtpKjmqJzV+TC
l8bHpfy/WfTnudQ985Y65oR+AYWA0USaXqPxbKbVcijcCcUyVYA0vBeeqqjYxgYu+tZAdkxn1S1D
nqr2OyXeKMLtdW77nai1YdoJXqRKnhjTPpfNz9Wc/cjqJqwG7TnW1H0/d46WzgeweKkQChV9KGiN
r+qAAHk4/P8ypP/R3P432tKKY/8/29Lz039c00ecVv+xboqP6vu/WtPys/+0JkRROfyKjk1ACGuo
cMb+05pW/0AkVdVN5pEU2ZBkrPefnLXGP1QJldSFztbgpC9Msv9tTehWyaIJ1y2Kqahw/jvW9CfG
WnhZRZNJEFUzFsnWX4xJMGR5iBF9QCKhR4h08ifj71S0/zSP8MsjYOb92V417NhUBh4xJurOqKk+
x056E9yelFKaDH/Tkb182r94hz+epqFQy9KY8q+sMK3Q51B4i5HzmCBIrA61Wm7renIop8Z1dhHq
bv3Tvh//66N/Zj2SfvdEadHC1SRRV81fZZ3NVf24i/MUOUZPB4RVi8WmNqiMwTx+jyb/TlCSKgiC
TbGvJnmYltO+ndRgipVgWeypp6H4RrZE0J7++s1++2IwmEqGuMJXmnjknxdeylSpqOcxoitVON+U
IkiG2M2lbhMve/0wnuNi3P/1I5e74U/LL/30zOW8/eScVTmeNFEcIta7d+eVRrH4Q48ReZucWzX7
tza1x4paeLe0c5DRH83tX7/B7w70zy/wC25sjVxbQQsUObeC6EhMwkTNg79+hLQs3K9nTDMNGdNZ
ZJB/PWOZPvW1EbfsOJII86KHYaioZSVhnu3Nflqjeb3rNcKeFsrItj5CWT7rlf83b7F8k1/fAkEn
OMhEWROVX033oa7QeUNnz9H693agSDROztyWztQUQV6Z29s9WdPLMMVpmK1MDkDndNP1XhrPSdP+
1x0AxPm97LLyp0sZs9NVlJdNXZJFXV/OxU/7bkaTESt9SVlj2HBR2gWSOCbhWV5TW9VIzt3hOqSr
BOWE5+o2OzVN82JHxnhSQ1Onvn+HljQe94achkZSOJ0EukQ5Ml6xi9ismBXb7tZucpPMUj8vyYv+
RuSVpXRETM7fLO3vDhGmbMgrGP6x7F9mOu6PW6WpSR05rTo7eG+7baBIFGJXlaHJvPf+LamdPCcl
HnUuYGonY10T6rbNyv7rV1kIOH7dZANMpcHOoajaHyHET+taRjoGPNCIpd8dcZy8dJh881Eeb3WP
UmHpKHJKg8JfP1P9nREbIqxauqxKXEO/XApKbEjRo6Wan4uXTAOOI/Q5D2l4rzTaFgavnBWmJV6l
e2aL2SrMehVtHsLIXNguHi2rE9echC36I9suRUGtIwOM8c8zGdUU/lQdgR2UTyLzUM/7R0fOXNGe
lGnyxWlEwpE4vi4C83Y/3GIaqeaJzHHpyHeqPGbhrObO5b2mVfI3BoUk9e8WWxdFJoR1URZ/tes5
MYxcaHXT0aIcxV66tcxwLsrAUN7lsd8UZbvu56PWRE4RaU63IoHQRm48CW41dV460g9E2m+Sym1L
Equhvbxk6kIhDVinbyMZikKN3NuKNO94uHOwR1Rab1PvqQh+zncT/VGGGzIkYR60qOkkEB8KPntR
88zO0yMPetrVgJcuEj52cYtRbYMzWC+CUYYxW6GfvYn9qoQJmf1aFlxMM7tBunNqqfQ21GYEamh6
bjViFurN4I73VfBoV5Zae7UhBIk57JVE2CNPRqH9fujjAR3FMdDe4ssjuW0mWfA0nU6plm6LRHDV
TLPGSQlXJs4nk3ea0m3ynlgxLrem3rsR1oCGl1coEzqMsbu8mjYiMzQwYGBizxM0kdWWSzzMWlpu
MTeteLtP7UZBnC+Tm/WgCF7TjH9A8SnJwnmUQyGipRW5kmE6ioocLCvfToOFyJ4zxYMnq2k4PlAW
WU2OrPTevVVDdIbWOCXLlB/o/e5WkrwzqKD3GpydLY3CJnW6hppKGV+mR/3BBeaO1ONEgfmY22Pc
ywNfTDWupZSe9bw96E18jvZxrV7uN+htNR2d8iRcpN7mjNpdVRzjXLd0VFNMdLCFmIg4bg+GIaw1
/JU25sFdPxpLOque/RrN0eLWc6ahL0b60JSfV4oaIGZwzZYbcsV7T6argZ9QCqMDbOWvlF1OfqDH
Ry7+stZ+JOzucgktO34vDkBJR2Hi5f4+raJLkTyCG3mytCLHwxFJ8iQcYzVQNF7u0XlSgT+eR7J6
pcZQWIoFixcxxRRxxJZJoXoBDcIwbIpU8B6VsF0eV/ezH8/NweTT9ITE2qNwVJPKkfGUx4Jb6tVx
eZi+mvy56FHYa72UlehjVorLIEfQ2zBopEbAKjWXY7zVVi0yT/M66XfSo1u3CMcJNfItWWrfzNGv
ZHObVVpwG2mN1Ud/8clCKvp5tEKN0DaKxJf5RvdsFcQ5eisdrQsN7Q1VGYhC7M8DYd2PsqF9T8hP
SebKWetGEkCsFLzM6AnA/Ep4Wn5n1bPfbMnYdGvFRMjOYFlW2nNTJO7YPuj1EfRNOTAyUkBbCpTN
6OaQdcjBeaUbw06lPril1Kybu2aL3IYVh3NEaV5oOaD9HDS5ra141TKUYrrt+CmlpvTfkJBlL2Y2
sehXVjpNjn4zXe4FezVI1krh+2f2FMMIS5X31hXOsqIGZ6xWJ0eZaE+9UxAYwFpx7xpoUeYKTe38
e9PwMtrkVzV80TmpeDlyB9SFJLnzapGissDL8W/XcB3zeQlfLCU/nHF1F6vZF3qEfdTBle55IMbU
MTLBG3sALbJXfaKTqzJjV5I5W6I/inr4iH8QDYX5RNNWw6PGxF8Oc6ulaF+vbCTujg9R9jpa93iT
IuGWleMnLWHWjHY+UeX8yxdDYgpGysKVNLgxu7tgiDzObemRvjVgBrXkJeXCUqNNhFPoyzIYmIxr
88mX+WRBYIhr9fbXd+PvrghTk8l+iGQezF9B1/y4a4XRyqajGAx1Gq0dV6PfreS/uYKVP6UGwVOM
cKvLJL5mkOj4VzyVRWpxuxsm5dhyFZZogiV8Q7S/rLioj4tvq2Uu335lpxOtYPLkSI/IraPcuXMq
6tYxgJ4R5jc3s2+OkduLbNwqelH6/D2WLiiVWdHtcYhwLKiQ62OxRVLTzoCQf71e0u8AjMl3ASkb
hGTKL0FIq2RJVUYGOcA0e4uGw+qeuM1qZUujeQFH7HKVAbiVGmSyEo78KuSxF1dvkoYitiLv1BWG
n6mBIbUb4re/QVfS74CeaeryHyBa0v5AQj/BK3lVDIVSaCZiqXgLoV03dWur1fxtbGe/ZZZoNjtX
kVe2bjAqNNw/Ur2177oaVKrg/vVK/fZk/fQqvyzU2JdC2SBV46wUVFfvMfXr+vaRNfrlr58jLx/0
C6TUSagv9AC6xAn7Bd31xT0V5FYxnXko3m6iukOmjxKfGkRShehRzloToPWRq+uT0+GbSkbVchn9
38dBNWnLxMma0WONMpn3MM1tXB/Q7fTKDheRdH8Tzku/WRawmCRruoYpyH/EYj/tkBZPj0J/SJS9
a0x66t3kQa5c4IJ5ZuesSWUcYMVEI8e/L0r0RDkrc35anGIJ3vjrtVuW5k9Lp0grpsBVMpnSL0sn
ZLqS3EfRdErpfWwStxa7zRLFpCDeovq7zMJv4nddNJSFkEMFjv+a6BRuql7nxZ3eAOTSO8XVMtnJ
0JK+yZOv3IA17ftffz1F/A3y55GmiSoSvm2l/3IIC+0xlm3KI28qiIRLscNUjUfspcwem7KdFepu
iECgd+E/qTuz3bixJV2/ykbfs8B5ALr3hXIelFJKskv2DWG5bM7zzKfvL1SnUFZKWzobBzjovigY
ZUtJJrlWrIh/iFjJjwioEc2YY/XsGJTW3mdqsSyZJkkX2d6srP1kDKuJqcbZrG+tKSWvSY+DFzKA
E2t62O6SnORQ9VdzhOqlUDdd1q+qoV8NFdZQYzHy69nYr0i5NnUQXLt2duxtbzM/BRXHXKbcjwmc
RNXcaFO86F3vGCXGtRta+xbINgqsfdJE+yYjW63jcxYjRO2trV6oK9VPdrXTHTq8mm4b3hF/1LQ6
1ji1vW6ZVCuX5dWO5PNxCCaMEpiz0S2sK8OluT0XFfxCDnTZE5KBd/xd3nQHiXBlSqmQB9eKgXa2
XGhde2NOrFBqACbd7zV13rhUcrLzOo9juKlvFHIqpQwXNk5CLzW3Aj9z7jU4BMmZ1Rlk2FSWjIhb
5S3yqjD52bNXDWAcsxvvlCeQRcaFj5ueB2hF8yaJ+7VdUjREzU7TesQZ8V6rwKDVNaPlVnmfbn2S
+FBV7twk2FhasGmHYK8M/qp19L2ptwfb3zKQ9SDHzVSbe1//GlX+XWrCGSJjVw6NB2Ou8rgL79i0
HCG9ezTiYJeO12OTLtOZ2ccxtq+OOQwkFymQUAkipjJcLWoeJifeAqctJk4xyRT9uV1IDh3235Tk
3k77dUCNUlEuOQVUX+sdJwfdUB3uB6NdyJvo2+pGzYI7bxoXQbouS6oFPiCaUaZnB8GZDO/e6oAI
RuN6aL4aVrq1KDwzJ9h4GaVEEm5GXkfYPzFWe525DzUT5ovIWpgeVYWKNYa8R0/QjjlMirG/M0tP
xumRaFkzZoe8vGoRMNTttOnSFDVIulKcXUNOZbYHDa9SRLyi0873umNArG9cNwqDcQLnk0917HsU
Ejn+fm7T4+w1E5KgmGXE+wvw5nszCWgdLyx7PFnZTWM/GF1xjGtKvOarrVmLashuBUd1fRJfa9ho
JaMosn7HWOW9MSHgA7sIo+TMtGsU6sAyQC6FhdUNGEbQXqvdU1heM5OLKXnWVql5DXxUVzHBO1L8
6Mqcki/k/SYqc2VaClgo69Yep01ADO6Hfi17ThKQzEMZ6CTHiWyDocLbyh6ARdqdzQnS+mwfl+nC
1HSRS46B471WupWdgc8GzkFtoNMLHrPC64p4QZRHWk2iPTxM4WlW29v3g9xr9M5WLRsonnYdHi1P
HUm9fjlRPE2NO54PlVag3EvVkpnjUje7w0whIEtN8o0oCe4dhzs2p02Dy7Y2vLv370PI3RdnCbcB
5m8DujN5zlUlNfnlNgrGJNeqMXq4iVnd1Dp+YGIHAUeiecX7l4I0f30xB4DOYISzyxS8y+8MZ6bk
OfzY0rTivTJ7+MimFk9cE95l01UKVN7p1TdB1BozOStWuKo4ZEJjOoXKHwOFZ2e1N1UV3k2F+5D0
RC5D36vew9gRYMJhXdE+QRmHJ9sEzPG6XWgzhlJzh8M4V4uYy2XdJ6OIv059j+POVo5xEu2HqWHI
Z02DCBhpl5YhUok5AAcM9dx0kbXVJgrCqEBUNGwGTKWCFjNzsr8a3GnjTPOGgZLYUbJk6/vdwaPg
KBzjukiAJIAiGie6o0a5a9ieWT2cPHve6DlIezGMy7BlRGqjfvUSmMDkXgmVbZEGDDLDxtpkzrzo
wuD32J2Rp+HYyrXpNLQE6CjrD6V9HJPkpFrevT4DvuTE9jk7mjXSpSF9aKx1zsBdJSlu25opzC7Z
t9Vq320DRUbMflGSdcNA+4Yln+OI0/27UadzBBXcWH5VE4xSA8ZCRNhuocBeLgXdSKlMI829Z1ro
Vz0Lidjo7uJ5axPQJzXdmmb7pNThj2m0DfRewEbTfat4e9cGkyKAKEB0TaDcWW3zLSOVK4dsq/RY
/mwycaPCc1kpxywJfm+NfhV5AAnJNmau8NVQ+X/4FbObknk/fB5Kquco3vtufttaPtJJTniBE/S8
uB3AvgzuQ4C7JgjuqlZdcwYZCWlC6zJK3btPuA0w67PmMzuLE61SqRHraj1N+KJAi1LFYzIyUdxQ
VkZubplCC/xKIwRAL8MmM4305Rh86SwOlpIeLvGwTurgTk4Qp3Q+aUN+5bQd9G5+DL1x0SbMKC7R
yMqlGHcaZDSryWnGAuTotGArVbqVs8QLs2VijUx7Dq7sJkUnSIEuScCEzw0MxHa8z/5AUZ7w9Zv0
6Ax/qKG6S+Iovoo5L5X5LhvcJ4XNm+b9Uxcon6+8auDpmfZDoaTHHElc4P708aHk3rDxfHPblKwt
0wc7cRA/RJ9aI8C0Fa8Nd1pKiVxbD6lr3sfqUWuDm6juTkaanp+xIy/bh9i2KP1jjicp+Ky6vinV
9skEuAiH7pNpo+bLo0c7Iu8JG9p4edm3CB2UzWDWckrPbet8roxkoYzRttHdO9PCCdLGq2jwv0y6
zgCz1nmw3ezWbFOm0A7r3j0JviTYwMAi9hv3j9EBMxD4iONcHxEs2bhnfcR5aYeJ1ALmw8FWEl4L
8NGSc9F2NoVm7L3uK7OQV1JdTcVNrbRPURmfzYReFJj/JJWWn4Ix3EtVD+55bBodf4ldXwffJU2J
qvqbq9U3dad8djHfWZq2D7Nbw42BBRBhM09YmTTUjODjQZ5/m/V6HWcG/ZksslcTwR7FWzwPHxRw
b8RYlymi8LkUBuorHrAFwM6mRkUbi5O9mKyFpEeCiTYmEn7gpPeDuvYKIrB1KEcqQsMwNbgoqbx/
OUDUyA5HRuJ6yz5m/+rJShLOkBek2pJYoRBg39rFdlL0D84T7fXZhfzCc12Nyh6axL7gRybmUNq2
OTjLEqfpPFWLFKAH9GErKE4yqxtQ0kWkJV8N9VtoxUeqymMUYmprOp4KpnnW7vPT+P+m5vlVzPPP
/106BdbFv9YpXNVRyyn+rliBD/hbrKA76t9aBYOS9C+xgvmba6m65aDJo1e8ZrEm/hYrQJYZ0FQa
LLNpGPzTX2IF9zeDSbisTkOm7IqW6J//+YJV/HM88tssI0Khi5wJVMx9/iBYV5O06eWSN+2+VQoh
piYK8CYtfoyDs0tscx9HxjIate9GoV+Pec7ZVn6OmuqDlO3VDpfLuyokJ99RR13w8vKeb3mK1yW0
QUiCT35mk+ob+9z1Vn7t7obC/4BUfa10EhCQDo66y1N1X2EfYWu3sTMIJJSad42272JUirW3z5v6
TldBes38R1VjvMFyHGfasckb0iIfAMS6nnvjwBzlY5h6p1L3HyIX90FvLINZP3hlvRps7Totwl37
+5TYO7e1TnV9bGrcXTb61cpcOqmzcxllP/sRWgWUp7m3D7QafRLDzYF0dWXbcThEdMpIbkZn/u6n
tEzDiGEF5+ZoGfF+0GOSCESW/LiemJx06rrMWkbeU1zr6d7K900fb4GNd3Habjq1unM0xrEHu0Lj
iGLUvRVTS5Q+9Xq98nsOaRgPvWs3IHB7CMgmQaGsqAf50MbRD+ZsntTJ/TmF9QfB9q037zEe2rAZ
8czwL/n3X2Kt5lpdk4cmUEx+KikXejEzNUdfMa7sWvsgvL59MdA5nR6emu1erHKlz5PC7ilQkgm5
sFdvCoCQuD5ESbX08RL/Eg9u/6w4ftWvPLOaLwoRWWU2mDaLm8HZl6vaiSPL6gYQtlh1NrPb7/j+
i8EuPpX+XjE8EAvmt/f6ag6uoT23maMeWuo0xZ9/D9oRybKtHS1v+s5UtOvJzBa95/3s1I82w6sj
R+7SsS3uVDWQ98i///IGQj8srBwijJzBXWcsl7R2HnIrPFlz9gHGr1tvIG+g7yr8oeU4aAytlxcz
jdb0nZSLpXZ2KwVv2Vhbb4DYAQoVPKCCTwk45vM42ifQpJ26MZLmxmBTTtOwETpJbemESFpshPx6
OazsId43zbFq3KVl0qyLIspHMBTwX68aS7P4kVTBeoTm9YA2pMAvxnHhIQqWfKKb+bEGyAMKOHfR
SMCHiDDBwHs+d/NSz9BKaKAGVPBuN6ynnGIfGM3y+6schlG4pZBWflUrnB+YHix7q1dXavLYwR5Y
AxnXNK7rKtoLWKGO3yrzixC4JRVCooybkg8TrM6YQ0QbMEkaLeA0qtWcREcH7BmAOMrh4AqvrWfb
mieUwmELWD4nCBVKsD7EGyFQhxNQ8VJUB9HvnnKm6hGGJ26/+qQFIp0SsM8/2SU5BDyX4GmxwC06
XeiacZ3gfIVGVeZ56XaY+qL6qjP8Oz0PN37h092x28U6HCAJu3ydoI7INdEQlOANhreajGA9VExd
xDWrHTo93DZt8BhM3p2QsyHE1jTHC71HZy5FUscn8aziUVnBH1xJNTOD7kQgG8nwTe80hu2loX7S
zK7aRrE+nBp7OPp6DLHbVoA0OLCq1tmNTno7TzrdcIYqvNImFY+LhWMjU8JDWTj1YsyyfqNg/kL8
+pDCjpZVc9Aza6GGNKGiYil5HkqPBmWMtyOCCCmUMrAqeQMxf5/m1pUbRAsz6qhyoHq77tAX4d6r
86OmDKc0QV5DPp7GxcJzm6WHNIcBk3qwF+iwTf2jIJwBSaNV4sbymK8KhCMxvitYgFB3UtzUvDe7
QzHrYnjncVM3rTp/LUqNonc/lW27K8NuIXyTKNxQxm6pfLwg3QonGdLvzh1whZGmdqANXQBI2Y2n
Kjj4EVgT6OZoAm1RrDW8u2S27+d8OGVRfgvfpmtAuaVzPwx8a15Cg3Zhimh62AXPlYabqlADIyyo
v3F8HKhIH8Lp5CDQCNVwq0W3BaoIAYWhm5dxCajF84g6Y19H5laKUpPtFAKxvR9iXwV0ydRNi+aw
DhGMROllONGd0nYaJcJCV/aHGpSh0kFzEzTDCC3kYX9wuVexUq6Ha8KETjJ17fK0mlElh7qqwBRY
6ve40b97df2tG9KzCCQE4XB4gUIBz2p1IxWDDbDiwK5J3T0m1j5X2ComiEn1rdDs5iqvrEXIVhy1
bmU5jIhGxdNP+j50ky8mca/UIPPZj776MwIadBMMAZS0xXytQKfXarNTQP5a1aQvCCB5BdLXZPBN
0H5s7N4BuMkO8j4EgQqojkclX4w9vpT8a2vh1AzHw6j8FKpdqEohxAUjErIuhXZKgM2T9haMDcUf
irfQ2oZJTUeaZ2DVH/onQXl9V/uuugA2IEp8yrLgNjRUN+8/fP0VhfL88DlGNeg1xLsXFErYTGGK
TsJ9hpLKmEU9zlg71oXffvIcti0qKL1EvqCkt5rhPBhuSkMLB52UgGjE/WXd4K8Cp0oMxrXWeJ9A
VUcj+CCZ1USUfIFAisKLNak7aBg1kR//eqQOoRJnVpNBrdX9QRgd0XapZbzPfcx507qNzOtpxj4+
AJyhzwgJzwIu61l7E4/uJwMnXZydm7K98VKaDNO6qyZJEyhVUBGJS1ZIq4gRC0lFeHAcjI/ofjlv
RH4jfzfi3AqqtZSLz3uCwJ8mgJENWA/KFhHzCL5Rd/7KtJ5Sk34tVXWDXnqfls+g4ZUP/w56d8xo
lecJhghRoSc0y9MpfLt1nZS7lQJqJzHMwu3WJNfC7YZmCJjSL7Kk3qXAi3WHwYswIsxLmQ4bt8Qo
O8IOQWZZHoEBSZXdBjTKnDcCbggsFCKQCIGOPFqsUQeryOFgswHSkbb5+r4AC1GtZje6IEYouwKj
3oCueQi6mhHch1JZ0c3rLkSCkvP/LEnJH57BCYc2WR5Yuo//HUBENBTy0fkErk52QP2xnnNjmyrO
ctZpQZFeW058jngOggxGSXjnFeM6gBUIaSozWlvLgaGkSIdR3MY5//Gp2mRdKwQ7M4whLGjGh9Rp
jO1tqwPHGN7vRVB/C4ExLbAUZWeALTn9lyKnj6HcQjaeYhhg0B1Iif4UpPYHabAsvxd5qWwkABVX
V/GVGMZFtVUoo1llc+ot4Z2EQTRGGsbq6QdKC+uVQEEuY8CHG+AZUMwXMIrmdfGgAEgthSRTePCi
RuhCmlKgfeEsuLOyaN9yXQu5STOwkYkbovyYlfx2GhH0cJZ4Ob7WWF0OnQnQBzuF5NkaIFUCDBlh
jsrvp9NhzwUDeQYuo3BjSh/W8IsZf+5M//ME/VnkoHUjLW+tFITZX4UwhMFg7gF4jxN4F9zPnbBD
TYRWiIuWFs2HCH9F1C2EQpWfTaG2KsTAkhjIkT4Wxa2wKQq9+BSl+uAVPbvwLt+RjkAU+8Jbcpje
nOxZC1r44ooWgTNSySk7JnpMT0JaONOzb8iilZuA+pT8NyLoWvQxnddIT0QrJgK90DOu5Zs08XRK
vOSrHzIvHiFQF0fruT9VWbdz2uEkwguHkIBwcFtk4TPF2afGSi93BQyWHXA6xXA1GtxEhoQooCNd
Mp8SFJe6youEmBagXA6A9wO+/apYYAHpFp4nJC4WaMfl6d4O6pDnJThcSMcI41lp6aEYK0CnHbVd
2BLafYB/lbQoIR56eFgJdIlBQ3JqCsnbegclZi960kcJxIlKXhBY1+NkbWeHnBWhaAfunsR8RM9H
T/wJs9oiSJvSbuXkPyIMUb7o+rs/xSoFfXHLcVgp0G1Dr6xL+IUgSHDmkxaTwzX5vGw/6bSCVMju
Wy1dqnq7yGluFnGEigytUjCc1rj1jMNAU5vGXeRRtw4mynBkdYKHD/W40eHwzaDdCUmfsgPef7hv
EFfycAFVbUeE2PrF7kwdP1Yrp/BQAea3JaKmJhpgLuGqNRrb9UvPxdetzkuvyrbYKc/CCsUjlg8M
BshJrlEjDj5IP5B20JXIp1iL8vBdqOUuQIlGMgClK8FXvvf7d/9WBDOIKAhGIPoQcbw8YMu5CCPL
jUENItQoFWp3l7ZS7UdMouABl5uQPQgyR21MGX+BF9RVMI+NRqDURs7F1Nr6XvyBMuQNxFc3TdVF
FQJp6XjeBeKreFWdjHmC8qUO72KWoUgqq8kAEqCWhcwrSBFdEu2avalWBCWCmSuSBlQSpmletzRr
eP/pvpVV/3pLF+dDXnKznc8tdX63EwZ7CHBj2PZRWDkX9vz9y73BG/MIDF1jfBTwNqaul2/TsqvA
b9XAWw5FeGf2UE9oEfuWSJUEK8mMqzK/NcgV1L6n+aoNYIB2ajI/iLn/4j6QDYghwMBt+fI+gIw0
NB7ogDzq+V6h3zVKJMnmo4o8EjlpSo5rUvYjOk3wLHgDMgVl9/7T0OUql4vONHVsnZDKpLoXT79Q
6j4MepTTQmSK9DL0x5NomT1U5LIYJnQNKhLMiRPI1DgN4m4nu1Kyf3FhoWJo0KFIti/B26yTDx7U
Wwf7r3dovHxOdVOWrhZxh0yiiM3kZkKvWjSPU4n3UjS6KX2AKHbffy6vDVCcBuA3hCyZqAoP9PKq
4VQpjk1au/QNFIN0uxXgxKwOndSsSCTkjfhEfb/FwV0BBFjX79/BW1/b0RxJmHSstupF0CmSIBin
mK8t1K0GdqBDg7mBvZUHjw6Y84dEBNXl+5fVn5WclyvCwfsDLq5Cf13qCgdL701cDO7yGaSxAGs0
pJ5YDST/mMxuEcbBnYSNTlhki3aeBrJ9evsExqoLt1UbLmvquNVc6LdSqHpZ9kVU/TaSPtvJjrXH
QmO5d4Z7NWCoDRBtPae0LqfbcGgDlDFu+kVTwr3SW9futDMndZcSdl044aCh2wz/CXgmRaJCLdkm
7S5gEyVUniItlKwP39quopuyR4PxWmTsWDNU1CjssRjcbMiofClSx37r6cU6NinZJFmhghL8zAQY
FcmTlHIiAJdUyGDxl6jcp/poUEX45P91O0Jgk/twqPmt8mm0kq8i9H3GDxEESK4taadC0iMuC0kx
qTAGxAFC+Yp5SuBPEndUI/3mVIfmIsPPPND9vPsq8aeg43BEHz/MXzrXj72FbsVrS9H2PXqwwKbJ
PcmB4GQi7a6xpIQN/av5slDugq0kE1u2E5v0Sir/hBoQD9Yy7xD57Hy6gtMzQESIUv7bD+HconNL
tvbgHl3Cng4FqSkYHHuqro4EDzVJTznr1gwhAKZqH0rOiS4cQYEA2mpG1ij9VWhRNVbjJnDQp5GJ
JB53D3BpJ3+kI/3gFZQU87xpwn4ds76EQe5A9kjG11VPP0rjp2orS/ktm/A/F0wNMOmtTh9QeAPR
Ewj6EGCw6bFtBWa89WvxM9DPDrW9PtFyKhtWdTBTi+KZQUFPriN8vJxl4sex0m6tqM6DWytnhDbb
RFuLALKOhqu+NLeiuKtpeSI1pA+xIa8pAO6sWmUJYSHipm72Hrqu/BLU92IQ1COqsga4ozCuY6SE
IoHLtS9Vxqqf+XIstMlDrIIRILpNJ9r/kKdYHD1hD+DC3aXqtZPTLH2mc1jWrD/Y0m/lLxDaFpZ+
NO+vGG3NNwIj8xxifI8hCfq/R5STavQURdMSR/kyNFmQZLJYV0Q7WDXG3h6gkZqRvuQk3GHzg6TX
/xZp/Q/ZRSEYkacGGwn4AsVJCfX+Pb+VjDMSjXtVETkbz3nMLzRB41ZKi+Ab9EX/Oo8oKK2HamJl
gT8KMiiekvcvaLyVfaFsx48jHmr7Muw1WlF5YUDYqxta1iHYG0MaI4bpVxNMXRygqWtcyyrvVHOv
uhT/nM+CxSax8tkQozCQf2ok24JdgFKebnkUQFQ6yN23RYO8p12KTlUcc4ZaUd2cU4eW09nCqGjW
64frUfkRYAl8/l7/FqH+duOL/zuq/MVPbZh78S370fznC6P/P1/+7/+QHhqSpf9rPv2+hUrPv//I
23/g+v9HG/74x6b+kX/7I8p/NC86asjn/EWra78h4kZXbWLkUKkIAGz/otU1emNg3oVrgoLTODf/
ptWN38A+aJjF2gIIhD7/m1bXf7Nck0+CjuaIl7G0/watjpP0IpnzINM1G/IeiSCGz8vUNoKRVfB4
JUD42THSmFFS2puEkTbqZG+sqVtmk7frPWF9+6X8iUDJVfSlp5ggZ+6uJPpGQCOJki2ykD/D/Ci/
6tTWxmiMs9rbGx1x1gQRUhfuLjTu5Nd0h16LUb4oaussvzLP+ir3OYfS5Akb97kPWxo96dFWr2+t
oThGEw1xErrvjdY5t6xT1lnnTGcOwVwcO7qT+tNW7iI2smVPYz9yBmukRW3jP+hhv5SbHGj3Cznl
tAVEHNuM+3Pn+En1nFPemZ+tal+q7s5TaxoLuj25bfrkl/ZumHHbNfV2cuxN4Rob+nnQCJPPdSro
N9M4Q0xGC57sWS6oqPpZQfOjF8lT2Ohn07M2yXAzJOVd3JmbcMiPo2AAfIZ8oGgYQqddyk3lOW3l
YMlmi0YhBmZR7kYeaB95D/K7uVk/jo55kpufqn4JDbCxreRYWjRu592lxJMxBTt33YdYYX5bFmxx
A02+ca4Caxc51s5u6A0SGGc6EU81be50erPH8opAnZVmOLk0zAZjVzrjxKJETZwd1SI9arwrn0bz
aA8WnevsHNs45fRWoPHATv49T+nN6G4LozogTFqUrrLRezreuxaUvHGuy/qxrrWz3dPtJMHCmImt
bVc03FBnbWDPUN/RHY3vJn8iwDhF8SfNpk+VdyOHuxvT1s3/AYl9mid+qOMVaXiQSwYklRYrkLfZ
27uqog2SSwqhrcXIqKe4DZL+ZjRPg82ZRZeGxvohv5ArBtgFXkiOeN7PpJknkQ+iB37+Kjkm3l5R
zybKJfnq8tsmQreqIpljBaSFuZG/19A3dGX6VM3hT1WnR26jrbLJ2gWGuUGRe4rG6Gcqj6Yv1h6r
+fnLJcWx5xFOvHh5JvIZstqi0dwos32S25vzftlxTTWESkG1pjsCwD7vPdmffTcsZeV37EUBjOWN
1OhxDfaqPMuSSrwdDITadKXkDZupsaxcjeo8Oyo8X2dOjrL77MI5TYDrU+meZHO2WHez3trJV5Nb
KBSXZnvWZmQB2ZO9ayN3p7Dp5y9Af/eBehepd3I9+UyJDSELbOBrBZ7ybdLY9PKIFAur0SLXN2ox
HuTBROj6Br39qAK5pL2IYtR7xEqLkKhiR3lZenW1oaRakCVLxcmPmTZtZ8ZayUOOlOhJ7jwULqtG
q+M29k52ZlW0R3JcpLmbuDY3zewse6TpZVM/cthTP+gYF8zNFY6iozcaJzcjYPGWfjlBbv8skX5V
YFymWZf3fVGolmXf61DkyVJPq0fZngHNjKJR+fb+ZdxLwOT5OuDcmvCCOgrtl89niIOwrwBxlp6h
n8cYL1u1kmgsuoMpYghZu5JkWZa6vH95Yhk7XI8JekQB21ceSnRCSA5PXWuek9g43VQlhVmDGQiR
sjLnz2YgTMyJG64HIz2KUKovwERVRl1m9SOyEuQK6XFOu8c0Q5WEd0gC7Jw7O1mniIq/4ex43l69
XT3qCuvUDp6qwQIc3kVtcmjj+lEHWg9mc+31zkPcEPP+2kZy39QfT3bqnGRNtt68o/Wg7DofCWK/
mAb9XmJRohePEi9SOamG4IdaW6TcBFK+qFY5Owk5ekNIVMfkqXbCJ5rXnEtNua3MjVoiM+KGo5ze
8NpHbQguM9jLt3SxGgrD+T+rWB6tPB+40CuJshV7utCtU2haH4A5b20cLBGWg6nNpkeX3NIvSbPp
5rOdF078fJ7LcROEvGqiXEWR/P4iNN+8Fh4LW6PLAlDJxSKs47I2GhvOqiDCykH+V44QIEOT406W
mhxtcnxLqEloJoOqgZRBsg05JOXAhNk8xQTCbjDPcgyN1apggcjzkRtvYthMnlfMZg1VcyPHUMUy
lef4fCbMiNvYBV55ctQOMss4y4E28NfP4bTwHnSfcMsSjjhOfU7z95/DKxRPXjMdnNiKiK7otXGB
4mkAIXnuavGyafA8ON/UhK+Ms05O8gjmuwt+2Kq1kZuFRNoFJA0TC+H9u3jrZbgAVVA4ot28RI41
o6uMtrPoqsrzkrUmJ78cR0iiPghyr7Sb8oVdElbWGX0dESe8XGSQ2XGI5CpeAiGdJOvz62rTbk2N
7rdDtng+/cl4ZAdPlJfvf9Fng8uv4JRc3aOpHdkyyBRJ9cXVtT62QzzTy3liU2c5PUaICWnmoUwg
h0VJNTT5PdbulTEoy45jsNDqR1ltkjbGVX6UdSkHixyTcn5IStyZBlIcTBys16CzTw6hy9ILRJfJ
ccjNsxwgxuggrdTOM1FlhqWT5ShBXq4xD6RwhLiQvg5XZU9uFxqbOC824/VzyLJICGLlQbIiOek9
zXkodbYlSU7gk865xWOtWWsGZkm8CtehUj00Nekj15J00RA9DexhxOGmxLdT92wESVlmsqZGXvb7
j/mVn5rHTB8xqbuxezMU+SKSJEpO+Z0RSaSQ0LV4M8fqwp8ZsoMun/Ultylxvg44bZn6y86V9CHi
Xt+/k1cu5z/vxEWBgQyOjh5y6P4a0yo/Uh3NjpdV7mVXurZJ25vaK/ZeyPDlZuvr9kkyANlyckNy
c4lPDkkyKoGjJsG2YvMkCZMkRQZ3KclMXGARzYMPntsbJzMNxFTDNNkaGMIugqJCsoF1k5udiAIe
EgN9eJDk21FyZF0f5AHPCpSXe4E9iB6Jvm8S8S8bliUhDk7HJ/QU5MC8rXOAc7cJy5NX3LQB5x7F
X44ztbHMs7yZhmeQlhzW1FYdoGJWLKkld23inebMPcHJ3ygKGK4WPkm8LVPrnPa0NGXqlwnrE+fN
owM7pQeAq0jRYvckyVWqjgujpW0ymbQkX1Kf+FrzKOsVJ/ox5RyySE891ThJ2B4YaeQ19J02GCTL
kNKk1XaKpewSg+lwauB+0MnsjQUkJyItoAyU3qZ62QyoGOxcx7dFR1YOImtizlRMI5R5lQxMkiDd
9iKis2TunBkRmzEboifZworBYK5EOTrEiIoi989CSaHJRYDvCx+TvNe2fHx/vb/OGmyD88AxOVlB
3y8Vq31N5EZUE5O/UpAE9WNUe3Ar/gPtUHbPlYASrJ8v+W8hRP/SKfEC/vl/wZFeIEb/QyAiaQH4
DkT0LQIdYs5hxMYEKIraaffHf/0H0uq/ASH1N45AdP30NDDIg2wO5r8BIUoXFXqPBEnyAvK/v3wW
JjASbSRpIgmzxGHGIfaXz8L4jbgBJUjHMnhyWkr+O4DQG2c1oVuH19NgPGlreJGDUpvZzhBj4Zam
OWJJTOLHor9THhnEROOV1sKfpgWrdv6o7fPrhOTlhS+SBH+0kPGCutB348aMf485WwPlk927i1/e
yBslFxYU4v/LIGh4AMHyDel08KqRSzxaEacDV+pokUTHrDtFr+nVFXwuXR25Dy1vDFoVNsp9Catr
00vIxUqJH/GqT/NdaeXHUmsphZlfPqjTJhnTnz5gRY0Kg4+9SkobTYf3EJXeHT5wtetPXmMiQJsx
J6qbnK5Ydj0ts6S7ETFDjkdQH9GHI8z401utfK768FE6ZiF72tDhr7eWGRhTDsfr6sHv0t5r0OMv
tQPZgYLU6quroUPk0PQnacagxPo1XdOOPd0NRLhu+c2hcJTPidcdRl1Bo2Ps9cLaxs9ez+w4+IyH
gpIR8Xc+oIUemuOU1Khz2gMdzPZdkZ4Jl8cpxZ+K3qgy4PazqjtZDX3HLP8YO+hJaHc0D8G9WLzC
mpEftNoVdUumM7x0Sp5+rJxg3qeVstbcbew2V4Edn+kGcGTN3yV0GRCxiqhC7RoTcOGcHwMGZNsk
DwzJSpKtdCwKG8gfm550NEWgutyGypUZr5S0WZfKuGpDBmfhDM3BvzqwfiEdpIeRW67NLFv1NjM8
M+2qGs9BeN1q5lo0S5FNYWXr11lO40QdIyTa5Y2ZdCsh+ceB6SzO/WQztwbNXJVVN2hNln1RHEXY
Yw7eA+ggeE7A202w39xXKKYV3KW559Mf0D7ElY0U6VujJz8TI/yi5IcWUWJj1qjHMQry6gMnOVdI
wmL0e7mHpchSjpG0ruDZ2YBhBQofGJNGQZdHn3Z5UkWFvr8z90MJWzUvhAoQc31BQxJkTpxZ+C/1
bpeoxa1vekcRnojQN40wIvgwWWaz24SxfR7KEcZrWA1BuPH0w5ga6AaMRQ9syGobUUCmqb1XGdhi
IfhTC9pdxA66w2A1V/Sp92VsX3bVhwzIovtK76L+bqZT7zD0bd4p8KqYILdB6VxFCG5jRHV0P5Xf
lJZ3sm7JnA9C8o7wqlZh7LPcP84OOws6NtUMPAvoO9TkKD4H6fyitc2NLLkYD+jgQabAASbYgPSg
2UmrtzFVtuN43/nIG9HzGXZ4lvZ00oxP9Hsi6RcNFsTrcqCBgThxISPbeXx0tPjKnqIvvZEfDbW+
ybrsq/xo2wGv8UpFztp5x2ImoW3CB5FhpSqbT8nYdMFGZNEp/eHEMDAgoX5WukKXZbNzX5uSDqAK
RdA3Y/tNMswN2i2d3d3+IDtPLA6i+qO508pzz3KpPGYfMYUjCRibUTBFEUWHjU3CQNxScB9OCNMs
Xx5Hr1FCotMALEeMGCcLUc/FUXANHff9+d3iUPtv6s5jOXKkXc+3otAef8CbhTYAyrJoimbI5gbB
ajbhTcIDV68n+WuOejh9puOEFpI2Y7rJKiCRyPzy/V6zzTDFkLTjNlExGaOQq2EDzPFRth9F1h7q
OD+3CuxVbQyLxgil+Z9sbs42LWLuadGGg5J2t73aczrEuwzCrJWruwyudxF1B2Oi2w3Xx8mqk+SF
VW0a1u4T6P3WFXdu4dt9aCTjLTLZUNreQfU/SYOqOs+OaTx9c8qHJuaAYKIo0gyD5QFvq+msYLQ4
R9m3UufNbiPnqeuU5x4C7hpByEVrIpfPpq/fMAS7TXVixVrjmkP3u6PSj2zi+6Z0nnKMG80SH1Yl
emZj9SudyZTmYTy5N25MogYqHJZIkZ2ModgJncwhW0VF8M3Cj8NtCSPKi6u85JWTjeSZf7fxo5p7
9xZLvjGBP5Ue3LIoSj7cJDvHevKRqCelx/a1RTFhz8QbR1S8pXkUdKA7VnW1ar6Z3U3CEgLA4H+y
2kymf9O+9ZG4lWzHoiEDJW42krshIvJYIoj2aCimEf87oR8rXhVpzJf0ZJd2GQ2Cwtjm2rtZK89S
U1HGGPWxMktKVDswOm5xbDTuZhTeQ5/hCpNR1xfMwGS40tL1Rk3zk5pPl97pQpMeuxDmlsF4WJ18
b03qSWzLmRSJiSQGkrtkE9yO8bKpgacEB3fB8uLo115v7h3ELk063ShSMMSsTG9Fkp4lMbZQcmB8
ovum6g7WIlSrvZkk36qa7YfWuV2oQak3D9Lo01gZB5Th2E6eFc996KzktLrFvY6RT8a6NmTWtdUv
F9dfy3Y3NkSRKFBIJ/epbklsbX9A7X2wK6Yuz2QoXgVUehHfuKa+W5PukHjO4+g1+AYhlqRTzBD5
0UzH3tuNRXNwx+Kh0dxQs/pLDJ8Oc1PiwaqJ7WVmNxMIELv5puh59jlbKp67ETz/xUGJwjKFjn7j
3Xld/ZbimOSk+d08d6c8creQBbYLMIAUy0hStqQAuP161UY/7NV+pwJ496z0kMxip1UllYT2rbKg
XRDx0eKxUbyptOmcetlJ3oYwcF/tjL2sTURkHuuWzjBulKiHEtgCvfE44zI5xiR7u8qnvmCAJWMq
EJwRBg1UOV4BHQYy0JKjMYjWnfTskZxIJSmCaU1fk6mmsS0OEV5kQwZ83iRYGuVu842SpljirXkb
ZwTyUUBJ46E07cL8u3wOiRLf6kQyjW+RYMol3r9Psf+l08f/ybniLweU//QY8//i6UOadv3np4+7
4Ufb1//tPv1e/+X0IX/rz3a09S8dMTGHZv0/pNx/nj6cf4FJQm5EGAKBQuq1/+P04f4L1bdlAlBw
0ATm4Tjz5+nD+ResUxkW4eDVxkH0v3j6kFX+z7X5JzYsuY2ahJA40/4Vu6E6jsci68qNKxw/wxuk
dGx0nwplnY1EURy03D1YdfOQDzVmuZrfJcstinX84cxN18XbShcHo2j2nLwOXQofC7LPD3uITmLA
72a5ktjuhJpvTYCGGvhMrrMdx+G41HaoqTOlQrWxHWwuQX000ezMlmzEaTt0zUnCd0VMoK9DJDjM
RsPZJrS0JIQpzGWzgg4WyLGbLPI70R69tUL/1m3jojjqFv50dn0n8SYbj5dIm6+ihcQImr2TpdEd
p+mSuDd42O0mlKOJ7t2ZU3SXp9Ntv17bmKjMA6V6go19XNyNrn2okAlUHXE+fbelOChNizZfdiNR
4yxZrySIOAzzzjvTZL3pyvlKJ923zwOEdX5e3bUFdqDKuKuLD29t9tNYP8AdfFN0Zys7iRWin3Im
0Ejvjzz8U1UOuKLBzFOmW/N+SuabQZQcF4x9FY/XWT0eh7T5DZD3CydMKUu2VQ9JlYlfoUQ+fgLy
psbU0khLyw0tKotHqbObriSj54OxnQ17EzVxaJEt1fEjXkzIE14rXYM+vgtGrh1mzVbVQG/48cIj
gzxp9op418k30khEW1i7YJ527urr5uo3CGoqjOX6tftNd1Je5s9z2rXoJ8D/AInUAEm/EpNW1Fao
UCsiXoVF5eFa4RgVN7pTvc6xfZrGBGdnvEx/evV/dcz9zZdK3PGnsRs8TGfdCH8p0Tf3gwl1gIyk
TBD9V3qP//xVf7cj4Qa5Q0Jj5FpAJ/av39UPRsrRHaJ7pQo8luIyjKaDp+eIk3JfWLPqF0r2IZoX
W1cu//zdf8PqGFxLGiXQP9BtlAJf7tNOGrVeMQPEkB/LpBL8XT3m9aZXE8zgaGcVxdXaNEETm8hM
IWNEOEQJLxjb4amlYY8F3y3mgn4NfF7qFwQ+J8qVVGlPpTv/hqD2K0NLknA8E4Qcli5u438dJ7se
Na/JUoXEDVpZ1I6SHpJl+nm13MdkXglDbh9YlDK/cK+cznvRFve76K/61nuUzch/HrpfX47LZuDZ
BgYHX+lrqbUa3VpFEXIP0kBN/HNqkV6SGVbO0r40ajr4yOiiwrmNYpIni/Kjk8zZGEx0yD7o0T78
5oJAu/4+a9H3ozNgAyBSw/3SqzEqfNFXMyJMtefZiT8aS9wUJbWHEVvPvf7EGfijrIfH2tqupp0D
NFPvSL5QLGuT1GnI0mOe1UYWTubz2lzXWf6HaWQfMDBPjQ4LAyMoMOPVfexc85yUKm3wMbA6iDeT
WfyYMiNwqaYQxVySzCLgxzm7feq7jXWpjY0sm0VqnUlv2XrxxVVsPOxfq1H5Q+3MG6Nqgn5cz3NY
jlziwoG6TsTFMrpwNrRrvYeYklQ3gyzKneJSKclHmTUHTxPfiiZZ/FTzZkzHafUZD5quvVtyd9AV
csklKQGik+TyrEbOOX1NHzzuNU/tmzyyP+9FMqmGGohO9kVNJ34a7LNs88TZSIAq7Jdh6K7aiiZy
Ac+Ezmc+FDeDmX/IS596eBnyzjoijeYcX3SWfwMGzgDFp9Tfuwmd16ydLYggGv1viWjHtbisMxHj
IPVOR+N+KS9gI+Teiop/FNG3adWvFa8jkrEzxiABKe+5NlfkO6FhNVIuNSHR4OluK55dd4bvOGDc
SdN1za1HO/POfZJclKV/iRJn3TASPvITkqFhLuAiKStSWk1LC43HgI8tyQDLpBCsl5nXWh6/yzbz
pOUfqSigoDg7U7jQx4GHZK93zs3zUFpXeiNu8wUbctkMzPspDfV134/9a+PlD9EanwDspeIlcAfM
FMWaNr46DT26rPhVbcBfUjMu8HxC3D+Se0myU7RmTbj0b9jV6BuceG+EQYVAIMo3NaqIX8vVwzB7
pFrKa3X1eTPWdEN7yffsOy8gYutUOt9i0zoqJSxvKx8Nfxh0ns8kbuOZ81n8pEc10cCi/GQ7zDh0
yRalIZzbrvgocUz3F701fDq/Ya3UZ8VJDovwbsuMvyk6Jk4K7VsqMRxmsM6r8dlJaWaP+j4pgRKF
Z/irBuS2NL4Fe9E3ce7b6LQ3UqhBso2rWTzkqZyx+5+wbneIpHOMc5OT1sZnTtP3uW3f+US/rnlf
nO6l8WJSjg3vcZwGqpPlPm3kE6xneHmx9TrlhJU7hA/y2xG91qzHWtwxcwZf58MxEf2QfdAic0ju
LXBgGLkXxUguOKB6UfcCC1sannHXZrfykXIiqr0eNGg5SaJkTXWdeoLwdbTH/K03xDc42hx+OuXH
Oj/EiobLrbQQk2ut7PNOcXFZzPij9KzOH9zhXnOUO/mOiar4cFPix2QjayovaEa5DSMJepR68BPe
o5oXTpDwx/QsPq2SyS04yWtcKt4yY8RsE3G7WRXbVlt+WDDw2C4eOSfddO7CWkMtx9KhCj5XYSRE
poESRwcKNqPN7rykf6HuYyZjlz5587fabbvw86f7On0yY9SgdcZlscQlxQe+NteK495bldVQZtqY
tshLa6PiYozG7Yq5dhRHM0EDQ+u7g/PJz5FrSlTyp7K77fQauRHFjSQ7ClF8SJ6crHllB+xzwMdC
Wsi308Ep66NkxygAV9UwcfnTuZ7XN6PM2DaA3ZZmK6lEFp3W0SK10nZuXKW6KB7eKWJ5Ulcenyyp
JS9ojnhmRuncCVu2Z6XXiv651KtZ/uHZ8/XQ2gqjCXWpd2u8yLL72IEWpzIabrYIkAhAe3GHL8d3
1Rtg1/eGzmurjsFEKY1rBZQg3X2UDwbmzWnObnK50zS6xxvrMiJOem7q9jiv8LPAwzXJCZITWLVw
6dc0NpO62eSLm2JVzwMbIC2lNR+QgAwoVvqhWd2D1/bXNfqfRCXqk11Vmv1nRXUjFPMsG66zCy49
KUUTOCV7UOoRiJF5uB3Gt52XNkHhaeDDadhl2u0YmTfpyCgomTAAI8pT1ZeX1CTo3ok/Vva0pj1W
ToYvtXiJGn5G7oyZWmwMrdrUVrZbRgMIUhfB0D56evEoOaWFPNrHLVoPZ8VAocw/rJH3oFj56JZO
+aRdq2/yvwQkw2YYvzfVdabR0yBoYbVYm0CAvwvxyQuTYyf5p/JO3VF5lCxd+aDTSGcyDP01nghu
8tIM81VvqVda1m81ST79XDagTBp6/xJHvNhGHnu+ZJtpEEg/r1BSwbyYIVocfkFNywvcgqCI2Blh
XZgk5CnKpG8k8dTVT24SoZLF31GdEHRMvfEuyuUY2UDJDg0CpBXmximth7Eb/qg76AhWyau5kJ03
QDptPXFVaIWfKOm2lvuxJJ6pcXKpDO0cl6s/woL4JNq2qbjzCoKJo1J5HGgYr7PMWnYfAa0/5sx4
VZ+yBuKpqz04pvNYTvXLOrw5c3olt25ZbsVTT45qk6Ldcw9yo89K/cyMuZE/L+DcWW58bkbUS1Nz
P9vaFScz6gr7gS39h7Q+lz12STihj9ACyMpfFzXXjHsydaQ334kMExUH3JKJ2qimCNbuRp5VFzn1
cpPuQpJRE9VCu4+phEtbYWEXHSYyFIIrF4IQMei2Kl42BE4UBKx3eYunkVmFKgisQyjHZvRNDjm+
1uivZszzIS+K/ojyYNH6kHjyDneaY2cmFwubT+jgBiiTvbF07WUqeNVGaLSyOs8y5Ue+Ole6xxTl
pz+Xfg+LwRKrndX+plVsmbKsL0cmlKVqm7RM8qDBuRa186mwWg/L+uSQMgiStec1bJOuE5iovyQg
INl8ozG81JNyzuJzgSiREaAKcWxGIJHlo5twcUZp3qzwMaprwwGHoK338bkfKQ3rtOI+znCyU1X9
8NxpV1TVaUnZbSTBRZn1c9Rsay1+oUzNAI2ZNHLXTRoei8ITkd5x0DFfxU7p2P55SeYl/5BMgT6G
5tBOqz+1Gjc3MtfzRd5mm3+HJPmj66bU/6xz65ILLed2TycAVFIrPYzaXZ8zD+LCjE2vtfvzqLcf
pLHlG5h4h6YxD85aB2JYAhX6hF+mkJO96Mc8Exw9uX9ITpHkn7lF9tG00CqMijVp8SrsBlz8iphH
HXlAkaqfi5wKoVXJudRBLcS0q1uj39hDfCngQUjG8zx7O965t8ijJFN1XuXIWvJN15zXOKnJKSrI
v+k8ByeoxcLxXPdH07rVUu0uddjYQLoRSjoF3SmmrNZzIYWC/1KhrCjuSrG1srM+UT5mM8LbqQuT
sfS7Ef9hemEEzCbWfey611Pr5JvKHd4dmjChU1V9YGmpvkvT7MNq+i5sl6mlPsB3pFXeyi5ijqfQ
VjlRGG6pB31lvejagCSNClYSp9aSKGEv2bewWZM0u/Tqk921N/qMdQ4RGn5e1AbwAY5YMW27uFQW
XF67ZmtE1tlqCxYZeIo+FvsbDVu3Q2LKAscjOTtjuntL7XBK7RlaD12ZrR3tznMJTIyu9Fk3sL1q
yMPhjUXtb13ZihbY9QobuwHv1oBHela1amS8Ug3YKGuP2sRY1HLKpWM5+4j4fVEjRbNWkG0b16ms
z64k+xG/0tlHSD4GUYqJyoBpvTpHdaAQU9OPGXNFX81Q0ztmZ6Qam1Z0KAVKNXTH6p64Ll5s3V59
07IfrNZ6Q0Ceh6ZWEsweFY9j7IDPjI23zaLoWNjVFLroDTY1NCG/m5FbzoJ2st6bOZZdSbLTFCj8
WruN1awKMtzgQnOwvqm03w/TuOCAZnKmAdi6LibvsnQeGd1T9OZ17HZaMuhB3ZV3Y2vv8Tm6IZot
+PyblZJBo83l17mJ6o5b/fxj8NAk0Nvdoq84E+Fsg486E5N3Lh2LJyrNx9zWzoZgAtPLZirifZW2
9+1onu2IHilCFl7hOT86tWjDwRk6lCbm24xEmP42SB5WXWmKejOP5R47RrT37E0Vc2DQ0eyFkJ0m
dxtr/Ytuuz+smq51mQx4G9izP2XFRR7fhAy9sht2ZLHmKm1WqkKDA23fCurx6Fbyjj5Pb2BQZyby
DX8QTjMrSDRH3zigXHcqi1NRjh+TVXwuZZicYczvvZBid5JfIRmyCBQuki+Ut1QifXwy1/6lo+4f
R/coqVmdxWXI3UDOGGGkz726d6zsIktbBdfdoqiPrjxodhOOxey7wBULCpR2YjVfmZurXAaGKvmY
O+ILFO5C7oBTrNSBIXsvUxzR0KPVrlTZxZnzPwxTbIp5tMNk35zLOgk7Id7txN0ZyTmty++pogRT
ppLR0Phd2+x6ENqxWQGOoUOiYHVH/Sldo+9q7z5WENCmuTrG3mr6HSBcpbIkTq9Do99pNi3TjruO
0Nz1ghwtJ2xb41A5OUpYBXBuZdPBtoejTFfuVnUBLhg9fNdUFtqUnbbs6Rx5VNc5YzSkHHM6Wd3B
xhKd7duKCTtiei4TQEcbo0sp4BjU4glMmMVxeU4btCXq0MDAhXmn8KSj8gGa6mmoxrdBs/eWtu3i
8pmNlUCC8WE0tWdwhcc5wTbZOE0sv3gZdVwiEcfRoL4nI4hbiw5fx7A7MAkr3mDwNTTNd+IXxwDH
pZc4Vx7dEcgEJhDfx6s5TPVdGyWXYuQdIMbtzmmdY9zMoTZx/BrY8JYmuaQx+2Teph8ZDAiav/Pe
EcNDM6j7zzmoRnxXBXt2sfNLvESQPglJKDpqDL2JztGoHVrvR7rEf/wGOfraNgADJCYGa1YVwh4s
3y+sJaOkM1HN+BM2U7ZRB3UKydd4lACAQNQd9dhVWShx6sBJ2/2UtnqwpnhYZzNnHAVTwd9dzt+u
x4ZrDMGSQEGoljhr/hXpmxfSQIBS2Hac8TarIU7i74I709hulcTa7LNYvVVwOfVcgbNLgwcalSfA
Q8krp4EzrNi3X1rk0hOJudimh5XL+lZrrARio3AoMyn1MzPZWZ16P3UK+hUW+rJznvMpv5cnNX2I
Txgy3va4SKZqCU/5VA1iq7Y7O7vVbPIzcxfJEm4qhKWy04QVBCUl5XV7dQslZG/SWBFlVTxBfiSC
KsQB47uSLjdiaR9UL4NqaEEeh3OgxAfmOGyYLm5Z3aKgrdUrEv7CwaKdKGZ84hUgi6YEhUGN763b
DE8lZ6g5DNq0nbEcwxxxwJ4lUjC5kteD+6lRpJchFiyraTgR9W3ZnBMsglYH5erfAh6QA7ILpUjK
ucrKl9xk5rKVsuHV9s04d/hquXcrR7xcsw6Se2lUYD/0ErR8pdMJVGagE5OyD0n3LVgNaVVfRs16
EAVxm1GFKo68CJg80zZuvOuuz29bXlG19FS/Nys17Gs2AG7oGBvWQ2ztShJwA8vkvRKet/MW84en
NnthNoemXa5HxY8zcWPMRaDpq88ZFp04DAB7NjF5ik+ogkOVqJBB0Y//PCH/1oGwIbHqeDHTUcNc
9m+OHQ02hF1KH9jWgXEIS2oohewDHlSxBdWuoUyTy/I/fykdwq9oLl8L0RoHHF3GWX9NMdIHo+oF
3sBhJUsMNJoGAQub9EZPOJl9As7FQr1nDeQdaEWwcAn93HJC/Ug51Ehhm8QmF8EsKikrMT65UTgc
L5EefO4p1tS/yAP5kI3Pgk/RJBr8CVFMAAnyLSh1AgXty2LkFylQlQhnK9PHnPZlrNzDko6kFXcv
UhWVj9RekvALfoYNBEd1L/GjBCH/ZIiXYTXPEqmZXbmNAUTFDWdJCc8Y8jQjz6CD3NTqaHwZUUjZ
LQiR1W1y2IwS0pLiPnnCk/eo0IVbKaolUDt44sUkYxx0DIyFraNEeos5yktFge5EMxuriihCvCzw
+qXGgPfrsa7qFymRknO7NNxzWWxEnl70VLz0CBdHPlNSq73FeZxozpnrEfP/lw7sV5+4fIkUyF//
XDNipBhRytkNvyq2EL0KjCb++Dxyswv7swPxLpd1UVyWeJIlxNL3mzaj0Iwj6mJV1YKOY2DQwhjH
uiMcFPWRrY8OXOHdeppe7hpDPcQqpZvSU8J6HWe0NKfCUaUcY7GVZ8XuT6MXn6OqPuo9jzDN2j+K
hTPyWHQhgPelpZO3jJRusfJDIiIGdyqhy7hukHJx1rUB7Gow1aooK1xQF+BWbtRzxySsL5nXPScU
JP9e5f/v0BD+P5LJI2f/aSEI3/q3/0V1ljr///Hft2jivyfK9Vvbp1Uqhh8/cxE+f/dPLoL6L+km
RUS5qXl4ZkpWwZ9cBA2aAiISwshQddLU46/+NxMaH3YSVnRaViauayw6f3IRTFTz0KYxR9LB1Vln
/0tMaNmN+7lt69F5xnga6ZCnG3zhl86iZ/WFMhRsfHo6+6/Onla0lKf74/xaL8QcqypBqMtvSgd5
+X/7VgwsHGgWaPvtTxHdT33bvMHNXVHcKrS952F5cvR7rRK4PqZ+kr8m434idSMuAqN6arDltFuO
eO/XWdns1GxjiE1ELome5H5q/ujKJ4Bbj07R+GZGbDW+cPZL98i6SovmScxgpu0PN/lmY+H60xP/
RfP5s+P7deykrgy/AzzQcOP4a/3TGuqSTJ5ThRXE2ap5WTyKclfDQuUknc0jTYVREd+51N3N5GLt
8kdn00IBcYCRDYwdioTd3vvmRD3ebvVWwelkpPWjm80mIQMlr/Bi5LW/6NmblaYbI58PwrGuCiMF
ElC2Co5CCX7ZVvG2JHiARPf5JauJE4qea7cPzdLcGDBw//muvzYv5YTBHgzhiGoYCJG/FH1pV1hx
KewqHNhJPs0NPBiB8YKT0IckVpHoHSixtf3nb/2bTx5fywirtOBJaZAu9X8d68SaUwyUjSq0Fs6p
qb9YatDArYvqgze3m7hPt8pwLEtn34tsC4v84Alto+iYd3tK2GQJLuPv0/BYDenelP6LAd30itMz
jIGiewMv8L3md/LDX81zrpq3m6h1U1e/6p5aDvMr91WFZCJBot30Wh1GBWL4yJ/tj84D/u3C0UnO
GMqUVenbZOkq6bNRv0ByBH56G6uI0+xDOt5h4NwOCwqhpz6mFbhJNPZXnI/qUuBwKNhjyrBrHx0D
zTF9vqYlZDr6zYz/W9jp51MASkOwyT8QVP71KYx9MuPzTYxmkurb2G63i+iJoKEuXla/wjXVS/Sd
C5O91+1Dmo2nwcSw+n2unjVBXJG+bS11vzYz1u/T/p9niPaLlUxTf7q2LxNzqu1pwEmYiak/rrA7
PdytVhUHo9KlW5lsyva65zSgwkT5zTdLutaXdeDnb/4aPtbxl0kU85QNngFGrGG7gnRzCMEZ0M39
lrExSgKcYwOmvR3+5tv133z7FzKZmnH67Du+PW8wp+s8X5R3evWgtsbGy9/ycYQ7axKjQt6pSElt
Tn5zAbp89f52+4juTU9G9ZAd8tdJ0XcdDIOGgTfIHJsolxS8HuJI+DbEyNzbmDUs7rb3K8QoTUQf
G2MVSk6/d14RB4QFHPTxVuPt4PpCJ4VGnb7oBJPHCmIcQrWJ+aOi+91D+8UWJAWJGFhDqMEt4AtN
ZRwUD/e+sQqzQsqDva3I6t21ooqwkgqMnmNqqdMuWvYlFpxr9+rkjr9E01FhPfnNI5Qj9HUEDRiJ
GFHZJolD8lp/2g6HkTaVu/SkswljazMKw/RUjb7Tqv4KWDR32yJ7Uao+xLghjG6jOfndiy23+a9X
4MFqQp5JcqDz1cEdV8dqipeKScQbG+X2bqSNnEbtTTImh2Y9ZWt21yb5g2fV1xUyUjzo1lbxE23i
MAeeWbbbxk2+/2ZcfjW1PUvX2WBdDZHrl1daKFXe4LJQhdh4I32ZDm2fHPSm3ULSurbJVWu0+kpf
MErlhZsqccZL7nf5vL96uX+6Bv3LPInHqWupvimQCBJoSOPVGZU8z5+7uNqPy3CLWCAoSwwQ80el
Gn+3qunOL14vKiTEdOwjuksx+NfJEQlnIS6TxjI8A/CLdtMuaH1oYkILUWbjyk607diWQW32HM2B
5XF8+SSFzcZJLP1uKI1rzym+pZO2jdoH7D0OZmuGfBnny9GvzzGea0NMX4viyfZ+RMMCN7Tf6bhm
GKir5F9ZGYgKVP6e2M181U5VNu5GDNzcxSRmwfI1A07Dej8jb7Ly+ICPBBzEco8EPHQo84LWLEMV
N45hJPsSh+LRwdNtkpIEl3ADLWhd42iuyR2HuUPtmOFc6Fv5XSBrIVz3UMRkOSKogB66b8Zoj9h+
mzasOLgfS2dQlTTpugMm1ehokM/ZleQaujBbcH6ZNFBPLWhSZa/10hYTIFIzQ1Xtd2O381RqLlPb
ep64T23z00SJeNgrK6X75+bhovwYzTbgN46aVu4zofqmdtBcbLIXjpOWAQbX75KEFLtnNX9v7GJf
ThnCgTIw+XhOxFgbqLjO09Z3oRNwPo+IB8Lye+4Nen4p53mei/6qqe1G0n1L5UQKujYBJjL4Y0KU
UFwFXfy8zNdt8oqPCoR8bZuRSuroTyhhA8ydwih7FZrGHFi3KRb05MfAbqIFI0i6AReMF53sgzJQ
ErZt+prZXG06tbyKiV90ibdM3PGA2GSH7hj18+CT9EaW+TUIkAJuO49O4GXPy3TQYnGT10C9UxV4
rNFRBfQLWOextduMmL4MvnRuQyZIyc60sgV5SyaAPg/ASgGR9QAJJKwO2a/BLboKBF9Xle/gg/v0
4PxBn9VP9Po6N6xvU909atBxZh2TkHy+um5qixh36A9aR0NtxRS8OUZUImvhYBnN2NmoqxGxrJh7
YeNkfLfuh8LZJNgoEZKbzfdRijIrx4rJEEGlwt/QKSazWYYDk9YwHstB28ZEkYyUgrqLsaZ7o+Ew
RJzt3tVwh3f2tFoBZrcOUGajMbGVeSvqOy+/s+1HVxcgJg9ebIQ6ZpVlxVYIvbAD2SxxP8p6n0CW
GkRNoS9GF01uhvREyQe9q1Y6ok3HwD1K84OZqdJSYyey4eOUB1dP9rHAU9ILFIzA9Jmmmn3fTi+W
owfY821wR6aZCmm45cxQRH5FIE/SZeFMprWpT5u+ajYGVWKfZBsLil4PrpM5MHhgcYzGCl/gRSxn
UpU9ZfDhQyFJRApr6RsleXPUKpiXOmwMF1/4JzRdW7c3jsUcbdd68tXxrSVJ2qZ/ENSNTg61G/QG
FYfJg6VX2xZvnH+DMZ2C2qEMF1CylzuroJsoXR54H5Dt8BamTeEbFocino/eVUFC9Cc89YCO7kbN
AGE8QKuZkXdCbzA3eWJsIwT7GtlReGP4JqoloRy6/L0VEzwZupl6Emjue2PR6l7fKZcXRhXGOLKR
V+ZDWGhPvUE6K2w2MZqIpmLf0Fp/bp1wSFrcs2/Vnlhfxjra9SMtZuwvq55aoKmxZP6uKXwE9WWi
GTuLcsHDaGnkwmZ7OtIGwYyc/8+xusiy0OpqugQDfj7ZJnNpvYxOmNqM33wE18VrnFs15tAatFDF
ntNYPtRcR5mHNJNG68iKpvQrrgDolPq3Qu2OBh4wJJ1tKO3oBdUhNFwmGCCaNRDbAMrWd0G/tkHR
dsDHmK1Thy4pIZMEtLjaFPR5AufO89uO1KMyp68JrOReJzX+MJ5K6AjknvRmHNQQ0lYXdxyi71P8
46IHR28D6bobWWRVA6kmsxo6kUFLE31gXR7q1ntadSeYjItnhXHrbdPS3Veac6qzXTtulTa9m1dl
K43k8hnK4ITB2UDkLT3zgbfGbevr1CF5ap74LDDlgbYthIdF28+rToBNdTAbLWxyhAAp2gBSMRhQ
Gy2ZCa1xWjAdNdW9JZqNuabhMsGOxIvFE8VOMpGyQt0XhQFFpN0PZHPI7CGs86yIOTK4gZif4uh5
i7Xn1HD3iABp9kEnt9cnIuIC2yghd9aY77nBkCW+V3ZYqT6q+m5My+2i4+wCR6NKm03XpjuBPnYo
rG1NphNHk8DLz6CObEhRUNCREEZYKdpz2YlNlQ/4cEX7uFKIgkMcnrak+LiHNtOPehTttTU0sYnN
Rn3b6Cd8zq46hQ166GlbqA8Nws6OSWxD8YNw4uvrXUNH0SjIvyG9wy20q0SNDqlxZbV4J7BNerlx
pVjRfsTBUwawdLQuifbdyZVLWqt0i7qV2zDg01Fm6pnKc1esG4MNTe7KNP6utIrmP4Oe59aV65Go
U2tXIzBLFVnErZiHVstJeEe/67Q7BSt7vQTbIQ23XAkJSftdE4sNb92nyZusLDQqAvlnsexssGOo
XLlcI3EjDHPmvekuAcNA7RnSiD98/voQH1TVOHV8VaZrhMEzkqp+ZQ/qtl3KUG44taNdYX+1BWAO
3A+d07dwN7JaoogaaGcbSehW+M08l0YbTHKXataH0VX2Jgj1SASgrG6mEd2mcurxOa0K7SRe+0bZ
k9CIxpQVntSTuW83+L8H+MwGKqnA0ie+mfTQHtkCXbz9vGsAmq30vUs8QoMt77bovdthdG6HXrmV
BKc4hWhLQUShFY/pbgoTFScnXTuVCq6VpFC7DYNOdvWScbqeYGXmBLxMxpX8/xQh8TSpV5OJrZOW
nFLvIKN/s4WmVAuxU0cAmuD5gp09aiLsKJsjkuLsf7J3Xr2NJNsd/yqG33vRoTo92IAZmhQpkhIV
Ry8NhVHnnPvT+1faXe+M5u6O14YBGzBwL2ZHI7KrK5465x8g/poTgj3m+JQgg6wpAk5leNHjbTeO
b0EpgIECXwm2Drq3dWjsjVi79FGe/Ej70CYZJGlOBf0f3kE6PbQ9wlUYieUNzi8zXCHsCIp7kYqV
pZjAqbNrzQXSYeZ4kTQbR2s3FvM2nPW975ZriQfrG3B1TnErycJTaxxqnyy+LZm4gafDSZRTAlT9
MnTrtY0TJL4AsOVR4hUVh4eNTx8j4qqXvehvglp7IIkBckSxp0Wd14SF81GQnaiIT1WpHYJZjAz8
yFikFGiMAxMvijmGC9/9OIAtMlwB2JC2oc+rBz1mL4g7fZH2XyMiXy3udpWYNxqp0gujjLaDji14
aKQ92oj6oR1iyNoZNrKpCaI8ePQReliQ49o7Tn22eu2QBzzcE3Oxi1T/3SiJQRX1gdvgBbhhpKKB
3Lj+yYnTr9y/952lvrZQpvVgxK+t5LAfj000PmlWc26S8YZyyErPoKzPo3hUisTTw1M8q+toUl9z
ZX4awvosBCIXNnOa7UCXmbJsuCzK6aYFrwTOlHJxWi+DzA5WCkoH1CjFJZnAV8MHEY1E8H1bF3tO
u8vSNsAsj08TD1+EYf9UqdqNT1+OdrWauneUJq7sxj+itG0785Meqw8IKx/7qDyrVXUXpCy80rgs
EKOw45dYUMzwpxsDf6DIxncLmQHsytjXQnEvamVpZMk15dl7VWUk7e4Rm6IbqwaiNeTJl0n9IsoB
1YOI2pSisUHBSS1Mrhusz3BAqbu/gR+6pl9XYNvh2XP7qFUPYdHrGeftXAP1HXOTYkK16Ea0mb1T
Edis6ugpJeCCeczoaA42kEV0UTJNXX+CgIszaRjMD6Mq9pNDztdiHhvGPlPUgxMZVIzUQ6WAHPNH
Yvl2IV+uiA0us/7J7et10VsXPSu2k7GflnhCcviZLC5NIqGzxH1JSq8PoFzGbFxN1p1NR1a7hrIU
fksLFxo0DiFB4mnVkxhHzByDVWjUez9ON9suza6tNvsy1uoFBihzlG+1hiSdT2Q2LYXSrhqJdAjX
on3vweQMo0LKLFph6kSeii7iqIFyH4LYMCNkFFA5YAvxJ9BT0oZVbknINAROuOpHnWQwXZs9wTO+
kBsgqPuNfJIVEfNyN5SbVDi/Fl3rSVcYDSOhEn/Gxw7d9xlbexP/UwPSkty6sQlchiyZUN87GXg9
EFISs9PjSCqvFfIGJQ8hGTxPMA0+Lmn8qbOzJFTfeXmERDRPnqO1oh/mrNt0qL/J4xBHrmXRNRuD
HQjDjw2QrwOWq5TyCAphNPcaRf6k3pi+ikFiiWKc65kIxxmzV6ruaSzcC5sYv1G4ZXE8u8Y1Mp1H
qclnoG9tEbQ6iK5XbbNJrNwLy9YzG/arMttCOvWQnAJaCIOm0Ve7HoL70JXrdCY0NlUvIOfv4NzI
2QomIdkq83EoqI1yf+MEDaDa11m7wZzqkqImFGwG2lwP2MnKD9fcThEMv5RX/Lng1sk1L8IxOB0x
pC2VW13iucZr0C9bhLFu4WyijktVp8jareKcLUzupWubKNpN3vMfVZ6hXYziigstGg9BvAgSjCch
FwpQEuWdbJLJhLJR9hacIEJLvmTI+GcRWV+irVFHGcDgT67xXcmODzwuJTUxF6CdQg4gbsmzTS8J
6E+RV6E7K51vIx+9b4ZWJiRUFn8JC4LK7TpKf71hmswmeaUvSkBzcq+r/S2S1B+/E0TWAimiC92p
0Y1BbNM2DkqiQGNxMf2pUaUzdkFLopoMgSzOBBwkGpeEIsBSmF7WEm0/5dxgu3YzZXtROivE7XZR
45+S1IBVxdFt4QicKUAmgVwFF5SL93Wle5JJNZjGoTLJZQKcaF39mAfgX1+YYYRI64ACtmoZB/Cs
5EGJFFgrKBbubUi+xsQoyZwOX2T52p7jsFOdFcvdjpWrKUmvY3N6krNIQ6Jeqs+apr6SLbIxCxhD
zuIKLk+4aN9LrDVzFd6vuJAyM2EDdE+79Wdj5Wa4qyWntpwXsgsjrndyNSFwv+yIwAsF0di8/pAK
VhRVTrRFS9JHHieqki7lCsxMVkOlejJqtd2Ayz75XBa4BslYui3JlQdqdzcBBjQTIGN8x0ckS96j
546X+scS3qII4eCxEOsi3OSQfaQU76RNT/JnUpFNacTORjPHsK/iqGaHMrnFmWs367iW0TKeJFso
+6EBhqNKFzqZcSGFNPvuuuVthFXe5yZzS6bk0AQgEGyR+fjITP6tqvifcuq/Y97/dyj8sjmvHL41
23D7v0MazCU7+efc/N+q4pvu+e0rsPLy67dVcfnR34vi2i8QvKTfMRp9tmVaJH7/KIo7EPN16eyp
fdKLtyDoazq3CciTpm1J28+GIyP8l3/WzF9AfmKLYAh+Aw6/83eK4j9quJJVsihyIUMG7Ru27/cp
1wTZSkuNfMDTwGj6tjr4ZcHRCSwM7/UrVSV+yDJKiIrKZK9f4HyEcMgze2nrxgmatbI1jVSATX2a
YgGaGjihpYXpuq3BJBmTie4J249ke8V1duEGnZck1B9bMMIVmzDwMkrGietQvyyTXVndh7NTLjBz
PvUlW6mZNYdRpunKCC2aKj2JSt0DiHqr0xKAJiwtkTVkdrludKH5E91A8VHh/b5WoLsWdFrH0vGK
xxvv+96ZDQ1fOhfXBqVT2zUEQHImoJ5JRdsYJi39DoSs5CUYmvaSNMY6NYCPUoVD3EsnO4e2/APZ
JcC/fnt2ZgWMv3n9weuMAMhlz5buG8uIdw3Detg3cbaZBGhp5Ae9IY2x/XXKBycn7+nm4gT48UIC
pHTkZzK7gFlqYzwawaYYHvNUJj70/BLdbNDuNnmVyLrReuM6LBmRyOBy35qgDDrnGBMWowxALkC/
7hPOHt/oIYlQaI4nJFKpCGXZazBMh0gNT314Mg0gU3HtAJCI1FUGfEg0XcF5SUiqWITEemvu7Jo0
eKzTZKVYuS4eNq5dLGfSDulAdWyk5hwa0fsoxJF057VvmotYFV+KGa21UnIC++JLkyL90ruXqLlc
SdaeUnbr0EVOCOXWD1DXBybcjd8l01fmVJC8XfldeA5n6IWhBgC5umn64bozm8t+BunojIyPVgCM
SGz3IXJpbEM2EIkm8HI2qL55ggc79ZLyA2q/f8gw/lz4JVDwD+4I5OOiLpZ5CVzKaPqNFggiiYZQ
O8qVpyhstx94N7UP3jsreqPQ1xUNaUzQsisQrIhZKNZd1sYx3MvsTk4UCa9Gq2xthhlZdUn8UXt9
qQ361oqTO6Uq4Wkh+uoE0GwyXCNAv8FStkNITTHe2MhaL7v8GE80yIQ4tchVKhmRFr1+PBN0y1tR
IuCWws4wB/EO0zlRrGKpmT2UJkLVRaspN9Pkv/ihQT7cinGnlLyfMaGNIvRMcGVksiH8gzKwWvMa
J5sezNjWzpklY2UECKh3k1fM2r2FmysyEv3FlBbk0OYGSbCxCBZJ0WPTnWCrZJVYDtpPmqyZmHnl
cg9ylQubQ0AK2WyzViVlYdZXYSU47SrQZLbFzjJmyhEXlq2uFwDuHFxKa0NAA55q38txOaQwO28p
VEEST5PlaGDDLihU+SyUgNWEsF6OOn4ON1GvEjwbyY20BUnDJsHQO4m8lhSmgk5AD6GLQra+V2vn
lAczAOisP/WOel1Y4WpUnC8FhoxJpbDGw3crqc5KnUDiVR7DATJrTlHCpovI5AmndgAKJOlFLPUU
UwrvBlcd3wLiMuclnKVcI3qwp70ZsC6Kpl/m4dQfgka/xvyiRCptVSclIv7pKc2yEdaleujt8SEq
kEQRvURho/6jddSWLVchJR4G735gPIsqPFmj1MbowScCBFxWigvV6jWFGUoGOEGvIQu/xmZ8L0nz
lZt7Vm9hCKA5e01VkPgK3hUHnh3Q52gFF+MkHJLZdQp1iWplgkVtdtG4KFWFydHM2z0kKCRYzO4x
aklkGuFE/BNtS/xu5r4/h4q5NUhCoUBQdhv6Y5n2874Mq7tJC9/TCdK1TlpgAs+Op1y18EWdLGxd
GXFVNZVlkz07Sc5XZTYkXvL9wZ1T9+re9DUsC+p2TYFvWJYFCXoTVb6wtsvVjI3xpvT340A3SxYU
C0BuNs2utAgY4y4DtS9vg5ZRrYymXagmXsHHsOKixLbrIjCCu31qvlV963pd4GxS+LeL2GHGaKgf
O2HrryT50ks17JEEe7uDuBNl2Jp8/eAZOjWrvgF3LnISk9Obi/g5SrxfxhCIEIzDl5DGLED9d5O6
9ke2YxlJxtrIbJ3YkT5IxJXkHYQzs8q0KYTkAYeGMffOKq3ZurXoZjb8rxKSyU0cFYDqMUREDGUK
CN0psJO89trOuUZtflxoCayZSGtQtpoxEIFzqrToVTE7kVFPa/xAFXjtbg7ohmykFFMZlnbf3jYg
e5gsOrsi8Sh6DSdYy+nSVMOf1JnFj7VuYh5TlXK8UjXV/ATEa8uxL0yRtqukeNOt4phy/UIlDE27
6TRlxi1a5tsIDzPKCtsonYG859A0Yk9h2+LQqap+i7zBTVXelQAIGvQBi3RcxdyGm3hYziHakxQ+
R+uLQnY20rWFyv4UmgI9wys1124L3zg15lcISYdIqLcBB5OpUqvBHfGUqeqb8JUjdj4/K/FLxNDn
YIIal1QqdTSTMvf3wYQ2doB6Q16bWGYRF73XWLf4jK0G1YcsbC1tY/LiuPH0xl5Vpb22OwdKlkRz
sTwcjBikpR6XKoMK/Teh69WvbfjWteIjjvmhaY6wyNoCK0Ix6vumWWNcB2kb07QR+zi0GJ1u8Mzh
sauukvrNmdNl2+QrHB0Aoxl4uQ00GiqWEWH3DQqtfqmS8WRk+jEzqIRZ6Zes7lfxLNZxPO75n56W
h567Hw6w2wrie7vt1WYtDFZeqJ5GosS6AiusEtKJYZkAT0G91dGbTWNMlxCer+qovAhjY4dQ0toX
zYroyNNCCEDUUgvqD5B4pjT27HGASSFgpKrnSqPu4xy57KpULtt9w9qwO2yFsW+3rmsS8fmcnkPb
2VShunGUaD0QweWSAUbRRUzKW9f0P+voHyEW0lUYPRQQoeDrnU9zIO19F+pP0ayq2Eq5jc/LupmG
LbXVblHk4B2rLvIycl2LVPRfGtWkUD5Ga00iHXw8ctoOeEGcPQl1AhjJQZK/2mXX4otJ6VCrZopG
kJ8z8TC2OlzsMC2od/VLK+dInjUDWbz+GhQHbnNzyl5jxKcCF/XKJ3z8IBtKfmuh6VgTRpUsUiC8
4KK7lfi3KsxMmtjDbSaE6gyN/UMRz0ZzLzLtixJDw4/wOVyWi3nwH+2i/DqoPShzY3qsbL9cOOj/
Kr55GIZQ8Xoq6GzfBeXPsrtU2VPT1PcSSZtPM6SThI62YSfKYz7UMZWQWF2DWf/JPvSBZ/lh1mMv
B8JY4E7+WZssFi1EZCyvV3hMXmIpR4XHuBiRbJdU3Yr8teJ24PePuYEaX7TDH37TmmKVB8R9Y33M
wA/1mbU1MCXG8X7ZaO3PIDFyOnzfQgOBKQFqiysgwOlP61IndaWZmE9+2LxkGYdCaeTviYrSEOeI
rucA+lP/oVJR60gAWqKoE05UKhMffkYyj2/pgDXUGHppn3JU6JdGWTz/f37gV6VvCHDA38nU5m09
nb8GUZF/e8m3uAz+eX5gVWSg5V/pzD9kw+Un/kgLUJuVECeu/kDRv1cNF+Do+ZEJ4Uy3pUvh71h5
8xfODwNQssONkliYPMMfaQFUWjhUQPkBq9PNv5UWMH8QbsLoWhMW+uS0kGTD5zMae2gVAOdMgcPt
ViP8rzIdsT2c9r2bHVyzWgRDvEsVcvLttAcTvTdI/6skPEVnH9NQecgvdPzbAxWibojyHkp0Y72b
DXNrkdWagwaIN5U/BCMAfW3kl5lm41VcZyvxGGbJQZ0GnMVaD2WHrRkCIufib1fjZpKaf8zqLqmW
SMZsHLS2wR1fWaLBpNo+yj9lm9knO8pQegO5BRqluB47zIIpgJOmOcI4RC123uR5tzcQybGgqptW
smO7WehWswbNjw7ea+/SJHCZ6BCsmxEQDv2AIsi6Na4iB3XTrMGQnmo3LGbAL4o2btBv2QyxtpSf
aprWkz0iW4M+08qdJbKLFzeR1A0pD7goqmrHgSOzyzpP/qgIMC0JW1ngGzchYgSuNu9nCjAzCAxX
fylDE9U7OnxqPd/Ay89M37t82oeEts542YPv0bXWcyjNyddTpxS7MRUQA24XSYomOtcXmpt6ed7f
+ozilA8bqYwo26d3vLTiHC16u9Cn/dzxLlZySKJ2Xc23A6AVi1pKjPqDGo+vVBJkZttL9QpsgbbM
uKCWZC7nuV47gIDchDs17jdSckZOEPm6dduuY/sdrAuYuHrhQ5Z3gHGMIUkPTd/WgqIyU0PrGk/2
QNqp+48edJo1wq272d/4FaOFG23p9qsapXAtV5dBirsZIysbGk70EK8vR1B2gTT6kMPmo6xoYdUi
X1QOUEM1oxR0cIVKQKVejXW6k1NYDppt0I1BC4xsR1C8SK2BRIvYkudbyl/7+BrKO0PUrOXHx4GQ
AkdaOaEHqPBRjOaPct8jZ15OdCG/JgdFq+tVYL32RHjUgLAU1retgjCjUq1t8DIpxjCyy4YJjxmF
929Yb37lRYTslZQwVpDsjndVnxwKx11kARoeyUuO60wORxGlJaSon2XTRhaMBhxZ9o6cbh9vDtUr
8ce90JPDAO1FXogwyMFXetrgAriWEVhYNl6TdqtkaL26qtcm6tGDss1ba2E3FKMKsCN9s3qSv8sd
C+UGokHGth5f5E2uRdicPm8nsS0x05IzJYvVq5zflBdblSnoGEgLJKyuFEjrDOwpba9MPJNckews
wTWY8ZCdLCvnPWWyqKpwjq6hvNRrUSaHuEaIU7YQ62W3RyLS7W6xRdkm0Xhu9WEz12idiXTp+xOQ
QLTbun6PTDoWmEC7ZLdEEXgfRlM2aijpQIQx6wzVdRolx0GOnm3uUnA/CIWlQO0sOg6zvKOKNr/s
GPnCcKI9hLx28jVBA68nHYUrpleuJTu/RArBGfdhuWr66Kt8k5gHogKyly2MAVuBYX/upvlKcY0t
1fp7c6o9e2AZ6oQYSs8COKPB8KxUYpui/uXO5nUZ3Fb9uB/c/nZ2q0XGoPcsa/nJjNFTIFDIPzv6
TDMfZGkghABbMfkUc9orWgVqtPnoCTlBMrXx5Ld/DAsrraYXMj85lI26TwdzOw6IAwq6mgbbbDYO
e9CuLNuNQPQhphokvXMcGk1Vo0TxfHaS54LmZcExMy2yg9EuM+JDwEqM1Wot4KxoodiK4EXO1Lnk
3se6dtKG6tSNxKxGUH/y9LVM4SCOuAuyRAXTQmGDG9Npn9GvjUp72N0MJrBKm0uuSwh5I9rkIRu4
S+14B9BgrbChyMPCZRgq5nAn67v+RB2LQ6PJDinDFsoNHLMn5Bd29disx7QDVTevy+u08r2CHRZh
uo2ijHuHxe3CTpKNmeW85MUrfAjBwFCTvO6ZLfLXrGq+L0NOIP6UD5BeDHPbrDPzNIls04thYacj
8MzsmWvvUX5LXWa7amq8joWug9fpguQgX1s1533Yi8cq7W+LNDtouQEer1jIz2Vyw/Stx14ZXzW+
XnaHCMJ3kbOn9sY2DKJ9SYLCx6h63qM98Fhpwz5Rs4PsocTdls60tWoDIGX10ZfaaG1bYR3laxIi
E50r4F8Fya5dlBhb1Ul2Fe2TM03+XQ5HqY23oulve/IiVbGdxxGPqulK65ExGsd7ruHSpvKg9+QQ
Eijv8UH2cNqyAsb2VrCjyLdPySFrcYJRQ4sa9rSRDajlvlsmHnyrpc6abv3h/NG5mbl1s10ft0uo
zQc5b/0KQ2WdE4NTuU/mZeh8kQRweRrLHYKwikovXid4YY7ufKUr6cHRurNOQPH3Q9//TtHr25rX
v/4fIowKriF/Hvkun6fsOf+niybFVbn5Nv6Vn/st/rXdX2ydPBcsqw+qqE3d6beymIONMtxR4GzE
vxRdpMPy7/Evn6Ichh2oJQ2dwO3/Ef+6v+gWTnQOX2sgLcxV6e/YKP9ARTB1w4X9ZxCdyxKQQej+
LU8FQwngRKNjeG4Xd1hN+uM6HIZk0ZmI11mXVTu/GWg2bCvIR4uGklWVpCqSMMWmwt3BcLNnGSzj
kirPBajKMkyeC/XeFfbGdf0b3E2e06r1pXzk3kIIKnOTni+pZezXg1LVy+tOq5etMW6nIlymZOmM
sN6psX2s+vJNlDdtwiHOj/Wp2SlDgy6yWyhL5STIce0NszqkKZFjMlGRCCua0NUzSfaAlPw031et
dZzYXOXZOYNfX9pOkyysofcXNalVrQYxq6XTfZngbaNN7RmM+J5bPVmBeN7nOUEMq7nP30DfASqj
Z9qyQwJ07C9dgAND6+JsgInrEmUyZFiAqhr9PW7Cz1IlBgH+k2vfBEaGqUgNUL5Vcw/RvJ0CRteR
eyVwi0U+oXrNuRqO6bMBYGzRyeSYxX2cp8s4IOMXBrO+nPy7KX5q2tEL8xmgP4R+m/VulDga32eR
eEBO8E4f2BrYoVX3y9S6eyR57pVGngq/HrW91p8L+sWc1XsZLs/pQPaNjUkevIqePGOQ4zmpsbWk
KsUQRs91HpK6zreyY2TU03GmxMVwruifpDCPgTGcC31g88/1+yRU7wfEucf8WR6dH1Op6ghb+XYn
J0Gmj2DeyFpiaMtf5TEdjIj1Je1KivRUDR0sEnR/zOEtCuejZUTPNmFwwBvKD8xMi7F/bqSfK1v6
3M33udKdQ7U71znLdR7OVkPGLcWYaLDshWFniwhgtFK4T0mUPvddDIo/VZ90DAs6QLGLuuEw6Qof
tFH8PpXj2QjMI44nwOW5fDG3a3l+dfNeJFLFIUWDfP4C9mdtWfolXNovoRovTBW+bjDe23S8HMZJ
5EfLeTetFHaiFBzNu/R2Cs+5P/76Gsq0t9EnRA1SDo50co5D7gDDvJvgMMjHjaV1lHLF1Ib8hQ+J
ZkR/06/dnVKWOAVDRlGc+DnPWDJdCUw0ekdm7TnlHdUMHm0zbEYDsBKeuWrWn6XoAKrp92k9gX0d
FqhsH+TgykFSpolOH5kXxsusuAv55Dy+6ghVoaBSAS6V5Yj+b6pYXkfOVJ2N48c6DE3WtVDHs1bz
Wvg8jCWrU43mHufG+F7rL9DnQ3O0PwdFQZFXRYWCSdVU4icF7A8u27f5IxOenaSdc3xT29c+2wSH
Q2oSS8Kakq1JiuQ5aLq7kIq7bqC5maj3GJ7dW7p+XykFpvBgpijgTBlFWWU8W3XyrAzWsUyclyC1
liBk6avkPXMpWTYNCzJ2/EUaMjXddHo0/XbR9fOwiAb3pEb6Tk1nyPUYqciHz5aJVFC98530vW7U
e4LNe3lL7PvhbNfZu0ENi9TCRSE3S7lHjFCZHHBWmnbZNn2BZkaxauYJRFzIk7WufVMKWMZy0zHl
1lVU1o2TO4Tb7VluA3LzqlPla92DXq8nTAcoAxJX5wn6jLJOJNftYM6nSr9HHjgBvNffywuZ1bFm
MVunVExBIRnOWUTwgzC+DCy+ORj/Qd7dkafI5/FxHFc45N11w/hs9WejRlI0CmAjeTxQsctA+Pdn
31KvHau+cEI6cGCjKrSdkrp3AMQvnAm+gUbBRIqQyANlUKaXFC5GLDd/MzIghBSMyFg/VpH/nApI
Y/XDIMazaU8AESjrpiM2ZHIycE8NLOVWjr/V29kaT7rXDm4RjlapC3l15nvsgnPK5j/aJHs3ldpL
qUKkk/ZVjlEx9PcxX6QPMQFy8lDk4zZLzHu5X5Zz8my54TMlR86f7D0hQ0ztjb8I3CHxJjko7d3c
9TcfvwAgQJqU6AjT+u1esd0UjWmyyW0ybH79lsXcchMNlZgviBEa0Vnpahm9O2n07vP/j3Et4CcE
eQGRiEi96s//H+99eBr+JNNpUMX483jv+My50jz/FvB9G+/Jz/0e75kSBmWyNdpwW03Cqv+I92z+
Sbclodoi5MPag3/6Pd5zCAV1m/yoo5Ly/JCP/z3f6aAN4tpk7smL8xnz74R7CFl8XoiElHCkNU1A
J6Ih5Fy/DfeAdFSmNgDMVLhlNe1LaW2LEhPV67xc5OZl2Jwyysu9susmSkPruTc31Fk5B6EswUFS
02PSv1ja1k0u8RoxCFqgi7kguFNQCpymavjWDrjUYp9jbpANX6JjsNbtZ2kDV6H0GRwSaNdi108r
J/FyQKr1sja26XuZHaroqRVeLU5pcChVUobgqw2ICAvdubcNwjl+1h5nAIM2CnQFAQWObcUJq6mB
0EV75ErfQCrP6ztLUPe8MGLyc9d9e1I1gDEOZE1A1vWTM78GaANGlCU5l4ctnqciPRj1Xa3vh5EM
wtOQHZB7KsavRv7SdEdbo4r3aJR3s3VVgZZ1V421s82rCjCLqyx6gDPcwiLP7G/myFiU7s78zfLg
fwCc+KcQxv+FyEONy9Cfr7d/y6Flpul3lQX5id8rC/ovSOkYFOs1afppa9SUfgccGr9QIKDo7moA
/aQl0LcrDScL0+KqA2xA/tsfNyvnF1R+ZJ0earqBN8ffqix8mDV/e+RJKJ1FUUFKlwFg+mwrjXqC
KkJRWStflSXJCvYVSSHsFl39rB7M4DnAyVivKLzBI6jEjQLkaCDphcgWgrNIwmdIPg9PbpSi+zcv
WCZJDaMQDqSTnfrIXn7Tt//giJYVtu+bawDeFMJRTSq3hs3m9O3GgLp4Vdm6D0/beuudL4FGbOAf
Czxm5uA3ASqu+cHX4j/9LJs7sakieig+8e+Jxdsx6ByIOVAvoFLWBeJdo0IhdG2qF3/9Xp8ri47F
9kkVSSXskO61n3CfY+sORmPD7JFk4jb2l1lwk7gw5yI08h64emG+8TMZRS7un/uSqUXZiwfzxM/K
C2qKVHcYB2JFYdJA2dgmqsiBxV399av9OGQ8hHopk1kHhfp5hoV1hv1fhoJhLC7dCjAIYKzpYPeX
mfrTEZPD//30kM8ydY42JHt+cKtBYDzNqpYhM4Cj8rzEvIqLJxftm0EvcRU9GsldWwMaF7f6cJl1
+8weVrlJbaF+sesHJ0BGT9qnv7TDbRhStCIZXYH2eGko7aqm5HLts/nKQEU60mGBwG11tJUVQ6ZY
jc+V/1Jh+0hgZilSJAETz1Vs6osuuG5te4l06Upp3gH/rlrq6a0OdGmMuXxKjd2XPNsr/V2PMDMy
O8MmC/cFsLWqvdXhOvZ1gB7Aq4aBSrFScs+29Asosgh651uzeYlgXv31oH0oSH3uSS4rEogMXPpX
bYhvhEGqDjNus0GtAKrCDSqD2yY3vZLZb9g40ykBZXZ/5Y7PgTudMHPdFgiR5p34STN+UHhxAEPT
AhA6GjpGLMRP6z10yyQf0XowC5gMOEpl8wYIv6dFpqf25dkJi1dQh3vOTQNFcwliePQbKoCaeCdP
3HEnGu+7nn9xFMhK4Tkbp6fBza5mTVuDtvNUp9tFzksv/ms9+E3TZYzzTQ+WsULWGUFcyKT5xsn8
VeFTB+uVBZZl1FbJeB0C+0zYcpFPYpG1w7Ztf4Jv+XFX+b73Pu2WRqU4oLppQj2Wa9eqVli7qiWM
dRVn4ai7KBUFjFb+t/donoqWi26CqmHg5L7zzYunvZgxiYBhK8ESC3QrUzDrDzgyACeKuFJk2emv
J6vcHH+Yq1iZUb9Hq4ti/fcPnNRArcyo4jWTAL2AezUEK5L1PxH5/Ef7mPkfTyEh+v1TwkFQyojQ
L0HtYBV8FdgE+qfMuETv9a9f5x89yELhjOMdgbcfTJqob1nTkPI6sXOXadRHw2oZdS6AoxeAoN5f
P0xG0p/7jnNUVQlFIKqZn/qudbMh7Xr4NkP9CqWbQsH9Xz/AUD8D7eQa/uYR1qeOqwZKAUbC+yR4
ugZlsRRodWht6PmdAvkNOdos3IRl6DmdWMbh5NWJtUKDYimJodKViAxXMNQwGOHJ+ZaXI+xaGmKX
at0OsPE2jqebQZ28yY4ubd3eKQkaAdCfS3fp4P/UaRtBWstu2eKL4mkOUQ9J4ts0eR+RqU5WY5zt
e5LKYWiDN80oNSebAAW3pnVQPRoWCngiCv3r2fha+DcC9mCoO1yOg1XwbLXFEtUk1CKcg7DVCxu1
hc5qjhmEqgbuUzVI3498WerJtvOba90heyuxqS0a6OIpEMEu7mxPxclZjeNLqLDLOOYmgTxwkuee
Gjte2bhrY8KUJxlIe+T7VB8BGXW7YnK8KKPZ1bhNMkSRsm7n84g4xUnYmFe1OaI2c+1m2XYGwRiY
PaWtbGMpIWYp94W6EyX0WeNrhv5CRN7LHZytiviCOQEyAcJdhgxUhTR1ax9GA4f6efSy6cm342VB
KScvGhi+46Wt5Rd1DWtYjS8ztHBmcM6IcnkoJiJmui9VHfSsA5ygW44UZ52W287gnGbX3tYWCMTG
2kRzAk9dBavdn3VMbHNYYQVC5Z2+PnRGdqocl2pXtbKo2PM4T4Gwn8D1TeaOFKRUma7vcjTXXf3W
bM9adJv0Jzs8TYW6HrJrHQrYeGoobQJvy4YjUsxTQxhirxL7Va01jvR5adbaFhWOVT8dUPagP8iN
hHe9/cW3tn1zLMRNa6JN0yAQ7b4lAnF1pbvMx3jT2eseoo09PpWkqBS0OlSAHdiRVIQ6ZWyuSFuD
OxDW0lROaee1eGX50ZV8rm35y6YaLswsPZRKfeE6zbWhjRdqFX0xMMQyhw6saf118oOtbnWXkb1F
OGZVdPomJO3XFtZ5bMIrs3+KeoiqrnpLkkXgO5VHZMUt6gYZXJJp6USb6VJv8JicEd7F3rHLtFUf
TYBOMPlG2MHhGuxbYARQMjDAkFaDuje0aN8U4zalA9wQK9w8/iKsF4bqEuPgq7BgsuIioIVvijog
axIu8gyTiDRdJ2K6HIz83MPOn8bxJcYJeyi6o6O2UCednRWCvRb1Y5rUi0BDnqFw1yP+6aBEdjq2
no2D/EsBIjWcUOIP2m3uqJ6Aa8mZcmrCtT1Pt5bjX5nuTTU/zq1OqhHJeP/BBOpfANppK2dXwIGa
Q8DVAGIcUEomZSIj9vBSKLq3GHLmX+9xmtzCfthFOXy43gERA8P4/dmg/jt757EkN5JF2V+pH0AZ
tNiG1hGpydzAMincIR1aff0cZLGnWWxRVrOd3sBYlWRGBAJwPH/v3nM9yw2HchYglvl9Dqaqwjwh
Su6q+dxq7a7kAdyMxWPp3//3l/7XIp7F9Z+v/GuB1Fmxjmm3tldjYaM/bagtiJnRVpkUf/FY/3dP
2Z9f6Zd6xjNRQ01kmq8UplgLF30Zd6CC5P/LA+mnD/RLzTJqkY0hCL+sKN+QyAT+XzyP/t0J4+tw
bWoUBpvm/LT6qTrRBAODAiD5yvGuBX5xfd2GB5wJf/G1/LuHOKJ6K4CdRoPt12oBdZvqS5fNlT6N
G1ebY960Tcp9YtjNa4sGOPZIdHeHVVtjsAdhWA8euJl+O9LYChxC6yNj7XP3eTlslwabrfalA2zm
T9WmD9ZaaBzwBqwIm6H7NKE+0Ndm6SMLMldpTjZnFy5b5/PYVaeO9Ja4xZvEvDFmluhDtdNyfeHa
lyEcUe08iuhOh4/dR8Ox84D/IawZbGdTUasa1UkrXmp2UwJ1E1AYRCetz86HhG7Rt6cASHQ4oDkJ
6AboZFW5pLLpmxLz4McJ/Vutpf8fh/vmPG//z92nh7cob367Rd+q6ttvDPh/O0cgoTF4/dz4/fgd
P/pRjvs7Ote5rcpEnb3y7LH80Y/iRzY9pX+0fbn/f/R9be93g+YQG3jAq9R3c5H4o+9ru0gAELqy
BuncUzrd4r8z5/+YsPy0kFoQFx0aW4w25mYZZOg/35221lqSCES5jRXcMFP1F6+PXnjd2ap/AtEJ
q9maGIeSGjgpTCmFbM/ZSA5H0eHD9yqmGvFQnvWiRnzvpkfXGB+ZFoq1VuCQcnr+UjuroAguWphR
dpwi8zIZDDBalb4ycQU6TeDyMPSLAcKeoEQEgoUTJxrir21s7vvAfmbTiaYAehbuqZnoFiH/VtdA
Ts+BQdGpbBAiMJMEQSh1jLfRHsR7UxTbQOoBLOavYLQ0bj+sDZ3lvfPq37IEgLOY0ksIHw8hIVxJ
x9RIpohoNwXt2rCNO07NxbLz14TJW2h+raSng49XZ4J/xKp2ormagyREpC0WvIc0n+gU9Ja+HkiA
wFk5Tbs4TRAAsRfG6Cro9zS3yCyes/ar8tlNt9PZTlBPCAe8fZG9BsNeg8iSG+GBBOIa4FN4GDuP
Z742rLMmeZdu+jX0xJ0Tim9ZaIl1n/DggXNnUH+7/CUUq989a98533ywFmlHfquKxVOgXYfCuuGO
S9adr177kaAab1hKoX2vG3ybkHdKq3W3busdfJAFKD8UskpcAH1vbsc+X7cpKoXUtrVVl5aUqVjM
NBt1w9D7GGCZNhWGcxps6IQD2SgKwn3GfMpsiFoJ3YjYnRTMBIl3tD/u/O5Qz9TGaIbmj5l8n+NL
J3YOyxI7sJ4U6Soysplb870O3Qu8K2Z45tpqGrp0eYpwcHqZeqB1psNl4c3TUKrotr0jeQ+mFVYJ
nbS3eOTTh9j2kAb2AL4mTkiRfcPgwwVTNmqvOuI+fK2BxZ0gMPb7VSXOZSLzda8Hc6pYIleVnJZe
T2aOwRq/sFT03oRwWmzJKJHBdsEe5a4wvQY8QzCsq7p8lapEXTabv7kqF/b0zfHUptJ9pM+GBmJL
r5+sJv/apLMHyteqC6CgvR0zks8HmrhQKE23O6TheG7qBNhbzf43ke6wHieUoMQJ49GMHwywh+NU
8/dz3mobVTeYctrCrIJVSyjzCrHGgG1EgDPkHOelVa9PROSAiRjTezfI7mrXJqznmNu4uXnQmGa6
FoO9JTjvooZigxtNLuK0eJBsliItuAukuFV6waTGRmfTaw5mPe1QDKwKoshvzTcrDj6EkTZJoFPR
zU0+F29geJB5gCiWxOy4unk6xscy6Z+H0duYZfL600p8+2PV+tnG9UulMTf23Y999Wzmd2mm/Xkt
czED26L1BKFvXBRzuMQYU/si3uNiTU///cV+HZn98Wo0x3Gy8aqY5P/8al1rwLUHBg3/SeGqDG4O
gB+L00pz/9JGXyALEFWVXGNP3UVJ/ekvXn5emP+0cM8flgGgi5nKwbT2y8KdZ4ZFEq0ptiqhUKg8
fymaUzg4y63G8vyh1bQJLVsGYXryc/ixk7f572/hl4rr4wQYDDX1+bmhg4b68wmw0a9lTA0xhXbd
2Tazk5DufkZajjYBwmHyFyf8VzHH/HqeyTRUN3B6wD75ZUaZW3pddax/W2vioSK9bFvNpBNWkqrH
xq/nzEHktLcTXFvS6Z9Rbd/liDZLUx5a/3WsbeCN+VE9tzQQ8H280o6mpH72lb9p6Rcgsbpomr21
E2xYJT5FD3oKESw4nVvrLh8h5009GVh2/F4bSDCLVzWJd4dQk4Whg7x0oDjUbfo6pBiUC8s4jaWq
ltE4XfIie2qD9BT6bJGk7N9KQl4ygdELeGADjCdJ1lHrO6Sx1cvMDG90q72S6Mw5AtqerHpbtMZd
Njordv5nGyNfCr9pmwpK11m0RSH6KHxUVqP/yEoTNM7jR8hMVPkXnDIjyBtvX4cTO3luxJaMBZZ2
nT7hHzuW/9WMfyEQwCs0N9L/c9WIYOTbb+r7b+e3P9WJP/7dj0qRtA86//Q55x4yJlSbndKPStGG
eULuBPUjXxeyz3lc9aNWdOxZLoqgDBq7h11p3l/9qBX5EV8iv5R/xIDGxeD3N2rFeT37acGhm6az
3iAOYLDKPuuj6/jTPq6yWs23AGsu0jn52HnxoRWKmSbRFn+x8f11CDG/lKHb3OKIXBks/WrHbU2G
nV7NS6GJPFq9QVRmY8wZtzcxqu1cRUYzYbRvDsEgnmOmpHNkbTaQApA6R8Mrd72ovgal/i1hxC+T
8WWytV1pTfsqSY4e/ZRCi1dpra6upt3/9MX+m4cQM9x/PVGGwZjZ4yNgdXV/2bdPRdYPUYpgH/5t
s/Y149oOgpKVuM2VDMhXJQs2G0/2tYjiL3ZZriLlL9MkurGu3ffmsSzSF72wTlpfXeKELu2r3fJw
DyOxt1qABlqjxUvdL2BETXtUTahWx12qHWyruMcI0MJc69axqYEDKBpM7sSG6GM+Ll1Ei0LIV+jp
xoKQOHvlFfLYG5iYx+AIG/9WjhqkBvd1DqTymd2MWXAUnX+UdP8oz821V2SEVJTujNXozkU/KmJ+
q8NooVdKtRS6hqKDTPpnk1rfZE7xVWOf96RGbrTxrSbXbFT9uRrlyJqqrib5wJjg5TI24HVWgffm
jayQod0uudDuYLLU4O+Gs1DjJgSFm+jalnn4Z3caKc14K41bHovEu5Frv2/Yhcc0DAPRr/UuzhfG
TCGR9aEjp7IHywLESiyGydhnuH1tLLmtZ540i+aajO9I4t0FeQrbR17SPiVUU13zsdgZCoqwAH/H
94yXOJLboEqOXd6vxzp8S0hDayICJ1r5GA7sS1RorlX92unS4wzq33xFu8xbySa+r9J0awQDOLkB
moS9nfmbQ2Y+ZMF0iVPa5w70NlqiYdYQ8lZeDH1YFWmyRYnLu3GP5UTBX7hv/iAxxKh7jGCOZuxz
K9nGZnQrEj5R0wu4aUrcg2cktIPoSonyhDisXV6ar+EQnBKeBr1tnMRgAjxWOTmS03gu+8+95Zyz
uSrNKzIS49ZfuMIEAdfNuSMJTpcWbxv49BfmrHDUXTC6qp3eHSkfhOveJzZgY5XBkyhBBi0aP3ry
R6pbbGyLLOeC5Z6H6yl4ngU6rsWmJY66nyC6ZYxlp7qBxAeRux1r6mIipoFneDPhD6xqaiq1cZgM
axmVXMPauXdjiuqw0ZZT2Xwea/FFOV9FPH2v2A1Won+oaWpt7emlHENy7AUR4105fnYbf2cETBjA
J2/bKBk2rptCC5lSEMTcoQH0v0WJb35TxeiKNKj6Zpq/kJt7DBrjNetKvI6iuIA2HxfDMgvKi59H
mAG5IIZuWuiNdpf66uKN7msogvXkKvTn7eAuHNPPyFoitFIlxwJ/uJKcCb0vPrk2CZ1mgNsl2TY0
pm3dEEtFQiKMZv+hduVzFWI2MYsvcgQxX39WtGJjL7u2I2m3Ub9WXrcejWE1ZMXFSVBtOYST5RCf
HWS3yXMlgztfRs+CENuuLbGSDpAcaxLi8FGpsUf0zOs14S7TtbvQDr+npva9K4kd7dJDW0TP4+Qj
nUxuXuy8ueziGSSdwkWpp+yAEv+tsdt1FHjHybLfNDP6MubpoTb8b1Vf7obCgQe+6Sd3GUrzFGfJ
TW+Kr2PVLguPXOms2hlC3+uJd0z9dl046UuJC8lxd2mXPGs+kw+fiEJbe23ZiqDq2VeEHIjJ3gBP
OZsT5LzQ2Nfcf1NXLom72KaFAfguTBjlkwpUp9ckKXduWN/a8dr0DZFtLdedZspN2Yi9EoAp6+jJ
VtlKTJKNbnwMeu1GP+4TC/tb20CenpbG4K003qtv1Ic8SW6ocDeYp252Le9dZKqaq52yCPt82TCI
yuJjPhVkQseXwppeDVtbj2G1GzAXlZ546pQ4+CO9P2KLmkLeweF5qd9TKwdLObQVEaTNeZ6zYQDY
CsvBXE120USG4BRgjQ3B2Yzky5TBPMWh2z3RN/EjcA5zcq8TFZeqLC64pI4FIOPWhaowFN7baOp/
FOP/q/T+otKD2fJTOfAvWXHPbw2e9/y3JbrxPzUE53/2R5lnmL9DWLeDgC0TIiecPP+o8uafIEtj
LIwQDUEJ+61/9AON35lL2+x/cMVDi/qpxrPnH+mmz9/3DQ8qy99Sp31IrP5Z5OEdgpnDFotBOANk
mBBzEfhTkQft2hT9YPEUJYa7au8i+y5s3kISfjwosvlu1Lfe8KC75JLurswc74PoatKJ4v5eORa1
SUY8uHAhR6DQrh7z8tkqcHg+yf5Jn4AO3doGJhGuY1b5YctAbvTvXPXF9y6C0WZ47xgPH+f/fxfq
X12o83b8P29IHrq39P2t+vqni3T+J39cpJb+u4PcmLxCEIyma7lci39sRQydi3QmItB+dgyfGd//
vUr9+Uc0q+doKGSSs6Xtx0bEY2vD9AfnC/uU+Qd/Yxviz+XzPy9RfjkbA4d3ZnETzbFOv7Qd9NAx
VKjKbtM3iBAzR2cSz8FwhomWlsjy9ehLNEYGEGSm+wzqiERkXe7VlfgDY+8GZbAYlW1vU6utL61I
X8ws2RWOMs5t6H+SslC7zAoBkI3jrGBusW7ArrqbamtYdvkATrAMD4Y+hQfRSWvDvamQR/aPiY24
Le6C6Ob0WoBErSeDxvcJGAH3ou1L7dUzM3Ux8tE7apW10bkb78I2XWttTK5HJrxNB034MU+cQ6Nu
uec3O6J+zqLNi22UdcZBisQiiIRxuhXGyQ0ksbeAj94Qsz4E+9Am+y4BBkxuj0nsSEmzg2TYZWU6
07KTCdBlD0//x0EJg6FUK/dGGMRHM9TjY2um0GHjKeQDFh5ZsA0sfFQcx5g2NYkoCaje2EKEZvri
rzZNpAr+8rXaBFxa1H5cWQ7oduuXlcfKcl+MUwFhOERiqlneuZNhsRYaAC8Hh8weavVTbGYQY2ti
CGM3fOGD4+IaBTgkdqznoCzGs9zXprJvSTo56zzkLUc4fco89neFaYYXx4n7VUezeTXkcjiHjD1n
ZBWDcrrFY+5rBO+M2tktTILcWhdBg0sMSIFr/9A6zqceeCSqmbg7mBqgyiqqzLUj4V6EdnHyGLaA
D2XmnTCWWxbEGy7HtvrkA/hucMTd7WWWVrtU+BJteyQf4DIkOKLAlOt2hYom9A+JMvzDkMLWDzXz
GjdSP2k6bI0qi9sNX7m7jcucLIMvGjK9M+i04EiHcsnQhaQoXxCoJiYyzjKsI6LxxKMr3Po+6sGc
OV/aAkh7qVnRLRiypwovwr6Prc9BE0Rk6SiPHmYMvE9YyPVLWniY1eDKe136aI7XOpHxNYzrCHGQ
tDdycuOb0MJl6PTfvUbKs1EPzQrdNZqcgBq+zc3i0Ph9svQlvmUn65814hqPtPhNgBMJ49EsbXc0
+J9Mv24udmnXeyflN8aMCXgPJFokcXRkfHxhT0ZRpeXDSdlVARqY9HMVkf7g+jezyq2nCN8V/6v3
Ft3Ihjmdb8GOBA/YHOiV3WgcV07QPpuzOMkrCRaKIqJPzXFYY4ioqc0ggmjcoXkLhyXKHNLUbZWe
narDlUYdvgJ/kGz1g643Fo223thKm9D7LHFDpr391y7s2DVq3TXLMVL1ELhudpb5q3CMtWOUjfpB
COtMBUedWav8ydWSu9LXwEKX0Tsc+f2QMB42B+ecB8K/JyADivPYIiXRwaAlubYXgwrpziePlpYk
56CJoRmNzZF08E0CDWZfZrVgWheae9iba2zCxtFjd3XUMn/L9VZiyNeDw4htnPo959M6RnQVBFqu
bIP7x88mfVsGccaUbUrOznyYyj3ReMFWxLoO90laj027pbfNgGzyhkPUFhIzB3qrlIX4OhZMoEMP
UaqfPlRw8B9q+iBs5bVhlVWNsXbgQSxSzRPLItOcyzhY3jJx3OGGD61COzIOBzGFs+vQeJEqBb8+
IT+zM3TAdkrcS9KkzoM+FfeyiutDnAYXlPrTY6UIbQIgLSgmBuSqMhDXLApmrE6w8OxCYbWq/Mcg
XmYtGQqeESNBttXFjYl+mroXdzT71zaYWpwqyRwtVKc32jabqHQ2XhXfBmeovtJVWVSn3kOZ5cYa
CR8s7YvC7Zu9iyZ2E3Zhu9YMHj95nmS4hFNrq5zcv4zG5K81m1QzdwDqm/vxJTLz8crENdiFc7Zf
b5cUTkZpwtQhG1owaxwQD5Sfs8zRtkUH/jepgXxWuXJXhaUnEG454O6s9DI8WjkvULsxJh1MEycx
JdFpKsnXLezBXU+9KaEkGsj5srAg6s3wmb/qU3YcApTSvTuyyZ+fSGbYLTVDK0617z4NYWsidRDi
Lu3KPTFt2kqB4VzqRlzfdfoQ3DztMDW03Qur8t4T13/RlEfiTALis6sK3qeapjMshDWhP/WdGUdn
9uETfsJWe+zmyZgbsDKB6l6Wcytem7AXscF6JsYMYVHvN0vMroRt5T7hDWYCXKVkbBZG06Xuiu9m
EatdRXm9RFpcbQbGd8swsAGch8n3lonyUvRZegRtdqeg494VTUjoV1FjjEY4R7K3izreJEk3CiCH
pz21gIlQnutgUU7jl7hBxJwXryi6vEMwBgoCK547XRtpLfShohE0AXGaJrgRQcCJ4L7q82dTRcbJ
lNzC5ui7S6Pp3SUDN9attH6Xke5tBqsyTi0rD5iibkFcVLrQa8gwpS9cMiiIZkvi+lWYxd0wtnQr
c78/xw37u8KPiCeqveb4caj708CD5BaGBIU3lFtbo3dyrCSyORla9myIfp6eo3YOBbpOTYX6O2sI
qT+2vDbBu/La9skp9HXZGFsn7Rgrls4QbD4urGZTSNuhmOr9A5pYIt8+TlaRZjsGzjrbYwu2RuYy
BGd0mLUQZsrOYbzcEvoUdA9NbgTHuh60fcFnxBZ7KBxhHqr50IUWjhbHUmub2SzRd1Gzs/z8FLaB
fQiwxRyyqgQf09p+R5QvsF5jkhJyfBrKFbNl+n0x2v091WpwoqVUb5KOUq6sOvOKxG7dudU3S5Jz
EA9jgoJVVQMXnsv4xoisdSUZ0WilDJAXtMUxdP3V7CE6TzV8knZ0nRWPtHWikFhG86EyMNxbdHvy
0rY3WeyZqyDuX6OeB0NhZsG5y4JPwcqYAn0L0k8e28Zedno2nKMU547JEGkzjNyjtW7cKk2nxdtL
A3aRd6+lclqnJM3clKbbm2QommW64M5hCTfH6OSDHt+YgZ2aC/zU416mFj3Y+TD6MKhc2V/zITp2
fQkTKPcPRS/ceU7UltvBFUiHEmHuCWFoIpQNGULXJudKcWvqBL+FpRn75unj0OcBkTRuedMqc9nT
Lqgx/tJCK5ULiHAY6f/pUZWzrm8xiEOcoq99KbzO2DJ21g5N5D2P7CJ2AoeH3qXdWe+MjLbpuA07
KEn1RCxTIAttZWF93ubQXs9m++w2fX0ueJaNIAt2ski3mu/be4swn0VZwLDqcqWTJ0fnxCgANtYT
DyTlnTVfeylqqXatZVvDgkl/g5+9pp+ZAOhS/XBu7LEmbwi5uBylAlpUqQvxLdtcqWmpTwpWoWZl
D3lRnyqtJPm1yS/Ki0n8KWrzXgw8YuHiPmWqv1ZVoh3Lqi+QK9v5iRjvVZ/wpJ660T+WYwFiwJc7
v/uiJ1l7kVtfRe7nUn5mch+uybAd1p1AeuGOUIPTi1d4+V0v8/LM0PZzqukbBhbOg9UG2UMzroVB
00/L2nw5kcv1JJOWMmgc3xLTL5a5jwI7HiWXbMJlYLprZdj+MzkCN9cfrZu+/ShlDZzjZzNXSxlV
zsEtpvak22yzDUqHHWkq0Z00jknW9fve6gnc6Lv8QYFGgnMjW8QKODOglO09q6nJLLLgFYE2tash
PesxJB59bN6TAlwWXOuSfiZsU6kV6Far3F6XFWTGSDkEmqTlSPc/ltEmwHftJ024+VjgKlC1+47l
M6CzRriOxmBe8rCaA0BqqkAwnco7NF6N7iDCbg0PBzFcXLWXNGak3OZdunZjzz4NUYkOaFDjHwvn
xy9XOeMHS/KcK0wqQb9BpxT0VOnRyACbmCOyMSfdsS6SKZGQ4qqZLmri3MYxRLWbROCHAGYh1rGi
r1YN+xV6aEft2QA2gS1wGITf7oLyvQbTeh5aQTIuFd3qj19fuxkU+8w1bjRqzDVZVgSSMQDZpQki
P6XnsysmUxN5ll59TOmeu5Xs9lrMncvg4pyXXn9y4p3TURZ+HGz6347wp/OgaE26LXhjKr1yxV9o
SEbsmQPnbr21i+i+c3vtaDdxvYqGxPljSTNNl9i/hvDPEJnH0mIR2MhRl5e6JTHTsPWHFN4qWRmV
3Gax8dYNU82q6nQX9mjdBUY7uweWV5qpbDVCbzQXbmLqF62LiENkN7hi4/raGDHWINkJ5jm1Wrko
JNERWywt8+HjT90cghgpT+PbDe1N2qYJ4OdInnNPmOu25gfMz5KrRgsY7gdGtcyIzkjpsge/G6Kr
51FC1Nysaqa+JONwyd3oqn9K47T81ICkYjoV9IS3PYqS0990Qr9j30SUaTPCtY/cl9FS8iEszOia
dFCpbDIEC1DH+zabijPDd3dhBeoSU5VdURfkV8rSY10Nh8q2+jPZItWd1YX9qpHuBt68fgv82NjW
Y/beyrz7RhZ4AeWp/BIhFDX9NNhqtXzMm8G4CSO8aZldrDQU9qsy1IOzXVAvsoM9pDm/vEobf1ul
5lMmqLdKXTMPeTmYe+G8j13IDko5rN8kIj+oTJWryuuslzQZbOatOEK7aGhRO1BuGEXqnifN6zdF
ypBPjlV/GmNv26upuusqI7llfXmAXmnctVo07rgSjRVeUTRhFkicpDnT/inwWgY8oQLya33F7y95
K+RwJrDzXRQZS7ct8Z1OaKKOJeD2heCcrtq25PFMoGc0s7rLjamTviLs7rvdW97J6t16lRmxNttP
7At5sfbF9dBaJDyZEMMF60gTCpJVwYbMLMZjoYoFCZqgL+ZDyuxnN3jye6k0ElxLyHFZH8Y4thl4
Ku4Y5Or26aN2m9L2EmWZsZvMXNcO6QytJzwI58ZLO1o8p5ArbvVePaeEexw/Dhqe+2UXkXDFo287
9XZ1+jiEIZMOWVV8ka1yl5benpI0r/flpOxz3IfWmXuCgc0E6YTwKzDj+VlOtt+TZDuB8PEmSjxV
bmNDoC5WlrbxJJtIX+80Ir4UtDihSLpeOTrslKj5hBot24YB4pm54AfroctNEEbxTU16tknoSS28
TmMqJ2uYKqNFnJFR9fFV7/3vgAz1Q1ubFbEb07huvdG/rytvXxVTwQwiHg4hcXtt4d03w4hqEFbi
wc9Sh5JQRp99623+tpMk858DvX11uadWngirFTSRjiA8ExomWQpTaZCFyCTC7Fzzidwki8nLDTIQ
UiOjgncs2L27umwuaelPJHWUWGig9i95cFOCxiMs9ZiUvI9vSrrmp7n4Ixl6UHNqFgG3hZmewy5m
Qx7QughTZ8C6MZn7QRsfR91U7LV1+eBU1slrwmnf9uXFjgJzrvLkPs3Gz97QJq9tcxBO5G90WCBb
dkCMgIqXMC3BB9hnFdba2R6CYCvb4aWAoHXI50Pckutm2uajNtnhUUPhs85jVKtskfMDG6JzBJDw
otdeezas+6Fih8RmqjxFvipPuckgWE/EolFEkU+Ji2bH6rq1C8vjmFLiy4rHilXY0SXMAcc4yS1M
Km4Jzc3WH//Z1I13iYIXNmPdKRSqPyFzsOH/kerb4WEsSIV9ilIp7oaNM8Vn2VT9Vy0a5rpuaIj+
iiBSG0n52ER+f2+SjeDMySyprRHNNQanOMQ3RBcNiakO7iqaDxqFQBlM8mCQqT7OYYYfu6WhC/gw
A4YfFRVYqhwakqaKu1NUIf6LZ1TMJPqjDyan1gx5NeOAtDLZHfLBTXmUchAwuk/lgPmwIuB18/Gh
+h42UIiAOgmCNyNhVE1m5XhyQjKk6qEoN1WrrDvT7gFOTsNCI/vhMAayuvlZCd2ozqcnR/RXT6QP
jWXJG/jDmgTtqV8JyQSiM8svdiPia+mRZjvF+lOfCXFzKsCnwPVMCN06vi+LZYm2S3tWOd+kkw/t
GcdIGTLXlQTd1SVGl0RKsYqq3iPuzjZxKXAtdbKxnrUWP5wjDiVq1a8WAB1Mde79WBhrKWDs+pDa
ni1U0pmp76lZ4MxEYNFSg2uZJxYgoDK+9yj9F9YA3BfZv/UUG3m8ry3rbcp880nv8hCBls2lPZrO
wmWL5kVZea4LZsAM/DHEWWWw08earI/iyhQy2PpjGqwIR/oGETg/6QHBJTnbXK8Q8hOd6IcE01ni
GsUWaXlCFh50J0tZNY4v2KaqC0GxRdO69LnQaic2buV8SL0RL3X7ohov2nMRq4fJhgjCHdwtVR5b
29EpbzAVnePHIW/ZWqHtdVfSnipcSrbFjm/I1gwnS2xpqsUkYZVHvHb/OPTbLgshP84Pu4/HXg57
59DphyYv2mNeVMlpyLtjOLX6rg+1d61W1qbPOrE0M7KH1dzjGOykZ3nHvKFcN7sOXZpf+zIWJzsA
vmjkTzzMvbe9iziOOMsctrJ0V7ZqtU+2N1HzWwHpysS7lSSMPxvJALrUJWrVrcJjEKTfO93pTna7
K2CPriwu8WUggxT6c2Sqhd/p0VZV3oPy/RbTFex2x5bayjbZsWq9Vl8ioiMCN+JrbJOWzJee0G0j
FJ8y0eMYjJS8t0NkzOPkAupsYnF1fK9eOWaKsJpuytLPiuk8Ajbz7TI4fxyw95Lw58ljZscVKQKi
ubf1kXCpQCJZLlgnNOH00Ng5Q4CjKc4KBurEoHBN+P5dHPoMOZqOBMTex51IJI5sWmube7Y413P5
5oXp91ghVBFODkN9PqEy7bMrzc722E3TAVZ/jQmc1I7USw1C2hnNQHvXipUpbTwwPpcPSF19Wouc
rbXB1vdYs0YeCc0hKJrrLis6oqMiwcpkYmIi9AvzVOU3L86IdTEQLC3efAhVI5BzI5BpeWZW9hHN
PUvjvD5+/CmYF8kkQtzcF0aI4ILavOuBn/ktcOnJkf2609rqhOq5XKUjMvCP/zTd6k34udp+7Hrx
XXjtwulo04RlHK2qJg5OwmBbQibHjz/JyC33pZsco3hFwoia6/TUDsSZU/faWE54zCs/3bcamS6D
XWwnUnJw7BdkF/U2bdSYNtLJjPMeN2AdnFHhfMODgPkoioIHzYBOg3Xx1QJWE9Y8KobB1VGJVSnc
zzaCrBuk51xrYMxZ91LzTlKrhmNDD5hCjG0DOC8PRqleEmxUPJApnO7TPHiMkU6wo6Ly4AHurpM8
Fffu+MmrC4cWH8KTJG0eKjtyaTui9he44h8wEw4+5IV0Us57P3sTR/r8tg80OCFMIubWIlBR5rfc
1ZA2pcSmmELRl1eBR8xvD0ZZOucpD+x16tNypScbnR1zT82nH/lA+vHjTxKby9E21PfatHKC3EPn
OM2HqDScI4iyKznj2TYqBuswxK51COU0HoZ75TeatWzIhlpNgl6PCZPOW1qmUW7tAS1ra1T2DQfz
ypkCWiqGpxIa2pQWA0DoXUsywy7oXbKWZRTcUSOPO5K6cTnO4yX0/99S2RCjNf+XR8+1lrEHOrdp
9lGa5LvAhFLs5tMp8Mp4n/j/h6rzWo5bR9v1FbGKOZx2zupuBYcTlm3ZzBkgCV79fkivf1z7BNXS
mpFkiQ18eKNdXJclQDZ3QAn2ldO6u5bzIsi3c2k7W2vKq+kSUs6boIZml9od6SKJn17r1tEvwN2v
Tuywa/T8pkaRfTOng5txmamyAI6myD8ix81uucXkH+vtJSS69rZ8ioH8rRtJj0IcFIbbsNLDS+GV
2qUM0O+5XXuKkzC82HadHvTIflpAVxgRaoLHl8WRNNml0gh2bBRdty/T5O5qsj7Uhygd64udZs1l
eSXi9qWOp+SQdVV88XMvviyv8inO98o1f44aohdpG294i8fbsvmAQ+OGiUfyg808uGrtEHAc25fl
IwMsYk1RVEJrLdu90E0XXVnL6VFFdG+1BumYemqSViDml3ZGmkAz7/dqhs/yZZKfF7cOQsKQ5dW2
w4+B7rvdYGg9rbntwMltvJvdFJ2NtghezbFv9zr3hk1Bpi7+CCKEPSmKS94EeIlDp6BwW8FcoAg7
l/PiTHNhREI9cUERkSwT+2yFtjVHTq/B2axjTF9ljd1JkP4mCK7E2AdyOQ/uJNM5FCRBbAQlxazL
EqqJkmD1U7WAdsu+sSx1MMhjJtvXOJDMeqWiyqjLP+hD407VnFQq2l3gZe4wc9Y3nnLyYbJqv/wK
At+ttzgP4/XkGj6uv9KQW9SSJJ5S4bHSXddDBzh0L05de5csikZjlxDUgJArCv6ihwuEyI7pYUI+
c8DXYAtjg/vaZ0gIx3TjGXVN/iQL0x57eE1XZ9xnf6ouas7/lq5HV4Rv5dnosGCoAwn6nBfL194k
MWbEzw3GgzbdXtn9Iyd/kvaCrsHxHtQ/ibo8JE1ibLq8tnYO78k3z1HrHBzw6dsI8zUcFLE7lBvp
paSzaILA+1J4J6vNvJMXaNauGOuvOt/x5ttj+ndpx2IvDe273sbfbS1sfwh6UyBAx/fSQT9pmml+
9s3cpq/WdzeZNvVbUSv7QTVLu3HjXnv0HGeRO4rVJB39m1Moc40EOb7kmrXVU1cZm6ikLsq2aNCd
ZYkldWbFtpbo7Wh+BCGcF3j+6oIebNVZzpEdUoe1rvQXNLLzQEORM//cYksBOOVHMqzfVGh3JxuR
TSLweWmWccqn2jwtr5ZlaHCzaVxOwuCUjOw0Eda5W2vCDQY9JQidBudNQcINV8Hw1H093KU+LG7t
CXNfDbAdQeMlj9ywk/1YtSS3ClpQlmMQexDl6gXe0qDUy6Oq8+O/w6VBL3HISW1P3pdBKcpL995k
1d2J2vospUPQ4UwR2cXv0m/cvYZoaR+pIYZkEtGJQ6o92zFJK2IMb7238lRv6OvBb/VbUqbBS9Zq
6TFMTWLZ6sjcUf9U7heCqXKq4uClULkkT2kvBpMFHVXxKzG20KFxCSlW0gXcaC2Z5DReodFoPxP5
k3bH8BTkEP4leBxpTj0d9hXv4KrJviRNjyqkV8l9oYbrOjxG5Q8rokSrcCfwdefV83Md+/qM7prS
/3SaieqkgjLaiavUwwyCbiP14CE7olhTB/GmSzZ9OlrX3vX8cztGzB+toowhZSzf/GX5XIxabt+d
wIy5CIQtUmCdAFmVyOY0tlZ6Eh7RyYrmRj+cbxC8UVeeB2abzOj1NKPXWebCoONlpDOXeW1ZrLkP
i2kJBHwiozc2lWATDUFrVfiaEPJEs/dAlCaN4vq2UpF37E3xs0/94m73M20daMlJg/F0NDTFnKHN
sei6/NEW4U+3E0AcA1xURQBKihTsXDcz6AST/SPtG1Cu0n2Rgv+3OeMQmYxc0sW//Hty+MWrkz57
3jB/psVXUAcm0vEc6xOTHYU+X2QRANC7PBg5fN4+dLqnB5BGG1NYcBC65rb8XJhDO0zoKQiRcrtR
V5xLmolXGfH1x3GESRem6o/Y4c014R7d1WtAjSllRjkMyrPlpj286WSfNJNr817nVzEao/Paqeqn
0hFE+1Bu9CBr1d9pwDRohDcgXagHqL61w9hvHW0un4697mLlBcbXqBpfaOq4pVJmD8OWv8Ykkyew
pewRSML2i5KIoww3BF/ef5KyW74HdXlhuDfAvPQJUfQQvQSmp90KPcnPoyuJWgywKzI6rPuRZnO7
0P+Q6d9t6qaMbMh4MzqWQf97kOYXK/GjM6az5OHkTXQuXBhwAKmTDgJ/Wl75krCLIKIAMTCP4XwY
LUvEHHROE2djREH+6GYXnw3f9QWoYztN2XC2GespUKdUOnLEQMWh1+NL5/5m9yliaZppr5MfNVdj
XjxJ3blflscmi8azEZrDGSXUR9APrrvu2eu34XzSLgsBIuXG1pjKtui5wn3lt+1d76mSTey6WUem
/RR2qE5FXMpDTEMffeSIuU4hYOMlzajeFJNL1rOMXzuJAVPH27UX+BAftTaorZFX3aHJ6FhJy7Cg
RCbJk83gcoMIKabGQE/TTgPo/N7mcX+e2PowcAGtIGJAScwIvTy1dS6I/VDutC1x/x4miTSLUOKM
SpU0OKGbPjpOGB4xBdRn0dDOhnkRUCFhR+gy+BYbEJG9fDq78+2hDc2A1DXeIyAwezqyLRjg3DlO
ZUHVBiINAghhJ6q2GVaFqrw9FzX2F21nhSi080ZLDpGgVKz86NkdysRQj84YYbVqijutkKyZKexQ
/CsCk3FD2yhRhb/Nw17dkTwZlKxbRHy01cGqlWSajMHF6HPZtj1UUuwZ2AQLuHC9NVW9ClIk9FWm
0SnZ6NZFmL22VmHNjS7LCAepuSgRiVBNJ1EM9t8HLZ1gjrtQoxLXZIslGdA6NwMO3xy/iPQos5GO
J1+NPKufcrprlXJPahbypBHAbRf5/hWzSPZiIYrKC1LbgrH+RkyJdmmM6STDtn4tzYJwt3yuEi+l
eIaGdwxMMoREa8dXN7P1fatq5kukKjfFU4hb4Vcg7eBu49Tc94wIR31i+BYTx0tqoGMRMnUo0/EJ
AychmC9EWDVlxuxjiXgOSPOR2ORzwJq9cvVSvNZ9h4rIwhTbTa2BtAm412z1l7JyaGGsyInpzQAP
yUKeFw1MhRNqrzJy/Je8itnmTE7PhYL0REJ3oJNbTHjs6RS2DGowvoZ42SuT3dEXVr8OteALXJ24
FynVlBkmmtchJ2EuHfFwt9FnyJm4bl1dv0+FPWxrVD5mrJvvURsd8FIZj6Hp5RM+cu9QyimFTpbe
5O9dk5Ad2QsfNCt0760sKGwfmcPqkrqPab6kZNAGNpfhv/8SruDNzZnfbRpVvQ7Wj2ugedbaalIc
4MKkFreV5W/HFJ/AI+TCQo90ieffO8QX0skudTSgTVHFf6+6Dg8SbnjIiNz6tGRVchKFxsuyZC5f
uSh7uW4Ih51UZbwlteU+a+Jd+UsXKzF1zqtr2oLfQ+2/Jy6Tmt4ap1YQsErGYffFmNOSjKl7FxWb
kEdOvGbVZ62pOmRu0nvmAmS6GcdN1lAlyYXKfE+KMV0L2X1Xrl4cIIfqd6y9zyHMp59DoN0r3f8c
C8XOM/+grSX5IkZ1oX1e7LOJZzbiD/MEGD1YAbijSfQ4pqis2boDbZp91r7Y83tU0ud8bSJzXWtw
MlMxmJtFqIZ0ibLURGGZGsz3vsSIkOk2UbKOOIwKNWDKtvE1NOTrBOyzsUaD+x4YAzfYMmeePliG
XW27vFffNTgeL7aTHeAevZX47R+5Jv1jgKTKHRH7qEJ8sWqnPBoB3VCNlbpA6lTHch/WtvVoBhuR
Z+62yR3sDcPgPUySlFZ92hDRh1qv8ctrPpjDU8ChnXxtzAj82028be7l/M2qfssFy9uxXYjTKFKH
fy/WeHiBBkt8/dkDTre2G79aHjkBQ0iLsGFaxTkoifnykaQRjVSOR0L/vxkDIlWn0MIdEin/AdpQ
nHOh/agT2z2FtIFD5pblm1YUf8zOGtin7PhETALdxhra16R37ZNLIMAHGMFHbmfhS9oqbetkLGnX
f/FCeGNllNVryBWEIBjCGBLdRcyr4vhtNJrkofnhRkkPz1dgHMacXzw2ktbe14Ofkn2lR1vPlByu
SQL7XfkUJP29E/BUVidD5qASsTF8jUujOtKnIe9Og88obqb6oKR41S2h7Ze90sFVdfS1GJsyagAd
39u6iZ38uxUmDYkIqbajIZkDmg7up4qnB1BJjZ1J7v5RzwFTNH1B1I05CA//vg0r03H3ukJih4gO
U4/vfFFI13osXrF/KVUGSmgmn/TaU/sZukiWMupCeaceEzl0mPV5K1e19pKOjneMZ6FbHMsv85vn
4KgwYdhXf0qhhy9Nq4Uv0FL5upe5tVs+V0MQItwwr2btuy+1ra9S1AXQCXlAChzt455XFe8QQNN6
cHPvW9p8+M1DyTuH0vQjtiQF3AntBfWYPQ2lfQ9k4KK1KswP2aSbhBCkU97r2TlKtRffL7ODmQ7q
os9LH3fFQSXWK9+MkAGVkQ+SFdz9cIMVe6A1dvR5Q3Mzz9tLzt71OHoOWVYVHRYIopfFmVXRjaOw
jLXtpQRVYdBmgenUqEzKPgKOeVrU6306/2bGotZm6RFxQrkXnYN50YPxFKB7Olng7LvI1AmjZua8
VbGV4fSuip0FJbBlCqwPwzR1a3xezr3X828QRzq9H41zX5ZU2dcy1+XBbS+G6Hux8oEgAvIivhDN
FvEvlMnZlbW5l4kZnwNPlRTNUvlUsg0wHs9SbVmM+y5LWnIlAHXS0ivEiiCHQ563LvL3sTnGvrjY
s5JUQME3oeqO3jxKNgspljXlweZL5HlgYgtlWV5pg44FJAdNS4u90+qthDvX1WVZODVJgsyRyyzX
VgiT/26x1gg+HvmCm3jnA+j2DC3XsS+nK3CePkXoqOgmtIBY9gtONfUwwcDAryoQ5rGzVXGRKjkK
jDQvsUH3ecPYxUR9naXgq8G3fuWkBp+XJUut/14V86uy8cBFrX7raSj81qh9bYliKs/MnayL4C54
o92FYSFhm/zXuX7GFLBHVJoaD69PaeubwJgRj2xojXEu/Mf0ZWGbALts5iv9m+0qiJxKO/XuOF2y
WeOxLMuHevWrG1R3rhPdF6u8avuLZauHPnI9Bzb/dFs14Bv0hrMh4/Hg9fWhyaOJZ4ELlOqo61ot
H9fGKxKD7lT7egxBHvUpvC7myarsKM8WVnJxx7KYCQ+OEG9aRclYEaEeBQbeXOGd+3lB5eSdU4sr
aDEN7a62Gu1kmdNLkGbmS4ji8yUCPN64LoLEKTLMfR4QQb0wY7qVkYNDVZblK2j2zkSg8eLWSt3i
ZDU2pf0xpSKAVDbFwXH6D2wjzgF3k/PQbFCegG3KTTaiFtnXwtPDfdFVP/LWSNc2DSJfygDmV9S+
fSltIY/JQHxM7ODytjvI4YWHWHiezm4f3D8tMmoaKId4IL4GJujUobkhkWsKqTZMqFVM6MxTM52v
z8uC/idh6ZGMl2C1KFMUI/+3ECaBiE7lWLNH+ncWgmFwUNfifl4+MF/RhGhntQjj3LL6mpVxuC8X
FYIwo5pSvihfy3I8NVYBt8yEdlqWClHgSZrlHqU0rKIot3k0QMLY+mVZRlvqFzFLQc0RMMdqr2Qo
lzfboLLZdFMfaSYf5rWNKXBAGBpYwjbn3og9519/Dvq5JicFJ/4fLLq8Iq0JeYSwSUf+/9+6EtXm
Go4WFfXMYSyqo2VJVfYnqiMbsXWePekamA6mxRtsGub2I1/+GHKUAoDKr+ivPiINoDgpSdzPWvep
dVp/qPv579sIogNjnVsS8evUEjEA/psH43Q6cGs3jstRlFuYV8KknrZta/8MYye5LcICU3N/+rp9
7YcgO8nSI08zKM3NMFskfFzvuMvYxntuYSurjeujM7T1hpigYisKJ96PehqfooFKwSz0LORRIl9b
LrUB0VCiYPNDLkqjo2/s1pyOQCIPMCVx06Sb7hAhkJMjqZ0kVpVIST9rD3uUXfIzBzuuMVU8tbSi
icWnk6ngF3jvRhlQuvSnothlhfQmfjcjZ+Q9AsLPCbwcOIQ2pnv0HtEm9qz3SZfmz+VFlujkxYVE
jfopvzS41mEz9pG9NjUs8EYdhZtxGEZnlY8XIGd3hKOzA+zqTJU2lCQBeLjsMjfaNqWKzmHr4S11
1Qm2OCPw0MGJRPAjAh+V/VWE+FEbkx4X5vvJL/ynKLwtMGx1UJ5KNm5WR/u/V3ei0sVqAfrLcCpP
FaovFEZyoH4c2cCyCOLsz8hCdxZsilESXFSEA38kwXiLC2nW5QRcfnNOKK3mPZShoaNYhTvl/G3y
sSF8xE81Wv204c2K250iRWxsxVO3tO5pi9Lc1kDBAhfZ2nc0yMiusLzzI02n7Li8cZb3TNnCXbtt
0hHxU0dnZ16WV3hqo3OUN/mum9DAB0MbrfXCSw4TYZ0P3Urrq5F67sGwYnWqyLGeBYwjm3Nq8Bvr
A/U9AyhYK3Tlq8CuBtwEboAGhGWMrGhDB2ewocKKulOfdge0J/6NzgwyV8bs/XpsAid9LkubRGiN
vYx7OT3wZgXnDKY9NSdrsg/trOReFmINxDnzglsdctNYEypZngdd72/qf0tu5OchkhtNxL/QVxRc
G/l5XkIKTImwIfDChlh6wcCsnYIe9ALTvHvJgJGOmHMOscjydYoSA60RKNWymHFNUqGBOjnPSTnU
9RQIMNbHu2yM4NpU2Sf4NTmlThM+/CTRHjjlDo+mqVFn4oe5DtKxrllkF8cCDdpxwaOTS2gE4dVs
iH1r/AzROyaa1ZjYNKpNnQ9Q2wzPKbTNvTWM4yyjB/9ewIuZsMgaihkjvSl3DkYRuK24DE6UtuWM
TGgBAL8TMh9Xsun47ZOSsvUEyvcFfsBowC2Gf7c9C9aXRQejHD8Z1PTXdmoIAc1a+6bqPj9UYbny
B9+78Hn92grwMa18b3jGj6FsLpAJ8SWdOa9lCecPE25CGPGTHgmxo6+GShsOQ0leAHPdvA04v2gF
u9d2wBWly5u3WqtujTXUT89Lg9WAfAH5rkVUeuwa2xZUTnOVd6q4Da3SBfXT7JhjObYOtW79GBrN
efgIz69ZkF6WjzJ+sjORAH9Ko3U3Mu/phnCE9d5kBR96gbX3LOwyUA/FjA8v4sq5F6+N5U4hy+SX
qMafY31TfIu6ne+CPk56bJCeZK+ISHa3qdczVsnAcaa3+xFy6K3Uw1OZ2t7L8lHTdLNXpsU853rb
5W8pUKbdxUSoJrjp3ipxKYx07XrrNo2SU26nSKjm2XWYOnVkCz3EyMf3YVv9nLJOEZ4wiH7n16iG
rSFWRLu4OVsz+qFw/pxSpr9bJoxl5qiSFqoQvXmUOuPZ55w55F7AbqPYhqdW83aa3burafS9Nf8B
WH1wGq5AibfF1wN/ApKxkjS6PrgFrJWrxMtoDBapeZaPvatPPv3oOobz+6Dok4OTuxlfsbbWGpkQ
JXcGKiF4pWSMHt+InFfNqZ6eDMNvtMlDA8ViZfRRTwsoC7BsgBUpepd+cmj9GdzXgmej+fbVq20C
XWbQo/mjVVpxWNRlQvtemEJ7oiiJV10bFq8EvX8tPSRUY48xwG4dLscBgSOTP8EM1iSWrKjNsza6
T/kB8Fl8nRA3bePq95RK91wJK3oOBCBQmNe3P7rKe/R59uHEOZW3ahqfJddZLknzMTlLgUzLJOG0
ZsrNeWYd7v0P7tLOwdCSF+GU5SFOw2Dj1Jb6qtPQV1l/8E+433q8jzs3741Das0Vscb0EGX1y45E
eeQmM501qZP3MLvwisJV6wrx8n35nOdntNhF9qEqA2iP2LHy09ih/dcifSMzVW3yug1fc+L7L1Xi
/dYnAR8KTCghvWGV8h5EjRu52Tbu1YRvuYqR0jRfmOPOa7r6wt27vkyTQjUZ9OOOQnF+bD+i0UG2
3bXwXzOSGu5yVgsnFlhWrSym66jcOiEFyf/Mc41pk+hScbRueX6b49SQVm1n6h6XRHdZPY8lktfs
REGKj5p60g5mZsD9/Y9092OaMYTRD+uA7AijStRl2WoNl3Q07HkXROdyk3Si3S6fz+QaW41+lZk1
G1HpkaTgD/Vx7ZN8mCgN/0YenpFl55uxMxvk1vz9jAL/oePAps2kZJkZnAxS/UbPS5DELIjIu5lF
KMNjDfoqNpoLkJFVQP4VpELmIufGCzXHrwNJLwRT9leizX6i21G9DrwcLdt8NVwuiYU+POGwjZ02
BHfox2rv9lVQr4xBEV6p0F2tSX6pdws1kMyEQtzNnmKt8CiSp+gm5gnGI0bkywi8SLunjdKVi9Bu
Ssr8ULgcvFRDoru09GJjK+Jolg9l3zb7QRKNFqdC4a1LFM7QHAoXx3OZArsK2LYYiR0/h9nALMUN
+etF3GLr83v/wvXHvdB17Jng3/OyeB0qAcszmekjKvgfggMDtlkJ0peciBvMveLN0Jr+qpLJ2HmC
Vhq83Y23TrQsp0dbkOYJ8hJoaH7aCYdBP+gOAyvbUzk4GRVQ7K4bLTXtI86aY1GBka264D3qkgLo
3qpWrufm7zRbMt8XFapVUK4tQod00/uZIuFFKvKTBOWnFu5z8gytUzyrZPIwsU9tl38LslDfLXe8
MMwRWVX2xLV4P6BzGEejfE36unxFM66tzSJnVhOm+aoyq9/4KQVEnWx+a9R1PHs91Q8joavck1P7
qXQ4LtP6nhhmcoz78FRZItlHgfzEHOUme4OjpalxPTW6AGJQwW/D4JFwZsBhWQr3keOOP/m6iXoZ
W5CxGTytRwjAjJZLqZ3MonxxFgS9lEW0T/NyN7ZK/2jT4I6yJT9WPFAPzw5+t+iYd/rst/d5kx3L
kFSdSINtKjgTF1zdM7jTo5PTVNLdzOVIQSiAIGvgiKpzXAs0LOWUjl3a3jA3FuaCXaPl+UfRhQhV
hHoU7Hn3aOyPY959SB/W1hp8BKfzYud2f2pwzdUmU3VomBihUNTekwAw1DWbH2xc6answnfNxkWs
/lPQIaPzzKPoaZkdQvWOZrnfB2mNvpGA8jPjNoULKa6OxavTz2LCIkx/ubF8rbh9kDHlXRzG67Vp
1bd6ni0RNrFx1xplaEP8i5RHSDLRtGcD1zRuN/srhDe6xn7cWCV+s6EzwnPccOZ5XVftjQn5YxW7
CM+xPB2JfnevLR4d0UjX2/hYQE2zD7ZRyjBjFUQsrFxblmc5VNZ2FOpPWKnQ2dpJEa458Ll+T0lK
XJJt7In+Nul0iR2wlRRNmt0Vm8JF6tPOQs96Xsqm5gYFCL1Jwo5spXQ2PWAjziGmuNCI2LFPTlPN
qV16j+A4cHbYfpwTULdz4p5lbYualFZjuTQRRYTsz/+NnNc85QgaTssrYy5WVEuGweg++85qd5Cd
Ot0/Wb+B89VBW1DcTwFxOaX122ixsDZaqI6VG9KiLUg1qFEFOJ11NyPO+jCAxl4kPssCN9qsnVSP
t0Bt6zRX06VL6t5E8Kf5lHU6xgYboHkVu2LyxMVyfi42aibW7NrjzTuZmn3npoOOFaUfz3MXEf6a
ct+xZH7gpndIbeE9wkE5R1Dklilj19eNtetq9z2QOMSsJmkIvmz14tygrmydddc5P00jqvdDVDRU
KHjqXSeLbA+fChFSsPx9Fe6E1VgXfSZw1bwEAZVXKZLQNflUtUu8/LivI4Ofg5+UMRkFz4r8PHLN
0WegGqnYTrSevr0pPxgCyqnTNOMBuJdtXdf5A8vaUHUKeRfYQ0aBhHP06+jeaIO8FfNhrsc48OyW
+Hcy5bawcGx/0u/2Xgty/hdKt+p2PAKQFoRWjHsvr+z3wFvV1aogPf6iyeqr53nDk4yc4dmlzimZ
5LmOyEUzveSlHyYb7ws8ZMH16vJviV2SzJKWrN/QK+zzvyVHMbVqIuQ45AkX12XpMe1f4qQZX0g5
eYsGWpdEnVoP+kupUceH143I0toZi+wBw09ooO5jjEA8MHXtiXIQFCSEq8OFchUL2jNjPN28aF3+
qSFqP6I/Kp+tS890Txr9NsKFdbYYzWHcbXWUaMSXH74OMwmZzJISJb3TC+N3PAWYkyBqz9UYUx82
W+IM7BuXBjEDoAWO/KfoM4T5XVHy1GNVCzBVbYeGlL2OQMWHFNYlEw7tqK4bHP6O3vrILCJINuPM
ms4i8ydE8dBRKo9P0F6c3vMR7pCRfK5MlzdLIrRjVVjupoIr5TrKhziOxWkyJL3KReccKjOZXpZU
AMPunxhwtCHtrqllf7hqMk7/FtH5pOqnM5XolVcN+T+aB2N4J3wm2qZ9/4G7XqHg0b8ixR0QvPv5
JSEW4NYaXQ83Wv+GCsIVG9otXJ4f7nrIv2+Ky6IeSI/o4Sbf8PiBz2YoSWhsbd6N7+FsYV4WVyr/
iKV7PcbJVCK/RKKALJ82S2qa875vPpqmvMQo73Z5UsGy2zLZuojaXwfuqAwpqfoKBrkyp6jY5AIl
vNMFGcnYaZ3chjpeg4Tu48Rzz9kwJC+6lSOYmV/BHa6gM0OP7dTQ9tlsps21WjsZxUjiq4xksTZS
eJlFNWhUAVxapsr4arubIvE7lILMATKOnxYKw10dYVii0uvuWMHAwFlhQOTx7hieCEoMYH8x4zjx
zZ+X5ZVRvXVdhJkgCK7sn1walCPuFT/HgWExWkUleRXS7BGtgbEuH5WZaV7hkHA1xdrJXXzK84Ib
HxUTg/26ycLPAUfY22wLe6vjp0uk9EqLY+tkaaJ864Ui7kk6H3nS3pta8s4uq5tykwjrlzNtEt2o
X8z9AjpTlkUSdXlv5gkXJOoIA5IdXKsB1SoHrI8VnOYitfRmnQs4lneyoWVauKAVefbygbk72QD5
kMPjIvDM+rQ+cA+6+bP7eFnGrHnNCCaHI9OHrdfYEm3lgEaOP4LCeTeRnNgE1pegQ0nrJ5N2/Y8o
c+M2Zqey5Qr0Gwo8Hhog2oKMbkFJsWZXT90mja9JPOxl2D0J8ALLiqiV6TuewzZC4+90ZXMSc4hM
aNpAIqWjDkVa/nDTsPhht0c11Nl+MFNnxYUv4UDyAvp7bLzMQPaIr/hLH1pb3XJFY7Ukqb7KOm8l
ATN2eCzYst2iyQ+jWVESQ5BQsIKp/Nkr3NLMDkjKZmQnlWb4QHCD69lB8RUhBkNugIRdaZ445gaz
7gy6NgZhS8oVd7+pf/290sLE9MfJMO+LILq3k/LqabK4inY0VwqgapVqzoRrNCpf/HmpdN2iPPVz
EuhPy6pAq1djfa/SrHi0nlGdiSKYKYUidkgqKPHvcA9V6CWC8Ta2XcRYgq8Y8QLnUO55dKF4ONn9
bgR9UNkX4htNtcmSWK0ZwexNXUwWqo/kPM03vpRdRsv88ThkzX/otxMZ9lkFn8Z8D6D1Es/zbHwe
g2bOAKkp1taGWq4GdoLL/6kbhm+1hgz5n8hh0Tf8BUo7F921qGjpWJHf3Fw1Ul9woU5vY8hX1IRj
U+rM+bMskFUCyIP77dZPBDAx0PyFaKfikmjTeyF7ubdqciwqB8LmxRSUlyBQ6l7lZCZntumS88bQ
zs5YvxFs9J+cc9F0Tj0GRGKikHLZRpS8TQnoZNr/IKWAosWSP3BOjAIBlojvxMQw26cuct1iYrQS
sfFTivL7n8mdLsUcqLQsaYGTzCMHNuSU/Le0nTltXO5GGdK1RRoSD1yk/BhvRoGM9tLaJXEPhDa+
AgyguuGJLlwSjUYXjQx2EWNsT/QoPeXMwi0Lz2l+6dr0xpji3p2ZINViN7uP9o72m5Edky6UnOSv
W6na0ACs9jjl8ua4kMOjrX1YzIml9AncZVq/9QjZ/UXl7KUloHVUff71D2AwN44Rt3dbi/Nzq9nZ
2dWobyCrIP9wI6aPeDalVoSBUzbnImf13B3oNNMu2uqNDv2M4bsavgxlqv+95/L3kXseunti0skY
qGrE6D6+N0Sw7Oyhz8/pnEmCTiXBu1S2MKdhUtGK4BO77/qHabbMLL6ZAUThSBAVOV64B+05iCdq
kwEDKmM/JjFg4ryNXrlNH5Vvo6uzRozmPT1aRaN9Rllanqjsu041k5cblWgQYqs+UX/Y2z1eY6Kk
gri4VVoPd4gandnIGKI72aOecQ+tHOwZCRrCyRG7ah+Q7i+KiaBcrXp1nFHcCi+62kmzxSiXXjOt
GF74AYaXCYP2TlBbTi4wnxvRwfyV8wEEofX/X37FokVHQdOsotlnydPfrpY7WwaifeNq0N3a6ZqD
7540K2cQzar+m9E5kiwe2NIG7/t5QAUw9sZLZsxdb9gjb2Gb1Xu9SJqrnNyXyg6yN059MM2JcPUs
Zcyfgrq4SasN10wi0U5LSW1YJbIQW2YAsW4bs3nti+nT1okHBU1CajeTk/6Y/D++zmNJbqVNsu/S
e5gBCMgx601qnVmKxeIGRnEJrXU8fZ9A3b785++e2cCSRVWVAhHxufvxG8lF/anndLYFuZ9tpUvq
3bTHcpX6k3YxKgKii61RVAkbW2/cepXgNYuH9GyE2c6M8WTarou+gH+bfUkO+Wf030dzktueY+nq
z/EPbBHRnYSA2uATnKtY4NcZXjJOHUCHfJUIg5Cyq0vag6XeDTcS62LDPcpby3iirnY5C9UDobXc
S8Jt6gbiZuXZrolItwnmguvezOttqPJ6yyWr/Obi6MFP2FNiX3dxcrMzFVit6SaWob1NbSBFPsH/
p+WSJfYxGfrpvMlTYGLcqoar64UrHM6YoFEdz5wlvXPJ1gwCNdnLZML6V48t/j/1aLl4ikIlqXTd
GMpML9TF531ySNPUxZhWZHvi5ay5Nib04+cXBzF9boaWbVAcZjQnqXGVUtVnIyIjBonp8xGCT7TV
ePkdl6hPogTPPwkM6bfWykvcTH7xCqTs5cfQ2349D3ZwWRBxJLDobMJ5cFhWrszL6pU5BgRD0ynh
RRHnrgjG23KxqkE/4iB4jn3aB2aD+qkJk+9luegTw+8h5Y2jlDr8IuHZUVqVpS6N1/Sn1DyESjT2
w1Y/eS7IopWLdWTD/Ij82xDK89TZLpp2M28EKivfyDDjmsCr6VReApah4cbGnY/0EWAmAjQM4o5J
7W78eYrOrrqAJiO532qtu6NN81V0no7DvZU8veohTh5DCcrm2sHfts7UuRwLtgmxDOG5bLyX2NHN
DcgsPAz//ObyyO2cfPe5jY0m88Df6rDoEOSEddud/Ta9p13T7Zl4MOYaJys7M9F0V9YY5BuhYmy2
uoxlCpurZiRtVbglumq68oaUxwFuyS2lf2OVNxE4nBASryMi2A41QViH+dkbsoO7drAUvWhNaG5k
g/YvXdp7PmX/PNBgwa8XI0AEnhg7UrMziTbz83MxIECf4yFMd04R/UxGYwoIIWOHTsDcESCoS5Q7
zFOUMHmXLsoxU8kpfR8HmrctlSEu2BDbCXCAbskWJ2F0/lzUpzh6zCosvlwyAjWXSCXGa3hn+3KO
nyRQ74HImFb18lwmmYRWFT65WhXvlzSjq8hSy6Ml4aiNTnogtHRAKHJOHkDKz4tFZJnIVIAXgB9V
CP3vC96Ech9I41WFDD/Xt2WRW5Y7TTZrovXOyaD9+jIlTXsq+bQuv4oVUkGG5groR3dM1WRlcfIA
NDZPDs4iu6rHw+LOpm9Afbo05/cEcOMwaKa9M0xm0jP78wcogIEpeTffQ/+OUaxem9BrtpaRRJfB
7pnR2PCyThA9Vv9miKhnwVsEYWvzRyetS6nt/Mj5NgA9PPr2/B4tU4mGueOOtLG1N6FbbmsH2Ofo
CvEQcWI95iiIkFBKJpouLFAUwGOHNYGZuyF3FS+5pYJO5STKz8ugIk94AejQHAR3UPayGzpOAPWr
S9PQ5zR1zY37VsJMq2MJLN1zXsZoJkxnNssvx7rXtjon75VnkYMUx9RgkSj7vMHtXWflScMJFgiS
2Ssrqboz7lA+KYCWTmYCUisEuIS9nGvi5z/Yz2vCxgkzjilDTS6GCj2VRqSmlW343MatgqSN19CL
oU/jit7JGYMjVZjpLkEKfh2sxmGfFOWnwWbgj4lerGb16cw4plQM0vm0cq/uN55k2/Jnxr880hsM
ZXImU/SRZyD/Ic1PZxa36Twq15JjF8aRcDTxCz1j3W/vCbADbBY5MX/CiE8tAZE9xsIJJa1W7Cjw
Qg0cQdIyxM94vg7Lr0JXPE1hJZBtE+vaK405qkR7hlC4WWJopTX/nUpLiuLO3bbDIy2+heFzGFdY
8X3mgYe0jnDuwS3bNKln7od2IH3snfDeO891wjwwy8qfLNlUMlfJt7Tkid+UNRqY8Li5spHrn+sS
U8b8AjNguGaxmF7KIdHXBSOjA11d9U4zsLcR5a8fhuF2KC2yhV4V5Nec+ekidCySh1RDEz8hKEHq
xaQpHNwkvpnZ/VL0CCCWNDZBt8bCOq7G3BjLPbhC6wj86Viqmb5UR3t1iKFwNoQ333MHzQNAsryf
b5ladanAoVlqjuvd4uHprGi+eM02dDlxURxA23Vrdre2gwcFe1DbFf0M738sosP83ndTt3U59N59
dTGY1BHatpNt6wYP1svkvWjoty09qDpVHO0i35b3MWgb8ImIb2FFzysTGi4VKLLKzHXImu29VMbv
xnAJfZUgIlyWqJuPsLuReftWUVPAv93btKJlE+VbyTlzKkL0YQ30vbLkJbY6ajvM9zFFCzbU22Bx
GSx+g6ntf0dxXB81ncrUAQETdnuFP4ZmuWs6Ysxxjd1A7BYlpHttZ7d49qMY0Gekk81ou1ObgFOP
2QsC7PNi1CzN/tRWFoFlKDW8kw4yGSoAVAJ1p1todcu2KufUz2mYXF604HfVpROiP0wes3TpwAOp
EK+CwmKDzq9qo3WPheYThTECDlocsI27TfdEpidv5dBYH3jp3dXIafGGr7U7dANekzjLBnRG4fzq
44+ws16loXLo+KAf9ANWiHXYfWYVl+btphGywfQc1QSnk9n8ifdT31d1SA+lL/W731glJMS2XS+T
Jmx/8efMKbPDahWD/t6FU7NPIis7SenHOGIcbk4WedYNbcYg4hYzl6vbBU49+aqrH355Qirl6Swa
Iz3N87GlgNJbWym0ttI0CL0v3DlwpfW5T6td6nag99VuDoBFsoOLwnTaDbEooclhjVVo0uVi9VSx
W7T+IWjVtBNgY94hPTyB35iOpBCA8YVZdcRO+C1CN78zyK237Nz0g2Ex1mpSyT4RwomxnlDe14vO
F5Y1Tpva2xud9juOca8Pgd882XPkboacVg0bqm7oGP17wHZkIdllagK3PMrVGK52QVxWaKKcVofD
AqkwI586mmAEkqR2R3w4dnU8Zufl4LIcYZA+7WNjpk/Z6DKJjDSDTa6niVWkMSBOdY6cTJuKFfAA
Y111yChz3GEMmgZrxPLo4oo3GEi34VMOW+HhOmz8mbO67CjpA46ktE8Mcl1lTYNpJgMyzbBWRG7P
r9zbzh4IlDXnZe9ljqzkSWvHDRAD7yVkfED20XXXtspPL2Ck5RK7H3EYo+ylwzscYO8w4J9BAeXN
eHPyY1mqQX5qfdQeqYJFuA854QPXbrNV6CSAb5to22sy3saA6b5UjvNhZ63cJq7Bz1Gk4ydNDOXK
uyg1STRYxVpPYmZjenyY2K871qDdlwvd2P7Kb+pkR3rT3YyCXuXIguYHdxFr/WhCxUBzuy6PyrSG
+Tfaa10zWE0kNThEn6C/9XoxMkxvyUTD49v3NjTaFplL7/LqTrvRo0tKQp4Iy5/rZlPRf+KHUu4c
yzO3uksEy2ey9vgyjop5X47VaVrAk5VoPpTkcZOjYdyGbvA31biyoZOtXTWAJIfdcl/FvLrgmZaL
N/XjgfNTtNL66Felh87uc72PnPyzrPXn9H/Cv8r/pXTIUSW6JZtCIjO//vM/HF/Rs2lEI/5hU32n
6//WjZYI/L7jbPhb+jciIrZhdiel/5oHcu6JNWPtW2CIi1gKIx3/Cf4SDi3eie20vfXN+lcOC+fk
61nHahc9m5hBbpMBM3O0HN7DDo55n1v4tW3N20xXGW6wojr1NC0DyFqn/qgKo0kizuqCOoJo5EKE
xohZnpeLliThxi2baL2gzGWbG7CWuaEat7EIhuuCXEcdatnDwStfWAQt2xbEqJkOjBJ0gSj1r62S
EyXYoJMLe3I/0U06Z4370K1j52j6CaozScsp1pD/uUWaY/3d5NTLRM1xLjX52xMvVbeG57XhRaf5
RR/y4/KBMIzP7oH/56siTMWi/79eFssBiG/xwtjCMJzl9/+lTsEjpiQHu9O33M5wM07oep6rb11m
VG8TsxUW+cDxvkpnojIbdNZ6QnPcB1OJ721Y1dMQvbWVHK+tZ7ar56TM9afSnvQnG7Qs02ZSzR5U
R0aMTIR8hwNSMUWngXKHtdotWIM9PXtJq5E+nFRimee2C4c1hvTpoVNgI8TwI+gqsrrlvCpT6+RV
0WitbWpwkpxPfZh4VUUNxMhwRxdfPpOP8HKwkrhiqxXaWgw41Vj3SyZDA+MCjd7RUdXlBWwH+x4Q
OzlNM++DB/lWc+vnRHJGOCmrQcTFwzb6N89prLtPfD9SewvpI2R9mkjw7H+rqXDBtA3xtscmTrTY
fOlToN0BBSseAVWdfMCeqnUfm77QLwbIcvioIeOu0c16zAk5HT/jWxe5/SnoRHGohLGZXHrDM6W1
GjVNf8Boipc6jH9U+NYYI5UUs88lcS/LRWORHvBmMWKTgmeqdfGNOFi1i0dMWX5O4ngeJ/0kiqiG
WGsTsa2ExeGUJ3qBprQ1UxkcNsm2MzxeUSKGznWYpujREBuCZ3TpvXHkP6i+itxjWDelH4IBAip5
n2xGfaYayx6j2xUwIqSamsQoeS9ywyM1RvslIT4lKKiI9mTz3PpDqyi091v0qM5uvdPnEK4BV4th
yEUvtfmwzO3N7RMKcRG5t5P7mqkxUa2Z3WU26T31wTV1VqzMOsP3RhlxJouyIO5+UAKnAbyt60Iu
J67O+ADe5m+Za96+10EnjBPGzoDsJ0eiOGBcyaujd95fjDfFzVDOW1QhJuLVh/RJLo0Yxp70wtui
nSfbip6nG75AwD30HEFdJjQfpc3KDMrhNWuCa5xG/RajvbxU2hb2SA7HweQQUPfTwRwFI1kVnnM5
LlDwhLCR+u5m+UdN3QAERCxrnwIYOeoxbAe+0yd2s9UFPS5g8ml8Rer54qCGUxEVijfVvs6GCLtg
7Z0tiGzXiTH5qh4gqimkw3Jx+pE1mgQitWJBua0ZK3yLA5e4TnpzZdUigmWc97SoP6QF1P+wyYz9
UPnxDaySxjzGbVYeYENm1uMH8LB1XPnnxRFtk1PcO6g0NwIFsEBFcOEE+BeWJIf7atPv2SQTLS9G
tLqhpnFgIhICKdZ+B5P2gvUckTN6apRIL1s2iO5g4TCOuQWvhRp6e5XDTbtUIOhoW1ZQTNRey1eX
FFGG3StjqEVfw8BN2LwP0KGO7BB6fNSYtXFtOIxBzXUuVbNxm5XYG8k8TqT51xKDyWfedVl0NL8/
TXm4GS3h3Jvayp99DTtwhrqYmv2LOg4fzNimyZgo9aasiMsvQeeicqetT6hh3cVnW2vsa8pOCKGJ
R/UBs+V4nsbCWA3T6LyYPuFxEacli/2xa7TfWuRSv1G2Gtbriaed51puLIqYN2Yvk8dQShMaYndb
FG/OjGjCjU6JQpt9XxYOwvTJKuvTcIcpPlXuY0Q+tdRPKIZ9LsZzJ8Zh9y8lLP/LOm7/jxYM3MCu
YB5sGbbl/o+OU+kNlmZSK7AVFfGmjG4vMmId7iwuRT3auzDAQwPC5++vGbCk2WyNwWn5I34b9Xf1
t7IMtGmehvG6azX7NetaCNjDlO0G9cuOjekhGTTj83eFO3qXkCKwla5Cwdas6VfeBc+xwLGzWbIo
YZDgzcThSp+G+uJSZLJ8kZDVP18kzLwybWC+ImjYojGdJcZTtU+Lk+vP15bteKf25MvXRDM0sEow
ey1/+M+fW762/OHla5HuVKv///NtsoX7tyXa9m3fEAZ6lm/QlKmqlf618cgy456Jggj3Goj3fWoD
wVsuXq3a72wt3C5Hv2SasFiCWIw8KBKCcOcS6NWD97gdQd+otKcIIfJ4JqtiYDYgdGIs2nGbbvCX
yoeByRQKPdjjXifW42b11ZlBUBR59FOqPVODr+04etPfs3wmG39JyTHzD3FyZLK9ahwkpZZB5NSA
5HNsmR8LK/uJejk/mzqFiR759Auvd7Tp3OHZD4MOrLGlPUfkCeEPL1PWkALnsjbL03KqLHSsMCLO
wX1FOqw7SjJPPfRBE8PXtKqqxeAovpa5xeCu7cFF97aJjSmAqgkVyd/oMxLEGHTTLS9PDO3Bm80s
QWVXedz95vc4jLJ707swplkwtpwrJfpZWQNpxBqTUsew0GH1sABYQrp2pav9HUOQ4hg7Jq24HN7B
oblbb4xZRGNTngx1CeGmwNO02VOy0BYHbyz7feNDEHJy6ZwSB7pWmDr9BpBBBQV0O0jdBdhAXtvQ
HOtueEZ6Gzj+TlE73BlTx6R8MvPAfzrcpUOVuqcbvyWZ/j0paY2QSzzfTU5jS2Iuhjm2kgze93mN
ooEANe4rIrxYc+IKgCruZCrtwo2fQ0avFXrSLWJtBwExXQnFsKd4EL5qr/tHgPl7zNvhueuiTaJk
MKHySXFq7D2gX/upDqadLIbmavjN1jSM+Va7db4voh+FVrPclnZ7B1iVrAKGz/c2urIfXYuk7f+C
e/tTFFW8iuFdH4Ud93dgdpiESAi0lgG7XBj1I6CKi1Ho+1zpyd5TShPYRUSryqBMeUjN72VZdnDA
8FZVNSz0KuWG3jeYVYRV6qey6uznsJSLsyiAw6tdI14vUkR1eQdmebfpETg6otUuPR7gS+KPGSNh
BiTRRPQpyUcWxzGiEGIkRjR3LbodkSyU84Ch1qgXcj8aDTjLFNW2DWMMEXZ/7MJufOkj5WEL3C84
xna1W4QXRveSShA+AD4jp6XUR/OtecOp2tjoqsWiaYN+31flL5mjOnn/DXZLf38e9oDgUkAQzVQN
FVOD9TnGxICA7jksz7impsM8tadGEQ6Xy2K0g1vy4UvL2TlTllxq4fOJNp1VoELT4m7w2jxGbusc
Ab40dfAbg83DaRyJQl0xv3Z4GqIpfnV8+Axa4ZlruwvF3uNHX3Hfz+lUyD5S5YjMsZDupeHXPxED
xvWC3+sclrqYVP4WG3vJak1/AIGYhAbayro5jHp3dEhpuLsxF7WivixnreXiOsN0LFHAgScGpz+X
GiBVVJbzYdFKMjcd9gYxElM51VjMCRknSJSa86HYpz2D3i4z6zuIHuol42beG0hs64CQ1poMV7Qb
lCwY9JD53UghEeyWLZmZxzSXWGQjT9H4a0xL89kaXsuBiAooSvNqRMaLxfZ2hcu15t2DFwV4cLbx
R/YJ2OtubhkMz4MB7yzMmyurGJeSRPOYi45TQmJRmaT97hp2wn8udWS8lbqYd85gEKX+50JQSACM
9QoCsEElttLzPhIdFMjBtzSfCk4QUSRy2cykzSgOOr4ciS2G2NLkZWRdIH5/SaK235n4j0/LRdos
BmPC5GiqIFPEypUZe27ETFLHBtSCp2i4rTD1hIapfjlIjokWAf0NHJeCvtlpgllQzliwY+8+1+JA
uq6+lG3pr1qmsofeCbxnSUXKnNDVS+nkmbsSCqVyCWJTEmdFgi3gnx9biFGMrcRw6tWj2sNqynHk
oGOv4xZMiwKEk1uURO+55ff7QSHwLEV36fGtMMEzP8be/2LlwPmqCEEP73p+SRCq9oCd9Nc+rp5E
Mm/tWfsBa77eBvNr6If9PuSwh+WKHZw9i6PJ/btRnl5NlX440WrkfX72DYppkqiymF/LYGOQbwYw
N3UxC11WrugWilHQZLxr1FbMcA0ag3AfOgS6MwD9VTNfXO4RUKXb6x+sZKZbuBiNYk+1ZxWMr01s
kWtsWdYHXWuOXmMaF1qlsJ6nJECL0fiaGcHPGe8DYSp25lohEgJNaAda5l29NJ/XQTfC52ms7lyW
EFx1buDbQmu9VQdpWcqRihJuvByZG+DWhXvvmqR7OH2Pd4pS0ziinQFq/S5G33/A0CdNhUd3A/x2
xMiReQTNY/upt6AOOJZxtmrKTDoDMERYfHAum9M1RVRfFm9RY43JbrEa2X39XkU4J2VaNJeOJ2uD
PPW3aG92MTdhrCZVebfG3vgIS+NbXdCfgoR76XIkGT+Ve/gQHJXy6LjMGqeqozkh5AOrh/4jkChH
MAfZ0jfkDzsjJ7g5chPhYLZe7jfLZUi7L4Hwq2BTlq9LAltzHXdXlsZPvLvu0cnbPZCI+V4XubjE
mcX+1EihiY6E0bwYpsscTDBiR9qSanCda7dzKXhFoF1joXBO7Knija052X5sqd/lKJKdrXG6+nT6
3cfYouADr8UuVHy80VAiok40rWs5nCWmSD55t5U6bIVJdrSVtV3iAluPaoleiPwoJBPGGe89Lgj7
LInbzDX7FZFbiz1W5+0lt5P1ENYN/P0yOwbI/XbY5o95Jq6sm2AtR5n9qDsS3Aut0EdbrCc822KO
7Ic3ur/aDtNCbc7ffF3cElAWgM6GEw1OfBCGlCGJDA7FEALfzuSOoX51KNFM1wldC09lHslT2hX3
fJLTUdIVfZ7UJWJSaeqyuCx0Cr32nh3fMfYGhYhHEtKbP6Tldqh/0iEA0MElcNakFDFMai7VU7fE
3j9YuZrJZ1Q1ApYwbnbl6H1znHS6BOpgWJsF/ixj4wIg8DvjiurR3CQ5q02ZkbBa4i856NIDCrCq
+thbPuioqk8TcLikWvqCfaVIRg1sAKSlZYjoZTAS06RcLSq40ONfDbrZLuzwWfU1+fLGTpiH2fbT
0LM1sqkl2JGHiNaaRpDbk2V48fR5n1Pg8q4JutCLuEzf2qj4BdWYGjlqoZrCDYhXtsWWxDIqsbJT
Vg4Zewy27zmK2srrw5Nmz+PRxBRG5AxGCtt2d+NMQn+aA0PbIDzu4zZSXEdOfiuPKFvudvmTloGV
y8MJ72mZHhayIbY1aLqmuSK+HjNNGfWbpX8QVUM6NksbT/UtAcKj4h4t7kfCcRNscIkgrw2CAg/s
NesqMHB9IJweUibfOxtSNOOoeEDIQDFvbcrooAIpjA7uo6wKf2oYPdcNO3N2SLgtU4fOCavWCVVS
FJUlnv0lNoJnGtOPrTLpxIWUDd4ccfWLMD34YfGVFIbYJRRC7mktfoEhRVNKEtnrCcE/q1EyW4V7
Kxyxm30OKwvYVS89XYHdVOVynsIC431jAdiHsGLvKqX0YvOg9qPQvguIaNjj54PupPYld5qHndvm
QVcK1Ega5+QS07ZMY5hWk/ZV8Ind+Y39Y5n96R3e8zgZUMNDnQWN0HbU4BfR5zZZ6QYN4cxQniR6
xIWhUIJDnDP/VE/2fpj1vW9P3jUpBdBwJtVbEj7LfKeFfDWaKfBM6vA2GYVk/VD8BpiZQhN/itwh
/trW/QmLRbzVUms49K02rYtcQqeaHJ0lrYipBDE3pdsbHJlxoNttvw0qw9jnfX7mDuZerbL+C0ma
IwsWtXXekBXMB+t3UgjrUg8px3RzeIFsgXTBEWdbj5V483DwzpwOL1bu69tE9D/jSQvXBqBOVivI
ymaJzkSyeNeWenkNbRZMUwPQFYf+oVS0u1IPiUZN4Kx98H1YpuN1jrnhXNBvvRFZX1wETSPY50Hq
LBci25s+Miw+BFhispS6OUXHg+ZGMHTo2xXRbQksrbwLB1tqYDO2w4Wx71C4n2kP2Q2i6Xc1Nset
5rX1tq/4j3xpzOscshtupny4VIqYngiyPXoQHinci6+68QbjgYEtGiP/Ge0VEnqjkQzy0OiFfkJG
kycaFrPhu8B8fhgZt23qckpeMP8Of+H2oMaIJrsDgT8a7jAGnG1/ehsIRrzkI8kvks55YX+NrFeS
5A+gTZvFEcdAjJCnSHDq4dsYiuq7jWeO/Eosrxri2cYaPMopgkGeTbcnGRSK1xg415W2uhm8Wjoc
utzpsQ0F2RbJC1sikbbcGV7smcFvCXaTWoD+RwMEbO014H3GOMpekposrT4Xw3qNDyO59uqStoyV
kqRtyU/p4YrFSztk/gC4bqrtH4m0+L6QdS9Da/b7RYh0B0oaHA2AtKXCdp3qeIoSEe8CT+L910u5
TaVl3wZVouJODkVMtCPuOD9smsppL63NHVe9TRYnA92cyRkv2V24H/VgRryfIE7bKnpKZI+IXUj+
vFOXkJTyXuj2D0xQKLpqmi+HtF2Hc5y6q5lRHZ5DE4k5DVNWKeTeFHPUxiN9Bec5R6ZP7OKkt/Qb
2nldv1hu/NOkLfWQD4O42P3wlmr0zfE9dvwl38e35PwYS998isNi12TkP3Qg5U8BWTU6ax+27Se7
UWDv0W3qh7hDl69Cht4mrsxnTYEOk47OzLazrsQWjXMXJe6Bps99H8F9ypXYz979C0+wv2uVlQcp
OtnITk5rnDNAFJZLhPd6yupu0/MXLsw5mgv1hBaZ8E1p1NwezYPmsBHWvLy9DFjQFT9guVBWNe/q
KMR8qjzoyyUUFDKGYs1bWBs6PAfSHB9hx2B82XuwWoWYRfAFyzqHvM+lQixm9aTNyPNPTKGJ9MRl
da09LH+DG/tbxko0rcWpGRxz1SmjzhnQU9gWO1bzfXI6xcjVDMQmkDknXR1NlkeZ/+AHrB5agaYE
C+0Qaum4LtgYYPEhrp2zoV+RZBS73sTVRbUo40gvxhVdZE86vSoHDnfQahpaQAHV/KqVLLfsNDRF
bK+lPFtWVJ/6XD/bcGnuWe9T5eKbr9IlxjthIFqsRIZFT2RSCcg9Kmc0xFBJNOG96h7xgxrz5WZw
aIlz00Q/UqlANgGahXQUgsNNP1K3+haVU3opRRO/W158+ovITnervJrDQkNBgmex0RJavJN5AKfH
bt+XNaXQ4NGzs/KeLawk0mvP8I/Tk2UY1TMmWJfYPhXAxXlo0u7quV8IJNrHqJFNzsdxetAwTbNP
Ri6WBS44GeZQrEeDWPAfSLZZph2OcOcRWTaHQ1uOn/a3NMGFrKk2yWXTCX8YI8ZynLeSYNUr+1OQ
WNMRDvB9OaB1ZfWRygi8cDP1e2r2rh0bi1w5d3V1+vTQyWZAxQt+1O6hD88t6bLUGAY2rOHbIkQ1
KfbxgaYACh3pBRtbTgiMpYptg6a1M/rUe5Qlnb8OE+8NprZsgxeWUZkPCiZmQQhUObFtOD0VABwx
9vCK261U80R4lz4/Xovs5L1RloyCnyEIL5sBgL74D5vq2mMJJW/mlbD8G31j+iE5DoJfRJ3bwo63
FeERemR5+8fCUWZBwKiDsJproDFO66qRJ7ubHh6Q323EN8ar9S0epx+10c0cCgGqkL/83rV0svEW
TlYFW9Nrix57mzwi4aGXatuoa0ljw86vtOmrE+fHKprcY/yboU1wtiE8w1OGrAx38WfiU7vmeQy2
+lHnBwJvhSlPXl1/+FmL/hgpn2RhOCtgMNUpSUW2C63fcHKay1QWhbatcy166vT0RzNyEx1ZkVbS
NcKbTRS0BjeYek58tmTCvU0Mh8yY74XAOYS0YoB4K2Y+aw2wJt2OntpCpbaxDu3SLD06gUbTFJDx
ukLd6vKh3HQOT1tNk29TyGbPyX/YSC059bNNZXE8/eBbMXecTbe+NdGaNUbtVW9KD2kz39M5XT53
cwcWQ+9oMoo7axUdHfV5tXS/3aMZssVahrFMB08peEjMqi1tweekZkoRpzNNBTqIpaS9ewA02R31
2WViz3PRG8YScZDHHIX5u2OEvjVa+FA4bQ/norQ40h2W4J/FcfjI5lmuaxvmKWG8Yet9utcxNlyh
8b/ZbThfhTl+DfyIKU0tza2ndKCy719QLrODKfv4WIfBeTkEoV/+8stROxqNrm/QPGgtR+LO5lT7
iDANU0LCM2Xhpdf552SEBTlumZe1HXnewqskYYbW29Pl+KiDIdjXKQkDaJZvrclshPz/79nT2ne7
7N+ZqDIMsW25k2q0GAh5L7EZHs2UvYBQuHeiufLklwaEiwi3FyYafx/jNrstl4JXUMKDomcoX0dJ
Le5Tq5sA1oAYZjoepNGY/4KKlpy0rBY3zuVrsqTlFfCZsS0nPmo5drNVWI0Do2+2FHqt72bFOh81
UpQ+PqJ1E6k0kgO511Ze1tQMr56mTwcqHcpLFlliO84WiQYFD2zwje093f+Sim68arI4xCY7KyrD
KKNvhhxngpE+57nFQTGMKDnToWJkZC53TFodTtLPbgveUhMzrUFTY78c6IR9DgPi9Tz9FPjlTLhn
gPukJClMduCjhHGCu5RHhXlGnB9vi0KHN+oILcbAXj3oew4KaA8mL3Q65K+ExPF+EaxPksJZu1Gl
GBZ45mqjOiICvsIFDbfNjnFahNlb+byLW+DnOJaLvHpkTnn1aDBTJlQKq00XIqBuiE2QmpzwymR8
Cr38zQOhsiskL+ykwgBN139fvMo4Z/eBjjCjatqo2aB7ToNwz8ijO5l47dd+AkdHRcG2num/6kNk
7WO4RsQKiXkR1CDDGhC3LinIQHLH6n9asPPdMiKlUHGvz5xAbBygM2BuTMvl2vUty1qHmku+wAFJ
RH6FFQsh+POCh7I5pECy/oxjlke601DaF5CKalyKdkdErEPWSLpxk+fM1+2vM++chOPlZhj/djBT
wYAgnCPkEUKwTonnITxQD6dTr3TChnTsyeWtx5JtrN9BcVwudUKBdTUQV1mccKaf0VAWurhs9IQ9
eqOlJEebcZdNp2WSYUtjOoA26VYQNSYAcAOHXKcgl4ZKw+gSNt6QUhrUJvu5QILixnqd4ry9M5W0
95ZlPMiOQ5T3vFslJv/merHGK/qhewDxbUZIBLgs62pr5g8tJdpY5HkAoFCzXiikXBdUAmww6pFO
qxXSWB1sU3XEHabgVQz6bK+tzKt2sz6GN59iml1R0EnQhy8YGtlY2dpTamPGzEP5RbFn9yJM+UGU
tTxJ3gipwTfytfTSsv/f+XNQXLxgBN9jDU9pAth4yPloYHQB7JSy+8/y8lulEpFAmIPT8mgazvpi
aFMSCbzIiXs7QVNoxceWHcm9dHH+Tcxdz3SeDS8M5XmWC2Q6HEUjzeAJTLkgJp3UkwZvM+gxojPH
y8hn71Ql7tYmMjFYvr7vXTNoaEoOXJQ5/WszR/m5++cioQLwGc4qcrspadpPyIAoMM1ps+YzsBNf
6CUUD+q6necmyVYtbngpyubmtUF9Wx51hr3qS3gaPsTeGtuuFa2wz9m7wLEqWE9T6m4bnwG4BQiR
k3zQ7iknC/hQIaD8E4KXAEco/c4fPuD4g0nl5WRa8Lzo2+iPpaCt2DMcrKczs7k4Gv+Lu/PakRtN
0/StFOqcNfQGmJ4DmvAmvTshUlKK3nte/T6kNF2SuqdmeoEFdhcosYJkBJPBIP//M69JtmM0PAwQ
xg/rohnwiErU8SlH2moTLHy0dRHq1G2rNAXRuGyzFquUmNA0jGPq2svAsY4e0sIXsbTsYubUlEHh
aSBm1SDeqD4eLeiakAgQ4AEFgUyz0momFP3IaJFxQGFEAyPYm+BF1XsBHVqusNhRQuyyxE1IxzFE
8+NotzL7q6VwD4gZZ3glKVxU3r9LOLRtam4JUS8EnCp/Payyc5i273U6NNBUKw1R9ty6TBYI6k4b
Dq2oaNzQkE/BN4YON8LgrMLEgVpIG31AWWpd7bgD62buD3lpYtm9Zj29gy6Ldkikk9on2SEqfUBN
KCS3bhuBBZSXsO/PhTQmqNhNKYJj9KjG5Zr3K59egp8+aLKxFVRj6vjRqbyrFlGklu4Gqw3vVEiE
NPFmk/SufVdx5dmODR7RSNSC3BH4o6uUCiWq7FJ3r/zUnmQO9TXO2+qO5vnXvEnUbc08cqBh4BVB
C3F15NumeJ65sZXmCIK1JvZaJDku3L7pYDWIq3bVgAdMJNBEWG3dailCiySF6ZuEoztS0fSYvfqD
FDbpdiUehmigEGwn+xVFpVl0jItIxBSotw7j2jhLAVRhydNg+mdGp2JZ6F3p6Wj/7rWF6hEsYn+d
hDE64T0MT2rNYqyCBFbQsAsX0r0fANQpMMwtQUM2+MOcqVI7YtwNx2+c4gzwmiYkzKuL8RNJPn+7
6fajCMeky00LErpa4yE6zjfGECnHSBavjRmZLoLXGI+KyO7XC6p3HrrahV5hOqu63ioqlQoGnZQU
FGsoZ5oJKs4oj0gWC/tRHvpst7Rx1oy0W4YHklvm7ZDDUO8bDusizvThoM/DXYUw4A9NMAJHy4FE
DO5ziS+EBSMeK1TmpCJ8GbK6xQ1J1hxQIDPiD4J66S1Qez4EIa/UkL5EHZduCnfeJiihrzaLwQJQ
C5rIyyKVjd5VIRLy2JfbFRs054GOqS21OrtUhidkGvwNmssHXUqDG3NZoGyKXFMwi7t8poSXopjg
4rtmXuNEbxx620B9RsW4dkp3pxiUCzDcCL2oBfmwwoVMRMnpeq6CGYExbBN9utPlXD3F2axtOKPQ
Nkbo/pkg3wVkZEcrGVgYo0FP+Hk1h1qhRBoWBnhDV5anQX3YkTvYoRHEJ+wKlW0aKvcTjiS9PS0/
8LAs/BFwDeo9mYeXDxVjOmYrj1Naqiz1IA+0i6ToFpDAIZljYe+nCOMvKuo9jYdrU/kWHXUj3+QK
zyLdj/wOeHi4y7Mhd/xQf+7l+hb/kxpXm5NMv+y4apFUuoDiUocPsln4L5FgSpu5AjpvBOiYQG73
TeCiiKtqSy91XUgq55oXJu2VGcaBvBDsV8mtSAFC8m1KqYFseWUFT5wR1Gy9Kaiwm+8j2NHD7APY
koabVaHTX8q+1qLaoZrTl3TprlAw65AIxYhBC3gM1gWAGcavcUDLoWOm8GgtwLVMUxwVDFhKsPBS
WxcUBaqbYh0HuplHBV9CetjeuBiN/QmPD8yYEps/R86CTaMMMhi66xfUcUMeECZwfUYYR01fkJ2j
I6MBGSIHWpD5LX4LPrCqxK/ffOaGTbkwlpGeGyjKFLuxUTAJZdSgOmbCkcdaSuhS3ZNlgPdGVbbn
AKImfk54quu9ipmRyVCDlhlVQMPEzJeq8iMew8YmK4F8OmoHdatF4S7HizcNP6fAWBBrivTLUETy
NwB0WIGCThpAa9WgBDtpocYJwjZSorvUmPvroGoUpAb5USalPPU6N0bhy8GV2/ax9auXOlClO12T
czTWRB2xetRVWrARjhlEylab8y/TxN3ax0DabKmCfTJVC/u3DraSwNiwSm2knYhvq8hTugYiURiM
pyA0kdoYZNWdrQ4xEFrT3lzCX50RuITUYZRIioDtcywxpzykFvW8841oU6rQwdaFvoxRWp0/SR0I
h6wBbGlXGW+bo8ajC2edGiTP9n4U7tc1fqTbWEWgcoUXRvKiPUqlpJ0hybUpD30qdOWNJHT+1cQk
EFw7JBzK5SXevQ4B1EhZFxKjHFMXWIq3CGhnO7yXb1dtslae9NwWC89A7OhSdVArgjLGjgJfirrv
7iX0d0M3gQfgzks8oYKaOBqVcgyo/+9W0TRlqeiO0nj8a5Sbqv0Dxk2RdVVR0BYSUWCW9J8xbkDA
ON26Srcl9PGBXsDOwLTO6XDn6aayuUlV8Use1A/E2b1dDgHfY0Zazw3NNNwRJB9BP02Hpshqu+up
KFc9EpmpmPBgw78LE9UZRurtZDD+hgyTS6qSlvlhe1xudR1IsjIQdxk8orYO6wX5EswrACS5golq
P7UbFE2CPj0k8a5YCIaJJdJ3DfUWCzlqB6NBDrAwMxE+ajyLng/ivgzL/81lsn65TDoaOVSwNQvJ
S1Oy5F9JFK2IuYFGaibiWWejHu32C0xvXWRa//3VukqYOeHkemBYxb126VasC72QW4ak/jZul3p1
E5ZXrVfVHYUdRncxgh1LT4AJoly6fXmKg4NacjsCOqFvj6NPDKimyvDFaBCGC3KAY5kw1GgRMlnT
yOzOkwhIzcLDyVszxGahDJ5iSYhfW2KmXjg0TXykV6U94AyAXgNlbm5fiwIeAUq7lr4Fw3f++srJ
4q8oSl1UJFFbLp6sM5r/yj9RyS9lLc76rQoeFYjhdNGXRUmyeJl1hgwjNsTNuqMwjFerIVzUBaM5
rItWStpvr9ZV9e87UnOmvkGN2pUQByFgSrMzqFJIePh5rZvUevy+/c/V9RVgM80di6xx1tV1MS8H
aeKdSGv8oOGwpTtRMEbHdZGq9E+QBWdKXVRUxkXS/8/Fn9ukayMjOLDukuIUKpkE9EQRmzueCuGK
9pHhSotO2LoaVQ0qZqGeHjIFqsS6bV1YbWbuR6l8Q6/N1mPq5WkjcNfTpZNOXQMahroVXDnQ5ZUn
WFFAW+HkN6Jy1mropgpc+dWUft20OtOvi7rGO8JIpOdftof4O3wzsJclbHHRfgbP8fdt60fXT8xx
TRxJBdlbRexDuEYH1UoB4XVTA4kA0s66bd375yoEXoQ+1vVvL3/Zv66ui2xGG3999e041VDsUzF1
yAPjs4lr9FLdAKotwiBzaDDSKFsWk0wByl1fBvKCDkrpnffLZ/58j7w4Wvy5Co9/32uUVYN68Tdb
FHU6WlwnpCDp6foiktLLqsFw1xD6pqAPF9R7WszjiVrMeJIgTjkooCKhumz7c8efq/GyI9TkHpVh
OT3Eghle5LS+yEXOpFuH1xxQEHN7SnArteSlmtovXQKx+uZmHSzhnhDNOwyXo/3c4ubwzeV6ebWu
kjzkSN2a+LTqXxjkq5uJghk4RrLH3EJnBvBwA9p0ihHMWhZTm5KK+G24Qdr4iAmJugsWysba5NIs
gvZF01YNXX+nXyrQhJ4fxIqb4ph7ky3OPvgKo0m2wLjXbdTC+utfjxf6rxOSLlmKCcxdkwxCeM2Q
f56QJBT/JC0jeZPS+iZD6u+rcJ2Ror0nwA2+YQQQw/DJ+Hm4F8TAukDNGanhDIES3PIA8mND+n1P
2VdQaHHVjTf0wqlpJTpcH+q4GBeK0s3QlNINJi7zVZTv1xUZRZfzUISetBS310WzdLCCpVT9X64O
aE3YkcIDXiUPo6mnH6ECKBAtlwWAR5c1bC39gqXj90UZgvRtUY9dN+GS8X27AqyNqi89nazUr/qi
8bqSkSkPydAFKboF5BTaMUXHKys0MB/zkhdbVcpLP8Vm5q9/D+Wf/B6qCkDJNFTFJET45feY1Dam
O6Np24hg85KZpnwbDFDNE5S3UjA3t+umEDm5Y67Vz39uigtf2kUjyMlk+VAjGkgVEfkzu9Om7BeE
wtq19Lnj9uPcHOQ8S0Z73VFl6ti5MU4JdqMSLv6wixm62WDeAysuG2KvQuCP3j1yxna4uIdateX9
9RVQl7n9R6Yed6SO2JcsKZauWKb0yxWwEiYu0azVbY68c51+EXuUB9dFpabJYrI7fV9fNxpJiL0Q
2CzbJLvY0AMIAcWJ6SMgR2MLLh3F0XU1KoS9qQJDiomnRZ9m++JlWwQRrcxsXZrrBn0ckPcINktG
CKi6xut23fHDe9aNP+z3M8tHLhX+FMy2aFuBWNuqWTu8plkCVTJUHlNV1o7GzX9zqZZL8culQuFS
UiFsGaKsrlzUH0iNvjYlktXr2pYZMt6T+aX3iA/5x1lMvwRhLRUOapUxVShED+K8BiKR055EkYuY
H8kYpjhDIOA1UAaHgflOHEhQl9OitVJIXLQpUlcZA3ccsdPh2dAu5rJQplgjqIgv8ki+2YwA+Vut
WEBQy17pNozM+Yd3LkewZhTsCNmveRo/hmGs78NsSK/rpnUhAVuw//rqmEss/ePVMWRJpN4gG5aI
DzmG3D8PbWULTrkPfHDgbR57f07M62Q7se6EAgV3frdghjjFfL6+JwzDjG5D/yrGGrBzA4mIYHrD
bhS0Szz3D9iYo0Uexc1pXdUAhrlqWGbbdbWUahP5JFC866pUTvNlORC09v5h3dQG7+vB4Iv884Ol
8fDjwRAd/X4wjCTnC13V2/U4I67yS7vWb/cyPdzIjJqHCHuV7WCRTYxV3zyIYgc4sJKek0ofAEtM
l0LT6/v1rV1jJnZSV9FpfWsQIz0xyQGQ2OVAcC8tQH0LXno5kNpjS1EN8vbbgXLZ2umyld+s7zVL
0LlhOkr7dXUeJ50Ms/PddVUS+voUwn/6diRFMOR7OuDrPpGe8/avf3Xr1+GDkcMwJEUVDQXytaj8
8qsvf84Yx6DCwC9HSd8EcLIu4gU83QjRa0tqQI0KzDFgzQRwb5XgdQgM9lI00Ca4mVDk09visQ99
Uus6fjGxozwgl6A7uTDvLJTkdRkrEMDLWk+5D1Ls+qrXG7q6eBrJMWi8xE/vwUv013WBStxwpZ2p
OrmU4pmy7CDs7K/1smib8nNkVG6EjsG+WgwTa26ry1CpB4vyH6YFbCrlIiL4hhlrLNsw1svPkWCh
gWUMp0Sko6wuANE/Vytgg24Xl6VTLYIR3xjeAiIS66q0vBKb13autlyxmBy0Kp+mXgMeLTWl25bz
PRZfxakvKvUC7ohsovXrZxLCGvAUNcF0xCSyUvtnQMXbxbzjlWKPueloD22bGv/LPge2aGAVcLKW
hZmHFKnMCln8aMBZNwLDY0fymHmzlbcUDBBiO+AH932RRwDc15vj337igTf/8e+sfy7KCXMXoAQ/
r/7HOfpcg8r/2v778rG/v+1/610PRcZ/vx7op+Py57+fnvvevv+04uV08afb7qOe7j6aLm3Xc0Bm
YHnn/3Tnbx/rUR6m8uNvv38uurxdjhZERf77912LLIGkQab7tx+P/33n5T3jc+cif/9c/MMHPt6b
9m+/G3+oimVYloHSMlIeALZ//234+L5HtESLqNE0NQNMKGk8OV8b/u13VfmDkBLRWoPsXTFJ4n//
rSkABn/bJcPYtkRDNUSDdPX3/zyx77zMbz/ZP9dbIFr9aZgnwyWfxX5Zo1Rgiar8K7PfCKFK+v0E
SZ+oBytjtzveai5enxvQ2m6/O08AmCHvBPemAwDQy91sG22N6zzhhtM4w2Qfn4Ie/mzhbJUtdQ4K
Ci/g3w/dJsxckG0vTJEHXOoPQ7DT9IPYoQNiN5enxgM5s6Mf6ZkbKY9cmCqZvpOzJxEBWUcpW5t5
wkHOODv3GiOMTSTiTM64QfFf8iisD3bwprmdc9txCrc4TniWm25BfXjhFsyJXRzDW2Vw9OnUHeEb
dvZTZ4cn8SLfpnvcMQ6a3W8oKpzg/25LV3s9Cm7KQQRXfFZ39SH15E+AEb1u94QH0r1io6LLX4DW
YlwBCionXD6RDMHf/a5/lc9wCe1b32k86arDY7OfDrdPT5Z9Pi4riNWe0n3jvalOYRt2fcIQxIaf
ieGyfczszH7ZPDwE9qfRLU8kh152h6awnTxVhJRG7iCgdRS3WHXwW0SzA8KneyIrilyDYxv2W2Q/
cK1selBuyzbYBp+pj9sACkz7U/2quMkdIlE23jp2QGcNjMijJOd3EVWDbYyEaxcMroEttXJbfZ63
4r7ctUc1xmPNBp1LrKrxuZN2G90ETrltdp0tXWeuaDTcz1XgaQXfDPykTSbmJidEXfc1DVynHW05
fAzSY4Nv4kG+x054C9DvGV906bYXjo2nv467hwdhJ81us23tymnd6EAk5mJy64Z7WBxb9Ygx7RNV
UfVDek430i45lBu0EM4CBeP5gENodNiomisY29ATqXW6TwigaAjLshgLyYbqNO5g4Wks6nH//AjT
BYwXH8OlvDqkGJjeD4815OO3Pt6YmluBuZZttGGAHFjVDg0aG7YwqkLSsK1E16Ad7vX9M0wbLb1Y
t7EtuPD5nstzeJLPyn19Grbdo27cCJ+sT8UsuiJaTYBcRUfhhXhILthoXAvWY+FMN10E/0GbDdbC
Bjolbge8XtwNkYlFDf+EChOZMVXx0FMBb5FBS2elwW0WHWS7+5pH0HdtCYsmgOoP3XsY29qpvTYc
o9gPdAhxEwx3NIUO4Q0XFngqH/JvOaT7abZ7++bmdOD8K0e8Z7bngQfViplW+IKdPKK8AL5RI0AS
4qv+pp8Bg2+tvW9ukMETPFBUG4E7qoaRKXja54ZPm660dUNv0e10/GKDuS4SJhROB1fo7PGF26yC
3/cs3YC31V5dYbJR1P8cb2xUyOx+2+3Uc684vaubjvaZL2bZ2Bluus0N9D3LdoLkCJyfq8PM17vB
RbniVLFJ3OWRFZVH5PQSF/+d5hPn5Tuo+JYvGgOF4fQv/m18ExzHLwtf4kP41CU2pB8CmUbZcH9o
2zx4rgJHnh7o3Uu76ZxvVGczeZOHD167n91rudGOn0DVnHlOomP8JbnQtsIj7z13UfD98HMuiTg4
5msKUM2ud/LrTXC23pXIqe08vpHvkNS1HhUqOfLrPO1bB9eBs/xqnsoaVCW6kp39GQnO+Wxevdkx
tuaLbwvn7ERBxi4/yTd75W5rONIl/KpczJveUbzpXjlcqj2V5g2xmBjcGcm+tH31aYHwb+tLSUV7
BwjSjb3393AXI/SxF+37cFfcHGJPcZ49hPPsy+R62q0cep+xdnYDp/kin3hl02d+yd9fFYbuAiiZ
PW1ar3OHTfjeufgqsAWpKm/00p3moI51usgbybngIvXUhK56nQ98BTvqncFdPsXD6pnXYo/KsFPy
aXqwju7iUmjxLmsLXjq9aIfB5ZT47/kkOSlOozsYYyDqSDqTs/6aQGU6tF81zeZl+vXV2K7ncWmf
JslpjjQF7PTJ8DqGwh5RD5sM48RflrnNQ/ygv8aIQIKqtKXanh1Yk2Ry/K/1sBy1q5O17RGh0pia
WugDtn9N0Z6HJLbtJs6ez+g21uvaRoBDZjojN6h4Vj8HYm2X2kbxghtt+4ojIN/BUt0Q7XA73HJf
usYWdJv7rrw/wh463Du7rxi/dK581I/m5vGSU9mhPWfa2rvmJPuaedI4SxdKhtNNxCWCjuBWrrJd
/rWecGuUjvDGnMrpG9tMtoOH/D3J0GzZNoi1OuYL8v+X4YSvMkZigx1Sa3mbwOl+wYXbaF0dw2j1
6nu3GGFRlbTT7RRde9zXS6Y27TXllIXSxpgLs7sSpGu/s1yppXhYHHSymX89nvznMeBPoeX2o1ji
rOb/gUARWYa/ChTv29+OUds2v73nX367fPRR82PQuH74W9Ao6PIfeByosmlIoqUYlLm+xYzLDpM2
A60JS0Uc3Vx2fQ8aJUJNShkUvVTJokmmEU9+DxrZJWJ6qqFlR6Cp8+JfCRr5xE9Bo0ZNQacLyoEk
KkxEx0sD6ofKyQR1kOoFLme9L98Esu+kA83U7K0wLqWQ2EHXeIUUwfbLkeF7HMVNHT8arFgqlvP1
ViK7CbSE0jgiZtbGAIUkYcfcQpgwXhvo8VOg2zmOKTrDI0KBAfdkHG57VbfFiRyTmUHENiEAGwnA
jknzQR0uAXJrYvQQZBK6XF+Ld7RcHGSgbLHt7CnRvNJ4lcRPAyUwXyxdxLI8YCqbmEI5JhS2jF62
UsEJFJ+1yyDfJ9j8KDWqNmjZoULkdWgB8eRLF2l67v0Hq74Ts091n9DbkIGoL+0NHwHPhzDW3CDE
002t9lDYtsT0HuwsBFuwm47oE4K/mKrA1RPdLZGYCVAqTMcMZAuzAZNjyWXLOvUgG3x7KdjWZrMH
F+TOqGxCujUiIIufau3Nn7Ddik81fz04S4roIEfRli9d9AYmBG7PWx9eW726A6O8VYEpBwN4wQ4p
bXCDcFBOShBtkStwJe09HC7NEGxalOqCFg32RncyM98ZQo6HbLDUQ1AEgZXX11dJnGGixg6gA5jv
AAKaeh81iO73Uv6WW0j3TEpw54/NSU0QaC2KmxrJc4kOT1de5zG6m1tQTwmSHHkIpaYJ7nqirOUa
FH23r+QUpxj/jNQUTKhrMwbbAJmtokt2RiV4ckc63Df73LLul0sKFdWbjFNcqqe75WTnrMXzqzsi
yrOR6FUGunXXGMnbchplP2+XS5+H8nYaXuNB3eqhsG2VyfW5MjV+n3JlnUol3VXxWw42q5upnwvc
XIoToxtNI8uZ4vmCBarXNQjDdcIpsaKDriUnZFnOim55iu+ps3I1Itzeuvgt1jpvbHwviTtH9cMD
quhHkPD00HIbY46tEfqe7HebWkA9NJhdDe9Iyq9eK6IkiY6aUWV469HErWIcHOFn5743IgTZj9tA
l7dGDB4q9HemQk22dugCoKE0tIIn1F+itqd2GXoDcPEZAzIxOueAhLI5e0hgOWBN55hAkKf4VUiO
QzQ5svnWVkSgaYiyw6OYErC1b0UqEZRDvSsC9YxP1KbrtXsURfZa/+oPqDU3lE9m607wSSTEGZTw
DpfUvaoqgFwNbiI6L20/v3QNRHQ4xZAXOWuL06GxzvPkC5Cz6sdUaB0xDV2Ka++a+oyyBMJZSOMW
ATXmzG3ymfPCgDt5WEhIdfjSiR9SS8QEm1DUqJ62/XbEcVDtPmY52VeIOU0VYgFp5xjaxNxfAJGS
3dwEpdtDCVSe64kkFczmKJLj0tqQzA+w0nBTlehrPz8aM3ae0WdNOQpj61TlZMeNZgdoTkTohNTd
my8+5+U5pZsHkcPulIcC68rQzaZ647fo4KJ6kYmPynAXylfk4baW+lHlHtL9KJkkeIuELqIl2yEj
s0OkLeZ3ACsdht5CjIA4ZOP+g7RuTmc32akMVBWsZgM4YJbegna19f4NliMg8hbs8SexQdCNXpgp
ftIrVMbiZB/XuCP0kls2eFrU80swzkdjnBgskY3tzG04bUsJObtx9GgEOWXfblRc5UXkvXIZvDkD
9ohJBOglW4WCKuE+iOXdDt1X2yxJxxUFZZTAlRm7m7x02gBOj1pvJDPZlX7lZX3rDUg6R9mL2AHj
1Rnuaowb+FgB7ywQZ+hRkZ1iLGZp7g8T6vcCx2/46N0UUd42lGbUn5Wnvs1NmqpQNsHP6B9bcnIg
8BBGI89TnO20ARenWnhE7mErZVRcBaRYhtAb5cwt+XHzns6Zgkx+3h/NIvBMsqpIRfxyahHfwv6d
7aUluK0inGQAXj69McNU8SBXz5HYwX96K2ViM/NuCoMn9H3cCMsXQKfAPHQnVUOvTBjIYSP3ZHD4
ITHgY80tgHqW4k1bAS4xiZ/xYoPD5eWMIINKA0mGHQR5u5q7a0WWHhDcT8GwUUTOwtTP8dxteiGD
64o8Lx7DBYhujPaWeaMchFPVgcODp7ueIBK7GMvGGgI8DHTTnJzEvt+g8e51CI+2DHyFTEFADLZm
WB767KXSIVXQDsoUJi/zzqSLMabCSUyF2ykDMU6WnFln5uHTMtj6meg1PYCpOt0tA1nTMGA1DNpQ
mZImOuQcfBns2qJzxj55koPFpsj2Df2gi8LtrIZ3sThcpNl4jJJx2wzkvV179MNs1+PcyKx6CiAq
9iPj+bgpsBo0oFqKoFMS/C7iND4EhWY3unKW+uIGWTjb9MOtOnEhkdeOOFcEFSomUWz9QC7sFJi5
E4BcQw+9OI8cxHZu2rK4aRj5JFHwmmi8BIzn/3qk+z+rnP4P4uH/8kD/N1ZOZeLT/7pyenjPfzu/
Tx8/V1uXz3yPg40/LNmSJKR1kYZVNVSq/h4JW3+Ihr7USC2VLqcoSQwE3yNhQ/oD7VhiXSRLEcG1
ROLX75GwIf5h0vMjGNYVQFIaDZB/oXy6RuI/dMnWw6s0hBWwaBR4zV/7JflY4dzTm7OLrcUXfHZm
d44GxbHq+NzMBcmvBQ6xQaMUvUCkrCHc5yAanHQanhV0nnJZPdeL63QNZcNssje/rLco42wqRUK0
eDZ3jCeeWcMG6cGlyHQcvVC9Q7ADElGJXFgnTsd5umRpiuFM+DWx0hs/yN/0apv68S2uZ5dKNx7k
YLyLhfbga8nXWo4vOFEEIAruJR0gW1x26DGEX31rQv6eHq8dCO2ma9rEVhVUaQXguDaO5i9F9Rmg
Q2s9BApyrEJzmGVYJDXunWpXQGyCUTD7jiYnNqUtDQm0YIEdS5RsoI6i1tqldxjI3o8IuWWANXFK
RffAH6H79Blwz0gBUVhICKNkIyVGE/UzKTW0s+iHg1f0aGXkwVSezaUhj1ZEujRIMFIH+AuY2dAc
nLOeM8PyRJhFHrCXF3yq243mI+CrjrQxjebcLoTSvOSsBzX5FAYfMoEFOqtf0U57TjRKWVqR3w1m
AA0CehxIN1sAbODMGV1yLc+ecmnQAEETOyOft58HprMM5B8o1PFRG/3pRJF9Oun1XTlb0s6siy1z
suRp8KNtI4RcxACM5oJpCDjIoRlV5zmeqlK+09rscU4h51nx/FIo2hdZh4xRKvKNnqLgMaQTVRXm
17ilh9ZaLUoM+CP06heZK+FWY/Ym1x2Ko7AIpfkxqhVqty0LfIqhDRwbqBp2aOGKIxcYQ2q7Uesf
5kRwZ2R8HCbyyIvHZxixlRtiQAC7qGbURHyjy7u7KIo+Y4+MdwiFEMAQgf6sEqJAVQk+12VxsuYJ
fwXLhkKm4ib0ZGZI8gZfMESBKts/y4ksOgEEfWekujgbauX0OArTG/d6GaFqaVI1NCUQ1Z7rnjLg
mB6jBubPFAV3qPwrbgbUiFlByl0UXjexEQHwL7Sdqc9uMgoI1kxuOEyflR70fS+KNwqin66hHgh5
iKTJchB+Wzzie+miW33vVUr/NBXcexkGj97UqedczcTNoEIdlIUa6j8C+4hZQS8ONQ2fXLGxT21M
LX6o9PuxKXtXyPgqsTrUG6PI9nMjJs4swctH1GGjB+JdG+jGPoX9rFVhvZtgIaqa/1z0gEtn/FLt
OS6fRDlB4sN6QGwA2b/YmkhIq9tG5z1l/rkT+6vBgAC5RXaFsKZZArlmi6aeh7Doi6Bkb/FcofPX
0hqR1OBQUuz3w3fQ5j0q1onsxkPhzbR/7DbBu0+IursgFCg0Sdpm+TdGirDBtwmTEaLatGuBHDG0
qD1Og3A5TiWQ48NQEHFidbmSR9TYxKBzBCMtds1W1IKjkqCbr0nZW9cGXw0/94ygvWpqeqN2wWdr
5nvhXQNAfzDvBcNKHZAypZNDVnS0il9kFtWbHOaqrTUKj55OaiKae2hfghPm6Bfg7Jh5PmI3NuY/
7+h7K5sIHf3G8nByf+9hT1GfRuIOLtUD0z2Ab3iStmCIN21dY38Zio+V0Iv2qDGyTWp34jm+w2JA
R0Je+MgHdRcG06PkS0eYYaY0UoGbfMoWsf9uAaf0sobrhXLefaQa70GE1A/C6PiO0BkvDagLhVjZ
aMCHdlEiay0uHshJKqv2eMACrQB5T10viSVKmb2JnGS5U33fBaGO+Ftkzyrfo1byj5EKXg2pdmrJ
n3GI+FyK6RssX5HhngZqmL8IC9EOKbdHtAxeo8r8P9fY/f8uPFH+Mjz5qJuP6ccanSTzge+xifyH
CMNCIf7ANpeA4ocqnfyHrKlEJqYBTp3gYCmQ/Wdr1/qD+MOUcP6RJdn8MTZRLcIWGV6ZRERjrQW8
fyE2WeKfn0ITQ6U4B1zZIICSDXFFiv1QpDP0uhIk0YB2k2N5NT8FO6G8xnho+TWjrP5RNXT+5H2j
3jdwevPikOYQ6sQ7pmHSvei/wRNpSzv75/PRRFGTTdXUZInO9VKe/LFoiCZVPgmx2mO6MN/XwI1b
nqXccjAh3ZTy4Pj5Z8YBF9SdPTUnyUJ31ccuShxu6jZ/ygz/nMyfIkHubFSv9lIO3h4p2ijWDnkS
3VaajjxGZ9cWvoy1/mkK8tOMxmhVyEiXWbdhzyxQPyX9tJP6B7xYJB8L2LliNpAdfK+c3CgxyxNs
8UPBl8ugxlj0n4j7nJCOArYDEr1EKMVB89QxE/jtdVIYkxUqf2qL1KmArTQlSSlzzJ7Lbe7lrkNx
x3faYdtAC9cKYLnzAj+ecXsrmZ3p5vAdQj450RRP4R7pNSVTEuOi9rqRDppOjQ/RMcTaiMS+6Exk
JSqiUY0ZMG4IE829WGrdECC9AB/flKiR8aUsDdjs+CUY6QGiX9FR9jB26uD2RWFr4bVrrqC0kRAQ
7KjJHAtNUEgrRk0PhdbnJD1pkFT4qeChxehhtMgiwL2Elw40lDVmW7CLDfP8l2imOoIHSCfZWvU0
Y3i6XL+guLbtW2ROUC/gy/GnFLy2W5xfuiF1O6TNkDR1zYmoiCtuJk8R/rSmuJEpkwnmWwljBbwv
DnBPfGc/uYGgFvWZ01J+kYMPptRxekppmEl8dWGgA0cabzUYcTW6jcilXU4gBwIVfeHMmWW+Sn1C
5d5OKQdnxEyyUHoweoYvMr4jVfk2aV9wAHILU3HViZCVn2I5BRXI7RDBzSJ8LIfZXjLOrKf11fWu
BCghoqpkqRs8xV0FbKmpCjvZjG+Xr4uAA1x1Sq1q50YxpSB4IiF2d4PwJZ2RvHwbIgKsu6S6Ff8X
dWey3Di6JelX6RdAGeZh0wuAo0RKlERKCm5gUkjEPM94+vp+ZFpVRtxbee1a96Y2sszQQOAfz/Hj
x91xa6uhpYGSc6jBX0Jtsnos4U2aeLXm+VePSpdCY58lSe7MLe0Mj5oEJ/uKOqUrmokmH+2d5lWa
r0oKQyJnJSpoAgffCtNuUoOPX5qBZcK8YJ6F7xzTqbBUIyrkQrmlIocmShTfG+rMEz8n5iFqIUcQ
XBC/N/mjxI40/WeWhA9C3UHWpGfZjTVlLSBV/HnX2ozUOcvEAjAU+vmWEaxnK1jnUb327YR2l+1c
wf0q/Z2BvPk4gG1QJbUZaNl5Fm+oxN8hs9wAQmcQx/yeamoTbLkKd3oLIkKMn0obvbC9kj1bC30D
4l4jpS2c8tfUwkyI2QrxN5IaLgwqaZBQL6bY3H8rxZbcbGRiZYR58dEB8mWXDKLDwUUsnDyCwQSY
9QGHmtkHuyhRU0/Wsl+vYj09VIb9yom2xuDyUkrjTwV4rfjDJPiiYb8B//vYBvq2onbsq+rWAADG
cEtxEIgpd4gzrhyeV3xXVsp1ycavrR9DCRLM8izpWuvV70Q42KfXKEDkohxXGsB0X70qyuiVXY1Z
7FdR4ivDiLZ3VGTWOjtkHJ8s/UVhugoKGWHAQw3fatt6FgIcdUbClbKmmKWwIRmA0Yc6YTDV2waM
a1QUz2BdOgGmnHB+zOQpDOy9XCko5rOQMpmjTdwS6FkwQjmBPV19KJZGbokpnFl9JzXTTCaqXuPk
I6STvizoO8vtzxy9B6M3H+aOY4gDzy9tL2+uabsZw/e0aGmx5ATkj4uNyj4gf/dkGXIGjyRuJ6Xg
tMMySEPIwqBmpOIZWLOGpfiVkKhpFHa1AUWeI7P6Qr6LDPK1Gl9xUEKkheWbfU9sQMvakyi4SIV6
qJB44hyX4SONgEL1SL133Iejv05RRS8SFZ4iGDquXGDNvBTX4kBr1zS7kkDPqseqCzZOpW6wyAjd
LMzhadAEZOdI10UBPd/jz7rBGwlu5SalQWbQ4XDYafPumNIKkVrPapgti0lpUw9Rxp2aG67Ms0bZ
t4xkPD6SWCgRyzIwmfUsjLw6FRkChmd4LMzJTSZDcDScIQBb7VYJczy0pIGBuVeHVGC2HG/VajQU
T1xAeQi5kplLOMPMu67gTDRY8ACRhRNs26jej/q4k2naRJDPnWrnB5Woldzqhy7z0TFOhP91sP1L
5PRPgNlfeWZ4ABCNoGNBYdIC0gF++fX277qwpd1cFBPybyV9jEA9bZqguRX9FAk41vO//3kK1DsC
KXoBNPO3HjgMjZS4whwDTbnDrH4N8uNM1qd+jQiSUW9cPuxP6uGfb/cbFfK3//2//y+h8f/WereD
T9D/jO5to8/6Q0g3/DWCFr/yZwBt/IcGoGY7Fmxj1IQtwU38s8zNt0wAOixrTEzLBc3xvwJozfwP
BZRfk2m8gaNs/YUbKb7FGqOVi5q0idbGv8mN/LUZ0DAtDQkMWTygaVAEl9Vf1yzy8pRzy+JG6Bfu
5315zp6VdypPTuvZ+AmszPUXQph3oYdX+a6r3GJLC/3Ounfup2/j0H+1+/LUPOTndC89pl/xF6oH
u/Q8Q5D6Oby2vlt9NPC/8j0E9bWzU71yDxNj7dzP+/6Leq+lQokL7oB3nqo78yM86bdoVxyNg/rh
QE1OCWRd9ZVu10NzJ23oJ31sV+kmXwEv7kHan8rDsIb3tNc2xbPqqev0NK2rJ6huBT6Z52wd7XRc
wzaY2j8NlwGIMnSbp/lgb8dD99ruq2fpUfup3iHovhm2LTxJBBU31dZftTsuxzsLhqh5i0/FHU/5
oN1bO/81e5a4pn7aN/hjSBgSdAdIeyON7iIenDYr+6668/lQjvtHZ2Ps5EswPlZ3pXP67I7RXcaf
DR7CE/oWj9MrQ3jgHW7qOt/4e473O9ND+ek+f6Rl3y036Yt/VvfI83qh13jnzLPW6LAdsDE6hCsK
oJvwwT77d/kmWeOguGrdbDt85/6m7tbhO3WhO2XjbKQ1ve5H/6nmdpTu/au1S7b6y0zR4wnWEHGQ
vyG8RkyBagJiGzI38K4LjxVKK5+IpFB8He4RE/Jgt2/Ge+SaUd2eoCXCBGtfpnxFrWGAOvSOoscu
eirvq21CJXSPReDK9GLei2SBYYlhO9INvyu2wT3uhOfmKj1kR/vEJ7w5WLO78jrcE3rbDHsCARfy
1LO2q0Bvv/BAkN6Sezrgt/ZtOnIv92/OM8Kbb9p9+4J1vOkq4RbTJl3eOTyo4Uo7+QGxvLUMc7Hz
lE33Yd9Nd9RWVo65zu6VR+mF9UkAEeaYHuysjeIWR35/FXnQDTbmPf3p8sZiRrbo6/1oXHzynvoT
bK0QYPKBQaO0aa7GHRcRKnnKefQ3WB9L2YbO4fLQb6AewXr9pK91VW3x94i94HjKPBd67HO8ITnZ
WLv0a9OeURMxX2nZD+LjQIfM3bVYG6GL0ZLHvb5W16hYIzC8ra7Zcb7PNy0Gni4VJmIB9hvLSPbI
F5DQhpRbBW6SHxJvDFxEXhXzvUMa3WlvkormlXNLEU7AbgMBHG03asfWPf1sNpZHiTTfVSt95WM5
Bofz0j9NL8YFTxvC8RKRIdkzYIZMXpF6zc8O5td4SdfoRexq0LfRw6HJ7D0MMahEQyszMC1y4/yk
fEjN1zhSD15HKXimpq0I8aOT/D6Yu6TbwhP01RWsbPmHrbx0PjQW3K0/gh+Fv2rQgGweJTp+7G4D
DTeG90pyNjymkBkgKUOivcSQhVVFVNoyOv6l72CVB0Rj10iX11lFY+qKULJ+65BQeo503F3unbV9
kNbzvbkKcRsYT4hj5Z8E0ZG5s0gUIt+t8Utwmx+jN7rZeniuPJt0d2WG95qyc+a1TNBV4wezokuB
tt0pA00rrqK6Dn1vWKX+Tz9KN9pGe+nmXRaeRgVywJ26Tl7hSys/9HtLPeaXKttnb91bNEOFoZa3
Kwfc+NxhKx9r2/SulklDntu8JuHGNF/bZOPIb8CpxW4QRB9PjtbIw8o4H7x38NlmfFkg1U3OByrc
0CWJynbDy/BivTInXs7ieGifUWBrSkTl3PqufUpWL9ZeQVHApV+7sGmF+wqxFHKeAmk1vDVv8hN5
Qr+RVQwjN7HbbjvJ22mkhRfpZD83uy9nhYwtIj1ISJW41n5YR1mCj/NePXbEXw3liOGoBM/5Rnvs
RJXBza9Wd+mQQosqa6uaMUwY1E9/Uqrd4puAj/o+gpbOnD4PsFFNf/KsI4KiiRue+TvvqRc+hRYm
ODAdiepBiu8AD8qj6hzNT2Tc3Qj6Z+8ALO7Zdi607Nx806i+Qyk0+zXJopATjFwbnxR9xfHA6kCI
RnoFW81+ODpJJCH1MXqX83flsW6vSrC3Whb0oblpMLyr8qdRX5xHI7nvsPQ46PJ2hXCyGz0aHX2t
3qVfr4efGVxvnCII8GljcvW3YP7qj0raumUpOKfAKpQVbI+zkYZuQmXOJQDs4KnbtLEK6ppQlY/k
Ewc+mehPbApIhl/1SN+YSfaGnc1whFKZvPgQZUpyinVO/gfbstsPK9p3PqliPyCmGa3aY5UQ5Lvq
J1/aY3o3HfxHig+r6pMS156PYlJLz1ynB9q7IFZIOzxbOZz1a7jvPrFoHe67T+007PR7Q3cRUiGX
SE7FwYal+T4YJ2UHZXOFCp+rDGQwyAsDNWAA6so7hG38kIVG0S/csVbLiIoYDrI7w15bCZYC+zi6
8+dVV+xa421QveCrw6gJGSePoh/iWhwICSVwa3sX3rHIWM39ERU2gw7FXbT6sHfhSPK0Me3NYGIS
eJJB9AYP68ovufZk/Y94/v93yPu/iLwpAsn/OZjdfNTF9//Z45qWf/1C2xS/9mdAawL7ErASfpro
lNBOQ9T6Z0Br/YdJ2gMiTDMQkCwI738FtFA6SVNoEXIEM5N4ljDzz2q1qYhv2ZSW4ZDJfP23qtUm
H/8LAmsoNO+bOs9okxU59m8IrFDiMU091QXSB/IIWNPMpuMlQfsmFQY2tGpAawkolGa1T/iJ2YiK
I8OmAwYvFY7Y100wN1paRUHFyPRkZefFxia7lOv0ECJJWcpG42KG9BGP1bpVA8A2nQJwBePKGstx
o8OM8zBc3Mxm8OCTA1fd96SXT1OT3MLBPlgj9wiNcEdJ49c0qzrRAGy7msnVUjvwLkeQiQkQMUIA
H2OA64haQSbrb6gy71W1dyOFk01ULmGVEi7FqF5a4Y9W5voXhXGFO0mZzGQl/lpE0bCp/+B6kKL9
85YqUPx/HGZYuIJ9gA4LU/pbqpvXiEMhGKJ5+MnQ4eOkB6wwk41fctX4prDm9UuEROCvaKFOk86M
fV2V33QfQJmywlmMRewwuJFFWckpUBuv1LfcYWSlCEnrWFkrg30WnEitNo7oHLabwAEcQUzp0mTZ
IRS/10WUk2qHwmSGBMesVdGqth/rCu35AfMW17AZETy83OUpSyn9mc5vpm+d+yq8xXBcu8i6KDZ0
SbgGCqXfuWjf1Ta4+JWdevWclOtISteJkV8S4wQPgXs0nqnxjRzBDo04+QT+4ATNRjFo/FBmGavN
UMlcDX36Te5LDwBdyNAH+CMZ17rIThnFTbIG+wPjs3WQhA4KfbyIjka9O2JFgCrvtFXblQG5Mxzt
16QkypEc+1x3TOwcAbDwH3pOt9pQoRxJHLjXRnPYNTYxRQcqlMa8S42xFf1A3VbJ8e3R9PSq2lR4
42G+8ytUhA2eHQv2H4NhX7siOBZq8dgNmLwyNmEjfWu5fc47lDbG4gxfiZHUmZkZIwtPRmzIHTLG
x7bSta4Ze/HDjZQ/oF3Itc7Ab/rCIh4m2Qij07KrlDC7Vna4jYEWg4bY0IxvcuWfQfywYK0lr3Oc
zg0wxrChp3mTHtzMnrmlMIxVppN7ttQeNGy9Sp1VJtZ1XhcntEV6T2nZ0GZP18PwaUxwPabIocPB
VnazXtzMBvXNRA5uU17suk671OJtuoSTwJm8yK7fGg2uqhVYW7NEqyLxn7MmAdqnOm4j/k1yDkSm
8N5SEb1PhnJ00IPABT26VUpy6HDCHJMIz0faifwX/LBTAD75Jl5Aiqgo6PEAFyKQYV9gtqsj4CH7
MnXQJrhV5SyhONG9pDA3LXyRPZXq/Kap43uUDqFRGOMpgeldYiLsJhJUia4fjvjMvCxrv1cZGq0S
7gPFZkJ6Enfhj+XtRiO5/uUa+GfA1q/eyEwucATwrw5DCfkwynq/ogS6JLVN1BUqSHS8t4YRXYAg
/3CwbHBnSbuMhXqwIvOUhBNKrPJOHWQVyxL6faJciJUjVx3N8Qcdn17o1BIlGrzVCx89vWLu7mkV
fjaeKTIC4iWEsihDhpZ8qJEwWsW9Jjqv11qigLwr363OR8q1fRI/haLMHmF2Ff6rQnwf/TAc/2fm
wAmugb2Hkq54p88e6dTUZnPbAU73ATTdFs2eMvsIpa7DpsRcxbZ0R5D1kSM/6ybjtyUp8FTUsxpW
CNTKUOtbUi60KSkqjLRGKf3OZ9W52Fi9VvSDz7PQAuT9Zp5LQloE0YRoLz5GHWhw6povXbxvbSmT
p5jjF3LGZJGNeHuz79y/nypFhkn22w1oGJoFsERfrcJdJ77/l5oow6ZiUEJ6FpTqxeG9xDC1kkKb
Acxry74MYbrrsJbCVhn4Os42VTND8C+mI3ZaZ/HTzswkjVpCNYbmQQfk2qpVRNwpIuCydJkrDihF
/pas5APxnTVCkB8BbHdcOXTVHWE1w5XEOXuynpqk+qB+cFEdvo30Ip12+eeI3aALBJ6VxYdiIDSL
8dmLYaUflJoLT7Gyj1ZDYJ0KQmqyhpBSgU3OsUQGkHnB6KAeSoqoct1ZPgNIoOF76HQOOUOq+pPq
KqqKr1DrFlZ/gs10Um3edPnOHBVPRt6cZk09FDH08TYOyCGF1LdZU8pzeOcgmcjcKbMFrEK8zE8j
51rg0FWHV7Whx/QMhPxYN5gndZr2lEx2CIts54YQ3hRvIMcW9mMxaWLQJJuwulDH6SlPR/R0JCWq
USyE3FA/rYElH8e4BlUyNVDVoRY8hyqHf9et6SD4QRfDw98vD+t3jFrsZESXqZejnAJz8LfVIXdS
FEgo0HuaxQWdR6Lyc8oG+zTPjJHZFZ82HVG+TOWsDXL0E6uRtgk2Hc5k+4Art0SE2FSVS8oBUCQy
piZ8U4nYhW3MZJnFpbVpmJWtg5wUH+Inu1xhVUzZh5TyEdTQVFfVt0FMPpt06UfZ6hdcni/R4Jy0
2joVBrI6cticYgUPAjlhsDqJuRYPUEzKpVflgxayQK2GDTyi1egV0HzmoVqPA5/U4k4CY9Fts4oN
m8NKUV/5vckrFfTlk2jc5Shmy220t1QQgwIX9xUaifthoBEVcShrYDe0Cl96ny85TkFRLW2WQ0DS
ytVkdruQY83kwJs4/JRWufz9JDn/bJJojleQdaaWoKi/AfsTNnW8Sa1SsOlt5K+6wNUU3MzzU2/l
H41VfJQq66yddHT8sIlWdNZjpKIAii8w88e21tIPcTKLn1fmEkVfOd9kVVpttZTrMRrsTz+XMR8g
YjFkDtqcX0AX7BBE0p0cvEHaf3Z8WkjFtjSziOUu5kDykx9FNT6LuRIHfhCmbEha133jFKNBbPbN
zs+NjRjdIuK3ChzdE8e4dOL0bBX91PrUn2L4/9N2qtpjZNJGKuscQeJOoQtG6oeVyoGB9wG/LZYG
fzav+OYQX2xOM8Vgl+cYfufwkNwy5cyeGjDPRppoHtArmFheRUXJ87ELZIH3V0l3hHB9T8WnCfE6
tItVJCc/4O55pBD3Yv6a3DyJA9sqZmDUrnQ7W77U3HVjwXGOcg3C/2p/SG3jUgdD4T1VPQvw72dd
t/4xqAb0d7htF74NHJlfT24GMBgcBUlSWS9Oc1tc5Sq7NnN50rPiROJCCzdKkL1UEM1lh5L6sVle
DH2+Q57w4COHOYXlCYHCY4yWjkzUMNYUvauqvfjRHqH3W6lm5dqKjD2l8xdiFupouApuCxleXnhX
yO0HxkcHfPtO3PNEYA7EdUhcwa3A69RNCaOqiiewi/iW18FNH2OiaODSEcJLgiCfbsP1UEKviNEW
t/T6hNAUzhfh4HBkSngkQMHxhAK70+E7GNOf5dvRTrZ9gPklLlPL12R0tmpTAv6lT1ScE5bGo9aS
Den7QorBphW4YeImQUKJ9tV8SHYyjDVURct1NXVX1SgOkaOvl4gVIXwZbkPdu3imrU3kvmnBAcJD
FMTtQ8L7lqDCs7vzHBGujjoe2ElwkdrgZye9jaaxQ/9np9cYY00md9bUyTB26NiBfciLZTGMFjUf
D7nfmXeTMxhuBSNgGEW4aOUH2P8XmmBqIz8RZ3DUV9EZi+PDElELQQpPy5O7qhx/SjkorxwU64le
LH3kVexQq72GEqVvwYmRtFZ2dYJmrrKSsC/kr7Ui+akK/jZNVvLsny2FyLSw6Z7OiDOXvKLMip3R
W4dk4qaZJL7AyH6RGnqfZ3CaSN2JZSNWUiWiTJzpMA8oTnYJvXokRra7GAhTwwAAVvWIaBR6OErv
xc25D6w7TJCPqFnuEqk8ZBHJ2YQXoZ1cAz+5Kll2a0eRhaTKHe6Fb4p45jFo3jOTWkKcb9sp+im1
9MHppERORCAVTQqqifE1wh+dAEn6XjLtOYFCMaHYH5rWdrohk2S7Et7Cq8wktp/WUTP9SPx5P+jh
Y1xnNzOy4E3bCvJl8TN5GGCbSOXlUDkmLStl1rCa1iTTJuPjkYrQOI/NpxlLBS7owle75k1U9M4B
xxALoMisDeY1zbJrDc1clzAqZUegzHwYuMGmSDrm0VdFbmcyahJcihRpsIohjbsYg4nuhp7tDaNC
GXz7PW6zt9C3z8t6iOZgY5RwJzs6M61gPnV2dh1EXB9ZJDViarQhe63UWvOMMBHErwHXaQuNQ4mN
HBn3gR5cc2Y8KiB8dpnxPHTxW1vzzoOY7FYXJCjlXaQ0y3oTqfcYFy/jhN2N+DGRu01ahYIqEKEN
bzqhu7Kxz9y9ZzVlZAy6y5HR0GnBl2xY+qwSw2da6yp8RnfGGyPUCHKL0YQpzieWr5asqKshC7jE
zc++UW6a3+yCmF9EbJylzOlitfy8yL9D7CHyaUY+S7w0XZhlZN5rSLFSgtpIWvJaOM4ZityhJuVf
jojZSuZNk+bXUbzgaKIxYpkE/Fxqo9a9RBasC7xs8WwGEE6n6GAoJNlLMplEyUtLsyrz6pz7KL3a
GSMgxXxfg2tdTD/LpnkVPTZSIYMBWW+050V58y4+DsXR02BBJ7BnGv4N+xzkihsEU+XiaW5Ae4hv
A38aBXHFLVQsb1AQ38U+GatE4xqej6lrBx1bTJZOsTHgGSP+p+WfU/YwG+NmT9K5RvBYqQF4ywxe
rR/bXODSi8CAKtL+yq52mTldltd3WOXWyF0ka/jxJhFHIOSVjGU2cht7lZhd0S4hEKFEBmnpokdH
z6lnTs9JxsJPFTCTDFmSinMQuu61jIoTEk8nY7rTMUptoOKkcP8sVLyaHtipMlBmCTZiWUp1frKj
9CaVbEbQPTSKaVxtSj6Jv8Eqpif3hK30RYA4rRJG8Onkt76iIVqRHIpVvnYK1fRjLDuLkhUonNpL
N8PEekw8qqpx+Qc95SO3FU/XCOTFjqxdSF1JKlp1/TXqEXk8pjArO7UfzJlpLySyb03LxlVordOW
iG+WGSS7ln9iwnEcIMmso5XmSMGu9x00DOr8vqVBzCwFasCUoiBOywmLo0BfJyuP9Hb/cXZESnId
OoU7o9R3jsrwdpFzFmty4o4QK6bJm4FiTGlTjpCc5Kp+GkNJgYOTYplkFWlY1zeDzd/HDKJt6B+S
PccgSlzEfMnPfw0Zcq2s/VluVeRXfO5wGZeKqqc4layTgtKbU26Wq3sCEpCH5JplMN7QUN0aA+4r
y6bshDSX373WASQzx2hR8h88+pTA6bQZ5ReWaYvAtIte2hQCNf6LF5B/p8ySkJi6RqRr2dAg0Bn9
9Q2w3dZzpyZdlVUkBGMqXU1DHVWVL3pLnIu0qCulzWZM6nM1Ps0KOYYxkwsGOIi7OESztATQIKLR
wpTXFX2lIhJFcPHkyx9xJ9OPIbOcurFNIPGNZxFQppRqvD6m/kG2zDamNMaGw7CSuGJW0EVnkZ60
EVep7mGWp6Pwp6DcMSDjbhIQLolMTrwo8JnKaJ8MdKCxlNATYiNGkpxbIUpdMmGRT0cqr+U3fIkj
Cq0au35UtUvSKq9+MkJ6wqZ5LonY6Q+ip5OHEI56RQ9Na2qrF9kOX5D4pMu+waBitK5hi3BjQgJQ
UfRp0RBKIlBA4vM57vZ9Kt+CUnnJdbeVgnqjad0t3aZjZ25nE7x4kup3yk05zQg0LlqWEwMj8fhD
G8W8HrLK9glBd3AlSb8IeADtrBdJexWoy4LZKEYceUr3xc7krUTReUk5Fvchw4LvKUaxaPn3sbAf
Cr8hylMLdA8KfGVSIFTceddFFV9y46i2z5gc34tBslr6LDLzRP9yb9A/rGrZ15KxtJjD9hbS8C3S
WHFnwwwkLA2xHOdsAvEN6GElzWzBdCYl24gcUqwGadQuUaBcou4YTPkF45wflU3HPSBjWYrUQClX
aigBKZutgyPgQLfzeMYHoaNjWPoyk3PFRNJM9BG1ybax8HJmxvG13RewjJuq2Ij/H0YbpxlgXDi8
oDwkuiJj6JOH0ngrMuMtNVh7RIZC5ss4OVr9EsrmquoZ8CZOD0lRPy24hSSyFT9i1aDVnlNzhDYS
FIeEPJ5oVyTWmsOpQ+68pKZjf+5HigaYQoElQF0MivQbbBQFrLw46SRtxZIhijQ2MpT11OvbMSvu
B5ZdanL49lw6y76I8YnSq8H7+32t/c7MF9tapj5g6bqFxNvvdRhZGwLgc6jBAqxdgswUnoCN78CC
HYMHfdVY+lENhkfDBdrrw9GGUhmoMmRt9Y8YeRgQTjZpT26I+dUIszpxYRZvETpycJCtu0Q1drGI
bfWe/vwxuen8kDaMCs3p0DK4NcQBnbXjofBpaba1djc6+lVcoP/ifW1R8fhvLdEFIqUiIhuO6Wg0
ZsoCQv0L7FZofZYEIQTLTIR/SfzVh9ZGF9GywWVqiet+Af/r0D/TxbVrJn2HleY17qKbiK7F1SqS
qjlQBtdZD+pLbxP0i8C+4mIWAzUpGE85xr5OqxNZwakKgovonRb1ECdy8MFbqVYKY2ErxRb+iSh/
oXnB+C+BprE2qu7oBKJXJ8M8KybkE9IUw8zHOLL9apTyz8BIDyKbRCWIEQ9tnHmq59TMTqGBygMe
6uNM8yY2PuvJ9s95TDZHVRmDYc/BSc9Ve1QUWuPRRDx1RSrlLEljUfIf8WegS2ShCG4tVbXUxPMo
Vq/LNyWbSkaJ5W7A3TrJuK4xGuK1uDRCb6xTWA5AM5XRc4WPXPqcMQ9hgAiSCHH0yKS7NMm3XTDa
sFg4xwzteQxEjlCXyEjCJMgJENUoRuNy2orrfAnIg46PazDOcqwYTLjY2zKYPUY7tEQ55irDmmXJ
1TKydk9H+XaY8ED2pejWANbBbW7Wo4WsbaP2RLezhemTA1RDTE0RyXErjWpYEbAErLJ8QXP0iAGp
7XZolXtShrgaTIaoDfbBRMHMbOiitVXlXmwWERuLtMEJNyH9oPD4gVr6Y5F9iptc5N+GCn+FNGl0
CCyWRCZDa315thmJ/pUoE8UUHuAtzcmT2c0mV3kXbemswPyz2uGBDMCZUI5TxFQXSPBFZgYCmuto
1Ru32HzyW3QalnIPcjw7kSSqlHGWUhryPdCj4vZHpmcHEAjSNRJlZPeehLwIiOCwmivxASLsFzGg
PM/IdI3Ya4Y/fVHUMXuUT3wJIRnpvGTpSwLqPJdGea932k4sADuV7qeouPgNj0kL/41F/4Ago9gL
jW/uxOoNez7GV4dL1u/+++8omX4wzfqHb9u7wBEZM3Oizawntg1dTt9BRtcIPWxlfzbGAz1GZ419
+UeGzI9apHKskndQj1mUk5YiVl+VpzxIT+Jview05LzB8s7LK/NRQ1jH7URfY+2XPrweRBkHY1+a
mDwEnE8iVmxBcro0fMR19Iib45X61CmVBM7C+ImwM4zLZLNEo2gmYXVvFxiyO9pDmlIykrXxSG/0
z7ilCRINgDAcCPlF35MB8V3GtsadxJAvWZIk95tZs79EOio+WooZQfzvwG8TZFpNdZTWokwsI2mJ
5xP3KsekOClKrBholehPJrhIIDbNVDfvOY0FS3CccUAtWdOSQUgb8KiVWoFA9jVn7bI0luPYHOt5
w4HP8MFU96ok3GYCtxHgAjaQJ71qH/xIWWVd/Nlbnw5YPTq6WMbkB9QUbr6AO56AfvkNjF1E/S4h
KRVjNEzDDjTjKiLrtiB1KzhDoyp8VOb0mJJ9BAicJBxY+ZR/5mX2Uqj0HTbycx0hQkbhINottXGR
U+ksCK5EUY1YEiclU3/oHeGUuGWQab6f0/AoCo0iHZLsAvlrWi/FUHa+Ha4NRFmWt51rEhjRt61q
wwuBwLfu12wP3lWemxcnf8ZNjg0uABW0fR9pKS82tR0c85aG4YkOIWfZDVJJQzKog4Aslqk0QnLN
OJbve7xNxUFXUGoYdfpDOBr+/v5aIOVfri8dL3FYHdT5bO7u3yHnrhb/qhHOyjlpvDh6TWt6bsZs
K/CFedA4fXXlIoc7zL2ctH4KBpQmpm5jw69fUJYFMhDHnpimOosf/YCeH2udV/UxLJKbk6X/4tI1
/tmda5NeIiCLPwGklF/v3IxihhxkSOOFGfs8TE9oaQBuK7yBoUgUCqufFuy1HH2MqL6ZTnYYz4LF
UVv6zhQAqbkgmP65lmb6Czrk/+hvVbFEEnfQgtGI+3U5zMW/BLa0jySsUmSmSJe7eyyY91Vu7Ux0
jMSptNxfLd4hkkp+Fak2ZhEJnKxceRTbTUqwsLSqx1SlmhvYxlkcAUtybomnyaDHSZmGuhDZ17LN
Ys26gzLy5DjSd+bwoX8/6/qvUthL0GJB2qFzgYZN0sjfqkH4Yg1z17DVW1W/GPUaH6cIB0gSFVES
8v303cl+IApBQhQTkwGIm6Lihn/arkCdbKn9CI5GGbQbWWRZk/oymdJLH8wXqaYYkw0ySQ9M2CUf
kETZVFQaTOpiS84kyguiTkQAijTAl6gbRB1122ZsEHv1+12lTBQvEvVCBVJ1iySh3T2c6GciUrYb
gt+/HxHtH9JR3YCVDwtJCHJQ9xZL7i9h3Dx0dYQQkOL5/pTuNVwWZoyShaQA5hPgW5hfci2d/WSC
7YJTVGmNT3/guQIaU6Z8B0J4EFcEuZforQsBGqw1Oj47WdyDU8TRYqP1NkMhQVqd4iaybt7CExgC
g4Yp/aVu+4c5ggTciQgwTAlSUI/zq5S2II5UHCyockDY//tXV/4BSxBHAG/M8zj/pJk2kmtDKSZH
9lDR+VSk6kwNFGCnQHEBwYycoKi3KL0YzqnpRgSAwuck4EbBUjHC5T3cBPBw/8Ujic6JX6Nqnkml
U1imCOVYQIe/TkfccWnaXYreXZ9dae85LHeMQNRtbfT6hixZIKuCgJRxlS5h3oJTj2bw6ATPfYmm
RwQTScCsxWSetak6Ifbg9oN+EIiIADtn1Xws7MNsc3jkGmBQJaVbFWvH9R/RchrdlD7E4mn24hmK
OhZZzK8vJlz8+mQj4W1+LkHYEsUsxKYehxKQ2JVfSmcRO7XkHI4AHMXhI/7BxliMonSbI73FgbWE
byZcprTgho50/9ziVO0pNl4ikvWQDUBZCPpfxyw/jN3GmGryWJEXpfHwQeUCyIIzWrySiLeWEyqK
un1LnVAHu1wg1yWM6XJx1GiNul4+cqmniCisQcxW0fOVCG9lRb/OfUw1B+S8F6i0ZEKateWPhTqE
dtlpLpwfotgQzGQLosxSG/ETIdJjLmpFijP8iGGzYEXPmBbKPfqGG3wRdrGKuFmNs2bve7mDLG3S
cL3aay1Cs5ghMsVELeAlghWYkyfXeEpPYSjvg7zyTAGjYbrEjI/a1TR3lEB3Cl5miO1FqwVTVaH8
dT7quaWoaFBOFBAv3qKEBMWQ3rSgQF41OYTkAC3+352EFxrMr2XRhKLwkGrh6xQ29wLOTxJwlCY5
BnJ2y9XhmdbvldjGqsBZdTnd5mn1UIJRi3LPEuFMWvINa/cPsHoQjt++A6G3zRgo2iRCshWseT1J
jj/GXIWdv8S24j6pkAUMS9o2/5O9M1tSHUnW9ROpDZCQ4PJEaGYekukGS8hMQICQxCDE05/PWVW2
q6qHsjY7N8dsd/ZalStTSCEPdw8ffz/vmEX4Irr1dmDPr8bqXiOQ/xLfqC7VYnl1oiAxeux/K4Nz
8AeYRYnD8bqFVKP9TTqaVqV/lkIy0bTY02MGiPu7Df8PSpFI6cmyCIoDfHPpJgmNqhzx4Fe93TRx
TsQNkNwLs/eaRhk3SZI0DCAoDHN62qfd6nQc7uGTZ5pSI5QyhiD5ud8+c4rOmwSenxK9F5HK66T/
BG9HEkeStJBwssiKJKbESc5q68FLSTpUckxWnbabJzAuT0af0Low2q8L8LG50c07Jdm3cE5Jnur+
mkjg1jb3P5I4lRW0rg3wxN81R2+5TRFUZFtu9/PL77b3m3uxY2yF3WCrpW5xn5AdWoOHWe2JWl8Z
VA3a3O2TQUBkuUgPra/0PLYpUM9oXIQn0ibJcalZfBDIeX+zqwZGfbesDsXKEiSX7CmRgXQlXHy2
KNDb4cTWq2v8dp3FV1kfBEDdMd6Mnr19YAySI5UN7XU+LpsojvfOM9CUcX3ZpE2KWjEkueXOvokA
Y75LnkD8fRHxlkmzFrqzokmbkgdAm/lUeUlWopx2DM9uUnf5VlKya/eUQOjB8cy8l+f3ad0+hKcX
8HxO1fDEWzJgwDdHOLiHMPWkTuM4fsO0Vma/XNK3a/lWidUho87qaOpL+7RyshLbKJkcr6KxJAnH
/I34AcSBImjVgn7w87F/ZL7ktWj1E0RVjOm3Mj6T0TStZvcsJhSRMzyXY7Q7EZafkK4j00JmQnzk
xjn5bNGIIr4yYEardyqxLqlEZ3+aIHgpFiVYmwievDwoFrTTEw7lVdYOMMnv6+2aNbBMtJi47U5r
t6LqmV91GPw5MARK6lcyOieNh2CkO4pJb3cttEsMSUig1qCTHDvvsuN6VR8cLqQ8f6uJ5MXfqUlx
JJPE+K4/moR4c1rQJR8IXwgrP2rrcdGeiNkqi3vdSJ+lKFWmzYB4ep21SM+IiIB2+mMzyY7Bxtus
5N2keOBGki6ruoW1m7wLho/XM83XRFeBa+GVTvJeNC4CuNr55eIKWFG+OxljWXR5cz4KwZ65NJdW
q7aqOGapG+KAbB5It12ssUQZakAwn2vb/zGCnBa9d2tj+ysG0tw5Ciw9ln9qC8tL8XTz5NWpsvDf
XhcVYd3nDgGomlNKrd9l1gzE7d0sI/iVMSSfIvmWY+s0soqHdyiZWFA7Y7RjW9WaGjCe1atlAIHR
SSXY8uaoOsn0F56HJGYlg3WTU++duQTcVTHULMpygcojESlOslRHrO8muBtp7klx8tunA0tgBBB2
wShgcYjYEUkTyfW1DJsAi/7FeVsm02INkIQUhCZExRpPS7+Toe8DQZhZ0ostNk/gTd/BtJIIFxnW
zM5WEpV4++xghazkqE0lNl8dglfCSC9Q7JmVTJ8TDq1IzjWdWGcmSwqEJ+36yfk2qBekSm+UC3NT
8dvkxknBQ+niBDkEZMXzj2Su7Wd6oyqeBgrRFUK4Nxra29N8hyDuZiM2G3zqXcX9bGQLO5+0rC+i
SJ/p5ejvHu3OV7OZ0/QkSbr0ZYYPp+02ziYd7VJJXyaPDcMUOR4ADEiQ7WdqTzNueKkQQEY1a9sm
UAZv0CPOKg9p3X2UNYb2srJbG3z5W4mKlVhE4uyRndbo/K4IlxRt9th/PelcybilnOxXjCOh5RHp
A51gWjda4dv6/H/d/vFvsQr/f+14phrt3/eI/J/061IUn39sd+b6X80h9X9gAQIEhK3QdqhkqmOt
/+oNqf/DYuyK4BhKZzzTXmjb+B0sqPEPuykY4JInMGkq4Xa/tYZYDQbLNGlOrpPlwAsg+/nfgAVZ
f3Ym6LFm3CnFdCYur13HJPhLWR2xZ+SEqi7s++7ztL70Ugr8tGQng8ueqFr9CoRJcaBG6VXDZb0W
J9Jt1xh38DBav4yAabK3MMFwNhjyApLjpb/OM+we8LOLDPu4fTK8SrAFd7tOy8izTq28+21KThyr
bFHtyqA181yCbt8Ek+1ZWHQON1+9A4XSevfKW37botI9eT6251qxMh/Fpv3qJ3lz9jCq0To7PQLH
PJ+8E2a0omyqAAv5giCGgB2uSyJJp1TgD5CNkVHLvor6gWqURpDall/lbUKvxTa/lN0yCWpOMqrZ
e3qm99boAa6Zu86LTr11NojxXOKSXtXMrpP5LJPvNWUU+QVcRgCS3WaGqD9Oht075pZ3bgDxVxhl
Tbcbt0w3GpdbANlLF2tXHxlIBS7KE/D9dHM0WkZgGY9zCE7q+JR+1S6PpGsyOKK8lIXXLp94DDbB
XpBV16ePU1ar0U3QOvjnOlbKunl/6doXYOypphjNLZ47YIeScwVsEdNYylunqFudes0MC0csnt09
9SgE9G7rK3hPR5pDS1DUqQyZHeijuDbXbga5aI8A8pfZ2Pmhdhm3X5dh/QPQ9p/10Zin5d3ycup3
uOBJF+6h+UOpQfBMqktUgL2tk/uTqCadUupId1v70jiFANZKiTo9nefsFb8erfTXZOj/VUd/M5mq
jRb59/ooKL7Tz68/6SP5wO/dajSXkcEGKKHmEM+h4vl3jWTQd8b0TND963Wyw0wgQO/8ppLqMpmg
RioPlDIL1AapuvhNJdXr/6Cyj7kFQLaaLdBV7f9KJbGyP4Y3mrTDUfogtRv8zWr+Em1qlS0Gl9cp
M6slAKIUhftygK3Ed91TVrLHFKVM4VxScN2eOkwr+gOhhr+Cu3/CkUbp/tPTmzVwJigIt5sME/1z
cKV+qaUPIK0S17ZIZPHYkjHua9AN6iYwX8fCJw7pX5ix3XoUSNRalaBcHuqb/7wM6PxPq6AsHkI3
aARsv7X2H5zLKmW67OvxTNyqdaXSGpw2g4aNUxlkzSQGph40lfrfxJXe/Sp/iHa/6U5SumVz6Eg1
/F+KTrIMZ+b5yKlIBTz7SvvpoVXTV3AnbYOxWcCFPvZgK2WMutxt1yi4PGeUI8V8YD01gCQrLLYl
PcTGMW40i/BhDM3HZ/OGM5LUNc6CokjMzalaOU5Mex+mLfDo06svJJSWkP9MP9oo/wUF6brknBJe
b5qyz3+gYCulUubZviXkaJj+CMUeWViv7+PrbWtf8XvZ3Z0JlEC9YrpL4R3rV+92o74wBwnJ3hQ0
AxQVG91Y4y3ycoK7ViuDhnN328DtHBOmkTFN/spL1y9pr8HWWNU5dnKUdVO9GoV3ZvayPFdeVP5c
Qb+XW76A+VkTULT372Spn+eFZz+HBHdBJC+UVTCroq2rBxOWuLo8QbhDyBTm8Smr64sknZxq1jpt
d4TllbCHoPae8fJkTUJN51jr2EzwTe6FZzafgXWQUeW195plQQ7wY7J/N3PYvPDPptjgV//KK3Ju
+NY5YboBTdxUyctaX8Q1C9ZoPIZX+rWoQ2Vq5S+xYDasOoHiY7J/zwpRYKeL5D6mG0HDBikem30F
O/a2qTm8eHZjtNhaOrrpeEri2v3qiyzL1UJnIUQCqz8KOmnoGqGMEHw+Nzeh5Y4HOxyKBaDelA7W
b1fwIHiok3tya5sBaeTl5dKTVXVAFA+rE8n+3EvZhdqOq8HoP0s7usHN+b5N8/6e3grQJS4NeOTq
g4LvFrBn49bsX41nIHJf5jeqVo89WaJwhiz/vm6Eu1YZ7C4FCyTgL3whdK+d6cAHwk90U8FMk1tW
BlhUBG42QrRnYoXMrAgb+9ewfWLaW7OJ4woQDHgE8p5volm0H2T9evPyN/LQ+LOZ13wLNzaoWbOd
hoNqFYXzB3G42zX7dGH6rCusR9kvEATFW5ivdht0sBvgKMQJAISsIDuEuSIL1rMAJB7xrN2ApD/G
lrURZXcl8kxQ8G/Uz1+7Z39bIaBNhNnr2Lx/UfvVsbVO2wbqp9bOpSyUDakz0OHm1zkGqvqwAgus
SNfkvGEV9imjMvY/Kw2xqv+qden+qdl1i6OnRr/Yn4mUVWlGGxlEkiWIhhDddiVpdR4X603zevXv
Jn1BDJE4bEQafz8WLq8hwyKc8+O9idRL0G8RXk5N2klnwkbOgUMr16D0iUotrjf/Py/8nZL6i+q2
bAdTvg3gVgPq/XnhVWbfCoOIp1urTj17N7JZSu7QNItaathXjxggEQxNhZDPRAZvLfuM5qjDiSCI
iLIT5dFEVl+I8fVE6FcYl9CVUGDHJDmjBBvUDEVmXxwFgsMscpyBhrAzmWaAHNfLA5Wmy92Z0rV6
s//MsD2PV09U546pBOuD/yyIGpeUaNz/7tT+Vzv3RwL85ezaO68HwKSc2rlze2tYYe8CdSBHi+zk
sXF3RQmedgglCn1/vLlMs3GLMzALUAsN3Mo5m9Lz37SF/yu+tuBoGMckSGz91cF64frZrd3x11Eu
6pxgFMfqS2cwsmzUAW2a1HJPlrEzOT3Jhfxn/vgXZyFLAIit3WjRTfNe4h+Ef7cvLQPjPHGFF+Sx
Iuyi8+9Msjlf4XFi02C+/zLO/21HPMVt/yxQYsG1HeCm7Yb118a6w7p9oCOeekTjdIrbKNm9VadA
ewi1QXJmaFAVGNUpZrBzcHJqnfwCsE2BiKO0bQD/hClF+TQ5jvKKyTjHJIZnzQysvXN9eGaUCR6o
bLWYLFX+cDMLPj1TtoGcvjYNuDZrw8RitHAEt49V0ObkEzIUBacQTEFc0ZUjRZjyabXpiZF+xs3u
SVNse2oh8yYoNkcUt9U49uSEE2XeaJBYYA+vNTxc6xgLHvY1Ab0AQ7HKMdWABjVJ8zNpUNgqPzaG
1qPs1DEfas0XsVKLDh9GWrK41jqJ5RVEtTrtkomE24x3PSRVUOdEEZmtGmYo1u89ufqG8exYNz6K
CZpwXBfo7weDOJwmOf3d1gGvqmZORHSdiqGgZRkYHFwi9WK3NAwKQtJnIHZAZozv+cl/XJthzuXZ
tdY5SjwOQshri8Y/53ewN2tDMXWM8uQ93CS4WxQhWctd/vIuNTpI4dY7wFeZbqcbsYtt3uHdIYS0
VbC7gZFwofznzoxG4LXEkHxbV9D/fVKiDdMGqJQczOfM6ct7ihkiknLiwJZ3pIVZiWUlq6Y8t8nM
51vyDN5HF3OATiAhrQlzrv32i7JX7IIrU0JFwUGQ33dLzByxjCyH1lr4KuNYP4HiJKZOlrD6gWyA
cIYs9oA5KDeSlYhhdGrdXLH1wIsD6/1McI44w5V6/N1EHnBFz1kV2sV4uMJYsp+vEgbmkKhdqkDM
rYyMMCO3rFVOPkF2TczOpGK0DljIFvd8myesRs4+m5uJlhZqPc1ySjFfINx5fx7jl5gzUETWJ8YJ
xbXe+nnzE+y9Q9Zhorhy7phR2BfCAiIWh8uV6WOYhzUEjVd5lM/AfFn9Nrx5oI7KIv6DU6gro+rc
mzS/Fezh7u7tMNPE/ru8rgzE5LFnNqMCWmL7yoG0q2E1NkAfY/QNhVexPMU6MbboKgW7gAfZpx4p
+755f4np2H3QI2beKQ5PXp3Mgev4r7ykkT18eTlhezlkxfIUSZA9vjSq8Y3VCgOLIdB4HH2ZOiyM
aT2CZp2XS5J4n3EuoUXE3pUXr+oN4DA38j4Is1jAwsJCFpFYB90Ca4gQN+3RmVpHmlY6knBK149A
zB4ATLVYk2K0HZx7UKUMaF2IMStuzo2XFo1NWx4NNvbiUT6mYg9kt31sU0vZLLcNwIoujH89owHE
mrzzDvVawXwPCkqSMqgYIiWepHz/MJO4qEUQN3ymaCxsyme178nrnmnv2jU9x6k6bfREwul1AcHi
5CQx9VTedb2xdhvxCeW+VYFqeCS9l3X3bs9VAg/LI1tWIzw0rn7BqCbCP17LObvgcvCb0wGLJLn5
ogNFJcltxcxmfFHbbHqtFuoHy1TsaFm/WKg5Bemt/PC+rH20Fzd6J/brTDftXSzXCInE8M2b3vXW
0vYJvwOGowFTlWjWMzxPoTC+/ANDF4lHosUXkEftGCUha8TMZLqKL3aD/FqEVJ4sx6OY2eJ8iK1+
zERU6DLK+lXCuFubcwKJaPArev3EWL28mn15oNxF6CNeBMY4Z1WYt1pduxXKfeVAEL4WZ/RtW5av
zp6WWcqXekKQF7bgo3L6eT2h5YGm2eLjwikjqryC4+rN3Dvsa50Su5lnioo61o+f2It7G9Y+Plwx
p8R54NAjTrAumXZ4CMsrAYznUMgrXMl5JTpE/AIL0RY/5/7q1EzgHm/PjuzPu9wQKglxH43C362r
4d6+jY9FdLZPvtC9bMNnhRkKW9Ir7ovHKYQ1qkHjha+6I5UIZNU9SOkakmACvSyxmGs3UoXFcSJD
LGr7Q3xDewrTvD0gNk32Xzbv6gS/nx2nI04RCkE2h04TJjpA2gqD4niMn+tjLPpNSCHXCJFlKafX
I9C9GrsuXrSc9fU7bs8DF6hVaH5UtPHmYEvnULrR3aLeFQUiXoBoOnmCuEsJ6rZVHGOhf3rb5hW4
ODccMP4IK78Np/8NL/5NeLGOD0RI5T8GGaf3dPOvcLH+57O/4o1NMF0btk0spmY2Gg2QXX8PN/Ib
4oUNHiQYq8QPed5v0cYGkFokRCQnQXkFOKz86rdoo/zKtGzx0xw+jj/7X0UbAYj9k5HqAEVrN0ml
EGxzAJalU+HPztPVOj3SZH233E7dTdy28qcLX/XcwWp1VWPaaZirXgW592Uqx90BYTly3PrQVIYP
RqiuFG1WfJGi9UCCmeXUyoBNvwrTgB4V9fSb7k8CaGWlZ6VXelM7WCyabunZDKw3QhqRXccFad4F
udmfNV0gQqeZi2bWO/cL/ER1Vgzv1U//Hq6xvgCSVZgvYHHOFrmavlxwGtWGPIQCRVzt3NFs5LB+
f0AdoHdUpholevLRuXOb1VHNfp5e3FcNNev3K7Vggr2mR87lToBtaEv3BkxE4F1WN/A564y3Zry4
vnu9O0+2PcMnZx2eNHebNdXozjI6bXdRhTWVBO5VrUYLvj26nUUPi5SLVz1ARPR0MPiuq+2S1aqn
CsZRFOVq04qbC3Nhj15b4FezBdij0U6DEognpCoV0oOmFr1ptHLUaOKOFj23UrqvJme1mFFEzEr3
erFoK3cAvrVaQCB30MED5Vf+jYWvBsNo1VYDtu8CwXK12vicXXJtDzgRfoDeZ8fS7k4Na56hNtyj
oXtMhuCF/QUYGWpKwlrx8cUGg4FP+Ds1bivu+vTParDpLfzBoDOY0uvKVzjwo+mKLVldVG+AWaFS
AGoHFFYoQH7VDmviBCoQU3vkb9NU7Wk9Mjr7bm3Eere1wF4VC6KuQEkNanVVDbKQ8u8nvWdDQeZe
gsH+CBmPx00ZT+NZ7FbbvyheP1q9oou6686ik7PqvZ7u1Pf4paabmseIPtV46dJ7+HmnOfX6XkvN
qXzRnKY0iV88yooM2wN7UDdorAei6+4ZT0ZQhkdTfX7d9Qz01hPbT0PZ0opqX7c2A3Awn9QrpNFO
7QLCZl+taO0yonYAuO2bNm01DbYPzwyYAe9l/osZ1qSb1FF732DgMIG+wdNzPdxSZg+mKBS8slND
+ntVf3iCAVId9+fTXEcky3XWL30rKsJDcAzsqDVsexQdguv7UJzgbm1pc71/AVF351H/7wNqwLzc
pzr02p7htXXbm8oPpkF01ucANNtwHe25/vuiqcF1p8Rl1TiBfWGK4By1ddOzBe52YMzWfmN4YP74
OlE0Ol4/qI2i9kZNbR3tlALWWF11JEPNmVkOqiS6AvTf8fimvhOX/kr1vfPWLpe+FBvkqN7ioMbR
IHgoFAeCPqOWV7urzZTirSdfOyVLZK1ga6m9+3115w8VWZpHss3UdOqD3oKBCiv2hOV6AxgSoQoM
Pe8e1EpIQrGUN7b1linKahsMofd0fNWpm0P/PBh0erD1eEyPtuqh3Az6YHbKcsdHFrW8eQ89/KYj
Wx4+/uYfIPMCLaRa7nZ71DtvCMSuGgP6pIapml+g1K3j6DW7kbgvPjQU6v969acaP1TwSQOSTnWh
u/PtWPglfX9yzEfUWc93+oNwsRru3nLf4sH9m1qr7hUQ1aYHJCiTLIMl3Tz6k0npUQ60M31GITZr
sjk/vGdKxzIcRMxHQ4bBAghVBU2easD/GSlPfBN90n+wYHB7OjDKo7OfPOcND3puSsQAZUnNmFot
BlCPin2G1ttqePy49ChRHxxC7CW0gkgzGoFeEagr28PWME2UrWZUS4CKok5Vw74n9e0EcxpMFdPQ
NLOzvMJL1YcZ8Av+zAsVHPR0yGxcCNFQ8z4kbsFHByizNNyfn27lm3o5n9PtK9pSSCh7AHNohq24
LbXTZ58JMn4NSNNMl9pxY4aZ6aXX/UY7AdSs1OSn86WR8rWaM9xLber8eP7SXdBclQGg7BGNdlQ3
PbH5xRZgB6SOOkO9XXaDb15t6MlKPQbS6JnuTLSiyro/D9TnTofD+Tzeq6dnqU9ur5ZAxPGCL216
ew8k0pP+unpfncJ3V52vjCfd1ReYGv5e/XQuqMEjDyb2rDmJLhxN5Oa1CTxtI7CCWTWrPCte91CJ
QdPlsNM/M3Leti7DSaaW/Y9KffW3FLGCsvoZ//x0RCvfOZ4c9fVVqkk4Kt15zS+0ycGZe64Ryase
oNQXQMlqORlRM87Ue0As3BPL/cg+0iBlYIp+rkyPGYRwe0t9EIVxU3aHzmiXYjH19YIJedmbfnoc
bZmqKd1V/X4n9rrq2/NCPe/f9Ccnovl+pwmzWuPYjHeA2yb651M/QIpnixMVguTngyXsz0u3H5Is
19ewxUZ93DuWIp7OJbPRETWBHe3+FDwfxC4E4wdN4ahO7yfVo5/ObNTpdfzFajWKY+XpUZjpr8FR
9b6g/WjNGy8WM0K76qehfuL4RGf/Dgtlp++2B6TyB1gK2xqoDRjgKvk+UrsOJPQojRkh3skGRacd
nHqXQREkn4a+9pohuG5MhH0FzyBv+xVM28398+C1vHrnn0YvWT2/y8FxWS2qJTGe5spaPHuHQYOm
kcT7mt1ZztedTVrrDLsprMI1hxjIcLnKVsXI+Sat1CONCqo6pG2ofqY+GFCivimr50v4/OXR+Mgr
vDQIvUrvtC2c94kRBv98sbOZi2HQP7J5mUeRuPoIZzQ88uPQTfW8VJ2fu+rt3FtQuaWK592u91Lb
h+rGIx2MvXjS3atO6C615wVISFcP437odlg36vlrBI4kbFsq4NMjmAybim3LXJG73MvcFSE29DCk
F2OQ7m518ZAaWVuH3Qq//nMQ16zV/xxO/WWpOoDvEDC2MX4tyZz/IY67bp1O+3tzh/1Y64EnchzX
d53K6J/s2WU/dzJMkwSE6bb/mt49ph7BS3UXJPpuY8UApwTv2m2NXp1WdCnBWwvBIeZoJv70VgEE
dZS/DhjDi0Qz5w6eL92lHNxM6O7VwwJp7zy+nj62asxoTe8SZ9vnIPM5R2Z8H659kINU6T80uh48
7g/KcpyO86Kbw2Pctk9Axq15R+8RHcJsOnj6cmocxhaQrqHYBHdvI0aNqFjA5Dv3cTI0F424Ch7d
1GcIJvMSni7UD0qv6T59EvJu7efpCjJ8Z1UgJr2dWkyfnAagNWNqcxigRjnLvg8Ki6wnR/zge7Dx
B6uIvmi0+XQqJhRg2SgljLnByvc7Pb/X6w2iQe+ifPmrx2mLpvFePLDjc36y5eeY0DFvMxhsBiub
j2LCYCdiYV5VoNSg5+eK3+2UHw3EuMm5errxF8w15bpN5Q1Wg8F0MeU89qfBgOfwUH/MXxyMUTTe
bDjGLsrlXLr2osHqFU5XUx9VbnSuO2zwamx77e76M4UndQtqiHty52vVwC5MfSzEYO0zA3REmf+M
iSsPoo8cZhEHGF/f8+GAR455SNTr4S9E2LKRP43UVnnYH1018Lu8vb9w/UEUyWE05r9ehCmP4SMX
YmO+DZWBibF9684WvcUC9sc0afQeGBWMuQmMo76P6qt1+IrAM/JhEhfIf6yZhpcty3HdZVMouVSz
53Dins+qgSG26W1WLb3+PIG9g9VyZuYZYIzI1VpPJj+5/xyWI5/Tm/b+yORv6qd1Hhpd42tNAZk+
9fajA10rioDS/Ow/gr36rNTHkhMkZgL6zL5SgqnC2V2NcMp+ABdV3kffi71xP76gwU11GucRxbOa
mdzBzxpBNzn8b24akQ3V1SozKQ9X2bI1K5bHzmvq+I0PRnF3DyFK2b/qsk9aDBscxFk3GjDQYFoG
UNw/+dEhjg5ejpAl/mD8DDEmMR/2cCs2VeI/sSc4kJ9Qde0GhldsHhgimgS5LyL4Leaz5Zpm0Ijk
p9jdxqfxeVNbh+EXTW+7r1QtYqe5NPoeT5lRqQcw72Iw8DcRZiCuCVF4VoaNrFcr+p/h/qvyVxBz
jH82FccXSwghwIns+JyuA4Y7KHgy2vi9ARZ0XfWQgRnO22ozDqa55ra96aZzVl+4aj6uVoRMIWh4
UTx6CjW8GUzL+2FVBmP1jYuE8xdXH0fvqqcs4uGyyBXS07sitHDhQYnxEC5WPQ41REV8rrG803jA
s33f5yjsCFNiU+NxDsbcVQyf8V5vkPINbu7CXyx8hD2ajlUcesPI96eb1WDmimM2HUxXM4S+hwTy
c9wEvlATPkb9xnTxnIFo477C32OsnqDPW/kQL9fsTDCYMmLFFVIyevVtPq8sbeI8+FH03fN9Fzca
h5Il5by2CP4z5DF7RMYXX/iqNmOcjXEUsEfRZsXH0DuI2HIMk4AHq0x3yr8bHFNY1HoaQRvcf9k2
jsUub4rKVKsUv1+ujqb7pcnYl70/bC3b3kM5en7gWvkd7q3GQ6aYBF6U/ZZPvlgUjj3Mt/e/H5yy
4lbmvVt09zqVNmTP8YN0vXMRJf7EN9gy9mXv7v1kQQo3o0//SRSOkAP+36VnHPwcVUvwGC94dViZ
B/9uqcPqaoOBr0/Y70x4mN9z+vTcc7O/45KEZpiENJRyEqop1PkDs3z9ZX+VQ+MTVcGBdNDPcRba
k7t/xy0FJI/g8ui+AO1mXHSaY5DD1SLaTDdsm+yevG3QZZoUptsyiOCIqajeIZGG7S4ezoNULT8D
8TO3Hud/pmJPjQMoH3FNMAy6meoiCePxeD6fb5dBtxvwPQa9eGTj6HsYJK5cGw3HAc7VsLvlG/wU
H3sBs8HAtVTcYzuEQcS5GrMckVbkN5h4/ReGRqC42XjKBqPcHR1B2m8209Ew2Dzo6wn+boC7O/2O
xBHkk91+l//hlRH7VIFmiUsVBUEUROImecEB9uQH43HXC4JlH/s/6Mb6s7uMu1MWMOwGwXfXgy7e
/GMy8brzpRd3x2rZ5dv+Mh4uAdRTkIOfGDqAKIqDHxPXG/MMHLa9h0VKHEZ/Yu+O4ZOu1w87bp9v
fnS338dg6nbHqYp/vD7ux/LjxNmRKg+T1HVHSy7Q87kXLpfeZ6y7ny0VKL7tf3i6zzXo46EXeIrn
G8Fh2LcWxmg+7+Kw9bv4PEFf9b3lp54HXndIgNjzXt6yG3v9pVJ9HZJmgSwfL2/eDYYeEIFKdfsv
plIDVD0kwAF9Wtz6s99/ergo/J+/lglr5yd6iE8tn5njudRwqextipQPcdtekCS4d8X8wc3knvIx
4St69RRX99fbw7Doz5+ezYt6SwkAYCyN8ZuGDODmJClUvOSOPr9axqXPp+boZ/Yf34RZPHrIz7s8
bxnwT7bVdtPQ0fjWIEUqnK9ArN9uqhQf97qBWKqcAVtY96wRWWTeC/rbb16BMInaMpAF7mDqsAZl
AGPt7sIw3wQfiBMgRzy++xGn+gcDtTMKR315o0/cD5YB3i6kPKnhEn7OiAnhaX6yucPtN0+LxAab
EtJB8rdji63r02SnvZvHTqbQ4zPGiYUMd5/hc3o+LH15tTHAYFiOtcjhhfBbt0xz9mWqz5PDgqpC
tNDenw+Hw6aHlvIm8ejD40Wg+JL7m5p/IXYx68WObGOGdHFFlx+ipOYenvxkEsbecK4UnvIS3h8O
Rdu+kLWjlwfzLhx68GNvstYjpvQoiNmVwBQ03ftbT3/AqwEiKGanJ7/E062rqJ9gIHjxMIoG02gM
23jsgLcdcwTs1ABSjH2EyxuOYZNlHWZnxcsCErAFEBFu+4C2Qbz86B/dGN6czJd+t6HQO3O5cI37
VWimkGs+zeZDf1z/+akzRtij+ecSOgZzb37W39+Mn9XdLcDS2vB2PQ/Dx9UeMrz86MbYMMtlw1/z
vLWKPy4u2Vr4F9XD3I8oa9Nt7DeYG4uP+vLtprdbohGhLex2x6Rh5Zn6XN6Ux3/7n4C5uq/AmI3Z
PjYfjl0rKA1ImmbhxGk4U4Mg4MwLPna81GdMT4uSzYNBLpqIiwRCxhzDUJQhh6Gw8FGjIrlHEMzj
ftUJJwd/pz+bOgYEM0zfPm5sEi2gsJ18s8l0rNn9QDIMoAnq68On7YMrafzUe/uzevabREYyRTva
U92nt3ELb/DlNWDdQvEKz09Tf6LPiP7xdY54Meo3CnU+qCH1lUpoY0Khj+swRbHcBy0fZJAp7nDX
+NmHdChO01nayTpph6J15jylHeQQOXpx9YfhGniBeyKRAIgofO+fRlhJXDKBhnwZiHTlsgx61rlA
dOVlsHNDWZ4TtNgqAoZIYBc+571HlYp3Ov5cyj0A6eVHeGAar31GXsBR7hcH6QAU55XFrYrYOcT3
QTrqqm2Lt/0MCpg1CFA1Eq25u5OR23G55QMtGf+MrB7hFRkZRLB/tEdp/xzdvVoAuq87FEHyn3aX
iLV4KP4GWwbXiGc6OK7YtyMyEKZaPAgBz0qNZfzD/Hqd8Ui9RA9KWCON1qNaTIIjfhC5XFy8Ut38
1csngFmK71u4JEVa+mvWLvVucs7cg38jCvZBhWeHbmlvTxTwJ9OnVRYYrsc/Z/1hH8V0c13DrcIO
oFuVenwwoHRAIh/5D2oAB7X94qOwZSXfZzzUoEaQJM6LwD74xS6SKaBPfgCH+T974hwSQWDjSq4M
LwMQ/yb0oXvZCMh9nvhz8pJArmWOs18fEm3phbWQRx4GRe/Chw/udVKsaghcBvOga2TfCxi/iwno
E3wyo0u4yInilMTdhCpgXvNH3EwrWOvCp3Nbh070Ff4c+M3EILL2NfsJP1AIo8xtsunQArXEs0kH
LUDZ7/LVSXDg0oBGcRhpQli8zxP4MqNrWJLQ+Zkwx6kD2mDQCG+9CjwP1Y6YNYWOSPhOuAjzyAWO
H89PYq+P8Njb+8a4NSTYOcD+Oh6Z0WYRCCg/rx4jk6K81xw8FkwMNPXNb0cTAgFCGB5WkuAKbzpm
8CiEYHbzuOjf+hJ6md292iybJiZcxiRg4RsaTXDBZmC18ErkXpjN1/ladECuVDECjwHPBBYC3+Ki
odIdhfdDeArD3FAr7PSBASPC+j8dWKtXi93a2Jm6EzIeQUsvSjX6upOgkPiRJMGYpaS+Hu5sxtPV
Nfwh2Giqe5y5eUj8NbY/mCRHqQ0DhLXRJVnVQsygHisvYO8LOSvIKTeb/F/uznQ3cu3Y0q9yX4Cn
OQ9Ao39kckjmJKWmUtUfoiSVOM8zn76/LR/7HruPfa9/NNBoHBguTZlMcu/YKyJWrPVx+vj45MVW
PtYn7a3dx4n+G6v38mKESXD7dFz2pfjlmDfhCYvaHoKfXMRfLoYH7sUn/bJ9nyNU7ffKd3ycXOuu
Coczrb8kVD6Q7TaQDnDLt/ibc87OpLB5tq9ejcf4W5vs83VfMsqNUbbf/8wS13gqX/QL1ALnID84
T9PrVJNzRhe12xmPOvknIHjYT7GnoHYbo8DlNnQIMpTNT84B4ye/89latAjHU+pSFjtjenYqggON
RDdidbAW95LLzWJhaveGO/jckEMSwPUOoDkFahBfR2KkhcTeGkrxeyGF/34f/b83EvjnbqqiYf9e
N2uXxqhQ/6//+XsD3/05/Py7LzzUdQeEJX5168OvfiyGv47Gid/87/7wP359vcp/0SJnmA8mNb3i
fz6G8/iryn/m41+b5P/DTX/WKyP86X/cxurjZ/3HecG/vdzvU4Oq/htSk8xnMY2j2/p/WqSiN/Db
V6caObEv0yjmcP7aNDd+YwSHoR7Z4Cd0zrm6vzbNjd+Y6sGJl3ESbKUU898ylNL1v2eUSqpCT94w
HXrv//HHCqTBCK+VTpl2Qb/z1B77q3QnHUT/miVuX9Sj+FK/oj2Lag5N4H5vHdaj8thpO+UuuqXX
yY+86rJ+oxjs0Uf1Mswr0yPj125/zM75zyJk2FlDOZLgGurBeMq8mGIfNRYCLDGerW0ep5Aq4kGn
YmgeF1cNGiqh0VEFBC6nhE57e2hPMNEAUdOJ9Jg++7rfXOXAeGC4eojyBPoRyzkSu5Wudn0wj81j
fKSU5ebXPkjBGxf0CsLGb3zDL6/xlf2Izzn2p7orXWbKXPjmnfOLdWiv6tG6M4P2ul4S1wx1dzsW
1zScDg2enn1Q+LonHcajfaxv0T2V2sf86FzrS3loj8MBuh4t6yYkvfekixHQTAttgjCx5pLcIaMe
UQYjdDxH96M+75a38jiEOiXUjJfV/J66iNe7kU9u4OyVgL6lp3rRp7nnvvqk0F+XoXvKgVfAb1Nz
twOG4GHve/J9dF6OaVAHORkUDpcHSEFk+bPfhhud2+7E1EbQHczv3YmaGW0p09WO+dnyZt8K8lAJ
YHEfJv5qfihvCT1e54bNUh/afnKbXWufB+WRUgCNRYppFeX3ie5lRF0uOVKb87VP5Zjf5x/qu/Nj
wPu0DnoK0eMTJf4Zv1YSCM849ufZR4MmxJZyN3l50Bxkv3STw3i2btHdel5dkg1fdjVwSuuad9mD
fC4/NqTBYd7t4gmSLvzIfXeV3c6DhXh1Ln2YP9L58dpw+ZT9YW+ECNbzIul9cpo4YrPACDPyHMXL
ffh5F8MtgkgLoZQ11DUe0VANO97NoXKu7XN/y++rY8rhDrhw5W9I2BzV0/xNCkvQocrF2t7wDhzg
P/mgP5QnLRwPSMuuyOtf9QflnpUYRF7qF17LPpH53sd4QiD6Pn1j//Cb2c0K0WZExuKoE+LTu/wR
FtpZPRZn81Kf7IfsYrEDujM+ssfqqJ/6/4LDrYsp5D8MRfznVv+HZoMtLchC1o1yGffysQjhyVfs
yNrD/BjzEdix+/VIOVTbq1wYByC3YYZNorhsOd+m5S8oJbCh9xzZFNg3Nz4U95xkuyVUSLxyisGp
x8ZmEzJ6sNvuoufoEl26s3PXUQGbwjlQWBqi399TZFN8fCyPqGgG/UvxhDfDYQijAFnavRlovuxR
lwu0Q3nsL1CaT92h4n+ma3mWl15o/oY2qxIW6ONEzkxJy5++Ld+W3T0qVFTL++dtV1Fszx77X4XP
G1MPbGl+Y/zrMXSIwXO772/WaSEn96hakVTyDWpsOLtSZ6MC54ruq+iVMNSTfBXRsKTbG/R9S3BZ
sh8oWlC1w8vL7U4S7RAFV1vzEx9VGgmJ2wiT4gwPZ413JG4dMrb35uKC7NHo4M9YcvvVR5eDDvtX
555SIyUbzI5nt+fNKdxB2oluC1i843YK1hJh9EV0VmZPxD3K7n4fiEcDZdpDVC0w/drdvj5OQu1P
3bfmDqdRLJUlT3cbrw63Y6XdelNkNTUxYPL4y92MHxR56rLHrgDOnsf01SMf3dvY35s3vUg3pOtF
ludpR9xxQsNLA4FK42D1+Z43BNlRYE46oB6W00TjDpIUslJuFViu6LjhPcdnoBi/N4Y75765yN+y
W0kHQ3YTD0NgQHNM/5uGNpyhkqZvs0+xemEJdq5YkzP/7ug1n9ZT7D+Tae7HEJopXcZ1V9wW6qlH
UfrPDt1e9NFhHYH3uGX8OPPmu0pAS48pGX5H81rZJylraKaSUOAYqtCzNP0xRLXFFe/scOkGfSm4
kGFz3vxGOzMSBt4VPd4ZVE9P+Ry9I2h2j4oDkSU7TEGJOWu1L0C6f8AX938yvarLDO/+6Xb9h7nV
2UpzVWOc9dJ65oUKAMyIPsBeBoSMrLJEKGKQ1qcDyBXH3CpA/Dk56wEu5N7CznWAiY+Ua/2RjyOR
wwF8UVTzV48Cf0VygzMXJekomHhGwqgVE1UA50gaN7A1G5AmmnSswR92YAaTDwJgrwtaTs/eZ97C
p6nTHhhm4Et+8EXi6QkkE39tBorfhfYxIh5CWObEQBOE/rH8YyT0iBfsD6Ynwkh5XXyaXfuE2Nzy
kHraXtCebSKBRn9WfAubqJ8wjkkTDLfmazrqYf6g80KY3h5AzJ6gHOBtJGh1LEGOb08JhTU3xPiv
D5Kx/IhJ+Icnrk3hCoKUlwmiwsUWrItdSz5ksWGw6ePDLMAGbhpYQfPxheKTD/x//TN74vW5rySm
+4iwKQO4N+4nCp9eyn+CtaYeRTdZKL7upPviOfJsr+WS1k8ey1d3a30jGY4fI/o2z/2pBdPrwUbQ
6GlESHsTyhDNVnpTM3AKDamAHrDr+AkFHzqmaEsHjDkBiUQCKBNnRTQWhX6x3f9yz7AS42HGfswR
VXji/BXEB/Y4C9ggpuP/xEkn8XhrQhGUIZeYvKv4DPTsjLNCdyFyI3pbJm8C79wfT2J3C+4idkMB
N4jfkEh1Ohe3Zm5eFW6vuA7T2B18Jqx9m2cPbAmioDknYX9sxUJ1zUCiRcxQFBWCKnBYsDapOzLL
UFOgAap8Bk4h0t/PnItyuFxadrxn+XUvDJLsHBIlPEtuMrkU2JFkba9CidP8RuVyGnE5B/U0BObB
PIj8OhVB6CCdSKdPEla//WFlHYv30gGTYo/EbNvka2Hi8OsTVkmsKFAgXEzNhKVBjLXYeWJJVOf1
OMKWZCUTTmSWWBKKKNcFoq8OvCF04Bzuba/baxJyqq5uErQQQntsyjlOUVlgfevBQCuRlUc71W/f
nBCdax/5Cr6TBPNBYheLlZpe7UClOiMdOh/qzHxyKB8kRBf0HvgVUW/SKG1N3graoQTiOoQB6ZCE
w7sO5YZeMpWBAuLEypIRd0zkxalbcUeJpryFOE1U7uVKX5296Mk3HPNu+tUCzyBIQVAsXXG/Gy5G
3+cHULaoSRBxZ54I3uSE0pZATUUtEJk707z8DoqWbMiBFTDzXOYrwjfEEpuNXIKKR3aCCK2izzsR
WNkXoHU5sC/Gu8n2lW9rYFP56ajyNVTkKLGy3UUjvH6BIkByofJJkKcmDtss6e6Lb0R/DybCTLAG
JlPwQ18XigQyfHxO5poIBDYnUe2CGYnPIkfmxroyp4qIbfLXCl98hYg1itfl/fAvFGGIYW/KOBx8
HIOI9/ARunNvsEgEJ1OgiQnYQRPQU/wBM0b+bGZHjVzKdE5ABaL5Cyp6SD7qq7jV7dHgQgtuA9GT
nzcAlZzQkD1FIPnmrqTE34IcNOJTG2ynzbwgxn9bfy0HizOZE55zdzl0B9HxxbMhUPg15+rgXnci
+QEvAf4vMWIgBGnlwJdHzNCO+TE+1kFBlZS/u1tO7aW/9L8SQPnqOwGm17AoERoqnwVMYqwV7CVQ
DUbXPgsM/MPoB8AkvQBiaJAw+gm4b3woHsAhMDTtbQFtUmARgwncFlARaZCgSPAfTTX5A19BUhNn
30BIpPIHibLy18t4Xc4muMl2gRqeEzCG4i6HBldTXh7tNcBkFGrR3rk2B6inXktmkO/lsDkZ1+jJ
gLbIP+RH67k1n1eGUM6iyJ74Jab2gYBERmBypIdcIrfFdh3PfJoIJuEX6faZ+8tCgTh1N5LsVCf1
fpZ2drNLn/VQDYuT9kP/sJ/0+zTg9vC72SPkz9D8nv5yrt0JHzV6hwWSTDsqchBV4318k8B53UGg
vviI6ArYStngPcZ0/2mX+CUYK+bbAquWtGomGIDR7h1qLgBW4Eq8Z4Cg98t++In9HRWj1cvP6TmG
awrQ1YIZPk7F8++Ln3p7qLpdGjo/DLRU+bNX9THCVIN1wj/qJ36ZdoJ4vJLILcFdjNizkm3uYR2K
dM/5em4OL9j72U99OUk/jAuWDa7Un6NDT7E9ftLinRqmXcgwGATbys2+0/BxaVORyL7PUN8W76eo
lKPDTh3UZidyjYK/gNk8XTOHHLBh7Q58BV2LdhYilIBq0UChbM9bJNu+xJ6d1I4sVnaxRPMVJeC7
K2q0wycw2Bva/UpZmrbwk/pehmnYecl1M/zlc/WZkuPtSGwZRabZOXiCUYo6PMzImGv8uoqdE8T2
QbqpVNVaX1zG4EGShFf7UTwU1zUOdB8jd7Z+zdEkMCizgpBryHcvFh0IeiWEkcwrXZP9wLCnz8wl
5cUq4MzhwQmY/HMAHcd7Lh70zhgw797QFhJsv9Tn4P5a3Kjl0LHKAgF0xe3iMYP9ydR5k5UjutnL
3yRiFDROOlGmQJmceV8BBcyJOBo3GlEj/oWeBZfAfB/nDtuGc9Ei/tOwgAgpUJ2oQXOogUyxl1Ip
W4tjFDntr5tOtgtNcuBi6RdxIQ0F1oZadgWuQa+M89D22ycq6FSSiwBGH5e/eRLtA3G8gbDuwMZ7
hAiPrKOnNuR+cSjNXv+y+YIg2u1tzt7Mm+ABNpSSOUgDUeYZgkSEYSrAFgeTQ1AGFpwnmCWfDBT5
kt/wRoB1zhaAC6TOgQsGSPko0R7TK0J24oyj6Oyru580SWlTkpGDEZpfZPScMIL+K4Eq/jX+Rkfn
z+G3KQpmf6DmzfWo1mbdKhfiuocuLkCQpCCC5SnmQxoydmidnwNNCBxQRaoQbq7OqbeCn6UnjVI6
pMqfyb24LhRaOQdBEyAWpjZSwLjoO8BFRjIZtpzidiH1KD8/KAeLhPA9JdhTc/miE5F/g004Kdic
GjWh4aSL+JKTsIk1lHKUEKIOOL6elANmiQToOMAC4VfZ7grraPT7/tf2Vj5PjBvkQf4MAXSBfC8m
EmDUC4Od6fQgEZykF93t+N5wiL4nvkkQ1OEm0XF9tr/HFzVUrnF6ZvqMOHFH+YZMUH3aHowHcTpN
R+tSWgf6OMf4XJy2a+T3vn5nBBo+e/y22POsWFIt0bmE6y2qR744Dr44sYyX0vyDc0B8Y3t2rHWD
k14+Ctj/8Znx9yJ+iN+NOPtFj6JkzyheHxrH+SwyMPKvi30V+cgC0J9CJiFokXAeZ3vAq07DkvXj
Saf4G/UZljCLCIIVIEp0SuP9BxVP0DYPBfxUgU5ooIE02H8n5574yVf5dSMZwB7uQafXBoTFWYdS
uxj4Ee0qNMvYfmJORLoDKvK+xWV9i+9M+s7MFfOWmVfTr6JgRGZSAwXjg0ymlrOzVJfGDLuv2Jtg
UJypYOzkIBCN9Z6TuMG799dgpDBLywckQlcPizKKM9RIQXIVSJQkULSSGOc+tHQd2gMyn0/W95iQ
Arv8VWTGQK9Qol4rsL8ILTYbLHoA8rHpqPmQijhucmyeYyDmv95GiOj/k230DzIlZd4YeZHY1iX6
pdzpRwdlNV4dIPYsP2yPZi74hf7mCoRpcwMF5lP86l66m6kyD9+NMH007usTVTVGi1Crv5s/86vl
awcOX88+2mCF5C6ifiyO9eg+PlaPOOmclEA7bp819U000WgBq1Q5Vz8NTRDbcCazBV+Qs4YTWJXs
yu8O610BCDDvu5P1vB2p77l9yGnm5ceaSkd6Ls89ud8FPgiPcO/K15xItHmCdRKq9+r34VieOR5A
miqHTOSPFDlbbrZ56EPnZsfu/D6tuzZsfaxHTs5dERJ4Ca+Uz4kl2p167U9WSE4MEZnHEzh/kYz4
tyYf/z/r2JgOYulC2/5fdGySNK/BS7+3bP7YoPnbX//eoNFNmi2ygpgGmh6KLv9tqhHxmN8MZDZQ
jP5b6+b3Bo2u/WajmSvbaDfSPWIq8m8NGn5kyahB2jbaMxp/bf07U42I+/7dBrIYz0ZphNdTkRBD
l0P7B0EUU42KOq7S7Xlt2jtH/aWvnEBJdcs65T2T5G+zxeidoSFwGPu82olej4UI6fqtL2p+eX1U
sySoa8UbNeOilFKKv6l6nqRLuiUP0Tb58cAECtPqRpG+5PVm7m2hUqwkJJBRhr9qtnhTPTr7vo7D
0Vkf1y6/OXP1IqNU5eQFxUmrXXHtMU4V8rBrioN4aUrrztmoH9v9t9E2Xaeuf0054TDLGmaCBgeD
JuWxlJi4NqXDFNv9rm47tuj0XbLVb2i8342Ddl5UKxTuNbUlPSGkeReVFAqYuUZB+DDaJMlL+b0s
s7eqRlqyKd6rvpvxLUKfoczrX+uc4PBc4G19bZ2OTNTsnvIFPnXVZWj8Ih8hR5RtpmLAT/IBr9zH
ukoZS1/y7+WceU223JY0CdcoIWcs592EfVusLI/olCG1oxjC+0pz52nKduYsPeNvNMsUGEf7Tuf7
Pdacu1wdHqReOjDB78+l9VKn2xuK2odeb25jPCc7zA4CKVEZlY8OTsPr9l0PptHnx7bvAjUbX6RN
PTpr9KnO9UOhcAubJXos5+liFit1WjSOlmmlhqOOLfZ8MmrO2Q9dbvcypp1wBnq+G6XFfqyZW5yy
8qZaA6OnLZXvtX2Zigguu01vz7R4l1rzZ6k5DuoQGgM/sXXritLtAV+GEay9OHu7h4Y6S1uQJcpd
25p7Zyr2SQKjdCnDcXszCw1n8YSuOE4D9zbS4EusMq/T8YS3vn3J4u3brEU4kEh3SAqciiyiGCkp
h9GgJjXL70YtGpCLDtVUVThU++5BGc0n2RmvkvFUDM0FCQt3wua0se/TOP1eKbmyx1TxV9zyCR3Y
Qfh17SK7/LXh54PQwPYTLdKdaaWMYdan3qmLvVo0HO3zEMyDvvoIX35zMu08lPoxlzCoH+N7bu5u
7DP0GdCBMTTpc0xoAtbbY6wj6dWvfeMWvQQTwv5ZqaurS+hZNS3C5EZE1ldQGKorv1Uk7DPlb1PR
viCkFBpW/VLIA2qraBzjO6vUttAILV8KBnKV5aY6RexK0vaYTGUw2MV9XNPqSwcGPVckJKzmsZ4a
2h7JNLmJnh1L9Agmu8O2OIoOci6hpKafHWTJcGOsYFRI1N6V6ZorrKBOPUlJfhNGmjbG6paWHJCH
PY5t92uy80NuK3SvklU9KykPz4rsGwZGUiMexoTQRQ96sCeqcd2AUGwbPA/VfE6GmWR2jO60zOn3
7PzvUgYwHr48iT9VpUffQDrIWXGQG3Wf9tl3tJd/zCP+z7N6HufipqwLycVcwOwYyx1eOud21t+b
STv2KeZuuME1Q/l1oXFd7Vc87BGm/cwT/WgVdPCK8Vw28as+K2fdQSRENp4UTTlVk/42petzlBSe
rjHHLecHR2se+nx5lFvpYGTlYbVZYpKevEmzfWypKsjq8qOe7c+pAmu02hH1/JOuXbDoeMpqM8wN
hgbiJOjQBlwa9WTYUJ6UJLBQg/3DQfWnpf8/i/ioZqLMwClnKf8Q8TVdTo14Xrbn0abSbpjaHUK8
r5lSNHsbYSw+8fu8IMJukZlGWKPPydGI8AVFVqOeTf+/uJq/z4P+cv5g2Y7LnWJhu/KPRIHSaWf0
/Dr5WUYfdr+UrD8DgIq72a7JkX6ZYDiqaHMDcfvoLmvKHyXDTM0aHetOu5XReD/D+Bqq0vu6sP8L
uOafop//B8koeFPJPIF/DmzCYezG5k9gze9/+VdQY/+GRhiCvLqhK2iW/R2osTEAMk1WmIWqJsD8
r6DG+M2Ab2LZuNHoaDmI1Pd31omuI3Et5EQ1jZXgIOzy74AaBWj1f6xxdKp5M8QfAEro8/DzP2TZ
zVriPCYV5nNnKB/jVl+MzHgy5Y5uiFXqbpTyL3bhsNft5CK8p5K2ikJZWv1YtnZjcVSWuvCFSQcW
MGRLS3yM0TWUh81HrEe0OsX2JIuT6u3SbVcrapQgXlQElCY4p4N6M3uId+pg26GEbo1bYsTUGTUt
E2NMghU1slLHh2DqytavK2qGPZ6b06owrS4D/INWXZJDn1hXTIoDjN/XM5/33OT5k/Bd66c82VnF
0rt9Nt6BOxk5JElxHOhcUnWaDc0rZO1mNZDG1lm/yc1DiWeLr9b5mxFpp2xFdSISgqHO/aqk8X6R
0N1x7OaxXOOwz+zvyqTdlFF/yEdFEWpwjZco46HDpXOnr8n9ODf3Rqnd4iJ7G2scBCztOKFuuNrY
R9oFjL+eblqNAICiYCUWZ9G70cOYLDb8ztPkMucZU56xJ28UkiTqUrgqZyv5VBs/S+Mu07LXOnYW
ziQ7VEvpZ6IQmsfiM+tfkQ3zxqh6zGT9KnwOVUnrQmlmskQJNbX/tnYN1EmhiNPo5jFS60tdpwhm
tPmbkM3vhVtIIl+zZH2U8bTcL715jXTpqMQQiQEv37WK6S3cCNReCVrJwGilF1rgtptgjucsyadc
JT/KdL2z6rtU2aogUWeyvg1Rz4SPlykQkRHyf0lX+p/K9kP4h4xmAbF/c1zUGTEVt78nqfbaVtgm
qI2M2GPxhFNEnyU/6gzQs059v8dY972E4mz2jG43MjW5EftXPfuIU53WT/5cyF8mbWlzp7BsF+du
yMu3yEKoVDg89RvV93WQsUzKlmui054eMBRGFYci/FjvYjScdwO+1HWsoRRi2qgMNKAo/JPx7TSb
hza6jukUhWsiba5dST1ullXOIlkhxpNgt5hEu2O7oD02p+/V7ODrrRY3fMxmLI3Vm7Pot3oBqtgb
gz4TNRTNkg+NRL1u2LrQieV6JxVwGtpdOuAujbWWsc9SnuOKNaGrzxoWwMh8IW83QY7qO/iNMnPY
Um/B6lLRI+xmJLdQzIjMgfolaYamJY/t1vWuKacfUqHfHEs6xuuDrjkMpSYpzkF18llJyWfXpr/o
SDWzijIl7u4mVqMr9qdayd3Gc/KhWKowtnSc5CLx5JLJ3g0LsyNJdd+lOS2pYXubDXiW7Bzm8hWF
25O2Z2HrjorNzfCtvILaLVN0jmUk45Q4XDfYbWPHeG37UisOaoYRHtpSshxKxfAJWeD5aboMBcah
SVXprpL1d7JxwsOQI3B9mexED6Yaz3irWV+TJ61vEq+rJBmVWTZdJWN/GVfMIiYPTt27y8yvf7lI
4u33o5xIc2Tu6ybPL5FUiHKivMWJK7XVLSVhQIw4W6qnfoJkZaQfRWoRCs3rhAB2mPT2YcuYQmwS
896yf5oxq6GSKga0bXKduNFvs2n3+6ZRQ9lSbnmNgS8dkSG6ZW0so2FlPsgW6tySvJaEB7durReV
m++tm3zGRicYBkcCQ+fNvqXEslVPpjmpKIK2pypbes8yeZsGI99kxeG1v6TGyqBogY9ZBhrtGqXy
l5ml3nYplt6r16zKi6NjRIPW31PUZm/5DOtj6oNqZM/UGQ/CqoUD+lgdvxaMLDtICusvHHU3Salo
mdikN1mbnOa8uZdJhzSDiYSc3kuq1O6wGN+jwbxEWUQzbob47sDBzSsiTz8QA4zFCBAZfdAgcFnj
iASbmFBQiMb1MP7qTeiOXUmjrrRD2a5RV+aqpLq6n5Z69lrDRlyXGZmkPrf69Lpl5lVl4SLz3Lwe
tGFmWHcyl53wRamH+nFZdapfA8Jzy1b/aPvtBQsHP1/k6yqrL9HAUbHOFdVl6MHm1EEQGqqzgXXU
zjYT6EA10/scVCTuCAxkCpskJqPWM6Z/+hxrd3vfpTUdRL18lsqZgiNUrmk2ZHcZsTCKv/XGuB6H
it6jZI57U1pQM0LrWbcNr5Cg/cgXdRs5/eTxEtvFeWtsZjVW56lXm3tFWUCg5XMZjx+yg3baxt2T
Z8yBjIH2XiaPO7VFR1DFiHSnLWQdI3VRdZj2+YSTCu6iUjNe2oL1rqlxuW8XFdNPGfA4dJQiYqu+
JmuBoO0koK4q165WDAi+Cgncui/NnVp2/W7GfmXVlbs1xh6qk9lhyk7v6hfJxHU7xXxpTUyIW932
nPbKg9kmiFZkeDDGy7UtyFp1mdAForDm5ntX2mdlvup94vXL8KNMxDKbrMd23kfKVLoVHsGUqKMR
rxaAOO5mRndfKxLlVElGBkjrPtGdC0vJog7dWU/tLNEWSCk1yKhnHrDDRYVPdsIlexzUbgmbJjlq
VkNE4a+pyUS+HNEyGY5VxJL5sr202u4VnfxXZUbSXN3QkeNaU21k01YretzVo9U1iDlvsNJjfbqz
EhaDM+EiVhXfqnKlC4tsdmmYviEvqielJabNE3OW8uBbk/5oT5TAc/MpmoBK8sbxZ1XdazsgvcfS
TZrop24m2HTjRlHrNlwI5YaDOsTFafASi8S8SIzTYpqhKpa1vGHONlqYRG6xtxqw7XC22+Vb/rZo
PVqHHFulzs1RnZ+98LBWHSswMXxzk5mFPMxaUCXrS5RmuBAlP6Z6fTasV4oai1dU64szzZel3fZK
Jk07bLcYsMkZG4ln7DyKM0vt3Ja8KEj1Cpg95WgwRfzp1jm0gSL1xbDcSu9eR0ftA2ewT3FTHoY8
f5Gl7aXpTVp8E7ddLnocoTdSY/lpNdrosMBNVeL+zhztMyewFeJkhvyFqY5BJLMW7dVGnkau4Qtn
Q4aUNNqyjgOPIK0h+cqmjdUfagjZrIR9DBnK6ZuwNegeLTaO0c0UFNEWnVYnYYI2XslKeQjUIq9Y
YKtrjbKPuSQYUEOxk7FUmzk+9wtHstYAEjN0VGPpKMcYoJXVD6Tyb6PtZW0EkatvcQzNmURoHbhg
49DvYz36pat0IWfOPWPLdTcvzKscKZDBrOHAIbpL5cTGBIYn0dI/0E0ohQPCqaokebIKtqpU47HF
uNtRmYIwtc+8yD/J2sO46wIMDLVdOw6o6Rgd4jkpbTJT1Y5NxFjQJ/rxjGuo+oJ+KaJo6dq5JkLg
Rr5BLbEwyDKdZyWJu/2w6bfc+Oj1OglSNcKrimpi0T+MxIh4IlZhZgO7Q4OrEZlPueZN3Xinc65j
oMeSUkCFLT0qFdaJDr1xqh6F2awwVGwUDd0RWClxg7+7kb7FKy/X4W8gmwgOteuLNCCpz0GeLe3q
ZodlWhbeif4bMG/aaagDu7L11pmvEVrHeFoSkHGc2g229EtuO8hULZPYMXQqLKuMuXudsttc92+W
bj05pfMeSckHSc9HrCkcOcXcu2tfvM/qcKrTmWeL3ZNrCslZJ2VTR0t1X+So5qhIPtqZPzBsPcgy
AHcaN69fNQvLvxZX+Z5ChmNKv4w6g1tOTeCuLNQPScYzoC0rOJZ49LF597MhBE8n+jxPcxJ/SDEB
l6f7FEnWD6NJcM2qVCZ2lv51mcU4S/k6lNEPhWe/GSwCOTbZSBgTLDn1J97CrevxWCsliY+avRp9
/WFneIRW/YOEQSoecfFJwgF7pxvd+8QqCUxjuldTUWSUnX7HiYsh5UexxJ/rQklniD+2ruTjUY+N
lJtaEBOEF3yZoM4ld+NhSLgrrSkb+/CbvkT3Yl9FZBqRaRMQ0gTxE6tBxKna2t2htqK3aVvgIxoW
kaBl8RbrsZmrNzmedXfC4CdNXGFD/nWzpWIKezuGEzEDS5t0X43W81jXO1PWv6ukBs4+T2FIC/M8
p5SeRkPAc7l/SeXstBniMZjAjjEjLClNipYWZeF45pCoVpJF2eyQC2iWp3mtnhFGhVfamsluMg1E
kzUZTc51oMr1Uqj6dmiw4g1U6syZfMDvNz7qyUTSqWQ/2vO8oVRdS0CurLUgxjAOmQC3l3VgGIvw
lVpNHqSc7oc8k2gaSdUWREnKzJzjPEZQQPvTNJzbpUQxRyruAQQYe1KF6bRugowO2Nak5SVPx3a3
qelptJRrU6nLrnOsp7ioTnbyY0hxsmOvXYRAPDfloxj0d729WKOG85ylBUAmCNFyuaN4jz/4AMA2
9Pw2KCO9eXmktB3r7307r5RDCXBjv7wYKet7JRmqbWTs67w5d5Np77aify2r9tVKAMZ29hJnbEWj
AzK27ecKTdEmpRujeg8o4E4rwRj/bFTOOOAyPKYa2/TRRJq/lgnHfpZB6MnS6bXFGlKy5NhTCzj2
7fZijGG95nD8p/pHttCqcDL46I4R5LlGBw+sPVXxR5rjCL+A97DdYYIFk8WmXR5atUVPISYJr/B2
xIfKQOiaTgiOhrc0Nukp15bmG2nzskYL89Qm6C2dADaSZtP1wC+J7WBu8D8snXMbU00a/VNTBpLz
2CxOupvbBgkHQ77JmeVHpvW6GDO8LAsDvnp9NaipmlUEUZK8fpojBi3lQpTVH2fH/pmiCZFOND16
TpU0EWe0lr5tVvEaS9UZ7W1nvwwG9LUIzYeUqG0PEjJpiskTtpLH0u4+y9QKFF36vnYEgkFv4Xn2
H6pAbKYWf9QNHoU9lIhB+9U5iurKZj55lNdtdy6smxWzXrS02deljkCQrvFIL0nl0OpfQFFJhAmx
NcCyb5yX2GQuSE+1sIqLbm9MwfYGaOzSXuimA0AMM8sQGP7f1H1Jb+PMsuVfafSeDY5JctFvQUnU
RI2W5WFD2P7KnOeZv74Pdd99T85SkmgDvWgYqIXhymROkZERJ85JUZWOq8YoQDncq10xk1PAGrim
xB4vkHO3ZXhWw00eOwkwRYn77CCXE7nKNxHajV8LAARWIoh8obnll91VjiVIISZwKJsWnkEIDnNZ
c7iZ1nPyLKrxh04O7iu1nOElB/aVDvV+ro4nVgxns0sFK+X4hVrhinfDU+/kT3gPIWGiXoRQOJR9
sJIFaG0GqM7xiAz5zzaB3UShqwpDoDrtVioOrTKLBGAhkdxcesBd6tqm5mTtX8CV/wdh0ccFevf1
ef/x/1PkVBwyo+y46eXDaz7i+zzw7T/8u0hP/F88ryq8KolQAIYE1r+ZbZHeRXYYKWMZ+k2qxCOb
++9wKehrJQ3x+eEHKidQ8PuvcKnID4ljhEklbVDRQrj1/yZc+jNW+q+6HZVoMlUIEPFSCSGnKNw1
J1sEskfM5+1H9HQ3Cw+yDQMO478FR/6r8ZtS/F0AtoWig+3Bwdm1oeni6QUOUNSAAQP3lTYTaiyP
Chnw/UOk+T7GK8cNpIRifD9XnjjupaynBDl+sqj997cPE3b37blOJNmX8O09wiMS9H8R9jG4dqHm
ZgHAEIqz4wk4mMDqCnH0+67CzHNkSHuGuxC1aD20U406NtxPSVgiYABRXU6amCxhqMZ6tCADDuBu
UG3mKZzWYFA5MI2X+giIKbJS5FC+F4f6vfgcX3bWmgy/v+tFtKF1XUYYTxegJibec9l+vGFhKBx9
9P0DEOiuZTguqiilMXbrd4DnmzTztrgopbMoL0Dokm9cxPPGuxpyBI96Gr7grqdWyxs88dATbpJe
W1d78iZeQLvffyhv4z0Ij9BLw9alSuagQI1j7aML56P9ir+Cb/m7OHFnDzeDsNS+yp0w0RNrLNQZ
55KmbbwOHQWgdb/mF+7MH1CUChD8YXwojAWnEy1KAlEzdxiJq4hGiZcKP2FAWHN002C6WwZbLxIS
Fkm4Q8PJXgJXNoL4yawCr8d3d5EBD0eZxIszMY7hwD1Y9FtC6a63hFej3u/rADoUlg0u/joBohVH
penP4xP1E2/zX0ZFpE46nB+ltj1v4Knn46VTJ8kstB1+Q0KumP2uC+qIR24h2arsogsHpUT6e4Sa
Rbjvv2ucOtl6liDZ5uL7Vf0Q2FYRAFudTwlrsezgrbb0bvoLvoH2EsGnx1+QN25REaAZ4Yv4hQLe
V0CGxofAuPBE6mC7vsRBLyGAXf+qL8Jn+m2/6r+8jETqRJdSWYe65Ie7siOonKrbl7ALJy4k1hmj
DjEfenhBlGg71L+Cfi/al/H5YOx5YTAad5Mu+RXHJaET7vzGQfGMzgkGUFA6EEoD+3gbmePdMFwB
gbqn9apQYs3BzkEITbjAaHMIECIoitBnPrGyrC6oGzvOei7iGqws6C+KZBub/FEHZ89HObECAmMJ
BOr01mkC6Y7h9FaKEe2Lj/TInQGkkt5BI/ymrYC2lCNjfLoYJlugTnHJ5bGj3gzFN9Jee2Ip3+kO
OPzlePOMQ3Ab4d2il/a/m6/QPOpPrgSV+ONNsyZJ+rmf7EgOMqXFIc4EgGxSXNW5P7GHWFuVOroI
zHeNoGD+c1zKCneBFoOp6T18pnJi2lkfTx1gsYxKoXOEYJcVheFqslEIi/FpYd1kN6N3N+VuY4td
qPbBzuUCFJEokbMimZ69AVWmQ28yAzA56kEnX5Y58GQh+NXjHAwtlRhtkrBMNkLc21Pf8tjhVIdH
xf2ZJxWy9XnT+zsNPNt7/rlH+Vk2407tMyzAr7YYVM1/9pE1eVy4YaNacSsvxCAH+qwvwSjDQ13P
KZ+kHLTP41P7eDNDv/VnT3ope2kudqpl6+WyyoCkD1C30YbLXu9XEOed2NgM8wJ0yo9Jk0mRlFI6
7A3kpRCzfnWeUfgUoHpvavcNh/uB+8FTNrLCEvcu0VFQBmRIEebrzP9wQSAyPk2s7x+m724DVqGc
c2mM1tsUVB7tRyUdbe670D76liBtMuUisN4YA9T5vp8CqTYtC+H9pygaR1oHxbCoHQCe5st+ReEZ
lIJrbWLlGQaBHybybkiq7aZVzAnRLgFSdB2F3qIKvHgeI83Wo8LmlxM3GIu7XmK/KSSxQS/yDlTF
yIpUiGgfIeglJ/PxpWGYHZ6ymXJZ1XUdo4eqvLoIvzatNd4wczEokxmTBtLvMlruTr5oRL1B/kQo
gET1V2gAsEugPp9MXL+s3UsZFQXJQBtZBDhWYjmr1A+ObEttYhysCaKMSe9nkHpVcZmUDaLJ0bfa
bcYn6PEOUnXqUKtC5wLOFKEcLwJlXQsSLTDnoJKkvvyu/b+OtNvXJAuxskjuZP0mR+E4aAsLccpm
sAZAnWpXwCuVeFWwK1vwIOYCSCYK1Ipm4V6Jxev4IBjPboD2fp4ASYCB1Xwv2Illjqx8kLrdGYiu
6oygLHAvSRTNekfvVsA9+4sKVwuwWWW/DJDNWgkOlCzHv+PxLlA16phkEdA8ch75O+JpwXNdurU1
PHXW460/3r+qRh2V1PO0NEbia9dnDspio9L25pkgRUDEpJ4zYUuGffW3iVd1ymLFXN74vZsFOx/k
VOASAjc9mDARJQETPcAZ6UQ3jLEgNPjDZClIC7mo2cCuEK9OZqngmJInFoHVNLUIfVinXNNw/s6J
wCyjnxrpn6R6Gl8Cxk2uU0vgQmyy6+U42ZU2woVVKchLuWxQDc3pb7yvgKFRzadIUFjjoMxVGQB7
0ypRsuOLzv6MNZeHDSidg9JE8oRFZDxowbT2cxk6TSjrLsSGhWxVDsgD0H36LAL9DZI33MZGqVo2
seCMfaVRdkyR/NpzevSESom4Xub/tMXMR0kxRM+9Wf1nfHkYU6ZRxizNeDeNxBDnz0Upo7SMVFRD
VhOxF9YIKEMGSdxAy8hwuEHoAu4vgG9QFgAhUhBsyoY7MQRWL5Qla1QgigDA8XfRVVEWYOdXurkt
zJ14hgCDGk+sBmuiht/feQxhXGZyiAKgnWbvw+pYAhYrT4VAWb47dbRtURZC3yn9nTLgCIoTCqpU
FNh3KJotXh2tn2dSMJOSiYuXMRKVWnI3sp2+BhbRkkUwVElg6WuAMu6+f7WhbuXRd/OUdpIkhqrU
W2JT7OtMwEqLV2BXJ5bhscerqtRia2qupDkw1JYD/rh4kQC1DEYaZZu4C9LPfzcEaqnzonEcxPta
yy0uZfHkqV+982e8adbnUytN5Kp1fA5N6+UsGlRNF5pgxGcN9D38xAwNTT24jlTKmLe1qvVA1bVW
HbyH6Tpop+wRq2Hx5wngo7aVEmT7rRbAhzJ4KrvL+KQMa/foiymzXSm1ENnDpBCIQ0smMvfENuJ2
Yj5YrVMGmyMSAe7EAZ9JtguCpQi+IR18er+7Oumqf4DoWke3MSm2dLKLg1Ntcv9rfFoY55RQ51SK
O6kuW9JanVrM+KDbBkW0SqN6wk1mNU8Z5wgwQsDFazRfWRx8zIB709vX3306dUproQm4PqhaSwje
eYQEs3LlNNfftU2dzqK25aSV8N0aAJ4ZcHydhjdcPh9vneGugCX1h5lXbUmOWwXS73Wj4rriwU6p
Rksh1Q9Kn0IIPnkZ74flRxDqmEp54vZiz2PTd4AbVL6GykdCDg5w4URNrFqS9raXIeJso2hfzt0J
/4U1PuoQa4CI9rLodhafq4BobGwPOD8HbM/2MxeIE50wAmMqoU60lyukTSr04kqBBwy4J8/qjkDw
OYd70bsxqvt7jbNI6gZ7u3MdK1YrsP55tjxLEMec+VXQTmzzW2L6gXUh1PlX1UhLiFt1Vo/CoXUf
oIbCIF7bfmaZJu+a2Onec0QWFi1BqI5XUYwYAz+/QALdm8u56M9lQczMrASiOtVQshl2Trtywx5u
ft2DiwhY3bcmkxtTdH3lELlBP7eDFJh5GbgiUlbgU1UasCzBG93CframlOj9zsli7U0WM9IZDpdG
L55EnLnX66qlRQhXGh0Eqc9dF4GHwJajs5r5yff4znt8BUFH7OcOB/y+RZ2tI1qOePH8z6L+kDQz
rIOFTUBdH5/He2EE1olGHdMy1ju9DznB0p84EBJBoHRPQFCiQ/T6deAUco7B4XeJXSAefg4pABbS
D0T0JWUAiXtLVLEbQrGNWtDIFihwV1CnLkxcJwyzqVBeucR3ihyGaW+pibLs+Q8JSHKtnzD5rFe5
Qtl8ru8CnjR9b2VCO5MbqLx2zxEI3CtAikL+je8yswKRF2YxjERI8UzYVEZMCcTWP2ewa8Uy5TiN
B1D64IneQoGSXwiKH6Atq+CUgkiY+0cLYpSITTihtwTLg2M5FBre+9MpD1BX2qJH5GKjfXzRTrBC
tqWf6pltCRsOpEPRgbvYUz72YHoe9UftR05TxKi10Z+z767+MbmCQm0lgYryIziky/FNP3z7oz6o
fWjjqtCrru6sDsnImSI3quF0Smo6SWAvskg8jXdzyz0+6oe6O7Iq6tyqynhLfXLOPhQoLs23fG1P
2VzZe56RQQ4BGgfdJt418zAEl1a8m3qrPLYeqkLdHz2qsdqAR9etVZ1D01mDruQ45UyxLkWFujeU
oeDLaX3e6oR00zTFKehB0KWA0k8GJhD4ed2rTjbX/om65ml8MlkDoq4HnWiZonN6b/ExSt298tNv
NGWZZiIUr12l3zpNCqRQ0eq/sx83XvW795ET1yhuycveKkXfROHBAbVHVtTKE1uQYZ5kyoBofBVX
fhHgtgOwIq73qPaY2dJUOlZmnKIB1XZ/agXU8gkCYOfWwIYYbA8g4rI60Bsr+2BXrxUTFSUz8DlA
dGcgdMTjDKyA7WyfgXdMP2UmeDsHttknkH7twacLC7blzPF1ZA2csicxh1KyXvZx9nh+Hlf1p+Y7
+6KLfufn39hW7pYNLBC8HedgRdRqMm/F6Lu0i33upRNeCuvrKcuR676slB3mtamsBlJ+IbeXUaYx
PjWMLS5T5qJotcb1Xae3EldHMS5qTLOnCPhyr4ZEnHiI5bfxfliDoGxDURYJLjAOLy3UA0j6e+GA
u7pZjzfOMnq3LXm3AjoqMMuqxyi0pbdVICu8C8FfFmwroPGPwgq8eh/aF+zSM3kpd82TaBWr8Z4Z
Vp2GU7ZdEtcocYCFKL56oZwnqEKo2tfEbSdMEMvs0ZjKDjvXLUQMrUCRaiXyc1VeaTkICcm3k13q
bB3Yz357GR8OI1xGoysTG2XMGip1rbqHPJetmXX90fig/4F6JPgXy38UVBONd8WYOZqCyEOdeIIa
td7q1dhZxFpb4mXvk3Xqp+1GCOJuPt7PDULx4EKUqMPfFNh2QLL3lp2fm2QbZtksrT44bPVmEUD7
CExfkBdA+UIob0TL4yEnKzuz8c5FRvROGo7D3casHQV8ZTo8QgKO1eoar0H7Ck5m6OE+6c/QSIDa
AUgTF+4OVChrf6JXlscmURYDBimJUZeHe6QNZRNlvuD69jvkZv0IvKSVTra1WxED9WTOUvdC+yX1
eLCJhmlznhj3YD7+nnSAHX+OW65Qc4GyW2if7iFKsYFSwiW1tA3KTPETXVDHsJQNdQNHf+1c0hlY
hifZFhknhtCJHdHJUfDaDB4/OBD5BWTXa5BmcqC1Gx/cbfEeDY7yROxcbUQ9QAfIjTl77yqZ2RkU
7xsoWQyqOuvejD7Co7AFoeeV25FjsvSeIcN31Tcggto7YJtuTGenLrN18jSV3nh8cgkNvyBRrUd5
j28SNNBoq4co+UaljlFWR7H4JPkruIcmDu5jS05o+AWPraWmpSJYDvJYAnL9avQnV5WJ++gGjXww
uXQE2laVOOJ9IljZVQXN9L7a29ds5x+CzNDm1QWMtVYP5QAQ1n4XK3HQ1DCdZTUvn90lP3GfM+aS
DlO3bZMDhYpPSIDgmSt5cSP3eO1jQNd0zVnGTTqLfLwj09a/ju+p4WT+PWrw4vw8LyEX8K0MyLDV
NdpL4CYLL6wnXgQ3ZN/fbasSdRY98KqhuB02qJqBJBJnrVmk6xjU+4OCRbJ2PwYG2BwyhI0xcUJY
T1WJvu0rLiqLCl1q4KV0IWPTghpaX4pzaQOde3N8zljPRBpQjSrYCtlwXCHdptnrYBVWQEEKhAPu
e2HxzUE2D6onUzaVZcmptwAYDQCd9DU4zybvzbiPykSx0lx8ITDcE+NhdEHDqkmdljpvq51ViG+N
f6nJu68AOFluB9IyPjqF6VPdyBMH7bYWD7YFDbWO1VhHHZnSWTlITlH6C7bRQWkFWi0QC4HWAYRE
QF0PWnKIj8ycNWrFQHgJdZ+B5jTd4NaCBnw48TIRH+9/SGf93P+iTvo+qgmCglaxKK3mXOyyZQO2
4a0PGVR9R16zo7+KF+kM3ABLJPPmoPbFO3Z85plzQfkIelMDEhtjcaNF9s4vtLcv8HXO14JBrmA9
V7c+tFVgBBbaCuKXA1m8OP8C/xRY+KvP4BPkqP+Mf8gw3EdrQpkBv+Y4tQVLgxVVH32yTnwyq5VD
hURymE1BEoYxPepjWII7lyRA9WfguFJnEbgB7Z8kPgjeLrX/jI+A1TplbLpY42RFQSiolFzDIZeu
BHVtceT6KagDy7mhAd2JYGuCLeD7I7/ftFV4AIXPPMwj28DjeaHU0VbjAbmJxPzad+A+4JTfvcNo
tLdCejdqhwMDoj+UDUZ4RNeJ+MYNZA/jk/f4alVvXuTd0mR6rdmaLmDyPCtyTyIHMnbRnmj88a2m
0sDvGIXToRpyyEbxtW2Cl6cy6kqTrCLnHSCU7Lrde2pIZraCCGJde/HE2X68I4aytR/7LbIVvF9R
2mplVRsZXVKtyyIwy7RBiTkCUuMz9/jggNL0ZyeKbUdOoPaCRTaDsHp/anfJxBPvZn7/PjAKHdXV
PUCdgrAQwKzrvCdLsulNkHl0M/3JAet/9xYsoT+wAxvkHLXc8RkKR4NcJwD2W0gorcDdDJaNidN1
2+SPvoUK4dg+qDeEdPgW0AUdnaduFh6CDZSsXqOP+kV8VcEGDz0pZweBdai+Aa86d6CzoE5M8w2+
/6h/yk7nghxorpIJVrTXX8GYEwBtYqHHK4pUZ+E2s2xTWYD2Amw4UBia8McYi0uHgz0hDRG0waAD
v5kJ2card32KUKZ2Tv2JLlgeC12vkDc6CYIEmQ97xz3F609/fuy+atCLxxBEGd+jN67FvyfvLw5G
r0fmqh/6ACc3lHdACQVOdjhhUMLwZoUJvQjTfR7vi3Wj3XymO1PCuQIYs3i8BwYOcbChLq+C6ayg
pzQXIaUBMngwXvfGH2g3nPCwX0BJAyI05fy5XaRLUJ+uXeNp/EsYWwbsgT+PZpp5ftJJw8vk0EOw
jCzlWXoYlD1aCEIU0ERo1uopO6Y7f6pugxHToqsdBJ1Py3zoMZ9H5+4bQmkrMNkNyuYCxJwrqNxA
ZBck6vlUh4zI5y3VeTfZXmaDPRXlfZYOtuFL+6Su6hfuD4E22y5AOfhEmoIVTLjt3btu1JxrnbxG
N/5aBh2qhWAGFNLqNXiBd55shNBHcfUZXtXr7igsoIAcfY6v4c0nfLRzqRevhkI2ErXoGfJei2ij
Q1IFMjBQwIzn2iA4NSeGe+6ghiLPM6uE/FaJx5hy7JbvwPBNbGnW/UWZeBG0OTDC+IZe+uNVh5ZY
nKgD8XZQ/WXdrRJuimd+2JgPBksD/xM9J3I7ZAxT75lUSH8325rvpywoY6/QoH8nAOFZK9vYK/oH
X/zRINwLWq2F1h9tZRfpn0IE3xs8iuAHnuqS8a4YuEDvPb6Ss8NGHIIxIHh5BpnWh7Dq3hLRiPdT
JRk3SMujOaMcaLETsqTPYdp6UweffrDJwIwP/8hwTXvJGRcNlwT00Da4nmF69KXrGBxEYFKTbFxs
Hw33lA39EsRsIQU0CAVFENIcVE8GWaDY+JDg+ZcQh8Kte4Cc+D5c4mqzIOUOHSLoPA3yIoPAsQvB
kRC6HxPbXmTsBMp09WGQB/Kw5XLYztqqFtUSHCsQG+WRwLDn+i7fe0cZcgiohIVQnAZxiPGeb2b6
0XxSThNqhhBkGMI5zjX5aM79uvluLXVFnviv5IJiEbO/Vk/hn/HeGPaSLkcA4REoC2V0hgi6oWfn
qoRAT2rayWckuaC86Cbmk3UV8MM83xkwjwP5akrQUQb6Q2kNfD/YetT8yRfMoB5ogpY5UNF8jdr7
QU3nrOFRL62Fcs2DE9ifWlZGgFDlKWsm8jxIEQdzXYBUD2RSM/2cXiWQSUE+0pu47B97vaiS/TnU
NPRczR8OhBrxK9D6vHuAMxdJMJdq/XV82R67RaCT+NmFoLdgwxmG0USge7kS7qkDu2thb91uKiLx
2OYSnXI3pciOlVpBF9VMMcNDBjE+BM0X1bOzeMEzGJI+sgkRo02xndqLt7D83zsfwgI/R1V2IKIF
871glWYOUpdlD8FHcMMYUPhZg5H+HELvzIE0IJkpK8kEhBSaVPFwt+cfoJWCTgZ/UHbtFqnFFiJG
/MRyMnw3QpdENCL/n7cPmLGM4c4roJ6jXUD9ZvAwU4iCQl7oH3fxu6WlDI+vi1qv55iEAHLyg4cI
PbMJL4Kx+wn9HnMrrydCOrQNrWl1DxZN289BV7MOOmIUMiCt5wBsieMDYW0gKhxQc2nYx4PLQjaK
1W+RHoXCab9Tp5Aiw4Q82i2URYmkWsCTGe1rkL0bRIRV00OoUdoASnQI5vHGhUbg+FAYYDEks3/u
TFny+tL/lxPEL0AkZVXXGvpaINO00rW3QuEIZHgqlMssiquAS6yFZIwNRbjIgpzYcoVyrLU4VyFL
hhTuooG+IrQ1Jg4qa5opayM2fEVElHJb2kmYX1pDPtjoYyq3wIrJ09UGjl10Wj5cEIMsKNlczlB7
Rkj3LOMfSKebB6jOHQaVNBG+dbG4OhCdmar5Y4LFKBvESylCE4MNgnLbItpDQme2Vk4LERpJT1Pz
Jz12kYhGWR2iOXZOhqfZIIgKUlxIMfGnFqqBoA3LV83cgxAdQTwQAkmQCyuxxf68QdooMMGwsSWR
ka3GN9nja4PQEHa9VULi6RpmmjyFxb4EDsL+x9O9CbvCOC4DJdH9Bdz3fuy1EprvQfsqihAl5Z4b
Yao2jdU65bQobVmUjqoKFqectfzd448ZeHPGJ4YRhSE0dN1RYxT712hc+fLO4h6036aIhVr7ngHV
o4skGuSi7CCTYjjPiAfCmUzxHNojJIPTt0tMbslBXH78YxjuGaH1CyTP73uuwjw23+Aj2eE1Jr36
RxDJ9UvQ6oGycpOe8717IueJDofN/sDOqZTtUWsn9IR2WLgv7rW/QC6kRM7mH99MP2ogaQ4plFt7
o1tLT81a/sxexrt9qPKuEqJSdgVg3LD3NEz6oX5KzuWQhCuew0Mzj9b9t75xnuJlDTrdbbIIUGqK
BGh2SJ+nAm+MSC+h8fMl5wdqfltyAeo/hrhzzqkZ7OQn/hXl68J1fJCMXUtD6ZU6QV6nlAVLVT8F
8H8G6hfK9ia2Latxyq4kfu+0nYrGAUtZBBdvYmFumfwH+4EM9uPOkw67QgafJtqtNultL4j8yvNQ
3O+ibGern+tttRS2IjiMoMl05ObyKf8qtu57esIlNBCwmopi8q/QGdvlh3ZhQwZwYsQ36MujT6Ns
TBgTB0wo+DRsGMv1LdBSujZgnN7V2YrH6B3kskj6z5oD/2K/qJsS5V/p1Vsr56YBZ6UBSr2+Bvcx
kk/erv2WriH4PjfaZ6rMmxdSYrO5pyngFsvs04h+pS6a0pckwYrX+mto1ghbQofNXgYK6oZWfbri
8AJFZGXFcYaSnmO48BDkfHNA0Fktuq20KCCzWyLt36E6BWKlc+8gHce3JcvjpIsAep0Df3+BLHS3
8FaDULYLwcfQVJY2Is1/pFlxGKCcUxcPA0JFiPhzR3GdV2htiu4giwn5cX7RQ8kOzIYmmR9TCETX
Cx9a4ARyxzC3u6mYKCOmRehqgKzRs7JN0C2BRnUJoXCEjY0h89gj6+h+fHzwqx6aoYPDlE44cqwz
SRm1XEwypQmxQcvoLQblkJe5ZjjprjBucDpboDZ+ltoNIuQZREhNCJ+tcYGD8f+s7+OtfhLn9a5e
RvO8nBjNLcj44LzRsPCUuLxQNYiOC1+ybKTpnPt0UBn+VG7AMx198fasbxaTpSkMT5MGg7dQlgqh
VDWERKAXvwhWPixyuao/uYW8/vLPQ+Q4XIpb7gJWzYmTwFgwOv4fglakh4wZbluxuziOeE0r6U+m
AkhUZ0+ZG++VplgKmruXm2zhhP0Zeg4LJy93ftCdfVWeqFhlrSxl2AhXVknllYjJ9NICfNPgBxYM
UDYaBPW9vxwq5ULJUeOCqqeC9NSyWxT7ditsIRaNGJmwISakcEFLup1KzLGO/E1m8+4S8eSkRDUj
OqvNZAMx8EO0yTY+FLi5fb2ttyUENJuDtoKq/QZER80WiayJYQ7Pv0d7ljI2fckRaLRhRVEAckg+
sk3z7JzURfihvfbX+j2YuCZZG4fymnrXiRtQ5eJZJDYLkErPgwQOfDKFnR0u8UejoAxJW4ucmHHg
ceWA7wKskPOfNP2qQxIe8iUTM8UYAg0Jr7mWRIKLPvKjhEIpQFvx9HTe1XO8ajfil/ShlYYtT0IH
Wd1Rjy1ShaHSZgmsl3NSRLBFlh7k3qZO8rCLH0wYjRAnvVhzxB0OMrfXELqt6yk0CyO0SGTKIRJy
r/UVBfPUzLgDdGoWPfTfYdeRZerMdOnN3yCYPgOF/ITZZTjkNOY7bfzCyzhMlG5IFrf31mACPtrn
8VVnNU5ZAb0C8ZU9EASDNn+tG5fSyKypEmBW/IdGfMsaVykhj8ZBgjzv9hAkMMBXvxBxu49/PbMH
6nTLDtQIuuHzswXeC4YDEXtxDSzPUpuYH0YanNB4bwA8iiwaVlteAmlvhWt3Fs41aJDr8FMIkEt4
iiEhb/Db9DlcgXr/ZcphYQ6OOvQdXO9AEPhhcPYpWA2G0kO8qd01E0aLsfg04BukUADntALWRxAB
Z2/CyAD6PzPABQ4VEBIXh0aJlFeeyP+p6gv2ZedPcvzXAfwfcRUdEy8ui//9PxkPLWhM/PT9ZK7u
hS6p4YSdgrP0gpyNke74ObwV45/xPfHYrih0ILkrY7XmC/QwHEvkL1bjzTIeqAodLRbVDPplNdoV
zGttYgC78pIt/bO3Uz6BdFknlrtK1pGJ+ytfQjV8L0xGxRiQATAz/5y1IszEJHThDwQppJggarb3
S+cZkkHLEsofjY3tZ0tzhUNgskBCpc8tG1fR+MBZ25BG6que2jSZDcALVN/05JIsgeGJFSPdtv7G
3boTgY7Hy0ZokH4bS32ScuhFatJFmumbBNJsKRg7xkfBOse3JMCdB5IFYhvYIg5TuEbgtDmV62gD
SYIVRGSsfFGu0lUHyXFlE37EeADwS4iQT0RMWc8raRjyfdc5KI6y4Rwn194K3qV56SGDru4gevAE
OWFkFPEE3UN59G2KEpNxzMAn/bPLgE81tx/WrG6zedM58w58z1w/yOWdxMxKgrOrQ/7Mn0n98/gE
s2wJFX4POL1w1BYeXtVFhutCKETiFoF/FrJ4XgNRqEOWdbwn1k6hbL7dyHUTDT1xOhYSSmEheReQ
0xtvfZihB44DjfQVo9IPKhutq9xnXV99VZpomLkNKHMeZk0YaEmDbbDoi0X9qh7ETXAugY8O1v0J
uKancl94RvqRmONDYcCxEZb/uQtap1V9p0KPrclfq2u1dzbSHnHLubJILH/DzaUvAhBOfObnU1yy
rBg6jfVNlD7LgsYf5m8nfCq7BtV1kHBbuycIMhemZuoWKq4nsFSMTUdjeTulRiaJR2dQ6QCNpaEs
FKBV/kzFQhl74ZakuDu4ia8WGueHCKnptunlvOnq4cQLj7GJRcomgEU5qJLCQdNSYoR6BSnyF6k9
jS884+V8gz7ffbdNnJbXAo636moGEZASHsomWZfeLDlOzTzr+6njrttZo4H8GZXadgqn4dpBZNOD
msz4ABjPHRp4K4h9DQUVzA7qap7lY76DTt/UM2c4bg8OOI2tVfXAg0b10Lalnm2rfkmsxOQ/ne+p
2mRWyJ7G1goO30EECNPfH9qD/VGvG3BxH8lzc3ZQTWwISyjYgUISJFrk81fzRQNu+TqAZLqAMSFP
0XyHT/XGDmdTegWMxaDxilAW4Vs3QOPkVO3dK+J03Nv4ZzOO781S3u1T1fH7iufRcrkevM5nYRmu
Kui2TewixvG9rc9d87YiJGkY6bwlxk+29BUmUxTKjM1P4wx9TQhdLsV3F4v2M9y6k0/LIVrwYG/S
cEIC/jswInqCxV+hv7kq4Z20iwJs5bvAmCzZYwSXaAhhV/SZm4PsCAg7hPAB+AdLiP0Pf4SYbr/p
QQTyhVKQ4qXZNBsy1Slrpak7OylIpRZg3bNkEqTzyPbnQZ3t+qJ5ktLinNvljNTgxxjfVqwDePOK
7haeFJCAVodo0wBEBSnXRjXBHrH1EM8uZ9wbvy1P5XKS8ph1Puh7HYpCvhLjlnDX8iJ7VrcQP1oH
GzE1SIbsILjm3G12CJuVhjDE1N5mmHgaOeimYg8FK0SWOY2bkao0a4g51Q1k0qBXCvGyNlaN8ndU
o4QGEkJRMpOrDrkLOYVmr1kXbykvGUXdzscX7HahPtj3NGwQqSutQe05nEeAbcCuvhGXAYK89iXd
VhZyq7Nu4Zrlxt2TVbOqVtzcm0PqGCi4KcUMhqmgmYXjyNEjUBHBxpX5rK7F2SS5/s1xfDQ26qZP
IkiiNgGaFjcpkNAKqny8TXmJj+oWIKeNcgI28VAAeZMYwKWh2omY3twFHAfolau2LRYg71xP5QxY
4xx+f3cyVE4q9DTs8AoKE0PDbgyUCYeGUVcF7aCfTZccSKsStQVk2EI1sAmmiuSsmjrAi/m2MVsj
vcDZQdSEHNtv56398A6FP8uvxXF8DzFOIQ34S7PKVouiESy7mSMp0emzsjo7voHi6/EOWFNHRXgr
PiuVMsLUBeUzRBuhavc13jDryyn70XGEy3UOE6flX0CwQ2T4osmrpl/r4Wq8B8b5UnRqbaLUKXsR
UvWWMJef+7X4zAdGtLSP0stAcoMUEWqWO2DL5JWPhdr4Q/xi+R7DP5kKYD++MhWdugAaG8Emf0jV
Sl5kJMQqwxcunrqPH98uCg2XCrq6T0iMxlVOW3Rq8gEqKyi7ictY0+bEy7e9LvwOgK/QxKu1I2gc
3+Ixn6LKAOxvx2glHlGeTLbl82S56TArf9sMhUZBVbGmuOUQrCCxflIgGgy1xZWqt3/4PNiHLuRX
Agd6ck6QQ5u9g4q8Z0at/quTpNBcrGB681u+QeegWM+fIGRpQ2z5c7Kwh7ETaPyTB5IykdPAgMT5
71IN4SskZKrfIQ4VmlWsJ76oxDIab/y1Ys+j53ojbYQFXPEWQfPx0/TYf0LW7aeh42JVdUQdbmXU
OYsS4qCZKptgjlu3ujyFQWJNEmWn/VjgI14O4AgO4rjRm5pD9LeZiugNx/7R9qLMgZ0XmdL7yCgA
graAaO0u2v0pDdRmz7VVvXOnjgqrG+rMV23ocyrI55H0q03VCIx0LayitW/aJuIc+jGcjS8IIyOj
0KITopaXLpR4EVkBH9kMN498hQjo/+Hsynbk1NntEyEBBgy3DEXNPXfSuUFJd2JjgwEzmqc/q7bO
xVZpV0r6ryK1FCgb+xvXt9axxAjxpcoGAdx8zXgGldfog97JXf7bHfjXLAi0o3PZuyg9DITFy3AO
6fPfV3Pj01+THozg7CpA9GhD3UJlffRloUDA/TsX5MavvqY8mN3WCqAAg1ru8s2yviv+8vcffQMa
4F8TGRhjI19XaNbP++Uh3MsTND49iNhUOFb2t+jR3Nmd/457/WvUYtWvkd9ephLtRL8E+9/TXu2n
XOR/X8atvb+62poHVgl1ePTdpyCvaz8Lw/HI53s9hJu7dHWtIYRsDVGAXw9Qed4eMX9yIOcpAYL8
MlcCn/v3ZfxTRfqPC36NYLyo2Uf0gh9QOzfrc7m3MpaBY//DSwGwyW0R64O7ozl7qXLxRh+tHY9i
g6Qo2v39F9ywkdeoxbqqonJ1sVDXrg6DMEm/oOo5Ri+0Du684lZT5BqoOHu2e+nOXQDZ3h5WEov0
4iOk54DN9++95NaFuQrO9OrLkC7YSWvbx8U/L6qTaQ/oNbgJTCof/se6lH8NQQTsBDiFy3JGDCz2
SZdcZppAUJnc81v/HWf61+jDafV8boYVV6csMyc8LxA/diFCMEfZCGTn3z/8jfsZXF7+rwRjtaA3
Tly8ZOizS74Yr2hYl4/6qf729xfcuKLXcES/aSZLGrygqfYVCo5T95t3b39/9q37GVzdfx7VQ2cc
PLxrD0P90DjAp1mfwnsrADEK2Nlt9q37WpstxZReL7///bU3elP+NTYwalhvw7Lhy0Da+8EZYzSI
PCRO9VbvgI47oDOVjQjGtuod4Nv98K5z+XoPYXxrQ6+CgYYs3MwM4V7Vnob1K2pMHIjXv6/s1rOv
IoBOu15ZNljY5P7xgz8jBeJ9uXc1Lw/5DyN3jeczRcnqdsbD15cptQ7N2c3Kp9zJfT8GIDr7n1bg
X50IVYb1RC+d15ZuPYhpV9YjtIHuXJYbeYt/5Q4qCAbOvLxYSYw6dGdc+SREuf5OWHTjKl5jrqwo
cIc6xNOnzfjTA8rxAlK3j/dYRm9FXdccnOPK1wY0yfj1cxr6m3LrYDI2ruwYEnwLqhjuVos0AM1f
Lh+tyzcxd9LZG/U9379KxRspODIkvLnaTRj67PPpKF7LQ52FqZ+HG+huh5/mSO/E+zcad75/5QP6
lf1/0BTKmLvx/K424UuQYpIWSiLpuh8S+oqpYIyK3EvYb3TR/Gss1kItuzAX8oPhe/3eAZQHsujP
ICVpsRsy+yA39wiobiDz/GumTlcNdtm42MvlEzQdlU4dNKN54mYs9x6qjZWId0xZY2XRSb5KTDzB
LWX3nN4N73qN0lJrZS/qAjmDLmQ8zJCob+/VFG89+hKZ/MsRid7rtYAG+9FuvgLmQrXrXpX+RqXL
vwZkScgOLsJD+qSO7k/UmnD2vw2fZFPbcXucHrtT+YaNyyCF9tgcXb2FfnC19z/co7nT9rzhyb0r
u2F1XluOIYzSFARxbV5H6iVW9VJi8ITS9O+G7waEwL8GbzGObNaFhDdgbtA920yH9anfkKTN+/29
Yf8bUaJ35R4MMDW8CfCK6IGDWq0/kjtX9oZhvQZtWX7QTWJovCNfVTI17NxWbSIAMnQVO/k+OYbr
89+36YaHu2bldNXa22JZ8cTS/WMNAHSEBkygrfr8+/NvbNE1RAviAi5zKIiOG0I2YOxJQsxULHyI
q8G5g7xxbkXS1wifefYp6oM9Us5KF9uqCEBUiZp/3rBJpZE/t4Czch7s3QlZ3diUnzRkdNs1Rb+t
BqZSPVKdrAsKbhUx8hzw9chDP8g60tnx6ExdrBw+pWwMVTaVDub4rIlv+lYGcdtLlTDKoxTVaIxF
+DzaVwvvkkGW4LOpLJp7gT/mYm7oVkuCyHU17aaUDnkCUX/xTU6Fu+O4kD8EL9YEGIvibTFdF88K
NnN9Wq1IbFYdgfWyXFhSd6JK2VCB5Nu1w51tF97WaqAjOszKz8HHYOJ6bgXa5qOf2MZleStmnRR8
qHdzsbBN2Ez6VDfoertub96qZZaHwKPtS1RPJC4X3Xzn7Trk+JkLmGnG/veIQkFWCK/ONRw+YNwc
cBjghcnWClUPWYLFzWyLtmDJaubMa+FL7aCxkmLVdTYLzTeuxpw6NgW0xTKqN7Ya2LZspxqs/xGI
6Fg5H5aqmg6W8sOY+mAwXwZpJ2sxBlkTsjCOWvy2yjRQl7fIfILGGd90chQPNnerrTdodxd4VpMN
S7tsRTsurx6a2EnUiTJxVkTxA5gd9kM9A2AmBL1z8G7cnWvI1zBWi/QvnXiXtgnTv80MqndxjwLg
1s25dgBG4WhdmrTj8ClYEHtqK6N8su5czBuwOP8a1TW1xFm75fL8Z4hgY9/zBYm8OuHIu3cqaLc2
6MrOS0+Aa+wCgxijcyU+Bv0Zif/NQl4zNY5eQ8cRerRH74SRn9SeURZwU/k/Qn/9f8iC/uV+obcF
WlYHPpL9BG2MlU3J4scseXPuNUBvmPhrnBYVVDPj4gWie1i8xF5ewQQZc0slujgH4n9C0vj/THP9
axlOMU6FXhCHtS40CfrE7x601yay/aiIExN6UMN0Jxm4daCu0VostNtewRAfl3KMHevDmN3aP7r6
3PplYlv9ZmFhSt3/rRJ4jdMq5rrUfbWAJ2mWWVQciXOXBObGzbtGZZU2KbtFggbZOhR79496ReNv
TxOzqc566zw1r0rGL+Lt7w7yRpz3T8vrX19ora0gHBjWEbQoX+OQDUD7//3RN67fNUZr1lYURrJf
j1UAyqzRSxV7qqvvf3/4rVrDNUjLKmknBx9EkDYqgU5qPTtbBS6a6b3bcXS5rTvF/luLuErvmaoq
h2i8Jhye6/nBNCypMGl+ZxE3csxroJYJSNRU/WURT8FefIQ56oknZ+ekcj8dqof6hHTBAvFX/eUd
7kW/t774VfY3Ob1vKrQTj97g2OlcU5JqgTmpvy/p1n5dJXshiWxVGZynkoWvpoZfD+20rL07n+PG
j79GaoVUDislM3RbCJnOPrQ6NksxF3cy4xs//ho/VMyou1IZNSe5kimee/fgk+HLssc7xbdbqc81
FkxCeKHtow6qPY32vsiiy6zF8UqH6SKsqKNpU3r9kEMwLIyRJbl7yomzL8C1s+MTYHCdHejYQ5c7
cfraicNVgoiOzHJT1j3GPpvVjTEYOmSlH1QZ16F69ubFhhhriNnZO4f2hnm6Rp1FIJrhjVWRY03m
OWH8gvYYmD4hGrG2zeTdG5e8kaVdw8+8Goo/dtERFBNb60cQmjmpFsE2TOnhpa+sOm/r6J73uPXl
L3//lxkcQzM5azmQY9B19bYGx1JsS4/GUKTs8r/fjFv7dmVJRscVwlaWOgVjMG4DsLTlopytxC2N
l7WhfU8q64ZNueae0wMJ1oBS/+gJSIdTj3Y7ZCj1d3uAnObEm1DFXe/4z4tkgAUNlfj6+/puvffK
riilZkNHCnQYa4MXqmX/YEpPQMKTB/Jp6iP2VnZRfwwjY9DNHIa7jdLLG/6jkvlPRPCvj9d53DYV
cZ2Dbc+YsbeJq08GOl4sLv2GPzozlMOgDh6hCO1r8JPEnHjd73AF1D7pHDjA5O87cGNE2r9GldnW
Cg4UCP4dBrw+HtrmpQ0gV9D05CvS0268oErxTZpe7RsNvrqxBkWZZF9lXW1qJIJjE9WIvxBMqvV9
7uxPwu16K6L+Hsjoctb+Y6eukWgzh5lgvCMHNOWsIh3XyJ6yXjM6xKBODbaB6wma9T63Q/whmO24
kmTA2IOthyPGJOw3dL7npxkCBDve4HPGHvXIbrTk8LOWURFC1JYBKB1Qa/jwSmMkpAsqqLc2UyAy
NYb9PY7cG7fpGvK26LBy5dqa47jWwRgvUpjM9Zf2peCl9TASfa9c9U869V97dvkF/zpdUyuBfIWY
HODI/PiQ1vviIhMQ/0rf+60cYjsHZ7odf7MSIMK+qI73c/wygievzMuE5X9Y8omQ4YRm0T0Q2q3Q
x74yVpKptabRDF7l2E5+rd8W8O5dmOGf5hh0B+nfD/M/1eD/WvfVfeah5fYWZeTYrK2FMb06OHhl
LyE7E8nnZrWghbXgCMmOJOj5wHAiCK6jtBm749r4KYv8H5YtSFpxA0W6IQRVgECJdAokTUXTvTnk
0qAfkKk72t9Dpw+sBXaDGamgB7JbuC+Fmp58Og2QtStBWCT5QU7ye1QLCLWTlDCTLyPL2mL8U1e0
jHVkOli2SaZ+OZcxqzWmy4d6awXGj8nERLK20YmAqMfqVnFq1+APLzqadMqld1yjE/yDl/uvXbsE
Lv86LX3osXAYXHB2Q9kjWTG+s4t8MdkxXbvol/J1oGKGikEayEmgvcdZqBMiXPG8cshfqnGBdvtq
6sdWRmHcobvhoRQj/Gk/De6y5qZUBSCqdAzqbORg1UKFgqOqrqJlSkoxRkNMiMRQpeP2WGWhoqnN
4PzBPtO75mXthnpT9wx8xBSOznAOwQlLLY9jJ9wllS7qKjG1FtdFfQYO5LmojLWN8KgPaPNdpDR5
9H2Sq503q+/mFKqsLEY8oH/7FeugE+Tan0xHwF23OACIDkAcnSq8Xm2sdW7tTFfO8swlJCKhZIJx
TAHW9MXIiOYl78dvQAl6biYgkr4d8FuspCVq/A3XacmsXVkJJU10wb5BsGA6Dh4Euzvf049F7xwW
q8FZK50oDqNebpvF9bf1qqrYB/MYUIGzp8C2HPZt2kHo/Ww7lD4xDUlHS+GH4367T9y2dB2vTtMc
tauqvHU8OwcNNgjkdIXJ+sZfoOqpOtjDOoKcCEBGG6ZV/dw2bHw2yJzG2J+L8exZFfBeoFhC6W72
FT/ryEPRiqhljAWUKj66qloOo3BYZpluhoLnMqazoOEhgjjvByEFRqBXGoC6vPAxN94CeTPjDHnQ
MktwmD7sArjzuYk6lP3Aae4Z/Vhq7yHqF4jXh5UXG+nphHnkOHnQa1/VALLGKgDomAqVWIEbxmSO
TlVTzAkpJ/8YyNkFcb6Q4eeFNQJ0YZatD+NkgxYqsGrvg0YWA9snZD2fI02/PL/9Ubo1JpOUjuLC
UiZZChnFtep+Wn2gJwzkQACrnNHlidrm0Yt6c1gCrlIwiPB4cmtgjbpI7UYUIbYL9FC6mE7lsvGo
CBMh+i+prGhfBn4E/TOQSRPGSe7Ax2QdxnPiZezr3MaX/ChG6T3alg2GLEfWMSuA+uPkPA8UIJ35
pe/GKrH86NTO1Vfv07MrFvPI+xZ6Z7L29tNofyi1uol36XD4pVi2ZvC/DGEI/mj34NgTlCqg7BZb
vnCedcedZBLTxQxaP0jgt7vO2DTVQfTklLh2fU1lMhrxq5LtIys7OzUDsXfNDFC5Cqp+41VOu/Eu
OHMS9Oe2g1Y4mCEx2907n10nxqxo4C+ryJwaO/pud82Cb994u2l0nqBk8qUE2ZcVTF3L1z9+OIM+
jtTbxadrbLeF2lpt8A4YAdktQwcemmqw45VhBmLQHOzmlMqswpahD0Xe+xUzC1PPy3Ri4yMrmrNj
lS3MJOyJaIuf3dyZmNi13kTCbhMuig45/Pqh9NKmkdVumTM9kYGGGxSagRXuvGHKSTSf20K/WHx6
94i3JOEsH4ugAs/eKMRPsLdhPjWSj5CbfTe0eJFW+RII0yZzQXhW4WsmZiIml6XHT61f15nlT+Gu
apY94hIStwCM7YzrgKPW1ftoHbxNVfjeziDp3AaysbKVsDmpQzBsaraMnxSQ0wdjSRAtOQ5mV2v4
zm/KmeykcNnPqui6AzWEn0YZ/qxKTIqPnOwhrC7PjaT+SZW9lUhG5QblLb5pXf+ZBqx8mQoOS97K
IpVleOB8/MWL6r1ai+8RFKtSZ+CP1OuL8xLx7uDNE7Q+sT+HTlzOh91NeTf6NuQDNXtYF0a/tQU/
aDNvFYdN90rLvEHgCmVmx0Leo63XoGo/3MKgDV2UP+bQ/lbWzfruOKv8NdblsnV0exysvoXkhwlx
xbwBh63SLclEUGLcPqyem4jZcbNOdL8UNiZM1xnuuITCa0zckcdmDTeDhvxVjXC0JPPwGM6h3AlL
QaF9dL8xSzeH1Tj+z1IxasUaAhVxKQDatGl9kCOhcO4gB3EhT8dN2q0g2myCn2yqpqSj4LgX5mX0
h63ubfCfyqTogDaWRUIWx2wUOiaxX0QwA1SsL44oxrQfI5PZdsg2dbe8XKCpiZq8vbdOB+FNG3cm
Ipnnps0qinPq9W/gSBlyRXudtJHCUVQ0WwRIH+h8Yh7bNpWd+t3K9oHug8+wmhcAg13YbC2guFV0
SV02Yxs3aoB3Gqw8mGuNVS5/lN9oaLitbaaN/0Bp9WQHoYCLNangQTpPXdr36OupPlGlSUg/PJRr
iBZPsIJ9ER2cvaeBog3WxJPioeLNkQ3LscQNoQ5SE+rN38sRdcTF6rZyhjpByTyMfc4dZkV0+11b
poAcaIlm0ALq+VbHTeWeAUjv36eJXliD2LDti4J8k6F1clsD9kMSZCNYeleDmSQBFCE0wje8oZms
l3hecCvhgSUXJyz5oCsC1R8yx2XFzjgZH81ig5ivaLewC6/SAjOYgA6EDJxD06mDxfr91MFihur9
EsxVAdsUkbdkfLZVXtsFJqBKB6EhLTK90AatF7npUFps9JRrMuBihV7wKJZ5zRAfHbAvJK+E3pRW
m7lVtLemags9zQyY1Cwcy0f0cPYNDk7Zq8wE/t5nYHFe2Vmr+WxKUMcyO7WXkmSMj1uhMWMP9s9Y
l86cEts9tWRewEvMg7gZrCWeaG/HRS8kaBuK7twuBRifID2XoI60q0LgXSPnwUVdI7bYmk9dCUqd
AMrtfFv3YMtuNTQT+l3RhjHYifO+0/90nzbhFJ1NJIdU0GJThzBBc1WuW48vD2xmfUbA9uAF62MH
OZI1bohsY7P47xj19ZNu7H+ZtVNnOc0YchqDlsXCtlgSAUc+xaEXHu1RdAmiCI7eFAahyqrS8Tg6
5uDLAXgN10J7JjQvqm90zOchQpvW99ILzvp7tHggvyUhfH4jRG4vxc4qeTaFpsuX2atT23EPypJb
6BCYlEpZYXsIAODoLV/Sty7lkQUbiSsv1p7ktAuenMF9plGRtrUC0Y2/7jva8M14GWMtpvE77cwH
kvES4pR6TNRcnmoQKzdTlaGJWL7Bp4BOTuBFTPdr7LWzBL/l9FQy+bJaSkItey5oTBxvuwaY9gTO
od/YEleVDhEI6VqDUA4qaqfCr0BErvvhp1sF0YYraBaUsAcuA7u+W7iJ5UiELaLu3yDHvrx165pX
xbJhll19WJ415sD5mYR3tpNAlA3EQJMHgMYEa0ga3T1KB2Al5vqffQ/pNBLkdJp2/ay+FR49lRbb
arNiERNm9v1I8C2naEbiuGV122+6orD2pVI7JDFOLkNnOReD88JnfiYqAHS/Ed2u9YoCCbfwktDS
uCkUzRGkSq4esqp3nb2wRvrlu5iGG13Sb8di3U0qREzGtk5dP66LmOK6rYEPgpsODFQDi4HDepvM
48F7U5CHMFjqJAJ+VIbtuwmCZGm9T1L7n2xGR7/lRiWjgzhQzwpVgLAQcUD5k+Drq6eqjXFFBsWn
fucPPUasWDQhokb4E5bqx4ozKBWzcu73YG4h9pwtbr9kOphZ6hOnzpq5JqkypciEQ9E8/Qak3Oe0
rid7ms96GlMl600VdcB+yPHT5mJfmeJsFe1hrZqTg8VGvZP1YnkuHCgFIW948a2oTLiBT1g5HKlO
7MH/YxrSnVjgpQUvTGoYGaCYDCaPpdyBl9La2UVU7ZAFeTuCOQ8lIMDdj7WdMoTQJzJWLB0c/eUv
mKUc3VQIf9MI5maW7T+b1sqafjAx1ap9acLef7SiNi0C/8xbhIYM5XrMkEBPF0MSak4mqB/D+brd
QQ49Ovcz/COb2kvF5ZGs1qu38ryw58SMbbbqICvMlIWmR4jVlbEbzAj7Gi81GhOWfbAPtf/qWYPY
cR28epV7xB5VMDxjLlWU8kWkNa2zkkSbtYOyg5mzoRmSAUkesq0ldsjcAw0J4F1EGWRi/SW2oyBx
pMjXAT8WX/EZtWYYEHtCKDj/0q2i2xJ99Zj2BdlTFAoBl8B4XQ3qtDPi7QevaRNd9gdSyydtzcdI
kSFpVpWvTvRZusOfyepzWrqxP9I9MtY/oap/wwRBXVh039emGnJurEdnoW+jDWA7m5tNNEwpdCjT
eiSJYizBfEXq91BHjKxkHZyMTNAhZvyLRcUJ+Fi09qGHzYYAmSwFA32/nlve/gosPBdJ5YOwA+Cu
HLHxSLgP5SBjRrwxLVwQy7Tgq5St95v2WP7iGWtvGZEvNf3qve69lt1eV/7HRKtzWEIVhJE2Dp0p
m2SP8L1HWDV2DwLJl1lByDGhfFD1mC0ZI56QsN/SmWSydL55GJhC0AZkG2Hrxgq1yQ0mRjYNiq5J
KfmDNqpMG9qTXciDX2RxF0DjAKUIXNRFmujZ040L6QXPSxfOH6W9nmnon5zAOc0DOP+ZCrA4NWSF
gywr8p19C0QJsXQbt5X36EqGTqdAEApn2bg/Wn8+WYs81aR9mieFLpydKPNL41zUA3ni0++aAJIN
cCYhP4byE4MIT8r56Re/rWJa4xbpU2RbO7fDQKL6PU7hg7KK90bXX6Jq0QeQ0L0T5QMLnAroQQNy
DN7AtNgQb+3d56nrTOq2RYEj4iPjDSX6sKFlgFajWxj6pKz6KtGNSD1Cwfw18zZp3OiAuU/I93mr
u18VUAH96pHHJVzXhxGlk2fv4uO7+odE5qicLuuUk622nXMLFZDKfgLGBqk9ZJ6GMB4RusQIfs+0
+kI9871s7VNolnQh5Ze79k9ljSpN26fDgmaiNl+tAn65GbK6DB59SdFPWWQukbcVEWSpjTPsZ2Lv
Qd0AdHkdbNVkp0tRpXToNm4EKz6wDKVvlHOR7tnywevIdum73FMUZLgmygPJkdAgvCttmDpSST9f
zDADFo1z7s77dRKxFGu8hv2QTFrnjXqnM4BC7HlemTqJEBfYRpENx+ShtJsTlzJjdrEhYG+KodKb
mBDpawMGUmdp4qJTuWoRDFlviGa3g+PLtCXP4NIFAt+RmRzNl1MsiLeCbPLLH0YXP2eGVHkB4QhZ
c7/6ovhHWSTxK/IBR4dcltU/SDF+1aP/odfxPYjIOwD4CbHcVwUsdir0uA8KFK+a7gk8NjNrE6/g
D0yYx2YoYisY7cQZEHZxjvujYFe69wC+uiF/tCfeXB6+2DWPxaBS0b5P7FnU0x9Pf+/Ht751gSL+
NkePviiRHn4305f0h3jR0Od1X7WGbGuIsWDAMVrzNIKFsnwTjMddEyYtEn/Do41ZgXAdxt98JZ+s
DE+z+gn6pL1Bdh1OXxjxPTutTn3DT9StfjbI6SBaR4/SqPOC0S9Mooe/VsxKbtg8Hzx8r9mAUtA7
S+bWKUU+36EY1OtDGdCt47nQnvR+MfJnDbbVNLw28q1U7ndNG7QoUBpzOzzQTYcQVGh9lPr4/7b9
TKKnS2XAHx+0IxMY710wgCSvwTgW33rubyvYU+JnUBoH5muEmF6D8rvz0OgNcXJlT+dyDNRuWU3K
poHAhgF4C2rFibOsWc+Nee7d0ww+AY3RcHwExgE2HvZQX086EHf3f6zitXGfilalYFtJGah2RXPo
Z2/XTPiNFYBn/SstvYTUQybd34Fct2y2Yjyf4fDxuNAI3fzHyyqn6GQhlTf2CxRO06kKt1r/oZMG
nStizBAqsf7kJfMyPYTICEd3OIRA0fL2pyc6HYOleOeGwY4FJp3pkBMJnQmUZOr2s+tl4rv+Hx0E
OWjNt2Xk5j755kHAjhcD4tMlXb05Q9LqtxjbEVVSGRBnzvIpCqe9rn24RscARYYytNiV6F7WdbNx
KQ5wAC4cmDHA6ZDXVpCO9FFSEyTvw/nQ6/5lNH2s+QKS38XaFu6wcyn9OaHwB5OyWWZ6nnwc52qN
LWRt7QIZTNRiZu/DqcBcPAMMQ7+X5WfjFZlN/NcGTD+t/kJOgss7J0UV7HtdfAswZzysmMRGZX+x
joXlfHcGpJr6fal/NrQ8uVAr4SZIB/JWtDhGBTbf5gi/y+alo9DhqSNEpDCf1XBknftuSvOjlRsC
Hda224AbMRu8vdU130XhjhuCpJ0NBQrRPg6eT4qkHp28ZoCtFk/TAPp0ewntOBj5O+rTgHV4fmIY
euR1fW5ERRNl+WhpOkGmpgFHgAfTccUO7tE1QEdsmWJtdDraBqw6437gv90RY8w+4+8Kh6UAC3cc
LQOY7sm0C3CDxLimPOyTdS3iEXU/gAoCVKGmGltPx7irAF0qKsgzOOe5vmgzlZk3Vyijg87QgPFf
rXE1neVMEV53qQvlKXdt0gWflGPuMAweAxdgQsTB63hhjN74dQiWopDgi6tNEBYoss5PltVicOGI
qqJQTWYKcMiPNeobY9z4CNWJnUtJt4r9hMJ8TheZNf4jrdukKuzEdn4vRJyCqMw71W6hG/kWqBy6
iqe5XDLUm1NPHn17Soox75l7sgocDD0k3vQpgugxqvayfF/8n0htUTxQJ9/SCHu5qjAJUifl3Ke8
g/Aq9Cf9Omg3ogY7FYXdg+3rS8Aymd3lblGeGnfP5VdbnASGDFZVsm0/PNLQAWR919I+Dd0qcerH
nj8UuOc9oJ3gQG7HGPQLcdisgLbBZc39Z1SKz0WZN9j/j3bGt6PRH1u3L4uNybhpjMmAyy4RtoT6
pySgq8J2oyWYRA4y4kHbb8ii6hS4HaitkfpAUQ/ERy3HlFTk+4oe0NI8YDO7+WOcASwgvzhq6B3e
MytUooW7LRv9Lr2NuFRqBP+yVIm6BbAQonu3xodRgWpfFz6I2cQZ8KzTAhBSwgfkhmxXRhXI/r4c
Hymt0723tpMNlRXEjFnZYJk98xaIYRHE+rLRB6uQ/XZqv0ph9tCUySRRZ4gZJmVRPtWehJ4GBFkL
RV6ARf3gFRrbNuQ4G+mnAfBOfQjZLj+YTq4Mjq2a2U5pcK1NsxduPcf+8L21y2SjvoU1s9AefR7N
N9B6Z54v/4+5M92N21rT9a0E+X2Y5jwAvTdwyCJrkkpVpdl/CEmWOc8zr/485Xg37IqG3mkcoAMj
iSyJLJKLa33r/d7BrTpRB6IYyF7qT7nCBTskmsihE4sHyeiexE588YvisaL+t00tvxmHQT3KooVi
ZN9Xm15luenMpZGsJ/bgVbrxgfH9U9QDkGW1ksvRMfQbeb6eef1F2TVRXwt+vgxaDKOCXLSnQfd4
A24lYgVGm1KS+slIJNFLrEZ+CDLNKlZmpwqyl8yzpq17mV2tYxG3ip1cFJnfsrLT2wtq7/6qaoxh
P0U9zBUj1NJ7M6nCp0gVQGEwv1RsuWH34idC6ZlzKz9ao7ivAkG4N5RQuc3FSWxt04j8AsgaoD1o
ctn9pMP5TjP8jJDBnrEtLXrGF2N9U/WXYn2IzMPHh36HpnTupiG2cyJqeqNcBFqwydv5BjLL3ceH
foepIp4RrLomiFPCRVFDAOYQtlAp9hzPlpMVYv5n6/c/frEZbf75n3z9UpRTHQVhe/blP2+KjD//
efqd//qZX3/jn8vXYveUvTbnP/TL73DcH+ddPLVPv3zh5m3UUoe91tPxtenS9vvxMUI9/eR/95u/
vX4/ys1Uvv7j95eiy9vT0QKarL//+Nb6Kz6qp+72f/x8/B/fPF3AP36/fHp5Kn67/r/Hv/zO61PT
nmxYlT9wZlHYIyuSopKz8ftvw+u/vqMpigGxRhQlC3Dj99/yAt38P36X5T/oRoiGaYmKZJnySabR
FN2Pb0kgxaooKYpOaga2Hv/6bPs/m8l/Pg7uxY+vfzGF/ZXV8f0Emi6phqXj/yCb3zVKP/Weg2Q0
cf6s+q3RI3+0dkmh3I7K5RBErT0QWujKg3/f9d6wbXMypZTHn+7VG+c/SzD9cX6ukbugWqp+rigm
ma5p5abAaHfy5m6TStfiUOzy4FYKzZUIYnyltfWTn5bI2rD+NcaVUWwE0e3UY9WuMGmlXWU6+vwq
orDu0ty1aAsV+tWQltRNJg4exdJMHjuSP/Jg26nEqIzPH1/DmRrv+zXopqSwZeYaFOq8X/v38kSO
yhCa3Va6Ejf+hl7aulqGV8mlfmFeYW+KAlBfyffmTrn5H56ZYfIzcyAea/g1idVtc+Kqql29H6+L
L+F1sNTceFfvskfQXbe+NHfFJzKoMx3gX6/5bCIcdSkLW5MzC9fp3sdZXlqFV8pOu1Q27HZ2+Sa/
lPafJXlI53qZH+dFJiIrhMfx2pxxJfp06KRR0rqtcoUnO6Jdcrobmuv31i7asNnZpDfsXgHis7tp
I62rlU7URbLSPHVTe92Gv/PqhbJuNvmFhX6sx3m9vULcss33JKxoqZc2BJpctpY9SrYQLWYSQRYV
JIbBkxMHfC9IHAjv9FWSyTFap8rYPi6IQClSNAgWkOuzlDvDIRoXlOwW5ea06GIndiVXt2fDoYV4
sSu8g9FgSQj4DUbqaA8lctSAFLzxou0PJ3yy8soWnHklNZtgZw1bv7nAsdZAUVLZ07cpXwhc9l0y
8QUlHVVlXNj6N71gZ4zLUHYQL7Eb0nLbfKqO1c7a3jRLZOd0HzVIP4VzCnVoKLoIj36oA3vaT2DA
HkBwpDkdp1xzgqu5sEFAXHoI5qLUlqBx5KWo7KBOqMWqQ5cjL6ts01Wvlk+OavnNekiaF1qOrXIn
598CcV0bKxP38Re2jFvhkbBcDXxJXcTLTAd8WnWEDL6Kz/Glso6+NZqtpov6JXieHwe6gvFiFOzs
edyLh7uocoJiOyZfMNcMsE5SoCOs+B86szUpoelKJCAQV+vWZUA03yjy55dod0pWCVbVnVIdLNXt
3FFxeEjWqoEWnZA/eq8fxaN4wF78RnmgVjsFNDNsU7LFO6fmhWoXX2sMWnSPmO0ra8/dl4YNLQur
dYLK6Rkr8qL0bSuyW1J6Uy9Z5ivtsiZ5GemvJx+GyQYudRX86ulfVQS8oFX0Rs+6Er+F+22wYHPp
RAseFNlnJ7dBY50+QIi5AhohuzKy2VAqqNLpRLrm2nAxRLXNDZdYYhuPQVvD4F+Ir3Fol/fTlbQL
vjTJsrUOAfYl0x32D3Zwk7NBLzAeE3Vnyp/FV2tbHcvH+pFBUPEHy7d4Wc+LulkhdFNdhqfmQmiB
hvMNZU3uoqvc6oJAq2ptsge5wXLECa8kmvzFrWbY/CoH0GkHDLZ0FMEzUk85iHSBbYjEmukpR3Et
HOqneKcdqgfpMF2ZFwKhjpmrXMhuRVb1tGjteDHbN7pDu/UoPBiednG6mQJR1v7mS7u2+OnYq75r
IkMCSQyntB8l5M7dzSk2I3SnVeU9js7LSEDsdJF8jRs7emyfon2686+7hx547bRhtPU9zbjAPh1N
taXNjELCJ08dvFtl47EkDQGmS8ieb3Qa9v/PZKflaI7RzKn6treAJ6HdgmiJFdQPmkW2PmGkaI/T
MYzcnG0lw8u2vJNyk7dNZVdhFw+iBboGNDE4LHMOJHoHA2rda67LS91f9LAWeGUXeGhc8CbOy+wi
C90ypLl6gc5sFxwi4a74YnjtRY8KsXMybLa+DRXd6vXEwGf31y8bxRNHJ1JwgPNk09UaJ/miusFK
3SheTLod2Xb30r2yUt12rWoEXKbNWvK63bzudtVO32R3wnbeD4f+RQa6r1dsG2ra0+zpyKFnJJ96
XHb8EmMjeZBPex9bKOw8XFYm+fPrCF+Yjq7dIrKo3rdsowf68ONBU2jbb+d2L1Nuik4l01bQbCNd
yKQhT7txcslTk9xh3JT3+XWyDbbtBd3SoryTpcfSeLaSLzol/UMwJ4+NyP6OLIxIhJ+CEdxNMH0T
CB2gSXSbHtKxvWny9Nlgq90GTgHzDxYqn2MVX7LdiZ7BEUYd5gDZjHD0U5s94EN/0++t+z4tM6eo
qi+F3OC+5elAakICHhdZPHiiJl6zV/PROMp7cT9dZfOIGNOme+q/tE/BY3vsD8FDNezTgUxsvXfl
saJXtggle9I6Nx+ug8ipcHaj9xg81de9sJi3uIjFoo2Rdo8455jTsm2vzdf2q6rbcNOj2kkII94V
m5xVScw26h1LjKe5HXti+mgbov3W3FH/oiU5qXcjx79QGxOWljvvWpppl9KdecVL+zXj49yJ1iL+
6oP+IWQ8glugzBa3fb7SY7u8Nu/E/jlpvk7SWkD03j6oB5Gh2GvAno09pRtoztazzEbbYLtpD7z7
ReaUoVP2d3Pn+XzC0pboL9eF5KXp+tSwFxmlG3E9Jg+x+dh0l2a3Grq1KnNbQH0WEBzNDsvMNYga
kwSdw/ZeXRiX2rCY4X4xszMP092Olrp1zCQ4Hlul3VeSVypXHWJr2IBb9tFwSvULdZVcVde+R781
vNOAOOpFCiGD5vEEoQXABzq1Sy9yGmCpOaO+CAJX7bdi4uWoPFV37G/njEGI1OuRBZCL5FaSi+C/
BF/DBooHhy3z/ZQ96iKIT+elkyNM6171tMnJDQS67hAsRcVR0aUxhyh29prhV9AsNek4Wwet3RoN
XCZ7iO34Ww9EsCeC8jAxPMtVWD8pyjb1LzL12VJtnwJXWzfmhtpVqm+jOnfKDJhzgC+MhgHYchGP
jl+A826VGO3psxTSdYWAB6uTNpMTJnfZCF92/Br5N6ysBjVO6wlX0x3T5wGydsPEIGyVbqd1u+Sg
utExedKuygel+JI+YEtZ3EfXxRWI4AwS297FeAaum8V4lL7smbbc1ilvaT9VblkJsDdTJ0R7Waxy
OJYsYIEDR3VqFqRWmAO9PcZnPtD1uO/ifBtIErHPeC6tJxZGfMGSfc2en1y156A4yNea5WZ94pz6
P0N+0wGOOPRDzXvpUryp9oivISjNk1uENLYcxKrjYXhRaK5if11Cd3X7dD1HTu10HkMzeSlc7SIG
+bo3bkyv2afQH5eFv/ABSYn2vG6/mL4diQDoS6vcGupNjU2t6oDD0BUlmqBZxSuQumdCJdJbgwV8
213nh/RVgJRyyVhH21tQqtGKf46+xRfjY5jY8JD0WwxE7/1dkduCYo+aIwUrK7bnr9W9RdlGe6U8
1T6yvKoM6HdOxQrPi+OJRx6zKTqy6PyfaDKruPChnUU+4K3AfCV2ygre0EF40B31NjThp9nJqx4v
LDyLxF3cXJK5Y/ubGtePprmDj6tRCHkwI5ywz6EtL+BU0KASbFV4lKonIoDcocsuU5UEqhOO/TDU
tTsW3z7emShnSZ4/CnVdFgF8TUVUz+EMw+r6jAZKv02i9UiRoj2n0RdJcdUJ0638URu9qnzJpW/G
uOtfJH0VBot52Is8XmvcWdN+oClGR1V4ZPae9tmEHmBezfKFJF9ctsKmyq6N5DZhwqwzT1Y2PTrr
wMmbwB03xZfqW6LCs6L7vy5WzSq/zL9wsbFNnvWi8moi/XySg0vSbCkLCcphROMMBgEczy6TBZNW
8CJx8yvBfjZsPPRdCtwQl1V5clrVLfx7zVJZ/z05vSHFnBjwO+WVd45zzteFsej0rRK48rfpaboU
bzX/FpX+rX+ksF41lyGraLJVS28UFhQM5T72oFTOtKL4ENWTVbuIzqknZuZ7r1VWge4wi6CmllYG
KnPTTp4sspCXxbjOu21Vet1tHdki205Zo0nhmTTqqsWkc1TuF4Qz/JCrr/Nzy1R1rJfZzQAtylqJ
4po8eB99umEtlYvuIWxeqvyoPJgHY9oje639WwFy7rzm2rvmuW9Wwy47WJZHjGNbSwupwSPT9+J6
o1aElO/U9q7KN8m0UrSVVK70kB7WasSbo7uirSpVS7FfK/1XvaCxK9hdv6JnkvBnKm2NAgpSqhU7
TAHZSkTb9BwuaNopS43YjPlSu0zZwdmZ6qZ0kY60+QOse12WlPZOUC/1E1d1orN5ZcE7rb0cgBCa
GDAm4Gz0aCk3QrE9apndP1mH3BZfOsVuY6Zw7ApMFpNYsCVWB6pmAO3jSFXot3ZZOfpL4V+ZzyQH
PObLZmRvoa+FcTVcRw+jTFS4Jd0PvHdisGv85dTcNFkFfT+3k6Fa+CpzESNMuASoloptRo9qip50
nkjg1MtUI76aBWSE8EiPTGf1WYRQ2JA35wvlbuZfFmuXly0mbR1Nd93EVhefB33TWndN79E19nq3
WSsunly31kreaJ7lYWPgEuPoO6K6TJ7z6E/h8r8F7l1GL3XRFN/ac+juF7Rv99RH+bfi/Gf+N8J7
J7PV9+G9/VP99PKa/rZuSKH52vwC8p1+818gn/yHJeqWbInwKSTlJO3+F8gn/SFZqmYC8hnaCeX7
L5BPMv6QZNFQTHpDkqbKp3ijHyCfpP2hW5qoWABKkor9kflvgXxvQsqmdS5yE3ywzsTvmw1s1R3U
dUfV1Rc9NrdDTA8zEvq9lhlruVZCO8+ZFePwCZbUvoDsaQul8olC9rs72F/0LUCaJ/XfTxjjqLVy
MRhTs4lLcUNPLViEBWzF1srYF1FWdUVt0viFta1MNAC0GBGLCtSfzd1XJCZ3qRrtfJgHjtRLT6rB
Dk4STGNhNLLmRHCZPClPb4YO3jgc4ru0nVip55jU8iI+ykZQHCWVPq6fiZu0ix6bar5TIHnNGd0e
IVyHKZIQeayhUadNsMpqQXNnEyZHXPEhQQxfNdNfB1mxwDN9jyOBp+iFG4rpTZV1OyNLDCq+ED2V
CWAxaOJjJUgvOc0YSykvEDi0rlyQOJNCYNYKCnC8ceiVtJ8p5t/WmnF3GXo/312pLcmurMZ+Y8Go
h15kQs3j4qdIPvpmzccYJLu0lIWeMqVGkh355cVUxo9FbqyLIFFtdaS/3+DoZQxPctlTfGvdupRa
yKL1TufrYRhp3SS0TM18wJMFBvsigSqIk8yFFcs9DOcsgBoONy9Rx9SZqym1U1W/MaQc1oPRH6rq
s2Snt302udyT9PenwaSPLdEbgtVvJp9tVxpuY41NWaUlOwTRot2rPaWp5hv3vqJ39mQMaArT2O3n
oCXvsFoNesyuJbiOh3SJZ/YLpk6QjLD8sY0gpRiW0VaoibYJwj9fhg4Ot/3TDPIG6C2fYNm3XoQz
WWBSWP0UCyJ8MZ/iMJI2SjxcGQpp9Kp/jHBk6czxzrDSx14XoUnTAc3CRVIPC7qtkBASRrFUVeli
YOzamYWJk9I4llEcx/zUdZ0/MYk5A3kFWhBIfbnHZ2LBMC9DKExhvek6NlMn8h9te78Lj2oo9U47
Bi+1xuAxi5tUia/nuqEVHQbiSu11OFnlRVFIVK968YmA/832FR/nDPNtS2kYWz2rN30Gvkrcrta9
hL35d5/KGZSdhxaCNLGmjpnKiyqtLmBuDjY8/Hah9TKZg0aOHZuoo99R4ch0jPUwjNDQyNl1kDUZ
u3k64EG77ZqGxnSaLBWNvZmRRo9imlxLcrMi1uj14zF0eqvfGkJniP80oDSY6WdvNEgCebpQg1dI
zTC/gHbZhSWfSva/LxJvnemsq0G8RoPAsgPZL4a1DI9XB+xVp2DZowSrO2070AXuVPao7IY/vrh3
X5CzRqWf06od05zEWGu+Vidzi7gMWRgFmN0M+rcEIeOinkbhNgk6J5riVaxrXi3qR9h6lS3Ubcv4
aCEE9FC70kB8iCuSsJq6f7YKutqZOZE3Z5jZZ5/37ZFpnkcr6hpJAv5klpt26B/LaEIBGdEDILpj
Pj0OiqR6VbTFTZZatyHzlGOq2X0tAw+ZgQbZg+2KHGQtTOJhkUGNH6DGJKG+HcbopWICH6Zytik7
xEUpCW6TiZ+4HH33hfnrw6UC+XUWhSRYDaGqVBsDQk+gFbtEzRdNrsNM0W/qEH1RMnszfEVSpn1Y
1GkhO1HfbjpK5k4TrkjXA76HeBlXjwKwQylkblUOrlBEK1Ucn7pCtec6upi0+FoJYGJ+PEC+26O9
9bnPZv88F9IpQ/GzSWrFzTNFtIVONi/mtkSxmEQ9vZJZd4Np9MEnugnuBDwqPSheW7+K7bQDpoMo
h4Mfog1bgP5skpGDs79KWB58ecxBKIX8THGVJl2mSQrTXGYfNMR3ii/d0v7/YiGLsYckXXZN9CQ2
UugGFiheKD5Fo1gsJGPampmBNDPvb0uILR9fuHSajN668LOlw8e4xixUqdzIYIl6Hm113d9kuvXa
a3iA5kA69QPPc6vNiqfW7VaE7ZunubD4+Pzv1HCmdbYk5GYLy50xu0lQRDkpamOH2RhIXWrCfUnR
YakJ65QyQw0sxGOiqC+lULVO1MHkMyylXuogz6IJBJiSIUdn7OuYsTsbtZP3bkP0tZpJXeCUNc8p
HKtsgaMbO9E88CCIb/GwXihlvc2wXFNR32ItFg6LHMs71zIrIPdOvjCRhCyRnOKmJz/NBB5QxvX0
ONh5UTDODRklqgxQh3CJJQsItxKPRS0PXh/WXzSfVkul+XvomypCDkKy8/Y2SY37UEke0yi/MM1i
pabFRRYoqxI65DjotVeF6icd8beNIEx4n7++kobYDKbey91GHCmAm6C6aXq1WpS9yqKnQJUaQ/ac
Sk1zR+jgwKQDrBadKXPBUp14JoUKDn7qkxXiHRiVauaFfhC6fttuatZPG0+tz2pO9TTq3hqNZ0tm
X7RB1StdvxGV4aLNjmO/Q669V5V0W2TdVTLhb6XXF3KGlhULX1wWkmVnzHvTrBYzHU9LXldKvBsz
xS6QpKKQezHm9hiH5bbIm1VV9YD4otMY6qo+Cb3UgCv1N7GsbswMWnXxBVHKuvJ1iLlGfUx0YyvX
zd7PQLzkQ6pjQFcDqRxRHI+y4QU6s1eYuh+/C+8+qbM12J+nNApRZ27QlahLpcK6pIoZEehBorVk
1uAHZnRCCccZKoIJp48JXJitZSdp81Mk1HRm4hlkIsshEIqVsVAqM3MlGcRaUUN11aBL/ezDnpbr
tx7V2TIuIOwUA9aYTZwlmuwU1gSpDfHsZZMUxl1AROYC1VJsi0pnOGrBLiuwCjLDpODY5BGcyVAL
o72JTcD1kBF8Nc9qfWn1ueyYObKRYlBwRyyz1NGb14/vr366j2995LMqYBqDIkJ+XSDeFYmxVjvk
FygJV0kTSV5vlbOrhPR6a6rnxaQWA0j/Sd7UaYBHQXURz9HRqPwrbZ6fypFqrUTvRtMtBm3pdGLW
RV+zI1W1ICHHSKZSI/V0g46RDGfNLg08ZavEoAUoRY+dFezbIgscOUBqgeAtWSlyJSO/xsIoDflG
JWUycDJQbYmEBqpqfNR86sBTIek3abEIT5TAKX0063AfDdKyVNPsEnSI4RvsTCF39XGGXxkoYu4o
uopMcIKZX/enOl/Mx2XT6/ctpDjHN4oABR5PSE7TwTUGU/E+vuPvjejz8BupSmDnimm58YWWW1Wy
vWiaky/OkPmj07coUIKggv+QFzO0R/B4aWxK18q7wS2URnMJlb9PpvouUpEnWilUyhBecZDoa7UJ
w8WUK9InK9Hb1tAm//w6TxZDmSP4LyG5JuZ92Ldf2pH7roninVprT4WMhtrS72XZuM/k8GpM8cZK
i5opEc8KWKwSnH452jeZ9DTF0fHjG/jOjsk0z+oShbk1HI0ciKOSIgKCYvFUL8ktIYj5KhT04U6T
cV5AZ6u5oaRKC3T/A/QlYVOjWDWWzCkazh4gSJeBP0fLuvODT16nd2/YWekg95PRNq1YsqWdB95z
HHg0pQmWSqrTYe5kkvO+G3joVxjLovy3oJzruia6RsZub0xH9SrsChomQyeDLYiFQyL2p3Z278xP
59E+ErxiszzJnXM1WVdJTW/MgEEdoI6Gm9IXrs5b3uUqOhXNyaTw8MkTOz2ZNyYZ82y5zeRMBBqf
ho0fScs28ZfiidcPD3Ub+iborbgk0nBRabT5xp4+pX/bAPJivFXhyYHn62iN21lhSQvbz7hVb+/t
TPNsVeXha0MlSeMGxeitEqe6o7R0DYtk3PtQveykAVfRkvw1E4CJmSmUsLhWwQKcWJ01V2kFep1S
8FJEasdmKH7STeET60r5dFveul1/XfPEshPGbtOF9JvAdIIvgOThN2mSrA2PqVnJATSpivIzimj6
AJW1AG1QwK9Q/vVOLyniqsdw2Jv6LtpQT5IHHujRQpHSo9YrLjlSj4bB/g76rptX7Wf2VadF460P
frb++amgGVZrdnQg+luttcyTNBRBtGAincgepaT9MgSsD+qES4DaImCD/qJ3KDC1LtxlunDZRHQG
1M5QvGBm3HMTZFSigEuRqX/2jr5phMacdrbkkUI6h8KgdRtZGjI8jXB0xM8Tmln+Vak6bGCK4Kqx
htsyJaBQLS7QaSW2IRJdoGZ8ugoxyGyyXFX+PeLVndINC6GU2+X3l+X/A/7/NgX4fyP8f2Ldvg//
70583N+2eBE9/QL9n37rB/SviGD1hqFbEnMiVpVMrz+gf1n9QzJkSnlDtFRDPjF/f/B7VeUPkb9D
Sq9IuirqJ3TzB/SvGH/o+JhQ/8uyLhr8+9+B/t96XU1FVc7m/KGPonIIxuCIUnVYIddVlwONgE9m
g9NRzt+p09H59D9jsIaO4UPjV8KhwNkgVswLc+yXWUuLdUpn76f7vf/zaD8zlE/HeuscZ/NzI3Xw
lZUsOCZieWvok0GHHKqjkUfPH5/gvVt0NtsqbdlWGfbqB2hZgFssA8hxit79e0c/my+Vvkm1yOfj
Yx6PG4M5XUZYgzsfH/y9e3M2p1ka/uCtkAZHVZB8txuE4inrOozezfGzps1by+PpEZ9NSANnEOaZ
U+D1g3BcY1YaqYCnSINOEvYHLS4+uZh3znTuwWxi7DMGsYmJjlQsQ5gxiZSi35KeLXncB0LyWRzm
O4P23H25IWNxnqLIOhg9/I1Sl+0gxvCqy2j6mqH494btuRFzW4zjnOuqeQiMcr7kyrTrUYvaK11r
5LuPn/57F3L6+586IKmpKGObZuYh7rqdWILGQL0a9PA69dXPnNzfeTnOfZiJM8WbU9ONgxjoX4SU
nkpRa/cff/43sSzG1vca46cLSMy67IDd+kNTSa4MgWeAakyPTW7vzPk2VXGZqWI36QXXaE6+kEcV
4tXH536zfXQ699lbzz6lUWf4AofOr1BUtmshOw5o7QIsAJXnkbiZEZutXl735oMxwOzBAC2tqo1P
9qSVLH78p4Iix89kmMT5BZrwISbR4JtCaufHH/M7nf2N2e87QP7TLRLN2s/GsMcqiw6lojxX0Rf1
VIYq47bOPQlmcQbTTKghqwRYLqQjxGxC7+EDf/wB3twRnu7T2RSTYpko1PIEkzxDdzlY9sD9MjNC
FnRuzexw9YP54JcHP/Ak/MYyLLrimtQGFUIJpOiTNRM/miQeJhafPDzjNHm+dVfOJqVsMkioEMoI
94Hha6jllxgVP5gV40WJCUwAmBzwQMDSwvKwNwKN7Gg/IhBGxxLfGTI7rEDtXLExr7p4fil1/Uqe
hMvOgs7RBLdGInyROt2bqMDxcXbqEChXEi6NDs4VhhY4gnTXoxW/JriAzBYMwUgDLjZN5sZOmBD5
+avajDfhPO8QXV9TGGwIu1h2nbEV4LSFUwa+I8y7pu+WgY6ipgs3TODbKK8w+C3uraBbgi4g+KyX
YZQeIv2kHxBMT0sxRJSrAV0xyIAGAtxiBCCn40brmVoU8cTY81eKlB/TFGJRhzdV3hZ3U6V/Mq29
2Q1iPJybaFOVBpXWJtU+nvXDOIeJ01Q4tZ7sJO02wFagox12yfSaO9PU917QY8bz8Vh8Zy46N8Bu
xlkztCn291NdejUq2rzK/ixsoaS8LYN6ZyE996WOBzlST8D/Xh2yh07X7gUyR+Sy/ATTfWem/o4W
/PQWq0WWmHqpVPuqormQYvw3GeUSOoAbtOEnu8b3LuH09z+dA+eULC4NrdpLotk0dmUIygF0W72K
K936LO35vZOcHs1PJ1FyZTLUYGr2UwtnWSi3kyhcVXr4Nx/D2aRs1I1kNZVR7YVKQLuRFlj3wJIi
bGL98RB67/OfVWOCNppCrATNvrfQyQtaAuGrSdBgt/Qw/94pzibMUcOzstIl5ETCtJ8FTMMU/I8r
kdblxyd47zU4m/w6S9fyPpjrfY5xgz3lYuwNdfLZI3jn6H/h6JhjjA9t2uzVGW9FDN90/TMA6p0C
75ygklnhBG2/q/dW7H/zZcThWBLucV3a96H2FVvCT3Yl713C6fw/DVLsYdK2H5iiCPPF6bFUEGVZ
/f3fuvunXd7PB48VIS9Uq8Xea7ReWsPCVLaYP5km3sz9YnI951ukMqixWkTtvhW9tsdOwvDitl/7
/WUetgtB9p+DpMA8AAqC3ybPf++K/vJOT02VmJxUtnyvbGSCnPxmWvy9g5+90YFC5FRCk3gPHjqu
uxiPsgGJ+Sevwltoyel+nb3OWU8rg4Sndm91IF3aXHg9RIsqibe5qN+LgmwXtPp3eCtqn8BI742t
s7e70fVpFhNuFlXpbpaa60FVq0+u5p1V4lydbRVGkAzYO+8bS/3a5TDXMcutO8ktVHX18eN4p5xT
zokKrRyZQVQKJZVQHT9g+Vi9gLNlK4yKfXxY6smBdSGTqG2hZ6omTHkSNAyiL6QoEuHTBVOA5cgg
Vfd6ls/rkhRut48JAUqGQPGkOZUPeg+H9uOP+/YdUc7ZCW2SGSNmwu0eJw2PNvLWV+arqMwvO16O
j0/xFtbKhunEvfz5ffY7Up6sNmP0U/atAqS9qLSEFYakd6Lau9AFxic9itpPKFVvjx/FOps+5nbI
LAw32v1IWKdUI87E7PWzTNP3Dn5WAhiy6ud1JyB1MOJs0SRYyDW4mnwyPN9eO5XzvrSkYH2edlO7
J0UNAYhWxNwzAwFCMkbexw/jvQs4my26WGtUU0/qfSBjTWj5k+6YmIt88qjfu4Cz2YI4kLKNRrPZ
G0QsYG+XP2S+Ytopfggff/z3huvZ5ADvc8qiCOvHtK977PdU63myOnFlmmFy2ahNefz4PO9dyFkF
UBg4HSt6Xe9B2W/SsV62dbufjfzwtw5/3gQsBOCQOmvbvZKA7wjhEn94yO1N//WT479zn847d2T5
KR2d8XofF2O3RkOq27GSW05USmgT1Vx57IO6XBgV4prWCHK3lXE8pWDAB1ghn1Bo587RNExBAtUi
47yXsi1AKhQPvJYussj0vcHKCnZIOMUIvg/fWWlYC4RqWg6NJrt5KVrLNNSw7vCzhTRD0xcyE+/4
rjZ2uejL7CGbZmGNA54mWDd5QZaJF1Hpsx6HKg2YUtQuymZET9Zb6YKuUXKpSJPh1qGPLLiIrZ1S
JYeqEOOlDGSPRckwYcLfItFQhHgdY3+76BOs3speCukGGlBz2+pTLvB7N/hspDcD7KhpLKp9VygX
eSZiwxNlz0NkuKd9zcdP8e1qTjHPBrselqbaJ32JRVcTr63MVLe5pkyvJTspuwxqmsSVqnzy6r53
QWcj3lLToK3T/8fZmS1HikMJ9IuIAAQCXnNP22mn97JfiFpZxCp2vn4OPS81OW07op+6u8qdaUBI
V1f3njNVZ98RgHTGb6RjbvVUXns8q8+v54OXyltijL+ixqSaAVBkrIxOFQZXbVfRtR9F3rVuifH+
01dcHg73GshFZMrqnKMZ2LckDKiXowp+6Gix/W9fsdzAv67Cpq1LSWx258RqbmPHZ5HxISH47vPn
n//Rg1ju3l+f37ZW4zeDw4NgrV/HgQa0WdMApJMw3svRm78IVD54GpensuOs8sr0rObcVPVdEDq3
zZieJuSon1/GRx9/sdCMiSIuBFF/drUbvsejoc6pl9TbiAKv/zZkvSXg+OtOdcJWnjm1kr5FM7ix
hfjuzbC+DapOqQFyhv+25ngX8UsH4nfSky3PhG1HwKAPmGG3sEmf0+C/fsXFmJo9WSd9xVfknrEf
Zw38UZ+MLDwVdr/+T8/DuxhWahq6iNIbwN7ZmvbwOF3H+os3wuF+//9cofCWP//rOXjEuJPrKHlO
FvR7m/6ORHD+b7/1xSiyx1HWujHlOfQQTwxGsZ86SiHTga7kz7/hg0n2nwToX7+8DoyZsuIAbHBG
a31RGufBMp/yttwZgTpMVvxFWPpBFHxJroE63ddulsuzB86sjPxt6M+/w9i6CgrOlwvL3kxUJX9+
TR9MId7FXE75YWt3TcWzVlV7mgNvotJMJxD2E3/TAQ//b2NKXkzopqAAr+mFS5TauRT8jD9CE9f6
MIHy/fxKPphF5MUrbgSBsl3Hcs8DaDfXaE5F4dNOHPz+/OM/GLny4tVGLTzZEGXdczNZHFKpON9S
JVt/8Rg++uUv3+o0dYZo6tzz3Pk3We3elDX4gdL84t58kCjGZvJ/3zsVB2YtEkmaCiSNU7u7yMkA
S++8GbZ24+/r9mSQya5gq35+u/45kviXN11evOmSgv44deEyjulNIZ+jstqYvqJpfmcXT6SZNk11
AqSHvoCC09+2+JGJV9OZr4U8EsLQi/1KR04yq90cfjE5f7TdlhczBAD/clJp7p19xGwSdUIw/JkD
DM/OqtXlwQxvOBtxujuvTo+qv6X5bl2GHcAqyB0zR1BANuvl7KSmq/7zu/SvFWpseP8ptvxrShlS
TI9SZuXZp791iJ+MygLkAd8jPxZwg+RMKaPzVtRULoZvZB/2woTZAVWyouuDIsDPf43lJfy3Z3UR
PRZOS2VyWJRn2d/PHVwBAUel5HgNdCbyvY3dfXOrfPf5l11Axv63j2m55ospJw4VOrrEz89tn+KV
aDgqc8cC9EWjnW/VTCG4XbvTcUxoNw77p4FSchr7q+mu1ZGGddBzruKWf+yseYC4SMdxpodVY4Jb
laaM6NOen0awjiu3KtI18GXQF6pHxdHHv2Td1ittwIyC8Ii3KKGUG70MP+HSrY2Hp/rijn4wW7gX
091IHYPboVg6G2b8x7YpuwRS+1XH2gdztnsx0815KdEcwPi0JzhCkysIYWtYqILmfDsavojKPvqW
iwlvtKvYZIeenYULq6rrfkuwXcOLxC3z+UD46B4tX/zX2J+9Bta/0efnKB+Pg2PcpCEMns8/+197
lhhk7sWEl7TxXMczv31nO+0xHmfrUdazPnqGwimTJRGbpKaq1r3hZ/Q+zNzDChNq6tLQ5oxGso+r
BUvKSn8/kyy4nhpt7/wkZqea5PN1n7awpprOIdIo8bzEgxgPn//qH92Wi4kzQjzUdkUPv83yKAyn
Y0p9lcH76KMvJsBknguR6Uido8E6OAXcqPYri/MHMYtr/9+HCdN+yIesVecMnYoA+mD5mDfclppv
56bHTjOqt8/vz0ffdDFZmcNoeWZHvmvu9K+4LOANTdNu9OUpwW4Ak/BbjLfg8+/66IZdTFUiywr6
sYbkXOK+3FjUUm6SGs7s55/+T2XWv8y7zsUsIUAsV7M1JsTyu95dCFdLr/J90YEH3+UubVTeeBUl
vwPP2odjdVQWDGUYBW08rISk5DAGcwxKGZASXNh1aT0amPjm+EmFSCqrV6/dEcuvlEDB2NfbNEz3
A//ttnTmLF9hRd5/m++ciylpILufWk6WncfZ/AGtct2YCGQ+v00fPATnYiJKuUVwj0t1lrl9PTTj
zhvbL6agj+Kif1pp/pqDkkBF0lCFYgY95+adYzVQqM81jJJ6PqeQyEN5V3VfzKgfXcjFnITMLI0V
tgniegd8b5rsK6q4P79JHwSQzvKdf11IluOimFyZn13g6uTE6mP9VYnWR7/2xaxR5llhDch7zmlA
C0TA3T9UpOa+eAQfffrFxEGyrsjZN6uzKOtTYSXnyIx+fn5PPvroi5miKGkyy7WTn1UMqVTYfbCV
U1FvP//0D+Yh52JuiN0SH09vM+P5+TOZGL0ynOilE+PJw1SmpPpZpc0X3/XBlYiLiaIqbWlImmbP
Xlw+JX0AEjImCfv5hXz04RfvbjjTsjJgvDlDW5i2ffzdF9gQ/ttnX7y7yjGp7qOR5WzhPt72A4sC
HbX24fNP/2DQX9bTzmSlMJUk6Lhq5zVPix/OgtC3iy/7O//ZBv/LDH1ZUxsCVVCoF5KzaRv72htu
mAxc+TLYR7eGrI42KcmPzXjkrzbj3G7j9lVyE+0J4nk00wdlboLcuJ9mvbbkjejEXlNuNDS/hHri
QzL6zUTm3th8kGx7JvXu0FLD7uQAzYbXyWDnIWg+Nqo1ejZJKCuUuWppo9PzmXleIowX7rHsjr25
W6Z2CN3YWiBrdce5oxRtMI+sLbWI2U6899K9Dj3npsaWqdsTP2MDmvBsvekrNDxWCFDVuWOTjk9j
54fdj8R68GS8Yb0weHB+Kdd01CF/5gvrlRU72Cueaq99dCNaRu2jzpGYAZXMj1QHejngNihCU13u
tI2KluVmVBuDLi/CAX7GByjEr+BaIxVs3nIfzRoEWPBqarGvoBpWTYPSdyfD2zT8Ld1661kvrHo9
PTNhhpMlMTmSD1eFrq84oQ/CaDmhX9bCiQR+3md3pdVdk+B4DXH6dOqkrAeUNhsbmWbnQg3Nk21k
y1d+hwg7kR83oOqAwFnfNMcTsnDf4CUcSmfY53XB1iLezpG1atqTLW8achgFO8EOAEQEfH4E6WTo
7rDcQms01+wTO3PXgTqfob7zbBLxvlykOUwchje4Wh7GCZci+BL2Vr6SJ9IXK3OGg1X8xzdvedv/
WhBi2ieGwHPTM128MEtD9z0iM/z5eyf5jH97Ky5WBJXHUTAWbEB6J3ghfT5x2zOxKaeCSwOy8sXX
fDDD/rOB/OsS/FJLTfF0Svpc7kVTrCqi4dmc13Vj7vuu2pmh9cVM8tEceLFU1KquVNE1xBhd7Bz9
kjI5ZwQz9/n9+mieulgqqm4MZLTsrykShKNH3rlDD9nmX3ADPijd/V/q2183quZY3nUpMz0XvA8x
OD5LD1e8cHHnbnknlpipUfeDScut2JXCPEMS/PzKlnn8X0bCZfk2iE/qnogr4Yk58i0MmuqJHueB
6SmsnwRl6bd+h1Lv8y/78DovVhMdZIalR0njq5uY10PguvempSGIzl2590r6jiPQEtiJugBAg7aC
46zTeQvnQa68yaq2SRn4X4yYj658eTf+uueeZHOgs7wAjldWJxpGoOJFMzgh5XgbByLHtkuzr2ps
P3jhLgu/fWUgnJzS4ix89Stv9Evj13tturAe4y/G6EfXczFfZK2Yc02xztla9EAV09PKTAFfNENj
nu2BPa5t2V+xY5a45d+GzcUE4uGJDf1RsTs32x+l09wOwbi18v5OB3R9KGDKLniAPBx2n4+cD17v
y8Jt33Pt3M2m7KyGEkl09T037ffPP/qDd/uyJFvEujF8p8vOsJmuA1gJluzffdl+Mcw+mAP/yWX+
NcymzlBt6tjpubWcE6iEZQE9tll059YkA2f7PSimL7s+l/noXx7LZTlxmTa6NUsr43TmUM5XeX3E
FH3mH9V0soefwHbWWf3l3uuDEXdZQWyFftllgYMV1oi9R3fG5CvTwvxjFH4+bou0qFB1M6vR2WI7
63gRGCYR0xkVBRVYXwVbYtCkS/ty3vVD2W/CQdAn3bRO8sWG7V8pXmSRLiuRdTP1g1UF8bkb4Qe6
LPhRBFyVPtPintgHDsx2icL0d8eJNktohkEl8op9uiTyURHRe8Xi38znih1lyu4+S9WeP2GnDjpp
q2CbRuVrrJ3tEl+UEfYswsNcPXRNT1aqIkX6ywSV3X2xUnwwWC9Ln2XumZWbcj2c7LWkt9K11Xwx
OWOH+OCttpZv/Wus6qDUQySb9Bz7eX2y21pt/BIpK4ySgxSGd+/IwT/YUr0p0XQ7wD16qyxkT9aQ
RXuvcB+06ZnIL0Hz7S0ftabfQrEZE4OCDLMMjikvMW2Vo5m/KDsO6Hnvo6cyLdOVUXREgo2Vb+Y4
tVdeOo272Jz8K8fqy9upbsZV6qp635Y+jZyW9bOcXHUtLJ/m2Gohb5bNj3ggZvPtsbhKB2nvtdbi
eiIsQC6JT661ZoEHjLGGFOxbkxZYmKnPvKLcznh2mjE7zKpADe6i1EOGl4FJrcjaz7Empig7GMlB
uhmSgHMO+Me+C4427TU0dzONdiaEt/Xk0MOrRGxcS28C2tYreHE2KF9lpfrH1Jt4v00nP3mBnWLu
jPvo3szs9EGa4WuErG5d5BJ1X26wB8Istoa5M4MzpSajiTOkaHpstk5IG7k7D/cDzJ41dnl6Qhxx
bPMyARkg7t04YtfQhfgBY0Sb0E+8QxNExRVlih5c+AjceVHirU+CaK/q+jv57V+qGpKjnWTURqa2
9YToPrszh1bcBBzrX6k8i45mngIzLsTQ3xWY7PdDO3ao7q1HAOCIr6YwvI0NPe2cDhWeCufiOjUq
1Aa4vF/Yg8E3CvxKfk/j1trPldfvkhwPl9N2znbyo4IzahAIauqsu7TlgH9IHIqYpOZ0qW0x3Ufz
thrSV8Ovf6CvQNmg6M1qEpDlIDIyPIym18Xr2tAb/DbH2O8Pdu890tiy75L0HVoRwjvFpBRFY0vv
ff3oiRTFQnqYY0+uGhv4qhLJa9T326Bi5c/qazMWZN6CcluHBZS//hdO5m3lAb2HTjInIdJfb+sD
LGNuTQswoW2IX3PaR9inw6m9tmiGhjo1/6L6y9lPBG1zuIvEd5ODCstD/+qInRBofZkgIydfE9lh
sdzqgU6TAspufVt4UHYbHAw0IAgA9wkKtZifrFS5NwGdm93rGEqapt/ajpyiyUTb662Hva3q37rZ
2xtspel6Lje57ZzmgbOxstkQRz0Mdg1YttrKWh5qMVCfmQMEz/oHmyy4RNi+SfpkOiLLRQw9cX62
Ym96E8bIXBMXdfpoH7hq36rLVS7iKyfCb1EiCMzebF71usIOwn2eqehCiQXNaYMKlKjOWEs3+N73
UKXRbgQTSGm0lHxSb/Ekk+mw/CgDcp9F81qP3YZ70hDCRAqTIm06oB5YrfcVAemUAm7WaHUt8Abp
W25Vx1xzIuo2J1JnUGTOExqJJrO3jQAsxP8911cFW4+gI89Dgm2MjU3rPbYWT0PAhx93VViAQ+vX
spnv+Rs3fmybH4EGsU5TJtfRwhjzY9jxv0cD8M9oxGtX7Cr7t4rSeUParmiCfS+bm8L3jn07YR8T
O1dToz1bKXA7dcfTB6CxraeTFVN4x/9t4yhs5mTeRnl46AADo9eCqR/etUltr0ZuYFYfTfoPEYCf
3eWJSfvkGxirhWPA+K94COoqBt7nYL+e83xtzjB2EXLk2sProW90MZkH0uCgzpzrEIJlWsHDGfFs
xg6jhZMtznPnNccKu6QASimzO88XHQJv1OihOGBA3CRdchpDnxnIOqSwJPyOSTTC/JaAhi+zP61S
V/yelaVOOoQfrHn7x10R2cdYZuE+XIYhF10214GN+7Ru73lGqgyv2NXaa17Y0Q6WP/KM5pZ/hKl7
MPuqeggRiNP6fWOZ1TLeFkFcgvewHRooAePOd6Jh46XDrzYK/5CR3QwWvaHiVz229EB410Gkr4eE
aYHBFnW8P4lxjPNwu2D2M8jWPkqBrK0OPLolSolgfzvm9NbW9t4CFG/ZGObUXZwclzEzjPgsaJmC
WD17vwHK7O0ZvWCUr0U0rUfbWEbAoJ37qr0f5rNXVEziw1U1MntPgP6SneCORV76bBBGQDDEXviY
CAWGjwXT7TfLm83YauZoW9AC1hc/o7o7Dgl6ZbJInHitWmSnQRNvihHQXd6tlnetGt/G3L0ezeG5
YClpBUXKQNOWAV/Pz707PobAvAUzbGb+4uOd+VXZz7R8bcqc/sLevOX214yX5XVbfpXlS1RNcGRs
igxidmAcFJvp0XMpTXMPTf4qfO8bYL41j7id5Q/HCzdd3h9TugKlwoMAoo49QDq/L/e96GlYrNKH
LnuK5XxPifAhK2wgl97z8oj81nszxPzdthIEbZVcD9OcbJo4uBdMBSmyiMT3AMgpG+h4Nh46mT4u
XkbFoVSCHhC1evGtGAyYPumdZxd3Gtc0lTcvHPWQ+vdh19qKw8lJ4Bl0MKpO/bEtHJ8CuMZ4qEeG
aKEKCOADM4s7b1CGmycLqL4xhSYXTXzoW7pfqbh/KWbcbhScO3CM3G7V5Uy0llVnT25ERihm/Nlz
cDByhFpJ0tm7KLb2g9XjT5cbv/evbad71Ob4CtXjYRYGlbp6V804t1JeXxXFZ4CwvOsJexznmYTU
WxZMz00cXWX8eYd4lfNK3d1U0v855dOtjlALFdYbfZJP8CSBfFOZC9UMYpKZbd1RoHmJQ++2Lpil
pTTQC1Iy7VbNC+tm8UTG9QDUETtqcJNmwjsWA6vPNMJxVcIcUCgE8564KfrpCMvZj3T1QxWrrHpd
DxlUwgChqS07m1pYrANdPQHOllGKLoXwhXNEGIBuxSIldDVQhIZiQQduv6cUvd0iG7bXjUYFSt+E
e1UNeJLR6VTjjl4g52rwyiMl3wzbrpxWAv5Ja39zawHfLD5qPcSbfJTDoU68+dEi73Y/ZTFmrGAW
CE0ScbKowclX2J2TK8ozXKowBqt4jHQOqn0A0bhNWy9/sfpC3LiGg9I5wT1Ry2zycLNngkotJ371
sjj5NtAxgbab02SVt8APq4IcL6Wz+W0cByo89FYhl/s9quuWzl7ea2+cj6bI3bssrBD9Go7xsyi6
YFVGlg1Hi8bV55YiN3vXNqV8ZFyPh8DKcdWUdWJBCSppTJ5jm4xfrfP5cQpmuR7rYf7VwLkk0ZpV
i2DWHc1pR9xMW5/v5xaaBN9gq2Kzvt8LWUXoUJOx/ZkaHqURtXa7ly5Q+dkEevsHaYGYqM22xoh2
Y9Hd+2zctk4UBcM2qZ0M+GiNOpit2XjAaEleOR3MnBc40cepLCeqLpQud7XPWHS8hoJv2Kmn0PUK
Sr8xA3vNhC44UAYeCFz0/aTwuoCdg/ycJmyZ2kFtgmLo7iHf4Awb844i9bl8pqKkeI40lYrKK3/7
sHfdVY52PBHf2xZujFEW7s8xLhRMcajiUSzam7Tp7I1nsAxMkoJ1p/QdhBSVBYWwl3bBAp93v9za
cHeQiAE3tyVYaTG7knTwso/oaAfKbUNup2qyN7njoxfrBvMQxR71831mbEaJugWQQsAlmXJTxVwM
OvpYI2hqWnlrNSA8Xf71vR3a7nXo5uEmp/xvZ4ha3CU6UemOhi3jUdi288t2dHRyVI2tRtuwEh0z
xrNtGAPiEzJDayNjuTCCrF1ZibRg2ln2e5e54bpxRwtEotltQu372861rVvpaZd6ZIcC2Mo0b8ZR
MH2Dbx5+4AsNd6ZI5THWfbHvFMrZSQv/GkbeyLwjpsc87uoH2nPorbZJna64BLGmRbvaTK0hbsNw
mu57B3lV1gxJAv61M79ZntFum8bAWZW1zYscQ3NnxiW2+dR8t7DRmrl3V1hsCrlYzGolWkAmXAId
qxv4STpzZtGqde6gC/IRAm/6AHWZu9Rry4YlRGQtx6pNcEcr6UPq9xuH6MQdgBb485NpD0RMKFn8
2JhRQ1vnSMtgE/qsdLxFU6BOgVPuOvioq0wW96kbEEPa+7BmK9XY+jHtnFMsw60IxBP+x5WbNURF
s6TFl7BjxGBGcG8KBaE8eIiy8aQLmKRVNNwTwLwXDpopwY+tYtPb2zZ6e0/f+84E9qsn3rMsKvTn
295r9rCo9yDTd+FU+6shiJe0D8c8Pm4EYWqYD5b5O6qcd880Sg5JhulsGxGpk/41YyIIlPnQ+8nO
8ZbaoDygk74P22UQPeTZjIdHIUWrcICZrc9Vi13gBy9BnRGtN9shT1xaIbxtXzCvt63kFlpUTDnp
qZmrO3BIJx9tVlupp2bAEgE9H6pvaaEzwUPmO613C1Qu2qeFHO/KyPSPTPycXTkhTFhhYvOy3Y5o
ocV+fVUUZvUkOC7JdzDl7zKPLcMUVMPPnu7C204AuoMVd1up8FaW8QOtSNhokC+oeLjuSa6uCtc4
gelDt9fiZBL+my+Sn4Uqq62bWJAmi/xX3bl305icVOPuZEJ63w7HVWm3amU65f2QVzQ2e92hWqoQ
W7kOUK+NrIXt1L1MfKDuu59D0Htbt/T0Ks1JLURlDrCuy/+oHnJnVmCyqkJC/yIVf/paMoiGk2tO
gLeGY4frxcmT37bJ/5NoHPJmcewEwr+o9vbLc/ezGmKUFxIqVab/1AR1uE4xd5ep6Kkq9vDAcH2S
JWXVB97ekf4e2MKOrPdDmhXeLiyddkug9KehFsQu5wIGdL4JpPc9UP5uuWrTru7zYnqbZXnV5ozf
uDD1A41d6ZXjVfKPZ9rpwYzz9KliOofKWxyjzhiOEoAyFZvtE5zgG9cNroxWHww1fG+zfu/33ZUE
dDDFc7+tO3Z5xPTJrg0za9M5yXq0ol9Z1yXrshCHEGxrGKLV4d3/7tvUJbSYw0vqFUAh9Oq905l/
Lens2YRBJbB5ALIe0IeysVkX1RLAjum1wfPiWHSsOaIE1e/N1o02cY1Fbf7W5+1R+TXWgvk29eJD
0rs/xpxOKafYC+02YFuzW65pF3Qpyke2xa5E0tVGP8GcdCuqSwxUA8Z7FpfXUDmnrZxjZzdXeKo7
v2EyFUs6x6GYXAUutjblu3DUx6eKswafmcBjrzxDGWxBkdR9dq2C+XtEfqSJNcVJMML8ll2VWyHr
8iLv3q87nGbFTaanW2GhMimxKiyjz7HHu9y2riKrWLorvo9BcsBtxtlFH7yl9LGzfnNaCul50+bd
taJ2Au9Zdj+R2EH9uem1f9M3zj1E4CuTDqwVOLVjZgTfvHm+qwbzxonGP6klnwbPJhWguitnYVLQ
KHKTV8NzCaVT9O6JGrEKiAapIRicx8Qe75022Juq/uOXpD7NqD2Tr3mn9pDWBu+uybo3NyAW504k
U/CUe+7BLd2jIspcjZPV89iipzEy76I+PySwOvtEw80FOLOn/tJl2IqtN0LwU0I/Su3dtQTxqyS1
Tn7f/HAHNR4Q+8zronWaQ06q6sB5swlJmrOPuK4hg8RXbUtgPIZ7RjRAcZouisYpYDARqkgDLIYc
3R+C9ziXtsFYItna8HSApYbRTVMG3THp3OLGLh1MZW2tH4xghMJYTg2FU9OIQFBW1dlGm/WY+C5q
Qyf9Nan+pRuT7OQWhWIBsO3rYqlA4yoZ68Yo7BuzC2hv6yyLd2QqbjMxijejLadvg5VQTxngciNR
F7zUg2UfI3vKNo2suncvd9JpPUsXXcXUyfjHoAcFFpXxUzkZGk5SXGo35qFLGszpr+qG5VLWI5qe
yOq7M0+1/l5QJcBRiulNnNynVr1rp0LdIYq0H1RD7JnmtsnBWQQ0Bfsh2IimXcONT7Z1K5fGOh/h
GBBv7HXAbu5D6cDyzjsn+kbY0D/6U1OQyYTlbTNdrUXifye88B6gUetvZjfD5xl8a5H9aTtMj1Xq
1oB9XBHC927z7Ip9CrvfzBu2GWwmlk3dDWsHNcg+sQpK2equia9FJWGd66m6qtrUP/5TaDm4WXw7
CdtC42cjOmx6dVvnQbez+orz9cTTmzydzdu5A1hpWpgzWbyyh2DO/Z/JYJ5jmJ4TGGO0bZORBMlW
uW0viM7sxVFkOmjdoIcjJ477gMQvpjpJvbFtmNNN7JvqYFkhp4xFwEQ7DubWsLx6V0aSWlE37b1D
pLrkWdPUsqcaclrVTWLASk5RYKqU+j7+c1N6E2ddNV0pbHqsG2VhnHJaJzuKJMsgF9Hm9ho3kfUm
a3e46YbcfknFgGbRSEd1b3hluC7TvL6d9PhD1CNJLK6guplNAZ2T3oc3YAsNusCh2+cVhtrWbd3D
iFXiVusox8eRulepyvRL1wvnWZctPpQmCVCYZeHKdboSUHuO0jRmZTFbeLcOIFKSw1Rhz76jSNbT
w0bikgm6DsmeevTmuXZnv/gDWPzMl+ZNMTTF1o9UsZkSClLkpDEtNmV2bdJtcjfoghp6p2m3Dq/w
ptBE53ld9gfl6nqdTp5JmtJjayJ7cYyDGrQ2cZ7+TYkS6KepxQLVNiabDp/emBcjc6k0bIopoSgm
HOY7Jw9NimAareyVHetiXOnECpJ1IMrqZxoNJeXt2l9TNq03U5nX+0ZFEGIz0sKZ6YxbrxT9tjEn
/Jp66NV30dFWZxYGxwKaqq6VyPU8bsLJzR8LqD/fTPTZO5Yi605XBudRXr2c/VLXHPDyzv2+noNf
Q4g6DEwqo4QjgI20RLkNdT8x7nDtkXif4WK7E/mACuOg4o4WaYtVNATjnM9Jteo7j911NZZrCN4R
pSy5fptsI1nHaTzybUOymbiPuyapfMptZnunQ8/lmUbNyYMLugkocL8NMpIZhunLrTASfVV7iyu2
TH1SeEK+u8PI0WJqqq2oiRQFhzjnqimBldPAusuboYOeMk0R50ZNqDdhgwBYW6z2Pg0Ru9aynF0f
onKI66JYeUblvbY2wruuKsnO9hFXHMfdez5F495yppktrtsBUCKA6rUcVybH5whx0f1Ohd6omZ7V
PJO/jTxtrgRGh40Thqehqf5EbGGTIj8VuX7wAuvU1PZTwnHgNp/VfZWOV2zhTl2S/8GY1a7z2noT
ikg6U0OxqeuFGlo5Kb7RFJ2ya1cbvGDOqmxoreJ2seg55hMbqcfJMK6hJCe0rKgfmY9SGtrU0xza
LBt+bK3CsfyJen1XojabB8x10j6YaRevrMzdM35+GpG7VYG9V7CH82C6K2pcZ2MYbAeW4HyID2MF
RL6g7sjp51efMiadVgdOxo+hScZTL3G5lzzpjNaIQCUvdK0s8U72WBHjmBk7+6S3+KXb+Cac2wm6
c67ZwDXsobIXLADPRufcRln1krn+n6EWR9dXr9kA5UCFhom7joNjPdc1K9T4mhYE1HWPsaaT6tQt
czAJhGoV2JMGj1UkbBq9x76r240pSLrK6mW2rFs4fT8mNbyX0fitm+ajHsShnUlL1pP30BfpLb1k
f6LReLAxFskm2VW6lM/esnAQOU/r1E9+11bR4kyudjNRLdlITkx8UhUzYUHj2892mlOPZnxrOUbl
KPCQh/XOSsOXQCRPqeD4JQzsA6OKA1ZRYeAFKLihlj86man9bTS8V9Gkr44XDXTS+JDEWefJ61+B
7L8JezIvyVxHN5T55RuvzHde4f2YihYlLaHJZtSomhYfz3aqKSIrjIWhlhJiTE17nfbsSPPcXfeu
fGti49Y0zXQdxFZ3HNO+3bHO2SDI3IeBBntOATjj8Rued3vic56iOb7LmT/WY1M0Wzf19nRL/ikC
8vPIbsfSvB0rkgVBJe8UkgPSxv5zWyXPtT+Z2xq7/GZOxvelAjFOhru+R8qH6HlSbrQN+JPVcgyt
IwImu3s0opCd7eTfJz5GGjlQYdiWuAtEXpwckhorKYS54X26aot+OyzcXcO4zVIeEEeRe99At10W
77NNGlUOmrx7ZW5IQFUkuDlAdoaY6b4OrlxIl1tQ9g+JbL/NtZmREA2XhHsy7IOYNbPVnbfpS3NZ
gWPkwCizve5UJ4SXVX7tMdqjmnq7wvsjq/gqsudnTutuTQr98TLJlbLCDMBJcO9k1kNDjyTM9e49
TBxvJbPknr/V6zRLryrL/45vIV5DICAA0/mD7p07qUhjF7Z5m/llRSTe/iJTRl/5/D8cnddy48YS
hp8IVQAG8ZYACQZRFJWlG5S06x3kMMh4+vPh3NhlryWTCD3df//B+Vp16Z5Eb8KjX4r+YCdxGjRu
Q+4tAF6Z00WkJBGDqjOfXubM8HkK5Lum1vfSmrN9POOOmNQtOY7bxqvwICESFJU/WnnpHGZXSw5l
w0UHeXf3SczyonW9/ZTm//TS/KRv6gIUpMWeiK70z1Rn1bFOkv4Rq1XyNfqxOzR6RzzuMGBIb/t/
pJjU0UzFGwVJMUxN3U0acDPqTGPZNW8iASddwwFn8bfeZlpIcrESrdt2r6Yx/EVB7D/Ermvu1Jh2
e0h0ggQZrQpxHodYDNtxM8C/Ec0zkWEeC3snFdiVAyoSJUKOezpRn0NGmWe2+3lg9KYLxF3b1WHN
Wz/kbCJKezLKV91e5l2iWsLQJefyGAdyEupM5z7fOMLdv/3S2S9uqUH4UbG+7HAcy0OF9fjFaQmK
VLlWHDtE1Xuv2NI2TcAgnfXgiSkrDkj3a55EqX21E4ukUib5a4rnwb7WXRCvxl9CQI/p4sXY/dOe
y0M3K/daT4UVxGb7d5zRfpedLJlHEjJ2+owyZE7Fl6Y386MxGP+qqazZzdZsuqfEIyWoaeBmtAQ4
j0IHzMkvywhYOdo8X2w0eLop3Rii7xKR0KPYjGTZaKkjJBfQHB/O7ES+2c7G6jAYesMOKOjVXq9Z
nANxJfskMSn1eMcRHFqW2qF34hkPf3cMpIe5oUHP9Kz3Sx8q1nisti3yhGcxh2r1dE5GnoB87LFL
x+R0eqywwYwmGy6X1c+fdQeBpTGkf299jRHeBFtW7Brha6wnwRN49BQxYaPLipM+zmAJmPhPsZW/
zEVh7eNsIBq4EfXJlIYXsqRpbyl/gSpgn6HezNTWiq4Hn/OAKBzC9pDYpUarn9ngOUwpw7iXGqcu
fkdWwPhGGRUVBo1NMT23udxGGtAdy7GzfYVLW9hYk7WbPeNfq7QSaq0pgqyHHrO69In9qrPv9vXH
NCUDjMPsWdqjwEO/5sLB/CBUWnvMhFp2QHEQlUt72vlpox9KviOn+PDOlPmTTTAjSLEgKXYxnzy5
pISFpmeR1u9tMv1ICfzY6EkTlGnDpOx3NQuRBCBy7NagYxQODMOdIzlPfw2SVHZ+Bd7e49nkVRin
J142sg3F0m5sWLeqUp9v7sy03Y/cY0NMZJELLshCWAnJuzF2/8vQ7YWqSaQnGYRbZ8uwdecfker2
3hUL0d+6Fkd9p817q9BJ2fXsMxSPigSdYQ3bji8Q59rdaU1gB/xM6gOZjUmw6O2ftPLGCCcNwnkU
kaWsNqBy09qFwCVfdMqfIET0TXMBXi7NP4YGup3IzU1Kz1neg0juTEFN7FOrOvbK/RiXPgnMbniA
JZMFys6boKv5Okw9QOirD3vF4Nd0l8pcCBP30qtWdy+avZ3SzXQkXQHYamUV0wDyMxuMA24P+nte
1NjMe3oV+q28uJmpn/VFK07MLPVdlcKBeOU8+zaW+qLPij0aqVtTO3/6XtAwZYse9Ca4R+JAyIgt
bGPXei7Duh75EoYkAHrJ2AYtfnEwbUCcuCyMm6ljNeFmG4RoZmKfrgWx9GUrv1Jfa0DTBaBOsxCV
TM+SFMtH4jcEWxQ1GylowiHwRB1Wwm4uVkwcrj4aJqeGZoW1NXOcaFDjwRfmd9tS31qpG/c6jgk8
7+PyXo4Wp31sDlfDJZ7cgVIauo7TR6SAwYScCMPKYZAcpnkdXwCq1S3FtC/Susp8c4FuWXyoJXQs
vCY06fufU+Z4eFhCnR/AOq8KL5B9b5Ti1BQ50ep1s17QOm/MfbMExcoWwnVJCzMnekBZDy9Tm5bn
fqqyw5DrcWDOCQ+zpXV7kLac5Z30d7JcVeg2nMVd11kPzIfzTU/MnDa0HVXQc7Ve58Zp79Wk92cC
IbXAyk1ipGK3Pcm49z/NHh9SO++ssJBJFdXrmL+tfakfcunlh7FOxD3WDWevkBTe/MYUJ18DW9Pi
xQ8TjMEfy5HPkfV9/i9RMdFoy9B+j6wRDonsmhcF5ooHUUPAHF7C0DiWggW1GMhbtsuJaKiWnHqN
B4JkiQ1I1DTvV/cTB3ZIZbzWHR5F8dRb4dTOywN7iOzHjTNIa61JznlVjU95rl/gRDzGiQ+85c73
VtAZ2trIJfFiUIKlWv7I3vZvS8kCu46X7qRAVGmFhuKXnTixy05nTt7HooycsuaCpzaQDIdTVWf2
l5K+cwEbFWOQA0Orna4cEeq1I+6yx9rNyFoVOj48uHSu5clhiNobdcq0NHpte+2MGJ8mumk29LHn
0sVM/qMzm39XyTtmG9gV++z6wrwXuCTUGd5hKgd/M1IMhXVOaKEgmxRaCnY7T8ZpxLUxXCZv3M16
NQWxUCr0ttAU18D3tWtgZk7aTO5NbnmHRbGjmJM4psLlFeHdY7VGTu9Q1Al7kBDP1HztTBh5hDPa
T3jIdlElc2Ltlb/BVLEYjlU9ra9OklUPDUPeX2PV61efiekTuad379M12dNFvhcTdzg38zIaKmVE
ZmGvDzxU/seSKSCLxWqj2VVzSNl2Tt5MuntnLel+0Qm3jrt2uI8pPhq00SDzVTI0Lxkbt+ey9b1Q
lxq8yMESkGFsIzIcS/wsVmUeoBaSK2fMWeBoGrNvhRlax+Lpx9apZCMu7GEmy+TXa0nLYmqzw4JI
pLfaz9R+AoLDqzobX7I5nfbToiVfujuKmxxK53NJu+GxJg0RGouqGa0FD0lJuOBcFvaTO4zuXVS1
/tp0iftrlUL9xKvrPgjIB/epEdbX4hv5bUkdqGalzn6ilP5rXPfdl2XLNYLUWB99z6TZsJP+AHts
fG2batrbJVtD3LQWL5zNNX3Qi04d+4IkHDXU3WeNxuegSHAivj7rIsO2i/dJ14k4icFakfSajyU7
3T1ed8N/FtGUJ98Be4nJpPwsV5av+tDOoT5O4lnlPUBZQhhmIyYLjg4BUZJULfYATXKBLZEjbxoA
P5SQn5lrx9SrSRg7NoX2o93lbCVQE1zwPuzPnuvIIC386XXS3TpaPEfyTk+a/s76fX1Abl/dNrIZ
TjAmp53UjBoLXq9DwB3Df8os1yaFL/VY8/bGss8bNz86HRLBqS+ID6tr7TqONrGugu/5ZVYeSqO4
As8xs3b8U2XeECSTGk8YfrPKEVgKnbCzax/ZRSADo38WHzieJQ+6XU+MjwLzSJb4mhss1KFQJMv0
tEyCCHfLWLzdWE/TAYeX7jqKbL3pjWRGyCvtui7xJ6/3CBJAvFdgNPFwXMcUemCDziKoUqfB47EZ
/3UrCuigWNrhbe7n7CTs2v/PE4sIZZYkl8EB/gK5YcOPke94XewkifqUhUMO338P+MIrnmh+SZHt
jaekt/w3O6bXCeyl5iLpq4e8Kctk91OV0Okmupyr1VbpQ9JUzSWOa5fmqxuGv1NCn9+aeWMFK6ua
ekdAKcTARIwfmZbrT4NPea1Xwzsj4mh+LW8Sv5IJcd8Iab9Ymev9XcXU7+0+M87kamHGtr0nhsSm
EYCsrIKkGdtHF99MoBsjjjovLZ4LitJ3tYxeVNqe+JiHqbsmidUcl24wL3qTOhgk4yRdeuv4LUeT
0IqusZtDI5zl4Fvd+obRZBV6ulzvrk8J9tgpXozV1reoX2P2dplvxvsMSkvFYi4vQgej/HAdwJOa
tJvPmp7bOHAm8lBYKTtrc+lvYIx6aKsVOka9+occ7OfWVloZ2RimhVib1XDyrCRaTA7UehYQTBvv
v96B0FPTFV/bvvF/k8KPFormrlh085aKmvxekduBOQz1I4tUPXQVDW5RagOcFtaRDSssphMd2s48
5wcZs5rvzCaPPHzZYWjyHORd9xsXrvjuWpbh+FNBsh8dFzuEEp6FTcBoVhkAxgw6e5nRM9Vauez9
cWzZfk/OPa3T6e50YhgYH1E+gkn066laR/cly6GTkhMhAkw85lCuq/nW+/NHm8HmZIKBClLxP4HZ
SmNWjnVkcYeAoGoYqIX7nKz1O9m25rOmi/6iCU9EM3nPYVpPZTjM6pQBmJMRCgrG7PJX1OVrAscZ
C4fM1gKfpCqaPvyMrrVnmt+OA36Cn/Qw/dE8Bng3jo1wGY0i0lPfOY6aO52YLJH1D9U6QFiDOemn
K4284YnxF2dVuANLUtzmpTRJ2x36cxVTk3ae6JxzsVZHolvqQEm72KWmcHeGj8EHIze9Zut3xm4o
RBmm3oxSEZfiexY7w39cnPU782wIM5ozBo29RZwWlR6CntQBoPF4yq32F/NB1mGzPf5Mq28jhow/
hsX+G1frH5+bxmTiESzs5CTsjv4Znd/rUiPxd8p/Po1OkOTxYVnNKzYupHaO7B7NqWzp4AW+Oour
PZaN5T3npdFBj8+LXznU7IZ124p8dy2JDq5iMGp9xdsRe/tgapUeQHXXwbCwW+Sdu8oeLxB7WzPU
v4VZRQ0sdaNNxW7QhyJofP3Yu+aJk02jA4a8TVMZxUsWmC2lPxHvXbJyxBrzfxTxk8rgVHnV+nde
2xAPkyiv/AejJV+Q82afQBUUbrxP+bubqXMF3wHPyjN5gS+1Ody0zlFhldtJqFpImJLtAxqHs5vN
IlA9psOeKF0ciBJ4gJ1ONSW3uDr5PSJhu3CvKOG2UsYfTX2Qjd20t1Z+yBmY0X2G/onV+WjFyd7P
dD5E5Z3LMrmJ3r3hsRDpsfW2OsvVNRIecP9sdcYxTbpwaNLHvOLfrWInTegHdVsTz+oUwTykkckn
ngvzlmM9X9XpsanUiTEAGqcGm709lJkANSeEeFtmrsiI19pEV0ruOxyIw8TrtsbTzZjj0PNh4JvZ
slNQinh7pwEY3SfAcGEqq4V1SdhDAhdMb9CtUHZNV9dB4zBy0bVuh6OvvpPLRpKrzSVyl+yr1c13
RTmCeLdijrBDtn2YRDxCUiAknQAGix4H4JOYVna07tJ+aTV12J+TiyMSbjmm7m9NnHh03/EDUae3
1VbEuybeXZQtC47S+ej6RmPwbubnPnNsnkh57lwbim+7Hjhmn+1FAuU1JHF6rnbUc0S8KbmSxgIT
YG1PYklpFZP1Xsl0v2rOW2Z3rPva70wsPwXhgmba1Xu9nZBsQME1aZN3Su8vTb0+DKKQ+9ru9yb1
amfSKRqdHorBCl2mN3B4+eJkyXtR8UmUwxDvvpXlQH7kXA9Bpo0XbQZA7UuTzGjTPWMj/yHrSqOD
bHXY6bneJyHtnv5eqeSawtVGoK64TMNKhs7yYHiQrR3TDFZTOy9YT9le+rtk5rM3jt/sP745RA+N
od5mrNkZ8quKSsqOptQocKOam5sQ8rlfm8PYpl+59mthCct1rFYvZMO8b2jJobpeDfDz1dBCUyYf
HXOnWk0AnfarWpcn4WtsfHNetH+t9bU2SzhlClLvEuWI0fPJBnaz7Z/Jyv+Q8vMb5yscQetLtUTI
ZTjeJU00c2v7bH1e1vq75D7ZMVBHt/xrBbauWPcTRvzi8DPg4c+DpAqv7L3TIXkY84wZwN57vc1M
oT/bOLRtvqFdH7NUUsZh7cZHWyZA6+O0c8mGC9ib/9TAG1C6DgwqD6arY+LgBM3q7jDo+rbL4nlb
1bmDHTSQqBI1hVY9PNUCwo+w9469/ud2MkV0wPjMiDov4lurPj1zCEw05fSOz72bvSDqT+cscnVY
O5oRoGo9lOl4tqrlkMHigfj2vK7xiwZdL8+S+zCmlxa0uXRmxLzmrZpNFByvM6KkwWXf1aZLGLsk
JvXFqZ/XkKYutA1UG8LOoHxj5WvE80MJYxHm01ym7wWr7iz3j2aCUD1T98x1D9utSpclYs938cjc
UclAq72GeguqpAhGtsZLn9unsohPJRBqag+nxZYca7SuWv3N6vSyonLfHociG/e2h8sAfjGpjmKB
PFdWnR6jTBmUYoWR+qJwkty08nAfwobHqeZDb7fHFN09IdHYTowPfAMkinyf/2wLKPdsYLqGNRP3
axXL79i5LM3W/XbdZNdGZlw+YrEtd63Thk7Fockj0E3af9tnzAsnkpqMFpnt9cp9cykpuZVmmMeA
3SbTk+6UZ1F2fxEAXcyxj3yvOG4/2BUjYNXyvpVbcOID9SbwZRNiBv/Ammq3mIzUqo5yDG98JztW
3QLXdggGvYGeWpwB8P+ssXWcp5KEIMve1bX+hGF9UFCN83mO7IwWJTOh32ElsHBIL3oStnN7IZSo
5MnarnY90LMN46lJ2epBlO/G+MrJqfj0KjTYkRVSveeNfW/m+LbiqiYswSK3AU1t7gjAe+DB18S1
nhe7f0NFo1MVssPYm+9T1h7nNFvBWLarVOsPYzqQQkD6ZZG6EVGNzNeSxVM5FH8gOsldnKLSWbQ2
tFfNZ9PZQWQn69StRAhWFlUJGpbKP07+sqVo113gZCpc3eQupHfM0vidnuwWS7bXfIFfSASPMisO
RZumjEyJOtq9bwQTPKmoyekKHAjWQ7ZRK7Md1rbpvqtTb6+V9nOlxkup99fWFu+NIAdpmpq9Wsz/
lmJ4q9aKK9Y+FGP6JsriMrbLD+vdd9XUb4YsxC5eh3eyD44U8Ie6Rzag4QK/WvGZueRfYsT/yOV5
1bXpPjP7tVb/qK3EyGbOoSjMK7AkKB8JvRf0Z1fT8MiD1NZId9cOdyT0hhO8i+1jA1LDAh2tR0dr
od0lNBrx9lClCsnKLJnIlgl50WAomNL1K8Sal8Zen1pfwuCe0eil8xBlqfbI1kw70lk9zhQ4tHI2
28d87S/jXJ/mAnzFJ1HDx8Wr5X1LlHpuJ59TDkcNTuUATjsc2JY3UXPYOpsyUmVymBd2R16BmCM2
jRKWIr/F6w7eRLLuEN+All/hfR5XjjcdaAuxDDs52RoL5Ay2uPpAoh0PpzeQo6zn49nR5+fWGNgk
A70yWXB6Q5dtq1zwDQWp7frjuAJUZkp799GDFkNx9nP1xmIH35EaIp1BAQcTeml1Fdmd+dOiMaIk
iWmXFomJvCv96TSN1QtnlNkBLzI0PsQF7/kg9auuzGdhVZzDk3VIu+K/mJZIUHMIiR+CdXGXsIpX
fTfk00HDr2OQ0wp47Ah+QFXQuBTHx9p9xWV/LEvzmx2MsU90tDbbe1iT+NXE5TFvYNf0rtigbfmW
or3AqPVJWO2/kl1S3Em6Mjr71piuNGGoVUi2nYYWy6f+Hpf5u6YVqC+GPxk/adv1BVuDEFu369gk
2LRMC3OW0vZaOv5TBkswJ/NPRta9b0u31tZ6OOTF5gP3X5148AmVdimn9WwuxkaW/g/ScJQnzUYe
jsyevGq7ugN1HVGbbs+dUXWBy4E4pNOZ5fiLTdW3OFG3612Si6N78Jrg7jfai5N/+iPHnTzUnR/4
PAdcfZpNqFPjFBSkT2FA8rCZkWztJDmWB7HEd7+0rmgUzmY9vBpzsid5NbThksGKQTzihppqAq2a
wgm91bx1vGehxZ8xPFOYdFZ5dMf+Rbcf9anC9KT8ghGwX9SWOeBca2ZTUNZPfnTUqs3RZtPudyW2
vugQq+mcQFGJnfS8EWHgIsU9sHQRvzSM1ugfQz8+4eiS469CGPT7khsnMWTfOCocY3hNFcyKqi8f
KvCa1r3Hho0887fProlNuFeFgrZjDTi3bKc7eckXP8BZxkGWNK/ebaKVomU9YF7jpyJy3f7Kn26P
Wb09/Fx8Su5xBMksWw58OFo4KT9I0f0qenK0cdXryBGZjPWV/1bqJvq5jRP6AEi+6TxC0wAM1E71
WG8PtO7u4HWWoUy9QJtVzxa0x1qSZ7npYPTIyK+acVfEFRy+qtlZvAE2Rzm/OnPLL2mi9uP8sZLh
mAzLVeLhAbn6w0/0J2lN/BkAzuReIPaFbt++bn+39DIqKezwQ8KZRYTK8n/Y6V/yDgI9Xw0KrXaZ
wUZ7t4hGT7+0lnV0FivsXEjqtfZSmNzPLTLP+Rg2Tij6q228cF63/5tNj1WN9ZndPByQKTSVeExH
7xw3qPLtWP9qqvIgBj9sKvvoxXO0ziUewtox4RVyaZkdqLZ6nL0UFJbZY8rGooe9QCf7TUj3qNx7
bX2V4yOkEHhW5m41P0wZXzUynycHmgrJ6tWH0wOaMWVr8akVV7f/x+4kqABz+fgrqj5w8AAmeFgl
/zABDRGgvzlsj3dr1oFD+3vVM0DGW4J7Af+rPa1p/39/FKf/1ze37VCfmjikM04MqCNAqqTH8aYu
y6eJExwp2KfO6y9xbuAtQNVIyLePVe7vG5lTtzYoTiwsvVl8OblnPICeABe7X3zX2XndolEQkxMu
BgWuZdewvVEOd3jmpe0pY7Gise1tEcWwz0K0VzUBUjB32T9BB+2yICZ9sSgi/sl0Rbsv9OnfuPGZ
uRyZbr1YPFaWj6iMvkHy5oLjQZF4trHQhf3H5M9ChmYtWDRX7OORbHGa5wJ6dQxxuuClQ2kUYAOY
LrC2ofP7sE8jlbckezu1vlMLxczFqHWHUgrrAh/mQQo1jS4rSrMaD1rs5hgN37vSgS2ETmArZT42
wkRKRK7poNixI1tm77MpbmVl3vgiM42QkzRPm0tNUuSHdNDOWwHi5bLZYndDetDZXZBag5IawQwT
zWAy/jvDcJe6/YpDbUGijWf+LQCBYfOfJSv/nNK6PaWGnAFaCErPmPOxQlw22cs0PUtnBIwDJ6hr
UEf1X2ltzGza7ZYd6Fbw4keuqdG4a+Covtwcr1yhqjDOBWwySOe+3v8URbkezSmjKJQuapcW9Zoe
y+9G9TE7d+/JL2HC6h91gQMU1mTXRbb8ijn91KnYZI/MkBfhuGWjEGgcq4st7edSR53tuM+5gH3g
a8M/Ny+fzY3lneofy2qdiupNeZ+2+TcfSx6WfD+KsBNjdrJo08Ch9fF1BPrda+wfXtMVY0FXmsMf
bwGJLLUVlt/SsD9eYN4WjtO9xm2VRWpCo20m/buxwJebLfJdSQr8w0rLghjZjxHBu8XP2jbrWw0j
FMl9s9BvSHBfZ7a+ndVFW0JI94/RyvZbszqIVWauQyWTgw6w4o/tk2NNwAiNGti69HQqsMDavb4s
w4VojWm3bJ0JD+DAqo1kimwp5HHlk0dz3qQwblsvu0lW3Me+nGOmcWNg2V0zhdlY3cbsVveev5oY
NKzWlwQezaJO1uLPKsa1CFU1g+9mLqmNg9k/WNlgv24sD86gBY6LIelCV7dLAqtQqB6F9zOmlE5F
niIRCrDooKDKKiPqZPgmU/ePF0t8FhR96W4YJJbQTjP9000CF3dN5ogo0UgStOy02pWujxiEJ1ZE
ZW1np8KTLJrFgEvWzpRStEHl5+5L61rGpShqTnBb5keIfzAokxaa6rp4OnUtrYlOWYwIfR7yX5gG
eP2P9mPqDfONcxLg0U3VvWtW+6Wdx5RNVkXDjgvryfOVfRQ5iZbbT3QhQTjywp8kIQSK4mBNE2DA
HNfJddHsOhqoUnIuPpmbyl1Xz0+4wJxnwIoKzDywc4Xm0+TVaAD41ouu6nfLii+b8m2Om0tFB7yC
0JiKTtiFf+obt8ozEhJakdaMbnMH4gBW8Lx3d0aiOhan7f00KvtTtKh0tfGA9C8iuS20dS/aXLAV
Ij0sOroL8/hxGu2H2JEXzfE+PaXvfZlFNjagWi6fnNrZGShVktZ8UY77jvrmSEbmo+iLo3C0k0PL
to7az/bcbRCBD5l5Z5qA8RDXVNXfioSU3kR+I8ZBLeRzsPkZOaBtQnfK2LjrZnfgUFLA9bp9Nceh
v5mT+UgizRl5RBH1sj10hbrwiKPQtNuvMdUOBlTWdZCgeol/QrgBsciVddgl1kvhJbjnmYCjNlYD
xGc4hXbrjYyZ1LiVFhboLVyHlJ8d7aI/6wQanDgrmUWs4W+2YIcyVq/EGj1j24sLjXXPM7B8b77M
Y/9WFjNO5rQzMKMfRx8NFOYmgaV3UVJ0d/gqEFMR55ZdFq3eeMAlxw/axVY7hIT7/3dgQlylwVmF
zuKEKffT/yEFTvayR1dRKLYy6cWvyjdfb77GuuCG8b6nJdEy2XLztnNibodDlXrPcT48bo2QGqwl
sOc+zCaj3s+u/rN967w13sSClV5hf2lzcdCt6t3ttvKX9A9ljLK+dzXcnwz97Lf139hun6ZWnqfM
fQIUhphSuFDIeD4W69Y2EMsMYAWmfjoTDMzt/xauUOGqj4RtNuPmEzj1dexHePjmsVtaOB2Whroi
/eRqVdjCmCh4+yiezLBfs7eMEx0ngmPJw7EZCQqcfUpYBcxXI8JO8e3ly0vmFaehT9/itPoHK6+m
3BenAkPAhWkQNtspd5m23eLJ6OH+o0dBGOojG2EyMv3mT9vORmh3fP4kW8F0sipgIXrCzTHYvN3d
JIdIS4iFY8C5wZTjPOkFsAyTpJ92Dy50jcHjROZE+G28gQ38vCmh0IDvjImq2S2f4+I+wD8+jgNm
hHLaC0+76X3/YfCuSiZM+nHWQdqfDYJxcrxrNLhqfXVSC/lOfexB7Bo+p14+lzH2BNBv7o2Gj45Y
PAaeQRyBhiDdt/VPBf0AZ5r8kkFiPldm/dQ3KFPn3GCBm5PQWyZPgh2Z4fafsO5om9v6zsU/QHRJ
9ir38qfNvrljXcMd15pdsybIrBtYtciBkE+m0A0TBvM1+a+3vac+AXxecXZTVXXuJuMDxnhUq/Kp
dX5oMbaHNA9mCGXzkrJHcc+Tof1FJfe23U9Uos8atQ2K23BUNsyeMnfvliofPS79sDkLbneaJBX7
uXPra6rmD1cxhmtOYt5tbXgrBTaglRNudUimZD6D8xiI8kvlfSXJirrez46GDgG+VepuTvKrV/kj
RJrXoq0/PSrX9s8NlwkO24PAinIz9G+Gmr1DNT/Esx8iLrnEq4UC2PqsRYpHyYaAs44PvEb7T9Z+
5OYOgzEuBmVz0dqeB6Eybri7fCE/KPd+jS5KJeqcks8drwmvU9lbO1lpeCBpnYccY3iE78ruT+01
f7knYomapnto5Bz4a7fFvcdNEM/GH91y/I0GhGVHDLfcQcy3DS6L5/3gk/NdItLr0+HU9965MOzn
2uClhm29szOKv9VBg9P89QmU/+AbVc7nT469zwW2VitSfQof2kIITUfMVhviqn3I9QRLO/3YICfZ
fqvTVM8AtgdNAruUOoxeF+eGGrECtrJspg0TAamFoerUPWMhB5nXHm5tkvxnT+rJxa/UbfJwNqag
SuKHLbCoZ9KolBPpS3Ya8/WvtJwvfxvtB3Fu64mDZ85+DTrwsuL1MxNaNo6s1R9PsP7YhUIONkUV
ZHF69HIXCLlg45n4F3fpTxK4nht3r5IMqML1aCRq75/wquE7V9X4unYxfBF7QEmZnlxzGA9OKwHS
6rOxtEXQmfAKa2O+peu0m2GrRN6y5v95RvdgtvJAlftPlMw6Q2veGvjqOwj8LQyGIZqwWlC1eF5H
D/45Yr1zhZnDS9XV7h26Jitgd7n3BsKhstqCFar4Z+0zGZSupM+ZYubLwUBYQmdku/WzlY6/22fA
liZKNfchMWDZsLH+k6CEo/OeeI7UIsOUxOu1Mx9NrzPQfiOS75I5XGRycpz1taNesFZv0fLAJYO4
gkjI/05t7bkopxOOR7uydtl2ikfJv9O1+VklLBCVTdudVG9uliLHY95ZSkxc+i0ohG0MTh4ygf2e
Wns4qy5oqvkXWcpepul1VMO5S38b+JRdjWi2wQZXWNrjVlFXypGAZpFTt91pOPSGf3QmmM1upd0L
M45wEACNMrM3Syu+EFe/VWNJWUX4a6gjE9ENZcRZLwGZHPWJG8h1Sv/H2Zn2xo2kW/qvNOrz5b1c
gtvgVgOTizJTmyXZki1/IeSluDOCZAS3Xz8Pa3pmXNmWNagGqlEqy8kkGesb5zxHPwc1B00rUv8Q
VbSrUUzAq5vPbYLssQiQtZtnu0r0Ps/aO9MCOTQUOHRaXEap57ELrsJD0Zf2hdtTIC8CQWpgedWG
iNPHgdk0MaxIknmdR/P4feKljwalMSfKOBma5aZTHgFskSIjoANFtlgXVjN/yubsycoi+BvDbhrj
K0T6H0qzPI5uRGFmYRr2hGqPSZMYDsHcbQC5biOJ56WLrQLy66iBdmdTves6NLVI8Zr31tC1FwMH
77vBB+djfGs6DBJg1qIH8tI7BdoriWVwkVot2T6JWi4THLardwSyFrJT/Lq2n1yEdg2yyBooT80E
0Qchz4Zj8AqHMNPbwp56ixcRo9uwfAk7yh4DOoMHQBjLc6pj5EPCBzI8jSETduJfdsjevkvfG19i
0+Q7EXTjU8dO5R5MwXwMZNlfDt1IBS0swmUtDF4aojiPWb/4R/x81AMTTkEvAr9Odk7WlpeuT6nA
Lw2S1yEZ1TG3IZERx6KHHa4cuGAzhxWNKXDHsVNrn0vNKpAdsmA92UOUulR4gNgzDrj1nTzfx2Nq
HyKT2VcxwgPWA/WAYKdLT4o62CeOmb8NwdBfhYvSW5lbyVVRApKRDkWPxUnz97ox4/Vk8GGrWqO9
qzmMp2KMrmNETMU6ZLzOGWwu7YY6PMf5z0SLx7dsn/R+CUPrHaeS3mUapRU8asc5BW33ofMngmPi
Uj8jKlDbRSIWtFlvvMOASIBCZ9/PnuLQ2aAnbDka2cgROBffnE1vEsg9zQzhvR1E28ShapalQG/a
URW3Y+WBQpZe9dG2ooKVtPa+SCe0efVRn0F06PL91Bd/2PTbDSdi0wd2RuCRMyp5UQzQ3/bREEjs
BluqED2CmYxKah0VGHUj6G3r8Y47ynRrIsPhtM053KQAiWdIstCCU/lNlAeOxomCFyR5dP22GI8p
HI/ttCT5pQ/c49DmY3lq1np6vsTTH65aqFbaDJMsNrJoN68uKhWTCoInDqed7HBIWf2AgKEv4Crl
2dIfESwPl9JP54+sqcOt5SefHEd0+6EtvVMSRRo/5gS0yylEvBdB+9mnYLdDlFfsIRjV2UbEAdr2
uQ5DzMzQDovOzlAnw+FwM2SExZjjXPdh1aOoNZu2cOtjVboP9uCL+9gB6WUt7AbC/FaImHAQJ30B
hfWBTQb28NR/6mcKMQj60KioqLgQ/Pi+sooPZVk9D44tjkW3plfr9qEcxYs/1IaREbsZ9kGYcql6
8ia3gGthNw+l25CuseT2p5mQ4k2kwobmPqEWk74gZVC00fY/OnakVi+UuXOVc58tzi7yvdNaw6Eq
eExrdVPl+E6W7G7BIiESnNucmrFvztoUqHm5/Q/l9SpLS4zLjuPdrIWhdvK/G4qvXVx/jii1Lrrk
7JxV6bzWX2kB+OHG/VTjfjNW177TBeI8vKlP5Uoe88InD0vzRouu3+HJqHapS/3cV+oxU/AT1lpR
3N/OdQ2BsDk0ufrgxxJ8JyKlqtoCfN+j+30stVnpYHjAkJakxa5EfA0eQX8OMw4HQTLc/wmQ/a+v
0/9Iv8u7/81X7f/53/z8VSoq5Gmmz3785wc0S7L+7/Xv/N/f+evf+Ofhu7x9geN1/kt/+Tt87r+u
u3vRL3/5gcmStdm9+d7ND997U+k/P59vuP7m/+8f/uP7n58C4PT77799lYYJmE9LAT/99q8/On37
/TfGgR8Yuuvn/+sP1xv4/bf/2eiX7qvOv77821/6/tLr338D8fnbP8bv679af/47sDad8UNg/yeH
5awXAs/1g8hb45V6FFjrn0Xxf8b8z7YjJ4xCxyYZ+f/c4V/ewf97J/9oTH0nsYr0v//2MzYtTqhz
Nu0o3KAdC88cBvdJxnAIxaOsYPsyNuIE/+Gu/3XNH6/xM1zqeo312j/gUiff5wYk13Cmi7T46rX3
LQf09fxezg+ROaRvRfP8NORkvdAZqhrSEBiNUZiDNyOUGJCiQ/UcXWwL7oVhDeYvGxS6Xv1WPtXP
aMvr9c45sMq2zYQk+NDY74uerZix34DMvvZaziDVBTKlNrctc0iAEDbD7WS+pzw/hrDy269fys8I
uet3PyNTZzNTMk6j4UDFLcdSXjLGusnfwFCvH+7+9Y2PHWfU6HuHwzyCCmKh6hTuG/ju1575GcCe
HIw+D1yezGjiDPjLID72rW3e+PSfUaj54vbZcx+o8pYzuiqkP00IqTIxLtA55YWzwohGJdIusLoF
yv7AMqhddv0I7758Iw7z56/Eic/6Sdxou4nrqj/UFsTCcZiGi6lbviIvlYdfv/SfPzznPAfei3oJ
ZyaYj6x05QllfHLJBOq9//Wn/4kCP8dqr6/9DP/vV1HjNhWv3WSfMhTJ3TFrXuLh0JlTou46fAID
4J6FnZS7rYsvUXf0Cky393iMveC5E+8D+KbIOH79dV7pQ/Y6HP0w7PTBMrpewLfpsWl6APlM+JST
ULGctHkrVfS1a6zt6IdrxEYsXm9UywjAzJzmGvN830UPWRdYn3pL1CfdG9COv76jn78+116/xQ9X
G2ycxiOn3wc0ip88Z8S3l/vRGx/+89bnrlPajx8OhiEmT0C3lAyWcWdP5p0vLHMFzeLvJHWsnets
uIysZACM4gGiaHvKIcb/TBUh3P/62axf8ydtzz4bzwRsQAPVFkohlc97StcLjhs7/OC4HdUcLxxl
cvvrK732Fs4GtzxqvQaRsz4QhIIts5goMV9Iqyrk7tcXeK1RnQ1xZUPIkjvmBnBWlhxMyEbC7TmX
SFOIwKM3OYjI1PTGc3vtYud9dhB577WqY3kIdCS3CnM7am3fxjXLfAyryd7kc3T49Z39fHh14rMu
ybYZIkhjdRyih1/GaRbXBifw1vUmcHPaixAvtuGT5Ijgjbt77YJn/ROoIuxypJsHz24zqmplGKY9
p6SjTo743EN1qgbBFt1pi5hifRvHM4u4/zpbaP246Fkb9b+3Ryc6u9UA8w0iOSs4SrtOcV9Y2VU7
D8OOs5b4y68v8drNrZf+YTio5qBzXdzpnMCgESwKCOjWyV8IBy1Os4PTas+R3NAi3NYrdyTQTd0e
f33pn/c2h7XnXy6tM+2NkS/no8fZwvQO4SVBi04touoJx8CYfmJf77h3v77YzzucE5917TzVma/d
IjimduIluKkic4sKa34rvf61zz/r0AtsSe0Og+CQXGbOaVzSKnvP94/Gt/K1XrvCWY92ci3TsreD
Y0gVHDwTnJF9XWIzf2PZ8trnn3ViaNxT3tt+cCxUXh5d1/cvsfj2V79+/j8fIpzorBP54ZK1ou2r
E8o/JN2ORkWUyupjZrG6G9sB+848v5Wn/Oeu4GcdZ/0WP7TqpRdTSdlSnbgjku02k6fj8UJLGMr3
KfISCIGJMdOqrivG0fQb7Hld8VkmMNJBaEazkddDpM2aL9FnUX07OpPI+lMShKIMDhnvtd4UqVzK
F2ecou6NWeG1/n42fS7WlIJiSvtTaZUFdgZLZGP1HXD/7KM3QjnRtX9ronais27viMIG8GumU+1T
AJM1DqQhhRYsOGD4e+0pWtvZD+9AAB9z5wjTU+9T01wGe4BjQoLAr9vTa4/qrD8vulpQwnbTqfGW
eesIuCzoNO2dyvr2b17irEtLTcwBfN+JIniDdH5ItxKnLEJvEOG/volXulx01qXtto99Igmmk4xM
C6MihkQVD+qN8fW1R3TWoXPPjeI0X8ypzltVv1iU7euEAzLwINtyYmF5/7fu4s+Ekx9etBOPnKcA
9zhRX8dJE/gcdW6HxRrfaqyvPKbwbOxg7+fDzPOGkwjLHOFLHqA32gmEvJDBfn0Przyr8GzAiKiH
y2UseBPJIq9418RpL0P1wLFL8vDrS7x2F2edu80G1g2M16dA6cjdWyGV3MtIxlXxRmv6s2Twk1Ev
XG/uhxexNINlydbglQ3rzmuPqQrz9HtEmPbKVdBTZ2NvwrWov6AsWLqXCnk1YKM2U97yMS0s3R9D
osjyz5Of1aq+iSMHyBQc7lK9m/LJWi5+/SRemfjDs5EhnAmcjjl6OllLo+Sh6ocuSTdxR9jbg4v0
HjxFC5OqfWNUfe1yZ0OFwLaeuTp3T4RpVmSOmBxIJhSOdLxs9NTaj+gk/bfmudca0tmgETbZVGYy
IvwATxfmdwiFCVFHIWdcaGNETh7TG1lar93W2eCRITqozOIVp5bCDCJJ/llzedNEDP02C6PZe4xT
UTrz7tdv7bU7OxtO8K8OcQ5+9sRHrwOtKTsXqDQUSADbaGjfaMXuT+8L59P6339oxcA++xbkhX9r
ylRU5dcZTwKZ4qizVPzOoc97Fuv8yBmqSxdHrzl5ilhivZ4uw7vZsTaXacqE3kj/nbS1V3TXwC04
njqy752W4o/Cs4dB75YyLxtmfmms5WGU68nctrJl14WHsgMAfx9QijDyDpJHOs2H2FhpZbZdyc8f
S2UnbfDJ9/HivRWR+9p9n/XeUcDX832Kj9T9UxYsm8gVPPDNPEMMUHvRqrh0trBG5aL+zlaKR33W
EXsnlzrzDATWHM2BXR1Eq8kHwNM0xVa97zIwO1vDKjnAoBn1iMCmwo3fTChcx+9/G6+4/FnHNFj2
0Or3803SFyb/1OsGHQ94MQt/5nvLrUuSAnzPqPC+FUUQ490gTYF9WCiXPkTD4w6NmG7GzLaT7LLH
6tKj7ddMbfmOEYy12oDCMCIKeFtZdhfK6yX2/K68C615BE/9xlLqz3S5n93GWZcfjIjl+tzSDb5R
PDxPeY9zAL/pgvvyuRY2hs4NvD/4prtFhYDFb+VsO8j5k7HpGlBbErNPc1Tj0OfLg1fW8ZrQEeIM
7nd9Htl5dux6W9dfcnSX4CYa4Scg51QtxNi48D3zdGqeetJM/GH/687uCven8xVv52x8maUjLZyZ
wFoB3xioNdpRAOM6eIAjhH3LV9zWbKuWsF2XMT1H1VksC2ryA/KLaSCQw5Tg64AIcth/CHN/6DBr
xCpcaRF9nflzsZ8gC67glAFd5kjeUZ0hchls4wwOPrMizeBI5bIDelBGOUEZsVdTRM3byJ+OcNJm
fGpwTFz0MugQzNwR4U5YFrJlBz3urkskZi8U9pGfwH5L+HWbcYJVabhNw94RzqkCPoOoaLSyGbtb
Xpr+3gkCP3Qus87JONQfa1/7GEvyLNLZRhNKER2G2u+TZxEGBPNsx9gZ3efJZB3GSd8HIE/AkKon
PI2CHnRUdQmNaItjoYKWL2Si6/zoNbQNJKR21s5QAGN7Br1E1FERFUdMPZye2JFXxH8ArRvt5cID
xlZe1CHuU8wIkcdpNDpyj0Q8j5Y+IwM3uQ/fh56TFf2F73Bii7THYYd7UwMrs9sbzYGyPV8GwJg4
u9TStVu8ilEjPw9T5ocQ7PwCQUKdxX516oWbmrvKLqLV3zKFkd6Mss985+Qqy1j3UzBoT++4QIOM
aXZCVNX31bgg1D+ZsZxJTbEhqmRANy2dPommhXMQW9UwDLeyH6cJsYTMORZ266wOyp0kyES9j1sr
Sk94eCdD+E0hZgCS00JSOwI7XYwvJCQj9MeTF4QTkBFRlI5gJYsC6cZK3TlLdxHS1vnOctNSIOKq
ATzjxCurFF0O37u6MjGbqKdmbuu82vqVrfOjyMiUI+NHAKkVHLY3Jto0SHHCxyqYDPqpXhsVYD7q
nHZP7heLaCz2SzIBQImJ/9wCsO75HOnUqksA2ySqronvKrHIy7hUuPqJ+3VGeIWVDTczBQ3rDicQ
zuWy79a4pmIjHWVHOIGFcb8IbDoYN0N03Z8LpSLQNG1hZ8FGlLllv0NdYA93gLbC1YJSyEi9C6jI
lw+ijokETRze7EOEzzl8YVAYSXFKe/RcX1cxSgJ7FdrTCqXVlhoDgJuCCRVKr8Zgdj8BVLTnA3Nk
jkejm+YO8XuPbAeJceRSCo8wUpg4FFdxklnFCzjTuZmOUyxLUi9HS8b4MqyuqIBkIF2KTyvSfeTo
we/T/ithCe3EuXjW5sNFlUHYhTwaVigzsxoWMrBAM/a1xCDbq6jdSXy8+c2kXWXHe8/p5Ei53wkV
bEVWuFF7ZcqcDnVRcbxS3LM9H1ncVt5gRc1FGPaaSINBB5X3hFxi1a4HNd0e2wSutkwiBGiVgIAy
1zBcAX75yIjyiP11hTbcitTF7LKqaNByJPl4wXBhCcK8LNMTJxUQXTjvopIhK9z3QAlRZ+XjEi83
upK2vO1RAtBKozgZuw+lqASxMGgpq/QOIr8lL1QejQxy5MWKfNUXzvN4q4oU4gV8VCAs2GOgBc6P
Vp8MBuxa2hskh1Pqle91B/MEXB1dlTKkNZvmUcxo3jFvT6MhZ4bR0wXxYSh3bdEeDNEHZ+4r6ioN
qbgaEBidWF3An47db2E2riLYYPZCw+CoQnTUAN0DNXl/pNo2SEXSqnURoGhXTogr1Oibw6zMirJQ
bibMQPoGoAf3kgovwitQNYOAUkma2HPgp4acITIMTQum2puqBVaOp8JgC/KLmXnrhoXTkV4o8hgS
XuqSPbgF9O3ZRw+OTXofZy7cRJ9UkQoXHo7P5pua/JSkmzDPMXO0aOYLDHUwHrsHemiCIbXJ5gBz
YDbqyP+IN7QKb0fwSupU9MvKYZhCx7c/9X5u5/eQci2gzwTRESaVNqHV3cd51cUwM6WhkQGogmAZ
LXNbfq1UbrePhSkQj6CazCbvW1CgJlqzdlq3eSnIdiE9hfGVsJUA9GNDClzgkvSRV3X42HaJP1/4
djpDAtWZbMQ2SOJwFMwqHXI1jnuYW45MdHDHCeTBRnSwPDuJPi+hJ1YBVVfZgChdkgPtQzACZIf5
16QhctVQUA3MePVMoJjq2Qt87ZeoX1PYhoIgTwYswPKJU8IFQB/Xdd6xJimgKa98nQEvLv1Eex+H
GXx+uEcez6va9EK0JSjMwRkBMnihmqarwOq8+UoZ1tAfealGfpd2PjMvR3Pd3nhKAbBCgJvbT8pC
S44fHnvCCM8niNWqKdGlPijEd+Qu2aHFzNbiHvY/gWVKRxzbLPXvyY8S8XuWuZ5ao6wS3P3cHqoG
BCQhmUNQ1YZ2oKqgPFNmV5YEonq0JZ0JtglItket+7Iftk1owhJX+Yi4GnltoDOsujm5m767892o
A1VZj1AdsfrTdyF7aLBywO0GdwnzLe3eOxFZYsF56/u5fyTGsggYClK200TU+Fqkj8yhbncbMMhj
PuLlpmN6CXDGH50LkQRucGgBNwKclOCxwp29jNX9omxuq6mIPYC0boDsuIl0p6fG4gyhZ0FQOxXJ
Fsvc+N5e+7UFyJwpwp9KzG4w4cMLaVyvjK9IL/dKdq6VobHWZbXk2Bn70Gm+5S5nb0/MLDqv9s76
6VfwozgktTCog5krvLpuq4umdDVglaVUNX3T9VCexZxo2l74sJQd0I/NmPtV+UcqEaJezgLEA5ru
huX5tq9inEsEApnSfXZo1rR3hEOdudJO2/nmAie3DPaI7ivv25Qv1JjUECUOwq0q9n0cvkMMNC6o
Cb7ZN6TQxFemb3KB4Nu32u9z6JviqFFxxQHYAKsQj7Hfm/YwTnGLJagq5/Ta8Fqai4Bxun9uld+m
dwPxwTj5Q6wVXrtp7EDM44ZVt+xuOvbi/RW97Y+x7yz/LiEfD3HkIvyy+EIE7ny94AAY0bd2DrAT
rVL3pp8m2q/jW1lzlYcElrfbGba81LvZwGCCTixcR90n9CIaBDggqW4hYzXjctQJRgUoZ3bjYS9k
VWxVRBWtYrsHz86FV2/YooqeCE2y1z91Br3ysIePPpMmMIu4kdXWy+rE+eYOCLaCfZ2xPrWpbM4a
kb89zgPCU+w6ClF7QPwaXM3J6ePhazC5BHmR/pO1waEoyqKcr3xTLoPauqWFLWZP9kWVOzc1AQAz
wsx4EulNlWU+iw3FHAaOSUPkXtqD46BMdo+d0w1W+06YaIZGUaRaKvwfCkfNUzmTdPUSj24ZRjtI
2U4I96jDma/2dZ8gCNkYgorgIdcjwzO7y1T4TaHw18iwZTrl/73v8TLgNLsckbUvuLCt0P6wCN0V
CPO8wu0fAInkenwoHOZl4GoRnrD+aGWJYz9lsI/MlaxZbJCg1pag705JX8bodfNIunmwH6GTU64a
CeKavgFxn7Xctp6aKv3edKmT6qNg3i1ALDuztFHdszcLxCnSVeWrh7gVHXidcVD10LF+9zDXGKto
XeSEFR7E6AhjRtoXQwxA7qhzKLq7offycuBMw24Ma7Uh80Wyr7lrjjgW/MCfnUlq7W0E50POMZOB
a48b41pinPfY9TuHPLwlb6dHgNY1JNfQq5qakCCBj8DbIUwuI9IfVDaAOR8L8hgQdyIKiAOgLEFt
qa0OZ3KSMfYMOo6nnYhqT9PtotGO0CmPi6j9jd831VzvRhKWkATBievx79QF/HIUFUnn6vRkqH/g
iiTipk6v/MLjBGin5zknJBafSWrtKlFMjTpUaH6xzpeJDxbgitVa1afXOPJhvb+TpTAkLhTQvSxG
66oMO+58KJ0y9a9m9q7jMRGyCj6nXpRC7nbrFuD95NqwwJHmgo7oPrGNNH72geHNZW1og0If7iF8
KlK2pAyFrt7l9NuATVaF2j48ASMtQ2ywC+Jp81yAYEsurA6Y0NOk7UxcwsiMQbGFlT1BX09Z+aO1
F05ILSlFBr3ykwJKdwefGSf5rAIHeTnGv0w1Nr4ViiLRxstMGi/v486oIQA76ZMQcZS9qR1Aaw6r
DdJtqaK6X1qN3farxQo6eCkbxibMNNrvxWWLFwe7eCGmIburIz8DHafcKn5k10xL2RSJP7a3LWwM
8YGVTB0fuHuGoK0UNGHG6jSbVuBCkVrjZWClDvryPkdOBP9Oz953REwhi/u8BIh+4aFXxodvMoI/
biu35TVfkVrFAdNDNwlHumBmKtRuK1C4deubLEz6lWTmRO3KolSNk+8ArZpZ3iwKk9kfymBI3fsc
2Nnoxxe3J+usWcbFPoxDMsh7EGmxoZerAJ4UQHXmEtBDlRArsR0YVsV+0wi8+GyblndeB8f4Y0vI
Kw/f9L0/rhwvFFMfWQWVq+8lWCrhXyRg1ZpL6arcXEf2pM1NAD8vu+7dyCauxNAkQvvYWIzJ9CdV
O7B1LM/D5TmGuWq/ST+euhslpokwk7hIZ3wgdj/p5Htl4inFmDXkwADFXHmBc0M9ppu/0kTtgnS4
JGLmCuakQTqrh6lFG95GDUIxylXQ3HfK9okBCBnCBr1PAVph11deNgHkrYMGZ5GqQyfAoUNYIwy3
UVO6+5KqOewJEVna4ZbSw0j+rNdHrL7ZCLE82gZ25/TTNdGbxQwPAtojCZeF7Y1NCzOCYgT+kb7u
2vId83yKb5vVtwzIb3IcP7Qva9k1Fgk/rsvTw0s61HMNAUlij3ZWX92QEbXiD1GF6T+oDcBpGWvh
5Qc9RpkX7xFMm6TcGdd4LSvqzjUsGU03CG6Ae6Jes+0L6c/fYkcncfnYKJv0Erz0Fdno7jsGpTQp
bjhcnMggSwv2PVcWjcBNgAVMdR3tpJ4VNNnFrafwvbSLgoCSKpbWt8U2EQOZcSWZp0MBZ+mDhGQM
72VyR3rpxje2mKDCdZLYb+XPVmK2Y92K8WoE+jqujq7lyW9wXe0t0LJQfxtWkeaQY6/xHua0GQ1V
gZ5TsQ11i9h+bl3k1s++PQfrvtPKYfaWOvBKd5vOemna61YmhXrIStvXp0GHQffkhtai4rueFaN+
RpE4VGw7k4bAv10UMgTtG6e26+qQu5qTN2qrys+OiyG+ClueG1iCqpQCJQza09FsY0f2NPa0K5G7
N96lHCMAGXCh3KLC8xIY99gYNxGnidjg9jIlIIrYBU6CQS4d9AwnurqsetxyOMhnawjf5wVhxY/d
AluNAAYTJu2zb+REqHXn4IsGJ8+g2d9G5LMPZhd5dMULy279+YvXtEylW6kdnbJtxZQmdpNQHUza
vmPMo45X2BM6xSYaMSJDyBmodynXmufvUUir41S/G30KxpQYg3U9HU9QS46LcgyYIPCW5fglY/9O
iCshiHbo7DzHihY2GF3i9MWJU2LRJHtgZpUkUbKg05AvZa8cya2rqRaRwIVNPuB0K9QQqtXSGbfe
uEsRNvUxKAsv8zfjVGTqGRB9yEhEb+v8LyNgPNKlYgtzJqv1sovd+lojWgchZ5xYNsUphd9ZLS9j
kThL/YQ5p+qXo52rFK40Oc0gkNmB1C2WiVCMEKzJCrGjcg/qokeWz0YLQxO7cevd1Pp95Rza1B/6
pzyt4chuZVVVodzFc9gIlJLjON/Cs3R9WIRlMrA28gZ1VcNvHj6BMkJyNs2ZLetNlY4V0JN4dsjv
KpGTINBnx2Km93DDhfVMHXaoiZJwYDRcFc1YgawmSGkRUF2iQMoLF8X3QEZWk7JoZFPQFtCoKmp5
n7ypDvSy8UZIi3ikrKT63if13ANz9eLyQ1XksAAbwo7ALURIfJcPGfXnuNmadKrVU1Za8Lw2amxZ
k8zxFIIkIvc1y0qI+WndnXTswhe9HCxm6n5P+hmWdYBFa7LfRerz6c5BZiROIq8AGyOc6rFVBMAC
srFWrPxhitrCmfb9UBgpPnRwpheYhhNGhC+zrxiQL2yG9fDRZZ3rldtl0R5eMNsnIOeCac7J/wAr
4aX3CUvJaYt3teo3uBbi+j6tUpfYsiYPHfdlnmzipuM2TwsCyrFFJWzMyxJgxK5np8yHDchbZ97R
nCkx3HhDEtWfRSQoX7E/cCPvuhn4/ezQlmb0D6kwkwpJqAQEabDpoyMnTrGe42LdwaIj2wyCl0C1
lvlnIBeY5hbftjb4iEuROziYNrLJAafs3Zgu9Wj6gY3BbmI3hLWK/JVhosCH9OTDNBnHulEEHaf1
njAsld6k0uSWz0kH+634AhY37FMTDaVC5UwOShXuR6qCTIEOShzsjAVKD4+KE16C6BIXs1EXBTu9
7iOIBVXBpEL+Uu1hwVAK27mIadzwPS2iSb6MA5m3y7a0TZPgR8LpVEDsEJG08X2n9kwyLqJZK91W
FdDqnanYVsFGMQGA3tarY9pk1pg8Ye/kQsV6B5w/0vZGipTM77ls13OboHSG9qBGI6PTopksP8m+
jxGB1xkO6JuYzFT2F1Y5lf470yC0PsUMZkCcc8WjSTajTxT7M1NmWDrgeZyOKMo+6hZNuMUg4+ZS
zAWlfMhGuE++OW3WY9VdSIJxluOyUM4iBDbBfjNuTUDU27TlpMUnnoZaJcL0I45PNnLbWdWmrQ+o
n53IYq3tLFO3aVpYXMPBm2I3baEX4lxPMFNPzVKcumhoneXO53nLZtfpthHO89DlypErV085NkY6
h2QQSgGz0jotX0rPFw9Z6xX+dNA6sEtigIol6OpTWhELZ93lYewM5UNOs+vEVUqwoyHIcvJcSIq1
H4AXuYorZw6HNRGXcHYXcE7QdUt67RPkN2I/66o4JPOPZxuGpV4RT2CGt3KK1uqsNafkAgEWct3U
3bcTq4XyQtiOo4JPBWOkRflOl3JZOkrp9RBjZxwX19IHm/PVMjq4s+uH1fXQ4qtQezsfOYzHgix9
CrCUSoijuU4BeocQNvqRAF3C+Ij3bG8Td7R18qlrSE+E1eKhLSFgx24Tr9iZYGh9vQmzhQXF3s4o
8f5RDQEArg0UVaf6xu6ZZkwuXF3FJN0NvbRwA8I+5jPKNE3zd04CndLsyroK/RlkmJssV0OHzjM9
pEC++5uwiwzsjhk+FaEObr5WNi7BvdjuIVy81Vg/s71dFxRE/KXs+UMSEgIqwamVVdskCqYBzBzZ
rjx3Qg1F5e7aOOSUeRcV86z904RBDP5vWJPRNbJgLAV9mTO8bhiuy8RxG1ACIHvoGenoDJRvurTr
2f0RNA8nmWBT4oo/JJ32YcbFpAjMSDwyGFvUkYoRtS9Bom10sxTkFJRXSatjIpmsvJ4wK6qmUfVX
zl9M8FGLPvW7C5wIMninOVVivAs1HnG96efA0f1FG/TB2BIyR1kANqZDUQMPDCir5qTmqgcHws6u
9fkNBgmnv4XvxetEKur15UdEl56EgkqqKlvWXLQxEFBfEl30oLLK8zRFsg4OxWIRNDVhHSW4EGsd
6VSpuiyx4C8fbDLPe7AxETS+a2sQkj0r9Hss7QQDFCY6Dt4w2ZiLc2fM35NhYMyLRAED7syYZujT
vYC3FoSXoc76ZP4KyZf5guDNOhvdyz5LPeXc6LSinvVQQyxy8EM3TFJ2+bmzE9CYd64VYN69cdOZ
xc+djlm/lu9wBXg9BfRJd9T4ooyjUnmitpLA75Ps4Qas1VnBUo2BF2Xacl31HMUld+Quhr35jr4P
fMJFlAqqNnt2orVkz9Q0wd1CBDpYLU8QT/YgEWLaoIujLC8eGQ4dc82OgcrZ1kyNJeFyxaMvsvd2
R+EJ31WnZSWhZ0JJ0PtRuY0BK9G6/4uz81huXMm26BchIoGEndKJpGzJlJsgyqjgEi6RsF//Fu+o
mq8oRWjU0dXRhGDSnbP32q6ntyzDkwhXiJum+NjmWhtMTA6NQKt9CYVbO9W1pvUTyRVkejQVJFPS
dkk30u9IKafexqEBXGwsl+k688k8/dqRgpa9kJTe0mJIWn+JQK2w5oj0OJqOuItHizNJ410PIRKx
ziKCBqLScK0sjxJ6M7RLe7Rbn1u87QM/q58I2JuykiJ5J+WeUCBTuhwUEj97kH0LRmtFBHvtyD0h
KopVUlcz9VkN/rNZi9T2mvGptZbW+eb3A/khQV9nJ14lHQP9Mo6StXULcBjLPnTsyC0mdCJgfgZn
wJ7PDOA+DtIYVX3nKyQH+xXmlVtan5co6ke6eYomStiyoNGHnAo4Pa4PDf0QWF63mE3WaQE/kBqy
ttmdWt7MJ7iskz7vkDjjXUuD8TkWY9ihDQopi9MDiWwF3ox4RXblTbQdTZkYa9MRtlgQaUH/waUh
FtQFIdT3JnZOp9WmJ1DzMFllCvepg3GDmE9VWlbjbuzBvUaAq21Gj9iyawJh9C0as26sQLOYHspc
wH6zdRumFnpZrRFrl0EqZzgxQMaL+SpbDF0pSP7sq0KoklOhHJKgijxTr5k3Rf3cbMjHk3l7U0+a
dTEM+H9CwagBqhaQK5hX3Q3AyzxOR46kqB/8B9DCHFEfgQZZJtjT3Hf8+KWpi2X8RNXUbYaHtA9G
aBGuGWTd7SdGW8OZfCTZlJYKW7cMD/MxIb/JkD5btj2JzBToqTfndtq5/eOA7TgMCO8cFnCw0m+j
qXq0KcPY+bVN7XAMf2nBKjc/k2c/pPIuZQeNs5tDO37cEGojWIF8p4wl4PeT7+1xsijHKrXKjRBO
ivk6FSQFvA5oc0gcG2KgZnRdggyYFUIlVhZaMTTupx9k3cX87Wzl2aGNfDiEtJUtAqRDZ4aOGMqO
PZe/aiEEBKTrYT/Fwe5nWbbIPVQpVGIvAUudlpsoXU4hfPHo1fJAe9tPW75MS4Ka7+iUcrDOfCq2
1ZqKYkAdIK1oI/8gJ4sQ58PAGYlskwSNQ1LvHWuCgnFMx5bQ5h1H+arBE2abnm5iOS129rD0kh3U
Kuz0oA3dbr9S1OwMuQDF+OQFVHDRgTDql3vCWUzxGYOPQYHVMDbo58bsqkO5RvleWOOWZEzwIN9T
Ej9k9c3R6UI6lyYfo5gouHJOY4o5/bdx+ZIlNWXjklyQxfjj2ivtDNplSQW/jLfswJF5Xckk9eDI
+drza+t70sS0KF+abkwAYhO1Rr4EqQ4UL2B/ZaJMUd6YsWFx2eghqcRnqWFuqM040GmJ7ueka13m
RLsn+HP6Zfex3wXhPnQsEmpuJGVG2g7b7nSC6SmuDzFQj2IdcdjUUPQC2kfFiytlhr6ioEqaXFfg
fse1RFiTIqOaZRh6V3Y8RPSIycYVzvwMUTbq2uPgjNSTYHZkUbxa5gHVEq0jUm2GW8wWzGqPOlCh
G+w7LFQnwZAl+ugYTWVdBIQaz3mRrAMFxDFep0vKnmdVTBm70yvaUDRMDp0fFnjiSN1NhmdahGYO
NjLpnHpXnTJ7Coo/xRjdcMKaMW5TMalw+gcE+UmSbph256NheaLRiwve5xsb25KVWEbkhHyBPY6/
GHGIHdl37G3Aem7sZSi7J8EJq8k+55PIo+sUYxYNvgxXfHBLG19YHolJPvK9LbvJaNpbDoAGkpez
LkGeM7nhkE47sp7y4dEZwCSF0HAqhEErj/HpEIKkFjcmMKZGzIxQtGRi6YEMNNXwK3DZ1sltQZpA
e5jYxxE+p8Si6z3rUzuXy7YjQ6ol1Yte21I264nSb/ipiDUKC5Jhgf2X1y29CKX3YxIVjrgrMgOd
/Snm2Mx2AOYwOaXDJykduFF3fBmD5noOhe5mPy41Lbc93LvRCcEgWHbFmcqn+Hw/GMq4Yg15odMU
N9zat59LTJ821nzFi6qP6EFcjPpV7NOdo5pfyiG8s7BVJnfMBoCdTvl9WSlPeHwaadV3NBEqFzex
tCULOLy7XrDDW2IaIJCWQGiEN1SdguF+ySSz+XeaGSdhQyoF8g6AKDaRnd8yIMthuB6oRBVPClkO
OansE2biUPzFt4npZJp35pcc7dIJPcUpY3LQf7C5P+Z5GHY/nMrN5c9e6Xb+3eoAKSh8w7hQ15ax
tOWussmWibtTBVJz0meIDiFkxKa8lD1BEDEchmtqb+pz4FtBd0MfzuoOjMqk+55mg1d81iDRfLJB
2B4aUApEjsvbkepHc1U7sWA/72Vj61KVZrnotg0JYM1dumibvDVRyyj/6trgPKg6SlXnN3UbxWjK
VOv38d4tTDPfdJir9XFoQTxgU7PdXn4r+D5daxv0o5hISiuyxrWuxgxuCi+Gv2daA7iqTpZSyg8g
mkye969DNiXkdMJarLOrwnXoTqM2ISBvh0rK8sq1zV4+f7Fww7GXVE3d+PetZwOiWeeYgEW/mTKd
l9c2ec7VEd12Gn61m0i5T90Y0uy9SqiHLmQDLKWUjxyjszHcptOgobvGHfv1FzX5hXycMrXYe3rA
bngf4bScOloIXdD8GMCfs1cnMDuFfeT1qL3h5S4A+EFJBFPyEA0ZQvc1CL2RECaE46CNMQlE3qmC
PYhkSyOCUBlcxOzRrgDNONnXJaOi9IvyMtXJNdhrqzArdGe9e13QFYtwiuWZLgmcinW0qzkSzze0
W030ib2EW9p0Wm3UD5wBmhAqtQXqiKx7+h/pnwlCIXiszl2a9DW14gVKGf25aloT39fIgTylYPae
6olK2wGijvCAMMOGI2VcyUKQt5QMKSkybkCYzA2kp4gdSezAHVtRti/VsCa6sgH722QMKzLaO9NH
WwfF3kyUT5FXt1BQpuVZqR7CAL7JaTIHNIbdfKRcRZrvOg8a0tTW0TD50VeCs9rkcaoX6ZhjCaVj
GK5gs9GAoB7TmTukL6SnWfRq2KmeNjsgOJJZmZuCQAKC0mbb8DqaUpsBacawzO6vJKX3TepBGPrF
z1EtY/PA7sXiuxpJKSrwolqxP6270yaWzICiHrttB7LIBhzekH3xik9hHL4rh031htNYEJY7V0YU
vlkFtVNS6nbalKuBdmFmU8zqaAd9qBsvBgPKAEBtcky5KpZJTLvOynRm0YiNUEqvsOclYMCpflH8
WEnkZu59QOe/1Jts4ljJmZCsgOJ6iPLO7LvWFEd7qTOXUIoi93x2ijGZmA+R1dLkLFvhAMSJqP2O
L1GxEJ9FEmAVkxd9Qpv0K7q5yPTJUon7+dNwUjch3oIJD4qQ4ZL00YpGxolVwlSJzWQOEMkdahK5
spzOMqUd4prtuVAjl7K8AQi8aE8LSaizMNk0NvuVgxNTdZ12KVFLGGFpINuQpnWmWLVXi6ZNDknb
Q73LHCRHdQ8IRXScQAYPw2ldsZjjopn08EBltBW/A111PCY/BLIv1rU/NqWzZT4Zo11LA55o05Dd
afHC/wOA0Sx9tsFwaaiW7DhMUVyQLGwZQj2rND4xeCGZrul2mHub2J00KMFyuSlFsnTdUS+sbiNL
kJm7LUpK9sGub/t5+gJIUyLVSk0rixhqqqopf0MvzpBuJHndE2+RhenEUYHIiL1wPZqODmhhc6iL
kKPa1hIhxhF2QROQX4Bpavb2xII45tlxaDZtgb6bFtp/3Fn+I4seuNWVQkRB+C2bS3e5nSJXxc9x
GRftC/GFbneYDaOeVCldt/HenJZ6SPO6R1C4SwKhDKjIMCYIYhuBSzDH+nQG61cx5pV8OwcEnX8R
IG3Tp7RNa7WLHCLvAQlT4GJ/5vUjwuQ5RASwj0aKUus0bRAKeYlv66cgzUXL2itUVbSHNuq1+yVp
UgI/qy4LFEYl1BgHdP+JgkRe1IVI9kyUp8jUZunK4FZntUWjxRlykgbMTDrRTxuDM5kFbRXIbguR
zYHeOTv9CUdEa7NJ1xAtC77OcInpja+o9tF9WE2nVhmnNqpg8y2qo6TfSa1mde8MPNZrOm5d+8UL
uzklhkiV895DPWvBA52r4s4pO9/5Ar6rkj9Ou60FZngYGLJTUVDfqt4kUFCb4ERm94dBPA9WU6en
U7HnfhlJpfd/TpAyuSn6xbEPYT7054Aw7jak0SP8Lp/sVTtOg//HsWfP20m/iqKHXkLq/W7FOdMG
BG5ZEWvGKChRsA5ROcoVIW/pcKSC6EXPXuoHebTJ4mIuQaB385IjLwAQ8TwCHYw+jYuO8uc5kHkD
X1YCFxMQI8GPv06j6Ytv0SSL/glYl5n3Wcu5q9q00ptq2MA9hYMBv8MyitMyYUmAZ1Vek6qcyZSU
3kXPMVUmP3NKD4FgUSCpGpey8PydrCdLPyDtiMIKaBu+YjofKKiHHry35Ux3ashJKtvUbK46qpFa
F+Lzoqzevjet52w5fjhfPEQP9YvfZBwH0WU5NUw4IrI8ekiNDEsKcgN9gHJT0WT7WgTxLGHDKXtR
r/VQEj7mp4FPf3Ke6W9PVWlBjWAL6ZMc3+jpR9NDEgSl2l8J05inHIm881VbM9Ei/eg/CID009Eq
6dRURNDE1uvpaDPuFqnhj/s0i6ISOo0zjP4GojktKY+osPAqb9zaZncRdB5CqQjTGUmuHDt+t/US
ElFF6m6NHm/0OTADldPEJh6Y5OvK206h9J1jY6TXPVWigwpnUddeuk21JFSUaSaG/n10auJ8C0ab
qvYGEYWT1GuIhpLMup5HUj1omdqjWs/s95aEbOEC1Q2SyLb8kjDJfm76UP7UaemltwOVSKLZk8EI
OMKqp0i7YbNndc4mdbs8fdbZnOlkkzOmY7ogsg2nBy0mSq87MXCY9q7zXlMkAfSdBOUjSNAx6Fd0
eLAHQKfN8EiQz4DaU6+Rpi/jr7qjSbp28I48oISFpJ9VV0EYKv0blSXyrtLLOb2vU5xU+Ul0lWC2
Ri7kucuVKrK4/B3OqSVeTN6l/teK4k2J4n4oUS3SpS1s9MKqqdoD9fi+/saOWXXzhhI+8rSdTCne
PnR2Yon4c0iDe5weO1S4+IzRJ9qA2xuB6A6UW2arotmaaqrl50FkdGS2cPPH4jUYM06hqzTL6Kiw
r6GOQp63smMWnQoVdIKS0Sl9e28Sw0nmaDuh8ptPrloovq1ttB7q1sblI+65y2ixuYY3iIehzrr5
mhDRMluIQbBYeKE2TRFy5KTAO03+u2nrTt2jjvWdP5ZLJCeffsZOmYy4pgjy9LZgPwzok3ZsPOT3
sY/KHka0ISX4IdI5veq1g/omvcOsYBVb46JbaLZhIZCUAu8spGpWtHMCaNXN4vl3guECGL1CSmZ9
JqI6yq89qzPiR1hMeZd9I4bdgzDo+Iwz63HuXQRqQaKa6dbvUUZ3LwPeiDD6PDg0BTAFwJvEJY/g
SuMG0A7b100fFjE5hktc5j01+1E2LelRlomXA0qmNuuuMQmZ4jUaC0G6VWtnpBmUsy3jZd+gCXcb
elic5uTD3Hqj2RhXWLCiIKraBf9TIZfmMydjYw0rYXTqH8OlRYS1ca05Kn83tA67TamnSZA0WBQ6
+JoFMGmfApcIWmftmWIc2h9ZHSvacl6YW+WCmSWxmruROoO6kzKV2Qb1DmSYNZbJ8kuXQv76NmdB
3Nwoq4mmV44SpjvQgq8hageo/tObskU6+SsLWd3AgXp+Mj7YtPQYCj4yYw2Yv09A3260Vgmedzd0
UvF7ZucsBfvpeKo037vwuI+TY4VVrIioR9BTSWJHTu4VhuYCkW1CZuRSPsUoKNjjhDH6+6/KtjRh
44sHCym9WYBxjy9uyGWLjQgjzAKQ5gq/3viYFor2xlC2ys2vCu2PDT2/zxMCUqEU1/KPA5JWkIaS
N55Mb6wgDYfP3Ww6cITUInWOTrKilZr9sqjEDtGmMTr7LcmXIKocP4I7IQKlQPUJeVQvqmM/5LYP
eLurQqZaWRbd2F2xjWzVN9UMqfKQUKO9aW5aB8yfRH2C6vG7rDnktne5liB8r0ayR9E4dMiLqFvT
nlez9TLZU/ES5qlKH7XtBvKLNRpOYGzY83EAakiyIm7dT3DTKJ5s0LvQe8cDTuMTI4BsS5NwIAo1
U5rb+H7yJ2IDg/1g5FTpJjc0sZQjt8CTPXnrKmV1/TUz70AEOPqjgLK4FNPyicJV3Ec7J1IWyd2t
l/0MddrGN5NHmu73QlPgEOvB5Yl+A+eUOVu7o4SHgDHl9NetptRxQCbbfm9N3z2vkd6mtNFghJu4
r09DXvv23FybsFvqGYhxVA/XEHNRNmwy8F3KW5MRyiaGymZf9l/ySM8i4+4EadyIJEv6I7AZfCP2
XTp6C8s5AoP6HhdkHdzOzaLsZ9ueshZ4O1IXe03DgTM0JyM6Yeu2QOqMVSbqASJucpKoHbkq/PxE
4ifR9a5NTjuDHq1UcaKtW8b+Vo6eJvJUJzVV3nRwphfmiRq9m5PQ5nsZy5PBo+5RVJ0cQdmUHRGv
mbhYzRbj456/RRDRxXq7+N8nl11Ci0eiLk1+IxwaySCP0DZlaHs01dOaht/UYOyviibKXgu/aphU
02YmkXTlc+ImGCwUcuo2bBSKfO8GzHI8D0Ko1bzDVZShGeITCM3VsHiZt22DiVOwS9/GazlmN7jH
bntDXh97Pt+NUJSbOmQwU8yinXs1o711zVWu8K+QVTXMHdZker9UV8cN0ecxsR5E7HTcq98Eef5s
hWBGjw7uq1zcQ+voZXDsk7JMCmJUUes66deIYbZUO6JhUh8BmaAZQUu9oinbLMQYg/HPv2ZuVjvR
9Sx87+TbnVWI/IaNU5iO+6y0Tsc/2BtO6ENh6Ss/3mJIW5CjWYu3iFcqo5Bdr2YfDeZPUQDeKdeW
RaH9s6hT+spMPZiv2MhpypOwAGbZP6EwH9SWXPuye20c9H6KiWZykmfhagu7D9Z2OlS0F7IAsLnI
1TL5K+K74bFyJJvG/RJ4vqVWgz2x51yx3GofrX5r5eYQjpqMaaFcyToQJhBixx3dtJqdn6OneHzO
4qDn4OO2yn0WMbpBeiw8z/KQ0ZMl6jTx64a+/FiT4bH2nLFjBKTlhOgObnYZ5N0WJ3JG37aKZ8Xq
MjsxFWdq/rq8x8DVNjeeJn8PGGHEg0V5Vle4n3LsHzMuk8izfxbEzaqdD548+1JQf0LtLWuFLueJ
ZUuCEW/7qv6SlDSc/5TS89z5SQRqiugquGlGZzwlu5jCr6gRc7NHtDw107zRKo2trdbSKTdBNRDT
sepSmqvqERES5Z/fk92SUHjgQBMK1vsGFXC5MiU1tlNQl+1N45UOiW2gC0ZLPfltUOZNRx5Uv1Rf
snKW9XJVGILUgkeeKMFm2zwyIaVlQhKrZbrFUxv1xyRBW+OwGW2JNPlkUWxxjr0ryEcwOECFvKEA
XMkbKBTWsqwyx6N0qxM4eHu3rlVzFZNV6LwUM+2IYeV42tLfI4XalMZgGQFFJ2emtNOG2F/ZBTQv
aqanHjlQ3YkD3iG7IlEMMrtkg7xgHcCEXZurrCeLmoPVHDrOD4Kjicu+jgw2kC0dM4RS4dBr2pVW
oRMZ7voMBxEW0Lbw/YmwosEnGnlmHudFT2UwUZCuMU8V6pdSFOwRqKogjQpi263J+qbppqm7ZrEb
xeEqsS3EIdCcy/aJ7PJOk42NL7SiXpUv8GHqIJw82rFhKJpoOOKOldDGIxr1CykLlZWimfbxZlbX
tAUA3qy9BZcJ+S9tj4reZWPMeDMkEfibFAOQ7tECm3z+pp3I1F+zMnKiaGXPjMSAFj8O/fo+9d0w
uMG1GUjWJ3SGiMOKlkoVTW5X9hOCRtyMhkrUnKOcKj1SLro1IuieRT3rWl0HV5hYDWMGr3sIcVZ1
VWKuPKKU4qtc5LMVISbyyQfdxmOsOnMDst4mEk/SruExA/theFPYLJPoWlEqZPvua9QB+7wjMLpe
p0DWJvOrNj1hN8+pDhzdbVmErNlF+OhUeCx6Ujcy787AIcpJuaoHfDl38cKmDYd1E8bxeqTkMNsI
2GlRDGsPGHPSrG0zlst016N3c8Y/LtWRsr5thhIJxbYl7tuy5hXiMLb6O/+knYnRgMWdcyPiWbg9
wa5DMiTWAztyqXtSCiwK+ZIkTIuw51tJ4nY7XWPs9Ppg7XYc96IN7WCOjddjRMWbwAvi7uWniRA6
/qZxbopKHS1b6KnalRSmrexq0LoneKHUXruURENMftkwxZEvUKxYCTm+P6CFnFuXeFURhmNFgFhB
TbwnORBVdBiuTJ/kYfM4cayW9NPRx9IjPDl4KdtjzpVOGiQeJkhLDFOxHUecB3/ykf4Rquc9Lkah
PVTpxSjy7Bv8pDkwawo4lfs9YjOZBJiUEDaQcp6NMyUHoo9UdW3nYI5BiXsj7cXcgldsbY0UjlXt
EKWGuvHXOXXOtAq2tHVpIVbYJqu447RMfCiQgAIdK3uCFYJ2C74wEQ2ynZ8pWqeEVNEJS48Oc0X8
YM12sJBp7ec0El9JiA+7176tFAecp7e99BfAGf4ZxU12uutcP+gPxZAGDk17AQErGKlLbBM3tuZ3
LPuXLnNGyZEUW9PQENtAS74hH7TuPAIpWnSxiEkB5SfuOyi1/1C4/w94ENj+GSwHfcyMIKWJ9qUg
pi9P012e26coDiznRDK30dFY6jYhCwZICLVgYlK0ifakpXN0I817Lj/1rvMO8PQS68s/44W4fWqF
dFOjvejq35LtRB9kcOot4qT7T6qc9lNd/ulxfDZVyJkf5QWSHSQUNKPp067dhMbdbH2NMvPj7ff9
T3ACj+f0gv4CmEAEx0jiyGg/OOIFNzeuqHl6D11rX3rNZ8wO+luewXpJgo6djcasOKEj09uYThTT
zE4na6OB6odj53cR42p+FpnJpl0u3Sj/hJhpiZDIlrH3VQgtrP4YpFnQ6k3bMSPd2jU4wHeIzfaJ
f/Gvz+QM7zFVEUUFeDSoD+ZlzVboa0r5D2l9/TincACCheqKQ1aH+pnY9b0lKaI7oRneAclceg1n
WI5KefLUiSoPi9Djb9FYFQo8T3Tu5u3X/E9eC6/5jI8x+A1NebJIDmmRLvsWa9B1mo7Z3vZPsOje
RO+M60v3cc7d6dGwKigBhyKSBtF4T36Bqzr7Y3SkEx387681KixqmbUqTrrBkHDUFtxOiBsxcAei
gAHTRnqdl76jzMfei3c2TxW2pLHhKPtAIkFEBm3Q2OaqjQXtpLdfzIUR4p1NT65VtIZFsTyMaSls
QnB0uOz6sXIptsStVdu3H7vO2cTjWXnqyCFvD2SrnTzFCp3KtsmmNNt4xamm8PZlLrx/72w6IdXB
ttougHR3CjVwk4KERlRL70zml3799O9/TVaDr9lX9Ys+aCrtN3GcUovjbNhX79BxLv3+2SSQ1HSK
JmHpAykm1ZXth4Tc0POhA/axp3M2yrOmN4UmXP7Qi3mM77K4t/3HiQ6L9c76cukGzob5KFuj2c3p
Q6QrGgGpBhpFe5Cz6ubtO7j0uZ6Nb6ATdU66iz50kjQHG//Niqw9ToCF7D72kNyzMS6pxSBcsOPD
2KT2c+u56tdClvzu7Ru48ITcswHdpnmiiDcyBxSx3uc8aprfTOPi8e1f/w/8/Y9lxD0bzl7kmJO5
tz90LRgdr/XzhxKCW07cWTz/rGwWDEV6GmWP9r909+nEfEEc+8FndzbKoRmcpE0GWJPv9a9hlYvi
wfKSrHtnFrn09M6GtyCuak69IThgQyF0TCC4+QGmIn/n5Zz+zH89vdNl/xrfhdWG+PLNQP8mx2JQ
EPQ8SVvdNz7Fybp5D397+pL+dZmzYV7oqRNTzyiJu9LFYBNz1uh/h9Rf4NuHXojRqUcAsxWU2ECg
1CTg3EFJGdh8vf2ZXPoDzuYBED+2GvsSI7Dv47LAA5uVxdWArAtbbp/RHCKImuj15p6eQLi8zKCO
xZNJSlMf3v4LLr3Is4mi9ryRihKVbA7eQXeoxkFUj3ObmPf4jqcP/l/P+Gyi6Er0fuOYEr0bp3ob
dHa68SKMhIOE31ITpXoqG3+QNizPpozGQnyiaFIeUFZlqxpWC5o8Z/P2o/on+C2w5dmMYQawYOnY
xQe3RAMUZRoPSi0DUHddd2MiPBJu4lILid4L2bgwx8qzOQTEjmkWrIHHVuVT+AvWb1VtoNLnxcNM
FL37DuT4wicgz+YKNBg9cnY3PTZaE2k3N1ZL4vhIfuXbz+3SbZzNFVUZNgjj2/RoN1gH+PvDK6QH
+Qbemr56+xKXbuH073/NFzTtEDK5eXKkcVSYg2JDoK8g0bninQtcuAfnbKDagdNSYPPLY9mykQXA
hCWtCF5G9BUfm7H/S5b46xZw1eSkdjrlEWaCHjalE0zj1oXY+N5yeuEW5Nlkly4Wti26mwesBvQx
ItM5nyavKYuVa7Xiy8dexNlzykOEyMM8TMRkqYwwtnx6RGxRv7Prv/SazyYrpALlcsrqPsRFnjwv
2vVenXEUz2//7Zce0NlM5Y0VdemymQ7KSaVDfZsSewMoaVo3yEp+vn2RCyubczZDOXFHq2XMsuMS
YUomeI30d0p1Yf2ztaJ3dscXbsQ5m6jaoqXxiGboWGUQEvce5vLiprZJbg9EU357+0YuXeRscoqo
RpAJOzIivGrQKyhI0xP7y4gg9cHL37nIhRf+H231r0FBRdcQIYw3V6XgYz47tIjVF5qHrfVeZeLS
bZz+/X+vALbBZtjVdYwTFBSx/uml7vxbqlB+8C7OZifkaXnLlJQf6wKQ0tpKkAzCLs3Lj232nbOR
XfbY1fxGJEedTzhvG6/xrOvAoHPZvP2uL72Gs5ExAThrOzhiR/R24m6sIiqBcNe2b//6hSFhnw0J
hRgS3S2voAoXBPUgk+QCqB5p0r0gNv7tizin7/If+5DzuC+oi0JU4zRiuc2W4KGvvFyNu6RI5+o2
rsWpjY2VqC2fcLN5nU+cn1UOB/y4MJBX9OHGBJ83xelbSPeGiHONEuEXwleCi/EqWoG1GwPH7x9t
q878HzTAhPU8gd3XPnqiaRb31QmP+wX8wOTek8xIeZ1mLVatm4AWyCdHWIH9YvtQyD+2Rf/vZPLX
lx3lrR+hvVDHoJDuuuqBVacQx955aRfGzXnEUMBm2JuB5BzhXyTP/Nkhcbkjxrk7+l7D57df2oXv
7r/i6V+3AKMyaeHEDihlcSvtxDy0ck8w1Pwej/9Ste88N61C2F4MOSMxGls7jtZBFtDr3YStkzvP
Dv0k+WotRLXKDTJ4NfwZ6FIMD0sXBTivsbnaKWH3A8hYpLoGC9/b933h4f5XRf3rvudGV0ivB1Jk
7Q6fRg8JsoYAsadT0r/z/i492tO//3WJps0iwNtzfkzycV+kdB9t6BLvHGsu/fjZhGR5fZ+rlLhV
Uenx4JcY+P2ahNyPPZ2zPQYWGiXE0JCsRT0fN5XnoM7ZBlMdty6MqsCA/PrYlc72G4vtAIpyQGxh
5HHUI3Kd0frqI2HIHyaKQaAR3r7OheclzhZse/I6qaoENDjKl1sks9F3onlK9c7PX/iczsOzJOZQ
tBdpcYTJ4LUEHQ7DHwtk2PcYfMV7Q+nSPZydIjDa524DFfcYIT0FAx62tlopjBrPH3tGp5v764PF
XaZRENfNkdYpyV+qLrxnh07eO3X/S8/odFt//TwGTtIT/LE6TjH/caXlVHUbooWt+IYrT+7Hht15
VpdEvQJHy6+PIU46DUq2LxNMMIj9Dm8/pn9zvQnHPBsdAK/zmn5Jd0TQZI1oZfDLqq9IG4Es3/hh
pNpbS9ZtM25Uq9DI0/PuEuc+R7Da3Afo8MWWOJlpedLAbu2drzFo/9FL4ZnfUYUwXK8SxLT+q8Ek
o9IjScq1+hxBCNH2FSIiO/3Qpoa0jP99IW49Qm+CLnhAcmKjjUJdmF5FGUqWD70KcZ6tZDk5lZ+0
Ho5o+knPmKIGcXw65jiU334Vl0bE2ezhLPiK82ZujmJJjbXGLli2R6MC8d4Kf+mbPd+WWSfmxlJ2
x67zu+GYYsN3uw3okyCDJMkwKfWHbkWcp5d1AMgy49fxgZZK/tNAo3ycXTHfv/2g/n0f2CP+91WD
SPHQfGUSV1JWPSs30KfiaFA82J5c7A+tSeI8YhLpEs1ruCIHXbrRDhyOvWvRx319+xb+/a5FdDb7
6TQmrQGB7EE4i/rh9xiiCaWuvOWDf/3p0f01PUUxOinwBt0x9EW9bzL3RKyCBvuxfEVSlP739yWJ
4F6E5P5A8Se/Dlo3/R74tvpQVUBEZyNhIME7d33XZ9fcJRNHH/AFCB9wkm0+9vjPRoIFvBy7rMVY
ntulW8PVbr4Im3Sfd37/whd6HmkXI1D3IJ+Mxyyo7J8Kr/LnmSn0N3kCwevbt3DpEmeDANXmFFZK
ku7SNjXyvFp8tvEp3tuueS+l9MJHGp4d2XOIBlM+pvMR6bpo19gr4SgijBo+vX0Ll37/bBDkk0uW
RbUsR+1gKOHIMZsjVDBUNG///qVHdPr3vwYBbv1mwtoRHKoi69ybIMFdVm2IZzfDHjk4Sd/vXOjS
jZz+/a8LsfnOFxuBM6q/rLqnpwwaAW9J/N6NXPr9s/1xJKiBGtNPxwnZ110AluHeSoN3I0ou/fzZ
YE7BYFSog6bjCGsyW7vFQiBLZCXpO3uMS79/NpxlV4P31Zl7NIXtfAJxh0UTdA1ctLff86XfPxvN
WYQtFHyJPEZ+JZq1zNJUrMIywUv19gX+XQsQ59lfAq/2ANuz/ISNrNJ3ulAeiHvtz1NFMr03FO0n
oWlLjFcFxTQ4Ix+77NkQR7diuw0e1qOD8WXrV8O4tdPOQSLXzWuVS/2shCp3b1/swmA5zwbDCEpK
VA6+1TZUUSAUFO1rjI3woXKb9EObZhGcDXh2Gi1A+dw7BviM7F2Alg5Repeb6QWSCnEZb9/Khe/h
PCEM2AioHjddjp0FDWBTysyKrizLqz4WzyuC04X/Gu/CAQeqYi2OqRkLCy1fi54AY61Sm4/dwdmA
j9Eq5EIYeSwk4SpHFDjQTRPw7/X+Yxc4G/JSiqBRQS6O9QI0BfdOab/ogLST/+PsTJoj1bUg/IuI
ECAJaUsNHsptl6eeNkS37QYBYhAzv/5l9aqvnikiattxb2FAOhJHmfmtzJjTEP3/7hliLv/7hGSr
qqCFZ/0okUbAkKkxQOs87CXiNH0T8lNGaLTBZ39Sldewuirk4wknXUVjLg1mqyIgCmdsS/ipbxu/
cj4SGIRVKBC0A0tRC1PQ+We4cBFb8chBaACk1OW3OYvLBz+A3jaEd6bat6ozb5ddwyoBuh0dBoNT
+SD8KeDPvkY3UMCLqJPyZoKZDNSD8xdamDP/p3aU+dDSYOa3iC7R8U7GiNuG4RW048t+35r6bhBE
Xtk6/nEeEeT6kExjWt1WSIYoV+rXgoICtov/DjkzaaH8OZe3iHTsDNnkQa+dbyXlCJAMjUaE0G6q
eDnui1Go8U44EhQ7HMZmcCJu8T1Eu5Uv0aVxYVUHBFPmSGpj9LbhUPduRAJj65WPHBqxh8kqyy6b
wtyqEVmJGIg094Jb8DIaUCN4zZ+gvS2+XvbCrAoRV1WKuN7cvx1mHzEh7qBLg7iUuvw4//tLT8mq
EKg6kNq7WAtgxWx2gKhC26Jzf7yaGxhELhzVVh3oKqBOOrCWb+eZtfktAC/p977Js+R4/iYWZo0t
K0yyTtS8NtjZNGP6XIpWgmRXuEhiuOz3rekfaXz46DIKbiH0yOFRLhFNtoNiIOaXLTS2inAYO6iM
kKd+jB0Em26bVMT5LumaYGXaL7xlZk37ahwABTIQ3yOEoHzxKIEzyfUckW5IDGnHymNa2J/Z4sGB
IJVi8Fx5zOC0ciEQmdrNnIkp2kZxgfy0ARwOBO9Gvy97K9YEh13UR2iZBIbSANSIwLAkc29G2M8u
47QSZk3tZhjiqAWL8NYZFT6xdef+aVofeV4tktT4ykM7vYJPlmjm/bdewjLeOUBEyyMCJPAmkBx9
V0+ywZ7SkCsyZ9NF50qEWRPdVE4/+4j8PvZwKyEbowSc44rAxaVWxvDS27cmOVIfEuUHU3Kc+5LR
1xRZWsjUrsGtHr7DxxUjz0pmkC+c4jznGElBF40CW26IQ5cK+8skA6LjlAmdQeB2j+g7pOFe9vvW
3BcZrNaBU6aHYi5hE2qCmfU/sfPE4d/5CywMAFty2LuAeUjud9+hZay2YCy+ZDCpvc9RCndtXBZr
s3OhBlCrBvgcnSggCedbSMUa2JiiabwCISJAeisJvJfLbuZ08X+25GBMTgyR9eowRG4MwBlCmU19
L05pYDqcelaKXY4g4HblxO001T+ZPDZTlKeQ/DVVyZ5IOQcHAl9oE+a6L9dwm0vPzKoAGjgD7pQ0
ui0DGPo3yIkTv5J2UummA5pk7c0sjQCrBMSFkYiWHbJD4INt0GUDTb8MYkR6mBryEUHlPRTf59/P
0gOzqgBSCKGe7BBUmRaYnBRA8IPjKfP9sl+3SgDV6JySyUECcCfhY+7EmKMPwNNpbSFeeFK2UFDU
HavyltMnGDrBKEJAND/ArwbVJTxvEF32Q1F0K/Vs6VrWxD/JunWKY5KjLmFujZBlH1yXnLntC3Kt
DOJ/EMOpu7UvtaWrnarqPxPHyyTC1mefPdWDn7zGA1fXzKftjUpUsk10Jy/79rdVg8hQ0CPO+Nj7
YHCO/LVMfQSshk4EmOV32me0XROfLEwd36oECm3iTCBO59YMkGCGmaeQtIjsbI04XNogmeD8kJOf
VwD/NND/eW5DbVw4SqbgHSfv8krPVbRL26Kk4TjQ9kM6GQy1sLL8AA3FRy5k064005Zuz6oMfe/6
ToFQoXsErsn+BXlKg/lREof3hxlp0Wsd8r8j+5MK51u1IQe/FN3SOH31FCQV7imKhckHIKHk9MB8
hO29QVVVqOtUOjnfmiRxhYejvowhnR6dXXhYG6RU7WqgDZFYBObktJWoAAjylIY1V95wsglfscaF
mRQo0gEEooRVYg4REeFOO0p6FwfCCF5NYP/yANkcbkuDvIwNzhF5ea1AUyY3QH61DbhRPWlvqxTR
Z2BiuWR6ppr1/f3YVU73jCxKQLaQuRD16q4OpkCl8FgixeUG+aKq3HUa6R4dMtNS1X2cHxtL78gq
diQbxgoUwOa+AKALfjWIlBC2COZixdULoidG7+38hZYmr1X3xqDPYt0D46GDAOgY5SJq7eEUoTg2
V5rOFHzYua0R1b4y6BequK1GRGYpmAw0zQ+VO7gvOV7X1xYZXn/O383Sr1uFDxSWvowMA7QRjdxm
K4OoA+cQvt4V4fLC0/or9fpnysLMqTWWB/WBeDcW3QCfmVX7DpbB5m0Ex3N8gWAr6L9ddjOnP+Kf
i81q5JzDxn0AhVK/VeDNBpupbqrf539+qd3hWWWODomaNBnKQzIh6ykIuxieM1hgaY2PHz27fnAV
IH3b2cYySjcI23CKX0XhU/cBQTfjRQJb8peq/c9NxgXc0qlj6gM8yoi/bZA7B55a7Ji179PTq/+k
CtlSRS4QCD4bAVCCA2DqLu+xvQMmoZtoEybIV235XjpO6x+zoMjK9jonvJtXHvHScLQqYJvim5UW
vnNj6imWXxA7PuPcJTPe2rHR0s1ZZSKbFDggCg5jH9jijT9FJ+YZ8Hp9xcD2aEGdzHiQvZhZqgvf
l1UvvLZF5MdUB9dIMUx+e0MPiiDig0R7fX5ULjwyW5qJpRfppT2Lb1Hw2bAt6hY7MFIP8jIjHCht
/51VidC68JK2PtRRP4oHBqTG+KDmoipWltelO7C2QwEVQF+7zBw65DcgSMbD2dK9iJzU+3X+ES1I
CNEf/u8tOBrxlt4JbooDHLDHBAIiNgWODJFt3VXzk5MgQRqJdg1DhKAP/JKsEYjvmi56kKUmYK3U
oGSt1POFEWgLB1nHEf8FtfctpPHDV8Stf9RIio+BOWub39EcvHn51ByTqY4ufLynx/5PwWiAl62i
JvKu47hMoTJFrGy5RbTQuD//dJden7U7AtcOI4ImzUF3jam+ou0MBrAbNUOyOX+BhWYDsW6A1jGS
LKQar8F5zr10H1FXfBVe7qMFG5hO1YcKG05wF1UkqVx5TUt3ZVUiZFEhCVtP7UF6M05ryp4Pex/I
Ou/C37cKUSOwF++raLzO28lA9Z8Z9M+R/5eslJ2FhdeWFhOtnNkH5+LAKcwe4NXx+sqrGH1OGzPu
AQFdM+gtPChbZdxn3dy6DV6CzFPXbzZ1miHjHynliemO5wfA0iWsCtSm2JdOqJyHHLD2bYeN5hYZ
Opf1ymzlZeBkFIqyajjUcYQjq0GCLN+jB7iyAVr6263SMzqAe6IJ0h8QXgmeO3I6B2T4IFVqZRwt
fBMRa0+C9HaGGIbY+6izViN3cCLy0YO4BsGMHeb4L+TXS2Ba22jUDzgW1PR+xOfM8P38m1nYddta
SYYge4GRHN2Sqi3Mj8FHd84NwUSX5NqZsAn+uOw61mwENSOaK+O7BxpI/6lMZ/KKoKn2KUXcx9fz
l1h6UdaEVDniVvWM6FyJw/jqtwC+Wd/lsSuH7fkLLD0rayNQMlADRKzHA0AaDSwmMMhcJ6nvuhsK
xuD1+Yv8dbv93+6NS1sGiI5cOSG9cT5EE9DsoNPpGt8NYd376fyjKRLivSZtxdovwNLW9be+qgrk
aSMTtmnrK81IxQ+yARYGaaVN646vKIJubkLwUYcasVQQdlPkDWKv4SMbuAMwYY8zMa9loBWWYG8h
tLZXwIPozO3YDUiDcS9252/t0+eHO7PGwAiEWaJa0hyqLOfoAiVZrqYvM0GE4a7PXa9fOUv8dCDg
OtZAmApFsrrPUfnjyCA1yMkQxte1tXk/fx9Lv2+NAxo4FeJVMveArLfp+zgznSDyc2xWCs7nXyn4
+61qaYasqkqFvx8xrfOfOAECbtwxN526W8WYGUKX+gVQIkFEzU2MbPZ2r09BBBpZ9rKIzcpwX7pN
a1cH9RryYpRfHxDMngDA0mWy3mqgh9fam0vjwaqsAkyIDuyc6eDqFoW7jOvujYwAviLJEilcK/V1
6Sqnf/9n90QBrptBXJvxtkxfhSwf+u9FxMBtyLAvWbuXpYd1+vd/rpKbAqjgukoOfQNqMDbx0dyi
/VNWF9k9MCisTRqHqRCs7Kg+ROjZRtc8rdn80zSqa1YKz8Id2PLLmMQyFydiN5LN4vZGl/1QHQBy
InxlF7jwIoQ1rAGRJifAjn+oA1e+cDSFkVU8O93jYHy1sgachs4nxdNWX8L5h0Trtk9+F6fg/G02
1C19QOBcxa7SLgWtAewcvfYhv3RD1vgFfAckl3GeDojV6tOwdgX2mS3y0J/Qec66lfG79F6s8du4
dUXnpijvBhEn7hXWZNyMpG72elE1E9bI5bDYRSzuyaGQNb6jjcz4mwZMes2zsvRKrIE7qJprHcT9
w1h2ifsjB0I23474B/EhlKL6uUPYT7vSQPp0M8WlsJaYPMtHFSnPu0LCb+HjDNtLXjNHmjtEKSJ8
x4VN72kG//lhSgRF3Un4/vxTXBoL1pojuj4zSAQcD3MSuEe0PtgcZqrrr1QPJuzKUFi6iLXwGGQe
Ihg5Jjh6cshX5ImCJ8M9t7mF0i27sNDYus2obRKgjAk9zKWp1AbJjUZumwC54St3sTCgA6sODCyB
1WGOgf6rEGgO+xKf0o0D9Fl9df5dfPq5CVqetXAFyASd6kTh/SK+focU5g5ouFIA6xLhIAiB1O0j
oDfe+/mrLbwUW585cEybRhEX5pbM/4AqGEQ43lXBU9SNYrjwmZ0u/s/yok/0oqjQ9Z07+OYZaaGG
hXQOEP142U1YRSB1IJ0ANLS5q7QA0KXpim5TVU78KwiSdnf+Gqf3+0ltDqxCoIeWgAA5tndOx4bq
rgLABfHvvAM25ouYymS8DxioFMlm8uucfJ+RgFzGK0Pi82BCjAmrMAgwCJu5C8gV9k9fm6gKPkCe
T8IuLxA05rkl+a1yF8fd5cDv0tFUAuiHLP02jpHLwzFX/g1BED52JkToq8rTs9ry1tf+SvlYqFu2
9DPRApSkApqlIJKmfKRkjpD403IktQMd5FdNnYdwRTST3Bi4Y/N6C6uHoog59VOAEldG2dJQtupL
XGGToSsRHOY+pQUgYTXUAEyiS4MIbPp8fhgsXMRWgAJileE4JKC3gDbQjIYBfKapHyKRA3ClMCVF
L9aWzs/bhlxyq9RQzoBrmqm4673W65GmPQB7HmwRwjgBFhaNiGrwQjeOB4pE2QYfO/fSVwU+k/Kq
9czDzKc5F8D/xHAS7iFUiJS/MhmWnoJVo9J2UAEsx/0djzsQejc4GCXy5pStWoIc0QELudIdWbqQ
tUlhs0yCCjXqLvBoH4cYZOVvWEjUL6C8/QsXJltGCoZR1xRTbe4C3oi3BlgotU98V/8ACi7yVubw
wrrBrRqVgdnauR2f70oKHVHoj1gIM1GsCuKWft+qT3MVVIhTZvNHWuUaO8W0MoBuyEAUK+986QJW
DeJa0X520uGuA6RB3JMYrCkPJDYQDYPtZZPL2obA6hqhlcSHO1WdctAGcMDfWRSxETCx4jLvCKaV
VScCfH6CMCCSP34HFteDUapQv43rI2n9otuwJaIcijMENqgsBuCmxgGd001zf02IGm/aeWz4SmN9
YW7YeZNQb3tpjhwK2MEM0sUBcm1iQMETF/lxSB5AlO0Qr7yYpQXIFo0mpXPC6vrZlwibEJJ/rVzQ
HOpr8BEdueUdgLz9rvaHBJwx3fYILtnEmYg++NhOABBJYB3vI8At2z8RhSVrn5seaRBh2WQuVRsh
RAC6to7jVanG0rOx6gbCDWVDKsT8xwws8GTT4svNDTZZShnYS6Iba3qR75JLW4k6+x0SgLKR34kU
gRebrkEiw30/8XjtPS9MPHb69393TxIQDEZr5wgUBr02ldEJ/NeZ1hcOV6tyiAa8LWg1Iqhn6jg9
9oAdJEeDBLNWhkOMBzVsLpsXVgWJAfeF1tiYO15EkOi5Y8uOCO5TAYCvyZq7felpWTVk8OIql5Lj
IkEcKwxDE4stkBNm9Qh3YbfDrPoxTCwuIqnN4zjVgpJvPUhQ5XU8p1Wkd8Cl1v01sMFF+asYUlFf
wQkNdByIp9Wc9sBeNDMYQSQDTDnUxHCvvhJkAsXxDo9mUklY4cvISUC0N1X5zaEZ4Rl4ChM0W3cT
B5RVYPPk+LG6c3MFINnWTKkEPDLInGxAqYlFVwBGXM3YlESGz0j893IP8XlFVQnuIc1V95G/EbJF
pjlOfHD+sPOQIxeUoXBd0DBCD716duuPNUu/8Lbi+EMdlZnhp5KI27z1oroOdtANJw7OpSKorJLN
ADZVcZe17EQuG2JCIfrUp63SbcrN6GwaoVATsecHQuMlzpEx0F1V1MtpdyXysiTdFQhE2lxTryEO
0MDSmX4gF6KY7qRqmmOJsHoclweJ16r3bjRTW29IhKXnPen7erznPiQvZkPKFvLF0G8QVwd8PUJR
8lfQkCOBAUaLorkruWLJNShmXnLdA6KD0zoVceGOmygiPr81iCAuvnhTj50roBnIleIzkoZMVL0h
IuEEBoF3tZtwnsUbBkrnBoKkWv9wNIdybtPRckzBnEUEIJBVeJcOmKFInO3feAO5chOqqW8SdkOa
FFDH5wzHE9GaIHqh3tnKZKkRAxfDdXVEwyJ49ipDXr04du6meFrTRpz2dp98ANlpqFD0ekTOPT8C
3saPOf6XLSe6e62BXtxHgul3SSJv5fhw6X6sDeY8tcXEgdk9wENDzV4DMu9A4jIJ97eSruOtfLgs
XcZaJrxx8NOBZQQugrh4cUHfAco5D6gLxCfoaPnb+cK38O1IT5f/p4L3M1RUkIkHj7TNuval8hHJ
v5tE2mMcYjakyNWetaRij/T/PDO7Cij22uzOX3zpHq3lA/SLuHQBDHiUdAAc7n72HW/SoeJ91w/3
actJsvI0F0ovtRaS0Z8MmYp5emxlkHo3fg7D/QwsROaCA3L+Zty/urPPhqG1iEglGRw+pXuXc/AY
fp+SlSDJplqgZeVGedw74HYyHYBxmvSVjy4dFc4O34HF9BN+RIHPZgOeFPbdZQYS0A6H1DPSYgF/
U5JuRtTK4KfvIx7jq4ckT/qtBTtIhBHij3wUT9R4xAFX2AErCBVhpAEsNFP9+Ks2VeUjtH5oXe8r
7C/zeNtVLNW/QAtCmMF28llSRVfIiWGjAom8g4Vk2wKnjDZyVQUBoI1jPyBcLKzrOQajNm1I799w
+CX191bhq7IJZcR8k+0M2MZ82vkRy9roWuu5UX44uk3juFvRRTBxb6axBoplA+IlklXhIvWL4Q9W
q3R8NrTTJIcId2rq4dprjALlzE+jMbnPG1IgfxUAHErJdtJ/2yiOB7D9o5n8nr6nTjWOAC1BD8H1
lyGPPEQD9WjqMYCKawSJ0Y2DGodO5QBYewf7qnSBvN2AkIf/YVuCdj/9in05z+XNoHM1TpsoJZAP
4Yl65fCSxi2v9QYZjlUltwLALCBNmwamnuhmBNPVAcpOGYQJ7gABRSndg/SsklNyeBwVtxpcpPSJ
1yORd9pFSzO4z+tipP7GHwwO7jceA/kEEPcJFL1XoFt5NuzBSO7LuyghdfeKfDeDZSd2Z8Y2sdeA
NIAcCmB9dag5di44WMbdxO7eTXxg1756XQAaSWhGhVP1XSqyef4K8Guhxw1P8sAddgZHXN2wb9GG
ij8oDKoD2QozNNXdTOag9IBKBkZmP3hzQT4iJDAXKN0JC461BOQIAyPjiLO5zuqOUnB8Qd3yvnFK
3Ow4NmORMQxBB1baDSJmE0F2SQMmmNh6rQunddQm7ZyGMQhoNEnCOsEOPtqhdM4Ux6kIE5YMlk82
ymSHxIRcDfhjcEjjfz8/UZeqjrUNkzgcdb1mYEcczBPw0duc7GjpNV9BIV4781m6hr0Ro0Opg6Zn
xz6SSoB1STlUy+hdg8U4ZpAdrcnzFy5kWwEmt4vEGND8EdXBoXuV+V4O9SVcmDcaOcsrB78LC6wd
HpyNlQbfJfDQf88jtBmD4B06CvrKk5ruZ+zy8Bi9MVtJ1FnqLtnRwQVOyNEiT8iDFIFzKzzE6GAH
QWBendmPSJbAO6N/p8HZbliVbdrSrZAeWeoHBMRW37uG1/nKYr9049Yq3EM4T+KyBnKyqN2fCgjj
Pc779Q4piflxKoHFYhVm+/mBubBI2V6BDrM/RzmavsU5eL+hh6DNDBUi5n/O//7SWLGW21zWY+b4
UfF48ri/OOjVQk0ag1m86TyP1JdYK7i0k3ojRPaDncW7I9fY8INr2bu/J6frk50yiBdaWW1PL+CT
tdY2BKBG9AypDf2RexQe9GEq+psEBNzXUZyY1GmQXOQVx/1Y5SLQfIyD0Ru/kdGhYKVzQLm3p+/q
i2K/cQGrVvSgJBkkEMzHMkiCZFsAzQ1HgodN/cqzWnjvtk4efezOL0jXH4uRn9ilmB5dmGPSvo+n
fdb5wbUweO3YXgmpGM5mZ/cY5dUwbrva9PgIydr6+rLft7bdaRYAUCZ7/1ibORi2KUZAe9V5GWsu
awHYab3oNTDHZwU5UmiRvjYpClDYRLR7hdXV+3n+JhZ227ZMPtBelYNWOx1zydUfrNs9emNBD5km
dA13CVIyv0G7Ie87v/ZWnttSMbVV8XQA1pYAGXxUivHxF5hVUxuHfuEMLA6h5oOgaScZSEQ3/tCj
QRsiTC/tXqeApM2BYrtP8w2ghBF7xhs2r+cfxNJosfbjPU9HqIxL9+gYfHa7kEj4G+mB0r0y5BfK
g514zlXkg747TccI0WCPcV9nEhCkDrH6uu6dB43Ti4vksFza0efoo4AOO6X6CBig8jcORfsf7ZCJ
Xaju+puV+M8nWlNERs1ZQ48sZQE4gLFC16AgaVfsKDCA+dVFr8RWyyOCbASvkJFjl3bNCyxU/Ads
shc22GypPI9kpWWBtQccbg+4z9nIFukK0u8GQGeBXmTb87fhnuryJyuDHbtL2qyZJ4TNHecISnG5
g+or8RCMdPqi/oAzW0Pzl/s0d/Nt5dc4D7xGavGo0n0/xQ44IBzKSXRMfBeH6Suj0V2owLbKHnWd
QHuo0nsw0cYku6uKCX3wMWVZv+17eM6CHYB1JhhCpYjwgKvEydJ0wMcxsOghHJhV/1APIGt6O9Vn
2CmHtMu6pNvgHC7jeqPAYinXBvTfyvD/TxAt7v/2BLrSjaokr/2vBeW1R45oeeiW7tBhYcY/VrD4
ee0tzBRItAm6tjwpdKrYdO0h8Ir2BxoIoho3Xl3j+2U7zeMU5MACAOFY3YFKporqOcg1Scymizqw
ua8QWxNMtwwCUFNsJA/m4Z5wdMXjEOACPnxDy85rtlEPlmAXBk03OIhQOT9Ylt7L6d//mVo0JaJn
Y1l/a/zSB7fQxNU33+HsbXLiamVhXLqGteuSKa8awZv4S1UhZSYOK9c3/i/mgJcFGszoeiu75oWS
6loldZgDTZk3q/uRTRSfTGyKvSvWxUgDOP+wFmrq3wXmn4flCtBxva6LnkiJI98bOE0JC0I0cJ0m
33bF2EKjV0gcVq3INZeuZ228vM6Jyhr91i+9l9VlCuDywIYAUM0iGfJNzMxkfnpJBtHDymhYWJ1t
Y0AdxXmflrP5koskyf8QyUbibtPZ5+ZBMOyaWJiIDA0BhA8qL/2SN7J2Vk7MFt6e7RXwRiiGS8CV
nojsxU+PqOkX8Uvn+/lXtzAG7YhmtInRA5Ll/NTBin6b51nQhkHgljf44u3WzCgL78u2C6i6imjT
JuRJ05o+RkVZPvNkqnaJ2yX7qZn48fzNLLwmcrr+P+MQYvRmmpKZoDnkq6l4A9o7yJ8FxA/shxLt
1N57uhe53KC1SPlPSqvJX/kO/jyfmEvbU+C2IPfBR9B/QTqZm393+s7PH4Ge9aG3KgBZGX6iU9a0
LOySOmD5JuqFFmAg9qnAaSj+Y0Svh3UqJ1ZtYM8ugn3tqyxqw07njr9H4o0auo2bY/uJVUq3PP2d
FuUk5p2KFYzx32TO0YBdmdGfDwthK1Mhdi9IZBznCYko3veCoR174/uwCz/weSwvq0u2RwkEPcP5
XMs4hJsnK2/hEFXOi6Aly1feytLAsyofWJB9AHps9q2C2fN33eXsER2lxsDQ5UixgQ3ECXbnx97S
NPX+O/bICUvQt7P/lLSDaG6yJGJ/WOLTbn/+9z9/I5JYNQ9YNzPkbVI8T6SLXsWcZn+4McNzgmjr
Cxc9Yn1vapB4pyQe6VOlFD4EoRmqn8p49B7dDOKhS+5D2F4LWF1YiVOS6pnIena3IHOXRVjlCR0Q
ENb3F/FAcTRn7VSmroKkMil90NH1fAMkYfMNuBJ57YrK3VVDl15UnYUdv0xNwOYGp+nPKXVwMtd4
UVKFfcTzlaXub4vnky2XncCMiNCmqDyqv3lY66ID/FYlPg1BoneSeuMCfRRvsVHRVbbVkyDkAGAz
Bz59NoWrtmjOUXqF3hR1U6BNkKHub1pnFMkPOTRJxje9wSL9Y04bRNBvIKiNuxfVnXiB+6h3nOB9
8BGwwrYJIZ1Hccgok7YLTYDUbBN2PQQWLByLXvof0QQDwX2AVBZ2X3l9G82blA44Q95Mxie92BYE
hsTkZzVGnqk2vYJvtQ3xs6yu99zhEc4uzw+wz+e8ENZE8Q1Bxu0UmR8FNoro7nMviHH0ejrDgMSw
gpqp2rsTjEq/z1/v80agkKcJ+8+iA68rF51J/CfiDu2Poa6n7ZQn0V0qBv4gsjLeRVqvtVs/rzLC
To/vJkC3FYAeT4kaxqdGjkRsdMXjtfD4hYdnWx7SwZikTTL5hDb8PIaOIO7Rayh2wFPpDfukkcX7
+ce2dCdWveR8Kl0pp+zHULqq3Q41dKp/mCJkvvAC1jiom4h3dTpHT/6I6KCwJsB7g4oup5WOzYJn
SEirWkYZkQiFHtirVCULxBVsG1iOwyrQygckvQu65Fq6NMtxkp+N8OA9AuCOaXI1dqqLyMZzam9w
rs8/zqW/Rlh/jSkASSonGv9A+8QRWRjMMi1esSelwdcZCdPTbZ/7lUgfvVgPFYwyYkBefNW2bXCH
0KDArZ7O/yULL9b2g0wFwPQANwVPeZMgbSpAKejDue/XYisXhqg4/fs/802KOICqS/JXE8ERRjZF
m1XlrQly4CW3gMvhaAMHs9ka0Xxhegtrenei8cYcGsgnk0ClWyYFPruN8cVDAczEF7jqnCb0p4pe
tCcStjVkQkxFOvYBe6IUjNi9cJmgOMFFlPZKM3Pp9VhbIteJSQl7BHuCRjWvtqMg0JYF2jQvl71+
a17jkDlPg2lgTyZT9N0vEV6yceOh68Pzv/+5kEnYXgkIFInHoM3+XnA0BzZ5b/rRbFQDYcoTlUDy
uDeU6HKm27hpJ/GMNY/O5noQcxs/nv8TluaabadIHM1YBmbLLygJ27dZMnNVJA7N4dkQzk/iJMUf
mcwJ7G6xOx1ghoxZ2LRytZO18A5ttwVU8IHJGsegD5IUvPzOHJ5k10EnuzXh7+e7TWE7LJoUcqRW
E/17klkG3x6yWJrpd1aiR3ZsWMaLleG++Cit6dXEJqhjU6GlMyj2y0CwCUVX99LCG99Rc9vVziP8
s/GW1/2TiZzn829w6fZOD/afGuL4YCjUHCMiRD4N7aE7TdLiAZudATGWhd/M+/PXWSgetv/Ca/Ja
42CN/kZ8CsnuQVLDsNhg9LZRuo3m2NRtqPTYiHSr4Sme11qdSwPEmoSw4vJ0iKA2C11k6xQHnnla
fp1c4psfl92ZtbqyIYrl6JbV2zBmin/zekPTW2iGHRhWRZbHkKWQRFX+bR5kEBFf9vEQWIsc0XPp
QQw7vEkyy/LLNKt5+MimWG1xDoETiZUaubDE2H6JmA8S4GcyvSFpsM92WYWl8qMDZI7IkDhoXh6Q
CYev+e35Z7l0OetbBactM2BAE3+LWa3TK3jMYscNiaZx8MDRpA7uckhC5rfLrnYaq/+MfQhuksYd
5/YN3UBSv6h+zmi8dTx0TE4xMiMCNpBBLoHUWqnYC5OAWwt2kk8aNkRj3pvAp06ySbTSJw3OAN9g
ukMA2eBNiD/QWfbLi1yHrrnqlq5rlRYJXITL1CTfCj/K+vqqKJCg9tSCcibGa50VXSw3fYy7Pzn1
x9GPLrxfq7hE7TQn82ygoESkg2z2pih96GXhRHDZrncxipAdkNVt9j4S/NvV+de6dLfWuj5yhXih
zsTvFRxLo7MFG0MF99RRLpA6gy9ORiw88Ebv4YJh6ZpjfaGScqvSeFBkcKJm/y3NcXR20yMmMc5g
w2zmfjs6OF1cC35fupBVcCbqo8FPYJRF7g9avhSMILo3CpqisDBsWjMyft5CBHXov7MD5mvYRWaV
v8+88aBNbnUR4FTfkxDfy31MfHid7+pIZfkX3wsoRJAnY9PkvJ5/iwulwHZh5G0fDVh3zUcmHS6f
wXbqFA8FEYy84li7xwdsqmUqVobqwjphuzGCRlRtIEb1no5xW4Q0GKGrBPsAHPPz97Pw1mwLhki0
Q32sp2+Bmky8Z9L32rBhSevts1Y4auU+lh6bVWKyRueji9CON/hHVAk5lUtZeRNj98m/ZxqCjCsV
tAjCXbnc0mM73e0/JRRfWDFCP4rsY1YQF36RLHEBBSmCnFZrqc1LD84qIjI1TuGlcf7BY5zDf8sG
Z07CTCZd94VXdRvtzr+fhaphJ3hnaVP3fZXm71r6hSAIPRbg024IAXRj2E6FyH/SMiegkxhIAdes
l0tXtYoGyamGgTfo39PeAGwQ8gKrujz07uSkzl6BQUlrSHCbNnb2QG267vfzd7v03qwaYgbX4CSC
5x/4UB6GR1PysoEHv9JrpX9pO2vbLPpxglSxqaM3IQuT5FdlFCmYGl0cN2RbBIXQhn2JedwHsEek
0Id/q4OZtHfotf+Pve9YkhzJtvuVtt57PcABF6C9mQVEIHRqUbmBZVZWAXAIh3DIFX+Da6644I5/
MH/CL+GJ6p7prhzO9BvuaPbMysIqMzIkAPd7zz2CWSx0M5KI8Q8uvX/wYT+y69OF1l6S98X7pRKs
rl2rgCubnyhu0uv/p6/zI7me2B1ZaCXMu2jEMsTZZNEJHZlTdqn1B1faP5o4fzT/xrBZCT0hMdcX
WWGR9eIf2XLrZLIlLZ7nilLGTrnneGo+Q7KFLQ8BpkLtXTHwgURdCzLyskGomTIdXFUv1UaUzeh/
M38sIbZ6BIe6co0/Qfgh0hCg5AAtasNNb0edTNN68NcGpcocZNNil2BxaDMoHnpQQrSx9rBi/oIn
/duX+b+kX/X1L5hu/+d/x89fdLNAyZqZDz/++ZR/6XSvv5l/vzzsb3/244P+fK8r/Pv4Jz88Ak/8
6wuHr+b1hx+i2iBh6Gb42i23X/uhNN+fHW/x8pf/0Tt/+vr9We6X5uuffv6ih9pcni3Ndf3zr3ft
3v/0M730j//2++f/9c7za4XH3enBZD/dDe+vf/+or6+9+dPPDvvkwTXG9phwPOHyyxB0+nq5h7qf
bCaE69mCo/F3Ls5Dte5M9qefbfqJUlhSekDlbcbEpTbpLy+F5/uEIETGLcum0haOBCftr+/uhwP0
2wH7CXOCa53Xpv/Tz+73Gexv4Lxw8LLMhUGMkA6z8F4+LGgpUCHYfg6P8BBOnLsV8S7JVYPGqINI
DPNAEDVSzwMtnCqLr4E3D5jXrVA/g9g95WP5CDhdflZjhiSIKmvRCfSMejnUFt3YbxvYKWjwt4su
OyGWqihDK5lBRAE5Jq3hwimR8nVBNllrvvWlMuRzDepU2sLnrxxgLufBLVY1kcFM0bCXlUypG00p
03MRoh3VbX+iiaiBkBfjOKe+h0hDvG+5NPUBRqxTu0ngKNrEVdG5RwgZPHrfFVS2n1GNeDVQh3a1
4AKagaw+tGXmBLp3relGc/BujY8sygamhkA6mRVDw5HnPklN0oWQJgn4KmuM/N4c6cJcycwOsBtP
y5jjBKt2LiXgsUCyRLJX+K9VhT/qkk7ngiVTvkIvLrSV+wmRTX7rdoybLU0X5oaNssGGsTRc/KO+
xaABAdudl0IqQCcTdqWpVYsKwWLVvpSY0LY+pS5574ZUk9jmoweKioKf6yMppTUcNRv69ThoOaR7
yjp4WsgB9KDbAayH9OgUKWzusUKU/CpHam15KmbXe5vrxBUBbALS7NbmzdKGbQKjsLcLA8mLZjny
dCsETFi2iDBGqpRH61Kfshyqcd9zyIQJySLuC27yCHhtMYUp1cvDQgev8q11xAKHCB1VhWPSeCYo
krJ40HIsiwAG1JkKMgUrZ99BZTrA1pRrEyUiW82mbPu8CsWixLTJKcL0NhiLO3cjMoJhaC3BYj25
cEFtriGTqOYroLgWqDl2BvpRT1SnI1NPLYFgpGryKAVr8H6ibd6FmUww2W7TYoIbzygwYW+9qvcO
XOrRPae9qAXmTjkcNJCs0PETBH/ueKdzu+kReOVOqb4FWm0v1zJRi/NGCkgy4i4Zi3pntfVoXaOt
YOVNkXBXVP6aeF4K460pqQOWyGaivqnNNDphoqWod6nOCpYFNOtr++hVFKhgVE2ZnYNSZXciv7GT
pOdlRItaKPh4FV6tYidV1W2KI169NTXRNphTPSyKt3DrR4brhufFLKMVAQROG7gIBOr9Kh0o+dZV
c05Xv57WFv49JhthIe4jI8zmmNbzJSsnH7ykiT5oYpouidsMyo5j6mIb9gIwpGobgnePZsc+zWBh
HoL2OObNucgqfEZMRkiRxDVdYaPsc7u1cmgPB7ecQ6Ib+zxVkJz5NcrsMXLhsDXtGrYKgqyXeoWD
oRl4I3xkl5WKbzE6Gpqon5sF2sYMf+XmR5OAc3fI5jVXBsRZ0hTvxMHqUvtekXKca4oLnb90dMqr
GxsKo/HLOMIK9cYydaZfRVJk7o5UmDKE0PAMi2/z1jWx5ZA5DTgIA6NP1mRuAgNPAp803uyXzLL2
yCnUQEuBt1mhLkze71IzJMr3Fremfq1sc+v1AyJ+mM6IDtteTiBOaK9fziBB8wVanVw2QH2X+RVT
yzGNspJUX+yKO7dscFm5hWRqxBpbFoo+U3uY7KusdjJ2QORCRWIDUYf5DDXAxZ1mXtwGv5qI7WJV
gsnoNiW0bA6Sj721hRXozB/rfgbHCMwYSH99ixFkjPNZmdfOTlseSQVG0KZowP+HT3cHNyJrgIbn
TBnnwh9V22ENStD2d83EvE1rUoSVemUHOyZbEjsuHJ2sD2mKwxSmS6dbHwZNY7WlDRVzNPdTxWIM
MTv7fRlo752LMU/mc4Ih5gvyVHm9k8pexBbFfG3vsrGe7TAhSK4McIbP1qZKFk9HViIauVvB3FMR
iCKSvqQL0uf8BunK4waTo6aP56QH/0fD7KTfWBlO8sCYeer8bh1UHvZr7S2BXlJn3LcooGc/LYFb
hWMnJxVIgbU+hN5nnY4NUPoMAqTGU75EBdxfgdkygqMHPjvolNxwfgUeXUIO88rrJrK9eZmCgSwO
4jAsocdtOnWlDQcFgMA7A81tu/N6U7mgFVp2hFBZRHP21Tp26Fm7ZwGY7hkQtQ25Kp1Kgng7k0EH
NQF+jco1TfQGCe54j05Rt+125tibozRRmvhspFa/SRD78V4mzMB1HNaMaQBzf9eEg01mtZOcDJiu
y9ViEV6ejm+c41ywSftmxqkf3gVWADdcRe3MOIObpDgVSQEdBUIRaRErYi0q0s3g9nG3tEAtJkvZ
t+hT8+JEWVY9FTPrBt+uSWPvFlQrInSSrKi3MteY8Ze0ziDYajBK2MG2RfdnDmSr2RDwGwp/cgQ3
sVayaqMaKK+OIdEUFyU2lv0QXxPJ41EvtTl1hC/0YLlrkbxA3iysV9dORLqDZosbHxyC5OK603Zt
qNiA/hyTyrWJeFcP0xXr+qSNun5aPRB0QeYMkeqmyw0vyoqdB2+p1qscXR0cjBBW0O26ssLMRUlY
EAcWsSALxXxkwKxulRXiW3VhtbFJUdhvlxW7SwCXNZOFlhTGRFMPUWDYzx53/TF3VY6kMu0kX9sU
Cs0QSk1rjTJ4jTsHLnBZbu3Ubd9ZvYg5ZutYl9EAP2yxWbD9u/GSYYfZjKjj2R90zB9Y84AqmSsp
NkDM6FyPOR+RLwJ94yJr8eYluN6aJ1XKssUavWD1uclBpyjvGBHM7MYqSfBJxNqjuHK+V1oY/K5J
ElfzRGQSpx1z618A8n+pifi/twc/9BP/sT4j/qovhXr//0OncREV/ZNO4y//Xf+E7+Uv/+On1/r9
p+vuL/+z/pI3X39oVi5P8UvbIT653EHviAQEGKqjR/9b28FxD7UlOMfAHYXr2ui6/9p2fIJ9kuXA
Q5QK9CvIcv9b20GsT5bt2LCSxI7u4JHSgWDuX+g87O/8zN93HnghnIfSpbZjgd7zcVThSI4FtB8A
PlV5wLpy7zB1sFZ93SKsVoIWDWOTcefOLdqBcYEmCo0vr7N7lICWD5526Re2deOgBIsQoxhjW/Rn
JUq/6bAsp7yuUSWNX1xdneBSXEfdiu4Y7PRgSF1nP9Tytmn6c5q4a7QUDmxcvK2mlus3M4swRLjh
e9Yn9Q6jyjqCkPm29nZklNtinF6q3K7Ciu+xhi64rDF1SLNh9rNBZoHSTQyaW8zUuvigKNmIRRFP
ZV02G+02fjGBOzQ3yq9ToiLCsGEKaqUbmXUPZVqRoAEzMmzGEMfwrlmg5nWsegkhn6k8fj1nBCVz
syyw3W6/tG4nw7kvvg1Du3H4DBOEGgwxsqCKW1TYFKuLYqj8imEMmgfm7eZhHnHNmtZ3O/tOtu0D
ALR9MjULqEYwWl/1FUdP4VErhrmvDikvXllbO74tMY+THT7emkgTABGd/LZPr5I6C4ei3ZXFkPiz
C0t2zCd9NS17Y1H7j5at78PpH84Y10afjObCgXEhtf6OYVCAT8bFZ2wij2Ab1EC4xzLMiRQRYi03
CIed/CRdvmmkHYfZwgMFilsAVBDfUtGQoKiMCeDt9tggHTGuSu5b5YT7Ll8q+kI38NxijEbQJgKW
kesSTmCmdewNoW22rUbzUK7t5QvPd3qhFOyxfIngMYV1v/PbKRqXd+BxT4VojpjzkQ0cR6ATn4et
7m0nWHCcaqsmQQkI1K/H2vIhTwpyRKWGwA9MBJX8ZyhqTwvk9rHCVhdS+axdrwygPBPT0oXtMEJV
bdKN6U0XrEjbrDJR+2WOE7RqHLS/4pBU5dZuEeuTIP0nsM1BuUdYHLshc7Ij+JdI7sLmFQIVKnxn
AuvboSOszZKv0MJeaXvyfF33KsDh27X9MsYEGv9gmPHsqFW/wBrqy1A1yMurD5kFZX7XvgzwUFkK
nDam7xM/gxzTd4y4ykr49ME1J6AyRdHupK8N5MNBkzsvaO6+NamaYzFs+EqdfTbgGh/anm1HF9VB
RVGYZcMtDknjgxC3gXW1FznN+9wn3qGCNWvkafaaYHMLYMTU+hJpJTjg6RJWef7NBe8PvBb7Zeyh
1WgEeUGpOwQwHjEBtWvUMzAOmIvpjPc6wJy9o0FBxy+WhctgGksZNXlWhk5uP6P9BTpRrHA/qZGq
dzlPIAHUoRBOoDhwDJOXJBDlfAsDljCRfbsjPQxeq7pDId5j4lpXT2inqq0DGRJs8cxX6po0LOvL
dT00ULpweztUMP4E4PMOByX4NGad4xeskaHdD7ejIQfPLpMgnUAEUwRV45DpF4+qZtMSVvpZksHt
n85o7VP6zKdfd+MfEL3fA0QfFEcS8YAX3MrhDDA2do2/4ySO6M1T+Xmu6lOqjEF/KJ4cLk6Izg6d
RTe+W5I7LBToLcbs2/eL5/s295/1wB8gj993339cD5xeF23MD9v/90f8sv277JNjQaniWQjjwnVw
0Qr+gjriHmS6XBZQD9iUwBn2t+2fAHbkNlxlUJ8KRsGv+N3+bzufLrUB9YBIOraDJelf2f0/cIIl
dSgXHKpP8JstZtkfxWM2YjdbnXHpe5puWPvE6mIO5lbspC62BmuN33jLLbCpR4UKwE9YYApEuZTw
BQ3o5wlzeB/YF8jEECCg4wNO6aRLvDhmQ8cl5kLuswoOEnaL2VP9gKGa8XlRfcsWdYM95uj26oA2
/EaLm5wPX35XmP0Ksv7+mvnuHPDbPnX5cJLb+A493ADC/ThdADRhS5VM0h/sZQsIyHKTEMyuY5Yr
SEicTbrSYA3VJW44VcHUvSzpepeR9r4qmr3bqQcyie08XBDVMkYFdwTUZJJre6ahhC+TXai4Y3ce
PQhiB6bc5Fm9cTIaImb2Cu6f1/2g94vxwlaAxKi/5fqPTLl/ZLD9+gEFw5mCKtG1Pgbbth2BF7q3
St+eu0jRHPk1YsfFcFocb4/dJm5KfT3Pf5hv+kGi8ssLAyl3bBSo0rb4hzFYMrrA3eYGglHnUadd
bJv6gAbvMM1T6IyPa1kHudsHWmPTWHvsrtbBqtIThjBxJplPp25PSzuQwxl9d1i0d//8yH+fsX88
8kw6HipuXHxorz6MVz04j6wFZLhaDBHr5+e2XuLK2gNkPrFlOc7COcx8PltzBYFjtpGCnURfxFb3
TsGnWAAH6dns1fBcOuk2X8oYDp+7CQmyEJ0/szS/waeC2ytsB61k24AFhiRZS8EXtXHu4REGlVDg
gUTuI8LvMx3qIlyGeQ8zkidYmR56pVAmE2ROlkHXu/uRisNMp0gcVzFvrDN2xlvHliXM9bMNt/gr
zaunrqquFJMxOu6NqUrfJfA95eWVlf8BHwuurfh2Pn570nZtrFpYFLAs/PjtwSyXrHWBGsRb2zMz
4gYKWuCSYk+K4QTb3YNx3wbLvSFj/kC9+ovKkhfgbs/pNF4httDRzT00mA/M2jC27lZLhGtmH01B
3wBbbWFmFnQJCy0n3XTcfSl6O877jSzdbdKsQZkNvrLQOUi2MahvU74c3DmPQGyIDM/uoZqrHAK/
QQW1Xho23nqf8fEVEe4PQPgPLkPjj2qsmvothUljqsBCmsr1nmu1qxG3XlrksxzkJtVv3lSFnS1O
OhtPUwt8izCopJrzXJVItIdVGU7VxJCYHa1UbDmAbM+tb6wy21XpZwKXPdbTc5E01wle49bW/B1y
JIwb1nBuOEzS2MaGR6hJ7LM1DbtWjztv4AEqycFiV/BJjmVR7LmCD5CRcIyz32BDj591UC7zVtTg
d1skbvrTNA1Xec+3WZdv2mfRjYc+0xutshOSjePJ9Kd+tQK4awVC8tAwIGmJPup8OdTEA0riRu6q
Nxvl5SEc8nxetvsMQNdstbB010GVe9tWVweZL1eKgj1Zrvt00AFC63df16k5Oao7A0aJpwzaYFMs
vmmHE8nlK22TV8A5dX0ywMRJRo8zrZ4GRx4UDYGDDn6m9X62eUAm+6hbeShnAgenIh7rKarSDk3P
hJT3fgs55lU+pQ9thyF3eZzB9a4gLq1Uu50gTUCruPlaDfoauTub1Ygdm9ZHxdNv9SC2CWi7Ddv4
9iTv6aivE9bdqdmNkV1zJ3gRZY4bixHuICOzbhJRBEic9QlR72LkO3A3Q+EVEUe6AVJvnzr7AZKP
G0xa4nSVMRwa3/nA4mWxN+jEAzTJR3QftS9ccd+27Ky6GW3xfGxWAN+ifV7nJFqpvF8uq65AwtQq
dmP/NLj87CbDidn1S0+ba9Bgj96cnpEYCn3HTj0DwbRxjpDKp8iK9dgB7obKV8adgeQKpL3ggNqX
aTSEj5MP9CpGbvJZJaDcrNXRJg8NukLbyHu3y9/gOn7XrnIjOhYX9fKIuRVwzSndwA50i1jyiJAZ
WGzlQ+n4aBZ3q9vqDXieTz2OC7G9K5wySgfk5rntTZWRLS2S+9nL31Ri+bVTRZ5Rb5bi55bWrV8k
r2ki7xs+nBxGIrbYN13boH9l6Osz4Nm828LIK2JF0gfQacWV1HeddM7Ift+vvHgYX6cB52ONmVUN
j0VYsocD7PfJ0p6tMvVX7xsyc75WVN+19fRYk8u0MCU4cbGvylnhur1vSHE7gaRK3uYcB7dzb+a5
PA7ldIIx/pl17V1fuY/dV8A0BMgEtf3pkMqziwwDmXs3BYYXeWZKUCb9cYXLUVm3zzDZes80qps6
KR4UANYNknW3wMAPE5P3qZN/u1jDwuESaTWJ2FquvkaWbNTl9mHMyxedlUeu2bnK/b5gO3D47uC8
m8GWzHosluS+8mhslU2sRbPD2EyGwgV9srmUEi7qLLXS3Ae0/E0WXQHZTP0GhkcRomzJ17YOE0Cx
AZq7g5Ae8thamL21dZ0GiYO8BNjRjsKNYePQYta3FmFmR5Ys77oekCqgVojM3BtqibOm6huz+Ab5
Q/dzjyFYw95IP+6mgu5Aggjg0OX4qiB7q4QD5owVBkJPHSCToVePaFbiQU5bjR461TDhREoDX2CP
s24yqwh0MgZO19whuagX6jhD+zw35ACngdASfJ/AkW7MzaNrV1skWeyonT9psl6NA9ScLgVVyUXw
5Syfljr55kKWakR703n2qU/SSJ3AHL5t0jaiVrf41SvPS5Sr5Mpe9D0aqYjw7kAcuAcsNgsnmZ87
BAyuqxdVI91YTG3zCZ1yu8QIf76x8jGYy88wW9rOBtcYtfYeaCiOpW5zNm5Xpw0vs0M6egcbDuuj
PQRtbx+RIHRqcrkdk2KX0zgpvZh7aodow5gk8z0t+XUyVHuDfeCflzffbSb+boPmKGs5KlzX+Wii
UDVqUnU5ejDasYKkf5SAT5Lxqnbg/tetIUWiyaIsf+CIpBxhegpoxNy41ttE7t0+C5oU/Qxanv/s
Df+wN2S/O3IX1ssPrJSTBtnja9e9mt+jwyCS/BUdJpx+stE4gEUigeahrUcp9kt/eLmLAmdzPeBr
Lrwoftcg2vwTSnCB4oxilAUCCvqCX2kpuOsCNMPFDmNk5jA0dP8KOMzRaf6uFGSgvoAygybRQYKu
I6yP6V+YcWcNasEZNIHuCoYIYTu3IFznMcnywGnMxjTZZubocVYrTIZHY5OASDcuM+ljmF03V3Xi
69LewGt3K+DT1SxPoMFs4QZ4Venp7MIHpcekdGoRMAbgyFm5z+jbWi7BKPqdVvo01k5IyvY8dljY
S7kTbhddAMIcOR31IiO1kfXyXkJB0ytnY/fz09KzPay2UShU25x/NhLel7LHNdrtsrU+JslwIFa2
71eyoDXMthcrZlSfBcNqObMThUIFrq9RSQRMhA+JTG9rld41Iv3WiFNG5tWnS/oMJFOxPFT4K0IO
lI2HJUWhM5qdwXXH0sPSBTaMU5bV3fNmPUM7HjrqCrxBHwBalNF1D3OY3Uq31tQdMvcEFD6kSFVh
ZbaHAmhnT3AMbw+TqvCVTOfRRiwKXCtHiAeK9R3hMWHDYY/YDMHqjBtM+iL70tz203nuxUNRkad8
QkDQAJStLm/gCH8HVjfoFt5DJtO4gUdp7oor+MxGfdFsSeGcAKp/6ZS5MZ0bukhEEZN3dMU3WU0R
T/EpWnWTl8ULq3o/oaD4OPTZAc9yAM6JAWYoCnNFZu+2I+qmNWQjq+6V1tXNoudzLfM9703AQBPp
PayUY347d9AfNVX+mRAW2m3/KDIsUG07+9VypHL6pSv8z1Xqj1api93SP0awgr/8L/P1p/f//V//
227UefcjlHV56C9QFqGfXEAomDtBEI15lXPRMf66VslPDOMoz3MxQXKFfUns+Osoy/oE0BIjMA8Q
l2Uju+NvS5X7yWHCEt+nXEwwjrXvX1iqoNG5tKW/7Ypg5+HJOFYpGDd6GKZ+BCVEiZmOXS0YNzAr
LOHBf8SkZNlPcAToL4BTW5OXAUZU8H1t20hkqPsUOsk5rc12FXIJZtsEJXxhHrlj7ZjAhY3PVsdj
j2C1YTa3clnAPIAy1uVoSGH2q6OE1vNtSvsoGcxy1WQuxFh5DsoQDPF4YkeeOw4huke1UdYEE9PW
hF5vLYdVpSfEt067JZn8FdGqJxfWBafUSYawgFVGoGCjeMhTkeCBCEH2kFG7TwnMKvs2aNPVfE6c
SwYOdBivvHiiMKXkedq/wUmy91ubXaG0avZzqbrH1joN1rIBNJNFaypWP0uvETHBQYpwgeBM8FSC
eg0r2ZhKv2i64gjHrF9vtHHV8fvvenCSUisv4ktyPOB39BLF6G6ssWKRre35hH5nPomq2sI8IIbr
cHVnrT2+eTmeciwSUHFV1hEerdtkRQ8KyyZ+ci0CLHHKKhuIwhx22VBtQMxDrlRi0TjNuyG0sQ4u
bisjTuSwrSXrjvVUgbNhreVuTvOHzBvas5kyeSyhNu/THCAYUjfPLhqH7z85pM+v4WC1+m7imp1i
5mDQCR+VGOIlL6wnyR3U4J53qGX7xYbz/0OHiBV4urOwLDMrGsbUuqGts5FOjUPfdfSYDxkBN26s
Tia9Jc5yrWZOtpkLW3pRKSdaL8+yjlmIP8FCBvnVkNTjXa2Qo7vk1TMdmxSdkE5geIWbjJU8ep5S
OLzluh3PxeXGg4tu3EGYj26mGhEfeQX6Gzm2Nj/Sgo+7lnnVFLY10D6U9s9yoo9iGE1Y2ao7dYOF
vnSsJLQtaSa+lc5gB2TobjsAl3kIKCI5MFkmhwUGzR34c+uRZAjrQPp3dUzTojomZYa32JUOWrGV
gufpLPsOrLcYIUMJevOM7HOU8aiGf/u5XjGoqtQZVQs2xMsNUyDo6Mo5Jnbabb//aiirbmdlcgMZ
2ahwfpDsaEaw1xzZepvKqK/DmuTbJXW/gIbW2mGal9kZhJ7snD6ugo8xev8XxDfTfQ6JFGT/DfGL
vvcmf/GaMdKLob4Eb+jggTvyu5uhAW1rmPOr334Pc2t56Gr10sHzIbbglXn6fkPGDJTWQpAoKdBs
2nIxMXwLvhTIUMFu2hFQGsvOCfrGG5FROll7kEdGdL5pHpnms2er0zq49q7KevDK2gZezGx6MJPj
Rg5Ipf5IRLX6gnTsVKo+knbhBFU7DZulRD541zIZ9uPknZLKPXZF5URE6zSEFhI0QbyQd0JbnIQl
TOiC0Z1uRxi4xK5h5EBYnh6//w+WQCzkuiN+sqzW0as96wj2kw6sFI5a5UVTPbT4MLxmdwTSgvP3
G/Ss5ZnytN8gVmrxwR4rT5NqYRruNCoWtEnymCrEnFRp70TLgIbespCkUNctYIuFsmvWwerf0YKe
HBJzp2kxMIexYJrkhwXoZZGtGKvbWgXjilN7OxbMu1rsGFlEwFrIuZFIrLOVOxwqVvkNK0d/aMdh
Uw/Ls0zV1gPBMMBMmWOw2rmw3waLS2XcixDR4ES5YXqDKLc+1PoJPOsKGC0u53FGLdJDJNKCglQt
I2aXECQjbv5uGNYjDFDQO4OZ1UElHNOyfGQwvgssD/AtnK+/QJv9NU2ReAs/G7cueuBNiLBQtYeT
YyYAxBB10yZJgNiLSBr9RlpT70EZ6IJeP9ryakrVczUArcoAuUEQFtRUvi5ZAouvUNYXp0BtUZ/1
6tbS372xaZh0xsZK0h0w9fOCCQtn0+NSEwuAtrLZam32E2M3brlmYT45J0HVrfHqXVMmd13WZ2Hr
0qN2zCEfugN4oKWvWIqAOOnd9rFl96C5NsUTy4YbUZ6Q2hCXqAEx44yGodzB9vQx8eawRHIyNkCn
wYbhhQgkvhoW9zpVeg4B85xAPo8Fc9GrD2GWDduuXu54DyUkSZ0igAXQNVLRdMAKsKxKNoXE8HBx
iqPu+giB6MWmG1oAWZhn2vB/2RO7CHkPWaw14XIGKOQNXRLkTL2Vji8Sve5otoA9CQf/ZC0iDSsF
vxRNEiwKCRnlyqM6eYG/PfK3pzr2xuJE2AyjGTaHrGPnVSqwTrAI+9iLgpUDUoDxfbQ4WRFnNX1G
FatSF+eAELhis9lccpjbGE5PkQvjePh7ym6TiXE4DZwNp7SajgwZ1Xvba2uQ8tPnMcuORMomVMX8
hrr7dWxZv8VMGjXCLJ2g1DsQTF8XDyS4DlYGYmrBYRUCxkW2DPUoQvBoa7+gAL7aFjPtCmhYlc+f
ZytoYYaD1bu5bEHIDVrgBbK3REQCpuBYX3oFYLCmApclG6N5SZ+kZE8dOWLqve4l6NmBSBpoUNId
Uem2ta3PKvGGCKUCML7aCboKACoORMDNkINHghWxuJNiAqWTOAQoyRrKRWAavgp4fiRYEVK7PJWT
l+6cwnBfsx6nj4RcYGB5nA9LG1APQ3ylto10HrtlxVoj6a2r+25vSbsJOorwFIwQt1AOzocSiaLh
rL0s8PpTNRBk2otvxbLW+1xPYuN21osuRn1fSPOKhQZrqzuXMZb4bxzBG9YodGzYsOCj883/Yem8
ltxGrjD8RKhCDrdIjENOTjeo0QSERk4N4On9ccsXVq21liyRQPc5f4TXVwMFQCcS0mnunQHz7Kik
8PNi3NvIxe+8gcdzpS8nsjFKJctURRj7NH9J5QYTQE4N1UnTDnk681ODtkYT9qvCHeRLmXt4Dg1e
Y6LRX8pRf0BrHFAz7/iLQTWBBrWB8RmVKPDhEYliHTiKrUY52xwi+hUpkzoNtNki15nXQpBpIn7G
2Woi1InBiNU9tc0ejQGS32ZB8TfafQgEl4TFuFXX8vaDymAFIJQf//upHFnVtcuT6ur1aKf1rep2
JaKxqHZXHbbWTk+bWWSEjiTXjKxzYMNERGNjPyxqxbTZ3K9G8Y/W43Oz9FuQ9je0E2lnrNlD4c8u
B266gfC+VrJ2TyLX5xjvtbkTVbZLxBuNEGcDiX0wGt5rb9IGtHYr1t3mNVfnKUgfMDLYYSm3sCZi
/clawX07+6Sszb5fZHsohkkcrHziOUy+NYRw5yHT5udSqDsThcq7OU0T5pWFj5Zj7j0n797nPsxP
TUH6fXc7LjDKaeZf0zNP6HkdK2af7QFI0r032H209cb0Rs7VFkhHy44Zttet1pbdkkbubCxXre29
WJG8O57aH2dc+mcJUDjb1njMkbcfyX6775zKetJaegdUBYmRZRX6Y48IbhzL8gv9+S+hdvQMDRA5
QD2Or0rduKBSYR9uushaxjLUJmcn5HahppP2sLLozlIfuvOsbPlubIF9hezfp3x0D+5YAq9b88r1
rv2HNgNeqNDrBu9ENXq7JHkayXJEuhS4EIoHMbT/NJknSKybWTkNqqmc/vsno3e/en3ae+Ta7Al+
NEDwGzOeFquMKvJnjoQLc7vKtrqlTSHe77cHVV2zgCTsKiZ482gps/XQJ/KtUDl7laHodsjMA6Ea
2dVWYMy5DqkIuSNFmG4Py2jDGWV+a2vibvNUokWa4rkuht/C4BSuDKHs21vDRzZpqJuMJhq0qj13
MtECp7bQEKVqKPta3VX20MVQW6Gd6XBakqNJ4xBYSt2OEF9FXQXqXBh1f0JKbfl2tcyopvXpcR3b
bZ8YbuvXN861KQCWIFYvLAQRkWde7SohVX5drDRZrCVmcV942Z++bCImxDLxy0Z9adbPOZmbOGPG
wCuTR0K70iKa+NZCpa5RWX6pmbsq53RpMDxLe03vi5raPlH8oH+yQ1uoRHL0yq9q0UearN9jqiOq
NLs1uL0UdF9xwsyBPmgHADQ9cvT5yhKTRzgouGgu7no1bLV5dbcUac+wIU4z28etQMKFWyTM0okI
N2KOi226r8a0ORmF++iowuCJmR5sJAHBLeGI41f1jhkKp5xa86PJcYkrOxxLZYqpaJ3Pad9Fk0Nn
hFM67AoKrcEEafnrsqWxKmfrbpiWg66getxUl7Nl9Dx4xqPWOeOd0xX7wSCTTeQ1EsxeOVFzLaOm
ewREf23awbmzRP7/H5qSOF5mq8gkU8Sn1r3xcT33jJhV1OLkPrgu73taeWGeFliDyhO7pO2PWt0i
0XCSxbfqYg6rDrE9yslAqtl1Hrx/uet1O3stv51sAlMzFssvTP0pV5nLO/XG53DCCgwISv87eUa1
k+3FlkxrdS3dQNMgzJpyefGk6/lzOj8WlaMG9ibuN52q9jHz/HqZdmOONW4ravNI99OhMqaG5RNw
PeEr87Wcm9Wdx+KEFutzUdqToCXZ17ThncggN87NRCKKaUu/H5zvZHI/tAUcrFM/TS3OlRmijD86
UlBOE2dsAzq7QuCVMVJm9Ye/XjAo8z2SwIW5dAax1N0AhqJkWnR0LlDrUU1q03cznroa8NOiPxtu
x90tVvbbDeO8L/S09zWBKrLZ9NjgYSKicQa/7F12kiRyOv2+1jSHyU8XUVWfMIphUCjuViQzGrk9
YStdIzJBOCs422O3ygtfIC+CKbmkmn4JmAbUcKuKQKwuWsKRWa+bs8Vf3rWKldwVFmJe8mZxU7Vx
oXWv9IuZ3JB5HxDIwJe/IvlX3uHC43mgbqGTEFZYPUQoCk8lN2GOB0d76fNOp3B6pNvF1VsqJtvW
Vxt1PupKEuh/6DH5kGqRHnqv3enUlgQe2g6EDDgRu5HTNzOC2t5O2qwqGD+shFflNXUZgraq/h0X
Lz3OjQpr1c2+OxH35xQEIxalQfBSDUiDZxjjHJFzLz1FPMt6LtduDouBtpyWVsjYrhJcI/Oqx6MK
ojIVzrc3dm9aBXaxZt+WU6/cqt3bqsx1RByYERZEujIuBstmNg/eVGjsjkiFUzTYsUJbklc5Vuwl
SQndnx6XUbbobIR6GJKqu68JgC0JR/TpBOricdHEznCUDtOiJSnQoSEXE1H3ors4B9r+Mc/zqFA3
uFdGJi+pGFjr9wT6ax3k4yi3l65q9dM8WW9yyy2EOwMKWQdppNpIeeo997kbh+91c6+jwZaWTevB
tOcXTXjuzlBcClEr8WFI7Z2YOMevmtqK7ZZXZUn5k+DDEjsG1P0mxY+jl7AIpvFdA4eEs0djcjN6
8HlmUPPkRZliYVWqPRQcmbsfNQTNDS9ZuhAtUKMBQa7+OGnescnxQenJ9lg2hc9r2e4xv7JyfeHv
8AfIs9Asx0cSYvn9HXAoK1t2reMFOjMnhCxmF31tX/pe8LHPzeuWFU+NLQHtWe56XhoiGbkY+48l
Uecd7MYz/XZfWa19VlSy5aPog9Gy3m89wBweY2AsSgK0Z4wBWourOSLEHZqGRQg+oC61LNQ0DG3J
k11YekRYfKoY94Ww3pT5z+pultZhb5bWPSXY487Bu8oadZor2JGum3lRDBkPXRWjUCjQzAu8/3Zy
P7j9d7oMWcSAAAJvoyrOayID82a+EMfm7PiNS0TBDTwqhjZRNr2/ufZv3d0UFFqfhJY7DME8OEFt
tL2fa1ixaradObfRJWQWTlwtrXybWFXOdus2tQ5lUNDAyhQE56jkXrAMVoN70/gG5eQs1Cjlohr3
dcZYt9Mqpw7oKCtDF2Jc4i4LsAv+rmntT0p6NVfnak4cLQR7/GzEV/mrbZiBL2eJbkGzn1pT5QG0
c1LQOGxLB8Ne7VjOIVJapPsqt9wByZDlz7KKFtVkrlHE2bC77JQpM5+YNj1YGseqWPosSrBBBYRt
6IHckAmbyvaHV60M2lYwndsFG7yFQFx4OvokBYzEZFMtCvQCBJ2u0PYpEzGYm69rKWubiSpldOKF
Rzq5BYiTKOfnM620jjxv0+ewbfshpUBktpB3NNmd2h0VKQdU+VEh5kOzuHuFM3bVwJNrM/fYCJvX
dbMQffBVYNKSoWryYK2pdpzN0fHT1B38uVWo0DOYipr2wDXnxV53ple8YFleiuy+VMZn18AmaHzx
wYbWbK2R6GoVbXu1+MLotpNaAGlyMpppflI28asVb4pifhmpageqk5OSoK1hir8t9KrJia22+aA5
sjq02rgzxuaDI/g+5+4glW4r2bw2zweWRWMFTN0M459ujU+uVBgqcxKlR+7X9p8sVaLsxqurvVZJ
ioXs20rNmzrsGbppr81gPv24Hlt93vU3CT3Ufdyladixt06SO9EsvpItQ43U7bNMvlMW1/uULrzl
kwAC6bpgaQwT9T/uQovzPXVMEVi0sPf1/NeohuFv6/CRefadoky6r7bJfHRXLx7MWUVvlKnHfk7O
o608ikFmITZa+0NNf+tlAXoLyxahXlJYr7LWD2aX/+H4+LflS6ib4jhtrJei+hSowxfV/izqDE8d
4hgA4lsJCoKZXDDVpGjZnMHb9pOV3gMd6GdPZBFniXY7At36Jik39De+5InFrztX3pentUtcoqMK
KBrN0PSbVJx22r9sxkDR3p6Z1pT3WzacXFwDDCVl0JAp6SOiUvHsghln2s9U4eUrdBr7ZjbsQkgR
T+aGnXC1OEWy5NtuNTXairg2jT968x7p75ypwav/lF7Io8zUU88tGcxNe0os6ynXkxpbAN9ni8dE
7+ernaUEFndb4BrnuqzSPRb9bid5nLRy/Fja13QyXb9PxdOg/OZYNH2HaCJf1CXADls5DmFsON0J
w+mzU3W/Rqk9aQN2oZVtz8n3c53cEWKU+8WSx/j/TtpNZqIY2YXovf1M8JbPy0vdDRB/Nv/NgONA
CmdVHZ8qpGebO0SVSC/jUm9cNbMMNX0J2gk+2khfSXYP1+SlyNh8+W3hYeVZ07VrI1lgbLfe/fdn
7Wf3j+QQt69fFVfuPBNItKay4Mw9/UwJPfsHcCn1aEWQ1JgtVC+9Q5H4RUGq8PVs/qw24yvV5vNq
cVEllbGvSu3Dmz0ZVo31oczKl0VrPZ8J6JrFTG4scp+EWsEqI8vpKNvHAapkWgbDh9h6axtxlL0K
vq7taVPhXoIcdztT8XsNG1DdPRXot+2h3/a9c7Ox5pGiuZFS91FVLB+61SSoQ97qovBCqkNShm3v
grMfiJEHzey2f26RPjQ6K2/Bv0OJ5tEAeeOJw8QzD+Zs7W2oM+TfQZ2i13HUJCqFYTF+jAIRlzxp
9bbrGnFxNnIh9CT9XW0ZiNG8q5A1TbYbOBPOJnS4ZbQiXk65n29I9fvInOcnfZpgaIAuNst/3WI4
QdPSbqGiy3Ss6Wsx22NRti/bQJ0lBSIvawNB7aQXs0ofaqU4YFQtIdhXznuv/XHS+gDWru8bTURq
d5nkQBdKL/x+tLRgMtgec3eO6770fEVsLI/K/EgaFMIFZW59rs4gw51WrbodCqy0vpobOTr3BSVe
FVjV9moqhRp33Kh+FlJzDJYnWtsnSoIMi5NiLyH7s7wyriGI0C9DORzzYnkhW+GpxODUjG0sumpX
YifxQaC+jbT7sJ3xg+/RL2menBV9Cstec32lVe9W3MVhPqGkz5KQT5UDufxucLpII3Tu+pO3iH8s
N2xESXUi//8f5Iblk+1x8GgDC/FqUZwoipB0VSiy+qw2Qx0Y3fTleEibFWofbZYD1Uqvk54xdG3b
3diqXwXM2ux5973CLMzaECie8jUsYYK+C4CyxMjVmEFC/SOw1ZXtPSKr+EdLjclH3oqdr7mznPJd
Nx4J3gmUlUootwS06OQQQKdetNqJUv5fCfrQj0ZPRi696KcmVc9WdkL98royCfkVDQlsvrfxpX3I
K7uHMKyByEX9kxG/QQjgeB5sPaQI9a4sWTq22QbanZpYNwrC1VHOud17olUoD7ck1jvuiXn23gx9
esGquF/77R/4uBMVFq2iykwPsqUSQUDZZ1CVE9isUZByXvPeWs17U7I11wpEmeKuRzutsUAO3t0m
6pxtJ7GDxHGoAJqVUBd6RKilgh6tPGc6E4ei6hPII6AtzAmJ44/GbVXJs/e+QgeS6A1ZBJ55FROY
wAT6Spu2EaYleQhFvhYxMS1fOfJjuhSAsrhuC1s1DrDzu9r09hmZEz5Y1GeXf0tclBiqxH7R/hn4
y+3JeSmrJicH7tgZc0QMXnHXICcHZKkhKguxLwkhKypyJyw6NGmxtknyV819m83Pbdke+rF79vTl
AeZN3W3Uneav+ti8p4n36jS4Pdhkz006PBrlEcIeo2cOya6dl0K9eJ37gdxlz1+NPILy5imrIAoE
p4xD9kiiYlvbrC1i28XkPvG3Lu/S0jo7iYzc2z3Tz1oSArE+NqPxRWxgg0i89hNCYNhsySJoOC7x
RA5Bgnx5Vzv8tMcva5RU8XkBiTPlLnPs5n6GiPCtcts7muRX8EBvU/JUpBz7FbKXehuPGaFwiEzx
hnj4NOEhA9OmR7saw1p3vm6PembWj/jztrCR7ANDEyc5Qh9ZxeQtfHhF8aO0leGbJqwKqeSAKnVI
PftTKvN+B9Z69PSRp18kMX03WDnb9KdOuFitlKZ758eE4GAy7V4Xa7ZJUAhXJwHtsd5a2Wdhk5dV
vGoNOqzqfbNw53gaJI9AVBQWkxEJKDVVZEwKzn+QxPylEaHDdImCnjY9rHkVeseuAvAWHOGY0ZmF
58pBK6VcQJFOhqvet4t3LVYG4U6rk9icS8Sfff2YUOZ1diBfnX+laiPhHmBVFsT50qS/EsgT5qy4
X1M1KEmg8cubHJh4jDVWCuPZHZikMzO55IXpwEtkzxMKUsWueCV1/SZDeBtNVwQSlDdO7e6j7kDC
FLl9SURGW6o9iZq0g1G3uBf65ui5yosJUK5lB0MbPqrtKW891ldd8bcSm0XvQCkt7r1NukHMSqEF
ern+2vq9ao+HKU8DBffjXuMNTxTv2ZnSaO3qHREieghFBndr0CfV1Mg8+JSqmsnU3fayIznIXKGw
Btv+bjq4o4aGXsx3WDT1nduMzl6zKdK1mNfJfPRNDgwfsSqHRqGfFsUoQstcDj0VkweN2Ib/al5K
xTJgCqyLLsppr7v1V2rygi/EMeE06ZuYlNcBzrxGvlWJ3eaYN8yrPSSKxvu8NkaUEmHeLRDIcLM1
PeyHEkwBdV5+gO8EMV5ec2yOKLamuEDnbGzp14aITiRu0EqSbxhaw0lPDY60RUbjZE9hJfbdpvD9
llSdzfKJ0OFXEntBKlSEYEaNeQLAzLLSfUWmTcoCm5f4rYXbsEBrBRgE76V3c4dJ96WnE2111zv+
5z/pOtzVVDD7BH6H7E8HIo6HEzipcBk7UvaNRIe/NHijbQsql+b51pC7ad5SKMfstZ3ze/12K/SM
uGJdhv2UZEuwDfbrWm6PI7Zbxa7/CLI6koh0nRy+wKXgWdNTaIo6rcZIv0FkTFa0353pXsmwmENo
kYWNpFpzgq7UtLCnvdwfxscsm6m/xdHgy63+Z2zdYzIuz6L28ngF4EYdtXNcLJpagSVARx1Xgvtt
mf3dM5ijAq38Sdh7jLDvWTmeLK/8VIWiRZZbf5jIjLrB4yxGrKMhxJ7X7AAtw3miQdvJ6eLmSdTb
xjXnKcJRQ9qQZ42YWKBB5wKSjMArP5V1ygrmfE3a9kZT5nW+4fZF2VMankeThW5mAera5kNBOlXo
IsGpNUAUBg9f9rEz9WdSJaqwnJrPyUyPFjwEeKP1WhOvS+7GycPGk635FWnTxUiYVuiv3QJVYD1G
3XhqLbnbyAlzPQWhpcsG1KZJMGfaq7RVGY4FUULoSMQJ8zcXIVE+aQXAjmzmZLTc1cbyOjbWG2kD
JEut1xWuLJHN89hMZ5IFqBUVooKFq824XhUwx/Frs5yPTiAYGkHItGL8sEjpZADxvrM2ux8KhQIT
4jd2tBebMzGRamL+amDHvmaVVtBl88XE6IuBAxiuH8ZjKZSYnCH3QUy7JRhulHNXmKBmEE9jM24H
JDDb0Z5MHbFJeSHrD3LMsItw2iABJ/duaKsXbTS70NI2rmEvAUVzfYA8+eyCFfn6t+KAlkEa5DF6
rWBRLBRo1N7FkH43t3NrgmSrYdZtyHqIlMKrXaHKiz0rR7R+u+EsD1tZr96RHk0FlIq4n3o8n/Ay
LAwsG3Px5xjbMyNbfbSb9S5RG3GeE5enPu8GGgG521VCFLYb2EZ1bhs1knSYca3Gm99LC1eEBBvQ
DJBGEWdpH9YCeBnE0l+U5V8vtU8PdN5W+udab3FGSbQr0qoJbio+ZDYhSvP4k86ZSzSDPFRJe3C8
/lvow2fekVaX58uxaowjyQEzqrkBYzaqm7YsozqXx3RpCQHQOpgrh2R+5AXI4h7smu1PVFTdg6X/
a5xHCglJDij0+0Q3933ZH7auB/2ukRA4FjclBF1dnioFRGmbnyxuf1g+d1emDm83Dx+K5M+J36fu
1b+trjBf0cEwaN0RDo4lyMsOjcEnTVqQl8vzAIXeq04S4HTSg2VNzl76LrZ6ARdcQWgS68NuxUHY
j53jfEGpdJGHLCFKLcR4ec2p2ZrWjfxJwoT9k7vPjYXNTry6XXVkWf50YKe0Te2fJtO7SYy5NzF6
lIn95zktATUoWHzZ1GUMEjff6Wn6nSuL7jNL4DuwX+fa4SId5xJR9FJcjC4uwQkQmoxFaPB0ROqG
NWRQzGjKtEf0DrWPt7h7gMEMGqQW3bwdDHo8dtvgfrBTioOXCsw/dZRnUo+nAhlOom9R1+Lds9Zn
lFv2bu6WwKXWKV5rWwkZVg9k5SYRkXCALMmXYWhT2JrIBjVdIWsuQGfnYHixvQ9+rq+8NljZOtGs
pH7SpRjxEQv4fUL2hjsuvHd5KsJSWesY7cFPlhlLkG4UPZlJlYWO+pimPXGnA6hWv7n9HUs/UazJ
kXScl9SuLm2SUAmzQDU6qwBAK/EFao0Rjp32h6ir3K2b/GCP45vNBkCCqt1t3kfhNczNMhPo1JN/
jkFAVZKhSiSolLZsTXn3asM4kULwACWIB6xHesLJQ0LCC/c01+wwXZAjfdWd+rN2lRJ3qnIgMOpt
doFsJmc7pER4Q1aKo5o+kPu2t91meFKJZmjIN7iDSBwx8Ll6YK6TE4L2k97XYfKApfEQF6K2ZMzs
Mz4K8KMtT06IUwTqLCcWZb03FAAza65krKfWb0lBy+W/H5xpYqClcrhv3rSVbayuVFC7XDzb5sjy
N1ozEnPrZyh6GS90zPm4JrfYnqFWhi39cUvljSjy8bKBFPpDLB2q0BJjOxNT+aIp6wdLrxHpTv+8
uA3ntARyXtPxm5xpJ0ra8U2u3RMpzpRFZW8ZjBoBEev7Gk4jpLr0kETNcovSblFgT0HtFPPm/amU
JeobXuoOKGntnSvCDPOSSagRg6xD4rLck9mkd5mzXSpGzdZQ0PQvw6F36Ds29LNqbL8qDrvK/KIe
9lex03dUJW+myZxvbl+0btxBRuwwWUUCBZTVi0tOKki4lN5TDb4KeXjYsnFvec3J05MktAuypHpt
N3MIWo3eEW98U8S8e0V7sFc+yUWaT/BXf9W4vA8iQT+4oLhJ5K5EZ+erGcIfNDhs45mFQxqsl+zI
K4H2w0qKXF0qv3j+tXBrBkIeXsaOnAcn1byzC+Zoe/3j0uA8VHrnmXSa8gTEnrDkHTBx3Q1AMXu1
z4hMEXMPAP1FoxdjhKXsMgCea62nIYFkcie25j3bWGRJJfhSCQ8J+hmJ11qAuPQrEYF8+1xTmAma
VQvbhDS1W2xJ3/QIj3rn24ALOuhuYQYQ7nB6nonP1t0ncpkj8mL+VHp+/XItQDKaMj9pRvKIvNm6
rCiRCQMxYJu5SWRl9DD8XOJQhTGD3ddAC903R9VH0yr7bUY+OI2vVSW3wOzFe+XWRUxLz0uPFbbT
mqc0eSC4aAmqOf3CdAeu0/ehk6kBh9uby3N9exNKsvlDuzPe1aVmpBiBWQkYSnOTrBYni/VpOjm3
/IyxnP5VCYl/mbfuNOGGqcMtnjDATO2zufQ/6Acytl/ltZaqb0z1oWl/7G1PFRTy5Zwu7xStN6SS
eUed1u8a2rYqfI8ovzppSXlE49TahJsOGy7LnupARg6399DcwCPT67Gn1LyL0jm9ympSmePFe2dj
U2TSQzkpbcOnUe3VzLYXdbZjtMYXubImLs2/cXhN5ABiKs+U4cajy/Mh6/GU9YzA8JF0pT1npEKS
5b9XCS4mXkn+tRsL7LpNxL8Omb845UHqpevPjnrVdCOaoJSI0uksEhEArLyeF6BqD5nTGaElrPvR
aB5ns3jTzPJ5LRcDOsXC15FVoSnMT7KQWhI37SPky1Hf1JPUp/vFTcmLbNM4T57tVn7Re/XZkggb
aF2F5/BvAjtvjOk+Vy9wI6HCNOi7QzA47QeR6Je2mB5zA2CSSrZl5TOZ3VYNBcOvj+6XlwHzCKmz
2btiXpoRElRMQ2yD9DO8eYDxiG0DQQZdM4NxIGQP+t5DS/4fUu6+c/acp846C0/9zhHqo/LHux/Q
ZtfKIt2Vym13zfdpVlyoCgIYmRHkVrL/l2pVAyb9IR1HBms27DnAKmJL5S4bhm/D40u2tS/0aSyU
EmyqRQ2UTPZP34mLyZ1DNvmLbTJFu3Zu+Qa4v44g6JpX071judcZ+XGtTGZANKp1FAuRO7N5XhSq
uRd9fbDLOTnOVNKhf+nUaOFqRMAwB5ocfmwHz1AzghUNitrsy5LU/0Ir3gulxAhq5ut5XMSn8MZ1
pzsjSkwYI4WbfNYg9kvrr7Xtp97OZFCCbftb8utAKfgdrX8hjT44u/L1MHUfaTpeF/nNNl/X3pPU
7Aejnf4hWTm7sn8xvJotjc73pMUfJKaaCp6s/qUYxdfQRO0cGFbf6vi00rYPhLSJQDXsXc9XuZSv
UknPRm2G06KY+7V2jmmvEUhAamVQdMZdq1eRburkBo3pT1ISrpG2Lku6zeMI3cC+WMQEa9OqtA5t
4KSVHQPSXibBiY168Xer5BobeXHcpv4wmuLRGRtA/Ho7jyOmqD5bd4kpPD/j4QnGbYET1ddPl0a+
Qz3Mqg9LdAcHXMJ5yF/m99XHX3WjktojhJgVlPbtSVkzRuyfZN4epMYLWztovx0+fl56EhoJFIYZ
945TL/pQmx8SfXUCxx1+EUqHaEpl0GRFZHvuuptXpea/GXvWSfQmdM4aq8qvYezDCTjH5XifrBWn
qe39Wmb/p4LcG7lylzXYiVU9A/VUpAgLYlFD2ys/UMA0OwiTPGhvKhGCJSF5m+RxpS02q6mOWdRa
26v6CA++NuzKK98VTav4/lYrQH5UnwaDBugcfaeJ3YC2ZI9P4UQQaHYtjDxesqW417bqs0VkILK1
i5FJjoRqKW0IKa0FtnvsF16ratqqqMAiVwz8jRxnQ/PUwqAkpndfVFhw0pnggVFHZ84zY6dYEXKn
ijrFrUPPqpFc2PW7UThEYqc7zdmS3aB35xa4YviXEjdty0kJ3VZHULawm7SoPyJ7+LqVugw0ZIOv
K9jo6kvPya7g5rDRQfuZWD42QeBwqf4NRc5Mpf+Y9fzaZOd+6d3diD9nAkJQRhFLD9v4qglMEQsx
Fr0AbKMc6s6ZrlXqKKgjlgI+qN+tlmwfJs9yA3b1Xb95X5RyvFhdqe6xWb7kY/dQLw6EcYs/Qkws
YhrB04DGOT2YJFMZ7qtHvOl+HZqnbIHSXR392qqQJ90yRjn4FRrr8s3mxITJ78/jKl4Zy1gNOccj
Ghkasvwqg39LDP1KOYJ7BdFJsSgR/dPvJk+TvjrNcl+BaMO4V3tMk99idKhHAgWzcvOblON/WolI
vRmL985BcSorsBFg+795+nJn9+wqHhyHeeg0kcZUFD52hGjuTMMeg1FXsEeCbseGOx+WRp/OrVF/
ql2rvwj4F1107222Dscsn1/bPOGrV1BGWo0dGWKAYCZ0AIXrhH7LXK8pF+UEAZkke9NckCEg3PeN
XnZ+p1wTadyOWq0JRrQOl21z/a407s0kW/ddr74onvm1iQ1tX0VSDfhFgXhYf6irLI9q7g7KOc7a
vD43ilnsGzBP3qA6KOb7DnsmeU54abTtlbqtIijK8qwZ7a7Wmi+lwjYmVHwRANdifGq8dtxhhb9h
BBYKgrnyiUDfjWqOaCU1dnPivc26VALd6kiEgD1YxvZO7csDGQe/1kiO2zAXe/o1iNxQ1723AtTo
0v3tjOWH/ywBAKi63SdSgMKPPSNNWp5sU8Gy0m0gk3rxoOjtIV0mh8jx4SUbq3BMu5eRsxYMiTDR
9rUVBiSe53yYRfI5aXBYt3/odHFVlWup5iXCWpwaEjZplxdc2ckDaxOFR6pyDxHxmZrhIvVrNcHW
lbp3T5fe4IMeXfWKpYTJj6z0l3rr7q3JOqdVe/wfdee1I8mVZdlfmQ8YI+xe0y8DjJtrEe7hHh7q
xRAi07TW9vWzrKa6OlkkWNNooBsDAnxgMsM9TNx77jl7rw3M9lwlBgdpoUl0zsmmNocDAd9vXR8+
VCASCGRkO0ddOI16TGNYcfaVsooUm7vTaWut83e6Mjyg3TypKdlrkLrr1lkb4YRAQjQwW9KZLPME
RX8hEnjoAZw+0wxcnSEYMBV+b9M5Bx7Omyk4RhonUJGVmnsnaBMFvc1fUNtvwtWcJWEAbu4o/mPD
FHopmvy50IofIqTBUubiodqTWYT0BjLfNkBqgFQPRkg/vKlWubd82u1EMLZLI0T3Wo76KtZQxEWg
+jgsxXtRJ71b6sNFrTHShMYcUif1D92HK+krCmAUOwYUZP0gYQfpdsp8QfH5spzw+Cl+im5cL8p9
JIatUr4nNL13ht9fIB9+tz4CCdviWsYZsg5DMlsxqSLKxN/XBRQKxfzStNRc5aRzg6xJx53goIaA
zV9x+jo5an+vHY0jD7XBMisc/HIOWnS2gbZJGhpu+1YmV0hFd7N96ApxEKZ1s5qR+XROXSYTbql2
jGMojVnfBYvQV9+MoKxBEIJ/L23jbTSbjqFA8mpx6lykKgtwH8JcDjghuzl3Hb8FQO4B0FJiqMzi
gRMqGuqMRk1TJqrQMzSv2TV2JKECJ2x46BIquqQJnZqWrZfTT3bTiv7UiOogBYos2alPA660GmFb
DLB+nTrqUzm3tfk7S+xk/cJUu2eT3hVykqUIowqHZ3ljnIvGMGYaIeNdMWORTX0oXLtjB59HEUbT
LdUI4nuSeJDUJjpsRm/QkAoPCas4nYdp2gX4PPyu7C+RrVYrMeownJKUJyWw9zTQOBT5tdyRj1su
Mo4U1EjxltQzBM3C+iYqFiEDEvYq0TdhSuhf0Kfpeoi+iroH1SNM+UXNkoT9JYsLZ0/AgFw4yUXm
nC6xkzCwcEJ/nT1wSjVXVdN+5y1y7nrsu6Xj8xVZ1KhNLORdBY1lFD1GssQvCT0/9em4V8mxBFG4
tAMEuJWqQZcfV4Yhn9FiBk82MrFF4hjANqtS3dlIPKDWYztR1Y2ojWKZ4Gvcm4a57zJkpprFqTJM
pWvH/lM4uErdBifdidhH9fanGAtaCIGp74o2uTNDai6K3yOQxQO3KIK5FRWGGGiE9ioHijZQJBvb
SYYN6AuePtHLW66WO2K4jp05eODjBVu8am1ztaVmGJFf41Xe9L3xPib5s6IEnDiSTdFjqK8IJQSd
3S4da5pgfff0G1rznX6pyt221JOXKHjJkPehbGy6k90siqbkiljtKyP3CNttfmko7FrPVl7L3mTx
/CLVeyX4n9saH31Qdh9al7sjZSRmEqxkWmxuLMH1iW00enaWnbNyuCMKDdAJRnRd4fY4emugJAuI
ERv0Z5Au9oaMoN51oEWBEZseTBKITqPJEl1QaHZa5e0YfyPM8JhZmBSIeB+1mtJEpu272uL975un
XveICgSXT5+Hqs5hvoLC5xKKz04P8y2xFdZinEk8dUD+rtHeYFtebFSSNMXErZFTvXSGhi+huxP0
dSZRMAPCWF9HxvA0r0y1gx3uCx2a1tRXSAqO9U7rJFkiAASSawbFgs77txJEEXocVj8Gdfs8ye5m
U1Yb0gnQLUnvRD8yZvrTv0905rDuqCfJGu3ChOldP+JSKE1e0FJBlFFHw83yNbZZ523SkjNhZFdH
tq/9QN83mVcMTpF1X/XuBEnBLlFp+fpPGnUr7mKxSKWvbomt3ma+emL68YNiSiwK2/lqss/RbNHV
TerNTEI0Z2j+ekE8iaEzrg6Hn9zCcWX51a0O6UCG1peSXoROWwA7wr70eKZNm88k1mDHoveTscQS
qSsIMG5x1LbGKaIdC9OcF92R7M/SmY4+3AkOZuww+Whryz4Ls6U05ZY8imhRF0Wwt629zNRV6mmv
eA/6pS2xa2t0c2n+lEn8aiTplSjbZuWUXr1Q5fiaps6Jw/BFHbu1L9jl36zRwv07XBi8PjsFz0jD
4F0hp2RhaUO2kCrtYJDyLNGwiQv1Xhn9xZ/VkLUXf/pGcderJ2dAksVdvdd6S65uvPV8oqOJkOfX
B1oeaWq6rgfjGXX4YiL50hVW9JlNfoDjubrkxgq412vB2ZJokS1q3o3o+ehJpGerKggcjA3XMop9
M1Qb2VenZPpyzHo3f5DiaGgGpxeRi1fLoitrjsaziHYI0V5QXcXswOVCeA1HEgeZGkEYbixqUktm
1Yth3svgTqLqtebo27XUNcEsLkc95aqNtVTbfNe3wWM4cmXbQ+BNP6opX1m12I4NB5jom9olZYBT
zy1tKlcs7kpwNqbpkM9Dsyq+jVhuNQstgT+Xpih6hs55kxJhrqaVWzNryPDQFl7SGSu8FHPDhb1J
5sYes+QOVy3D/OYSWFHoxuzZlonCmAbO2jMC2oi02eqIYsLwjDWpKNEqmCgRbV7+WenRQUNagjCm
NsTYAJtgUqZjomLsiJyTTmqEXvqpq2NXmRKLzdWzT9Sa1hLSlhtU1ouFDpr24cFvGPb2Xdhuy7F+
b4vyU3YGEi+2wLiW2rFmImVbNVr9Fnpo7vHNmiQ4dNqRCniY7RLs6om116B2uUoc3LTJiZZ2Sg+R
TYds9cENI4gvSEOvPO2HgrTXtKqybV2ly3qM2dYjY5OFCSh8xuZ2vtSkX90N2ClEbnoi22BgejMU
bePH9Rksg78uPfXNhEFIbMw8AcC10+qB7uKRqDKTfpE8RJOZHjSee5zE8kfvMTTVDvnICU/nJkch
GzkBPw9WZzPnZ2UkYmVDnMV3nyQvWEuAvlgsrczw6kVToSYmHd3O7nhTkY3Z5VZovMNNkW7xIW5D
FFGerpVuW2U3ereLXger1ejjouiZa9LXhp1ocE6t0itgQ6apNjNkjPw0zJmEB4VzimS2y0bt1dMH
a6m06rZgE190ACCbUH0eEaO1tBlFWR+i1n7JEYXj4AKDmCpfg8ofTMTF23gqPLPnOehoRBSJ+uwx
aVCCXr+Wzng2Aa8Q1HcBNf4SZtoTxd7BZz9lgpxuBW3U2UM9SKYRjskMpkNPQd+8xL/8WYjaRLMc
XxuzxWuXYs7h8IpvJ+xdNXEOGusFm3v5aga8jVZHU4XLQ1XLG4ndOG3CaO2Yw3fO/I9+aRlhoUHG
0kn00jkCgbphL7MzzHVNmqPPNFedqtVu5Ss4SeoiBk2IR6Dsq3PW2Y9sUQIXXo2DkluiMi4H75Pd
pxbpYapQLVpIlQ16whxSOclD9mT8hz1al8+tVa/M2ERbXALRNv1PSne0SRRABNnQEeBLea363VjQ
f9RhfMbb+1xFEX5vlZMqIwJg3lsmr1ldqa5VNrf5Do1IDLdyfLaGsVvKbFoqzFGY43IREc81ucpn
htOV1UF1iTxXthWkIfQMSN79cWHbzdbOxwtc93NpENhUpCqN7Gr/tzUYsGnP4RWRUY5MYkQOPatb
bplpKMg+2SYmiCE8qOTJ/qjz8Uc4yfJQxgRboX84dwoHXeA7mdm5maryQzjS+m63qWB4DgixloKw
HU70/sPgDTcJPUFgZ+wr4+ZQ/bqjWXWLXCanoe6fu04/2YAJNTl+hB0ucd23tywxAL4TxpO+c1N6
DqMW0sQS5gdSgeU4L5Rd+K51mnTDYcrQVgL2K8PsIU7XmqyZDao0cDSvjFdUxe/EKl1Mz+DEqk3Y
8SE+4qsVWPKyH56avRNOIJfRkH1HgA+MrN3ZmhXcVKv7qGDMub7PyKbgDe2J9ll61hxr6zubDN/9
sq6tXaAUCB1qnQEm75PBypbnj2jLJIV//141lPpJoF2olaO1wuE1UgxEHexJvjKLojG1aOm+TE3C
ojL9NAntouq0gVOSdQIySgDlcaIfh2Oo++89GJiFHs/K9USn2s/pYbAlz88c7VeLQ97ZQ0dbJo+6
fBIlmnsdenpJ/4ApNIt11j34OcPqZsjrdVtrcAE9+oetkwMKUT/UouLyKjzoJrbowbDWeYuJsaSV
bHg/E4+2Eeol4JJxtP3bBU0oIapcu1CMv3s9DRZ0uLUxfdWJMLbFMH54HounYDWMVXlrsFNrOBwM
1ph54OD3DocJdpLKG28QAIY9A+Et0V1PlNW439OJekQxzWX7UE864qA0edQM581OGhZ2WKB9c0x0
Yxs18ofw8B5Lp7/kJlHnUOghbshjWjPUi5NbqdBi0ji8ubKrb6W0jjFo+krDlJibry1ThkXjNNe8
HVDGBPFbJdP0yERb8boDC8S8JAKmHTvGmwBrxpJtuSh0faNMJi066+yPPG+mZzPa7bt3+CjVaojs
F2Sq6spIlEMTPwNFwK6to/jBKinp7aN1mlYc0ju34GywqmmbOhSaNjj69egVb706ID4IKvq05QZX
dU5aRWQsS2TyPCRfbUboDqsn8g/riHOJmkUQBqvrbM5mfM4aSqy6s1dG2t1kTZVnhnnjenAQswgl
qh/6Zx/H4Zh4z3jkD8wxsawQQBCX4V1M/rUzHTZkRAWWsL8w9V06M73Nf2hoVAuOEt/nfaNdy9om
+65jueTTxMKfDvSIWqTSkpFD0t30MOIJLAiez7Nia9f53laqu0iDXTH2NHCNW9Jo6qqw5DOyN+QJ
yYUIBOYbuOb2qdI+V35ZL5J6CN1Josds6NPT+oCPncUI4WpIDQnaGCvZ8pgz/2gOI1Mlm3nxoo3q
ASdR9K362Fd7MB70NEe5KnTzKag6BFBacEd4uJqQD9NVYIgXIjzsFNTKNNq5x/B32oI2Y+qQ8VAi
b5nrKwQzfWnDsJiid1o3jhviXeBkguw+1FvH1VsgarZz7+v8WITyZ4KOHJFW/O1k2Y58VpUDSEZk
UZv8EJXxnPfh2Uu9D3r3KtMzcUAcvSQY49RayD4YMLdPBcl7a80ZnAWUl/ehu09hVxCaAJy4SB/w
GSdrg9DvhZI7FzaG8/yy2D0vdiI5NSdxg6I5/pHB2FgpWoxY0zqU/Oy2ZOyaT5wl6FfMpYP/2E3a
VgQMApwZEjFPBqVTbXWh75p4aWT5j8QP2zWjBhEC3vOGHqp7iKlJWw6MG3ZjkoIKrh4da6jWeey8
q8ibl3MlqOsjACcmBNTJ3hxv0s2Wf6Lq1GPfsOEHWvJUpf0m1ZzehRVIYRmDAuxybNyU/a5hHew6
3GeZeEWp9ZHGICnn/QbjWyVQnA4qpzGtWmqxPBQOVRPST3RGSLfLCndeNLQFmzFGdUvpbnU+HCwf
CPf8o5R+SKhes7WoWrnKWdrQ4R0KUNc0tlBc24vhXUHRWKYedlUHwXGTTzetCc+8FNlY0k5vRwri
Ahsr4xffBt3QvitpusOTsaWxclAHpqwahlc86lhA8rF3BzvZRGYOwjAx3SokYEK00TcR7kfaEMYK
ZThchf45z1V+PywoTZBshwS3Us3DRdwNbSlBvaLUgFERUq4kuedzH0YL1Y9mznHx7Pw9Bq5MW4ih
ea/e9KkwkC0Dp+bwtBGZuPdacu+B28flPNDbRSlZK7X4cvKi30kzwFUUJUtLloym+SpZOtJIUsKd
EVgBUnzzmHndQycpPJsJmUgAWDjH/uzbiIo5gZwzw3Mdyrxc2D/YzB6pPbeyCegjBxgwhP4++swO
OgsozOigh1qLrkA2VABLZdOk8ouHco+c2K2i4oCQYgU04mWsRg643jOyNOSVGqI3xreokN/tCTuZ
iufWtdXwUvk0e9hfQ7drjnjw38cZb7q0LkpUrvLI2nhFSU5O1dNe7JKN403M1MdhH1n6DZsMRntH
fOA+/5HkxVGJ0GXKCDZkw3SQM00VLTwTzCtNtFVWmeMGhuqcJ4IysntvmVW7aHpooErRrgDLYMo1
TMftVPsrqjLP/Rt3778MUDh/0NcvgcB//+D/1tzevyIP/m+Sf/32429BWouP6pP43l9BqWRl/B09
aIrfaA4CQaVcE6ifVDCl/45J1XRLajAGeURUy4YK+G/sQes3CzU34RumAEuMoO4f7EFh/kbLwhaw
DNE1afwf/xH2oPN7YD6UVNNSDdOk36lqqi60maL69XENM5+sX/E/GVnY+HF5u4i+2LATHsd9csyO
1hli/Fk5xw/BJX1IH3L+KR9wnhz9w7ALD9Y23eb7fE+m5ImUvmV9Ss7lqTwF5/ykPKSn+ATBCUdP
daAXuvXW/LMlbW8f7oCQ7/Nj8FAe6yNT7SPyrof+qLneYjwq+37X71hjNsXe3GZ7/ZDsm5M8xOfi
VJwQ756A2jy0h+hEFsKuPGi7/DBufrmPl/8LXfw1euNPLohQkTQDqHU0S9pzbPsvF4Shahv4uRyW
E+yXmEyrnlPPf+4juLm/foTQhjHSWAuWc1hpz1Q1sPPFX3+EAE75K1Fyvq/sDfwSM55SqGQ8/+4z
PE2SyhymWPLC+qxm33GT7qVAyxkQ+WP2p9II2b4YxjiMl2VP57ddNiG7RfMVOBkP+z+onP8v15RI
Bt02LEPyCvBEq7//MvnoyTqz42mJIggMGOCcyTj89Uf84fflIwDdW4YhSLQ2tH8KoVZaugPIn8lv
gs80NeB06D/q0v5X/Oo/PB42VwkihuTFVXVTn7/HL48HW0fYpg6DJdLD1rZSUuJ26AL9bSJiwsZ1
V0EF3KmDi95xb/X+A+7sW1Wrd9I3/0XahZAQTX9/k1kGgJnqhmr/WUqMVyJMTWJeXm2yvjOzvtlN
eTO07KJPljupD35vVwtEYw9xbHybTrMZHXAdOUrASU8vjeU8J1Z490AENpnG4Urbo6TRh2G28FdU
KiP/ymbNeuB/copIOOKlhySlCqwVzD+ZPawcJ5gopOBFquxXZCeMHmogy3eeObzVbhzZKaLk1m3E
8M7XIV51eh1Cfi51+422745X8aHUvYNjP1Y6jdMItx1n4ZTjGHuWRUteTTh/Slz0SqX9BDMCs06Z
3ttg/GzMkU5vwPeN9IE7QAqz2u/iBmQMKRdJfQus6hZmXcfhMT5T75Ky1i0Gh3q6ld8+MaXUQXKP
6d5Ps8SVCt3AoTkHSvU25egZfGL9llBKUGInrjFp3xAYxMpjVGDrlHM9DlwOuyPNe6t9EGOHaguj
e9bqituJcB1F/Jfe41OGuX8DXf4a6dEimeCjKRZ/Vxk0DglklJMXV9gNYydC5hkGzo7zTv2imb2k
NQJbxdQfoX2o9gwEKPF+MGe0CcPgHIYo3tWqbFMj38yC9gb2506+MD+q0g/wCx7SCQUE2oN/sUz+
8X2TRC4JnjtNamwe/7S+yCGw8jLG8jso5ZsxgvknEZXx7b94xuX83v5CxjVs3rdfP2d+BX5537Be
Zz7HNT4nC3fMDj4ASeFpNS95G27bMtpBkjgwhNsybjzWje12LDMOEtsYbd1gvBn5horumnvGZeRU
gKL6g+iZvWaEu79egAi9+uMXtVjgLMn7CE349180T7o0bVRw4xEx1ZMPVndS72CrcBWpx7/+qD9b
gwxIwcDXLUfa2vxVfrkmTIbsIpv0fikrx62b8pD08l99hPiz38dwdCwdqoTJbv1TYZBPfhTWCkSc
eQPR7OrcoOINAeKorXMb1OaAXOHk40ocCora+RfG2rgjm2BlxeXVBwSDeRmxGmANW9wHj65WYRmX
uns3CO1rwD3O394jNIPYSSSKCmLbd9NLUP+ST6Ay/fBwhdGZWtpgGJatMeWcaSccMhBGQke6JiJO
MjzOaQlMa5qOqSgOVl6fzS5eN3jrplbcLfR9sn8ZdL6RE+2hJC3BSv0oDGgeY7DNkvjDQ/emAmqs
KmTU4wBxxpn1Coecl3So/Z3a6QulTdYqAx9eTJiyclkN3XLK2kOc32yNriXqG8DoMAXT+KPQApR7
Hqvey4QGiHPHZojzN2DzuKoVbOPhF07LpbTSddxZkCUQd5gqcd5VcEURnozhLjTxSHHFVaRAUSHu
UxPuMKtAsyz9rS4VenYrNWyvTq/eO9NE9q+ANakgoLABXarYvABUoXcgtpNDf8sIto3pnDACbQyv
uMY9xo2xgg4I1TNLnQ1GzjPEinWZwjKM09cwP1vhuqAN2tnl26S0Eehg/BcIaxYdveqMHO5FaKTv
o14sUzSrHW2tulGP4SjvqYOcY3wolGzfq1g1Ebu9TaO/G/Hhw/DJ6vIMzGBpCuAIIvyan946Lc5T
PAftHE2NexnTJDPkJc9hLpU9CRwwPWp5x6O8z6T46uvpFOL5g+6/DCOE1sa6GAgQzFNl0RntizcA
nrdtcBP2aWjrQzIU10RN1kUfXEmZUFT1aGfKCcfpLo7xJs7y+SJZt2HJPfCf2Kc/5jVNbe1LX0KI
e0QX47TOuW7x5BX1IWuiN5tQbzvnekTkrN5h2O2yqTpwIddIAdySmK7OUI8BzV4VlClpG9tUhFg8
i2sUBpsuStZRgDsMYpXJWRblylONugC0XLKfG9axxq0STMFItjQ7OHGePw+N4QFWxa7/aMZgJ1nS
8VIR42UbEeM//0Am84Ywl4uZa/cEKnLGnSSqfWymI7voPfIlrSjrO44z/CSIvQHN0qFGdl8IgyxQ
voMCa64J9A5NINKhJOeGxnudUS8Xx9iKxFxOajlr6an4+/5FKNMs80Y+YfMMjFu982/zGqvW1ru0
ux/kYq7ysPnb6hyz41dpfou97lEtBrlIm+pg2uGOztVt6pGJxv16vvtKnBB7muxTEQN9seIfYcG6
P6jHtlPvkej2fbkr++4yddj5WIx4GLGFJ3s9rVZBXx8qEe0bOwUulH9b9Sv+5Y/Ya65K51Tu/C7h
5nDayg0b4EcDvUFU4bRDti3PYcF39dXqhenUS44mGVPSdn6rjZGgWLMPdn2QvyEN3tvatvHtZTGJ
oxboF3wbh6Ltj9E1wc3m5cVbrtfQdZPaWKAIufp1trG9j1K/N8XVDvVTFmgj7ht6iRFVuRM2L+ac
V6ok+7brQEggyR2CnhGKk77pcbae/w+rUgFbx3uKIroh7cVros38N8x+PAbCRGeS7isSq7CSHpxw
gvOdrPFoHQyuqQSERFAyOQkwQTTzk34fgzFKUqViRp18OV1zQBRe5OlWIqKYd9YhTOGvVmfd8kix
aF4UqHwmNh6470zuNl4gnxtFHE1Mq4s2cS7zV9Qt/8mnCiidYAO5c1vp5Rm8748urw9xDI9L8Jah
eBmZdekeYBQu7qJlWUfy4c5vaMMWbvA+FLSzHB6exP97yfxf1qb4tUvxv/4/SgY3KCH+cWD7Q9iL
C9vo439cw6/f9TDmv/P3JoYtfzNM0vRszsOqtDSdP/q3/ATrN6JVTE5dHDjJGvz3Fob4jeYfBxTm
+qSFUkr8o4VhEMdga+SzSBV1F0jT/0gHQ/5zocJZjLQYQ4NmQSuD+uv31ZBCgasmoxOvaUM6RyXG
+wWVn7PbUavgcOLaXRUJg7sws4NjqOFcqis670rtH7uxP2Fz0nfSKi9SUcatxiI7gkxD5E1+bpw+
4kcHLDaW7OlzIolqn/3JVF6t718u+J+ckCHC/uH3IE7CoBVEZSe5POo/VbpmXiZ1UELVLHrGNZ6P
jKMGZ4U72dsiU71kMtT3vi82QYPagfm8DtmACDHOZa+R2hmbhklvUuSYn1OHAteSrhiQhtSDGbtS
Jj9jCZ8YYyatcZQ6YVAb5HaBmXfCVyUKxVIFY8JW3Z1S3kMoXvFWM42D6t9EiHHCwYlK7zrNzmFb
YUDuGMpbjGuiNrHd1mQ2nTdtvLG7bAGF9TOMq5/l3EzQiFU0Ev9br41XLPkKqzT6m3yIi+sYjGc7
EY/AjBQatR0Ydjv/ZJBbvyp2dzdeHVMxP5g4b8G7cX7yfYz7iFQWUu+hqdrl0dYhMpuf6NC0dYA2
f3kq4diuDR+pXMP86NiD4w5Lkj6DmE8GdRO18KJgFR9Gz4Eo1OZiEdiK61AJeEjeh9qBOqb3jAJ6
a+OE4SbPDCAC5fQ0mAwR9CwPkNN12xjtv8k2CiKkBBFQQwak07byPej4jLzDdRehiNHa4KWxJ6zc
aQAobDA/KtgLWi6DJZSyL13prK29a5kmDXydk9VzvCz75iWoY9fGannVyJ1INy02s0UoabYpmNYt
+HOa4128wcBEx2LpDg7Z3n7k04Wf8LIWyM9shSGobGnRF0GBqoedyRr7ZtMG1RLg8hEB1L0mETCe
Vh4YV8wGONq0/mXq8R5JndoAfbLO/BfVSoHfGLtfEaK8mx1o9kxg0TF4OKIc154WYCAT/Ap6A5CC
bC/mewLXSaM9kgf/FjfetDAKOzmZkT7vQZdAMJ/SgPIu7AJvqe6UeHDbdhdCeKRFBE4p6NR0bxjI
zx00wLEX7mtsj0cmDnDRRNqdKWARQ6KLzZIivNQDEi0lrvD8IlvPOw0IUaOu6coCZ8g8DCvz0Fym
cNBjRPz6NIGqM/MfvUzvMTHCz81PIwieOOteNKSwtKugJaR+tA6bnKdtVNFNZSia8Z166V6INNtP
qCEnmFFdtm/bVN2iJFiOMNyoqhBuGs2AD6tK+noFwehnKLzgUKpiQxbuETy5jUFiPxKpheleqx/I
ErLw5qxsHJWEiMRENqI/msI3oTunUpjPYS3untagEXhQMBlj41rGqFzMKkE46VrauOu7QzWRa9Ua
VP5BpOMymvB+DQa9B2BxVls9g1v9ACFyr4vsW1VhxbTFI+BnFD7iVcriUrf13cc2groGO2iCEIsx
lxuptbnVEj4YvtmiCvp7X/bbvmW8TXpf77ZAQkfTOjLC6WAiDbpDyig3KTRZuQyBTKA5xSnQ7hC9
ANsBSQzhrsmxcQkcukDAD6oDqoZg4hfpGOjCtPpaT4yyRJZ9WWhIMKx0ZfZcpcpjP7yXDHShtmtr
J673uUWgKqOMVoNUk2hSdQe8zUzq8itpEBtrElvYvFBKM0/s8qDaqCNaVDWgOealr77GixtI+8tP
34Oi31ReAWROvoUEU6og71ZCImAymoxTFFV1amauRKMNPJcZmDikM0cY12DXF+e0MpdBXTQrr4o2
iAbwnfUAnYhm3FpmjW7bglbtDoO1yVs1x0TDKNIc+2PWDuuCFWOdJ8UnolLwSsDQhtH6xLPAYYsR
XV9klStt/VOt+nfLMr/yNDpQtMUwOqVwiRtglG5USHpUeTID46J47YMWwh/OS4tRsFa/lercMmtT
b+UHk7fChPkBSEA7+HFXbit6JpiDN5Ne+E90aa9KajurKVfABs4749xi3iX6UCMNM+N1RJG8QeDr
Tnoz7NFGI+pRGEx1ZjNsAw0oFAoyzl4x2IIcVxV5DxOf2Hc3K2cTscbaOcYOElp/CNhTOVMX47QS
M7snROWxKooi3fkBkqSZW/8ue/2VOrO65XGLW5AkHH7V6TuOxhm7iBwvHDxzo2Y9xlsLFC0ZFRAS
8HevzdrHatEyvI+S+JFsgp1fF8POViEPWfw2jIiDczalmFcGXsci9Lf0Wu/csqfCFhdeJiwAHhHA
xqhdUp8DXFkIjoJttWxZ2WcRC8z7itBQxdO0F8v0j2U1hXtNq0tGsPox8JTmI5nhFXN18kRT3aKV
0s2KQMJs6xjGiV6gg4M1E7/7FcdGZUrHE1QLbRnqgME6pocrPyvGs1EgkeEZ7uCCcSaxmhAWcGvD
yY4d5Ga2F1/92Gd1KkTw2cyAPx268BWV3LRP1bpZ+ZaZLqc4J/gGhm5rp9U1g5jFm6o8TQ5O8d6b
MN1OCX4F1X4YdIUZrF8Wmzq5oKZtLiDsdRoMhgkYKCpPZhqeIc/6lyiEhuel4mqR7YyZZsI2Hn1P
dq4+hsgZrqpOMVBhUVIAvulJQXJeOU5uSbNuxeGaUa4dXqWPqURTw37JEL16BJXK2SrzIEymj+SE
6IdsisFg2XZ+Tqe0cony2nQknjyrhb9UiA1Hr42TR7ebXdXDOxo9tNGRhYw4rh8TMoMCWoQVTp6C
c3pa8nrXGWnvtLfsVTP0KARsj90VbdWUxrhbuielRxxdFQ88qJAHE0ZWJOkh/rXYFekvcmyjFw6i
gLNzd2wCReO/tLyCeoEHC6epLej5j9kWSes2SiNkVMBNF9aDWdZH01dXCuJf8Ezz3Dl1Rz2kCWyf
0Cc12AkpO8b8TSXNtjdttM+BWBstls6Ihb3QHAbfA4fuGjmhT2TNEO1KC0G6k7cwM7phMfYgyz3P
+qwxqUXFdPKl+LQLqklwgqivkB50XkJueb4Xg4Y0EBQP3Fyqqw5RVybRAATtd6P3ExKkIlhiJUeB
pzDIjuOgdM0ypLOl0oomqtls5KnRk2dOrax40U3EGZ58SSnS0suO0dS7zLT1RVvDx0Of0YrqQRTk
ApHEuOg69bMotZ8M/hM6gwi8aOjteEafYNtQOtr93GZ7Ql65RTSAjgoYMrxIvKHBxo5qN1PoLo1K
kC5wP8/5BvbWb5xro4c3QkYRuA3gsQolJZNC28vAJqg2S13msJha6++Y+Zg7RcAe9GwmhlsfhUkY
kyLpsIPzFoeyfkeFDz2ddtWP1Gsfq5Zg7Mqy7qmWH21Ic4TH44rxx3VrEOwzmNGXVXKg7YT1NElq
XSAEEIiqVVvkzwnoj1mE/gI051HU/bYayxfsvcQYo2oTo/9hXWEDwHwJTWdDc+Ij64a5y7orq2dZ
RF9hwpeJneGJ484ZMeSZt5YJ9SbCuI8n6BL9H/bOZDdyJc3S71J7FkgaJ1vUouROHyTXrAhFxIaI
4QbneebT90dlo1PBDrqjtC4gkYkr5CWdtIFmv53znZ5PYOxHzSacAANb4AtagiRijmmAKlKdHDq8
EsWrWkPTDnIkqaoXPRa4PtTy82TLfYvbB/qlBv8/JGJY4CSgqjinAYBHhy6KVhJZGFzqPbtEll4x
i+U4Uh+LGrVJFqSfi8hifQBEnEXi+MTB2WM08iM7uSsr/ERKVc0rcsIE6mtWeCHMMwc1r8cvIStW
XBdSuqYd//a82gC6GZ8gB8GJP9p9JeZwkO+5EsKjLeEMZiN8ixsNKe1umLuT4fAHqAg/R8Sax8In
gFdzXgRpAA9hzFc/VdicVF0E7qmMb1k58mlrNWU31Ce8bsljT0oashvH2tYIBW+ajk+0l1ag3LDr
uTXnN1sjx78MqVmzCxxLGeDiWFXbRy1PbgPERAjljC+Jjxp3FAhP27oVX2Jl2qcpcuRkKm77rGse
ClO85tTicu81ISjvlvRi8oHmf/QIkkA8g+8bQVrQBaSScKxIiM5MeLWNgSCqbFOZpffoZV57LREd
XxEYLR/lhPuuJSd7r6JY2akWuegVe4BH38n4L5bD7P1DHEM61DjLI4Bs9E8+9aNbBX/QyJztjH35
XHX/JC0xo/ho003QPvS2Xz+r3pS9yKehin+hVIjvxlgqn2ynfNHtvNkXsfPqYye7rnAyXdNJ/smS
zDsQNBNBm2NxPnm5cTDTNnp6+xtwuS3p7FfIh5DlGQZniGGD69wzDjISxZ3BxnzDB/4k4Bp2o3wl
f7o5+N6U3jq5c29P9WNnYHxOK9SYaf+1yFQ+kQgf/clD76hMiOZn/srgR+2dzpK3Gvscz5f0qOrr
bFDD7FTgkN7Yg5YcywmWrqh3qVJ9yfvSuoVKSEhFr7yWcdu6UVew2RDyAAZeQRtWZWSbYVkvtoUS
aZu31RG2NSbiNDZuZpFA5pnDHb44YAptuM+8moojp3hKxBDHhyyeWfFaVh/uDc0W9NFNhvvzWAea
4UJdfoE8lqdxuGv89M4mSO1h9Lr4CpgZCkNwTFA5+FezjCOtqP2tl4HPd+wph5yyV9EQHFU9uy2I
E9y9rdaQ/4Ehg0Tv6T8Zdxz2FglurjbANRNnt06komrKsodRn48p4+GRuTNDLBTXuzExNMSPE7qB
KLbTFxF+jgkn6LIovfUyjcVjSq3Oy536V1lkGAmQBG8qI6DA12lXxBvyXOojLwPAek0pQwRDDC8K
63Hb6SkFS0scu97B8Ohr4q4y1HtV0+/xv6PsQ0y8HTmXSOl9t1qbpEh+RazvawPiMpFGGYg8/PyO
AuLUSnp/20XaF44P+X9kOnaDyJF7YmVQVIzpD/Rmv/LSBKbOUJz3qyl0gk3dyemumQ8GMWmfasSn
c2Loi5am3CXatcKYrsfW73be+JD4GIL1rrvxDG/YTSUt21T7t6bvx4ysdbPAWVNWvzISQXZpEEvO
ebR0G8JzO2heRZwUMwA0MmvXNtT2weqK47/aUbAYSAc7vonM2ROatJsQ/ep2Xgn7LTBT3+lC7Ij2
w9ufHcvgHH1SHjU5kAwh6F+OBDWidSDlIq8YtmFi9nuoT2yjyDADnrMxI6Salsh+jx38B8CAnGWD
QLvy0uFOnxJ5SrPyZx1yhKgqL5X5YrIC58BEsi0BiukKvwz+1edqZB3HhtW5KQxAJ2ozbVkcJm7R
cvZvFVNz6BMCZFgqUHsqh+C5r0I+rCN1qTToPoNDYYlQJl+MVGc1yIE14EwPLBul9mg0WsBUpX3b
leN1oExklkHyQhvSeQ/2vDUY0uwn5UjtpHKYuyevvlO9+l5aLBiID5vm9jraHRkKU8KWupTic5EH
9jU2vUPHIn2GPVwTq+EgL64ONcTkl1FyMq7ZFaxV8EIe4aUoHrGE2m9D04aglQYI3dMqMo5vU0Ia
6NFN5ZUbv2mSZyv9XXrSOb0Ncs00TxUnfqeIwphZ5fVDachXQkhhWRXtc1Aw/slags43cEQ1otu/
HSaUeyG6foStDb6/SLOOisIp6fz7TU+rH5UQP1n6JR/Y84R2yBGP0T7bgVRO7Tx20om5LMiYlvJB
GpvBC/idnN7gLWDrrGAQBnsEDq6KNc5IJ050sCVWeNRy1Cy3WNlIbmmi02A9YycgRkocq9aZrgLs
p5SB+BHAtX6gcobZgshbNyt5zxSeshxojZtceY59+K62WnfYAlu3syEo9Q5e6qB4FNDGblRv/AWF
hNA/32XjAZgziZ07FUzivtFQAuOKeGrAj+7NyXq2VCM9DPPEi0U8he9CPEjx8+3d089eAUuJx2Qq
590ZVqnJmomZPZtPuXU8RKLJMIT7Lh3vfKn9DgwnRyjCExgtiHIVPwo/D19E6aQH0mjy2wSjLGj7
9lFME6GP+s7hQ+vq2pTtQek2d94Qv+g5pMs8HLE9F0XkhpCttRazneI3PnL3gTifChNel8SnIGrk
AxtodiL5wW5Dyg3zvG0E+Y3jBGzXzMbfDp5vbML5vEmNsKkSYes96bUKzXeChqvXJFel3jF2WIs2
fZn+hD7hiDsReNGJUC8CjYqophzDDC9KjqxNzJbHMvnhpENxn4+A4BKfA+uhH2EQIOxJCoEXJjep
8M2zBAus4mvcGTfkwWZHvoCSoNnfhH+qp9j0v5RJ0x/Ye0U3RQewwB5z7H7YMjZB0mWQAPBm9w18
X3sQ34WX1Pc+aLum0oHbjOqhoV75iDPKKRTsl3PfTBrbBRc64WTLim3mhN0+FH2zeWvQtxGjsK6O
+vhJrTy5HzkF3Qs1+iRU6pN+lXH2FmQP0B8IB58HmdnKky+N2JUpC1LqrsaR4IJ7M67pB137mJGE
sikjHcZZxncQRsBWC2DNtKxN972HoUN0ANXTDIGvEiLKdtKgxQdhAYYJwvrUt6YbNGpQULwU7HxD
1XExr/nbt9GYth1fXGsYt0rEyRmxthsRZRwJaOkPZxxiFwxt6YZxX7zq9rWnjsAnmjp67n8I9Pxu
m9nBiye+axDxALdq9bG3jK92X9TXDR9SzvfGg0e9i4mdDh4Ogvmrtat95xc/UKVrt868PMb8pFOU
PCbzfKRPNuZE9v7/eqNK23Mu0PSt+7akUKK23xP1KK9AHc3McrO+fnsQctuCPYPzXrM6ciSagXqq
1MmXM0Z/S/KFdh1VIYUXDg1uSoXCW2iowXNJ/6f75QQJ9jDoofxDTLWr/I4Ip3JHCCOiCKEcBzzM
NylcNGxqlWWRr8L20DP132aWDrdl5vS3oLuS3ZQSH9ZZRnuIfeRIlMjI7bTje4W54kkpqtuYUmNX
if5U+fMOn+39JqpUHdQVCJs6rF+9uB5e5NGb5yzf0B5mix10qbvAZjKhIHMf6rZ9PfrAyEljelu8
DIb1lY06ctEWNI8KAhxe6Fg9MiUcPZ8z1KB/8QuhfqZkZjHQGUFm0hOlVkfjz7j/Z6rwVoVloZKH
jcjdl8rnGPTXFbkmav4UjBg4NbP1DolaIG0D7qN0w4MegeTtIA5e1ekEb3X+sOCQ30daGNyGP4Rs
sztQlSx1bIJvFAOKZqZSnZFtQQCDoWS7hFI80F9WBo5OKZ257lsxqNjbCxytpIluLG1Mdlook+1U
9hlxOW6slWhmzOxXIm1t59mo1sLAA3aFs+JtbIItCPd2kGCmxyhZ1YJGr6yN1U2kyVTBZ5Kht7Fy
m4da8dgoxUs6E1bI0FCP6liQGBNr3KQ3SaUqYKhRa6e4HObBDekv1aGp2/u3hecYyfqGAxRWAhPr
PEv5VjcZWLME4tnczZERypOcF4/Aaaqj4lNfdZTic+RMHLr4EDFCfA/KMJY/ozkaydb1EzV+71OO
v4QJLn1ScjZvQrHnOFbvC8V3KvrocURXWXdK3T9m1KRSyvs30zT8DHqoIqEq2Q5r+QxNwQKEm5NS
bamZN3x3UQNOSDNqsFPYLa3pGBqN/RgVMcXE3LrrxCuqgQYXXfwLk1h1S2AWJYV5iaFJX8A/4mYU
AB7eaqiNgq0mlMRIQ/Vnf6zZ+zaFewlsdYP2unNtL3tKZX8iJCrdpe1wr0FGN+GHvr5NzU2JYj8W
/hxiTbWlMGuflnRxidW3il6Y1JAwanfYGI3SGB4QafZ7bJcjqRgzmjgxbjlP6KiLR+o2gq2O2ym6
fvtlMNmNz7KvYbf7Dz5FzZswMtn5xa7R9jgm56XSHIaVGER/NDtj7ivGN87eTkM9yZuEtDINutFN
LDkMmeyieEi7+DqxRPrQx5x7IYllY24k+9wYh4cmLFhom5y8pGVp7lMdDiiDaE9Z+Tadml+xNYEf
nYdFDx7JVsrwLktx1echW9c6u2GnBz6W6Bqjqz2MOC0+J++mjat0ZxpU981ehRikQ8I1NDkDVgL8
XP1nJFRWgNIU70yLda0H6XGoZ7NsbLo+dJESrNTb4t3moHs3OG6EOHdvEl2y1QmbqIA4siusfwvC
5oCKwelF4XksM+zzRmh2+yEkLsGrvBsb5GYfts4OX7KzaQTcAIVyBtMHx6Dzd1DR8mDLKaVHucHy
929reA7xcPHkBZnNI1G1xyoKYP8oiWuh5Pws2C9vBxQxh9b8RjXH/JTPZxNVTF1N7+zy2LEZ2icg
8o8Oi73W8QekkHFLCn1pbMx5ENRx98xuXxy1sn808vFRSSTmPZNtfBeAzYKAcgijMHf51geHNprV
vdqXtyVu0FCQ7cY7UXTlhtwUhsvcOnkfeTfZhm5DKlVzQZ6uz4rv97JOvBAahHdpGELXVTYRfx7a
46i1jLhzbFebzMMwaMNDxbGBaYWPARAE/K2s5Hwh72PVxtTf44LK5g9yNy9i3n6jOm/TdIXY64Hz
K6qRKKWmm7Fo0qeeY6m30/n/lY28jMU///UfP1EVN9X49I8f5tl7G4uGI2VdNvLfOI+wwcxmgPl/
m/H4C8sI/8r/VY2YAuuLiirE+peF5Z1qxBYISkxDl9Z7yYiia/9ps+O2VdWxLEvKWQ1MPkoT/Nd/
MHL+E7OLwQkpUg8mTE3/n6hG/hRbcCOD3sd/EKW8l84aPegpy57YwGqBO2GVwypaXo8BAAiDaezd
6/iLqGO+2L87+b9vspDOyrrSRtBOiaupKCyL+GvmAQg6f+21B+ANvX8AcHYTQW6GTb5Bt2vV9rej
dq5lRXBALff8LdZ+Pi36/ha6DgYzzOPE9VTiuYeyNcjUIrXj/NX/FJD/++UsvCBAqGWWG0HiVrp1
PbT9tcaJX+iEuw9d3lioaMCKBAJchu2yxbkmPvlnmoDw7Jzp2/nrz9f5S9vOxqz3L8cue9BISZa4
PjPzhtUnXnBtV4QRMsL8yTfGaNvXQO+AKN2dv+NKcxgLfVPU6XGdembsJj0xSoQeNz9DMiHqCx1q
pT2MuaO9E5PnudG1omMx4NTWbSkgfJqps0srrBjnf//8Zv72xhZTfR22Za7EZHcnHnGcPcDHrlJS
Mpy08soQ2hezru+8EXHpx243v8Z3z5OMQu0Hw2QLVlr71NA+Y8zD3WbgfQz4WJfKjCCPIb6cv93K
eDQWY13T2twoaoBXMXJPKi+WFcidH4bU5pIY/p0TVyhPP3av5djHVW/nnh64qmfvqkj5UXf5COrb
QIKuZskFQ8NaD18M/6YCddMSUecO/ndfoJWSBD2B9JQc44YgXNnLYna/cLO1zr2YDVoTxME00loS
RDMnSICTZB5deF8rFxfzE77rCmbXtd3g8L5yFZo8OzqyYKwLvXrt2ot5oEqdqfF9m4NrlHYHdsb2
gYPu9vf5ll4ZlGIx5hOT0/nEoVchhr+1NPU+idLnbPCuz19+vsxfhuTSQFJoONKDmdImSwOVkMmY
rCBrW3YIrKdwOAG2hgttsDI+xGL053WNAseII0CopH+Xsv2HaIIvXcZ59VSr3oVRuNYa89/ftXQd
5dWoAuhxLSf1NqZAZmjJ8dP5t7X2CIshXg/2ENXwaFxhqxpGPz+ITfRfinQQlhrWE3CTPL3QMmsN
vxjiiR4bfkVAmmtb2on10a2jvIzKpcZYu/piaGtVFQ5ScHWBeCfO609Zb/yokuHlYy9qOZiHSiiJ
1YZvl2/VwNqB4frdO9a4cQJqXR+6y5sp8l1be42ZlHVNsS5BSeEID9Nfb2X48IJvyNvcj91kMbwp
jTZRDUd516KWuCKKLHwqiJzcyDJND2V3sUVWOq6+GOiBjHsZmaRYBWZz9LyMupCKv+/8Q6wM8zfl
9Ls31bTCVmTS2ztlfHYM9ZCJg+AUrNCizTik+4/dZO5r725SdkM6xAS6upq0boJh2pGsBUEOirsu
x3RT4Yy40PBrj7MY5OoIC02HVLGTmdHA4KioiWYRpgk9stxpGstDUqvT4fxjrTXMYtAHkTOfx0yO
63g1/jAYYXZiXfowrYzDeZvz/p3h1hFm1SHxgVDxIw3Nb3bof2od+fqx374Y5l2jtbrFgadrNfJA
nRFwXv3jY5deDPHeRwHr67VF6h8UnGjgxCObPp2/9so8qy0+1xqxVB5UUOlmBjVhIqbRcVT5Fvnt
Ba/4Sptqi0FtJkbUxoRuw+ueWusxrNusA8ucUdP/2KpAm7vuu8FQWw7JqA1zEwnV1p7zh8ytHU7F
z7+glW7z5iB4d/U8T0stVJC9ILS0DJxZFsbJtjTBP6Y2evyP3WUxoCO/MiLFRntmW9O2DEdENnDL
8WCfv/zKKNYWo9is4UCTK2vttFodkD6jQYnqDqp+bHsvnKy0e0+0zcv5m62sZbXFKPZ1r0hqweSU
lNWparoNDBnOEsvqByEBz+Uw7sukuh6B3Z6/39rDLQY2QKRW0ycMc+lIpOcm6HqDkiqeLZBFOTJ7
PCqRIj9F0kv/Z4bs/7efnusv77tc0ugeeS86YUWYyFUA1aE+3HT9eHv+idYG5WLAx4TbkdrG5auQ
LFhVDPGegz5z2ypdfTch1P3Ym1u6X8BH8H3lsJ991EPmOVuy356E/ZqnGshNcaHvrQygpUe7AOo2
pYrJw7REBAC6gvv/0MyU1fMv661f/WVhrS7GP7RAMFE1NwhNgppJLbipxAjdPbknFnLjUfEwdcNF
d3Ac2/y3cKhPO0XwQyDDP/8L1p5wbsZ3U4TpiyrzTcoflQbmcgIEGWgbhzjc85df6Q3qYm4AsZEX
jcrzOewErfoz3nF4eJ8S379wg5UpWl3MDrUwRsNpuQG5KXdmhX1BtazH8z9+ZXCqi8lAL/GEtAPv
xkL2gXpzq4RYr4N723su8wvvf+33LyYAJR0CDtH4/QFQspbc8NG5VEdZa9rFQI+boSbQMWFe7vT2
acw575VO0+66MfvgXKIuBvtAAmFlmcGcqUoEYFM+E6n53NrQ68+3wN8fQcjFFz7TPT6GQe9gomiu
sJg+OIZPzremXrj+37unkIsP/GTZ5BGVOFKMur/rrfGrjTVkk3cKUVSX3tHaPRZDPFbLlhxInqFG
FxMOn3KJHNjvrgxHufAUf++nQi7GcIHTxwOwwiCD6NpowYH8FkzOvXQI8yAINY7i5/Pt8ffeSuzq
n7NFok8NPiJOGS1FuamI2kH5f6FOutbUi4EcFqUe4u3mgAfDIXCAK8v8XaqT+7EfvhjKEoAD8EoL
vyLRYydp+T6s3vBSTW/ttSwGsay1ogSIa7tysJ0NMUpfycL+2BQKhOHPd64lpO8OSBcoprU3AuuA
AbqtystPFlW9Cz3o78sejk3+vEesUnXsiIJw4S0BxpPapo2mE/zjx6iDtmUZxVWbdyellt8/1B7O
YmCzAysqp+FUNY2nmzRxjoGVXCCSrIw3ZzGmMfMkfjHSkVQdqlMRecB8itE4eE1cPg3Y8C50qZUO
u+R+lZqWOFnHfWz/OxWXqzmb17m4z39bjv3/KwMC/v5sEvgzRW+btu0a3mtvBGADPfGcaMiPNfQB
PVSOYJc5062jPiTiwsnB2iPNf3+3GPDtphdjwyFrz7nacQwTsrTsGk19rJcXbrGy4iF58c97dKAq
FEuPpasT9qQZPpWrGSXt4ZNSbLx0WCh85EgevIliardBEufbhgKEitvkY31vMRdUWdDVtc5nfYD/
33tIPlLlQ4tfuGJ/PpyocC/6CZf2K1Fsm0H7ofQo+lRB4nPQY7o7/wQrE/7MAXzfThZHFkPuaywa
grbCkuQLN7TjcC9RYULZIk9xrNGUfOxmi7mhFXlek5Vsu7Ua3ido2CM+kVaIUcALthxlXHimlTnU
XswIeCHqup0XQqBSjIcqsNsjNC19f/4hOPT9WwVb2ItZwQp1vWOtyFN4iraNExHtJkN8Q9qE3Qg5
GupTQbrhnHI3KvJqTKN+kzowvkw5aB98xMVKYPRjEejdvDUqh3qrVdbeMoRzoZneAIx/mTDsxYRR
FWFQIhy0XfNZeZ5+ht+hHW3Kq9HFyfiknaJddZCfpj033lCN2QA6uho2WOj22ed+h59lo26zjdxG
F974Wnsu5hITalAQzX106ntYCo00yYJGhXuhPefe97enXU4jIahTbW63UHsEOLbtTRKaA3jYiXoX
l/dmuE3HV+L+zt9u5ZuyZFuRf2s46cS4Fp38lI6djorX+zJo2EPUyrjEYlz5CtuL2aOpor6pMu6i
q2XK+ieFOQQNU9CAEpOEZm67mDz3MUUhdv651hppMZFAN5ZROuGP8Cyr+V5h4/gK8xOC8fnLr722
xdRBGIuiKpMRuV3oM4uPSr0lfyS86mwyc0R3YS2x8tqsxcwB7qOMgrCJ3LgWJy/3XYvIHxzQbtSE
O72TV4ltEFO4O/9MK3OvtZhIWLa0cZOXkVvXsXWVluaTATC+bqeDLaNXJyD47/yNVtrGWswWJqe0
TQkMn1QuZxsZ0Lw8vDsXZou1z7C1mC30jAikqRpmgAdOlXyXTkcjvOn17spJjoQhbrrsizoddWQD
jVRRVvoXHmvt/S3mBc92yBafHytrxdNg6PdBMtypPSSALj9i2Q0vzBAraxlrMUGQ5teRdt9SH9LB
fMO7iPZhnMDhiJ3CPd9Ca7cQf36G+xYVLRplZtwk2TaFxC0THgP/n49dfTEb2GNg94aFcBzNb3uF
mXDY+FnzvVdj58Lvn7vsX+ZQazH6zTKCgzEvMRM7uEZFFe8Gw3jGSvFJjsWXuDBvEpk9nn+alanA
WkwFYVfHtZHbsctG735SmkfCysmANOQT4gHnQt9aeSBzMRM0/RQFgcoub0D96Y4pmcVTi+2laCEH
poSf3XokmG5sQl4u3HFl7jEXswGlLUy/cxeImyfpPJnpvTF+52yZ6BN7myB/lfGHziLQCPzZ2fBt
ddjFuRMAB8RnthW/Ah7uLtXRVtrHXMwHrV71UQDV0e0MosDDL0AZCFQmHK8fLvQ2beWTbc7D6N3u
IqxUS4egzA4/gy34Qr6XB8ZQxezbaLFL/HRRnACnX7jdyvS5FO7JWskam2+ZK+rIOmGRbXHedsCG
zvfn+Uf/ZeyYi7Ev29T0gINE1B2r8CVpCp38Zi1L7jtL8z+2kzUXM0AayTbPHJKuZplrgl+e0Pra
nWKyVccgKS504bVBs5gFLDEFqpw/0kFcvwpLe9ADzybsyjSum0ILH/0k/qxgvDz/3taaZTEPADSI
26mxI5w/qf69HIt009XteGF3udKLl2K+jG00ARtI3/wh2se5sc0G9RdHkE+JV+4+9ABLPR87/ag3
CSt0q6bOv82VBUpJPkak85df6VdL8Z5qKeZUko3s4gfCRZPs5CiOHgTl85dfaeyleK/pVCgWusou
yyv3PvHjlQDFgHVf/Mxj74bP8fn7rD3G/Pf3Yz3PbMY6DTGa+APLIOa7mxspzhzDbC503JW5d1YL
v7/HyDFdqac8S2k0n1snf7AKJEkGriJsfe1VpXun3AA0qskPts1izE9VLHtzNmuRwHoH+G6reTqe
PXJsL0wqK4PDWAx4iAOF4g8tMivSRbPw1FfRha/HWnssBnni6I0qsgbVoVM/1GY1uSyaZ+hq7X6s
wRfjOmsDYJmCd5Nl7XWKimtfpfrXOtAvlShX3s1Sm0dFKul8go5ccMmA2nHyDmpxOP/jV6YNsfiK
WyYWFK+lONCS2+EU+fcKTxLe7jvQzZfKuCvr3qVCLwj0NAk1equSjifp/RiLwB3BwXnMvMlwSfG5
VjZcKvUmeH+kN3MbWWX7pnG+RaG8Lh3rxLfvMLUedJHpIYrZSmrZts2H1/NvcK11FuO9KB2RUCdC
3ZiVhDIWcPMK/5I8fu3VLQZ6Xo8WHCT2+sSwHe3BOWLY/2zYKD0SCGndJSHw2jMshreuccRnKSVC
4EAOxy7D9T2g1L2wAF67+mJsS9srpQUXg0MaNb8WA5CgtCF0+mPvfzm+pQWvRGaziHlycNcP+8bn
qOBjF1+MbcbakPWSaQmnHXHYYfXs9NWn89demZiW4jxQoJ7i2LyWwc4K13BsCunpYO7i3os/9vOX
yRZ20Ix1VydM21r2EunBblSw9J7/+Sszx1KON2VTnZERHrgdSMlNarJxHrF07xoLjIaM9AvNuzIC
lsI80jqCnqUZu3WDPKpW0U91q383nBIyXvRi2c3HDuH0xTDOApDsGulbbq2E97Uwr5xU35nRJa/F
yhjQ57+/WxUkoS7S0s4D1xQKfMqxLmGvXVoOrDXFYvh2AudnFjEFWV4zAs+zhnwWJo/QFSOFvNht
7zSgsM63+9qTLEZzK/uhMnPGmxdN9WtYWsptnbZYyM9ffu1ZFsM5Zc2N2IluVduC6JUQemCctrsR
3uZQ+hc61cr66c1y9641cn80raxgyxciwIwCXIxZ+SVsw8/JoO6RfO9asi8m8PLnn0mff/xftkxL
uR4hF50tVE+6qnlTE9lZJcXe6qJrsqf7FMuh+ULWx1XsvYYd0EXYG0qBz5DoDO2f0SDCUfNBbBN2
V3ZfoIlvk/JCp1+rhS1lfnGq9oVo+TbWzXRbwdAa7PbgKQRfK8dOmahO3XcTNmnjR9T0d0oyvuZC
eTr/Vlbmv6UAUJDkGQcTB6EFmXp63G4UpbrRrOnL+cuvTBxLBeBIeGHbTCDCJOlood8/xlPi7ALZ
TKRhBte21VwqXq89yGLqYOgBBSxMuW/KWzV76qiHXnpHa5WDpQSQBFUCTaSQ+z77naXAY8VPk7pr
9yiS30N0G3I0OJYfM2qIt17ybliAyAjYJhkQzvAHYNj3MaRXu481x2LaKNPOR4rJg2j46GXfbYHG
Qmf4Su44S9oL/XmtzReTRxKNVmq2lQdXwzjUU3UHTnJrY27iAwJ11PrYXvutsd69J7BoTVvV3GYs
qk1QHpVh2JjFQ2vsz7+rlQ61FPjh+0IpjtxzX5E+qytPZW2S+XthK7cyfy+Ffa0K7dipkNHDeSbM
3WiAUKfdeKGZ11bhS1kf+nYD1LbfA7AqH0VY7Lt6y9xSEw6uBw+gxKHV7lSJr727pIdce13zp+Rd
c2TEdIfJ/ESWhJKQ1tTvpNHB3oLu4Z5vkZUPxlLMB0/c7rpOaQ8DCRewDbaU8Grgr2TkQNEZbiWP
p3nJhbutjfqltE/P+krT8XWT3jzeBQlR4hYFCwB8+XWfmV+lZ36anPhk99q1pYyX/LLmW8jYX75T
S9mfKCu79WsQgUrbmuq9MtVTHR2DWA1C8FF8M58JeNCTr73MyR3WbFv3dg2RLt1DPpiEoNRpaVk/
kPZC5SLNcZjRydUgYDDFzpAR4K5UsdiRw0VwBkWkpvKuc9JUzU0zBIWdwGMBLr5XWkIsDqaTBQ+q
XljFVeP4Bc7jyq6qF7twRjQRHfn01YuRW0p+6CtAClc6nzCb05ykUB0CbZqAuMopNZ40vVFy4iN1
v7ymdpwFx6rKu/rJo2bev5A+oRN7xMGfspPq2IOMGQsM1feaUQfOVz/SIwH3QXW0ER581wCM7YhK
C4jDQLdhP0DY9vzNRExHsdFNPOOPUK2G/sSpi/FFlQohpq0RlcrWhLdgutLMc2vTCjVVdnqlGfGm
kEUKRtv2DX3T63UPzpdwsaTJ3bjzDVW4E8ssOz9kQdGGyjbOpTV6JFaNwIrswYybXyKyTLgTAAlj
YOa5UNGtXI1RMHW/2qZgAX3VA+S07Yc+b5rW3sJ7E7LZYQ6qaaUhMzdQmIytmlr9LhQKFdGNrmtB
c1fllp/cp4EzfNUqVTa4VGzy6Zvau+a01rTuUhtmngbsRk2zCSCznmYZKIJkHG/91LHkHRHKsj/E
wjCR2JIaKr6mYXnTyO6YaEqWHPpM6E2/jaQdOo9+XSvOTdx0do+I3keGQEi8MZlpv9FbcE7DZuyC
vAnuBCgnzztZMSms+k04kuTqPKkNiNb4Wot4hNFV20ImBBeZRpcN+0GbPSoYP4Ep+TvSdzuzuZkj
QDPSiWEdy6ORaQPMGxsqlPhhJAmn91etSWwO595ZWkDh0wbg+t1erwoYZcDFAhglO/Te4GSvkqZV
+SKToCONJ3t0jGTcTpNpElobDoky5C9OC1wn3mbAwMmyDzKIef+ohR7n/lWRN15QbCenjLVn3Ixa
prtJkkx8U0BiFUirMqIUqhSIHfzQ1yHUkhSka2jB+YCUF0rzhw5+O1BAOuk96iIRR5GmnEorrico
9qkvbUO5Gx0/gV4RB1HcG/qVX4hG8LqAgQmNlZcYNWzmaU3mztUUJEA3D1atw57h5G0IUuu51ZuG
7GroloUGkSpWhPoFeLqvfPeyQK2Gax2JRzW6fpGaMthNVUV6zi/HjAmdJaKhT7UfvCatMraK6Zh9
dyVl7zX7Wqo+bDHSWaHYVVvGZNDCOlXQmL2Ohi1LBVZvFJnBTYdzWEHgUGvxj1IFFzanHJjhFD9P
Xd0ZD2FFjMbOSaw4euz8qKhHOI2yTZ4UksbNX04wcs0r3xQaXH5dRMp0neTS080tu74RebMd2pK0
FzaBXZ8fFD/uicbOQT0KcQX2NG8AjjVDku2qKkq1nKOi0M6aQ0ZHVv1jmSpWeqe2zJ7YgRXp25KQ
lihBzqBMYzqQdkPufCi3HMM5vgGPDDO3t0lttMp3WVDZzimBbJiddIhB6T9jGam5/z2x+77wrkdm
exJ77Uwr6ubRyZwuEm5qKZraujlhBkOFmotUDHDLZsYhppONYWNuJwFk9rc+jbEZ71Rj0lXywBFk
1fB1KTLoj8In05R9Rl/+H9bObLduJOvSL9T8wQjOQKMvSB6eSZMtWbJ8Q8iyzHkIzuTT/9/JKqAr
1alUd6JvsuB0lnQGRsSOvddan0b6ng+2wKny+3R09NLjDDWgnTXkTy54w6/Gui7IVZa6VbVsIknh
EaGs50XXCeCJhHop39AmQkz3olcqe+bL69Wyc5vNM8toKYe8uEH94xoaahgiTcrfiuCuVUWksznZ
Q4sNYEr94pJNPkWltGrjVgrdIl57SZPNsKJt8lJbD0j2LHUQF31laATepA3RMdW3qciIaSWYKSOa
xRczBhIi2oS0+oe1GtrirDU8OkS+iVxdNAtA00Y/iS1jisNx2zw7DRtty9Lj5UAg7kmkm9WRyTdf
JlEw0woCg30nJ06WCL7UyrwLWE3onuGTrGSO5AETYPtjgKDW7vEtkFMX6KD4SD9fE1LVXzTPyL3W
n5ZustagqCknUDWoUcJ3YmF25S8nbr3kZ6Gjz+MIgFtnv1n9qtrRH2p7ixeCgPTEUb49ECT6gzCk
VaONycOU/+qbzDZ+A4Iwmu9ua7L3kQ8sjPYpNcloTHg2OEBROjlkLLd+qxUSkfSCNoT3tFhlN35r
e257rHyiPjBnc2Jf2MwSvvYvK670FYM+EWN25lsirh1CaVN7Jvd5iMlrDawqdoGbjDVUGAOxbN3K
pxy8PfHPooV4x73WGakyCyLLi7e02JbvGXKbC5CAxpfzxiFOpiYfZ5xWz3pmDd1AbjA7AkBoQl7r
1IfNDjqF5Otsbh623Endx3rNlf5zbdKh/2l2sa507itpQqU05LOnXrCv5yRfE69eQ6TS47jzFkIk
Ndey0FRSTuCWkIMLQrIV42L/Fpzq7S9EhDpKndwkF68IGs+Vk+uXjcrmW9HmVvmkLa1hzX6duTNy
TZkvSqcOUnpcvRDFNboER5s4VJ7nmeyvL8vW5UpivDUs1/E32qrmceISRBh2nmztoPkLJ6Cwd6Vm
OssxqSsSXsB+lmQbXWJ90tdFlap99Kz1cgWQ6axw/cuFjdDwzTg312fy7+JZhoOhqkL6RudUyU0F
jWo7qJU1wdhp9So24MxyNULA0Blm0SrzsT25HbvnSWaI/ogotoFr8AqXyY7atve6C8u0fAPs5r2l
Q4VP2c5llX5VWu8KFiTBTV8s3vcPbRJbGU3ZoP0i21sNp9gGqXLM40zUZx4WKfDe6eyZfdu/CFku
xR3FRoelAdff4lda3lRXjTsSEFLEvZeeekAc6dndWrZ93g81VwTRTVt924Z6QC3KznYbq4xEso0s
nepKJxm0izhrZdMRSldk8UPWaakW+17HWXAcyPoSoXTZsELO/N4LRcMHsCMgi/DodOHRCoU+rf1N
m5Czj65pqQ0/MXSrDk1VLum3rrVldaT1aPY0hrQ4h4+3kpJWk5WgsVSTbLgZLFeJvRSkskakiQ4/
5njdyMvq3FZFOqfSsz6PGlfdWmUDS3DS7ut+sn/pUFY0H1m6pZ/qxdVE4KjaJuVFg+3o570jOogs
FTSBJCmckqjmpreO1PJi3hsWj809RyEAiVY0hXVQYk7tYGozLWHqOJM8OFEbj2eHPGTCh5e1WoOl
kfPl9hXH1RSMG2ud1OmeBMUUEfS90bcaBSGB0OveWLd2vlvqfJ7PJdO/PhyJQ487v7Mp20LDNQgb
1UjqmqDLsyDCXGH5qMMGygFEtRa0xlVxOR13mzLWbC8TPSNLzR4N9vmS44VcrX6Z/NQZtvmboJ+c
hbhorEuGGkr2Ezkd/JU/Z2LVdlm9eBqlZOb1ByBIaX5SI8NIlqIdi7sJDp44tbj7IMDOyxITcTeM
ddAobyL7T5MjFrOxnZxvTb+YVWD2Lpx5Ldtq9bUn+fW3oWsErQxdRo3gzcnY/kyV3r+NKZlNvo7f
1oVHQsjeuRSNtn6vzGH0vjeavnR4MAfq+4IVLI9W22RFmFSt9TBXtoJd26V2A7JlRum9EqoNsAfE
b+LcM+BMxTEhSRMGc2myqdikjXZ3DoVl5etNH+tw7zsou+2SdsNtN6YyDrzNza1TU1fqR9ESnOwP
Sjn4InTZJBfUijvvYXQQ0dlVVXb5oiq3Dc1CTN5NVsv1noq91YKx1evmahtVNb4NlTt6N5xyRPAm
mgmTkOKF2THnL1r1MvDcBaPxcRo2aFG+x55R/ZLtmFrsqnz3KQREFDT3cddO4k7ps7LC/wFKwDMK
S5sOZdobOyyyef6aKFG1BHUzKCieXBwQXCPzTUy/2O06un9/f1H/YMqvv2szTVM+cYAn2r7pCYzX
iKGfIVHOh2pNfJuYeif9pNFhXEZAf3VXftdrUnUF5MGy473MD7W9h//oN04blDgwE1LW9eFkJLZf
i9XfjGsnznZ9C69mep7a+9pLQ9XR4jUdX9ejutyLdNyn+q2qeu5lL2t2sI2XUn1JnRsnhq/hfjIL
F3+Imv7qVb8baE2TU9NXF6QFIvBOx6M7NMeCYUQR3/RrEqRDE5Y2RMsE3Kq27CZuq9r0WnqHepSg
foAciB8uz7WDYpH7Gd/x3skI5jbmCKwJZdNeZVtUjwfEQL6Cx6P1Tmhb9wUSuyQjx3im231el32D
OYCSlQyb89LHZ01OxznRj0AwfHSSkSt/T/ZzCVDHcDL4tkTDjmwVs80WPEwk4tZkpJ6H9N4BapnH
VwWdsix7NTNjV2x3nl7teBb9MSmDAWBHb5xN4yrlim1pekQ17Ne5DCjnkcbFZ70vd2v+NctuW/fe
nX4T/YHS3wh6YrMH29fNnYBjpG7GOjm7ctstVXPuSr4WYNo1dJ10THawtknIhF5i9V9x1QVu/yVR
aG/ZiGQeluPP1iGz0cK70vvKgxSTBqzBQ6NeK3sKhvQlTqw/eLqdck6WSxq6diTXE7INo2srLLiW
leSQXPjWlb+s9wbTeS9e/bQ+FdktW4cvvFcYFr4x8V+beGVV9WCvAGxOrQ3LI63CS7oFQbK+hQm+
MTgxuyPYYV4id1D7vK0nx/hKVQrttwnq8t6t7qz0WgKjTZlHyuxJI1Tz7xfpX3fT5Htv44SxW6eJ
ytLR9bAfr1A1bLz9SWWhIoXRvkKW8I/2A2CBf+4Nss+QOy8yIiGle8mH5gazWaQM5LTrL/nxxL0z
rVTZZ672P9QG/+cCoyPy51/Ya6CYl24l+Ik0CeNO16Yuz4lztUDwblvbcsLXgkvKgr4wkfBUutLE
94qZlImqD299G24pTyYOryJnxlpFym1oNxzGJF6W7kxEcWXKa2/IOVh94rrbQz5s2rxRRAqqU78j
ZnCxj3JJGow41qovoOE4Sm35LPJq7YwjseBFxy3b0xkL1yGNsVzte7tuBEHBhuL+5CLna5arfoaT
TCDfUPq6YqsynV6nnzVsS+Mdqci523/yRIi/7uESdvjnj81NFfPRtSmIkh+qzonmrfN+Vc3S4fTh
ukfaPDHNyjlURJb2j7x+3dh8e8owIgSjhAW4j4EoBbGQSc9GTF8qiTZB74W1gRH0s/3zrzd9KGt/
fplOT98tkVZ6pFlw59K/EPHo0+ULq+5Bl9t+9QiB1oOc+8zfL5W/nmjICxn0P3vb8Wo3Q5OZyVEW
NZRCGm4ydMga322W3T46pTZerWSGfrJaLp/2Xz287wbJBdflWKxdeiwnayPENtTsgeOMoPzjBITj
8Pfv6YP2tvTeHdLFqLwmG/v0aHtZ4xMdE87MRmfQyJ7Vkuc7x1dZEx8cfY1gon0y8/3oCXt3XuuJ
5mVFz3tbW2ET9Uz+e+ySnzpm7qcSpL+ercj3ZlKCXmiVcIc+5p55NY3AwUEyxmOzBz8Z5q0i1ta8
72bnixymZzF3TOnn+abmfxN9/eQ7/OB9vveXohYauN12JZn+Cey42tSCYoUPNBWwkv/+C/zgbb73
mToLGZHsSeWuMYafpPfPbA2fTTw/eODfe0s1mjSNQ7d0R1L55Jd6ejVPOk0GjQdkpiz9Z8md8r3J
VHISNnRkeA9NZ1MbWmLGJ1umnwiYP3ob7zaKVaoKGAC7l93ab+OU7EvjdsvGt/WLHn/yRX+0jN77
SfU+8Sat42sgqRXNoWOGFgw2XeCXhk8zsnK5tD/I1PMogD4VTX+wR7jv9ggZd9tckxa9s1RVM9zQ
yIruRn+E4RPCs/hH03v53k46KWKPlxoxn83Aw99MgFqG1//wCueqa7IycuZy/88e5nf7wtjkcRVT
F+/KrHoRptpXn85x//oygiz2z5u3LpbVpQV9kZnUiZ+6jX1ysJZU86D8rVu9YK6yL2T5/LMd7r2P
lMZSPLQXLWclN78l2dlLv7Dn7f7+c/pgX3lvIzUF6W60LDDMdY6/mD/q5s6Rn1ymPlgtzuXf/8cE
V9FsnRZtxopaTGDNAOI6xmG2LoTYNhi86pOD54N9671PlBmg0ekuMx2n62+3jluG/plV+INV4bxb
72kMZiMz8Khos6LRmHA30bO3UDb1Jwvig2fJubyn//iIiPU2x3jAr9hkTv+VlpYWNOxZkWiadE/M
jBdAEx6ucJhtnxQ7H31a7xa6OwK8WFaWYEpawVkVcjy42fxZqfHRT39XA4gkqft2RNe3MmXbm3It
w96MnU9e+0cP67tF7bpwkLPL9E4l/RkA06FT5sR9e0s+WQ0fXGGcd0s79jxIGwt+K8Mctb1j2skO
VO2zphWvm2h/oKl2zpupUbbjYftkw//gI3vv9iSON+mNli+kwJl+jFeAiWnTm5+swY9++uXB+48H
rJ+bKuZGyU+fsgOY+GO6TKe/3zo+WN7v/ZyiGbPZqfk2JtAbte7DEYEZvMkqmBfrn9Uk712dtJo9
wwVNuxtjd/ipFhJHC0ZO//AdvFvectStfNVdLXRyrY/AkewACxX7ipYF3V0oDESsfPItf/Do2pfv
5z++B7UCOdWlIhiipPSup5OHfN73Uuefqbyk/W5dl24m5rFCFKyXstm5yfBIIeF+ssV+9OrfLeuU
8Hzy3AiMZ2Ycq++ECK5MQCGvz90jLE6qlE++749+0bsV3m09s820wklQjSQtT/kjw/sHmZWvf//M
fvTz3y3w1VRZmig+JfDGwPsYA6T51gQ4K7/8/S/4YL29d2w2JuLEDdJ0mPFFPwuDgbMvhzz95DH6
QHMq3/szjWFmIlLq8UHaTOycHuE3npSTNjG+AF3k9Es00sDKnR+e6ILMeK307lBs3VPnEmiF2d70
Sj+e6d4tcFMz49lOzl5h/Wu3+f+Ni9i/NTcv1Vv/Py8/+LVp1y5Di/i//vzH/l9/Tt6a8GV4+dMf
dn9AF76Mbxd0Qz+W/F/5Qf/+L/9v//Lf6IbPQBAW297HJIjrlzL7EwTi8p//iwJh/pc0mXwzjzKZ
fAtxcT3Ob/0A0UFI/k7auuc5iKqkuHjv66a70B4uSvV/gx+E/l/C8iyAxxYsRqoN5/+F++AgJGWv
+d99AAtFFx0zyW82PHJDzD+aXP+xF2l1mqfNpSfN5TFgbHqZxHp486AboxrQ2yZ+hkLs7PUtaNv0
THetRJThjGG+pT9zXVy3rh3vZOUdN6JZwstQOKI+ChI5oclcH7oWhppGSxXA2eTn6SwjaQFe0auf
ZeUVx8mNn/NNB6NOu+eYLN9S7MtbnndfUGogiU7F104zCbStSfVQ+rBzBFCBVGce3y0RwqX8Zh0m
hC2MIDCOPmmqlntkINJnDvq6wTS8buRQRswumMXqy3LAlv17GcwIIU4wmJ5zrW96d0+jyU8z9WOh
q3rKbZP7uulGo7dy881J5i43AFGNfUnLJ9g+ZWy20xyldmqMX4rq3mmLI8PhZ5XQcdbtEUXS+N1r
k+vO7ST4uERDUzgGcTZf2ZV5asrGn+bkyFSVAY9Qp6nMB1p41anp9N9cj782+vrDBANdQSsHD+/u
7YYZoD0O96hRQHaXEPPMryv5jb4wm1BXXdSXUKSkeaDxfQexotg39X1ndHzOFh33OgP7OS9faLGB
ZV7cQAn1YnrDEECHAjtRloCzumtpj09bk5ME2xin1VLLaY1B9Mn+h+t1rzVtIrCjR5UCfxub8rAA
ePWh1D9XghYn5kvg3313xdjpYTHowaTmD0ylP1dzYepd2GFG0GDsFRGxjNSFXXts01mEadwO8FLT
2o8hvu/WUZe7rfaO/KHwRaYYS17Q8Z7eFFdWs173TLdOeHsfxJT/RtVi2sMQJh0xet6kA8Zce5zX
+rXJaC2NEYG7FtxsmrBeJJMGvFNx8DJxXUoROjYROZPtlOHclnM0a5YW2BBGV9IOom1NUDv87jVc
FlVXLQ/t4vFpawFON++CM1cEIyBMca+nTcJ8M/Bh2Nbl5ueVN86IBqsX8XYa6XAd4yFneqFRyNc0
aYawF/tpzbwvRaFFqh9O2lYXAayOzmfgdqNbJS6BiS16i803Y2Ly5GhRmYFV1aGChWWd32158msg
I2lnrdPzxrN2Wh2mCW38XLsvHXRB8otGM0pr8Kx5SlecLebKQ16BiC1IZb3epjB3G+tJLo9dysE3
M8+fpyTbrQVz+x4MvDDW4sx24vjmDCI4N1bw2wkzyoHhkQNPbL2gei+41bE8b5cJxpaAZJMxg/1c
JrcI4m7dVFytbnWu5Op7mfHojYKhdKMdLa/8YTAMDjWzvUrKqJos6QPgjPTEus7yIQ77DRWh8SYz
ONeFDTirJLY2RyfTwlgb2+Wp0byXRhTIXzyPqatrRRTLvDK1DRFsc0IxUItorrhFdrjrZH8jsyE5
MruPxjU9DqLHzZfp16ghdoZd70WnnvWmRJw3Nj+Q7JwbR/s+FPbBMEXlK/3CM7Zf84JirUaZN4t8
YeLoPi/ghW1jDfPayyJvWB7kpvAI1D+HtEE6qHU019OvTLTJLTQmERrL7ASNHaNk3sgjGLaUhFTn
KpPA8sR0qBIyz4ESrP6cU0oPxJP4qe3dYhchaL/8bQEY3srtq97bjyNmnYDQj/6At49cGBpqzZTd
JWn6OExbwhSIcXHc1gGB87lR0smW3XnGwKqzcyI0Ckj87VFxNEf6teEGBNQ3LXUt8vh1cddrtVFc
zO43V/WRYJDoLyL/1tt5FSrkfrCF+/1IuskwaftFxpdoRnIIqt4vM5vJmGweu+Ley1eCRRtHBdLd
p5UYkWEt824guSSQeDUbLg6oSdxgRd8tt+Qlk+humn6M0pHRo1oePU8F7ZYdF2tAxDoch7ivTwwL
wCpjQgOhbeApFhkg7fYIINzyG0jU+86t9+5g9mGidyDQCEgH0rg0OzaqFzBywBcrQlUxcrNwy4Kj
ThwVp/dR1Ntx0Nw8bAa0p72lf08Gt/EV6Ye+crURWbCvVwLMhbfvqxJ5mM15pkxr18/eq7Gq2Tcb
I/PXRhxae5iipkrR2nyViCcDsu6MYMNVDdy5QQaNp7FOvrFVBokDao0ooaBo4VVnX6pYfxt6zihc
mzJa3bveQYoCgxOhcZ8EdpklxA7fm6J/NmhHJ0vYVtlj4rYna2JMW+jjiDBN3E+ZDLdcvjhmaYRJ
OzyDlrMihGhlQH75k5a6/H3XnGJH95mtP9ix4/jeltzqTLX8HBzyApQkai9+tmVGIryi0Ou8/K4G
lEFyi1nt5vSB/BOIrHqy7Gb1Woswzj3rah3ar6YBIx6GbBwZ09Lvykm7zV15FyfJmQ/zpiGrG9/8
BKw5oQE4lG3iyxUMIe1tHiBLhLqcLeQZE/DQAgMVKsPALWa4guYO1y9Qc0Bw/motypcVoVUNYLqs
rKIGmlsoc+tpceKzYvyAldbXi+FRdyc6HVqgaAUHMXmjrDLKYGijcbLtO2v+NXjsmEvdnXryT/yk
zw4dV81pMwbw5+sPGibXWt5CXVb6LtYwGjUOc7qFHJZblV6j34qDIQdROesUGIUgoonReMDV6AnO
x/WUE76mM70WZfMwknQHtRUt2HIyBD4Z2+gPffK0lusp08nxdFrkGu2QPNs59VlXzTYz7aQ+/+sf
FlZYU45PtuFVWPXxJkkkIdq0hRmyeXgc1lVtUbBNWVpFCYI4N/Z+Nn6cST2ks5yD++qvN5np5I0b
uB4WY5ek8bVulHu3TMaQNIhnYYunYZP3IjfTvZ1lke2Zt65WX9dFmUeoDreIl4BqvT/ZrtC/lVMF
5Bn1EF7wi5CMCJmwEd/zrMsOcrVvvOJhBgNfa8twaCzn3kYRzr//MebO176DPdkauoiGZRzCMnd/
DHP50+L5OAPcHAN763rfGu0nsXhJ0KPH3aVQMb3usveZ1Ap5Nwcxiqpbve6901Dmd5VlMCqXwy9Z
DSB2CYJ48NQXgvX32jC0p87E05Ft802XGAdUjjKEmgvZYrNLchsX1AuOdeMUnh5tZZLzjPRsQ72P
SL27w9nuhnMDk4+PIg/EnO8S09D2ipeDykjfo8N+ci+rZBHx0UZRdnYq5R5igw0rSSAkZgiVXJK2
shTANMIW5GSCqGzMg8x1VZX7SHBPc2OXZy2pk9BcM2zii9q5W+DAst8JM+gycB+FZb6ZHieGKue7
oghzTZ7SVqY8T8nXNjev18p4WmbruCywxaj1fjX2uluaoruqihlBWtdFufUHqKt/7LB5WLE8p1hs
IqdY7dCrrk3URhHRVneOth57sTzOhYPebHrrtI44txkisJln98jg2HbaJbLzWDubi06I/frWgS3f
qcy9W1pUp63UrniQDnGymoFd8c4tc6Fyc79bWy1v3EmlAXVKjzaOo93Lm6PpJrRlqKc8FO8hdnA0
P84X97fTjUnQdbYKnLoPOFpJaOh0CIpTEa5vDiTpEGVu6zeaeaWjr9tMvGJje00IYnrAlnFWZnU7
VelZWnmowZcdtzzI7WqvdPsxmZrZt9LqGqeOCi7ebScpfqVFXO3y7snT1IMN/jaeGQQbtvWT8f/X
ZdCvLAJ+0/zL2Pbfmut+iaGijY9OGn+ZFUobPR7HYO/ZBsYHyzp6o/aGHiDgCsKrLJLvfWb4WdJe
keT7aK/ii1c7r2vz6oqGv7flENT6iDiuuO+X2oeiTtto9d4MpDbkqxtTyATddzvrLW2G35Op5xF6
TNNXAu1FzsfmXVSlU3rKFf0CA/XMyJxFiAfSXvqAw+/VGoAtu4WDgFvclONwdCpGZ3W67pdF/9I1
6U3csNG364mH8mkp4ZqwvPpevHR2Sc1ul0Ey0fVbp1tNdYfKa35tTKtiq97rWtoE5tRylKRXm4lG
skoFSSalojKw+sHPQaJRhJp3+V1naXbYeOKUVWsadsUqOaTXu3kQP5Svb5hfSm5/Y1p8y/PkRq4Z
iFvb8i0DDxUOjLCw9TtTWzwWSnJcvfp+KMVXy4mf9NEJDGttMMSlAwq4+Ny5fBZbVbt+5sQbD35x
L1dsc0LVT+v6AnAusihjy8lgmNx80+fsa5LaJ2WUMuhj1QdFZ4N816fI7MSxicn76lmJu5YAZr0R
ULqR3ZU0jFXtJYiOhsBw2Tay2brXG3tfT1x9lDGdHC+hi8b1AzrcBdFdU0CNy3wygNK6LcKDOTFG
37p3Or7i/qL4yNLmFy7nq97b1nDSuN9qrS583TsPpdkE3uXiJpwKC46b+suCVNqI2e/q3B+3BD1U
qm71IuXS3zl7fnHors56MO35RnTpGuEioITUwrL7tvZPemsWIYpDv4uvUfUe58EZICLKAHPBGg42
12EnE6/Jmj/3Q9ugaME+4UA/ItevMXatXZ6UlZMiVZtsN6+T6Ls92ORrkXZ60HfzsIPGiZ9vrI5N
bfEwF+ut8GYjqHphQccOe8UI3cnnX5u0mHpSUgkUsFbBV4l1mhlvavv52tsn2f6c55qkf06nZnL3
hYdO2FmT3wC1ydwuQ/SRWTg5cBDjRUJYa3WycsX4RdljGnV8o+dMLEFqD9CNt2IOU4trvoF6bGtm
krzqWAZ5fnG2bm2oXM6U2kheMVYnezmLIoAHkYRcyxAvD15kC+qYlvc5cBo0pEO2OStdLZnYYamZ
dwZdX7z7GAHqjRVuCSDuWYbwso1v2u7r2ibqUElvp6byux7D5J40rTxP7kiRWSd51Kc4qYa2nnfy
GypVk6260sJM9PWVV9T4DpLHQg7s2h29mw43Sl8zX5f59srwhzI9q27H/lL51dDVEYqDGO7OJkgp
Xx9cxEpubwcWs2YOJw41bebSoHnevTFuIMRdD0+TT8TWdKgHkugcjQqm7dOgT0qucjaX9LZKzsS9
/bCxNO0lnOFUxcFa1nHouOXjhT8TyGSemawAH+0bZ46GOVHURwBcenM9wxp7KJOGy74eFPapa2qq
AbYO6egybKGVlI7zfbUf0lU6QQmOIehIX1RgbM7Livi8Mm2kfZfH0NKjxDGJiBk5bNKiDRl++Ekm
7W+JQH44qbr19exBU2Z9afbcuX3Sh83WRY2TLoGp0gQiXz4fiOPcO1Wbh0WueLAcr+G8mY8z4YIx
OMKdUQ11qNrkwpPOKUZXDbVebIMNF30RdUkZ+xbyY9IBN+fSajhots6DVCGTSbQ8NOuxOotmfq6r
DN+IoFmAEL46lDm288ZaMD9sdZSp5HvyQ3Tx+nWFOh4uE2fjYk6vTmruhgHDH12/Zae1hKnWaK8P
+ayPMLCxQumtoqgtuHs3SJm8bKmC5McqOXc2zSnuu3K67Sgr0NVXfqrPZehO9nox7VCoPBGeJqh0
rSXEg0t+NTGU3GZNNGte9mWoNPO8zXzgUAF8fSrMHZIyK83rYMSIyV1BIM9jKy+4QQZtPtvUeu7D
ugwvXLr7yIunB6B7Z9Rg+yTX8gdjsxgZFiQhibJ+amORH1odDUK1qR3on0OMrHPPI/6U5niS6i7V
A2uTL1Malo7MEJS4b0Y3TeFW9i8elyNZhdaEhh8fSxKtCldtTebcMTlz8bfDHspfMXUiaFnPKinb
Q9s4v3pniJKCWdkffR3DeXF0cwmMmH8QuLlBZ/Ieez0/JQDAD539c8aAEVUup5Zrf+fI45KWxRg/
eIroO5k38VyoY2Rk7ovTLAQwG6DlVyNfuB9Uhl+o6SskPUS6cXqFKDDIPDMapewDFM5NIIUzoMew
VFQm68GV1Vd2gtYvPYKra8EvJseXZO5NPqbdV2OWlW/26riptjpwTjICyOiWduyL28hvzXQe1KRv
6EzK2x5JRG+TTdGMst/N7CQpYc77th5ZRHNz6yGJJURPU2GjkulgI43257nhwPbWjRstj7WR1+7O
lQfExieU9dVXJnQkDZVZVMHR9h2ihSMec7UbNJU8N3JnotAUuhiODcOIwCJBmQVpJEeuLEdX2ZGx
dTV0dnkQWbPu4nozuUfz42yVz3dlAqPR8B6FpeKHvCqijDDHTRePg41c3hFZGTRcRJdkurbYCm77
zfhGX/ll7JQ8aDWH8qTl26Hw1h4pdvyzuKAZBqYfqS1fB1v9TCW10ZY/UaD2uza96+tx3k2W+jJn
9aV9k/VBonHx81xvDary0vkc7ydZx9cFKbN6xfrpzKo7dAahLSnuZYMirCXciaV8M5QrfsdyClw7
HPTJiro2vRKeMe7sLsFI2HqNv7ptsWtx3+Zm0Z272kpCCPMqYOasndEDpWka7ylBvuO1lsHYD3c9
iyqqNzrudk4jp3RExHrW/aKhvepK2p9UE5ymu3hmBeatjbXdlT0dsbelEtWp0tnO8xbBo8w5v70y
1fhxovDdApty7UAcsFzjeqIkTMeazspEN8dM89t4bCNsyUfXzOYzWec4ydMmbFuK3a5L7+mOpISu
rEHrYDTLxzaPzL49I6dsDmm9RFiEnNAqNOc4mGWglTF1e4/FGT3k87DGvxOFhLcsVeHPvUNviDo4
EQ1fgpPQ13Pmx3m1fuYYp6g4jHuvJEcSGciRR70JSAZLVyEipXGCOm3nj6mmh06WfesNOjm28Epm
GUYAU3QOuzV/mjxt9iuq2kKW882Wqy70auOn42G1otHmno1cuAEl8UqGf/NizuK7ibwoyC+pg/GE
Tzv9b77ObKlxpkvXV5QRqVk6tWTLM2CggDpRUPCV5nlK6er3Yzr2/jp2/N0nDjCesKTMtd5pWYCo
s5jPqcFJIiPX3uAvCz05+GPhnQrTI79PSeoPuw28eB4uYqihYJhTEeAQM/B/zR2SPtpzpwqaeADU
Uzg/i5HJYK2t/8LUitQhIpzRYDkdaze/DO1xzXJ7SyG9BqaX38wsru+9pbvBIin2FDchVrl4iw8+
9V0GG2eObfAVpXZAy2lsZsP4sDU4jzYejhg9Bql1r9XQM/ZmIV3KyPMNeRXLfaZvGiSjvhtiN8xw
UD8W/VMNNeEIFRhrn+JaNabt1HF+mMwO8YvCYu6bhSI/dzm9eifdGYs1BS0nR7G49kPiLI/Wmu1x
jIqDh2PnZg6G8PW+xG1gT7fSdWBrktIIqrU9ZbXePgy1eYuUZ16K1pLnqMv+RE1jbHuDwluau6ib
tB0d8902I8sDg3YaoFuf2Wd5OBPU4+trKW8ylROAAEXmIE37ago3nKYWbEDrXR/o46sGoN/Yjus9
5g7Ggiiyxl0/89JWMSlfc2P7sZddf8TY/L2qMtuP/VlvVkl5XmZhpoHoJ1qaPAFwM3HXm4Ja5dWh
78qY3bGd99aqnqeOOkxfpRVWnk4dluEmTGBOYo2V167XKkzX/gp1jFsjmY+4M5vAdrGL1Mvw0ejV
thLO+LpouvEsqWZpaM9diRdoZrm9W9/svZqsXys1z4zreRev+k1f6B+XCAxM2ojDzXh9mUBSnkjX
wwmyNLe1WNBnpcXopwJFa6NAcVdDPMCQzMeilKHdLlpY1aLZEgVgHmShHhckzBusmp1fSkqZfsYU
N+oS31jLwpYiHyTHIdrmyJscu5WnITo6qg7yeCiffm5YbFp/WFKxU1+q5JTXSTI+LK2Yw0EOiW/W
2aHoZH5J+yiYYm266pVePJVZHLG/FNJvpQgJMO9PozNT0YOLm5Jj5Vg82SK/L8y1/ri245XRCDln
rh56Qnb+yNxiSg93eOK9wRz0vjrMTf1t98CuMrfQSOvmWej5GbqdBsZwH0WlQ8y4c/b8czOsj6sm
k10tUte/J1vsotL5jW9/X7PKbb1iET7jRtJtxcwTvy/i3by4z43tVXtH19rtWCb32kB3jhWRZxjF
jvYl0Rf9nFGSmqrAYkTruJ0r2wE1prkuRgo0Tx8LwHD8qOuAzdSu3bd5LZBVJ5177phR7yQXUvm+
ltyrw6pVO+ceXpi6ehuM7BJ9me5V7q3h3f2YT2s4NJRPgz6qoJPTSB9cgXIldUXRYE4Pc7zQAjvx
MZlF7Qs17j1KFH8qPWJozbrfD5b1USmWcjMe3ipjTP1COXnAApgcepWmPkbz4i1a6bWredjEng2B
SozZ3au8srIwKkIUDV8PzUEo52BsomFvWGKEjyj1jVVVb0RjTk+ZoJ7Tq79oy4uH1JMUobWZwUQY
bWCYJirV3jt4GAyCVsfWh/KCGQPJDqdgui/HOj9G/2S9PRxtadEBxqo52U2MoVtT1Z7yfpeVZnV0
EonAb1ZHYhK+ut4DIRyu8d1Go8pR3/ZSz/20Lt+8ptZP+GDloWWqISkAxnOmpC/s1btyxO/eHj1A
8F5sanfytgw8uOiaW7wbMS1+XCzWZWjUsgczW4PSjXwzhkxitsSFOT/WubCA0uFEe4gDoGwsNDrB
Dxt9TjmwAEitBa8xlWq59U6cXgzsZnM/BbrTKF6c7ZO8BhkYy/jXWZ+Geom2dCAvMW4K9tbQsKPF
j/zWMtJdVE1vKRGqm5FoC3YO+Uba3EQBinhSkZdxgJXOw97dUeKLDbt64Jq27teKkmmqxN/eYJ7f
lK/vqWX/U09DH+SLOqwi6Y/JYv/Jvaqm8xk9f3U6IpEHTCWGDiOcu9bTMi+d3xrRGHiNaDZCxn88
Qpr9onL3GgkNfjlhxGrzhgwWrSSVgE/grFF99HL3wcoJ/Coa8o06Z2J952OA1HfetszqdCsFRvyR
eLVNZMK2KO9vrff5VmkzkVp22Z9lI7/Xwkj3k/aXLqt9WHpmLTLZ+AB0/jJ7HaAmkcu7STjWnuau
JDjjd87kFOwzqn2IyKXcTEQQceRlGmhTyYYz1IS4AYHn4t4otrTsQnzT3nR7YxIfUmqPYx7PQL9E
3GikcMoy/yYpQoQ2uE1K+vWYVjhFYx3y4A6uuxP5IPhd4uXDHoR37OzusySB5iykvSFmHlWiu3w7
sXhi0mISLPr6LB1mQ6VR9UXvifErKvfjHAMKGFZAhhkAIyT5CZfz70iszia2mea12NqeSThaKOS5
1wd9o+s1pEkWEQGcaRFmqgVy3uqMAH8rxoO6SH/hI0JJ4BjaexXR/Y0hOFP/4CKShKOQQE7ZqxBu
8bIYydWwjCQYe4DsYdDds9N6yzYXwNh61NMd5Qw3aZJOZ2LWjClpfSDMJj6UWIh3HS6nYBoX+MtE
L7du0jyxPBNN3hrtYcps+TA3C82FnhC64s2naBjfvBXovHBR77kGO9Zg22FNCoSIcvtUssf4ps4e
1UjEKD+1dbou7r63x0PXyl9WfySO4lFNBcgj/D8LJYaLYkeIyWWKwNTrxtXvU0xwCmfjsYtMRi3D
+p5wlUO0x+OhajkRUldAOBIHSTg7pW5eNKe5PFlKescyM9Spa+IFjyFFs+NShqulCk1NvbJBfsSC
CKXemn5HpJzsVBvQa8RQxJ2kJ3CW089NZbrkcYxl86avwCaF8ZXD0h6z5JU8I/jyaWEySee94CmP
dgkwCX01N4QvvuYIboB2Vlr5Rb6YSH/CWqbfTJCDY9eWoOXLOhlNi57MW+vmji2mPqEOOIQce49v
aKbNAyIq5/XTo3TadTZLgsq12Ec+/orwQexSQdxPt05hW8t4pzyEHIzk6M9tU+ODHbyXnFSoLepK
wi/mzjxFHqBng0Uxn6v4PMpIC421fZrK0tnBNHyQh6D8pta+vMF8VXj2iXpwvu2KvUFWDQMQIPz8
n1eq9URsrbmGDwYwPy1pUyM+8noEN4WxFUsGZp6W5cmx9c7PJhg1y1qak2o21ehMpylzYR7XTG77
GEp9XkCnjEn/UomKd6KxnVANxcM4AX0TH1JRsiQPP69XEN7EJRAdaorZcJXjxcma6WQD+QKTEdfp
2k5zcroHNDAt3ZB7KHtDHHExi2NfVsfULhhuSOV7hMhC/jsfK69SBPekFRuuDaxckKnmgaAdzcls
eBSTGFjZHaQZG0vUz60zL/ezVNs4IJUBuc/1MYN+8asWmylRaTThWkwbHw/jp84V0rWJols3w8So
nqpqGkMDAwCws2AKsWtUPPv/3owNBTDh9lk4rh/G3Mvt1LB4MYACkUXbu5tqsJwwGqKvcuhCHhAM
1quxjmOIwKog/YWpkMUtiSOJfRrEW0Sfdjl82HlTPxYWUKvJ+NGD1wDDm9Z61Tt2/1j3EEeldBSE
45Av1noq5NRlkmu75ke7uCsJUJhJPWr/SRSj1lT8rbWus0e3bQRZDmSAK//mJjRLhjttM7sQG91m
asL9LezIfi1Lb9hr06m7n4GISVQAje9tRhJcGBlCGoxemJtIMytC1x3X90zQr761b46p9J1pLaG9
/i4XjFeqeuHwLycEe7jlZ4Ns2dVXiSz2fTn7cbo2V7L0+4tJoAsxQ0clIsIrUlRmrVmXl5UPCI6W
dcey4HNWJcCc114aw4wfeq3cKqZSnnJm/TlVWQNriGFvmhU+XzBMaEeiyrImg91NyTgqczPexk76
EGeTcxmSnC0gyiGFbaCoqLY2ebrXcqxKJQfRzKZnuxUv4q7dM/q+A/Ir8oC6caGughJpvEfFuuJX
LnF4Mm1vjVbgayWXZMuZJS/enJ+qWW+eIpuY78nr4bUIWWKdWuozzeGtmrU76+oO0EuAJXoMJrpK
wWEuB1r52IArsIcQNv5XNmQLwpb51RhI8NdzcMRZbmZdk3esFbI665+TTIEHZ7Q9Hhb20it2hqXe
S01vMUkPr0M/p1D/xROMK1tnqR2cxpOhpvtmk1iB0UDWdQu6Je7eGCnVaFMDiDQrbnnRaQExVDgw
Ab2Odg2gA4gkNiZRGZu2RWDBp7bahVFfI4dRDfE/uTMM22mZiHEUdBo/z1ujAQsQr5ACWIY6Lhe8
t8uxcKl+Rmj/rHBvGFPUnbmb0RjAhI/aMWaS+daEcN6KvEDBQXoAoUoX2SROOCcjuLDrKqzMrrkv
iJnb91GxcNqZ3X648yFWbqUv2JHhJ5be9Nco+eU8cJpEe8vpEYMIk0imIaJ/NEA7TQ2i2BnVZgQx
c0R2nG/eiv6QiXCfJjXUxoUspVhl1zQzezc6+eNAmEhYr+4uXdbqmMTaa9myN43znZiH9VgS8vk6
Z1mOEcFe205jjHM3sP54xRoMtJEbcwTGt0h58+OiqghuAkRpPHiUBesXsugEEsDXO6NE8oUyKcns
vSZ+lvTmOLvuExF0yLaE3R5/jm+Uyl0ZrztCrTy/Mu4asPvfzDYruNDRsWoaa+rPT8Q8cQkhq/EZ
NaH8UtX+sFqHRLSoxECf2kF78AbWvGrlgNg0JEHDqcMo56Y9UO1supQgk7wjm1jECUEsevorkVys
eJP90pT63mhEe5wTbdunhRV21Y7RT8O2iPvvZfF4SaKX/MqMAeKoAFJ0oFprjFyp8tu2nNek0o3N
4JKSJ2tF0+Ukyb4XHRR6+VKkybATRr0elezfiM9leDsS16Oa7j7/yOvGYMhRGFRJfrWQDO8G8TTS
PR9+jtNo5vWxGfcWKt9tsZbfRWlEm66mshkeu8YpD+RI+5aZKjQs473WTJ4mvi65HWCU4jwHvay5
NowsYn6NQLJj0DG4mtjXbdlugUJQGNR9dzRLhdzEsX7RCvLb/SYdswji2TN8To36+HP4qUzIXegn
SYLduHHVYvtzQr5tdv+Xfm7qPq2OZuOuu5KjAm45HOM+uz+bILm248OP7ISxLLT9YrqBkRNyQa1K
dqQ0dOgV5JgSsOMoJwpjZKQf+mgEnb5eZ87iw5K8LlWiLvcExcBTq0ZNKaZr1gxuiPnqkCcW8i9X
XFS2oiUdqJxSb2yv1LSMTEhJi5ga8J5maY7R9AYBl19UKbWjmeqHhuzvK2vcLpvj+TSKoQQmyv5U
Ig4tV88Iicir0EGgRJZFC9JTQgXd2fy7MnpfTaK/aHbxu2eW717ijLxoRWaHlli+K4CGExlx2z5P
UQ4t1hjIRfNzI0uRPiODWWWOrQ4o55pkaLdLr7y6Tgx/Vo1RALtWnPh8u1WsMeF45s0UjndGG+Ab
VYRoTAdQKLPJIDBurHfkBgw7pVmEMaWFOhP3BLsgiHWjtkQ3NJgIpYrbOiz7FWwhdeHbb8ibimCM
q6/ccpnfS7ZXJdxlT+8NxB7jVh1duHzUem3dcZnO5XNenJpZnD3XpXLJNagnNy5BQgXy83w7LCI6
Z12/BLOOmmToy8CZRrU3LfWnhsdv3QxLTh+nPv9WUdrbdHJb8jaa77m6udGEWLfUTmpO0Cm7VX/x
bP2Bh3ylIjrKiPj6iTD7e1rGow1iFlM3gh5sahbgZYZjjuPnxLqr9NboAfrWCnRWr9HtMr/TCr90
vFtuss9Kuzz2upaFiE1Dcsu7TZvVBBa4aRsQsedb710EepFoS8+4CLMMatdGwCQeDarlgOOZBF6U
/R5FA6vBG0Ku6u22n/6wFXLqir4JNJArmMMSmKKNz3HThXXRqiCTaeR3pvNgJZ8pU9rAyhVD4HR0
4Zr7mtiATCgZgKJL3R/G8p9cdjs1qc+2cj+GVP+jC3momIRMjAJtapRGGziWbGPyfd6jMmAPyw0D
beCa71Cybl+zpdF9RLgqPKDxIU9tyb/MZS4Ds67RsFaIBWhG2Eq17zxGobDq32yba9/4xHSN27TX
kVGtDBVC4b+K5mT0Q4b8XIrdlFnggslDpMx/avLaEW/AR43u8IlAKIBPtwAoXOI7iuw9LoIk0361
M6ErHRuTX9UQ7Mw0ZzknOeGe5zcAH+kg+dqLVoyne9wTWSmvloHvu7UoilDARa18yhmLa0RLGrBZ
RoFrZD6BbV9lJI7lipTSVQw4Uylj9Zw4VL2wdi69JmXdbZLnWB5t0/gzOPLNLdvPeBxeGoSsjWaG
ttP/iiJOKd4YgMP+x45oxLIZuUMf15t6bLcScGDthou0vU1OcS87gRqjkW3QzF9weiWZ+PdNr23/
cameQ11Mj7ZnHcq6Sp+9iQI+Wlx5EF77kuqJvRNs4yFS6XLrlFwvtSspX0ZSnEbQjblAhbigvEgc
Eh+harb5xVtJRGuG/Bhb0gy6xkx3qWqf4zzUYOW2ZYrpdDbQqlt93vszg3dDNVe7Ns1fZmt90rkq
CQaqIOBThsxWUWycVzd50Qhc3a/J4oBrVGxJQ/x3zC1926jbkvMUlQrP75Y/dWUAEI8fsP3JVmNX
SLX7pV78grw9IlUkWGtB0S9S5iarpwXAs7eZ06jrQCCdhLePEJmia3CgljaQrGigumpraKO16UqJ
SEw4/XGK8ou5NtGuM9kXTBIWj1qv7QBCNOYUL6R/9SrAFEOes0zHjeHMJGDSBRnFGqZW/ZdJdOjC
56rdlJrhTwVIkr0qpEGAsAg0AHOd8d3SgdRHL+pQJw39xpTLJ2pUnWVkb43iXZF9ZLrmuWALaBrr
fYgsUoQ4fM59kkbLGoUGczsb/Aft7G2jwkLoXXooYBgeQXzMQs7ddGNcBftJScbV/QSfrK67RCrf
2+54age8lthZNqvOTZVqtd/O0ghyo2/9VDWMSo5m45BpK8xcpQ56uSznlTYp6Iq7qNweFMCI6zDR
g9Y4zmlBUq1sT6neXfsOAUpltVuuYSckePAN4UB9qLMTibePxZobKJI4/Evll7b6VpH8FO1d8Wy3
X2Zk7yA+WHFi/TS3Rb9rFPmejofzwTg7VIg7M8VcSQDhHrXfkUIKTiZCfV96n0nSPGKUuNBkDBwc
DvRU2pDhiEkgJH1vHMSOAc3hmsYPqAeXgIXIKkSy8xhvg5JMf1+yftvTeZMKaJbupc7ggAaMBnIy
tx7poUm5/OoyBRyaPEao5vVI0h+xhHTE4fkWkY07OTuo60JNOfuZaUME9lify2ofzW7cL8UussrX
eVJ54IDy7K7KBYEHaCAPzORkypWf6akGTZDVAQGLFVVEROTx76kf0Eo1zVErgW1k6VqbSB8vCLCm
MNeTPzWQw04LB73LA4JMMsaWws7b/S3vvPdWqFPexs0uVrkiQeUBICvI+VJ9kpiTbd0mjW8W8XtS
RcWHHTFmUBGbu+MY7mptac7FtNzjHtfXqZi9E5GsTrDWFtKK6KZn7gmLVoTafQlj4J7DHDnVeXKt
mu2tCLp1dc+GmRvBWCTAmzlbpdNXgEIg8L4tcSfhOxR+JxiYnWvLEGAvQio87gkrGna1Dd5QSXyH
vSg6clWdHilLbPO1KHMX23bjk5m7bgwLr45twLhkmDLWpiufuc7Qnx1nTfsgT4XgssR+GoVh+jG5
gxsmgmvboso/pGvwQuRfqmLd5gtydLtBSEBKIlmQoOSz507BPNDWE5aE/cGrA+SKp35yJ5+TDxWd
qMI1Ab5E970pxmXaRFGNWmyN0FTcFTxVCRqtPVUcQrqY9lAM/bRn1PVnwveKEB/REbK/3Yg2fT9r
33KazX18962RBezzb7JOONlfkbTXJiGvhWyoEahyYXlJj3JUI0E/DVnqLfSCB7CKGX+8CIXaHFYJ
iB4MdqMAGR8sd+QjNZj15iGdr2QpkYtGMvt29b7wgK0HLW/DxHMNcGTvbA1VDRAzaHv6sGCKbKDR
yT73DRkMmihP+RQwPUYL1gplo108lo3nXaL8NCd8VfgOSt8aLRJJy+mChn+f1dbdOuDoRL5FVajM
toamluuzHYvTgivoQ9MI7FClzvWPqu8UGcyqI1/5vpqkz5nbWNelzWkySWD5mOp+xiNgFcdiZrFf
y5b4oZOWrXzTk52fZBU3x2TFvEFWsPduQAqj0JopkqQwd01mRC92Ym2XYl7ePXJ3D3gWTM/FMmRn
9QeSvq9iXexHT4jhcSTnDZD+qSMg80O5+hx4qN3Ij08m5NgrRHv2hdWfC6eJi0Pr5fqGpMmbWyTu
yeK/pgQjoD4uVPWAv2U+5Wv/B1HjLao14528zRsBm9i4cePS+fEW0PyBaU0VksS5CluECJel5ozs
IC43OkjyPTmdXi9mhciI86TmUc47yU9rYpcf3f2roInUI4SBKyldH8zeLKT2Dzon4yExD5Fj6Rzg
+XNq5lOWRk1IaxuHRHhTZzJ6dkUGGMxjOrxETXfI9DJEBk1RXSD/iLPhzSmseu8xyXmj7u/nrcSV
6YsyT7OmomDVbHgwBHY//51ZpdZBCiUDc62Xh9kGE6vWQJnRwSGl+9LBb11+fkIEdCu1FDYhYq6P
26MaSpzpOopbihD8tx4NKel07ZEg5WKfs0EwxFJRbJu4MpJl3mO4yT97SKeg69ECMR1humOaNMyd
CXosvms1p4w9Ov6cVhPr79nqOB/ihuqwnqk0BUt2wpW18i7r1GCDtJEoYc3A2jNKVBhm9dtoOJxk
ip5BM0A4VbTDoUa9MMkXz8KYiFb/YXKKzxZNeBAxUXkjZexte6YW7pu56EMYf0msYJbLr6aNtFM6
Er2vIdWdwIn9pN7n9xlNzPyyt25O2Zmb418kWtPBELBQHkYs5nizWJNIVKAifaCKjjciKdMze8De
m/tnbU2vbZKlWzJvpa8PxOKWxHqGEcurisWXPvM9uOu0XJD3V/iqav2CVwXqrpin4+j9IuKaKT5G
HArmN4bJeE31sUKYMS0nx/rdVap+aIbsxG6w07KXwR57Jub0J9fTkcCZZUsIt4njbRLo3eekuQp1
thGkm1nTPSsX6ZeZXavJZhRHVraPxl2IPFLJ9pJ30YnfOvRySY9R6VLvL+P4G4gRMI1MRK+tzZM7
E9S49IRce3pz0VoL6Gex86d4tF9Il3aZl+T+RUWQXCXWZL9LBnfnlC7nI8GyG3EdLTA7J7LFCa/y
OVvS68wIhkM94vthl2JX7uV6op+l8NaLbg9lRiPfl3+jov4cPMpvRIrJpmUMhH9Xfvvpuoogzokr
Nu4EKW6VS6/J/lbbzXtf0AqM0FynMq32GIiRyHrVstXuX05C+P3zqGm/cll5v9FEK99OmuqSIyt7
9JwnumZK+262P5J+Fr41NAaNtfE6ME9E2ig9l59jr9oO/kHbIg7rfscIsDAaVdSQBrMK0lVM2zwl
4G7aDuy2jt5lZ+CpiZ0DIxyZsr5s4ptWEdRZWgAPsLgmOd0FQOK+wFxxR2IrN9bfhJHBUc9RvZ0p
ft8YiAFF55x0UsBftT5GSXkv9Juk3hbuaF6SqMiRT1pHzr+ZqXKvrUaQYqy4rA0DcAUCWlHAyNgO
msXFUmA3OYDlvcV3KHVE8yfttaM1OGZIwhOWwLk4psaEQzn987PU5hpPL7T1DlyWB+Tj18xWy0FP
KYOtebhGQx799syZKSxFOW6iXou3FcfHGyS9awNsYA5t2EEVHXKkhuj+4KeH2OjCEj6cXTqPfGnQ
4Ywm/b4by2eTAQxwVq92cY+qtzDFEeakNtn9HODY3eEP8VfUYmfkyaux1BmoUI65VdKwIIxl4+3Y
x0dTvgkzYocgt/Fa20hGtUqsfqd7b7ap3qxiDIU9/qK6yc/NOhyXIb6ZtvqTmEy3t9leVUe5PqiU
MrVMaAqpO/2VQ5Utzs3SOeiwSxOct0fyWmzvEUWmUKBdd0iGHJW7rmMstp51rJ/KgbPtZHmKrNqj
oIccyuPqQ3jNk6Yomub7d+wVXnZtq364ZXn7mkQcdFOwFutp4vp22gRMen5JV7fbyrudD/sZdorh
wdAgiUzUrZDhBwag5GF71y+40R83h6Jm4qr74Rjrseul8eKRon6aJoq6sV0C775hK4HUq+3M99ij
w5lNabGvz2ylfX2PgU/7jVvoCCZIuMRXW7YPFVnR27IdyKdI5RjOTtZi9tJ+JaSzLguXgVQzmHRX
wdlrbWBlfm9FyIQHljKWf0DGQnvO0rW+geN8TZlJxv2yEsQ6Ge2Hh0cFSKQJMo0tIc36AQaoVLtl
rulsIpyDSXGK2STmqZUbStr8zKz1YEmXbyYrIsQUuKDTbtqtUfNE3PN0gpH847gvSdGKt3WynluG
TsBBl9e4TuOwx2/5gT6aUAJcVsOExZEJAi+L5IL9eeTCYiSnbTQCSPwUVqgRgOIa0R1nrArv3fzL
IlvwF0rPXabWj67jy2W6wRa1xqd53wmnlkjFzOi5vsEJOIOPEWJbaAfDJyTM3ZsTY/VYugUiEt9y
pXxfdIIKyyUncxqnNiVOpL2r/9rmu+65TEyTnoylMJsTwIjhmmAr+TDT/hG1UPWcM2TlMthr7BOD
xQeKWY5GeLKLMHIUgmP08PP4lAElUKy1ve9651It9TOzP0x/tBxK/FKclXXRBDWNxAOzb1ZKFtcU
+sc4oze3UcJjJRvnGSgAVe8tjtfnylT1h8xZFrtY4+TQRf1RcTQ5amhQUTPtqiZnQ1SjfnDWgjMj
qZGVT2zrshweUiP5lqOtHtPMbp7Yo97HZoneBRDjdtEchB95LN6b2NwtoLl+3kZdqC/mQ0k3hkap
GXeMqmCWiC7Vez4uuFE7BwxrHQz681FcZAx06y2/yaGI6AwtOnnKUoP/7KOsJHjV5LyaKHrOjHBi
GnyRpB95V3/GXnUpyII/g+eNzyRDP/5cUZPUILZUunKx18V7Lv7+191xI0OTBFD8/Fj+cipsxjIk
odF5H04a20D2Xn+dgaU20xjZH7aZ5D6Z/cMl76foprXpIzoKxnhkG4Q4Cx3/uNC78/m4fEYAEpW8
Fcniw2JbH7Pqv4uOOAUZy6c01hilZ2TjUydQJYNie6hJ3mvJFABHJGiNMP49p9n63ETyypAlWL+b
q4pl3xQUu70xPg+QzSGnyxzQ5u26Cgykmtd4U+YU/wipvPfhLW/s7jWe2pAvHOGEnaAdabJxB0HG
Jpy6ZAejar1O6w2tdfw0k1a8aeM1u+qF/JjiGsahg4DJDFhAr03oOEbWZqzeU4c+GFjqV5uPWxcW
HF/QxBHOkJwt9mIjkXYhHixYkp+buYey+k/3/fz13z/8PO7f+/799X+87+cPyf97o59f/9N9/77U
//huP0/73x/3n175f7zv56X+fbd/X/5/v+/fT/DzjJ8H/3/34RQCOhyUF2LgtRkIUS4sy5k42hqA
hki9ye/WirFRcTWfwZomdgW8/JLpUeeiMWNMJPcfywwvMq6/eT5jnsJqk5R7dX/Kf3vMf/vx509x
g3nTiXRt+/O8RnM8Fu1QQWifpIHleCklqrzRo/oVBqpJPXkdNR0A5o5+QMEVG5sBVQALS3X+uQ9T
fXX++ZXJFfFhIG+jB3xEzyjj5eyOdPbkAkdbIFF1Vnbzt5qRYxhGH+1mb/5yLXsJuD4YcdU49Qls
mZmINtB+rP+Tzh0DeqIVZEYDWk1EMRNAYl6XOXrT8hpLmb2emXm2sSaHC5S5nc6y4n6iXYsXi20z
e2fQxFePsBX8pMsujAPS96OX3hiF2fhqyRhl1BJAbvxpG4mBeiVAWbcSfbOsp4Fgg6DXRM7mbG/V
yLgDZg4hyq63Zo/8o7q/OcfLxit0FxbQdFGJ2AGRP4zIM4sAJWUfFH3MYAdtRSvEvg4nKLd00h9W
CuZjEEa+Wj22SKJDjFYM48av52rdEuViMttyPGmNUtsiil73TYncJiKwBwypDed1uJgpaKymUkbg
mL8jUPyy/RoV9gfwJPPYDi3KJCsmkSa7MIVoRjFOvnzX0VI4Y7kfMvnOcijPbksq65CQrayv30s2
/R+6zqy3Uabr2r8ICSgo4NQ2nu3MQ+cEJZ2EeYZi+PXfhe9HaumVvhMrTifpxIaq2nuvdS1qi7it
N2lTceAOjr2o8rUM3W+kV35ijd6ebfTsWIDZHeYUKQVizaiUVuS8F6jr+0qgveFlJGXpTfZYN5lO
0mBXAbSZoiYJDThn0hO0EXfy3hHWCU1a4xcA6xDUoStUVYjshw7eyOibSSqIHqXVTyXUonXg0aG1
Y3nhBKhQrTo7NWBc0J1oF+keB+fQeZ5JBWJpRhvEsJTOLoXg0oNA4VM3v7iMr9k4hftIir2hj4+A
TMA09Eiooiy6jo5hr2o3/sjqKaZ+he5/u2q7rhvPsY5iiHwPZMLAGrZ20X9ycSHNlnyTwYBf7+qB
Fy+BaAR7fVWU8mDPNm25dJRomZF1BgngzaBdgEP8hheTUzvVDi+wHaNaEC2BJ9iktiaijkOjNhqq
fZyv2IQtggZoVtrhOTaUL5g9b1yabVQK+An56ie6J6htmPTwj2PMJCHdzUn46QUaCI7BoV/gEGsV
TfrHqHOSM1rnGC93sMugdF3FC43FNVZWUpx0L/Q2SU6fOYy4YW9/f9RYFBu351m3aHoHGnoQWlpy
t6DofWA+4zUHke43ps6KlHZPGvFCpuX81DVSch07fTu6wxpCDHfczFtJNWFvxpqeW1dj4WZTtUg5
BAmhvD0xa9+4BeVGmVF84II4tMRuzQG1ciPozAmr0/y5H+8WFnsAMH+VtQgDvUxvWfqK7kwpsxPc
GZJBz0ZG5B80RcaNZBUjDVW9ZYC2vOjInc/8amJbRsWvK4fujHWkXtkQBbYDrRSkVJlPDN9rWNax
3+jlydYLNAoEiW0oHzaZC5+Io3nFKrlM75w32n1PJeZzWou8HwSny7VQ+sawlM6ENWXnnhkTsssy
Re+G1qYPOCFxAunQxDiF0OF9IK4t95aunemGmFXbsFcveslxfKyjQG7wBpzobfqWm6Okkcl4FoQX
QnpINqrynoYZPWEwM3iROjFPy9ZwW/YnQwrS5+KUCqoBt9ODKzsZLDghhQyJTKaNbj5NzpaM70tr
dilrcJv2PdeCQOgYuppA5lwfyY1AiNHAdCF5Jz0nefAIcrtdcWac1qAOTwaAtD19rvchq68Zp21f
ii+SM5EV2PQSBh0dXZYyS4+s5HWaMNfFUbwzJTf27BLgTc/AL6DUED1VGnjbuzeY5Sv8SulKjIuo
6AORMkiDhlUWRMtblfft0t9KD1bfnW7b4u0hLcSiZgr+2zQdOSvQAWyN/77i9pFTTX9LI/4kiAuz
PdPHczBhxNUcEEG3px0F9/n2UeYO3rkcK7lDFf7iWaShNZYVrOfIvBsC+49eD+PeHvemAxs6ThSe
LBC+GxeYxK5v8Opxs9svmj59NQPYKiIS/kaEtOaJRaZT+hRq4IFMFk28BSu39nSuofgJHZjHL8Jq
ljCTiC02Yj1093bG5dzY1oM7Rq9zGzEpAhF97peHScdIrukoUUd+UIoZoivlBmPfwDlVfy6iOlnj
cJx9yxygRybFcyi0NyfvvulIvVTG4DMXDo9eG8iTm67nXv0uQ6ydHZRvro0SzpHOdh6mr3yhgDSN
kH5db9hrwxWqGg4XKS3bqRhpTORsY7G4txNnreWmeTSXDaeyFKVpAp+ijJutYdNrNNBpe3SmgrCL
/d7NiRVg2InxHTk5Rt2WFttWoWNP4+KZGTWGdq1qfasLqnNXjsCfgnajm5k8T8tDjiRzpew8AbPa
k/Lm5uE28D6Gwig2jKI1SjzhrJZWq6Q4XhtGqM51D8VOBrxxpC/5WFrTs3Tm9JxrVXKQmTjWY3dR
cOgYPymabsz/zpzkkYTEZEaI8TIVzU+9uEdvP6Uf6IlU3vPtiYUYjNBWDzvlPF4Tsmb2TuPBK/Ce
qhSog7QcOliL8TdqzwSFNufFJX9Woy2OtoTmsrzOhJFMtPV1PFUxETQZ9jVdBkAU0upQ0z2do7Dy
c0OD7Pd3xj5+Up5enRskLcytjI0W07iqlvtqMKxno4VQYnnxKXPQblI0TDlDtgad2DlZ/msg2li+
BvO5nsfNVNohyh5OGDrgUVADSe2DHppX3jQ+JnNo+aYgo3X55ZcGLpEN59uT20Pfpt1m0og+DrHB
7fMmflBZCwtj9Jx10iILua3OimlIrYOiM8meWy7HiJUd0/ue31Kt2uV1xT62rFbhdNR4t2+b1zRo
+VloZXG2UqdF55ZhKmqq59idzR0ayPoQOsFeerzljfTmDY0oPzOn6Fgnoj+Xy4NZ1Cfs3vq+Zr6E
N6phA+Lwgn3mu2nWWY74jv4Xso8JFpmXWJ9R7+11YiBpb3XES9HlptpHgRk+qZmN1ytRKoyzdxjR
5J/HETaMgRSBkfy4SechPfbROR0mpnKEkrKQQuJBjo616SOC7E5Cz480rR06BOpZm9WPo/NwzzT+
3KruYo6cUyC7bKoFwpTlkK9Q6vUpLoWwvLOkVu2iuPuOOI6Iktme64br/87/3gRhNc1gmRDX95ib
Iw0zmz8kWarKWt9Vs/aa8x+e/z0Q65yfTc6eu4KVR8QKIkSCsrEMUg4KXV/6WpDJA+h93PTVhdy1
45T2dIrx+GIiADiTaC/tqHFoC+rj2NqWn8/DY5PH6OEq9xx11v2kc1tqSbap213a9QkJenQeC3mX
Y4TeszPr5345VKn8NUGius4gnFA0sOHfru7YcTmmYIzeI6g9A6BhEp99VzqeYggfrh1YDPusT3uw
MwLY4At5fXvw4nkToqwl3Ws5kNvBgTmFAdLQ+779ULmsKrePbjv7v8/dnpompUTqyP++dlzusdtX
/PuG//P91XJ5llszIgjHM7L3YpDlro7KaUsOkPFeF/qbgDP64Coyr+ZKvt4+bXWWvq0s0BC3p5Ob
PeBGLBFYpdV93qXft0/jtQfMwVluB76j2bser163TEBD2Q5XdO0YhQm33dm5GK63f/j3r517GsPW
uty+FMYFNQ+HPHsfGdHHv6+SLRjpynKu8VSa1wnv57rTGhrwy1Nj7LBfuVJtiiQwrnXeFFfD/e8J
+BHzevv07UHDQpWgmlxF3kRKGxolejRogwtxNfvpfw89g/O9jNDYYPOcG0UK8/IFtwc6M+LaApPc
1AkYkaLDmkN+L5QD5cgrHoeXxlXvSTgwP/lUGMCOcVqQfobmzE7NF0/HAaI31iW3qXZwkL7+q+Fv
zQf0fBxpOxCbktJtVXfolIsYg0YM+tDsnPaESZ8ZbQ6grlt+POab5tiTY/K/j0SPEHJOGSgv/+ow
D4L+Q7zZY2gjkdSaytu4rT4ebw8Dm9haSKCZXu15x0WJQJ2s7zosTczEOV3NiM/CIj4jogQxJ6KW
7tDtMTXR13aRUx+ruPNTgH77Znl2+5RbMO7qUWprnbQ3kfgQix/CdFR1hB1GIes1D95gvnCAPkcG
Atyc1LXj7aPbQyPalBAfkJ/zoeppCRdVM2/6RYTq5oOH2YoeJWoTto/QHJ0jMKYZQK56Va39Q9UY
YTAufkaDonUeIsX51OqPKW1wPzbN99unaE+5OMh5c3JUFLssNMvj2OfOBvgQ3JXlqcO5GiFsDvIH
F49YTUvzKRhjfR92486eOmy2CIPbvmo2Ef09xHZAFGrOGmwqYKVIHQRstnwTiwN+e96IpsxXIiUe
7P/bxJlr+Z4zMffHRcdt9nUxoxyhCRaW9oVIJaZI4Fb8JAbpXQidK6SPD7HxSwWIyMmJqA/UREqY
uzjwRFFUx9h1vkxTjH5e1EzVl9fjv1dAvlQd4NNQkB7K8OtFkbx9vD04WkA6XDrhcMR/lpPnvfgq
X25vwO1hSlE9p7n+GpDDZMMBRobcUN9GNRfevp3tixyzZI+kNS152j9kHAIRiYq3cFSvoFDb7e3V
5MBfHm8vNjTPcWWXmYtc2gh8sjcJchLvgYsJdEyxhHAJ22JHJiNLe4+jf3lN/nXG6j6rwYAYb4H0
frOSrqLloclugFAcXc4do6A7M4bBt5Hmz7f/mgm0dUi13X+/x9L405usndeGp/p9jgzr//TK2o6G
Nt1zwFFGGZ30784c50VM34ORsMVWaksKS9xvE/iduWUc0sWbw3EUuFYUvzGJL4+3T3XLR0tcqCae
RYYNJUjtPxBT0A6SNkZsN6vCbS0g6zLDf7f8oV4C+IMBjjhwywLV0MO1B22Uyo7BSOxCmhzCijC/
0SiuE776qzA6nNNz7vhmEyO9q+0LQJQYqRR+Ue27E/TfY4Fy1U5MpP9JtRcQk3+pPfH4dGenkeF7
oncvQeQ5n5jxf1LVpbRIOIhj5GTnMCcQXTOcwIS01UhDEzSN07UoIdpj9ow996zXiXlNRw7401JS
cF/5ngO0zAiS/z2obvrKmIRDSoKCOhBre4ynEPqAZn+GU/Ds2jBGgmmMTpHOS25lwZ+B/sUq1ruA
rt6f1uvlAT3jLiLrdl8VIdwx1Q2UuCyvx5CTzKoNqAQYC6Od1jDW9L80ThjJBEuj4hn3reT+ngF1
TICdmUeSTQ7lKGXQxMF6b5i4++lJf5Y9JmACyrHNj+A9ZiiaQd5hASmnGntP09CmwqmVxf0uHPLh
MAXNfcVbsO1xzKwdHdCOF85ItmfvaKYmcLxYO3m2V+AVALBUCoVdOSVLIoB2x/ny2AC1OFD5873L
hrH4dIOKHxJkl6TNjJ2FMPbaOO5G2pp5jVKnv7JmbAfLAP2pemBwiCOeKpB8dDQqdwWfQjB9mLF9
oiB3f7McrYzK/7ahgtKTCOrRiu0rVzG/O6BtpKtkLw+2zgjrI1cINDnSjgVDWatSR6EpVBrBt8VI
3EcSJDGWtCdNtO4OLWZ0HNP3IUePGUQ6XL5u5NjfVp+hO+6YiD4QyqLtOTy9oSEcd5MF+oNc2ZE1
9wLOOmF63N/p7hcWLZHh98+1BfNC52wTQzNfDbnuE1bqbgyaVDWjpd0Qf1DPIOQWdeFzt+ByA49X
tZBRIjFsOqt5V8YyHJlLA9uhydwSU0s2M2vonWBgL90OLXfWaFR3ja3vqOvuNFesEXwszZGRy3OK
fger2VSq/gCYx4rIvHOYo62ldxaK1So8uwt3SWI0Np3oUFjzsQoLD1lQAvGfVHo/buhuxMmJriNr
adQ/4rqMGf0DUC9wE1u9OOJvmrYZWLVco2Cz7OkOeHMMlEmcq3ZE1pR7r8R3k6XqyUPWt9BHFMyP
2kNWLm0r8QcsLdWIC7B2xDPCoHda2g9pLY1d6Mz1WghYfqFFsrBDY7121SJ34abQgDBaQaSws5TH
SbNe2QIQm2c0UGcNAkjOiYIGAYeH/l6YueZLJNWBkXunShVH5TEhHlL31LTRU093lboZiV+Yaqc0
ZXmg/Jguyukhx2g4PZw+oSUGJmLbx96+NZuHrkOPpnWYdQbjEKFjgK0bHotmIXBlU7/XPaKoa+Cl
aQqbSbOumQ66uEX08VmG3qcQVnFfNZCBkhb5VN6fvFaYZHLK8OIgn9gYyFHxUjp3QYW9wq27nwY+
zKpwAhcKHMp7RQ7H1mjjDzX3Dvpfm8TkNKr2XUUHdAxp9ej575xWDg1Mk2b18mvE5yGI/sYJ+wfU
nNyHnQDcrgpfaqgQiBpNACYhepAy1TY5+fZM8kHYcptX1K0CONeI6mWhHu0AlRPBEtQVkN7AWBkS
xW+Bmu6Qolzhj9gaFKj8xfWeMuqaM6bcJV7hHieFfzZ3MkSk4I1PmAECUZypNaO9XRofk8ESCac3
3Oit/tK2yti7eUolOcP5osLdwpAi4tRZFYpjZuG6FH0lzRvYNjKPdVwSRbV2lb0XrXwc+uHLTiU0
ShNQW05nY6qSfajgY6eo2dDJFu0uK651vySipjK4RHcdL7sstAcHwDM3LVIhBB60YsZs2zLyUAON
NNVv+ee9RVmNonrW8e+57S5JoqNrYWZzhy+3BEXBfMFbbMHHmh7rqsM9gTo3xVeY1+s8qC/aXJqg
WnoCYbzhLYf2bsDpQS1kQKI1c0BicrhruBXv2KVSQbAyTch81xZpsRaMErbpiLvDjbU/ti6n/WTM
v7wXuPca7PoGw+wVP5MFb+GBk2kPGLBJjO3Qc7zOm53H/OxA449RvdHDgenxO8fewrIZ9ppBD83A
vbRLc2Mj8V4j2wZGG41HJFOoApyZARTssorDE1GlapUOGQNRO81hDzkPWVw9TtJ9RcPdjGgCgLeX
jL0SCNfIxOdErcYa3TQ2xVcMCJcuWSr/exLUTeS12asXFp9IcNKNtpAwaY17OMiX+fWXbBbKF41i
VG8fVldFWw13Ma8t9N5B8Lp0cQ3FsPZ2QMbrS67ne6ULMoVthHpFVmN4WTBSQr8IFT1r+l0jMb+K
FPbzFAIdmNF7s7IB8KOu4B0kjgE9Pfjarq0gMKOYBSfN0KtGAnQfgPtNB6+4qnzY0o4fWelnfd2b
ryFmFHbv/jtCb007Y2QWji+wnv/GAxhXZ+5etFlGV2uoL5Sl71rA+EgKgZvWME9AoRCvhVB4Pa27
w+SP6ZuuNKBQDnK5ALgThdPa0voXvYO8S7TrNtOsb7pY94NnIh8pICT0hPFmVn8qQO6/dWjywsy7
TO08vA2GfO7qtwhF2ppIZ/Jso/KPQuvEGDvbhyZUvcBCeow6swBPgriaAQyWykJeqnFItm7RHAwh
LnRDRuy7KG+nUruY7nAsc/mtz8RZ9aD9UKaofa/UHQHn4dD+zmZn+EaXbicQE+0iMBlGSo5Kameg
ZH8RRhaHMe6PwC1fLVm/OeV4Vx+mwX7OQ5fbIostjO4meqkcOw9xiNIJ82Pour+0QsO+fWcLRwLk
oA/PI40i03gYhuTe4aJedXr/mQBSXFWJ2vQyvaMMcNB8kT5Z6HW9BeV5Vzc6pGR4Gwi7NYZV6PIr
ZeIv0y6eNh0teqKWaMeV1YyZjxk5ldF9Xov7IEO8htWlh9yA8d04pbz+sR6lPm6qJwRxuDEUl6N4
MmrDuDiNCz3Siad9FzIDrUA+95P5riw9X5uY2hTFDmBMtQsqeRcP1SdGvueAK5B2zHgcE+239k5L
p+40pmIHXdVX6aszUd9izjxbznEsvH09/jZDeicocVdON361WrmT6BMmTyMVwAJ3NOGYripIYV2u
4RfHCAVvEJkx6Oy++Ilz7tBeLrKJL1pNfdbfp4xnraH79hqn3NCeTVYV+sHOqyGC28qXbdU+3B70
7r62jMRPXHcfmYm1bwpxiCO6UBNe5/3YRd6j1MUjGvqWNyYwN4rikF7wFb28fUaevCO4IMH5pZ9m
AiPPTZf+EFOMSIqJR+tyBbBwwgSVyddUsKvpwm5OsqDKwYRL8EZJPnbqMmFravqr5tD7AhsenEL6
ZWX9ygWXvAr837ELUDqhFzYjXF6TsorlFMhcxPxhNToo36SlvRdoD6Hj6AmqSLaXxrRN0OR65Qvs
tmsj0Dfd4I2+02VvTB0HXzrRWwQwT1l/pIgHQKiOcSeczgae2BIg0rTVjnePxoCEv4lwFY2sAJDY
bBxH7ZnPBy8NSYC9hMlHgNI361npmwb4E6hrSMwAkG3HZIKWUMl1HI5PTcSEtOysYKNGkd7Xbege
HPzO+kBmBnbtfeh5Cfwfj6NRAbpHVHT3OuaaG9vAOZJFyCQ62zwz6wV3tZx3oGPpfgQsgCiBsEl2
lQyTdd5ZNHHnjQFcijYLOSZpx9+/SCRdrY9O0nzpPds4eqEQwM6aixXhXBhUrHzoz+d+mO69AFcz
R013rUMeKRh7b9UMdGHGfljLmRCAnhZumqRPELaSxnsMzMPUCjgxAQ7C1nPsTV2jTGcariQKTI4K
my7klgL4qBnZQQuXHc+AOU+Iya7Ow59cH6e16zo9FG8kmYZgGWsXXGURfWkW3nKnpX8bcyKFaJju
ofsRIHE3k08ydDoHlzr5zjCoHV1ZfUrM1AgPuYScMyNQZo19+depTTzxTgsg2vJyFJ4OEjEQx92A
rcw1fmzBmMXoidmoaAis0spzDqT/UKbk6r7uP5sWIqDrcpAGTgn/7L23jdn/754EhYxww+OapoVS
3MkOEUWe44D7oyz7UJT4n0d2kxWjlofcSo8QIt5Qn1tMBzmnNIPF3wtOMtTqR5m6ANEy+s5heTAW
wyzfDXI+QLtIddU4BTgSkI4IzqAYQ1nbY5DxNTrWRc2A2GzOY9Cmd4ra36ryjdtztKs4HMiEYEQa
gvS5svYMPKvire9/BdgkGMF/kiignJlcxtxFs9HGEE1io4c7pSevLsBJP8we+kx+G7aT8iZSf9VM
qCv6RFA8MInOyjw0oL17og5Q+sXBFtzjT215T30/D9sgSDlUbDHbM4xCcLBBzXLuCrBnXSLXHbKW
rdOi2W06ugWxhFs9Nodc9Wo9MusCwsgfPIdvdP0Xv3v4B1tBwtirfSH2/JzbIe9M1WMpzWoOTtOR
5sVjVMAoi2fHt8iNa1P1l6S3Z8MY30TYEq0QrQdr+E1EofnBq06x1OPcLnp8P64FEzyetkb2BRPt
GNDd9WeOaRA80OnHE2iMDP02W4/+hWXuo42rvdN+URHZlwBPdjKlP7PBploNEUJw/TiWA9MOjltk
p2wjA/cMqeIr20VEjqFkmwfFbzjEcNlj2ayDiUWezglTmJr/HwPTmJqgkAcaPuHVj5HzOIlxNEKO
YQVDKXgvP7gFr2GYXUURnfFFaajeBShZ7Q2UNO6AOdznKUMuadvsi/1bngIfqBHRYZdyt7D1nvK8
1zYAdOjCZPStCzrLRnysjIap8sDodxFJF1m38ywXyUCKi9c2G29dgmpj2ygOVNZCS98ocCBhZdrJ
NPlxU/U2RCYVYMZGpYcLt0G91A2ChCT6ygZ+RRx8zx0r9ZA4r+OAtFpPwe9LhKCkFO2mJmqu2K3y
NURpQXkocux14yIdhFBFg9qgwCQaaTHP1qW7d7NLPdYvdgQBIjfGXd60Oxb8+8ks+y1c1zPHchJt
bY+TELNBZ7A/PHjVAw4kJD3emTbKly1r6c9ju9/HXXEXNBhWbdO7JhmozCqO/ljhQAir+sGd9VvF
8Z+4avaRNmorld0r6nkxY4CwqwLEkBV8ll40kUCGiiCNOZYn9Nm4XWfjg4ya32maWnZHGEZqsiDm
mdsqcNig62+hDfRWCxDtjKSOrv1r0WhY2Trn/OUasNhw9YUdN3mdjyb+r1Ql3MFJvGcDTmw1Iy/L
MnWKo6ommLZkL4n2DJjxjwYzvuQ893srYWYKXrN1WGp7iVgFpu0q5lWoZmtjz8gQJj28jFX9PYgY
bAiklCwzd+jF/NTqnjJZTRsqndC1QGhN/Sfb0ovdodwdOJzhrdCWYJF+5Giti2+0Pi9RHmyJuOK7
LZeDBXVTwjQbfDKvrK7Z18ivJe4ZF6fU2nG6Fz3Pv1FyUSV2+euE98Fs22hFyM1z6+kNx4cSrXXC
vj4WRNSJPvlZ6FLePFqUIX11FkG1Ip173eg1pK+G2WEEdyD0wLe4CZcaJKIv9uTtFHbtYbLNbqtX
1a6I0alYuOnD3gDoVuI4ADGAgj5tEK93iM3dtJ33roEVbUzAuokFn6vaBgrYSfQWBhL0sytljNFR
crGiQmhYutSwC0mkl31CYxGvyoMlj5rQ5r9BMr5rdvoRda12kHJoX6EpL/lMXrsxoqUaAymjd91y
hbrr1NHavRiiltKi17e1GYC30kW4tauavLz30qnOxHocUVAjLRAulc6oIaoJLgM9cB8N3mFSE/WK
574lNcLlEidqKzpkWuZvZMcvs7QuSHwYQoPCk2ZM8AfVdh9NL1PTf89J/lJwiljW2q/K5oIRqj5p
s3F1SJcCTbZ1pbWAwtTGLWuoysK5ZsmMDk421ECOuXEdwWBfVV8GlWS5UErD8c1g3rrlYORyhYPW
wRVk14gXQg/1kddvzY7mcjDPR5siBzi+zVnM+BObOYhUJ/rtqouoE21rDPW2z2lls3+u5Jhu59Rd
jO89LTUThVBvbgaQMxtpRA+Wg6dkHNn3TXUYGP7QJfBwysuSe1B7MsRPnrbpuq+AlEVszmVKucBA
PEIIpP9F2vM4WnDx9QkjJdQL6WafXtY0pxKODu9W+t0P0YgaMnkZpzLdW579AF3I9SspiGfoDRw1
4L6L7VzWGREagNoHpHD0IPS9cmrhR8jq0oS2Xx/s5jw81xnRQSXxIoMeX0HKcRG5UBBZlkE/91xl
dr0IpYo/YyMJwiFArHRjPAelE28gs4k1vJNgE4r4Og8GXQHSGSdT/3Y9wR9Ruq91DQiDSr/eB5n2
l3gs6Fca70gz1H/zWvJnI1RVWvanraDcJeFfBmisCQnBMEGD8wjMCKiuX5XTVyumVzCyGzOj8k4K
g+5LXrwYSy/FWMiegO33l7ks30Ru4FaI/9TKASOQaD5tmaMuSSr1DPcjz7iz0abd643zbDKJte1v
qCn852jWoCjdt7nbAxVhNXDL3Szpk7OfIbU3C1qPIA7DhvgZx2n2nQXaN4WsyDi1TTpcNfl0iqv2
oCITGr3D0Vvj/LEK8uhZjBBDCVZ7pFVIC4qzTTI6NvEKJKHX+THTaWpqCf3KyVqOKNHKrKW+qpoK
LEsQnO0MwxEBFuzvFn3byEMhMnBynqW2Rjx2qqvsOmIjvUrcM3CZnswh/GiYumyH2gPdX9wZEVNt
GEGocyU3SKq+UsbVa6BGJhkY9zr+CS0A1Q5fjMbKXdmipxgCWLSeC8kDSlQbKW839TV0TB1wI7ET
ndMvSBuiHMry0sU0eRq1M3J8/XOG5o0E+TSkXKBJ/dhM9U7zWHQIMw90KzwmqLjiJReBPtc9wt4v
Mu11k+DNePwCjfVDb8yb5BcWrcYn5Y6ms9IIDUicR+RWxwH56Kqpyhc6BAAgnEvPRljDHNjhu2Hg
pk1nT6ltIAzdly9e2L2hXXhtNRiqgoNBSaYSwXT6lw34/SqadE+GblkFmwkG4YDKf6saxBQOjnU7
0V+7bWcE/XogE5YoMTh+7LurtoteHLINIl2PjxEn7FTfNB0v5GDeIVmKN3mRnMyrpwNUqzWcnEV+
jRVyZWpdNEf1fEKj44f0+HdJhCqUeTru7ftcS9rdoMwPPRB+Fzak1lXQPPVY/i3sgPG0961XKLcc
u4SvW8oniIIBg6F9psrnNpYfZeLGHKFwpUY5BQBawq/cudCEuYB5iD8rRH9KJBt4IihT1bR1NFYl
lw7HQi7tmyKF/jhMBwJcnmhD0tKw0h+HSQhNAE34VvQnnMkv6mOTIi4OznQ5JvqZaXAJkN11Tndi
5Lv4jh0Yrl35KkoauUXC4Xd0OI8IimQrmr8HOpc5AS7CDbeWwGJLV/AIDsUGRQnoQbqlRVyPQoHb
WpwXCmA2LVXGyutFDkWePp2J6Yurl3U9jCxyMjdicH9SfFu2rh7Daipp9Bm/Q6JdTQ9HdlWSdlr+
mLUDuNPWzp23eAPBnWt2AvNjjJ5Cm7PW4M1vitiYxiqewQ60myBo8lNl2PBzBXid3gjhaWLjdrO3
NOwfR60A5V14j4xd7yRyjjXMg8QHtPFTtjSC57HgKOoSujM5SxJQ5nsSQjxGfn0Ken9w6AE4OhbO
pMb2Ew/05N9gpry2CugN3uIrm6zCp0/sUa8Mv2ym/VDB8KoI1NyHtXffG/YHppb4kgftX2ecf9vA
fbKc8c5FndjMr4nZKY5Y6iGOuTFQthzbmH5+3ZonQzuOlX0GxfdltZzwbW6j3nsnaL3iFEXdu9CS
VW+sFG8L88TDxKSdIzQHwbjjfJX73HF71+4+KwpQbgSKm8iFszyDzrO9yne77q4lmEk5zyGJl+uO
mD+rohFTIFzaDLL7yZokZcNpH5vRvW9CQua6qoOfbe0g2yAPNIqnvHT2gNNNQ+ANYq8065CeBLDA
QAJoM0oMgQQpYQC71g5dhDG1PggPXRehU+BpFWz7ZvEwpSrctPojORfN7LwRCfs1p+qe/fwS4vH1
yamBWKfUIe2rC/gj5yUg8tagx++Z0xVI9VumJfa2HlBrQRk8m/bJ6n76cWZ3BfWbLdBWS18cfUQa
tobYeb0Jlk3UzyopP4GDY2dQ1aV2Ak4MxrrvzIoX7gEoH4PL4G6E2rqy6nmntaB+INTOyE9AkaQI
EKhZX4XePNjoB2pSuKqRFR4DYLhWrONQm9VGoGklkILug1Fbd8lEQCQzlnarG/BFqywdUNBWOzfQ
NcBa3qUqCGjRQU3EBfkgI4ENFUPrLu7eaiW3Ljl59IYJKdFomhSd2iQezuZA/x3KOsF9yajInJ7K
QP1J+tQ6WxmT+owpudB4GTMW3qBBXScd2EgmclfI4h6LbrzuHMGRweZK1obq14kMusfWRiM+0s/t
1Nl0zSZDCoW0yfhqKo2TXVWtBTnKmolyrdVP9hDmK2ZUrqjeGAKrlWUNbFZtdxe0ZBgO+Ych0n3t
1o8VwG7H49LqMxv4NKhKAys70iJucBu2neZwHRvDMZhJe3IfHNOuoNYMMw3ZT84i2i7nuGS7RFyE
NrdPH42nQbbPjLLwTsyCMbEtH93WuCRoHKjqtdkPPfGn8CNopRD5zRXxwzsPbg3sBEmKaGccUwVB
21EvEMuSXUkDb+WxuLvy2ZrA/6t7L+1ZD/MUBSy5kQPKgam7B0RhrFDIBPReoX3TRt1aNHBovFak
0GreAesnG1MIfzAM230SCDhaBDhBiDJYZlJyrTSSDJnheifV6PdIz7mgxvb/sXdmy61jZ5Z+FUde
N7IwbWygo+wLzrMkitR0g9CIediYgafvj5lpV2V1d4V91xftcJzwMSUdkQQ3/mGtb5krP8jECK+T
xKZ4NBt2OhGqrtsfjkHkQyDrcaWPqYueNIf95fPRhLLluguksC3QwgCYfII4gBG1xnvQL7grrQIq
5bmochZXNWF7DW+DVo/LVCR76hy2LlYesBU32U25GNSHyFL3jfJ/CEr0FjRiaj6CZ0QlHWJzOOPX
upHDPGJpImSyrvfJO/KlmlptWH4HYCdY6np1vRttNczQ68C8y+hwSIrE9cNYEoxzv8dUlC5ZqQjk
kmRSm90i8qlYuxL1a1s/CouhojYBXQ+Te2KtMIR0iAqVH5FMxno6tdW+y6HGhm79zXsASzDGK9KK
BksJ534rmy/QGCsts+67nGqSJaI89U23Nx1wqkGXEfmVvfYTDSipYBpxnC3gGZvBlQijTy3v83mA
vRiuw3lshxfTNYkeIefZR5qCE2bp1qULp/6Rl+7BrpEzYl7iy6vk1Ro7fR9o0cYzH5E69LPGH06s
2MZZt2rsADKNBYrbombUFTO8Ju4hB5dnihA1aybnvqAvaGyShTForXQ/ApCuANDRlwkq1HbHp6la
NxMfV1LJPfXEptzbEOLLOGZVTfW9A0vOzKaNJzqyxxBfzXzn5n4bcxZ25CJnuX30mTebxmjdidS8
g181j7g/LhSsZ0RHBcRsgF5F9wqmmReXtj7vsjWoqR9UF5ckYRvvurD43NGAkkdQK/03roIiYJxd
Y8G0HGvFjZxgc9NaMNqzcG3KdzbmFbgIBGOEcAIFA5gh0JXoSQA433+pS3IFsrj6KMb8mzSMck74
3aMY9Q5vMoa5qW69tdkUl0LHwVe64rYYYd0ak7tteONeBb5a6C1BKQlUIxF2j8SIZhwddPWlXySr
WHh3DjGfoSaXlcEWqI2qq1mFn8INhoXeEZKc57CFevEymZULcQ2iR2i85Lb9kE1aDIHK2iSJd9Bi
jByD3sYMKIu1qEt7LWvlL/goduFTVKOyI/Hhx+ZUGcrspUt9IiOZBOb3IjxOdfrshcjXyK7j5oti
oOy+ccZ+amG5iiD2lERUxrX+ZqD6mqP1IwpPlJc4JIB58OlffktJY9dgaOyyEwPkC7elkmWe4j7C
Ei3jfg4KTPo/fU9r3of03y1mo8gfP6g8GGJKjoTCTdGWpVzQDes4Xvd6m8Sw+B0mJ3EHBn5gh+xV
ZnGvL72SwLSgL14Ckbzf/BULCwZpA0dhLumgl9y35JLRKq1KPKQ0wROrYXhQ0s9WZs/0znDofsFC
XvyCSRxQ820ie31utFsZfsZcNlAg1AIDQ4tbnXhIPoFoigKFoh1fcFP6bxaZcsgElhKr0t3w2hM4
NRaVWLucTogvEhhJvod2lpw0oqDkKcsf0IVAAXbjVxO6DCqgmpjKiMRN4Ti7JGv9g2NxVPQMpkun
JoDFHFfgd8+gcewShHSNum4RyU8pdW+uo9zVBrPYSiRvMG+rZO1wWFdx/6gINa1q405LRxYv7kOM
bGcZCo2sRh3vniuSr9t5iuFekrTCwjvz5J2ZICzqy62llzV3dMp9XEIp/QiUzohACoJgaLZZfPEv
EwRt9N66JAJ1HrjgpqQDrajD22aXx4wMWN6vZyhzBZr7SkcPFwwzfFPWUjGxWrdKfRq6dyQhhHGR
x+e18K3r2IRb6CuCbJDmXNftAxHMQYJHKZemt0Zg+MY+d4GCN9oKHbYUAe+N6Pr7MqMfkeyG2WgQ
/JArHBra9GOUTMl1ev2liUM3G5t57/CJjOPuobJI5muMaOHTci9cbVwKSWkWynLTa8Objf4P6heX
Pu9vZUXOKkTw5Etq6qzsrJ0En8JNDxJWQ+m0BugLkoilGF0ikbluMO3rFJ5e6PceVzzKibICXtql
a2/US/aF7LcGMgnnPX03whRV0qqqFSk20SYrpY2LjLt2YQcmy6ZqafsMAWyrtFeeZWVo2+JTy0Zx
pns60oV6ME9Fq++Bmd/5sAGjihgpBQCZsWDA/+rAjE0hWU9Tx2HX0VXVQfXS2gTZkIQOp7OO72Qc
boxbHkvuvQNarg5JAKwzEQS1BW16DL1tXLFBhf+e7qvJuxgNKqyRhiZJ0p9O+AxrTaQrdnfVgvZY
ptJYVH74gzI2mcVIBeL6LiItayq9fM61L2Zuh1gCAD+cRJ/w7CHYYPjSlnkzvChl/niGwxHb5PNw
BHmswlemxQ5BSyTC228UVEyJiK6skBulg9rnTbvRxmZbmcDQKu0xVo2/cKrklBIthohpSZ76GqMq
4znzvfeDC/zn50AGL37uf+f2u44qNdH678hCzTQGR10IDAtluM9AHqWmcSqC6Nj1PktEBL9pi5TN
iIR9UqV3x9AI5QyREE2ejss4cRksOBpWDZ/FwzSYlHq4R9qsEDP4790tvJ1Soa3CZ+vGARvVIwLU
Z2yNkiui+Ux6tlO9C0kti9oLgWzYz7XxlWXItfSt6UBIwae+7mxeQkUZdNLH8EUv4y+eLdL2KdBX
jc+lW5E7vbJN8WXy+WDLyCspQWZmGQEq+ti4+MeK52xidd22h6Rx+9NvfxiB+EYn2a9MTZU01Pkm
t+Qq5WJEYB35ew25Vw0Mac7YSMwzDyTsvaFi0L6JHi1JdmGwBVx4bmkVzC9w1cckRQwGjPXRJEO9
Nu7dMdlxAN50TdO2KvlIZgqco65tB5Vpq0zpX1HovCvNbE92Wy4Szbl2Bt52x4Z7E0vSeooHFxHA
3jS0l8pBSdr2erZyLKxfRMp8sMBOlpFHKzZ6r2NWcqkQGRpaUTMfpv4V7wxQuMT+qYwChKCdMkHg
V+oG+tY0SyD468XJk/lVIL3eiW6rYNEcrRoZrqYpvlg/W8znFjBFQPXi1J0P0vpKtJEouigA99Sw
OlQ+UE6zBET0y1/+7W///m+fw/8Mvov7IsUvlNd/+3f+/lmURJ0FDNv//Ne/XYqM//72Pf/4mv/y
Jcfosyrq4qf5b79q/V2c3rPv+r9+0e23+cdP5l//47dbvDfvf/oLn8WoGR/a72o8f9fMsn77LXge
t6/8Zx/8y/dvP+Uylt9//eUTjUhz+2k4DPNf/nho+/XXXwxb/vZC/f463X7+Hw/ensBffzm0w3f2
UbRV8L990/d73fz1F+dXQdq6o+umkLeRqyV++Uv/fXtE/IrVnSU7/zEtBic6j+RF1YQ8pP9quDYR
Ch6AYpM1B78Du77bQ7b3q21DQnc96dmeabjuL39/8n96E//jTf0Lw+T7Isqbmh8s+Enl72/27dlJ
3bD5HQTVp+lK3TV0ncc/389RHvDlxv8YS/ojq6VZN+sG61mCtYdVA/VSgCRLKRio1GVx0aPZcaiT
DXLLCu95oIXdxJVfc0uigLBhNdnVpLGGtPNVYnmfml89hwboZ5KQsMf5LC9a1tJ8bn00nRBRYY0u
iuLW/gEIwoicfrSyfuixDk5axSDK6PuFQG6DE/K1MvkoEU8UlADCqtAH9U1MBassiqyVK6KfXEdO
07KQSrjlGyGZGgofe2e7Hwac28g0zK3f+w9lamMN7/EHBYxqrai+1pgwZx1DJk2D2yZY39jtSH/t
3wNMOPldGi/awrxz7PGVhvoUpd5Wtvk6tsQmY0w55CywJibWje8sA6EIassJ6zX84BUXJFgzAi/8
HDU3ZZU9oUOFnVYso5xatNDOXouwzit6SgAvYQqkI6nPzHZZ5jm+2FHOh/I2LCjkF32xz6qO8Afm
RmAwG/sj8F1uwr6OdV4rPtpeUVdZ7Ie9qsd4KYpzkAhmmD8I5VeFXl24+X+Elg2Xsem3iZk8WORu
UG7SvhvZqvUcG2VdZM8JJke8XvcUs3XwlbZDvWxDoMB6PzjkVxJOko1XuwY4AkvrFt6ECusldbx5
lIWnrqJnd4OaiIbwhyrxI2CgEmraXVcVBzzCFylQ0eZGf6kH50nPOLSIm8A1LztwGjDgY5MnikR8
QqvSHBJj+qr8/C4iGRjDyCzinobKEHu55AXEeIDz1n2vjKX/5bXEryJ4LCmxL85gfWnFgK5RZx1m
6O4NBfeOkoyXR5b3Lf6NBcs7YHPcxmY4X/sjscL1bFKufXaZDULWZ5jD1GEGcLo9+A2rM0inJLIi
sw56ec31lBobiawabsxF18ZKS1gPAwVrVpokb6EQUjOlmH9N0kBqRg4Nr7muvRnJi4lrbjU105Ph
WhqCM8tgdIurz94GvUfaR4Q1Y+y5m5XnFvw8eZcsJ25dUE7L1xIjZHq0w5ber6eCRNSgw9Nf2Vc1
1AAOyuqJHEz2VN0tBPwzL0dmRv0m8tTVirFbYfGYASgJ53ornhiQXvTOd+cZaeiq9w7ukJzTsHvC
3rt0e2bVWnXpcarhdbLBC/dU3l1nB6sJNoaBDofVq5rZpsPQvn52uxv3i+abGQ0MJWMWaeMm8gNU
/T4xj6HRPYOxZEGg2RjR1WNtEBo91t2xwccPQ7A95APRJUb9kZeo8W8hDEgIVuL2axNE9G5U3b2v
t9nc8tRr7VvrwTqws0OlXq181bkUDcknHhPIGypmOew2b4ER73h5FpOI3hMTBX49C4eS9VS7GPGW
udmubRgGBMEIvOM2zOtIlnMpP7lNLzH3XEVQFzBwe+JdFRul+L1IWhJwBvGZp7jMMo9pKPS2ajlK
h8/d5N3ZSfVSmbm5hCh/FEXH8Lqvt83EJs/uaN+a8SVgw4MdOjkUNqGrtW3PhyF9j2/bdFhriPHA
4oE0qXE2t69Joe8ibKsoUsoYDVZgE/ShqW5DEtXM6STyfo0lC4S3w2jDkJ5Y9Fs3PA2+LuxGvX3U
7CC8Iz8k2cSStlVx/c1ASjRYehZeaqN0GQSf45R4bYeYL9ZKk2Pwf2Yv2jHi4zBzQeixstIWXdj/
NITYzMFHgw531GMzDSOWBn9Bchw1VbALfO1Img1D2mFAuhTfDxVDJBSkmH16xzxVGSlDjAisqsZ5
UDy0jrEl74jipwdI2SAIaYYNY3IitqexZNM8zaPOfat18ZoEwQf3nYMvo4diwDPa9NMFocLNWz5y
q6nRnzJEsplFo0e0dDZVGHs3yGbYI1eI52ACsROuJSZR0glwPDFQTPL4MCdghH/LqTp3G7Z0V+wz
H3PP8RYdK9K5X+jPRmWtNS04NbIE3mYwLCRqBRtuvXVzADaefu/EDHFd5eOO0SFkhBzIxvQ+ktFj
IKcjuwl++sBGHLNs+hIJwsQJQr7pm4j3MCd/RVjD2knIbL2dXLeOa1XgGpgTSTCuNax0czcq2hOH
MkBMFWF/b2sGptXWx2ZcjopkGcYDMxB09jppWSVEbbRi1coYmpLbZA/E/IK0mqrvT1Ym3R3dnIlX
C8FQ5mbzwS2gEzngu2uoS8T/pnTvdMYT1Qn+n3FP2Go663Q0WFZ8rHTESSNskNaCHmaWYb4IAsIM
H3w3uo+8Pt6FYfmqe85zHJKQC3MxWJMivjVL74dbwUkvSJWNi4ufQT+L4KDNh9Ro5jBTcHN470Fe
s6AKUQO3VfxUpD4RIu298H20F+5Dg6vLIw8gitgsGy1hCIrttRn4iN/b6SpT5tVjue1vzn+KFsQ5
3EllCMa/tD4jdnQLfMLLQGtQXIn2POlOtvKbaU/WyQLBFOnemKs5tZZVnf8UKT2RS2PHYM1DqFRF
4Iil/xlLouxVwpRQjnjWcE4aDY1kHP6IIHgpGfnEnfMUaBYSG6tjtohxxWsOxYhqYfCyclZ49avn
tyNqbtmS0tOf09Y8/P+a/Z+q2XVDd+StaKbD+b8U7o/v+Z9L9n98z+91u6TOpte2EYY4GFaFZ/+9
bpfur1IYju65umlS2d8e+aNut4xfbZdaX9cdAw23IZx/1O08pIM69qDy6YblSMP7V+p2Q7h/qts1
k77EFg5l2Z/rdSYIdubAqEdJBdesCxq1birCtRIMwYhzlFhr+FHWSQ/SHUxrs2yDqGIAYbdzkN7p
IaampZDSnhpXxEscAW85o63SlMVlaoz4mRsWexlPINXWmFWyTW6Wg45isHJr8pNt/EOxlnoApUJi
RFUqqxWm4vLUdmSgBOxodoYYrB9LL+CmYI1EAJuYBHFUTv8xolHetTk9e+TC5feSKVxXLZ/53jS9
HRLOy+jG3SlkkbFo3NQ7u5ntwp3GF7pwBI7Esr+FbsqsOKB2d54UOGfyTsZqw8LeY0vpeCtitICX
5YgjPI3IPN3CqKrFXvNYhNxsQ1ONT5FHnzxF4fgtLZRV2AMCDrO8J4EodeayHcgQs7xs01ectVrH
NEKXHrc7n61pF4/FTyE7xiB4oEadEYAwilUyMkAvxrbb+CFKTfhgYKdKBcIdsGZLlFdwBvhB/qWV
H/sJLgy9lUEUKYFEG81kCQmcjmq7KbM3hEXy7Oac+k7RT8ccEe8CL3F+QJSHkk2C5XXdjk2SF21y
x3yhZCM+pKYtEHbL5LRhyOf5gH1H28bwrVXYFPGyhat2kC9GP1wYVq+Jm0LaU5DCFMM/yth2U7pS
FDr0npvOSo+8ncOWmD500sRM+0ZJZm1xbG2ftXhLHpgWCXQlFboIEOKs7yzjFh2Zjo8ZAD8IHnny
4FTo9bS6hh7QpN5bbbELKtj/7wIqMNqhwt50vl4+dbIvH7su6xbkhcq9SlzHulGgfO6fKiVtEDoB
bqvqCVhEu5ZTDwYIbdXGI+n6+V8/MP+5Ccb/eRTy/+T8wvjvjsFD1ITtex69/3l8wff8fgyazq+u
xdTARW5mC6lbPPL7+MLUf0XnLB3XMYQ0Ted21v19fOHcZhQusmHD1h2TucYfwwth/crcwnZJ9uX4
vM0c/pVDkKGk9adTUOq2zVkqdCYYtus6nnGbbvyn6YVrGA3IwFvQc0IDmzxBJHp3MhY6fmg/mlI/
+DRPgZKcIcn76LuM37C3mYMJvBuLeVED7si4DtPgwqeF4rFk/DgdtMKD8pQHxLN/u5D0GgJebvK2
qBzuC1Q9fSOfXHtcYHtYjnayGir5OeXutijkiewOEEIn0oNWXatAAch5GsuHzjJY9OGl7u1lquyz
mO7bfE9A+pnF2oEz+BL27gY2fAJ5voQNMR4C2e1UgkqD7DUGGq9j3kNNM0qsA9YLcKqrGT9omn3b
0L+rHpM6Su8YqfTo1/O4rBcUG+wJaNAs964z6pUavHnCdLDxvli3UB4GsdgXPH3dv4/Dc1d4gN3a
XTbq28RBZM5eFBnHySOSsAEIzLL56daRsTuFIeVM9SEjn0XV1gzLzbZllYp3ZvlbtjDaZr8elih5
lzpopQBukWKJkgc7HDAPeYMxA85knTurOOo/rE6/hDdDipds1RPBOwpaZA+6BDlagyWnKK2D27Fe
HsuH0aNfoQu/r+JxleTcy8wUPnO6zgJGNRm5nogO6D4B/CX1GaD1isv3FXv5irF2MHX1Ak3ltuwo
xhGyw0eaFrjI6BPsi0xfE66aso3nBQa81CeksiFgriC7L3YdNAbYYAz2T4zXV8JLH5KOKyCtajZ+
6ijS3l0Vt6wrLFCFkEsUbFeLZzFhxArwco7aYxs/+/Z0cNyYZZX7WFekjCn2zFVL9oC7DDVszG39
wZ0KpL7MT0lIPosH182bPAIZ0v2AbRzY3n0VplurIvdZR+Y5PUfCPwlGDIAW8Z3cSTiepls9dHC6
hI84vhQ7PQ7npPcumL/tY+u9Ehn3bvTu7XtZJ28xE6qZ2WW7ijhD7WbqjHSkgMgl8HSuccvtwvgs
+nFeatiacDagtj5JQz9gaEDaItAo2GQlgF+t6Z6Q/0IKi5sjgu3HuGc+YvqXDrglqeLsmoZFkZF7
mqi1TbCYUOPjqA5sq5DzMCooBYwCNhfcD2fAS/YOwy0mOTlqB3/C5qZp8V1oXb3avdrpSNHAvZRN
/Dk022ttaPd9xNZ7w0qSkXzmgH7Kl3VbnMivQO3nQnSp3kOhtoWs72VYrOrxk5v+l4hu0zZKBYqe
k6r9l8xBhsDs1r1Q6SNMhTkfiYoFL6stZPIodILqOjDMRZxsbT1EuO54LUDZoZs5kOkG8Jl3Vhfp
wh7rndFI1GXDg0/jkchgiWtk4O4pXopMbdw+2Goy2JjUnLSJb2b5VKOIqxy0eVnzhPA4nJfesI7L
ATTUkzOR9+DdJSaAvek+qrTvMBsPCndrYeqLNjaWGiylPsYIEp4947ZlJptJs4IPbJmvJEWwQA++
Q4f+ue8o0sCaQDDtjsJ3ro2DHou2zrBZz3QMRAj0svPF2H4R4PqgqmCjPP8zd24A26BaoiMDjGsG
F8+q3qO0AWKvnJNdlJ+wJUrp7HVNSwgftZfIuMmLwmTVteJ1At8YNfWevO9w2VmiQ9bTbljScNNd
4GhI915/UwK4wWPj5zuFFcRPtmZSHxnNNXN9JyrjmenKg6fqM8plb5HL7mx3zPOSYgUkHU0vNpMC
/kZSPiZxeR3b9DzedF8QEboeBG8VnhP2J7h6Nph0UJh5mwrFaNa921qxilkhMlueSzN6sNgrsYzG
ejQ+oS09WAVKd0wVt6S8gTwEYICog58aq6JGdVivMSkgppKPQTIpUK9QVm6aFlQ3pBwHw3tOn0v2
xq5VH3nw5TEtxuAW1nwQxkveX6DAEVZI8q3moDaZVqZl7pWR7+DPsbpFzmaGD8ikKd6UN6G6IYEn
AAmcs8xMnXxuCtJ1qxf6mXkev3WcbAIrVgh3ZkRgAwUUaGO7brHCVgHb9ol49wlVjQCqOOivJqiT
mU1Cm5TagT3mUpJdOjTmYwWvYR1HfDwm7wMb6E8iQHOxI0ZZgKgUbOBa+jGDIC5lGTIW9UNnjvI8
cSW2y7o9mpm/y0PWfqy00Wxtek425IrLoGcPVs5ZPq9D5EYGO2lU4+dbFFyQRacg5YgmaBcXC/PA
oXq13OJHK9PvQGYvoPi/ATFAxADn00De1/GKEyCTvhlVuatSXkfr7Ec46FObmOuKgXqRgF8KG2gW
6sMzXZy3ARkuETrbiNeY+JwtuCa8zvmrhV7SLEDjIqlvYm3dZ/zCXnjFc7gezIAX2jpjPDiSm/bT
qmbu6tlD7V+SCN1fGOJ9UX45LPVy+NG1+BiN1AYq/IQkUjLIW2chSuf+tUSCMopuxa59ZdcDHizs
P4MLckPFlwTxYmHkT3g0TMVwHm0ex9CuiO8muKsOm/aZXmvvdGZeU2/CFE0u4D4QBI+BgRRlqhFh
34IthULYoh26AvVy0GNtBRUahQEa8monZDDNg2qDGLdmOhm+I1delmo8K8Zhad2scL+8y8Y4mHb3
PJnJSevwXbJweGI4tNfdeD8K+2Dj8ayRMzRFvuIwRUFhWXKeGR+WY/izQok9neRMCIFkVhWIWxt5
E706G4dw2sAKyFhwsKqPXrrulXgkuHvj5gURiMXF61JwEtamM7M7X1b9IsnkIchAa1e4M9io7G3f
fYbvYC/dhwWMh++A3Jy8eyDzbjDl2hnNY6pYDkGPIB/q5l5LhzkBs0jv9PRyO8hl/2i2SP99YS5K
VttGHH6zwtgylVrIXm7t/lz4/lM0mAvd704GuuhGcRnHdsFwn8QhQ8O0kHkH4qVetba8Kt+6EOn7
FnoJqTP5xOicY5Icx6ujUQZwSXPVU89SR3TzmxvXh42ce9ceJiiZQYzCornubb3s23HLNcSpOfpd
QxGJbZMi8S5JYhqnijtXSsgJbWKmT3eAiu7ssjqYob/B+s+zyeOnQQSr0BX3mG5wGi9TD2RKcsXs
iKXZ3FcGTiE2X2ahrT0upkwli4YXY0ouijltm8VXGzDQRMKWZjYPJTeSWiPYASYDvsFdtBuDR61B
TBNtbMc7K9skYAOdYjAGO3BGOEDuWTG/2mlO/eIHK4dSCqnQnW6Fr+wfiBIPv1hBI3aIkV+30L9t
V1s2/crTMpzuU/FRmtjAYf8huO/mDrdhcYt78+GfoK1CHvjGR0NWyZWt60dWDynB9iQrTN5cs6eL
UU5q6UONW3jggm+/FndRXOJ6q+3caLh6pbo6jTOcO5JpQiL9bItMEB91w9IibjY3qF0nVAVLGw+w
agmi7KJVnrEekLh/dGhLk5w45OQsSsE58YZvzaGEtTzRorIZyPWgBscHf6m2/Gf65rltsHQoSHGt
3eCSMq+uXHkgg/fcpgYXQWGt/TSk32dsOXXLlpDLBiO5Rolbmw7TaZstj1njaEOeo4b4EwHJBxGz
LExGvGA16YBpN+0BVMxjt/uKEwIGiTX3pXpEWoyBz9KxKEAVrg1jnQsTCJMxB7fgLVot5EBjCmmY
I2s4br7zMvHvjU0o3WvBdmHBQH/lJu23kjry5rkaxqMGepbQ25B57Z6h1ANRzAhruCVZP+gUaREo
+9hm1UijGYTIreDMmTm9+SlGdK+Gy44XTc1SqltUWc1QtH5BArhvXtivnscmhnUqzhE1L2rEC7Kd
g2A4HeL5nIiQZSYr/avWMt/o2WIOuAYTk7BZbmjWAus9H6LA39m6O7w0E5Wpm8zKEeyTiesm6Z31
6Kc4PpyVsroXjDfAUZJY21t8CRUdEcrRXhNds1AlRakhuAmoTZORnll1zU4rmwzKdvNuxzZF+Qgz
sob6RGMhyGId+jm+edif2trHM0jew8r0XpAsrTrvc5ggwcJJVA73I7d5SoBY4Jql2H+MbH05JdVS
Y0PKKkxb1FlwDfWJXFDIyv4ZCwb8KWYtD6YzwRZt4UT63UsbFo95Ya4MN3mF8g9jFC1b8lCSQDSL
iTSzwcjNZIG3n5fwIiuJUst2VuyTVnm98Jp2pyp0zrrvi53AaJBDA20MsiEGsY3HJzhe2zhu4IR4
zlkRidfxhjs0uaalfgCWs6XahJxHopG7ehPJKZo7zZV54Lbxwq2dPDYuWi1KvEvbAYofsAshGG+s
5M5FPd+hkEnjapneUs8TumM2+h5iqwmnR+IED2k2bWvDhG/obHUDyyCHtYTdcGgc/kmqYVarJ7t6
qsk79r5HwQcAQfVP38U7SyV7nwtuMsOFxWaisg+qOxaEVt6AJbeYI4nUVhfPBMDiT6oRSeG4Q1sj
LPl+qzo6BH2jg/B5zElCuihwzc5HKvWdNNhktsHjyNhSQwKHXmADpZBFGjZAaJNhAIOPSWUYPhYs
qHujQgIxnoCqnX2kSD7PoO0jutRk4Zp7yUU1UVqI5okmepaWFRlnXwSArn1ZHtQgHsIhPDgCsmiQ
Gh3RBGJPYYDhS1GAGRgGUlICaT9zrV3zaPIVyaHZxAkmwOSjT5Bis5RtOg2ZZWjAZduWZAZT6/uL
Nu+QXedfyAm5NfR7HI53hDe+kX151w/ZTjb5BZUtkjuTAN5CvbLtOghkhkSn77uh0O/w2HA1ZD23
wRGUSUzeax5VvImA1/GiLdBVrF1h3ZsJiIdQWKDmmju9RUotp68S+4Wj5IU5Eb5iPXqL6nhbR/2x
9fRlbQ6svu10n3XNBygd3u4sBXSLlH/mpO6O57IgcA08Wr5yGjSG/HHVDCrbxv6MzWnRhgRH2tWl
ckjtFuCuCmwH2aieu1J/daJ4oRp7ccuww3mxB3S/ieqIBlatUm9aG860KVL70TGGbXM/Zt601P3m
Lm6tvQGoICHdrumaFwh+SzFwvfYl/yhmS7OyXmsr35hTN8yUjq2uVGeVNZQS1ZEETbrqoXko8slk
/drssX3iE+lnNQ5Xzx/vmwYNf9dr95KCgAR0eBIiAO8XmpdgLG9pIk4GjZCGKtSOIicpnrX8jvkA
Yobav3odEOmhJ20V+hSVF1ZpLF0Oh65rBXsmtWjDXB17viM3EYAUbBooGsd2hvH3jjy6bEgRjsMp
qkJQJ3G6073UoETb10X8YfbycaTWMJNkWSOtnwwaf+LojnaL5pzgJYSk2b2+tgLAXdFkneTUbjri
ZClsvkGKruwpLaGYAq2X1jUoiGlIT5bnwWwtN2Ho8+3lm0FqdxmJJwtboYM2tQ7dlvIRFef4Fej6
oizcdaED13nXWPn2DgqaqgEe4jzFk8t1zDQsZM3R2pi7csv4ABm3jeoa1NIYzvTOWVSwE3as7usB
A89AfzYzs/bi1djWLXPbsqcrdNs4Jrr2Dn20pBghgy2vHkwgXwI/cmMf6zbCkf5UVuMiRjbp2i9N
jdwoo8+JsL4oMUMHsy76Q+yFWOmZgYU8yfQFvXapP2NlFUAQ8kdgFquqL4CaoM80s3Qesowi5dm4
JYr3YtUBPLDCalHcyF1RZtyAFdeqg18vuvocCBpAJdplI9SROJCDqNVDN9TVJjadnRFp0SKhncAU
BpAleQFcdVf58MdolgxDuyZh761YbB8gff8MW8XEQmt9TjjdZH6XTGfLDD9dvf12S5SuKrZR3MQJ
GaCcWyXjfE3GTH6ky5Z1BA4aTj9JFTDosw5tec+5vGnG+8wNFhoYLdfVmLLSTjNdBYm5SFDqYq+5
byOHs3h8Z367NHh6ZCwEVLPyGo/Bxw1abpns2SMwrsE8B0AntbumDRdtB0tEuBc7Tk8Z6EkcF19x
RPPrUtUc0nGYdTHUmlbv9uQaMp6LBeNJ1WxKGpuqCHeRoldqoO5MQB+r6pm3+KgxfUg7zDautxqT
Yk9NBwxvqWKLoArsR4U7Nx2q/pxlDxl2QhxZdqMAyO+n6UgGIGWEWowhtWX0mXD+x2F1hxyPYw0V
FR2mQrZ7o4Maj0xrUJFybtiBviTH5oR+hCX9GWMBI8iAOR+3wgQEcMpQo4gcOCIlpEHgc3oGq3LY
man9bebDzoNqtnASttsZKhOfmTKxtTurZthbBpzrKvtf5J3XkuNIkkW/CGOQgcArCVAlmVq/wLIU
tApofP0esHtsumtmZz9gH7qtRGYlSQARHu73novDWy67arJ+NhiCkBNN8l1mGOlT5vgaAXH8yCwm
CAcpFSePp647QuElCh6mp00gY9Qdsttk4X4IYnFpOId1cMhdXEMrfGYp0mPVWgedWrHRtjhPfA0s
ev+yMjcHGBt96lGuBEMVzG0wZ+rouTukEcNyoAbDDx5T8tdEAB0SwlGmJfQ7pjxea25rjFRjAjSD
WZZBG01rWHEY3i+EIPZLfJjw8ZcQFUdbI1a93y8KvJ3jjzjE2rUSoXFl1U8G4BRofaswQCJZhgqn
xteGjgQ72h5JPYeskvFks8VoGOjxS17tuSEPTqjdRLrYGgwIW73dqWLcz/r9pCNTwXMSvmcdEVIr
mA/PpebAnqhRDXrfwjUHF9FeNMq7GpOzvM8Je58JttSdb11SHHMRTphri0sDKBdP20uMnK0tmwvV
+UKUQz3Me31It6kH83ggwQRwZZll+1wgiBA8RniRDYIFDetXW7aBljy3qTxEpctEMfFLifQofsHk
8eSh9yAq2O7V42i1O+GKHR35UxF7hzx7b/rj5JIxU3W7mT52ck6rb/Zyq3UvTZ9daHUdkvw+afN9
AxSQrKvnDu9lxx41CvRmkgkjK3N2MDE7W3r+UcrqZE6fhZrF3oiyG+ofmIc50nJlX6qSns5SPk/K
eXRd637UoHlm1hkhpg9RZgosAwkNWDXzFKXurWFaYls17Ychklu70U1/6lmOalLtbejgJ0LMtA2T
nUtYYoqndd3Q6lIUY4jmb8esDYMIXd+phfGApJR63za2bhy+Yl3+Qrbki2L2NqES+alQE/foetgL
i++jSDj7CIpvMqG3RE0cBiLWfIzG4swxvQOEvLEFrnqIuoqxx8LUaCH7MIWVUDrLY1lBoIH2FUzf
iyLeeBMJ5CnG9mVfMD2vWT4iJIYEpO6m4UPrLhLtay0zkOZUegN8afdA3k0Vi91Sn5g5Q9oZUPmt
SLBZblcX0khWonER3aP8hDNLGXGMOQkN7bSrkhrGqUrpKTDg0qL9slS+SWcpzR90QsE8wkGFh3Rp
3mY1IaZ15zurzNPAQodtniQhuprFXRkhgDPzsyyDkfkUmtRohYcA8U+R/6ydRDeeN4WVNIHSmgvw
sQ4VgRZDIrFepWgfh3HkkKGM5wV8fEvv8IT1IrqhZEc1HDG/MjLYf4pb3DBamnlqAezgQZLiznb2
eVjLG0vlr+4kDFoJ2gqhYAighhHJDkemrdboKCQbtKpeN9Z+J0zaARFKtjk10Pym906J8nKZKnTa
OPkTtKZt6tD6I6fXDUu0cSqbn6uX3sFnPUzJ/FBk5vNolt+Izo78uZ3cg+xjsR9mLn3SjPdzspbO
GQtWAbBRahEzsmnMH2LrgOPJPms81nMbus9hWrX3ofUkQ+3oFK7zs8benkJB+XDH/DW2ne/S9uOh
NUjQtSI+sRSa4Vw9W/2S3uMcRkNm8pF4TvM1xVmLe7w7e+lVekxcAEjMPfdlR+e2o7LQwgevslgW
zaILklj/LNqq84dxwJtLK/8UY7YXjbp4OfndSbfMQOeQW1oVBfHyOKtUP/QGx3ErGb45+kDGDf0S
MvcY74mIoX2EON6q92gfPsKu5AgfLzs3Nt/6Fq64tbS+GixmoXA2wwJdWYl0OrEUh1w5kCLd9R5W
/fHZ1lW4zY5e65a7JGX4EpsHl6BzD93HCZzkRhW9RBk4veE4OhkL0LI48YxzG52yS9YMMLkyjRRj
SGUmbFfV2ghzux+hLG9a8sahupZE3UJ7DDvqdQKKE5T1vlvSI510KnpDsFebo3XXKz3ejbPDU6ye
oJBgpRB0rNGRBBOpryfIqNj9YVRYNYVYXWQ+aRXYvsXwWNilQ5uyJKZ4qT9jd473ZsNmO7XDM65H
uDHzumMLfB9o+CmNXHTOKmm4DdNnraP2suDXlCuGStjGjdKrC5/PzHISGVsI55S1HYRsM8FZPBqL
4iSehKeUy90Vx3ZJtD1RsDrNQQOuY0Q3CfPzD2NhU2hwkQWpSncQVAzgXTu6jg68h/BnuGrdjLZq
Yf1dCo6zbV0RRd6T4gos7wWkAppM+bBwr/mS8OVwxJLozrAbmEp52zQn9XDK+b6axiU8b9JUQG7S
lmfYEUY/h7ToLgjdYEkOHyTjTL/i5Zwk1R46fYFZabVUgX+4Igo6AzF1MWIDEnn0aMbzQBrvvtZb
l3svF1TdnGJmD6g47ZJFlj+StVhSWu+33MfBQtms6ao41B3Z7E5HwABG6g1mZXyGBgPc6SsqSLwa
TWyutV03Jx0H6iTmmuCfjpkqLkvqg+8gmZJdsXg7kIn6jIdOOtXI2+upzC1b0PSRdFEobnHDHOmL
f/Oa4hO67jnyOqIqLACWjfmo+rVnOkznKgaalabJBIOoA5tB08piSEwdb26ruSg3GRLa/TwWr8pC
RJvp+rT3CFmLnfEBpbdxMaed84kukyd/QNmZEAm380qCI3s6UULnHcrweUGXQMi8tgcdyslqVmGA
NP3JJZORrZMNgeRkuevrbmcRmruvmVhP8L/obZ0TOozI87nhMdoBcPGs+9nQ4oC2ZBOM/HJjV653
SKIxC0b6SqvqvLhp6hmNzbgaQOydwtKxhUM3BZnFWaQiqefYOjSyonJhYAnpS8/YPXu4Kji+qlvK
eMCdkz2yiz25vA/LHLRfCEaYCmMSCePXwXNZsJr2qBcYm12DSJJ1EfDIejvq4fccSNdh6fsdkM7p
mCBVFX1zO0wAqhOjPnaTwKGd1hGzOPSlupfSZIHEg5+SQ65KjKBRedAnVuF7FnjRQXsr9WPNR3sH
NAsKc/eC2/tHJhWmKKV/NVhRmewn1c6yf4LQ5agwW0Ft9x8i7wP6bfrZfp576ZxkrTPkKY2jDO1j
bLdyHy2LHYyIgHGyCO2wZOOtw+K9TYfa2cHPdx+ieXEf8MD9mj0ISp0Hac1sTA4cRn0zpqUJzuKQ
WS7SgxZmnZu2UFTHDnvuMM8EwvG4Iih7TO0wRV9QBF32rpOLAOmkMW+nou5xs0LPLOZe7UerOpfC
em4IZvaz2jl0y5KxP7ZRINNx2olxgA/O+ezgDOFO9T0W0PV/QmQYY6zhVy3al3CyxG7QseUXOI12
8+SAjC2bxyyeb2HlpEBNivQAhxTsnptUmFaXfKNgzWmk1ee1O24LdNibXM/aGxCcHo16dGeZN6/p
64BfDDQPXmJwAGb6GLQ6gBm4/igUBSkOMqqBmsqXnlqVDgLmwDp2+UAoM3rJmub1dJPjBOm0Z7q3
s8H8EkfvdrId1A3D9FNO7l0s63M6kcoDyCENNOWEm7BBHUhEHvoVOTGXSmQFMvKuTzoTN7ebBtHE
8MdKTYfBkPGzMpMZccTngIzkptKKryk5SogDPi0w5pkomqPhVBMCdyTalqytiNajHD1AGyU8MrNa
T3D7spuPMymZlNkJ9fQsd9GEdbYHEoRkWrS7vNa+lsoqb1PjS1TKgnrv7LhZbrzGlAHuoluRAx1M
iaYbeSvHKiE5g/o79O2uX3udYbYHmNDTGLqbnehO5OCniB7I6BBBzTbiHp5E17gBCQV2gI8g25Q9
m44XP2expN4umVTH0ub8ja4EYHM+BgBbFPKT1thbsfXoMd+6GGV4bDSQp57HXmVV6yIINmYu6HxL
YtGykflYQUbZeUppccmUxSWxu+gGm7wJ8Q1DZDu96bj1N3p6HtGMBUON1b5uYJzQKNPThXV+BvQk
TUgbCdgfIrGP+NWgOJqpe7Frbzd2UXGYzadhmuL7LKM6YX0k/6i8mbWBowVSxWbtcEySofYg+6fc
gmmJ8P7g1N2rMX3GaLQf9BGigJ4dZavIU1f9bZE7cGTjcQ9pseDojPsHiqOvRZpzQ5W5bdzq7Axe
t+d9s9L2Nq3/3kMnqpFSmztcgM4ArxR7cFw8fUEvOUxoojS89n2XBzHwXgAiIwPdBix2S1IHpv9z
jMBrgywFGoLkWM4Q9mWW9iVdeIryAelQGZrPWkkDBMX9As60+1BFaG2jgdoFRBt3clcf7aGil5iv
eE3h+jPRsihnvAcjBENKBeYGCex+35gS+7NB96VMKV/Gpr9loSfwkGEhoxjjbCn0JUONPUSk46vb
zx9GWH1ZhvtWJYl9V6r5rqfjkMk0eSFR7N0p4nAHUhskTs1nnQr6URNmIYbmLkf3OvNQsi9v9eTc
l4r+hit7vwE7ykZSpjstNh9z3WGR7YadHC2IgzVTI+HHVfxoJOD+s1W0x80tAXqaK2sn6jNEDxH/
y2npdphVGC8327bAP9twaMKUnqjTkBrvAy37oxNiRInC71Mpaj5r5H/9Wx7D0dK2Bm7gLQlHNaSW
4nGZs4RuCk2laR44L7DlM1HPt4k4mr2r3+DU3mZs7he6BVHmvtPkRig0AEcNLWhxo0ExAw8Dfwg4
w4gc3oYUp57zDO0247FPM2QACa+6RiW2Jc+Cu0QjenBmKo0GqRQ3FPvxTaY/ibiGeme38yVubsgc
TX0ZESSiTZX5gJrafGBZ4MyXfUFEam4aXZovAr+9R4zPAWsUcLLBDO9GQFIbpY3FVyboKZexhpVk
AMvtNVlIMhj2haqE+m85JC/kM6i40sXRFPYmLp2IwZGXuwByKYH/+NW//owD0nQzIUDhAzu7jLS5
kJA258bQWRQ5jmVuM99MBnsF0vktzThu/MgcdwO48kAkE5wklDhai75KH/QL1qYSHJwyDkzsi2my
Ia4a6uw581epFoykiZMeUcjoTBEunZ6mjzqD6LYs37VlyCiEJxKSG2c6tiA4MmgxW9RhtY9YAZaK
fPEmi0tBfV20Z3vox6MZW0BbTcBTGdDCcGhz36iMlwXMFJ1r93M94+/tBAmkiLCPRS1EYJ7k2Ysg
zkmorVM/zBe8Hx2cA3Jlmsk4dW4JGLybTrrRnL1YPihr8m77sYQeZHJwIFITeqiYAs9M+4daDOc2
Ic+Wo8oaM5LIPdlV3EghjjnL1O8iRk2aNC5DZmmXoVtJnpQWTMT2qrTVgxoaOElMx5eq1ADfSbGP
7qBU08ZaEMTZNgy6uhiOCx53YZJfWdN63dQoVzZRi9BcVDYccQnbtrCcebugSD+lNniv3AA76vBm
AUeQHrHQVdeSUAaaOZcbjgPdTsug1FqOax+SpQRNlX/iLKc5PytxMOeDVOMZG759MxWpx5zFPaM0
h+oXpvtcO1pOQy3e6l9m/8P0co2+LZAfbSEeTo/Dh2ypoDvC50XBH0f7Mh4dxuL1q6brEUJJJLkV
yWF7jPzVZhia5iGkN0G5+UoyxwhQW71Olsu3DDUDJ3KhaL30n8S9MeaNb0u9PRDd5L4WuV5esHzS
hulpTpdR8lhODw18q51MI+1sah7qzgo15+w8QiNlUei/yKvlTqbtVdBRo5mdZ7toNqgw0+XimNpO
FCgnQX4/gDnvN22ODEGDXrNdwvp9GZOfIo39iuzNjekxPE0tzpXK+m65rLXNmEB1tfFyad+0VryO
9PwaFYLNyrTvmFHvF1i9h9iJsOlVzpNNvaPLMXC6HvQOARYE7uG0a2CVWg0ZCl13YooFgydrsQJ2
5BeBAMGaytCoQdxKWiwwQgFymSV3q/l6kvcnJp1gb+xiF3cxu2t08Kop2ZFIHW/iKPqK7GZne/hP
bVVAJcpcIL66ePby+qxDq9qkyJE3fcWC2WpUwnWHoBghSrKMw3Z+r2EXLUiuhtY6UnWnkaV8eyox
d9K8b0sUQeTVa1uwA18O0Mawbz1IkwgQS1SZmzQcGyCB63iH00oZ1rnvcBmU7S4BH+ON1hAXM2j6
0cIvjDrDfUjj6RGVNgZSRN010oZZ3U1ocqFNw2tfti4srRHrayPZe5sSc5/JHZSTmEKfu037e+wM
9HSXKkYRV7xzRv7eWhPb0DS+Re3I87ZUP+J0dJlccvSIAZEmvX4nnqZJ+imInm1qIc8WpQz3ymqR
G204Xs3EWivEYobl07ocdxRy096MIRkKQz/AsjhlUNd2oc05ejAHY1MNvdzFQrzi9O193BS+jGc6
LMNib+2RVZHO0lmZDULTRd2RcSafvG4+Za1eYQSsvsrUuCPZncZVoevHkbHfwPFHlJl9jqLpntwE
5lr4Xl2RHctMfXCZcLA0SJ3qWARz4kgen/HQ5OVTudr3XIxtATJwtDVq6vF4jxqNSxQV0zplKwfB
SrF2yWhWSbj727iJ5bbysAnG8UGVnet7pFESTgcXezSdTW0Cw8sdluFYq07OanZpFHMNLYpRgU3p
LoekDCFfQtNJ7gnPGumIGq8td6AJMn/T2gm7VVWuQGzggln+U2GL3ISts+xln/n036eTSr/p82oa
j7PPgdfPcCINUCfAo9Vg6KGxrLRnSQCn29LfHoBgSrLcpGnCi2uyb96s6gMELPp+sr5UPJho1PE2
lubkx6c4YfKfQ1DcNgUvKOzEXTnyfkqG/Tj8OQQh7hn9OO/cPZifR8++nZGmProWJA/OSGfe3AhQ
XMWBWw/VJZuj12ykY0sxvDVkSqBMiT0aZEhzizQKQV16HlLdvR8Xxjqt2ThB1REPJRvyKup6OpYa
5PnFhQGSkXJgLpl44qEg5lrDXj+43IIl2jzN0880VpJM8/Yaq7a7KLmHFoXYkzdz1wKjV/NbNqX1
ntgS5yYRBa6gjvZvN9rk0OjN0bLN+T5VkMLz7ExqzD5js/rh0Goi311slz47MFDsSvcuURZLe/PS
VY8qXYJSfNQa5TTjtXCGBjN8CPVkpJRHrKWaA86MgZpb048GJDt/qfDL4FUv5o4oQtIZ+p3m/Qpz
hFVT4HrDfSoXyluYVMLv8D6PXA/L/QVlGaDidqx+EnC/AVi1X9mlTPViPgzpVcfJa1CKt6eW0OK4
sIlNwkY8ZHDwe+hsyRYey/Ghr9j/c3dHIN9mCJmgVChFd8gLSOcJ8vm5I6lFF5fCtQIPhT/etDsb
3UfyYdpN4HC6RGUUhJH56ZrxtllV3hmHJLt+acEZcCa6lY5+LyYilQRjhw5EbFE6342ZbmKXfdMs
RQLQ8C5QEcAZp3sQ/4A5S3Lm/dBVd1HPJGrSjwti3iKrnoRHf9VRPwd1KNRrln/Xq3PCJMSzX9Vw
M9SE43rWa+2KZjMyXc/L6N7IrJ0XMwcnTqlEfdKQsZoie0aRbDEkk29VT9ByD4eeWB2lZ2d9zvw5
i7CkSfLQsBD7ca9twKlukuh9JVu1GXoZDMvK0nae/DkmzT2QVA5dcJB04wBI40Qf4ITn5tLFjDyB
Uo7VZTVR2MwykslZnxd8wh7WBlRHQgvQJdy2lKNT+lC276X7bdG7wOzRJCsa/ksC7ymmZWiI8Ann
9hq6g5xNRke6kfdtXp9se9jFTzmU+6xx1qG1Q8dwyBByJ4eetNjFcOj5peKzk90Na495Ggvttozx
h4SSIqLXilX8dZiIiovbBQCCNB5Ck/lFo2tIJ4T8YeUkbgAM4cC3o3jQGUR3jDJxai+WddeZxjfR
sGSQnEqCCIMWa7ipFRjstPgKEX5r3btDCVVTuZnxRdgVKQIG1pV1ZlLsSNvDew1YUOycnt8K+5P0
TnRj7QD3nWQvxsl+r5fvkZZ/jeV8b8GGG9eyhKOy2ebfNJKz5Yyds/UOhcGDNaB5TcTDQIUaQd41
2xhT4RoqkdhQxVzJoJQVh1ngDfKhnmKdcDpEQ9g+kAT4IagAPfIeugYLfb6gwu6scauc8QjFMKhk
dJoQ7XdzdUeXdpejAnOK+R4e3KfuzS8SgDINDwwFDuQEpS4xBk6I5Liy6YMlyEgU02kC/o712Gxr
W3vTvPaXUSAYtQ5IJ+l+IpZc1S2qOXiNHQgUWGbS3qR9GghHQ7fKjCOzD23LGtMPBHkjYK2UdiyH
0u/we1dYE7TqpRAn+rc3HUb4oo+OpZNQDDOy7bMOYKbpF4P7StTJapDMfOU4507Z79n8PS0BPeb5
0TEZL64IUeM5VOONDm+znLWPbCLItncvGms9Z9B3y4nXXKPY2Otxel6xjEVe+QkR75Om3ZQorWHh
74w5ZCxdgsskl8uiihy64VZndwRVe0hrQLWEzzNOmded3NjKNnn/i5PvT9jPX+E+xuoF/ivbx7Zt
1FOGJxxpWdhHfvMKV3lqzjUJmT5TKSJT05coxnHThIi1wM9kWfLR2Vx8Wr8enO8i7i9W7ZI663HH
63PiX1/On4ymP1/Pb8io3377/5Ig5YJU+t996AGh1L/ZL9dv+NN9Kf9hIoCTWC+lyYV08D/+6b40
/iF1R7ok15rScxwdf/g/3ZfeP4TwLOlKw7UkLgbzX/5L9x841w2+AQc7/xp/9U+D/N+u33+GR+HW
/Pv9pbuAq2x+DkxSzzbd39yXKH9SDaGm4df2PN0XgwLJOPTvKZMPqpVs2U02GP52kpu8kT9bMb3Y
SpLiR2njtSw95eDczbiVmNh4VYDgl8WYcJCNJsYuYPRlFrLb2ZwD7m1qWYAWw5Hi64w+xaBU1BTb
NxaZv3z6/+GhcS0+nr89NbprYSi1DdewHMmHheP1r57S0e2acepZwtNJfzVRZiBxVvCb4Ndsw1on
PkprB9DR3snupZ9Yi7zTjY/FcdlkIxgSTflLVAZheHxpo+kCF0fylCuA4kPmMsQYHZiQNd2UNEqX
nSzMy4z/AouXEdC3hlVeN+CJq3rapJxVNvZgRDvX7IFPxDFGkxzFt02CDNTwYXv9Z8kJgSbbdQsO
z3U0Pur1oUIx2jUMScgkbH2nJFI118MN6ZsjExYClvIiZJ5SgI+1BmT3zagfdLN+DhN8qyVsGt8K
SYYBSOyLFnl4xnmQgIGE7l6jaLnGJJABZ1+2bek+erVnHxGr/kyMPAnI7aZ7t/5sXbd98oaZirJf
b/N5GbZeH+2VzRCanWbZCcGmMZnlz2zIPgjiJs6vwDCUa32Ql1h+DHPCHJYiTUBW1dTFmxl2B81p
W/QXfU3zG/lHDHKpRBXnq7am30e4RLV4lIBZ8WtIA3fWnhf1OnyVo8CL0kq2DTITIqMjzwstcrbQ
37x+bHN7ZnChweblDowY021MRflZK5rXcUViBnJRRszpzFylscYN8usnfdE+ybOGK1q6P6+XIe35
bkRy3j6msKdHPdzIzHtQPKcbjknDngoFedZ6ndIwiwICwYKWcx5qVe2xLIdv4YByrkiaZXf9CIl+
i45LAerFA9FEC7a+yQH5OKMBwIhRaukNzNBgNLhoqZzWfKsii4CGtoBB3vDhYVM7Mrj6brUa3Da8
unRsVicoIGKn6cU2HT2qqfUz7HTFTTUVL0ljKoJLTHVMCff2bcP6fr1+0ky/Cf6bHR4Ej4rVADxw
/TqjWJ1qajVyoWnMzcjb0yaoj4s1vJCba200vMX7tsq2rBPeKSMQHWv/90RAw5Re4I2hcR4wcvPM
8w+5HrWgTpWR5dU6OcF428av5iTjTT8yeY1hV5PGgIFQwUE0wMiItDtd7+Um3zFnu6Vs99Bi8TPj
aWxBE3EJr49vstqirw8maQCRYfaQ5mll4AWxeNg05kIQwPyy5Kd7ERYWKzy7qfxxvSW6Sh5HAyvJ
9fsRGcv9t6qorY1dNK2vd3wotcHf0ktidsXPiUP+kg5Ta3vAlcU8bK/3aouFY5H9/b++5nr3plbV
+lGmCMmKeOCvF18mUKU1U8824pitf19r4NOIjH4ocgCePQ1mEMYotkpW1K71kMH1JSU0ccEnmg/D
ljBYJhhleHO99NcXfv1VXlvDtlN1v3oKL9fFKFw/A3qx/Pn66F7f2fXL1IgEHqnSdiTTaTONiEJ0
00geUDswntbDEwavRw6GLcBkEmF1pdG+oYPa1xXkkPXLr/+0m4HXznMPYIfynjEdVsg3JwGafEpD
jARR8UOL1HNvYdafCFQXyayOWIz51BhV8pUc366/1VmaN55ljn44jcOekeH1Vceafhs5NshTyD01
Y9E9ZS7w8VZ+C8GaQEbugrF6ibo5DK7PtDC0YI7Gct9D0uSMinefHLpvZU6YudbTKCkJZEgUERhm
4+3Y6xye8mQ/C70/VgXKWjuiCYaic1sIC+g4busdG9NGWAIhaA3han2qKr1TmzFHOcDdmDsE0qKM
ItylpWCWzOlFD62JJQOazblPJWGYLB2WN3xlHSQ2gNxe+CZCrqy9Ps05WgRrmZ+Tkru26Or2DWip
OoIvI9comyEBOJDlPNc4F/WZ6UcYz/VdRvnup+1NuT6J5vqESaNlHLS+PEOBJosiUq449FFCQu5A
xWbH46tIXtKmDlkRUgQnHoLB9d5oZkSwo8VEKYqahtTwZRsz+cBDtYEwMLHfLXRApA76gMn4FPJk
XDdzuLBYg5bmrSR3eu9WHYYUKNlZzuPpFKRizhpJBNc3r9X7WnPRaawLb51jZF4M7OR/3J6wCXsv
RTUVV6xDvIF0CJ+nhD8WDV5mUZ1a7q6oZWPFltPyqbE1toyMiYWc7msd32Ni2xe1rr+Ty6moNRc6
vxp0xV7cloo7re5ZTUU5m4/lmFxse7lv161KWStBy9QO1yfjunGNA2j43oG0zMa2/txpqTkDrZuq
bNDPtP7sMRd1BYuByVO7C4VxWZaefz4ae5+OE3QYSfe2mW4Zy8kNBlba1twbrNrL7svRaagSZcSi
khXfFnNO0Jq2063hQdok3bJgApOJo8LRK/riCahXckhVMvp0A+LNrHHZuxySfCUIM0J9Y97HDjOu
peHR6Fp/wOPOZCU+9jUzYYoO7mYucU3H+6iVhYv0vkKU5Fn4Q2zxfK3MKjj+B04atBH5UnoD7iZt
ikfYIcZpREunNy7z32Y5Xe8uEi7vqhQGRPM2W+F4mHstCTQ5HdD3BZjIDlaK2lANMB+V8eu6PGk2
pJ1yjOjkblyDJWlIuWuJuss2ql2hnVibGDvqEID1ZGFo0TEzqQnfM7lG6zXQnseMQE3dOrb2QgQE
87ptvm6nA9BIys7P2GBHMVKOtlOCap/njG1CT3GFQr/t100QIB99ANmmWB/w7RLycTYYjBkFQ6UJ
JSX0ouJRt9PHbBJv1w+CULKR6EHj5br3aW7MmBwokBzuyxr1HvrMMgjtPn4am5kNbK0wGPzSNFNM
eUPWd1hTtCwj3dlxRHuvzWFn9M0h053JX98Ut3q7N2oGH6NabC4fRH8IOUFSMLCFcExMTcE96Lbc
DSar9/o9LPFdcK3C199FaMY2mCC3K+71WoUJ131O1go0a2ArxDG64GshUVhkxSnDATvC9w31ZzZF
KLDW1eL6EF5/FcdQhlzPhGi0vpmR3NmNCcuoYiA8V0IdUbtRfKTEwlU4zHCzWP2uNOWAxVa/dyt6
V/PGKuXzdRd0iS7eJ6sxpH1KxCW3WQPdtTSsqgQwatLcxhnt8FK5VOBwFgoL4kuYkWRz/THX/XNc
1xpvrbmr6qTnywdaZCTbUWLiS2727RQidLtW7xmOqJLhIDCHp3acbxupvjWy33KHqsChTwlPLqPb
8KhbyNWTFvVvOhuHieFvU47qaBuMQIok+UU+xBZwI9xRPigzhaJnpQnh6KzN17uiXz+DsRe/RiQx
KwmAVWJdSpyyf2ss9dgu7OaIt5jrp9N9Y/+YYyaa1/fQxNYXncNduwZFXFerMGs6uvSUFBg+FDsQ
0PV1Ua+/Rza2W7FuD9a1EmEn7m0w4ddN4rroKz2/qYeVF9CzJl7XLo14PJwNNNhlV9xka4U0usuH
TGLGdpXdBXXFAYj068Dt7dO8yGfapXj4Ua/9AZb+A7v2Hw5c5u/nLU5bpmsK27UMQ0ik4H8/bw0N
q6ZQSv5RQ11vZEzwT5EM6Spp9lsMOGJLUN8aAhgWgTQItkayd0yT+OhVUeHrJH1pNuSxVHd+LY35
JiaWN9K4ig2B5YdIV3fKler/eN3W790VC7QR2zKHaOZZjiV/IyfHpWd32bhGY/b2TV2URUCYDEm1
pb9eeBrayynDZL6NrJtrPY/w8CFrePrari8RO7WMM7Lc24/Gmvykp/tWI5PepdYPnbEAYYJDAANU
nDKwGcGQ+b3J4mF1NOVNRkVZYjzx6A5gCX4M7Df7Oe4/rmXxErfBfz8Um7Cc/nYm5r1aui0NSzqg
nkwbpNNfz8QeZxVHxXTJ9JnHLC6o0BFFQ5hbb0itHr39FEPqrNfXyxnhj6OtIxTIC1u7v9Y7mY5X
q61R8JZtbQVEIW5QHSsidEg5wE94uF553eiOVI/0ymTuR2gnRAHD7r+/mxW5/e/vxkGFSH9M2GJt
kPz13YiSqndhmO1ndA8T51dvd8xlzPCwIAnYRiM9dEXmMnpVAg+qITleF45al8eeiYJfzfldoo8v
BYFQfzxl12c717wRAWqz63LzA5u/DxNiptyLmp0Vu9u0ReTqjARhGmiCqrVC7War8oFPXD/UXp/t
TcMwL/7+f7zd3yFZXDwIXYZlCgO/B2SBv7/dkeDqlFzbBE0s8dYoNHytuLOQ98Fv62+qlmaCSuoA
ztFtAa+U8pj6wjQGWq3rdngt4NYl7nopCuJUXZdQKieBLDO3iASBdG6amd+uhcHSkGlLp7a2FMFz
EPgQk1lMHlhgaCQBrhjaJzOp/FGav/77+zT+7X0avEPDsWl6ebDM5W836djpCyfgTOBKZ7OSc9Mh
vWeDJPOMPoGOZN0cOFLGxNEb4POyp1GLCCCaQXIbufb631+N5a59or92X1kYWCB03UHUCvTM/q37
OiZQAyMjY4IgjB+9F8V7sIucNOq1hg5HXDbjQqMDrxEwiiYWW7ueSXMCjAG1SdyDkcxPVmgQkxTS
1+j06NDKuWPfm46hbQMksvnGASjOevQkV/GzTSmBS50IV4Muz3UD5eQp1cS0fC2PBhRFW0CxoiF8
g+cW2QgxOP9D2HktN3JsWfSLMqK8eYV3JEFP6qVCbDbLe19fPysTN+6EpJjRgzokdTcIFKoyT56z
99r9slJnC1XtiYBOjhv0j5bf/OfghgZgr9khIScgobQlo9Ugt2b1+Ht0V7z8jOI/3ISyrQdRrF7z
ctp6sb0/U4tzYEw32UGnsa7lEVjW64ByMQWGOJmmJ56c8+2s25lbCrIvtY+XcpvRDWr3JvAO7YTU
LHTYqlBI8Dy9q+elianT64mWBui6GaE/eMF2Gfeg5gMoyLwZbRmbveVd1AVSTQaMS09BST0yFTns
r9Dckv+LpYEoDNTk6IZM/yWDtzWZ1B30fORhn6SnhaEARn0WPVkShWMy3omm3i1zdxotDjZ1276p
g5jq6xSDdb8knCTGnL4OMfTUMQhF0LVdOsv+ZHiAPdOlV9om4RGjH4nXeZARxTQAJyjRMRBSjGso
eg2d/WjxTaoSeMIvkPXWV0Gf+JJrs35p8vhKcLC9Qq1mECTxNPJiK6wuJGvhy5zKxULdzFswnORH
wie0dNiMDSwv5jcExVBPBPIzhdV8SsyR1mITiZecUn/Ql5fQoAKU3xYF93BI+aY3zsDe5GbddG1D
KrRZHEU8R5cy7NEyClRgLUJhi/MArrqWEvxqz6zduuNT5ZglsvKYafawbuQekEkpcRlBV2ZEBEzU
dN7UXkK8Tsg9mnyrJTd1Z3pKAnelLJ70gJf7nTe04VozIZA5ZuNs3YRaUKsfSRd7cWNElmbOuHIi
12jluvNTOM8uSFJcJUWCiS3QWIPt5jiC8913gvPagMSl1Q2mnPJUPpJbu1vouakP27UDWeRIFtzZ
n062N3gX61sVaDExmQMYf1W/ysWxmoHhtaytJj3GpIiebn1ref7MtKU+stBYDVKKaSaUSCT8X0gh
OjwcVP+uFMHRuI26h4qyfG3L+sWWx0ZWlQGGZoLJfIz4aaVnoDaGVSb7KilaZSLphmNfkuQSpRYh
svQkAAn0W1iudHIscY/I3CNLjIa68BDTVDWZy3kRnMaoOSU2BpJBT0mwXVCohIhEAzmS99L5XOG3
VM0CkbM1u1Z4h1IfnwNiA3V61JuUJwxRojpxa1R4G1cnUVA2vVDqVUQK4MLvOdki5TGQeYUoUjmh
FNYql2ci9QwXxJOJEnGHOi7eurgh21GUdO96jdtASjdX1myC1iAWamFQykOfUDBR4la7SvdfObse
M9lGKBP/sSoJP3WLIN21lf+ptoE+Y4XIUcs2ne+REI6cuu2S/Ng58V7kTXtwmomr6wtezr7ijEy3
wEluHUsLssKmcfOeLrd/QljAReRsQlhExMNPIZR6CK/9CDtxRcrHyZO1SjzRL5tC56It7gMUvKtl
Fz+qzajJ+7dni4dooFHDTtHWHI7qo0O1wUxVBwXyVHuPub48ljhG1d01mo1+bvtr+zUEVy9pvmJZ
fnmIy6a0O6i7VlWG6okJZxYeAv5wgmHL2I1CP4DF1S/qIGhVzC4tvIkoTL4IEsj2//+ep8up09/3
PIpEnxpR4jhpdf211DBhKWaoFREpkzxyKSwilpH5lPJw2pXOf+YnltxyjCy4ROhRR6ztcrsuIs7h
pZvSqc0iuJ1blrKSNjuMOfZzbmZvbvkDLNJLH98hxnobjC7lhrqvOXhf5MrdCDhfc0T4u2wdeWkX
nBaP9RH97GEBEiKc8lU9aEX0nKadv5YHUIX+56Hni+Hg3LtDc9QLHG6JR3yT/FZc0TIbJUlZr1Gk
qMvtyu9ZeNlen4i7Usc8ML17tnuUCHW11VP3aIxFtLaMd/wy+kW1oWCqsHUuEzh1xAD6+Jzn7asf
e6/qQGYW9IVq1tpbl1idwSbaPRsbeMsILnmFf59E2yi+Q3dycKtcAgt6OjxkenOi2DQESVa0p+UW
Ja+GNYqPMJY6JDlE+e9vnXV6rnC92GB90GhB7OJIk4OBrA+Jb4jFUX0dcW3RhmoIoU72miyGOd6O
m9IGY/Iv98w/inFdJs/IE6BNIQQe+6+3DDGFZtZmIZQ9jUmVOuEaWfzs4iuRRaO6dzJv+GPQ5l+i
h2gX9Ml55PNwMmKFZAxvc37Ijv/ytv5ZvZmaZtJH1izdc3Xrb1PAIvGmcXKBRtSMk9AbiC3BFy8W
bOvV7U6Rh3vKUbxTTr9rayzGk2H0u395G46cof61ijQ1g1rPcpjxekzM/np5UBwvTYZpj5YMulsy
V42EIAZErh9lDAVQtkpU1RGStUBT0Jd2CYiKfs8+x+FyCNMIT4kOrpsxlqyK1J9ekGqbhvcmPKc4
WNE3+VKI0uz0D2Bi5INwf+ivQepuW3zWBslVskEjZhobTYi5c6menN545eBKS+kudGgqdC7pbxJu
D676vvPYnfQkPA+5Xt2D2IuTDgQOrdQ4bopzx2gT0fdh6GniTwJLE/Ec9kkP5tde11hxC9/dgN3k
b9DZUE/sLFu8Sc0heORmrnVGC3i+sM8BFXcBOen2/Dbl5qsXfha2QPsul5ShBDhZFolMvg6heXt0
pnljtDbfut7kSFCanxOdl9s51S32EO/M1ShnyrqAZTMROHqbmekItdNI6oHi+ake6cpxBHpJUq6K
WnV7UlXk5mvxpLqMi9m+ZzO1N2at7XRN+03FcYnTZFcw8xipjfb8D2o8PQl2arSWBNRL1Gq3+TLA
FnvvXoib1PFrUWuT7vViR+1nVliP6pR8e0Sr4Que2J+yOUOr+rcID+pjqwpQjX396OSHE6vsRK9Q
BC44bvfWNldPlYwmrUC48kypx04ecNuaIHFV4KsjmybXvBEkRgAZbKBQ6Xu+CPXTEueCsrxYJ82h
ozPVjfG9eiDVBFS97RaEWoIni6KK4U1bW/fq/fVu+GXPiLpk2STHtK3nF//SnPlnU0k3dd93UU1A
h3Z4fv762HiRHy5DXhqbUE41bCf5WNI/yEB5T+RtY8pvSH21aqtQK2TlMxNQN5t6l+ES/TYm+1J2
rffmSQMp+/1/65XBH8HTesn7//+4/0NRYeqmi57DMGwA/yYZ4X9920GBEU6Mg0k0lstpQ25JRmtz
PneqM3ZCOPc9B0g13bJ7MGmyQSE3V+BnzHY668noq2UbucGLemKqZTj7dgCiX7VUaQ+7OYQfW64S
cmTe+eNDZRWvAYZyNahlPvtv3Rb9nwu8JVd2hxwj17Ms+2/dls4XGLjs3L2NsNOMEj3SnasAjbiz
R8C7qdWIjWrLt4W9HyeKvU63rmmAblnNi4j+e20puG6CpP+z82jKq/nXtVXGNxg6t4dn0cX7m37F
zcpiiODBkVtQvuLbe1lmnn3fUxPyCpn8Mt13TP6TgUaPOm8mCYOYVOol+GaWkYW2KNFucTMec+bJ
++xHnp/UBqHar2qKWbnt4xgl5naWmhhVCqquuW5rlIKw7FpEKLfoj//zs9Fq+Ec7hJYPzRC68LLR
5fy9/xBm4dyH6C3QF2TOXYAtAe/VeCRwCymCPv8YIwc7l5GU5m+MCN9IF7uPWHbwk6ansCny53F6
ddzy1et8/4xrvXtqjOagDWV/7G3NOqtfwpEQSvAyHM7aXZlEf+SlDqek3uhVA5bY2mladYG2AoL6
1IW9e+86IOFqh4g4iGl9FDhPwHq7Vscs7ZAxa93NzKR2XKoE7R1PmZ47WJbbchfk5tPAbst7JuoF
XYm9HgY8jJYI4cTRIlj0oSfxEsYrPQvuKq95Ke075vFMT/ERH6bA3WSzrr9AQPP1jusumuUA8/LB
t2SHXMOC6TBxJ3M7uJQ9b8AXCU2uWnzr9vBoOQR5B3WMnZ8nsXQTF9sVZrsZMoMH8HgW6V081OFG
z3DyWgL/DSdybVOTTzukEN82WGxIqPdPHLvxuohTI7JDI7O6xrfcm/cd3dPYfyKr7BQnGemrAfvQ
8pC26V1HIw0GBvIbVM/rOCy+zXDaeVb/s7D4WhNcX59WcxRVyEMJZUu0H0+IlyT0HqJ+647cmiaI
bjaUMLHExnQZXJbRMem4A+N1hu4Ia0v3WAgXmI8OkHAKV4yqVlEgLgWR2G2cHeLa3zubpTHo3dTw
eBKIzvMpF79gFtSk4a3bNvvDw8iONyMCpmR/MHwnu7Z4RzjhR5v51UwhtdEwI/c4f24RzyY4wTPt
feo6aGIeMRahsa0qG+iAe9ecjZ/eNu+1CYVOW12jadrWHmS05sBbXcFESUfo8yg0ne86Ge5M0uD6
Zb3Tc4aZqbW6m5M7v/oY6U4S92XeB0IDBQiDdNrJ65iFb0OXb0anPBbU+4uXw+obftyxYt58cV1r
bSxQ7mtwvr5xsFKoSVEMHxiCRGnhmR2GL35iAzM/G4pX0sfzM6kBW20MwRhROd93TPTxPZNVyGXs
8UBq3cpPwau7uGaJY0KIjP2Tl9Sd+X6RqR16lm99gpFXQM3vwjq/YD85M7hiju6cWxP4LS9e1taX
XWcb0bt/YqTYBuX30OLgt9LjXCJoT/3rogEpCg1GrPb4PGFOWaWVhXgCCgM4xNYJ7twm33XRRPR3
d8h8+w1FKJqF7Mzb+pzT/snm02ZBBi/5miXzuqjtt9mOPgQGG/hah3L0HNCKxj4sh3OB4JcjPWm/
eVutQf1xPicDsrVANXGAN7r7mtnG5C2niHBX3dEMZu3GXgNViTr2oEFVIgycLlYwnpgJb4GtAelI
qS3rITqU5Df2UDl8o36ayx0ioIsNgw8G3WNoaMfcuwoxP4xjgKf+A5XY2iL6MCUgfDLST80SF9gB
54ImGpgexyWkGa+RIdprtVQPgSg+bVjpYZOtIQ7QaMiL0+RgByiKBwMzQlq2d50YkJQ8xkFwX4TM
mT19X0NUjrVL5JkPcZY+4id6n5zg6hf9NgZT5/iC0HR6N96ZhQSbnkZhHOyIP0TYGB0jn81ENNY2
hC1oHAQY8yZGKK5/+TGQb0vrnsbKP09kqkc00QxnY5TPpb7LzGSrD+9m9FuPXs8F4Qxx324NHdEF
KnXtOfacxyLcPBjDn7z1KQgPlUmzG3/9a4CXJnN/SmvcFLQbs/CwIIrGCofQwKVsgIBwobm/WYh7
9+46jE6+8azBPy/vg/nJaH5p1VVrgHIY96HgkcfuzsQGkxBaKaKgg5ksBBd4VSnXz3A90uvFttBT
qgR9CdQMgjUIlp7+WwFrsJ7cVUiA+DDuO1zdgQ/i9dQCYZXM2Al13FzFNAYIUwP7oHfVw9SewNDD
tcqRBBBGjVgyHb660H5yl+7cEke4iSYfRsrZ4xvy8G2MnXuIKmR+1uNi/ppEf5iG5sl2pkPrSsk+
QCurOgsrO4VyuIY2T+jDxRMlERU/sJ/oRF+W2t/o2LVyrJZ+3Ow899Nqqh0pnLRW+q1vGyjIUlgF
9y0IrsEmcJBj8gJ0OivQR7j5toGVR7RGFNzRgzrUOlY3I70k814Dn4AN4dpb+dHUtV1rN/Q8v4bK
uExFczRpeIKqoeLgGjTpaZr2NfhB+CN4X2BhYUl4zults4tb+ySYgFkY3rEpwXYxp4bNsElIgu6j
jtND62IQoudmi6NbaE+G/Z4wfBGMRsfhqOHrAgFY1mdfriQBW6jZwU34noxubZx0g9OfBQiI1EQ6
4quuYyppO7960zmi7j9zeF5pzZseeRzg2lWWPugjHXG0ls6yj+Z30hAGkW5NSEZxrB3d6cem+RUR
7mAvdFh0750EN7jgEE7K9gWQ5FEPy3DV5RriDhorZftkMXQXjC4mWmyoTbezXrwiTX9uNNSVsA5W
XLqTPSwngtO3aAh5xmgZZmsgRFjv0NzjF8JHpj0Q27gziZzQydzQYLVYXrvPBTyk4bMjgZSAPKKG
imo8B1r2oJnGL4d2vWZWOBcsNmdQmdAtODQSYHsOiGwtTDc59da1itJfE1kE6D3IfdIL9y0lJQAO
mK6tJtq35bel4QUMi2JjGXye3n0f/fLVTfuTPjlrYaTPS0w7ukOOq+vJ1XjLE8x84mnppo0RmPfg
8CyomM2zpYfXRoMoOPrWd6mD1YoC0uNsbualTS+DBkmsTJ56CKqEmxCRMTjf1VCcidNG7KsDeE7B
o8imMHWNg3ASWFrx3kP/HQf6tgUQ4XzX0mgDgfinOei7YHY+G6yUSZ6a3K7iAPzzMRyIbknOHgNN
I4cE5+bXyLKY8Ga7EhlJbvpXnb/qfbquvU1Zz3ytX0dnFHV3MSZnR2JyAuxDMEoFI5B6KV9TmFel
QQWCMvqr7rwvMhRPQI5j7FvDaQCqssJxeAbQ0W2pmhaatPZ2bkId3x2ZgRg8PxcU9EhCKduGou8f
E+ugsweNfmpTP8bzujE01pZE/+qyiblnSIaZVRAaGkcmosFNDhnhT5SBCLT64IQnKDiFLv+WzIO7
KrqiuYwwrlg7xuJcOZyqIyI3jikOV0Q/YX0wRCCeibhccDz306kiKOPFcbCnmZlXbdTvOpkYHzxs
nEM+h+1adAYN6axgL+KvBrYfbJZiQkQr/zMqS+2MVVDGAcs/nMy/nbgcNgOSn10NA+/FcWE90dvM
Tn4dGigMdHNLZQz3TCIhUufczGHxNhd+duLhpaU45vmbNvYdNu5q2oxBVh2BqUAYG2yHZKPO3qo/
0ugtFJyuLfbqBSZ6uSwQi3sYpyV/A1gDPVxo+kn9rilHvuXI8Vr9rp+g3BZgVzByOSl6ueDdLw2Y
ITXzYCsoUReRMbCaR0zSVBTBJzzZr5ZAybAwsABrb1UZH832OYPYkMSLweOAYXFGute784G50RjS
zplJ+bAAaOpj9iu56Hr9GCVIxhOn2jtDlrFlDVgK7VOpd7vCw488mM9E5Jir3WQxCmaq9ZGgOmOy
Fb+P7Tet4xNYmmcgKThYe1bSCetT6//MCTZgBA/AycSyt8Ty22Onlf/ohNikFbOJ0YP8qaWYGyrX
Xs3bWJ+xw1YdGq2GN5sdohE0QtYYW7vIQ0yOOTNp/aF15g2ZZrsYRMIGN/yrD6exh2hZNN4hdoOn
ujVK0HbLaSgfgn4a9wKpRCESCMthuO+W/jQb+R+RBk9zcXZSnRa17TrT8Pt55TqA3OiibF67FSrN
aIlQveqPvoebKynuAPP4SXQaDDxQrhN+upGL6hiOEtJVOJJjRzyst9zPafLJmnMCBf9o5g6EGRMU
G51l5FusUQVDBRIIOmkFJ24JxVV0Bf9uaLBR4gEEUVk5d0wxkexJZuro0SWVhjUtencaj52fmRRK
uulXrzG0NSW8y3swnPLsivpa+h23RbnsO83cWC0KyMZALVu5zT5boKUyYt5QwneECnYliRPN7P3G
+7zy64Qz57GNsqck9+40K1+L1H5LcVvUI9LectyNhnNpbHMDRWmtk47tat2zVV8j95vghw2p0L+Z
LkNzDFZx7B448L4WRb4zEjvY5anYTyENiTEDWg8xyTDMddfR10rnHDJ1ubzZEU1arf5tNB0X2yU1
ihA8fwSKFs3st6bFAx3a6IWTiJEVG5rVp/ejDAS3A4ANpVl9lGyEW7S4VzFv0LluAy/b0l4eVgRb
UR8Nfrqa4NYsLUyT8GIKJKlTHb26dkmDvz1ZCemMRZLo++oNIJV1wuFaGAXpR72BLzjawj30YbCw
RtToCO9Qi1z7+tF0luRoz/ZM+lDM04yMU871HEjz9AGAYVaGc9ZFRWhTLoBV6F2818nuElUeHV0D
/Y5RZPOB6YrBSXKDdvWp7EQ5H/3OJah9HvFdRwQ7l/Od0q8uckwhnOU9iPP8nHkCll9oWtum8Ma7
cCTAjJyeFXgcQOGpod0jiXXW0dIGnzU6w2OuC+CSUEZtKqp4n8kuL7SL+m7sCTZuvIxfsVsApxKV
OAERrjcRZ9dVOwfPC2L2fahX9aHOm/MMg+VcD+5ZZ4LCmY3xN/Jkc9/Vmnk2eo99u6+THc21AYbX
PEADRKc0eJa9Gkv3PbfL5Ap2m4dd666eCek60s+9aU1ouqnPhzg2LyJnW4xT63HUqYP6AdOpEi4P
2WDuYe+f1TXtjV0C6L/KTbBRlmXQ0wffmGaWdBcD1qq6xdiyjj2WHjg3v1zfROuqj+m1PSmVAOU4
NhAmZoo/i9Z7LObgW8fvwGQS5eMSar+XsHimNgFRLy9lhTh7O9NpKZkCyPGwCYCGNW18VXYU1QhV
AgbXByVBdH3cUVxaLlNT+ae91LnPskAQscEB0aSXcPsbJQ9D7UwmUCsgcDTw802S+p9QCihTlvY4
SA0bIVDt9leuHA1w5jZLmQ+3yZoW00cIoxmtvEyIgzDOY5hidPbNA5yn5qiV2CC02t+WLT/JQ52v
PB0tyQwkXCTQM9GKy/GcBfEWIuNb7opj6AOUrAU8QpEDHJOiJtWgziPCvWfDSzZKpuvTYVpR7ez9
Au2dDbeStZrxu/y8bhf8Noq0gH5j3cTNaj7viOm3m4ycC1uyB2JeTv1wJdJQcoX/bRSqT17mGNIj
BA9qtqVe2Vg0/PIFiR/yfSVGIV60cLqzO5sbT2r+PZ+xC8crdYFRqkGXqjHeMC7ax0bzyP7ETOwm
uFB/JNIxdyweKldPyryFlGdhLKlZ4Ei8klYFiVxGFge7hplRllTFpnKy9y6AwVbn7eMge/xq0l+a
2mGMomYXj0ebIFlyIX51ckKgM3O4uUO01SyXsFS3IeUxIJIz1UpH/GVIXpCVWluE+I/CGqmf5SwD
3OinkRMEIQUYLk41BqQazbp43YCU2JBmenKRDG+Y28OccrVrkHtKCiuaOdsw5wTN3IkkPaayqHUp
UMb2QykS2l5/A0dyTvw6v2kUUjmgibFZrQynfVc2l2V5chzQLnJEqz6i6tUaTUW0lqPt1fqkJgHh
VD/TiXCUBmbM0VgmrP7qioWmD4APTp0S8KoZveq2h3gfzIGweqXQVZ4nNa2RpMu5gQDMbGyrbFZK
QiIksLOoaQ+6iGHWQueYVvmwnkf7DZZDSFwh11NdbuUpCNzlQPTR0RGwK3NPc9BQwraUqhVih/hK
EZtuHDtiJpUZ86odBGe/Pr/AUZ5ICGO8rIYdagZ28+WI5ccJ4oKGl3gBouEpNwQsL3B/grY3hA8p
dUwqywDs4PPc1tZRblGbSmOWH4ZM9gnORkFHo6dFyT9FgIjJn5AyGjkm8rhTSoJ1dzlmciUvUbbP
QLqjiiI6Dhr7Z+WBv1ev2tnmqx03rICyu04nelhLbYwSGXImXptmOT/QzieGj8mRmmhPHJZqmyNs
VDEk6StrpdOeJsue9xBVW5cbEGn7APwYouZtsudgwI7CejO8tzFBP2qWqMZfDjnDmyLfjwKnSr5v
vBA6eZMb3DDctw1njL36HqYeRU0Tv6jFwfFlWdfTp25ACvhacZij5rvtOBNbMT09o31Q/p5mYLIv
B2zVlJ/hNIPvqcNzNM745XD0rA3TP6ivJ6NHh+kHXe9tEzaNdsVm5t8efxuezjS57Y5QE2Pto1wJ
01AwT4Gia7fVY1OxFhltaDwtwFtXGcv0TWmjZlrphKcyOqhhkD+13/2Sk0bEtSx9/0Xr7Rcvdndh
m1MKS31a6g5QW9IJs8+M+FoaV4IRihoPtiYHJUzdUXZK7U0xo5/XclD4FguKHNvfFk3p5BPsxF5X
Ntsk66mN9bjFTsnYUAJO1CJvNQ0Rba1Lio684RsQSQRTPKhXD2IspPaQDmQ4OwyYBzrIRjJ8h6X1
OYaOWGepf6eGKUkyPzXWCGGmLb90c7mv8upTp2kV+c0H2Ak2E9g0ja0nZyjkz+aQRwfNwgnfhtVG
aFV1rBGu3QwEdR5x4G136vlWD5hGBXU0KDnVPaSFHOllOUOWdr9rqP360Lgjy4Vpg2H90YdOSsuZ
QGO+jgoVlPSXdZiFCOQmWkCukkrSr5YJdZsnBjVXgG1W8/R7pTyL0FtsehcIaZcBRPIgrwFrvAty
JEKdGVHEyU3JmR4sZ9gqkyRsQKxOSJtXoLK8nVdD4VFLXlrkFso0B1sbtzD62+VQNxEjcivaMTCA
/TFANqvw2kgdwp4p4mclC3mgqcdMmqimAaie+1oPDS2Gxv5lic7lTuj/aDxihByH8DqeaFgfE75F
aVci6qRZ6TMIE8s3CLcBO6Q7ZrjDbEvbscxouaWTvfcIU73dKOrxVw+hJjANpsaDkleJec8w++CH
ZXkzuOSDtRBwYGtML5ZNJ8WNCeS9VWNJuJ+0+AXmn3m/7BtyFG9GB1OP002Y71KpHNMGmaPK48b1
/FIDOjUEVsuFWvLU92Lg8tiaTX1S33+eht9Ch+OrCjWlvTKh3xbGZ+GM4qiqxg5k172BGwxllnuv
Pogay8rN0LGNY4XUBAUGtDDHRhVFhqi2BK+9VFHWtL6nPizv2hbyh1w7E8AS5MbRwsPgpJZ/tSFp
qXOoQv+kHpLIgOIMEkYOcXGqe+Tswc9lNCGH2GpGnzr488QjE5WnuIzfe6EFOwtJpyoR4Ayye5FR
JWJGzVLDf1ukTGQj4wyJeBA87G5ZSaoMRU2IPhq5EG9O3ZxKxZQVLcFRdGVOfXNQJaVS7Y5F+BHb
/Y/aZtSqk3T+o4Zy47b7INDqmGDJ8BW2qZuMztN/JUlImwvE0uITCrxwzpX6mtiMPwpWUbWrqW9Q
SRnAgxCeSctR7b3aZLPIO/dU6U//uxl3gCrnNh72SUO3lejAgzLvmFJK5qRwYTgmFxjtCWOnFS+9
2lJSacfWZebIxCkfeWNbkDdmldadXCPdNsRgD59QWATY3zTQ6BpWRZicUtoPgZN9Dpju9jnPcQ3u
56CuVVINBBVPwVE96AM9NNZNRL649gpiPizG4kWKdF6KPZS6sZk4t5NsAbVV2pU6cGEgWPtX9V9K
g5iVdN+cxn7QIxtGkrTVj3Hv7zUZ3xnO8U6vRvcAoGDjmQLwsPE04+xXS5st9ajKXah2l8zuaPQ+
AFkF6Selb56kjKIF/naThHwsN0dph9UmyvXVSE7sJFl6andemp5OsTYR85euO5e1xsoN4lOkTgdZ
e0v9T/iOtKmi5QTY+6uvkC+FQfxmgpTWh4TuWiZTBkwQkerOUBo5V2cZikyfdUpuumCa9IvmjteE
tC7lcpa6m4VQlBVxUU8t9HerhAeZ0qKRih9zIpQ1yYO9wMSxjufgoZYq8f+WCzCsjgvC9Kn1SXnL
Xvmkwcm2nKNtTy/tkhD5JlVWTtC+Q05cGb20GaGBzg2BfjXcW0Zt7IcGmbMof5md2T26BOwwxWOV
DD109YUX3gNO2JJUDjvNiDtugm8ltVAuCXVB3CG40Kyhz5RCEOzHgzEgC6jkUQM1LxTvhNtPyneV
Z0/daArzoBQovoH3Lye2kyzZLPgMF9wozbIHtMFsq+l/K51nH0n/bICy3dSKaF+b2tVx6Z4mdsSo
oHEuc+qCueReLTVjDyf+ks5avE0SZ9NKhZT8yGZX4dQBtaNuyq7DqhbW7osNMoOs126trrfl929D
6xzUniYfEiVbVFUSKR3WUrKG6WB6MusPdWeo0kBdBFVod/LUpp60ubSfvMBxlCZI7W109ehM/0eZ
BKn3x6nKD/U7wUwXfs5SBhu1fmCHCrZqUWtkp3Px5E6gcWxpgCj6DgHR3bOmR/tE96ARU042hYa+
pOl/REkZOhMmFIZBvx/HrILpkBCTnvHyLIlKW3dbwaRD2+utXdlny1loxqXu52Kn1JpDw1jckBcr
l1wi+ciKcfLoHHQZZ9P5qs4BfgplcqzJTldPoFrDEzePtzXRRFKtCrzzTrRkWwbQ1Ih/Ki8c8C5O
kt8H0melpCaWkbwFNiMpx5H++p48R+XyH3XnEQnVR5l2F/oAN80a48aPOrD3AaDWzNPKjVodur75
Ut+ckY9P2QS7SyebUT1ZShIq7Vf+AgCt7Mzfqq5Sy46qI5LO8cEMdvdly+CBmEmlc1Pa3GVuwWkA
3lSGUmUuIQEE2CNHS3UDKxU2eQ0YcLX6rM616oZXGxjApCs08G1ga2+xT97J8qb+Eox6io9wgimV
WbcFYURuG3TF9rWeSF1t5P0D353K2rX3KbjbYDCRmxEBdYlb7X0MvB+1a2BJIzwGMBrA5nyrTu5K
qB5o+TXwiz+WAiNA3HX+lTFIiIxQCbk1kM5BtdyRDPTELQ84Xvw00sCpcXhU3+OcOvgn8CQO85lK
RazVIT8YXCpqJLXq2oGE7Mv+0ZVy5B7u2EYraGHpxVbdGHJpqvQmOBmpBHHPH0s4s5bgMT30ZvRY
yNOWkbXaKsnSs/qoo/BezCx5c6I2WmsV0zP1s8ok00697WjrRnpGp5aXUd80kNmfRvgcnelZq6Vf
/e/aD6lcE/L0yoMtl0FBsvpGDNaHSM5i1OqTOmDZU4b5Od4ni0YSlkXDsS+RSygfs8XCKZcK9WXJ
f0nkWWCSB/sqX8cjM6/GCp/zCeys+pmagXuCWcfNtqsWln6GnGX56Q8NyTvUPMVRc/TTbeeTpeTc
Q7AINPhmGUm5clqlPm0og8ULTA5I+1l7AdkXa6QnFy239EtqJDhQCP4KQrZsG82Ex3oZlNMMuvV5
4PhEFxdefGcPYmcN1UsIFZvQJv3JW7T+P6ZiTpScW/p2VcILZxBDqanWcXXTq/eX2FVImcgBxUst
elFR+xEQiurPNMMhRXLCsX5DWf6ss0B/isd9OPnD7RRlO+XjtBBx6jlIyyUZaESlxDEP46PE3bGx
ZoCxKRwchFOM5SGC1zINyV1yGa8Iprb7XDpQcIGzVEy5u40WIe6cQgYbXvWkOAQcFcazndFcVV+W
I5DL6C08OrlOK9Vpn3AmHXzvIbXcO7Xf4lzk2K9MGdjBRxjZzWK+1Fb8GrXGT6TZZ7WMqzOzO8eI
5mOkBWr5KAlo2LrRcs4STiapx6fAkhsyTRTXxqbPI9Lq0bb4QggEZh5QsU+CP1SbwVQzY2fnJQUX
yfWqhKO9N8lbw+rqVm9RodvbXI/30cArhz0tn5y5pqrHXG84AX4kpxMNx0RdfhBmjkFjaJ+Szn2m
TcWl4byaBYRndVLyVafVwTcJRxAMqPK6aI8JrbGFvbgtgnxjwixnSo8dsjBJAeiJqArMkWR5GPt7
HcIV+ROht3GgMNnoClZ91mfEhFGBjYxMTSDveEVo8hmuk28NtyV8uQ52DI7/FJMFc9Kg01+4h8Kj
DsvH5CsIgnGDGfvTtZuDXRj5aUAD09eggVKRFruebEKhnTlysdx5SbBhUvoQloivRZTuozRhPJuv
tSapAfp24T4xebyEQ9aybhGGVMOATvoRQYDbrAIsPXPdS7J4toYXezIaesBZPzCzlpxfkYY0d5Fc
m1549mYiWUeQHU9e6LhHiPW/x5E4icaGXzK2MUGy3iol3C1Ie7G1XW+7xBNDLLMUR4M7EfYkTrYO
tIcB12RNQ4pUAiLiSsmwSqtrm/tw+YzK2ybhth+17g7YOjTsgCy/yn7EY5Jz8Ke7NBWdse44YGwA
6p2MaLr3oik66Me6qfPNvIiTU3JXD5H5zPMQtj9dXPyKGp6SQZ+sszla126qP5ZAk5F7IBzULxUd
mLIleU0YoiTtZrzSYaJh3Zs/y4zGMCVw0xRT/T/sfUt3nTrW7X+p9qUGIIFQozr7abBjO3bs5LjD
cJJzeIN4iNev/yap71bt6Fgw7m7fZnaGBSxp6rE015x+yMxT0Vrg2YGp6komcRmNrm0hjr9DZErU
EA9Q7Yhs6UPB8VTEIsV66zy61HtuHcFQOzzBhxb3410/fK3b4q50kByyGVj8rW18EyyCWpcDy5sG
dYkxRPTfPF6/86gVJ6jtgt6UY683gyFty0WeMoWVUsttiRtCJ8StG1IOBLyToYpf4FmGdwIzBClm
+zEr03lHSAyCbzhhZwndG2a4e28U0AFYznO4fnqPGGx2R9gmQjSTQzq1eEbp2k9UnR5yDvGDJmtu
4fyQHDlYyTiKwGDXa/PXepQ9zgspJJi727jokS+UHNfNkHnNu3P6qRshlAMJ1+lIUgqF62b5uzoh
yx3JOU377oQ/hkGRZaB+g6M2D95af+Cw4Zxn2bwayLPOA0Ramuob1JGbE3h6sK5H5Sf0u0n0k4FM
cSdSAvqgN96yoeWv0n7nNfnpjJyc4ij5nphws0hQYGfPYXz/CqbxDDtgXAGhdAhyXEhtEVYdOg9n
b/DjQTLAwSXDLA+2kR+POL/NzOZn+J49S9wCQFAHdQdsMbmybPMAdhmHeMr0Ki1YL3TgO5YQZ/Kp
SCEVgwrnobFgTVZb/ScL0hADapKyFN5DaQwiPqflHRP024gczm0J+zFcNuOKBIJ9074N0x88NxKf
Fp0XMDI8yHlgpwS7KBBCcOQYqvdC2LCrq5HGMzNcLMfVXxkbc5Q0SB+5sfR2rHt8RjLBK3pCgaWx
zG04bUK/w4MPGsSPw+VUAFMCsBkjD8WPGZw8iUdA53SOyGLYx9aRUF2HSUvrQloJReVHqDmFdx5y
RBQyz/7AxAtScWdCQb11HRSpFaHtosAYuu7SG9pPKXL0RkumwGVFB04Ybu5NZDuCBv5yfY9RiMkN
HIvstk1MONljLJ8K3oPF4yAQgkcCtNwCtaHLyYjV9N+FAf9fhBL57j//9Y8flSy7ZnqCU1tVQkWy
7HAt5//81z9QFXxRinB4797/9z/v3wv83WvyZ1e+F3/7i3/LUELd8Z/U5RbY5A7jlmmhrO/fMpSW
af/Twj6PLjUWONRyUOj/V4bSJv/EJM0oNnUoBCRsKexqK2wy//UP758Uohn8l2Qkdyga+X+Rofxd
h8NAoQSDMoXDlcIxPBNJaFCtg4bxvQCUjIncXATh8d+lAJcKqr+XLvy3aUUxYUT5U5NDeyqwXBjs
euRAsuyHUUdv1zWv1B2IdDQgvQIbV3iczCj7tJ5qL3tIWuy3rnuAUobJOTR+R2zEAhPuVrklQYet
igcYBpCN+rSlof9WUPw3QIrUAhcGFM7teAgcJu+4lSMHRNqbPqqfk3HceIauE5TKNzhL5lUj8RHS
icBP6ZCDIQ2BQVhfGhtx0g2hpYTix/tTUkbtv/5h/R9sLQiE8cEywz0XlKyyRQsS8ukbxUi6D1AK
Xyp4jU+1g6vtpKLiiNyTd5AVthPGOPCNUhbdByhlTqBQJW44u6AEoZwg94ojNfh5fQwtg/GjLlZK
kYYs6ccwm/oALlemfdMvSa4z6vNg5cqKAbWHaeFKzP4xrsWv+xq1FBQc8XQsp1EG2MOAj0Afa74l
EvJ7gfJ/BqynINq24Z/UQtoqgAcU8vmtzKFO1WCNd4s2DuwBWmlJ2jaPhuTJvFGLo+kcT4E575qQ
Ifkpg7IzPoHptpMp+7beOZqh5SkAt6QlS2YxifQWm1zo90MAwY5B40tdZMfWn6F7fQXjYGGP/dTW
MmiECfMN7L5vvJyaG+DQzCDe8tQL6EU57WLTqGTAWvc5FPUdLKuDisNctJjZxjyr63QF3kLMUA2J
8AUsohnI7mK0IMDQha89rDdQuoqMtkAl8R4OKNn7dUFTMI/EK3eFGXaB1c/Q/l7uHMoDFuf09rr2
FcB7sm/SAur+sIQxuzNfpM0sCQOt9dZ1w0rBPLg5DZj6ePsaSuilQR56m/SoDJ82AK5I9fwHhkxd
s5EKyaeQ4s6onviBxSU99FCDNXDCb6bmLJrukTTivc3lvmTGyzzAeKpC7gCWGetfqBkSTJkHRAZv
x8QuMcWgxmbANHbjpuRkON5jOg9/NY4YDhAu3fhc3cOUCSDpXBhxQfcqoGYrjsJGdoya5A6ldbDy
bJwd7LhBsis3Juwlhh9M2EyZE0ZzJqx12i6A/nINEVgZjKb1Y4r5LffEO5Qg/Km1n6nIt0aLZoJg
ygSRLD6J0UC6IGOeKM4EnpWPYwKjv43w6dpffr+YIoYJ1wqtifAlbglHlAFkL7gtxdeNdVV2Dmpd
IOGbRRdAr7O+dTrLhY8mxP4luN4bg00DJ6ZMBh3oVTiKAU6zYJ8r0f2ElkCB6nXneX0w6wKkTAYo
UZpgP8PaIErCqT+XJR1Qhg5Bl5/r7WvmaKZMB4Mr6tajWMCYKL+KaPhaIh02ejgpE7Bg15+h+QZX
mRGaMct6Q2BGEMXwxSsFSPdgE623rYm/q4AdJ0hwtoTXBbyPYcUI4z4bIqdFtAE4XfMKvHG7VKJ9
4IxOCAk2Qn8MMr1H+r2/8v0VRMdQxcceEgDjoBbCh9AyQDgvyW1kd/NhPUS68C/fdoExifKJsUuj
NgClbcItuI3r3PWWddFZnnjRsmOnIKR1KO2q27s8e8pgmASxkY3X1oxMV1nZSzgf2HFpIGtQt/A4
nHwbZctzE3+JjMK/7v0V8I44DcN4eG4CcDaRQDbpH53oziIkX9fb132CAl4ztpsJtWUNnFWMhySt
7sD4Oaeu/Sqb/OW6Ryj4pZDCjmdYSAeF+AlSw2nOYaU+v0z1eF03OAp4u7S1aWaMTSDNFgIT0bE0
cFLoizuk6Da6QTNAHQXDlRAVhMfxDYzPD5ALgKz9fB28HAW/DrhPU+hYsNWLnEAM9WPhcqwGJFiP
vu7NFfTOrMsMmaOKwoKrZwJPx6jaGv4abDkKahNuhrPllhj+VfZQVMUrkn/n3qEb+2bdmy+/X0AX
hfujUUUCQxP8FNSPoG4OUl7Z8bq4KNgVEI+K6xFxIagLqcz5IFP7Zr1pDaZUqYketP+mgOddMMfk
IU6tU4Nr/x2uGiB2xOa/1h+ii44CXMeFBB6kO9CvhMD9ofqcVs1pvWldvyqArcAudDMvwmAvYbnR
p3vpPiXGxtFB0zhVwCqg7dp6S9yN+T5BnUuEElvkPq7rVVVk1GuRlo8EpjO8+k8I5YPoODk/1sOi
iThVgDoNIyTtCGy+QUFAbcfofsc95mG9bV1UFJR6NGJJnadtwCb73DHrOI0lCLr9xiq4vOIHm3JV
ONdtBZSdaI6wMPIURs7dwCAhL8bnuBnPriU+XfcVKmI9w0KFFKayEVqA0CoaTNCERNVz8NegZHa/
/hRdPyjINWyRtHmDittQWn/15vQV1zbrLWuAS5XFlsO8QIwteqEFLQQ641W0k26KRF3/kDTZBgB0
r68AFxoiZjd2FgBQxremkz9PfXvdjEkV4A4zpykvsB9xYUDdjA1EBgvU460HR3OMJApwqxTFl2No
1EFiPBbJTd3hPrd/GZd7uLeMdBuroSY6RFloC+5Y0ZxgTRkjWLXzHiKahrBf1z9B17iCYGxkZetK
TGygexxt78ZptlIKupYV/LbwQsigjITIg2oNYYxd7nxef2dL1/QyZVwug3U5ycWjM0AJw36EzSBO
pI+LbzaES71FjmAf4noObDHyLCQ51cN8pAx6ChDMXH8Dzdz0S4H84gXMnpiROw5tkDM6Hu2mj+Sb
kAjmaygd9rL+EA30iAJq3tQdc2EzFMy4d5XEAvAseAEaKAQND+uP0H2Hgu6iNXHrzHkdoCDr4DQS
BaAD8j5beQhd8wqusxZTXmd7dYDiyw6Os8NLH/25/ua64Ci4Nmd3KUXFm1Nc3Ne4yyaecabZdIC0
9UZwNKPMVtBNwcJxyoo1QVdThnt43qE4szmuv7+ucQXUSAigYCPBTs7kY+HD/N2GHyhI0eutawJv
K6hGqpyHcCBE4E3URoZ/ptZbNl95GfBLkv5i8Bt2D0Z2hdCbDj9S6HZ3xriBK11Ulu+5aDpLWWcy
BmB30BuLrereyaaNTb8uJMsjL5tuiTuMwq0DpOh31fyH0zYQyX9cj7fuvRWoWkMkWVwj3u1gH3rS
nEvb3lhjNAP9l57exXvbjETETBCSpH+p61tBm30FTRWTyY0H6AKjgNSUmLEEqnSDEKQwDmPjoYbv
XX7d4qXq5kGlJM+6CYOFw8O2ibK7sZX+VUG3FHwmKWi7qUvw4uDOP7Fi4XsIOW60rgmLpQDUyqYB
goAUUyO17qfUO07E/NLyYWM4arafloJQNrbxHEkkOcnYM28vTcP+Po0WQSXjyPhPc25QoA/JWojH
XhctZTluwLdB7XMBaKG+FCTA77UNHvR620vEP9hL/xIavBij0A2ZoPU7YPsZkdeyQ5k38p8ved1/
IUP4hsKyNwJtvj2KvY/rD9Tg7dfG4OKBtbQM6BUkdVA1ArX0SZBvxkmDt18XJBdNT+lykUrRtBWZ
5xg6cOYMll9jnnjiblw/6oaWuuo2CbdkZgHS9qeO0RtwSXdhYZzWY6NrXcEzksDgcEHOIOggM7t4
Z3fFg427NRjy2Qa9btKwlOV3qJoBmtltHfSJYe7gJPCZTfTZyap6Y0hpethUwd1Q0zF4hm6YwT7l
SQbxU2gJHK6K0S+17ItObixWhwR2njDjg/DrZC6Gb4O1i4stmWDNKDIVeENIG8WgMdBW8z6w68pn
lXWfplDTMyARt/4RuhApiEa6JrP7GVuIeixMG9oxUZ2cy1lAuHv9AZqRZC6/X0RJFpNNUe1RBzig
7TuQKaFnhvKe5/XWda+//H7RuhGi8nFOAbSZZwc3sR66ut+Yu3XRJ783jTLmNJp4ipVhJOcwQt36
vYfDt22Fx/V310VGQTAoA3xIO4xOiO4ckLw5Di05NGl1ZfMKhEfDauzILJpgcFqIXzEKfqktGhSl
oHDuz/VP0IVfQTA8mkBTzScRTFMefRHl1N+2s+dc1ToYZb/3gGeHvIjhUhWIzP0BX9jPBryLNobl
x2+ObezvbU9zB5k3K8f06fLvIvHu+iafrmxbwW0S50Y1OBiUw+j+icKQvYBu75VtK3g1e+lW1EWv
iroAUXkckjA5Qpu3nT+vd+nHo5Ly5fcLREGhayht1AvD0L28kZ74OuUoJGuNr+vN6+KuADYxCDRa
K6AKN0b3swMpJ3feSAB9DFjKFcBWpM4jlMrjQA/dGWeyQaaHbn7kBYs+6/rbLz349z0Kypt/D05M
MtcIRQPpJNPK6vvZpmZ9M1ilCCGFWSbmOY8iD6rUY2qMG1+lC5gCYxkJyIzlFQbqUP81cBQMQep3
uGoFplzBr5GmDWxwlls8qIdjRGX7vKI+Iam3ETBNn6icL48bA4diUh0U9fQK6s+taDh0XYbvVd9d
lbakKvcLTPGx6AXyZ+HUQDavmJPOjyGCtHEq0+BBpXn1czsR0KRwUM0o/JThFMGgIcogPLY+pDT9
q3K9wlaEdVYiQlMbPxp18w711q0tta5tBctmmsdxKTB2YOcBfb/oC4vJxvZT1/Ty+8U04YJcWXe4
6Qk8Vh87DBq7JU/XRUTBcWfMicjmsg6cCAIO+Oc9H647wFNPAXDZJzmBLDT2bCgTjd23tPwrvzrc
ClRbEeVpxnAIRo3QN2RmjjQNX9djosORAlQuy3w2rAFnFTL6xIORAeopgq6pn+dJHtefoelSlb2V
02IEoZHhGXYE0+nhoSyzjQsMawnBBxOnSszKadtWfQIUyTY8GPbkS5R8dxXUx5L4xUjG5wGClb2w
ngcHOqUm2eIIKtL7/5eShgTt7+MUGyBazkvqIHFHvxfQK+pjD+zTcIANUZkeXCTfb1CYJffu6N2D
JH+CGyLsdeAKQtrxdnZSmIHyt2apm+rmeyPBVRLqVvO5/GlVLTRE4ao5sRsbPqEVRPRK0Z6nab6F
FcppvVeWDclHkVtGxAXQ6Dg5EKZEVihNJJQaGD7kzhr+QPHZDqbyxyHdWPd1z1HmCtjCW/AgwaaF
L+5/ITm0pQGtW+9T1kAeLEtdaHgb7uG6j1JmD2qhOLAn2GQg0+2BIu+dEmEc5h5bgq6Dta/5Ffp4
G/t43bBWppPaiGAHAuW+wKjj2yauH3pu/LH+GZq1QWWAwUraKiOGpicIQ6Mu8ABd2Meuja6bCH9Z
EF50fe5BSgJpehF4mXyFK/Bnu9+aYzXzicr9MoaJoCoYUxVHCUSTNF+KlL4Y0oOLw1bmW/MIlfo1
tnnWE7lMWaEJOc2Y++lgQvfQfuzyrSSIpm9VChjsIDOLN5iyujE5gyrt57I+r/etrmll4qiS1oPW
FVK97pwdodJ33zv1xpKvGTauAulxhkVZamU4NfWQqSQ8eRjK8RCn0QaUda+uQLmDKxYcUPHq0DML
iCWPXrR14a179eWRF0PS6LpYeB6ACx2nx6Y1IIkw3FdQdbsu6ApWPTEReyZYJog0X2Jq3s1utrFN
1A1HZeWveI+5ui9EkIfeG4xCb+LYuffG9EtV0df1t9cFR1n/uxGieNmySPdteCZJU++oiG/GmW2M
G90nKJsAx6nqIoXUX4DypfbkVGP3FrZDt/PKwvzsZZC4X/8OzfhReV9W6KAmq8GSE7elP/Ty3oWc
+nrTmhCpfK+C1HOHOiIRVDW586IabpjOCwnpw3rzujdXQNs7Y0/4jEXMRfX+obGdEHWlzDmtt760
8sFS7Cz9cjH4qRjdro9tzGhCfumr+th38bFP6jNKxR2oIU4bK5YuSMvvF8/BPskiCfQHAleWz5MX
PUAZ4pwX5gabQde8guFYopoYTI8anJjsJ1zq7qIR3qoONKzWw6QZpo4CYiZhlh4NGKYMBheRHJ+G
fnjF6ebowodo/RG6flbAzGAuU5VL6t6Ay2Kb2YfCszY6eUkufdTJCohT1NZNRoN8ZWM0cFnrx7vU
sV+N2ID6XnG2KguuWsmhi64jilJHAfUQdkOXORMSIsh9l438XEG4vvXsYw33740e0eztVG5Y2UKR
NYTYLSxBnZvcNW6gj/0GH+BDNMzfuDFDRRAmB+tdoxldKlPMTeBFbEr0PpQrz8JNnuBc86V2441l
WYNBlSzWZ1nZw0kDZywLonpZ9K3DhnGuu08RWeTQ+uswQhWoRzB/hsoCzonpAAV+Kxph4jwVPwZW
XJnIU6ljSW7EYQ+NgiCEjfoQOW/OYBUb/a2Bh+oNNZhhms8xuIBzU/UQ4TPdDC4XdjRu5cE0EKcK
xPlo0zAWFB4D1Nhl4M40HXnyaHoDIYmNlUI3ZhWID0XcuZickPwdkjPswXyrYLddLCG1PnDIb8Jr
o463fLV0AVNAH+cOmyEPjCRPTj5RiPwzl+zX8aALlYJv8G+IkcMoIIB0OcQb4zmw8+zIG/GJDCTe
mA81oFM5ZOFIW7djowhYkx+ZM++tqD1N0dYZVNf80kcXC1JJ05p2sFQIUPp2YrL4ibOOh6vAeWNj
owm/6tQ2s74zvAoxkqVzaxTFfZIWN+vh1726AmRcHxhOWXOksxPrG4n4X3bc300uvE3W29e9+vLc
i9BE7iRRhILp2+VOvJ9Lb9o1InY3Bo+u9eX3i9YbWN7nk5k2AcRO4GkPcX7TeL/uxRUIk0kapHax
JkQVVn4D+sBQs4B9znrrurAr6M15OfcZruqDOh6Poxke0zF86pnzst68Li4KXuGWRYjtGjhBDdOL
FUZnsJ5er2taxasNPXiQnJsAidNdBhuArPeOVzWtcsGgW8bqmeLCL8PVzT3rCPQ3Cdmia2li8isD
djFWYHHNwQseACLbgP9c92dnsK/rL67pTZUJNjaFi10JppcUklxtmezt3DhmZGMkamZIlQqWd/Vc
5l0EiFrTa1vmj15i3uLq8gG3WhudqvuA5feL2FhmlY2djcGOW9GfGYlvhi6GkJh7Wo+PLvQqTHH3
H05wOg84gbtPEj1FnrNxIrYWxHywH7UVnNp1WtsgVC6HsSz77lVdeuT9QHbW3IAhY9rtHvrJEqTq
5j5Meyj7TCmqQuvx5EgqNzZduvStyh+zcMzkqKutg7KHecxgvLvSesIl521apzCTYTd5Zb7VtPq0
UKcgMPhtPa66kaHAHPINNi16nFQi+3McfqkiyOsXn3uIMK63r9lMqrwyRiW30h6LQ1T273MJ/x0e
Zk8ubU8zSX+wmm2tEprxp7LMeGRNWSMw/rgrz33CDy3coUZrK1ela15Zn1mEajPuYvzBygTORMdQ
eE+DVW+gX9MLKsssLmHR0uNlAxPWy25lPqawegohNAbT0qf1jtA9Yvn9Ap+eF4e1hRkMyW1TQlKM
kDNuIwTctyFJOMFf5bT+HF2glHkgcmxR8RK3VsjU3LXtcJRZ4gu4V603r5kHVEZZwuNckhqEnSTp
9iMrTpNLN/YxuqaVaSA0+5RFLRAoIZg5temeQd5g/a11QVHWamwCSohbY/RAivyGlcWhhJpp5myc
pHQvrmC4sJ2oFMbStTypdmYBpbE8odepWEBr6PeBwy1MiKLEDIGCOUhj2rcgZG3MvJoxqZLHkEPN
UYKKu/655i59K1g/v9l4g/6V5tjITCYlzXU9oDLJQjKGkKxAjLhIH7uBQaS1OWUk3Bg7ilfzfy7B
VCJZzF2QUEOOhJJNjokHOyDG7goa3sEU5tjH02cbZkxZOEA1uFjE+J5jJ7mlc3QftlhQUu/z+kDT
DAVTQXlI886eLdxnMLOHe5y8g37CRtO6zlKAjQVKhlWLLyzc9sjJfBtbdjBa1ivLmsN1b7981cUc
xbpE5k6DTvIYh3YxmZ47XF7u1hvXYNBU4B3FMYfALq0CYcZ7OEw2Tz1J3a8h3JXWH6BZ6kwF5CiM
goD3yERgEGhT2pCP5V50F5rl2cHlPa5qjuvPWZacD7YrpgJ3pE2SaYKuFhQ47HI3QHH4sxVXU7SD
TpVooVAL4e99S+PiW9PQcAM/ut5XZoEkbECb6xca2gD7rji9wU4YTHT2icnuqswyUblonSyhzi+R
kx16fExH0PNunTgb3f8xMiCA/vvYqpImCdsW91jl4BIosZoSZGSoxl7Z/DIoLoYu/HpGWAyhcDbt
veKlpSiOq8CMvQoYhCuwHg0x5nOPW9DeniF7aNfGIYNu78a7fzxwicpHswh89hoHx5oReVFDxHAG
gq1zuGu6CbVY2VUpd8IVcCNHmQ6uhbSiZF390gqSHWq4y8OqmEO+fx0a1q/t8t/BQVSGWumQKC0T
XgXN3M/nXIr8dcal+6HM6nQP9Xx6ZJDrhFkBiiXvQDsVRyOmznfDYCHSwRxaPS1EdVnI26OIq3kP
Pb9in9l5sevg07yrC24fh7Eih9EkNcwR+z8LCh1ZWFhHfoM7/V3izvIVeaLoWORjaO6MGD6kuAwe
Ye4TxgfmlclNw438dpb2DKvjrjpMkRntxyKBewrUgX2jBVPMsOQIuclGntImr6Hf3cNbNm9g3QRd
8H3dccOHult3M9EKpr5zyXcNTi/7tg9R35tEPyJvLmHCy7oza4x4z4zGPnh9Ye4qGScHWNGU+2gS
35pSFjcOLZp7O87TYwzLvj1KmuP9KCpIwiYS2tFc2McCmvzQ0h6mW9th7aE16uoIW3F5ynj8Cm8B
sW9sStChdrhvU/EMPU1yMlvanEyKR1Fb5gcatvBF50P1E2ajMJ+LGwhLVxMcMUuHnae0/25CfP0p
tGEKj1tESMowmPaSmv6MPA9X6A1P7kdhtU9FS5NvouQChoKV/al2zPamzPFk2CkYQZ0k2S3qXiGU
6tEv9tT/FdYp2w/E7m6BrBiGf4Y4VQZKZ4TRw2SAIf0M7dThxSXYrjYccrGpQWFhmJoQie9YBKHx
GJLi3E43hunHSxFEHn+fLMq6FbSw5jIYUIYEy3ikj827Mqk29si/aiA+AoGyQrTQfWe4fcqCKjPa
ZzNLzABGFrZP+zJfTBj5bVGBKGhJZv/R5Da5TSM2/WHVsn+fYiYODYK+8akf3/XAn+v3T03GAcZ1
GLxQV632bVwEc2UdbMiIxXCamJJiVxPYWcZbSTHNWZ6obMicV2XDMzxPQrz1q7z38l35DC/ualf/
AS9DujM3Lrs1fahyIqHm1/VJgwcJAzOl89DCFw53Pxth06xWf6NEhlbi4vDEfTONvc8FdK2fkKRw
/lifJj9ezIlKiCwrFElGLlof5HvTfzOL9w4+0iL5ud687uWXkF2uhfDKy/tIcL9L3tu23FXRluad
LujKGhKmcGh0w4r7ZXsc7NsGgvzQsrwy5soG0Y5d0x7bpXEb1kCtgVMJ3Tjo6N5bAfxASqeWFZq2
oCdA4GfJibGDK+fG0qpZwD0F77FIIFXuYCzCfekbFdbnCco7u4ixcxuZr46RDhsh0j1IQbODsobI
tmvuJ7AVJ13+Z5an76FbPRiO/CZr9nTVAFJpkil8eUuX4TGQSN6BW+BCvHu9ZU1HqCRJy6QJ+Ovo
CEOec8w8DpxcnfS6KUElQjoz2BC5VXK/cgVcsw8QWdrxYQOzGlCp4nRpOsIuua1cn2FvuZ875Ccs
aONtxEXXugJZ2oVGzoqU+bQ2WzgtQyRujsd8Y3zqoq7ANpF9COnxxvUNGFsdoziMnhgkI29iUWUb
ZGnNlKaK0Y0OpNlzJly/MNLYhxVZcVMaEERM4V+0d0N6nagVUfmIvDZsisyi46cwOfYc4yhhSlv3
12UxicpH5GWdinjuHZjsuEe7enPDsye21BB0naygN+Ee5MWtDg5OrdhF7nd3+OsqVKk8RBpKk0AH
zfVhACMOmZs9UuHkB+a0G8jS9K5KQmQGcmelQR0MoPBc9OE+TcUtTBSeZbpxvtXExlXObxOZ09qK
HMeXMH/cYUecw6EYOg7XBWj5rosVMYKpIHVgQeSHw3ASobh1UJrTtM7GfKkLj4Jey0NBmJmheZhi
wXvqli4UaYn6n6uIAsRV8Dv0qfDABnL8eILeaDbhaOJReH5DT4AP4Yn3dQgvunirpkIzXajadI3N
UritcvT2OMgDyuqqkzm0UBDpjK3CQF3E7N87pJ1S0vYFcGbanzv6kkeZb9VPc9lcN+O5yoo8wOmD
OKV0/JL8rOt4Fxp8n9CX9dGkG6sKjiNap9acTI4/WRCs9lJpwi6Nbp2hNa2r1ETBDNzQSLSezWw4
wjbbgztKvsWT0rWupGEMJNlbe8BQHWPnrpLp12qmGzHXNa1AuKPw42wLTBIwta/fjSmCOc/QpkZ7
uirsKjcx64a6hZOn4yfguZ6cPClPQ8m2VmDdoU2VpJtjz03M2MDKkr1V8JDj8ClLCNTtMRWR7Gta
N7siK3943N65je1LWKTWmbGxfOpit/x+MUF5eQ8SjY2H21ZCd2PvVnsXPh8b05+udWVnzWu3Si3Y
x/lDlHoxfOF6Ch1pUL7+uq5nFDSjiJuhiruhfgnPVyTg99GmuplmolhMIC4Dk1cWKpKr3PSrITpi
07IbC0jcz+zQ5MmV40qB84TqhgH1WCbGFaK+GDDa/HhVYFRWorCycXEZNf06TF/m2nyui60Ro5mk
VRJiUcZ5JuJ+9hMpMHfCus6e+aGABfnGoNE9QIGzS3rRsdmb/Lj39gOMoXdTId/axNvYU+jaX3r8
YshnRdPP8CmefdgKIW1XJhGeUHseLH2d9LpNu8pALLN0tEnKRt+V7ie3hOsRNzea1gxMlYA4xcLB
lfE8+kir7TtK93Wc7FHFBJ8gcb5u9CiwnUMjo0044u0huwxbW/7FHa8jjRGqQLZEUtaLkOP0R0fE
x7gum1NMcW+RwZ3vcN3rK9BFlTWPDRgi+NKELFSXH8s43ICsLvgKZF0+WC0W38FH3vdoD/Q95dF5
Ntl9OJXfrnp7lW9YgeMSmTBz9HOrufPy8VzJ65RHiCpUF9picQMzpI9LnQNrY99z5kME0+f1N9cA
S6UaIuUuYRsc9741fi3zB0rtneE8Xte2Alo4LTnw+Q2lP0MS1gR73JLDab42BUSWT7qYE1I6IekP
Ug+GzDA81SgLP7eN1113xlDV6PKKFCOJTekPDWMH28uyI4En7npkNGusqkIHa3hiJ2kv/dbJTkZd
3EaDtbGx0nWoglU3pWPiVVHvg0FyRmmJHzMXs3K3ASZd8wpOe1JH1Kmr3q+LNt/R4geu/4LCql+v
C4yC1XoY63ySrvRxkDh3HT2wIXpab1ozDahsQ4/3nggTjMaRwjHUiF0YD4avWfMFPAxvI/iaflU5
h86YWl1jWtIvHEdASjiP9in3xuvmSJV2WNQptKHNUcLB1nia0+GUZO739eDoXlyBKoPkyuiYqfT7
GS4rggXenG90qWbE2ApMJ4qqxMTp0KUxe4Rk1SEZ06c+3PKB0DW/fNHFLOCIsofbO6DU4ewwOtEJ
rndnlm/poemaV5bVNo2ncTDw9rSpcXdn1DeQeHkfcQe4Hnhd+wpcrTwNUbMppM+dBKKC3p70h6aM
juut68a8glZYinZwsObSN9wbcHRKbp2TDPnydKu2Sff6Cl7tMqfwYxowxSd238BfRsALM00ILgpx
vdi7z+vfoRmeKl9whOOPWXEpYcwJueKGwFV1S6lP17Ryxk0l5fFchDCCzsQel54ns9nKD+qaVjbF
4UzEZFe08xvmlq+wK3Fv6Yjt63UxUSDrujXDEmV0/gQp+oPpUQghjNV03Qqlqs+xuE9l6iRYXFPY
13rklEXJ5+teXEEsMak3wKe084cOxre8vYNY7mm9ac1w/HVcv5gMKlos+vxG65vZvIdr+YGS7iik
swFWXYcqYJ2zPrTIEHe+++b1R1Jd2ayCUoZjJBc5ZFqs3tg7LPVHGb6sB2QZxR9cLv+ND8hSlrjI
qvgZ+zYX4Nm23UNaz7g+nA9h6+5gobLxEZrQq/RAQsfejHPEJuocAYvqRPhmb1g3or92LlZpgcXo
wr8qZ63fpM4LrZtPXTy8Qepm6xDLPw6WSguEBWINneyp81ENerPY3e8yzzlwC1wHI3s2ceG4n4bs
XJvkyhsulQFotwPhEEds/bGw/Uxm94w0J1Zt2T9peOpEFZuLY5YmfVR0fu05+7JuUKTwxa3svYm0
i8WfhWnu8rE5OHm2M81yA4S/BtcHg85UAG6MBC49cdr5VIaHNnJPY10jFdPctHN3jB3iywQG5V59
B+/tjWfqRh/5fRfgdh7sovOu9SOv3wmS7E1ojkzXCZiBZf976w5UFOywQzeFIBk1mXuESNdxHaC6
F1ewP0wTNOjctMUlrU1vTCMPD3VTdAeWlVumN8ty81F3KGs0N0pwRyA4A7nElAQDKP7vZevlMY7Z
fW0fSRr27o7UuC3YWJk+nnRslRtoTtWAEg2BcM3eV2i5Z7uCd//D2Zc2S4orWf6VtvrOaySQgLGu
ZzZAbHfP/WZ9wXJFoAXEjn79nKh+PVPFy7gxdq2qrDLvIhRI7nJ3HT8ns7x+Y4U9xF53t4T+q3CI
dIsU1KCR9uJJ9SfjQRt+tCPP/Lp+HZ8GPeu9/jW4lN6waN5hW0EIwE8Zj+ddXI3XFBMvvafNCS5A
HCFo33WneIGmNPChuwA68mpV7x0Lq1yTOI/lNd6u86D/vgvoFjcIUArkMKjtTklxw1DXnZsSffvv
we7z9uWdfOkBG6svFzuE6J/rToGEqP2wfmrCp4KK3A+jK1CpS0/YGPkgqqUzKK2f9BrmlkQmlaB/
a9v2ezVfM/VfnwF0i/YCCm0d6ijuTgpSS14TnUCDvhccYuV1MH+vExwBjgCg1hbjFWv5dVBBk60H
UKSpHBioTzHvbr22vluna7WAS0NvLB9K1zHoKhoMvca5ghwShVTey6v9a79Ft9AtlHhx8AKKeArm
Z+LCrABWz4lrfEgXJr7Fa/lLDPUEP7aniSR5wZe8FzZ/3cQ3Js2RqAgP/HWnTpp0BJdv0b8Pl28v
D35p3huLXnVz1iJx9qSbsnymvhIg91H+15dHv/TOz1//S3SbQIehgN6mPbHgZ6ll2tgWN7nX4EKX
5n7++l9G5z3vi6rG6FPUQS2+QF/NEPvX7lgvjb6x3WZsPDCLY3RLagBw1bFcrrVzXBqa/n3idSfK
MikVCP81HfKwKZcdAV1b/vJLvxBD0S1eqz03kgYOiOEGINslQC95hGaEMG2LQ5HcKAgR268Lqfbh
2r+qikTjjdlWs2ZV4S810EME94qFUfNH3Tt9TQf6wu0l3UK24HCKogem8xTZ53rwTrSkt6ptjz0F
zFPrd7ONjyDdfwbf1j0bx3TENVoQL1dcx4X12sK6RKVdN4VVdJyaEbpPTTEeg8LTb19er0ujb+x7
BafRCIVFfmQBT5cqSevq5+tG3hi3P1ShBV55OvarSvYgZCM5Ok/N7uXRLxw8W3lRIFS7qGTldFzC
AZVmsFSQIg35XcFVSnh/U6nH4Vpf3gVHEp3f3V9MvYl7AgVQvHdlQJfEbL1Hr8Ubyur3L3+WS+Nv
jF3Nc0+BuZ2OVbe+1zTYt3P0tvWS8soOujT+xuITDxorbY93xYoxAbe/fBhbtP+B+Ob4ug+wOZMD
CF2G85JgY7pxyhuvf0sVlEo6q968/IALocyWb04XYvLUEo3HYWAPFX1EG+BtSGxWzFcwAhde0Rbl
1enW9KsJpqOn2ozUIj/fNqJvNXvV/LcYLyLs6qERZTwm6JXw1QmNh+mo7troyvQvWPEW4TV2RE8h
X6ejj+td1denxp+v4KMuDb0xY6bAiyuaGYYW21tiyA5sJPnLb+VC5kv5eTX+YlgtrjGpEHY6Bto8
WdZ/sLLf9fpszWVjsyakXxaiRd6eIdxWve7ul24hX0mIppl+bKajcMs+Ju2jJe6KO720jzamPGmJ
6hF6DbBRyT0tS5WJEOhh1j2//MouuD2+MWVE8xNqudN05HzdL1ObjesfE0NJwvNuZj7sAP/FxhJX
oN2X1n5j15Hxq8YKOR3n3mUlAuPBFq9CKFC+ObT7zgfvj8TSm3LciSYAV5Z1O9vxa41fF1ZiC/Xy
prpora+mY1jN3m6t9c0qHd9B3uT7y0tx6QHnNPUvmxcSRBM4EvR0dMLLF+95Mt8CQa+YxoU3v1Uf
9eOhwV0BBh+9GrIHEuATsnt53r+ub9At1KvoyGojiaH99juYo1OHzqVzN5BNviX9tfj1gsPeAr66
0UKyBOxRxxqFrVR75r4ASKHz2ZeO+FdOnUvv6Pz1vyyARUcl6xaDLVT72djanIr1ir8+r+Evsv8t
B13N/HIi+O+YBAJNp927JpyyybujMT2Wodm56Vrx59Iu2hh0FSa4oxlgYoEL940PdWjFyk/tcO3q
/NJCbEzY6LUHrbnALi3pQ8/ntLdvxihAfHStnefSEzaWbE2T0L45L8Ma5TUCfsn6NEr8tLTXwAUX
XtIW6uWPQd3UM5ZDo967LsGRDP3tuFwDzF4afmPJTYgCNsEl/XHxJFoyXDr13zi5dl1xafRNhN2R
ZPKkrnEkuAczuTz0u3RBn+HL1nxp9M3xrOjU0MnzxqPHeeaCIOVsSadZXzGEC85iC/LybbdCVBxe
tLVsyawXvUMv434l7o3Q7cmQ+NvLH+PScza2nJQ1l6TEx0iS7msUe2+T2d3TxN5BSChjY3slTrqw
V7fEc5GCxFWj8BgQ2ZP4TUSn1Eb3S/zj5U9xafiNMSsiHPfBJXUMgyad2KNiz9V0Y+orodiltd7Y
8lAKzoYFOynWRdpX3ZkjJCv7a1Z2wZ9uZUr9louuN/F4LM6KMrFa+0zLkO5efjcXJr/FfIlYcpB5
IkcoOW/QR9G8j1zy2IdJdWWrXpj+Fvl1Tv6jucP00Zp+WJx3mBFCvm7uGxMmEaVLxDnSD2o/d6HI
h1EsgPpeY6W89G42RhyMwQD+jmA8tl7k78u4pfeQZbRogCbX1E0ukHjQLfwrGVwMqDK6iW0/nleh
cLZ9FG0yFhkjkyreqZrU8bGV3SwOPKYWDdeNZ/29iPxS7AsQgCy55q0cbqQnIwG8ZLIU6SBFeC1k
u7SCGydQTIxPxiz9kRu7K6VcMbOrUiKXBg/+Hi3Ekx93ddL3R5JAnGpm3kmCJyN/eYNcGnxj+JUu
GUTI5v4o/XE3x7gacmUXX9l9F2L+YGP2vAxGoYsOK2fEwZkCroWbuw6dDFldFnexYw0om8IH5fuv
YxelweZMB/eFrwHO+jMqgW5A1TTDF1vL1/UX0y22rK61kMQ3/bHEep+q2oq7csXGaoppvlIUvGBS
W2jZmMwgXQULOy6mP1SiTJOyPcjxlZ54Cy1jChHbNKseUZv6Ni7krehRrYHM7NeX99Ol2W8cwiQ9
VmgoRh9dqz+7MLhjBm397nW3qHSLMZuaIBQRlf2xtgol2fYr+O3u57javW72Gzt2TlsZo1/lWPN4
AHV/+U2G9S6c/Wsh1QVz25LaNX5ZLQ6Sjsdlghp1GLoWVzXltZjn0ugbYx4n2/SDxcufOV3QnmJY
OhL2uiYhSjfWPOL6GIKUmHvBxLM/zKeg8w4vv/dLE99Y7UQrJ6aw6I4jLfMQYTK0OK6Y04Wht4iy
BKkcIQN2zOS9qepRZQnD3d7L076QbG1VTv25VayCLz4yQr+o8Z1h/Qn1yX0pp31cBcAmXOtDumBW
Wyq6CQsKug01HuskNLcJdAV/QH0lnlND+muSMZfe1MZ0CUok/uCz/hgbkNzOpv9WTO217sELYfIW
ZhZUkElXLQUlSK0zxj/WMwhpVQ6yE9F8eXk1Lr2j8+f6S1aNKMEzzuIRRRJ9FJR/h1zQxyiEdvrr
xt+cw+XQktY4jE+W5YY14wE8wDd0fB2kjf7JnfGX6fNFNg1DL/+xJPD67ehBk6yUXw3EG165XTcG
rHlIO38O+mM1S52GrP5G0WgTUnuQdZ9FJmnQO81fuRobkx6C2XVVG/ZQCAKq4hwWTV5OgK99eTEu
bNYtCq2woNuKwJN6jMuqQuAsIDY42lfGc1sAmuiCBowoeFNm9CBz53Lddq+r/WyxZ7zxajTDY+JJ
pQ4FNyD25FeKnhcMYAsy85ul4uvg+mM4/yHRizhMqaheeRWzRZixBUgisOP0RwWaGG3uQAwULVcm
fmkxN5Zb+0K2PMLY1ufswaCfCdE5vXYCXHA9W4q5OhljP6Bjf+y4J9tUqWYCU0Pb30X1Wp9IJYp7
tCqKV8I8thgy3CtHcdsP/bEP6kNc0vsguNZRfmmBNwacsNaulUWa4ZRusnBoHop4fdLgCrri4i4t
xMZobRdBcXRAqiHD4TBMU14a+qojnmyxYh5R6BtUGBoc/TeqCnK96CtwoV/PmmyhYQWYc9wUTHjj
XiLuC59X+0B5/MrEf53EkC007AzbB8mxb5AheQ9laZ+h4/upHFFHnWJyQxv+qTfyWcdD/CprIFta
OafDpCPWmiPoynyajvEoWaoZl9d26K+3Efk3hJi3mpqp1hwprW9MT5+jbt6Len3/smv+tb2RLaWc
HmhnC2n746p3ofVS4PVuyaozPDWNp2ulzz8DuH+vdJMtp5yo+6S3RNtj6YEYT31fRPe2bCFX3A5Z
syb3JblVoQ9U2ocyfi+J2YEYOC/UmEft11XLu9gL8xrI8fWqOMulD74JvxtJxgpx/XJEftXK1AuG
2str6RjozsNOu6zpBRnes7hQ14C/Mfl15Y5sUWW1tmgGlUl7NGjMDd9DnFvcxItiwx1ymKJ9N0eE
1u/7UlZVkPq0W1WdGlzbK5IyxjGtFP6p74a0APO4OYVC+VimIG6it1oUc3LWXBqrm35dzkCkXk31
H2hyH+ODikkQ78DwxtAzQ/QQ3zW9NcNe+uDr35HZ+vYn7srAF+mHQ91AG7ZIQDdXMg+F9hkNNtnq
l7j7IMFQlsdC9GW8Xxvjf6uE1ywonY4BPwYQagH9TadHaH/jbkanzdIFZe5aVHOhZtiEzTsos08/
3QKOsbSaa4fmHb8f15s57G3zPfBJOWAYca41jEHVVrfoZVHxrYa0w/punOayeQfy+HU8orM+Nnfj
atWU8Ukh2BYWEgFPrWyL8qlwdS93skHTVybLxPBMB0nh79GZsbIbVwgp8qWXsUsR67buAKHF9imM
gDL/AZK3KMiSoEDLTCil/dRrUhTP0BuePlfQB/BPdIhtkVcC2cqhamvF06Hh0/jTTuiwearRSNE8
zZB6jU+6mEBhKgdjVBaNTexny8xcnPKBG7M3NefgJu+KweWqsCFLiQ1BttYoCVZAt1ahySq6eMCc
LkNdZNIFIJv254EQZBJzFB9jxf3uoLUp2UGQpOd5gldbpAKx1rqrVVEXORu5azIfMKmHZppisxuB
JyradIIMaHnTA7wf78d1KIAUaIPY5EBVd1Nm7TrcMTYzmtqhaqO07Ej11QcDM5AddeTu6gYXtnlB
NSXv6Kg8dSzmqhnTMDGqBYbZA/qwGllEPkVLE/l4re1UZV5tEnzYPqrD/Wo6Eafw/yAQZYtzRdaY
Bv2FTEY93TFWcZoZHQfYyHxeimyaOrdmixOlSIeIoR+oMwn2WB9IyfPYl8n0fnWRiNJqASQIXU8s
6cDgxUS4a/k4uGPrr5ZmWlNRP5kR3R0pCOLtdIjMPIOvXnajee9xqwaVAnvlq6MjvmoeyZqIBayR
AGo3P6Iq6ZJ8AG5u3VVYQCD2F3S7ghNZCALkazm+I7GRPItts0S5Xjmv92BjcX46dOXKHpmYoeuW
SYh7uB2oheexSVVnZnUyZRBHew90MPGN0R760YvE52CvMBX+vCp0KZ36lUt/70vTfoJE7Dtuyc4V
QYIMxA/tbaQmLT4MMVTOyRyKr84fWvk8tLFW7a4eFtXI3dxPoXpT8UKZn7hIIHwHqhIajyn6MAN+
swwByA1TM5VMmExCSqEFEe/gzwkYIeqR3LXcD6eDnDljd7EepILcpwTwHpS6o/vQK09PjyWYbstD
paUuftISqrAWryPQ5fceihs2d8jAl0yKfgLATRPcGirgM6ebYmAQJAWPw8T2GptdfHayk/YOTjmu
s5Bhq75rOgmfjbu0cn32El5Wb7k0hdmtAj1c9zqqE3nQY0flng2TnGU2DIECqn5lfYjMgEnwd4ID
bA7ySkerPQDXrTXEAghoAHQrojkNos6oO5SsSrBSxVEZ7Chkd3huHUv4fe158xduYmNPjXR5AB3n
Kp1Be7Rm1fKWgv10hYEbpDhhKoo1dUH36EowoVb9G+l1idvVEBP9XIHJgGXccD48LUHDvs/c79Fi
vzohQQhkhvpY0hXE1zkL6yxAo8BHGU5+l3HCaWostCqjpALrdYGzsYliCUHUSgcHdOQl6sTGCKIm
ODy+jkt1n8y86k/ChcmJhpbBuBcd9GkSa/N5YYlS+yqUBEZSe+oZOtjSpevkV4+s7r9jDvIrWQPx
jbZ+a940MubggXQcGiygS/KjnedACXwzVPHoMoS7ZM2Htl7kGxVIv31Yy8qN2UA46dKiUBZk+U3M
y3u9sGAP8ccz2Ne/B1M8Dtxo4W66C6Hc2MGvrr0RqRy8Yd5DJ6q096bpCN7ejDMvczUktlLbEBuk
CShdxlTIvkgy49rKh7g2mrdSw5u+yGy5AvTRjWOpb9pw7dbbQA5Tm/ouGiGei266ZD8HjTSHRCtv
zSirWJIJLwZGPkJ6sNz4TUDu10AuuFMFWQfPZsSTDNpqhA47C3Yc1HUqn4+3/VKCFZmGc4NRBKQ7
XJeMIi0Dt+q0joqAnnQp4R2TAqXo3PY4RDMOZGx8X2nPYq+4FS8k5LULU142vPvcutFWz9EqGpbC
2bF635JOh3kyzrTJe6eIzEyQqO6tKp1v71zJcWfnQZySoisWfYd3te+KszJoEdc76zVtnQYqKqt8
dHIMThXaZiAjDAjwo+eLgmQspHQ9eLSKi0y0xqsPFrzJJG0AK/c/hTGfPjN48haEs61dsmY2JMxX
BgfyNAndNLvKmYbcNEwX7OCoagFKmsM5Q8ZISC5oHJE0HuiqskW0nj4C9rXWNgUf4qjv/XUep0yP
E4CtUwcFYTAFz8Nzz2JT3idBxNkdaeNkBHU6FhhXkiDZ+zJFPfNEDhDLFLwpORKXFGIcSXBYFseO
/YhY5/Oggr5IQbuofUhCaF6hgd2Yw9IV4fIAIR0QfcWmHYPcxKSz2QRmq/lpLSAdkpZDgjfKCrCl
vfHMYurHwIHmEltNq3HNBJlnlU1ttwyHBoSC4qaLQJuUc5z5OHvrdl1y+LNqfVYAWnqZT4AJy7Cb
NKjzywn9fsZyVRzBew4XjLsuFeSAUZTspDvdzamNQ9hbVA1zcc8mxAvn3kD0QXSwJZXFHaXDF9ku
sXvS4FXiOaxUdGgq1sMKBuaxbW8RZXt019EOoANYufqI7jOQ5DA59/IUJkMx3qkwWPWTw6ns/fSH
HtgKpll9llBRQDdbC3HqlAwhCvfO8yZyE/akTwCQ6NFridm4n6MJcA1FqoJWWOModnve9qraEQe9
r8dIk1LuZYMdg3IZacus8sBQDyY0b67zCkBqlk4Fm/4AOLL285r4VbRX1cTXt+BNCMLcrUZOGZkW
9Owb0O5WWZVAVW0/Rl2lUuHm3tupSI7sdkEzCoUudJiwXDaJTdJV0IZk8zjSJZ9tghVFoKX5GX/R
dPvRY+GbUa/Bcm+bsi8PKqzNeGjbwWHPm7UYdgTHuE4drXyWtiWK9gepFxXmhRzW8tmTA43StRkg
whI57X9iAM4N+ypic7ODZoVAuSuS1kCScR6a26gEM3aoa3aLYm0fHBLgHsrTWhsdfqBrueRT4B6X
AS+koVAhHotweJgrwBZwvDr9PYDsE0SqTNVCW25aaNPfDhBACPcFXMRDwFVjU0cU9Y9eCPG7PcrN
crypJnAY5bXyB5bjJJPvXE+m5JZyOus0oUNC8mGtXb1b6GRJhpBAgNIb8ZTeBdXSqgfQpKvoEA8M
l091GzbVoVoLtf6hoEEJzls3eOwRaqDrBPLrZCmhSTnM9GTnyHTQDNTNsI+DoA4fPcpnaDf38/rD
mikAGVfl+BH5Rg+Pu5AIZ16deE2XUhNUdwErfUzAJ+FeTw5sVBAjjguAu1vNdxJ8AkWGk2YodkOL
UziFJEhM93MvYjhYF0Y/qIiIgHLoUPg70cJLpD3gHzrzIzH4O7bWYKLSfRJ+VrrzvhYWsWO61lHj
ZUsCNsrbQkLkPZ/Z2N0hFPUPoKfHHnejHHZyiEDeGhUS6IJ4qCBl41ufpAkR0ZKGnQBxdjsuC70x
xRi9Fz1Ul+7jRWiZkVjZ5KFEyKXIQeA48d4WLdI1aFza6YmHkTjjUUnwqRqlArZJavPIlBcO30YX
LWUay5DzXMNL+0dcAIQg0gLIGkGCItWuLaa6htqSg2uAlPiAUxkmI1LAOanNPNwuIb3TRsEVTrj4
O7mxDlQmE0RKaYzw6G0dq4aCZF3KLwyB9HMs5JwcDdOdypRq5/BQrHS+78epe2pm2XgHePce8rjR
eZ9NapqjQxlxH8lVXIvyEDdNO8MnlZY9yNKf+oeEhUm0J/O4rm+SrpPhF1OK/vsCG/m5Th6Y3Gfs
QqgWrEs5Z3YN4jbvC/DVHNoO2Kw7O0ZcHgJMP3lk/soewqUN4BSrMXjrN8X8ZXDVYg5TH4VLygTq
DmjWawXJDSplZi/b0ZR7xRfkIsw58LT5lReRbI0TN5+s62KTRVXVkg+mqxy5D8YFTMPIm4DPE0nL
2qysZ+xwnJvm3J3L0dufNwrEjak/j6XZh1KHfd51OlH7KDB99dCUTSFzEE3xdsdJTYqjD9kzfd8P
5HxsgXItuNUdDdb3AbD46wkojZW8p6W1/Xex9qv9UCnZRzuIn/D5gDyC8keEMSb52VUMswTQngRr
Wq+L44+cjigczEq49l3ty/YrgYYb/WOxfAhuPWGj5HOzDs2MOBEJbcZU7Se7pGxEeBPNPk5W1UAq
MGs8fwapr3EEnGSeKUn45CWe/wUJJVJ7Y61MdnVvfHsLqvDRP9SAUMn9UofcnRlLR3v0R1J1kNOD
PAgSf0O6zEOHaw2uIcfDe2LR6HJ0dGn6h3ZBho+ckul2vzo5j6hS8GiAdCYfZQ7lQumd9FA6sBgP
Qnxyztolb4MEEPFxABwzo7wn7UMML0nzIggj9nYxvtdmODuGGYrB2oxP0VjbHf4AtqMp4Frui7gi
yU9kamzemUgxe/T8GGAbO09EvV2Qoc5IGZZCnCZFIiZRd1m9YR+A1TF5DuBQK5n27TlQi6NO01So
NfjRQiG3O9nGo+6k4YjASOCZpFrTKNT9BJVw056bMKVd5x/1TEDVFSx1+3aAPMAXQ1yAYohYhEt7
Forvk6hjfQx56X+QdZjQzJv8AvwdZEVe3IzwIyjsRw7Xx3iUypvFn6JdDy2D+GPbgfzzpFoGdlR/
CER8iKRHEbMVpQk/xpAMpmmL7L/O69UXUZX2FADRHm7FLOEf3iAk+xo7i+LBOtkRmfHgcL81SrpU
OxRiSJMuSrP1Sq/wr+9lSbIpY2N+sq6KBn1OkO87RpG2ua3IlPURZSBdoe2TaRw/xElwTez0Qgl6
2yXZkZY0vu7a44KsKwdjLfrel+Ff11H/+W35X+WP5um/q5r9P/8Lf//WtGtXlWLY/PWf7xuNf//r
/Dv/92f+/hv/PPxoHr7oH/32h/72Oxj3X8/Nvwxf/vaXnRmqYX0z/ujWtz/6UQ1/jo8Znn/y//eb
//Hjz1Her+2P33/71oxmOI9WVo357V/fOn3//Tfcof7nX0f/17fO0//9t//9sxRfTNUPX7a/8+NL
P/z+WxT+I44CSsKIEh4l/Nw9Ov84f4f7/whZyOPEpyyO8D9US5HMDQJPjP8RJj7+YREPCffPhdS+
Gc/fosk/gigKIx9fDKMEFvDb/8ztb2vz/9bqPyDE8dRUZuh//y38s33v3yrTAd/CAiSBUgNO+mKn
4zn+4UNljObgYqTlgXYLKbrM8L6qHjVSbk1y31JcCKIYg4Ddf8N6Po5tKtjAyfe6X2T3JRnacfrQ
EDJOsKtSd0vq0TFxWVh4fpWTtYduX5FUDpEuYh0VVqmLh3D4iNrK0N2hdQqebmJrgDwz5LYA0wv8
4b0KIVC2q0XViLyARhGEElAv9k6jDkN5zxCceqhb+7YOhqwcGpFkBSPNuu/Xwv/sg79ryhO4Hf++
E24kb2LJYvSzExVB4cTTZrnjcxOvN9UMMRGU46LEIh8QA7RHyrGr8iIBGc9tZ5G4vW8FA9ymjMrV
PSkbkTaLPRu4u5gq9uTxAKU0GdrC5WCCrAjOidrIP8hKvU9evNp2lzQE1KVwXWOy86TzkrfIHGfx
2ES9VTmJY9c/66qd4X3UEIw/nL/0CNKDAHnJDPglSiJTo6CwA5jq8rYGr0BzUwdIqVFX8rSX+2aB
GgmKRYIeTGQXvqsdToe7JBFsznH+8+RORVzbWxxhYEEhYF7B/WvCLf0kQiM4Lk1j0HiphiX4oEQG
LsjDviQOtfiSI0JYgcpq87qLbJAtzNRtvvqLsx+TxveR3NG+WmVKgiJSe7sKhFs+ohFU9pAsNp/C
ZDELqM9X1GJTiC7L5J6AJ6P6MEmHmnWkEmbzADT4bTrHlHUfRxrx9plTYpN86n0d3GEF6vk2WVzL
btHUBybVMsCVWootNvIDcFy8uK8rE4r7FvKt+mDxuuaT6CJImqQWOewPdB60Rc7JoOHR1VpFdcpp
I+87ix7NdzxexYcGhRj6IygwxePI/MHuG1JajU9hcS7HUW8iYALLqt/rVjYo+Ra2W+6FMCs0I10l
RGZrNok3iarWZMeDBIGoq+OyHVNogroAucJIx2wM1zX6gAMXdZseKW+Z6Zg07mFM2rj+VhIvthlE
upZPywArS2tp9ZzLsUL3ecmFLPdt3ZnqY+3hQ6dIcql/0zqJtISZKJoOSVEmuDmK6AxzROHcmvdl
0hoGRY3ZOHUYwqprd4OFXHTOUZkCiym1gXj2kJQUJ8S8fX8nPDFNn0dl0ekpB+6rvPdH24LnoO48
ngHZQHHEg5SQou0HgsUHntA2gtARykTzIeoX0u9ivsbIEHs//NmD/V5nMJNBHEFU3wzYSWAOPukI
mQTIxri3ZP4k7YJ6A0GBLV6DyaRI1H0kIl6EZuBeu6G+56hvl+/CAQDHFMwUgNZBkGT6wknkn6TX
rCB21BD4UIzbYRcuDYgGYjl02MSDAj97bMahyEChUEBRyNkAykUFBItg6gh3PysCXaibOCGdO00d
ApQ/+hiE2alCBkoyFGHq+GGNQGKDqueA9IF61pOfFtKN4sYWnarvNUo9asemuQdta7FGJheinXnK
pTfpQzJNpXlAcBJCbtEJVhiHGa1hBBX7SIPzG/IDIHWoGOSqac1alML6yB/izEVQHlxQVGtcfyuX
sKyOSYwC5Xt/BsOUxPDz7KWiL4ru0BQFJ0+qkqF5A6LyNjlWWoBow198aD2fsXeQcSqkxx9A54ks
Cg3lIKRO2kTpG+RJI4I/xhX00Jup13oH45JLOqBLO9wjAxftXfOnh8bK6hHRKU2CbA0ZjVOLq5dP
BLXP5mYQmtePJppQAo85aksEX8/c0vlrGqCEmFuBIOSxDiHLCRFnTS1WQ/nfdOwFXu5FMRz62MZN
v1fRAABi57QmBwCn4O99P4qSQ6OguZkP1g+jzIQ4X/PatKs5Vq5QBI43qNfd/yHvPJrbVtYw/Ytw
CzlsAQLMVKRke4OSfexGjo3Q+PXz0OfOTNUspmrWs2GJkq1AAt39vRE5iDftHMs130lwFWXYtY0G
UC6zXktKjO3y7Nu6rc5qFlqeNIG+/pM6JRW27Gz+pxg1+UkDxECvct96n43Vju6ftnXHIgR2zMzQ
B3feIs0JSJsPUs+so2a0HA7qDZ2y3wxRTHkXWbYm5A+Qe5vRf+GGjZWvDBk1g6v0ry2oJ+7LJa1E
9VFWWWHtBrNYHdCvIS8iiHbrE02UMk5OObAW+1ML1b7Oc/4N/m8DGbB0r6NBrN2cnUba0E9Dl9Js
o7QIiiy2RDv1gClZnh11TRPjDykCY3rSp81CecnuSESR1qTZtV0rbd3nfd0t30XljBYTUu6sB6p3
SydZVm2V14wpREWGsgW3bJD7+b5trdw4FQ6ttrynDGIXx9eMXkXwKpU8rqPmFHOozauGGc7sHVXu
ZI4ekQgTp1nT94Hkcj1i4BqLV4tsoGpPYs8w/bQCjUUzLMdBEDrQr6L3wlkXAmHPNthr8SV4L7Rf
M5c2mQDk4PT+P6m3OU7AmmSq5pZuzdQmfDh2J8HePV2AFg39KMEft7NR9l16p+SqUUZoTc4WxAjW
udRCSJROPZUWy2IoZ+jmqPDq9lmDMTY+5Jzmw1vguloOAfYYkk2Kq4LbypqYxzKDm+36vHkFJJ4N
Bn6xFiK0QPkehYS2r66ZLWXNnSJNp40G21vym7/qzfReZVCSN86ES3EwRdk5+3oxpDjLtCv6j9bI
uqGMEKtDu3APWi997c6fa2sXxUnoA9fU0thtf3OkZgKOYI2143m1gjryNvlYgjPAPTZnw+TPbUkH
3lneSjyRY/WOEfvSGLDGbWWvQ5lvjnukg2Dqd7PW1VXce51on4cxtRQhn6WpM29NnXmosUQXT4bW
01SDu3v4Y66lt54fEW/e1+DYKvtnGIOMOi3K5l3kUjlHMT8krX7zIhv20XjnzzL013a0zOWnU/XG
GGVwQGW8lo6W7leLQZpTmCrd7iYHOlBvWxbInmHbghOPF6v0LcTnxaKtcyj9rjDLUFaF0n7OrV+M
PwvLzLobRzFLrWdjMeztV9rVOd0EYIDFiQNsT+SAR4b9+DzRFDfsdc1Z4IF0oT3X7lJu9jl1XSCs
KF0z19dPWV75q/hW1HzLeyDLaVnPo1J1P//KnVY0bRJUGcHCf0eK/49nKvbL/9tU9cZciYbz3/Hs
MYP9/ff/TlS2+R+ymnVbN30L9Md46Ov/nags5z+e4eHup4gyCFz9oer5nxOV9x8L3YnlORxLbJPj
9P+aqCy+n6Hz5lH5xmL/yNX6f5ioTPNvkc//Hqk80w1cx3UfvwS6Is/7PxNT2PjA8+vUjMb1qeOI
AcDmnydI6GSwBv0sNZVdod492KXxivRXvFmN9zKUxpX722V1sbRLsUlA6tmOHTn4H4Vhq6QmcIrD
qO1/KGcG7Z/6RKTS36fExH+Q7PlrLjmdZNrifQRlEbX9uLyT5pq+kui4Zy18grIUL9CL1pX7vw4z
M3M+7I20V6QyBQQGT0HzsqQf63yXl9NTFYzWR2cgP6Acoz+VhWt9qFrnGN2q298vajLYeZqxJE6u
ubu1KMZ3j5/d1bbx0ZJO8uSs7TcfEcVHrdvdWXnsaH8ffKoRzlq+BXv2uhx23tw+hslrYxQGxh4b
nv6hO10b+bnnn0xmCRrWhvemHP5hqVa3NZ3UR6C5SWFnzivA03YX8tJ6VnDzve0rz0X1Ylrt1e7k
8tFRzHPNHU5c/32qypOnwduOU+bt6aXO41nf0BKmrYwn3ocnK80+3Mfvtdmca//+3cHAuipB6M9t
p5eRpen1eTH9t94oy2e5KvPDCb4Mx63vQ9DZr5zd9i4FiR+VYaBn2PJLCmsTTuaif3Sqp0qY3SD6
+3dCGxR7c5zseKQo5KkbDQ79pb4DzVxgBnz10VfE0NtQrOe/f7eyzY8ld7anZkL9K1Bp74SnIxRZ
0guRTz9828juU/DWWXr74QhLvPo90ZePZ5IzwU5zA4FIaPqEyWk+2mL0Lx1YdzhtsvlwZ+zLembV
EfmIzYfn+D9YDLfd0nKUXeex+ljrrdtXQzWin6prtqYiiAkbMJN8caqPlEMucrJd44ht7228MTib
6jh3AKGFl6hCqvuGIjS2AsQIOqGrVeqou2VNIlGm0f77L/wqMCI8t8+B7jhxh13qbgd1AXGEPbx2
neVuK8veZ6JGo/l4WleufHT+jlGzynrXOc50h20mnRpXauSqer530pIU91rFv0/doL3buqUls94i
UtFreR9X27swyZQIeTZ5h9LubmYpv/99trXNXoMCvOiddzNyOd4razXZh/0k78V4H0bGbFmY2X5w
fvlD01BU+4HKK3irYZ9d1FtvTZPV92BYTwHlEc//PivGL4PA36tj7AY5lfdGG9mh07qhopCnCFC9
iKnDPcDRlPeOrpJ4oXc2VmxTHDHyu0xLLrXG93c1VMHdXYVBql4wcOTmqwiVxov01jcP7h6gKbuL
rrKePFncNq3lMinX9S2w/vn3S8EqXwZlJ1MVROWaj68M5Np7MQR3q7Tk7e+zbhEWIRi6dqqLKn8B
c9kb5FjsqJDW9p5TpO8u9WlJRvd7nE9L+k5S2HSsbY16WIydcNXWvi3d9GLZnI3Ia/Tf063tXjp+
LmXF/ntvlv67bXyHaSmfzU0lQD7uu+vlb53vmjdix9x3VXBHZAMeh79flNDVOxlwVUkG5JTx6b2r
Bndfb1MddXxtLcF9aBwsbsKc3+bHs7+fkoopeFjyF2Pry3d3Q7EDflEeTc0s31VeeTF6t32hKy2y
tnp+r/glczS2J4/F0t/cx5RSnoqp1t8gQ6b3RcIVpkBqF3cc3uq+6m8zDY47jqRcF4NXJ0beIaIY
IGKqZn4hQfA9lyllumAC+cwJuS1s2ut/dM7S74N1XndTFtj3cn61/HR718rFvjfiTN29/z51dv+y
ZOroZbHSci5n13TuJkUww3qYl9WPl6L3E/B67ZRlKJkljS7RrHOK2QzrbnMSCrs+qP/kUAeNfF01
vySJcUDxXxVEc+rd5e8DypN8V6AVA/Vx6lM75s3p70ceyY2ic8qTkan+rEqPCJvHRwbr9L8fTZ0w
jzpY2d/P+727HM0NGYJZlRfinnamRpqKX87lpWzz6+Qt27GZ7OBqzul1QtNyWqYlu9g2WN6wIwCx
fjGbYiS42rtPi7E8i+pY5Ioxt0LEsWi5vav1zjj/fZho9+2ZDKLuoSYbPUE0wzgux8EWyDt0v7yD
Rv0QXtUQkF8Ne0eOT4Xy2s9Sh22eSl7mSqr1NOeIBKkZsTqADE1SwMbD0tIJbCuHT/593j/+NI3e
aIc27FgYfn6o51Z+du1ahGu7rA9CrHyaTPkbiokTa/mZQkLdyCN+tK8v02eeI98Wpqzjkl6Az6lL
VmJEmLVQ6s3YMBazKJ7murogEdEjKWha1qAPFsSmtqIxOnPCdFH5FTIvvw7lhNi2bt//fqoobD90
zErtsIDaDx/ofx/8edB3TWdksb3lA1JrxuICIvNpdesmzDQV5nmlf6EVZcwMrPyssXy/Nm32u6BO
/MuShJvgnVV7sQYu4z8MpobAFg0OshbL7QO5W6hdvujrE5bFGr1PnFOkfdFSI8j3yzptwKIuAlC4
qGv/6IMzO6InujY3Q9MqW+pjzLslGYywI1oJ2sR2NwceStzWOVcNi/+2CP0blHvk24X+5Sus9QgN
1/OKVOYSlNnZGTqEKlkf3MvpteS9DA3fne4LUqrINtbIdwvxnqFHDFWZLT9GHUia4dbRbO2fLWFU
IS+MLNFzkY2fC4gQK5mbxY3S59DjxfhODbVAkSkVerSgi/JlQoI5jsNTu9jbYbaLQ94ac8J+pD+7
IxuprFT/ToZ8iYzFWT4NeZqy7VdPWciXY6CftMdYD+b6Cz0gKckPvolhxT3mpdXvDUq+3xoF8KR3
ufWLW20qxdcsLOQLjLgIbBxkoM3Pyix3hEMfkMXGAKIyqpbpSrt4DHL5PgSjiLKt0UMEZhG0PYir
M25IH7zmkZmfx0QAy51ZuHsiYKj97lNzj5qtIP0P4Uhx0YaWcPqtPQs3/1lBcybm4lXIkcHxUOOO
4ZhSRWbLel+Py66ZH2q5auRrPW5YyXGoqr6Z1fpa2Wb1ApRSeBb40rS1exegVXXaH6A7fPNz9Wqb
1g9Quz84Uu/Knc9ycj/dQW/2Y1VDf3s1nLD90CQRdTAkWg764L40ZdmGZAq80Uj9Kyv4h1oH+BTM
1RWQfUbzVNvoJni3NCKBl9nRn1zKvHsUF7qzOEReC05qOMN2iHyafZHVu0xVHYqN8ux5bb1bhkwP
S6f0n82Z2B1H7WoCKl/m3EbPsarEX+wuWqeqO1KREZqj+QVczXlMWgPMRT1jX0dUNGU2CnLfLDhj
ZOVNfzz8/WgNaERwC9BV2hN5eQKtvFnjUN583ShvY2ovBOzPFmrAYTx5NRueGPVTYQ+cRFT67A1q
ObOEJPOaJg/EZ++51c6yDW3XqE7f9UVhvNjL8slOYOz6SYdLL7i7Mny5YSft4vLvA1rbrrTqpBBm
e1Kj/O/D36eiKU0YeAC4winb01rXAjK78puTSA/kl9ix1RcEsTgWbW0bGpsCoY7tb4ca+3LoCV1P
2sXYzaryw1X/taHPibq5+baZE7rnwR9eB3lbV0CJ3pymGFHUduoUyqB6Oejo4ZbS0q5On4kbOAjq
a0OYgBj1jAiTcJYMI89lcF+GKfEmW10hl6vQc1v7IAitCgeEzcnskSWQb2y54zLY5zLN361lSo8e
cdd+VxsRAYtVWIyLwUqUnwJhTPFaaFczy5swZYlsN/OSyk4e6GusTnZ6grnvr+ZYF+yh80Ps7ujg
z8NhbWWKutf+BZFGnxG80ylVtyJzvjrb8k5BudxGP+1fPUo3HeecGqWKBfwN4LJrP5VFyWYjmyNY
IlWZcxAibRle0MOYx1XBSWtcqOhGIAcF0TFWNyRyNnmNR8O40G0w7GxbFTszdeekGBjs6gXxWLtp
TVhJQmYWm01Ln4hH3xZtV/kRB5DhPGODIIt2EMDIZgiTYR9Z183Q0mX64cg8kiZVrf64nvi+bL9b
85o3WXk15m3hXJaNbP/sCJmuEqED25hO82i58bwE8dxC31vhx6p3xM5CJx3OW3v1ZqN56kc9SxwQ
JWQ35klsBLB4mwlUNU+XXHi/JiQI563enJg8iDHMarrNmVzuMtCNk5vKlGbsIEP2mton9qbijO3k
wxlnI7FQUqH7UA2yh66Njcdh2uJU7RjvZVbJvb6J765TviHRcw4GZEi4LdKOdTJszl1nYhwYVHW2
8sfdrzQvHLSeeXFLr/m8OufJty/oJuXZRF2/o2u0jlBqmaeuHXbYSWWcppMRNWh1b22mvhkD8L3q
2uCS5alDn65ex4aS8uDn862s0Xj6jb7ERUfy3JZRqlhta5T7Yj5y4NLrp7LegvPfh3Sdl9Br9Tnp
BLNvBlgSdSV/pdxgIgEZHhRFdjI6uNS0Dra9pjo0DuU3f5rLo9Yie7KnbdrrUjhPepB9z7U0P8qG
a9LMLDQiBpCcWc63PDDnQzm22eXvg9Yvh6y00r02oFN0pTyJth5RaehpFED4nQAjNVRBzk1OplWF
jZXKU5AfPJvpp6xGEAWfzK/gYaeBOzmC+t0YBxqUI4NztTebTkC9QojfIY0y6K+UqJ1fay19xyCg
xajt1mOqeVzbAsxTjW7UtCa8khJ9spjru5bRiVN0nffM5nqzevuyooU8TpbdRvng/5z7+taRX7w3
Mg0du0Qe16/lKxxUkrvlcIIyvHJE3J67vjj3udZe8HbFUyAzIBUFQeSOV/ZFkSAFR4SCAtCy+2ib
Jz8KSnnbOMDs7d5SZ65SWfXZTdP1W9HP5aFXbeIugmMkgq8dOqWGQZs7gtyUEGfIuJ+8OfbN1Tn2
HIrQG9t/lsea6XcvNPMEFydo29DN24Tje3/Ncugg2xRvjFHF29YP0QMTfc7GdWJgAbNpmSjBMTpT
3utFgQMzue1lVt3WRexqv3j8CsWxZzYPV+iKZM7o69NnEIl8VWjylByIlnDcxHspctd4cjr7jZg2
91zq/o9V25D25c2cPHImz5veXo1ydJ8rsPIL+ad0R54g7dWbkBoHwbU8qW64UEPTHbJqaJOpcUUI
/l7NW3lsWwwuTcde4b89EN/ILTkZakvWYPtrSO3vav3S+unbVj50mopRjRe/OKL52Y1lWoQODWxn
gzSXENHys8er8lxw4L/WfcaRBJyY3Z7k0WxYEF8VLOJdsVudWb9kTqK7+hbno60j+C13i++UFzML
rCQfVzLdECZDLI+JsXr9SVsYkPxNHSRulINwqtMkg+EmdBw7iIWnJOC3PY/1EzLc4ORNqbGnCeZl
QM34PE7rtXIrPATGVIepcA8SDOHaW+53BLtfsgLXowwbVadY/vitscRUWf72NQSym2WfYZaR2ONS
FIBeHaQhA4AXjRj1Rr0aTrOaPylYMg6e4fwyimlvNRkrW5N/r1f9uamRgsqavEAhWuPmoS2vi2W4
bYqL2/ReOPK/SwFynuEDWoxVvExL+wocduhB6XdrV2vxamtfyO/8aOCOQpafc+ln/tsgre5QKsJX
EU67yPrKAJmh50V1kULmoQZ0eu2fNVf+rV2b/z68urLcDu5AGa3ya//VFp3xMtrPq86SAxLTx6VX
1DeJ/SLCMlAcLd9+buYyzqQ9h4VwwXHG7K5hwTZxShoDZZPdN3/0v1h2kDYO464tvOeByqMvNezS
XlYfvZUGYa49YcfaD1B0u25y702b/jbQvbLAJ6sx+zvHG+/1g3SckMYksuN8hIDALFP3ZAmsSpO/
7RH5SVP7JptYW90clRb2xXxNaoS7bzgsh7AlZioy9fFP0Zof8JvVsTMOIKIBlrJAkJvjM0lM7aFM
vX0u9BqxhIFtwyrHxCEqLCZE9cJ1tDxoMzeAIGRJavdqfGuDVY/0adRjsCzeKeSCIeaAe2cqGcKK
/AhSazlo+EQ0TT9YDo7D1jV/bKlThFVp1CFS1jaURQhRhJxmbvpQbMs5kxw3+6mKx3oe4wr9GwmD
LYCGNFg7EV9YvRtpq5OIAqtVWTSRmbI1aSzmcY63JGIjmhHeRzodO9E0VL+pmXojxF3xM5T++D1D
E0VDssw4/pj+xsDT6GVdvtdi9CKQxWsbHA3TfqEi86oV6gwkShHZFvlmft9WesLdslUhU0y6W2ww
KLfyqrDzkKQbdXPqle2GXHT+SfO6qJzIq1Yar/YyBZdua9zPWnvtt/SDpApvr1fymwiUBQPnFrtt
3qLNNMR+NQFWVYuccv5uZcWv7WFWGk39CUNZuJTOBQi4SFMj0Woda+XQjiGe/d/CdxOtnc+O5pgH
x6Mq1++bRASk31oICDrntUDScNLouOkb+/eC1S2scWlFdhHszGnTYro3cDXwv3PD/F24IOPWcqEv
J2c18PPEGNTJHXzqqSdxHi0akzY0yAu0YaJx3UdzbnzTU4kLxTWz0KmqyLAEkyQx17bvhEpwYKuX
Gl9RXpn4Lx7FN534saj+n0k62ISG1Q4HCRPWy+/2BFUnTKT+Muema3OxyzgQhH2JilQN/VURZRea
qPDZ+Keo26z0TXeblwyLw6k0gJBGO4sa4zAYs4uQMZWRZ7SfTRbMOwD/X2W63vQJ8LtE0xlly5TI
emgObuEUEaglgwLUKqZVdBPVs6wrD+tdfdq87jQ2ZkBif6YzTaN2F4OZmC591n2gRQM0Blbf7eja
h6BakS4Ijo6qAvYot9ibESalw3YZdRUJa6g/98Uqd5gKz0G1aJHmNdZ1mGHI894PkUdB1QT9hNXG
+1wxgKDFoKUV+PJNr8356A6tewNFQD5uzkPsaku1W6v0pcwOfpbhxjNzpBgswA+LKiitMXEUKkOg
eMxIs/M699UQlkZRhT5HzbDQykNmyfbNzRdEeOhqI6O1Lmk1G7tNm0WcmtVTJ4avBe3+4TFJTX1z
zquueJk0/7fsHe+Uzt6vIZcIF6p0jYUPAQ9ltDqmhU1JbUmFliRUPqZGOWdo1HKPCYF/OXZc75h2
fH7Sa9W42a4uS27rroXa3qqkIVEmMYEoQ/zK+84vH3VNnReZwfhle8PHavJ1qU1oc4nnjTIx75zW
KXa6UmPM3ZjhL7MPvuN9NSl64Rkx+Xmxhs8sde+yhTnAsfcwHM8vW4VJAovicXYFDDaatjh/IjBx
4Hy0ZjfiT2+t4n1UncC5qv+DqCfgJNXspwxvn8ZgHurBiKu1JJOmJL3N3TA/lTZrZM+bFq+1NBJe
+WetyFuQKLN6zrTXLAh+t6pkjTAxkQilLhoGtY8cWaPiFms09FHupEVMUryiJHJEJnrmg63K/i03
qwMKKpzWqv2u2slC0SGdq8/eSCV7fiAfuQU9cPozeAwwM/1WeT/Vex1t1n7Z6i6s2zrSSj8AxHzc
a7KPtc4UZ58cKH89iUpfmY7HDKnKO8N7q6zDOixBUqRWtxdjFYRDy54gVXDGO/mQLqQWQje3vRDC
GRvt5IbV4qbJ9NYtwxt4sw5vVWanwHePY+GucZ3qV/TNyOiX9dk3nw06Ane96IPE98csknjGknRD
64CCvD64KyCOwrh1AFn4LbKhS9h0knVDt+a6I8Z42H2B/GmvB6Q+aciqURkflG7Gme/pD1XCsN8y
ndMMSY+kp6zt2d3KX7QvIBcBGLKE2yQk6aNEqKZXzovDMbfHH0OjP3uNpt0rbTRvixl872Wpcdt4
Zixsyzn1ExIWfXlr2sXdK00kMp+wvWi+9VZhH34Bz462Rn2qdciiTbNqWq3037hXH6caCiW4RDzf
9GLDwh8DZtyAJNwoYo0nZfTA9hCtbWeHhb8YXPhWMtqpCG1JfNlYcNc2/mf+VUBLho7uuQcgXNBL
e/jWTsWGHii4tJbMMKTVkGJYY4M+7SDMPLIFRCYiifkzXYe91DP7kEL3hCtj8VR9x8HmJX2evnh0
B14bHYN7OmoYV/ztS5vxBeWLFWsAQ4yG8wEnipXQT3s17CCxcx9f+2xij5zVzkp9A6OoA/egTpwz
V0RBXFRWrf6ZqxqQI1sukkOdby1XBDr0C5dDEadj/irsEm3X1L86I4pZvKAqxHr0mbXGmcZdykfy
gO/cQlXjseiRrncXaSmua5dBqFC4Xku5d2ZTXsuyHpMyrUYuY4hkE8zU1HTcNF2ktH+azv7eDuoC
dw8+4TbnjrUp5AyKf8JrbYzizg98Un+aYJJR1pqvuD62xCnx6vOjorXY+tfGS8fD8oD2Jky3DLTf
0ddzeMWeExnmuCNPCrGOLCNvXACc5rtREVZS5XjxmQqToixztFWMIOKg0xDL9j7qXAncUcvSx4/7
CEdQe2lIh4RUcE8zHrdBzo/DaSuOOsaC0G68YtcrBPtaMLY7Bz/NnKbFOZ/BfdrtUuV45fNAG8Ki
abDmFE6ckgKgSbXtZwQv6GRCLOt57HPuqNzvgwWwLbJlR71EcCkUvxBrGmfb1cVOmu6I6KbEc2q8
UKbZARkkLtfMw96/SSse3bIDVdX/VGSbhGmJstsSOoukCOnzOmq+h9WFd34bRrzsHdnGHvco3DEE
xMZfhVxiF5jBAHU7TJGvN1tcCz10rXnYZXO/LzD8zMHYPJesSpoDyWgyZgn7iianPmGMwfjf03vp
eN6hN/vbFgChTh17Js6gU6ybnmTj0QvWFv0Vsm45WFXxHbtmFZm4a0KmCAxeG65yq08JQ9JGuW9g
25HO2gwsRh/as/dz1XuSpFr40A0LWbaSN5CVgQmVzoZL2xuhKmc76N2Xas5vS9++Lr297F2bN4u4
gJ3BGstZLH2ulgbnZEUXpda+6JCEt34UQ0iA69EvAw7EqnB2prhRKil2VSfcKNjM+YLFHvoGdfjQ
meb7mJZ7bCK7wHG6H4QwLEFT7gJmQnBzQ4YBwNOcm2QgrOLJ9LUtNBmpUZ2L29JawaGcuDJKrgaE
T9pxnoR38HpNj3J3e6+pPcDs7z2turubbH41pLv+bqjEfcKkGbVeV0eDZ8WgbcdWFuKSZ435MHpi
Stu6aye1b+hQIYk3Dmd5CZT/kOO25mRHq9juNX3OieZrdwPj4i7rna+Jg2CUyuDdKW1u902eZ71x
E6UNp2Wznxqcpxzou11jZEiqQfzFwJ1vzZxgJMnSgbY+CfDBMfO211mt0aJE+QRwEVKKiOeGUyAo
1vtGFeSYLtWnUpzrjF7oRxijK/q4HJre2StFmZrw8ObnmrPGHQnlQT/8mA1ADb8OUsppxmtRtUMs
zPpDT2ckfy3G5WFrTvrGsNvjQ92NffFe6n39wKbkE/kUoDDIgrXu2m/18/TZNME1l5ZzWKfuR1aJ
IM7E+hoEzXhSSxrjnxzDwcnW10yR3YFS1z3Z0NaueVorErQrJZgJ3E9LKu5mcyZZ1yJZ0eU2smsz
EZsSce20LsZobdr1Xg6UlPnHzNzYiwVQDSpiPBZrsk4gpLlffCts631BicLws66htyiDuSqwHwEL
z6bWpc8T+y1oEnLg9KfhoBGgFAoFNiAciwjTarY48KqdH1W2oSda1Z19tzn6eqt+EHewa8XPulTu
lQCcJ49sgaRxfcI4kbxdAjFxTNBxp/fo3jDKWsZBQt7Fhq99dwNvTB6OJH1z7Z3pEsQ9Ab5Vg+dc
4PQP5iP9d+IkR9jEQsjBqB0RM6tE9mp8RB788vzxQziM9FpGfg7nzn3emIBIcL0cibbvEA7itBrV
n7LAp9+O3dvqrXmY6ug+VDd+IkDHf+hv77aGZj4fxm9iKt86j0gltVyUA6jpqQAl/oYs3pfcIa7z
G1HYH1wU/pKaJ2NNrwbA9kUW033Ti/YgVhn72B0u3jBZl2EQ2sm1671whwjPRnsfjAeQVL9Vhnjf
7GaKZUc3ptuXb3qwYJ3QoX/sZjsOc2HsFY7THJZ2j6O23s1FkD2INFbwXAu+YSkkslI7AE/rfyZl
x7j6pp2OVHPLUFuCY3604xAGA5JJw3qtA8H0GTc1YUeBRepxafLCOYOzY6E4L+mmn7m0IAWDOsGb
eOoc/ytteF8WQhuA+BtE7cGX5wClAMa/BP7VNux/NCv4gSmxAmSMUbxyJresQ5/6f8ZGwn2V6sv3
mre6lMRTuElb9z/t1YVwJFllv96DtCW3zDVjeuu6qBv6fTboK5Jzhs/R/7OyzSWbL24y7XfdNhxT
99E0A+4aDWDNflEG51wxks5R173a6aPE1K2/i2D5H9SdV3PjSJul/9BiA97ckgRAL8qbG4RUVYL3
LoFfP0+qv4j5umN2JvZmI/aGXSqjpggykXnec54TcNNikz/Z4cTNKCwq/b1x1MVXpjreEuX/KPXV
DUei7dCcmBF56n1HAz1ny7TcKQni85hRDt1CGDrMcxUYOgHEdl2fqJM9RQMfsjq21yBXkhvImoZv
gE+N9pXHkojAYWir9ClrvDeIFncIz9NDi50zWMlT7dzeudjMYpgN85ZyxivLyrKdhsgiFRu7N8td
J9+uckIXg3ocq9k6J+YjbYSQNFxmYHMcn6aljU5zSdmtp8xssRP115xngrGqeUydOEjGzmIaqVih
k/V+ZSL/ArCwTj8PeSXsv341iNQ+RHHNyTXdJ+aI1593mTblxtFS9IPVVeYjW7XAkWaEpB0u3iMm
qvJOszLzwpECUX1+hKVccpZeu7+6Zv5fmVT/lhW8pL9QT+rv4f+DeOAP7P3/HBB8QiL9s/zNyyrp
8P/yspIONEzPJebHfkp1ZY/OX15W3frftmM4nJRsD2XTsf8zHYgBVsP2Bv1GMy2OFC6IxX+lA3HA
uhqwEnKGdLb9X9hYf3pq/t3EyugR4zrvb1VGNzTjHyDZhq0tRSZsrjvERT53bA+XwTkWfKBVogkq
5q4mbz57S2bvC69xdsNkMkuZIgbBkRoHJP2mR9OImztC+4fCfa7Ta2KuhHng5Bxdq2EM2WlCP6p5
huyu5l+6MGEelON49Ib51CrYx10gBRuNW8m2Lqdsy7mzQYIZCXYsbKVXAr1OMYhbRyrvkowpTctw
lQJj8kSYDNb9zx9GGFIKWv78pm6/Z8+r71OlULDgl3u6BzN8S4y2Fs9y/Qm/l0fV58XjphQoHLOZ
Xqpf1Zz/DxBIHbfy37pvHN1kumgS+tRsDmQ29uO/g4DzsdeHSlKJympioCOsaFPK+WAH6uJK/L/1
tY5IgTLOX6kVF1fENP05meavgeTIADzlUSfXtcO7xoLm9lWo40Q8JciT6FfwQjd9XpRnZtQ//7Aa
V/OpjS96VxnPQn9hwj2cUgFAqvFS8iWJuLEgtJjw0mEjBOoRL5Z++Pm3P1+W7IW4HXP0dcX9SgEl
kXkhf6VyGSIVN06eHm3Na5/y5mW2y3mbFmO21wgqPZpNTh1mD3aotvo7K0BgRODHXlCaUX5JYrw3
KobHXY/9E8F3UvfegJdSF5V4MZADg8UtDBot0errkmhAnjCyKQKikc7Vtno8z4x4jU1lUk6YTrkd
qIxRMB1nb0OGRai25LcdvPQNcQ8WsrtLLDs9RHmWoBNyccO67eoymM2IlZkN1NrMDFIIvjNM09Pj
z5d1JO46zP73RsLcxTREtZsaVeG8vCJbJuX6wVkosFyOPQXBdBZnLz+sBvJMjFlF/rBrXupXelgO
lTuc4tFJuK4d+mTfJ8dq4nYBr2LytsBTfUhLyTtj+HZP7tn2rTxO3hV13FcJZje2CZyRAn1Sjcts
BjO7hlMKRKBk6jPvbFFRbG7NV7OzohsZJYjDpnkpR++9McR0NrTSgE9j6aiZq9UHKnZ6aHtptyM3
qIII5FKupk3lt8o5po6VP/OCUU5tD0RKxT51BudiKIZzEZpgEOjoIVt/6/TzsNLCuy3tetlpjria
SZYfOALWFy+JcWyMgdVSowCYBLWhx5DSiH47D8Xg18gaEFG7iE1La9b7sY8/ARaecaqzSU495zIo
iRWmg2g3C7SFB9N0AzE77d3PV0qBcCtcLG5J0vehGREQIUWDdcQCYLB6onm3xnncOm2ZXLrCuMaK
9766dXc10CPu2HM/TotSXPEpaZspraXPUXaN9XecBxGWjebSt+LMrKy9jFpf7r2SWE3SrfYmnjE5
OOZonpnI/YZThjvcLl7XuVRhaIx7Pcqac2tOj6CAvMc8b8AqdL/1xhvCVOvkvnm17phZP7hu/olw
59w4lmsbQbAGY6L7iMVoM1l1e2naenhgRuweVhuJYvkDiPjNar3kEU1SJRSN222avOfJ8bqXrHfS
wCKXdeooAAzLzHucCXc+6l3zrDXzQ9S5DD8n2CzyIV4ZU5v48kmv1VcKZqliR2c99O5UMHNjVtQ1
tXOzxerchGUrQT+iz/am2EOaWdkq185FV/TZn1e72VaDiK5kU7VrIs1EfJFScgKaZ7oQUmIcTyJ6
p4mm8n++Ydbl+S6LFSfoWEC2RYKbVa3YaANxKNFbUlqXanU8i1p8uOimN/ySzmathIvzQHNv3Gi8
21DrHYcDQGX/+XtxMXk0yKY9Rwf+ilHBmBazbeJsaUt0oAoIESysJ2VqW5rhdawGuVM+eRo/Klp9
8POHBYfSsO7Bo9WpnIfNefGx0lT716/++j3BAX1dDfVqqVUwWmn/PRjppcgd512p0TS7qjX2f63I
WOPqLRAK4YtZH9/LovZnStwxtaOitmlmPIPp09CCSTYTkEbhFF3zkOcyKYaRORysGJkd7CA2zrLa
ksl+JTSGcQ8/1d6Cgchm08x0DuOecvt5GOfq3QUveGTfyJlT0UOjVx6GWIZYC3/GWEyAo9rpbvs8
9SfPdhIiEutbX7v3JDMvJWg52003LSbFpUgYPaHkmkuYtC+tVj1okxJ6YPpWh9/qSWAnUgNeN0Wl
7qeu3qQuYpuuhERkj23xMUzrRajFa+0xcqw8V471dxTa70ehB14MZNyw/QXzBSVSm9L71DOsTAzb
5LfStWxXmSwss+OTAiRfK/yM2mO3gYmkcjgGW4dOiZ9YOyixE9oWs6FCHiCt7VqwwtewVrkNqHN5
6NISRbj3J+bsZRrt6qpCKFO8+y7ND5FF2pyukdli0zwHRueEIxoVY/yDapkX9jloqmZQRPMlmep9
YwY4UAGVtkGTOtwvlwsWnA3jIlRc9LxaAV6wnXoTEdbxuyQJhxr36tj7udsz3K/8PEbRQoaD3XaS
L6J8IVZHueF+3WJ346wYn0bHxqoG+K7e1BBxCCR4/HjiDXVsa6cvhBgOyONYHqNtisXWAdaVaM0u
V/StCXN+ZOEqiCkw/Q3QsgFnQiacz6aShIbQ/CEzwxRVcF4natn5M0OcDE7wjdX6jhEfmsVAR6Kd
yDNhkJt3EQyzXuBSbfMXO2ZEVdQXRjRcB3EeEmAFEWa1KAuoVZZEiXM0qtw3xAnLxktXu9cpA8qE
IW8kMZ/2UxC3EB4W8rNGHfRYfZybjngSi4TROgCyCckxObmiPozR76KODgDAgrJKz14dbQtGkbbX
0QhW3qcGWiWrFTM0U+AjncYtIwAmIGtY63pACN4fijVsYweBr/cHxEz8QhIo6X7An/FV3ltYYLlv
mECMZmCok42jqfCZWJDOP2B7u/Ye78kK/qXCN2cPEDtkC8BTimQ+GfGEqlf5qIO+a0iMtPvQdqg8
MBX4wT4T3d5mhXux3TJwvWXrec1XGbOxBiC4lf9PjxH8aDg4KdqdQMw2GsBTRLXn+Jvo+gdswsPS
J+cGUxn3cz+SJAAwa8qvliSNW1GMoHe7yeqOatOEiqX4KT9VortBqSi3NLYwNvcX+V3SJ4LE4RSN
vtU8aDE7Ht456Hmserg+sImMnnWdCREMoJ36zNzVyhKOuYKFdtoh3gdRrDxOze+2d/fJ1CE+zLsI
PGPXp6F8P6c984pheEFDPkUpuAwQ3jzzHXwu9rh+PJRHbOCbjttoNPfhVJPU4Pe9zkE8rs9tBjHS
JllRqxdowzJewcQXMROzu6mWO8Ne7vCabnQxHOV/e9U9w77l4smDyqWs3AMNPJcIqxnBW7+q8+2E
O6vjUspr3FtXtSk3jZ36BewP7OnyIkdpcZjKhhsghjcyB0Yx7IHV3qED/Dy5WTeJPwkoC/NmbsoX
uRaWJNFqDhb9G8a7ncFOlbHZZiSlkJcjNTHq+yLtowxRa67Dcp2hh7qavywjHX+/5HpWnLi7Yca1
/W71Dvg2SU9j1uTdxXXFXGE9sWnbDiZmwCW/aaCHyTIEwmhwuRk30hjbOgfMZK1HkEonclm9eMNe
4rdrfpFXAUTdPbYulDqwlC3OBm25eBKg2lVvk1WwuWAHOvPPavOGbS/fiEb5xY2Wyad47+PoWkn3
TWE/R23tk57eu/pMjne8Y5GQROGwSwY+zHxw4v4oXCPQlg7sL7k/Fsy4+jScmNfffhCWm+4wAV6T
qNvNMtyRKU91HuKrzJv0XBlzWHPXUxXgExla0RKjZvFKMfjKxPzQOC5obmMX1boPEI1bubm+WOp0
yDXtZOjzXl+NfVxZ7xYd8aUuk0Y7He+5WzJoYluTbIxKfc1yBbG+TT9QXXbLqhYs82RkluXZM54Z
GNxH0XQqvIKjLi/m7AyhI5jqGKa7tw0d1BZdicPIa2W/Qa8mDZdLV6p4H3j/2mrzVi174NWoYg35
oN59hNV3nhnOVPGH0d9D5HgdEmvnusmdXbUwR+xTodXHxG6DxatOEQwzloL4nTrXZ5L6u7Tvq43a
TSHkUf61+QmI5M2cGLCM+AHhIZs7IEIb03xS9IQVEZxwlO8ZGqCCrjiCdaZFrvNM1w9xBbJy+VJu
OpB1jDEYDjr41etUKlFYj2LvD3t9HAfzb8+ePqyRROQCLdZiW4f/5ZIo60eaBYbKq2woNNmb+f0f
4KVnujC+7Co2Saw1vzgZnRWTvMQyhLA67s0UfBx1N6eqNQ84Wrm73FOLBY/TAH8/O/YXfOvHXlyF
2dzHqfJkjv2NAt2Hcd6nvf0Uu8mzR9Qtb/Kg6sx2M6nTm3T/b0TbPHTRVisFGAGo3PFS/Wkq/aNe
35ZVe1GbgeKDrvsYxviMV/8zrSdmPvOL4bgtDp76QsXe02C7wZpkQZ42e47ZYUcGQrPU/VIbn7UT
fxpcvkrUoRHD3Uh7uuGUY4aXhDfVtlSM0+S0bypvwg25Jz6O16TtHkXqvUO+ZuygVMf0d1snp66x
gqoRnMN2RP+AehkvkAb8zvQe9Dm7KvW1190HYykuA+h5J8l+Q8Q5Msr/Bne9gZV06evsZoHjEHNz
BMN9rNme9Z51pjSETYp2FOqTpfb3mbZ8VaK8a2PvAZLaZXbWg97geiTEtqrP7HEpR9V2njb8NlKO
UqX24uEVZvzoYha99o3+2nsba2DzUGxW6Hr7uLbe6wLMYXUgpfuaZs1b6yKNJurLUDfvmsJ+HFIe
nJ3fq2iuYC6m7TjIgsFPA8rMZqo4TUNoueMYsQeEoSrZSY8+QLl9wB06dmv9e+4VmOzRes21xdq2
7rLp2nS/zsmVMSvVPHfuirVTYB8kNo2y9BustU7mTlNwDSrMv9Rf0CLwqg8Ahufa29E2GxYGSTkH
t1KTnIeIxUyLL2NsYLyAVHPMF6EjHVV3aeZdmJ4mciS7T5eQ6DFYtNz4IjN6TBmamnbHm3Vygnjo
Z3ZjOUYO5bjqprmpyVOTcmal5QAWNljOyLPuhsFUt40cWIyupvgrliqFLcFGJVLam2BvUj7+3uua
eXuVJSYtrX0zVNMO1tMXljK8hmw969UfcvedMfIO+w43VwbmmvPpKf2tNq2dNcQwuYXfOe6h13wP
7ze+41PNqj9pi681Q5hlYudNw3NsaudJtK92PAHVCZfCuNGBwL33w4m97RAV7KWxx064r0rmYWOt
Kyw4F+iZlzZ29R2UeHeH/LcfFW8CLNycJtJ5PFs6jBq1EH5bzjFiYLXFrtnjHltYCDK0CdbOwI7b
R+7soPv60tjOwv5FdUFC5qgqNzkbk1nXQ0UxQuzJ26hsVI720KvjBGDREtstJOgpXHPjgtuImGRY
L9lt7cS9EIRzynz8ENWjOVkhFJy7WnX3RtkzJqIoYbOOv9Z8PdVJfUDiuB+c6l5weA+rLN2SMnie
tP7LhWnmgRVUMuyRnTOecjflLvOgL8BCYuW6Wsgxl6mhMNrhYrVm5GtK9t3jvmaUXn1ETOoNTvtm
O2/NAuGHtWIAFogn5V6n7oN34smq4oeRCLyGxaLru1MSMwoc06CVpBnmnKUc244v02hJGs/Zm52w
KZ3XFuAZh/AA+/2m1p/rxjsOOUzl3PK14kvhJqQuzQUjH/5BK7p4nHiimV0p22K8/mrQzOnBNJ67
uPT7OTmszVdBCMTIU9/LuBfljl8mEy4ZgdMMf7ktMAb1G6Gz/KCevo0YNpWBY5VKhqOPqtBpdLEn
Lc62rqwO4wpByEvguhvsrGbzbkKMIcChvXOIfXTHcjoPHpewrRAEcOJAuXqYcMtoFoUQSna2IdjQ
jcrerQ/ncy5GeFmJ9ewKEDsT0++pvDJYLzYqfJHYeEBZ4zarb2olvtMixlyu/Rgr9R3ibpClQ5iU
HsmRIhRGyy3o2+S+j6vFHThhtOuRj+6wbSuAS2DehZgDr5ppQ0h35mLfm4xd6gYfLxvANVK+qyYK
ury+sO9Uu89acV8Ek9O+jI4UFmIWynyVzJXtUc5XxtzH7GPVMT1DJQ7STOKl5OlLhdzg1qE55gdh
2rtaz56cZCZPbW09/aKIbmvQjdw06S/Frg+xohFmLzcFlkfonFiT0/jOY2+qklRvxiSMMOtbaRqk
UfHS3PfpF2V+O/HH6aZjQnh6sIy95TX7wSlwt+vuuxljgcFuNVrWDqTBZTGjw+zi1tQbXyt3nYI4
P3UEmj37IQUZVtk6g3ULqW924i+7ZN47jIZPEOy7AxyxlKm9MdxXXNd83RysKPUNS7spuWDRrpsQ
+ianpLLbLuwv894NXdHvheqFXut+582F0VMbR1vXacKoV1+YeO29xj2psltVDoqj5M4cGj83HjBi
h0zs/qSadcWie+pWFT2YlEMiydjWLbOVU4R5lUztzSK7U+NaR5G8ue7AAYkPnAp3XmVl1JuQo9Db
AI9lTA8JEbg1Thiex9tpzBBz8K5n+dfU67uOmfa0tvvOdeA8xMeiKS69hp3TiZAwWLUZSvuM7F4V
sE54ysPVa85JgddKW+uvSR4nMYsLcod9VADrn3cAIZdzYtsq9nSSqgV6CB030zZWySjkETDEMnqP
IhGAxTllqats5rG5MyZziztlUxgfo178Ei5rp+2YaB4vlllDklbDmLVssX4ztsZhudyNDBPXetrV
pmDtt7+5irzIJerlSp1GV33N1qcj3hs12nWO+dslmNQPzabFoo0qHJTm8jbNGYPABFHUoueioJZk
RbKPlQ2C+iZyMU+3hC+c4bXuvV08ckwWuGCMhd4B4klKTE/QagdM658U0zm2Qx+ITkPEMqIdbzJf
m/aDNj56CU74xrAuTTVi7sUMo0CSio3bzHd1EJf5pNJ1hupdcpJhLmxty1a/US8L3gt/xWcFS1o/
tq2zEzHpvVWLt7M1vVhZGdaGIEPoHTG7Mzbe1GVyWFRzv+ZpuGQKsUNT7EytB0213tvqsOsSOGjK
esTLehqK+bIWkY9e+IET3yQeUn1HKg4+tr0nc8Wkr6wvqyAfmyA1cos+FiKBgoz1q/aO4yS30iKT
IOHj0oI0cdmO4GPt9XNeEMljjxsRbUkQT2e7oYK3exyGHp8epgw+Q3WtsQQlx16N96m3Smuy9E2G
zgSkzSruTZIfm6bKg8nIdlgxttWCea+KqKow6kPe76zOJXRbe1dMPpjjyFBJWm2BO1Potxw1wNH6
K6hOxBAsB1qP5/9LtI6fAwu+VuKplNs2x1s+21FAFTQeSMZgJDOf5vVPy1HZzJJ3LEnbBT4ogiuH
/P5QUmJR0WK9ZRC316Ghb6xwbskr6eelE6Fqe0/4zEP28p8VIBIrUa4MR8Jp+TIPPQcJDG0KPqj1
oTPJeTfNVV2IheZ/xnnexlHsOxnncZD9ouGgi9pjTu6zRXpzExlE6ZOtMc2BRjoxjxnQwKDpjTO+
Opf7MzYlhR8VQ1xH+442ufi9lU9z4uxndtXOTspzN3kfKSEqURy0QdtXhXJV5nRrOAwvJxOVXfXa
C6HtfnUP+G5isuxQKt3HHDkwZVJE9QKNO2XJqtdtSTWGlRof4ExtKDXZphnJZfdkqocEr4Kn6UGC
ImAhaDZdQImEjedLiPTEwUKWN8BAbAIiHfsVP5gzdjAJCxEUgwdFVGy1DIA3fn2Qm5vFHo+cdvfS
qTXOyo1IcFhXDM+s5qI79dapFd6oNcntlczq4zL3O9scdkIfd874oHaQBM591v/CtOH3o7JL0kHW
z5yd4aNYjhlJ2YGxW71eSs3ynV95/dseOXqouPLvOcBv1xKBl0Rfox1c4iouzsjqXdGe1OxZzT8n
fnTnd6R7txWXC6kU9vHkPFLieVq6zbQydHHKL0eWYvITSI3Oxu2YSRXsh51PKrMeM8Px7XbiMphI
cfVmwZdhm+umCpv4MUs0fxakwZJnOz310UuZLZuqci4T+y1dm9D+Vma0+/LMfbHsM6Sk8ejOR3wP
O05JRJ3WrVERF3LeGFeepGGQEi/fThBKB/0WVx+D8mq2sFJOmWleuwmGN3AG6GAwNIe9ht9cdQ6e
pjF/+04zHHdm/+a4fm6dBC0hIMgOpkyB5B/WFO3WRrmi5uqOfdSH4a0ohQ+0Fhw9rTEpEQtG1UfX
IVnaH2xWkYJuqkR57UzjzFmMHUCZkmZTvtxmvbnrGelt7F6xvPt9RHmGAUaeXFzaQGdjophV0QZK
Oz5CO5irPqQD6i4vlPukyA50sm2cEvWPAlvwSYM+PGQ4vTZ4C3cLeYsZyW7R2LssG7VI6H3pJ45Z
hERGPOl2vJwNNcbPJBCX6uGoxwEGVgKSk+Xtl55yiKVVmyAmMuGSDb/Vhp9rrXamm0o7G723ZxA9
bLNRj+4T+UA41KB67d7OJncLNsgDNuF15449AxvTLi54Ky7OXTmK4UEhwQbyYz+Wq8I2FTmzZuBy
FthATzo9SIZtsfXSZvsC5XM4EFQcdq3orEegNrlPxXbLEUu5ekAczw6TEsYiBBgVozq0Yo7+9GSY
kDpfPSVe9gpszKtqJlqoOP03Y0uCmtqycFaPl9PPl52h4qQr+4ZdH3/689B61gfGcgAEWnefzVZ5
c5QXqjG+mOJZp0oAtcTqcffzkM4JnrycwCEQeALCJpi6ItZeaa5pAPnm692Yn/l8wxhMU+3smboZ
upEsolviiFhWH6kPWgupLmvy1ndJUD00nf1QLUtLiqzilgCU+KNfMVHAWMoQcunRbqI1vkBkz8hg
uGZgNnBPyqYrrh5mpceROFk8R/E73mexoM8RlJo2Fmdc6pUGlimNwbqIBs7yfX+naCp8BJF2X17+
27SUGT1RwAJcXdt3HUx6P7+qkHVDnJfsphxmAZtZzriV5uxmevkEeMfe5ovZb4d5mn3ytPozzSyj
PlpPbkwAEgprd4IBFlSqSN8UekD+jRn3L9r1v9Ot9f/KZOHZhuaqFhhG1/pH2SEJ2oRuMCIaSjSK
Lc163HNpfnqB3EE6mRKCDSnx77iJ1C9Eoarp8rPR2PEZclVXY2qzGDCSE6GHg01RHpWE/noN7TbR
nyDMeX9R/jA2/dcw7p9e+797bjzDsy3WfgB1JuOuf3hCFHzbsTqrxADjkqjquo3nZr0qg8r+AA+p
SinmzZrT6JqPcrRtdw2gSkbjBUl0ohTYHd2lyVnnoWjl6321FDGFAGb7u6sn/oJbRCfMCcTnHMp9
mDn7SZV5dz8PmNr+lNrzf38B/lH4KF0uIPV01XZUhwQyX//9J6KZ1U2hMFMAGKfuuccOcNf1PM26
Vq5CY5pg1Ar7f6dGa7Wb9KhYTreN7Pk5L0u0CMe2HriwVIMs4gYHxvsf6lI16WL6xytu6jjQLThT
pq39PP9fn7AKYmDp2v+aAJxMit6p25yLjfYrJr8yeLWNDJjQJl/RP1IN3dwxFfecTE+rKrvTePWu
Pw/x/9gUqst63L89I14q1TBNSzMs19Is2dv5b8+IPLo7elIftXriv6OmTLC7KRikSWM9EzhmsDc+
ZTnvDFU/1jauvzhR8x38DSJ62dwcKvNILvQaA+29WAx3uxERw/Ja9cVqqRnHNOk8/PdX2dbUfz5r
eIcOjjEdHgvAQ+OfXdR1W/Vs+xnIzYlVviJQA5jR1rMCFcQzW0bUmkbIoATBYGFnNve6jOr1ZPbw
Nu30QtUPtTCCIYnbTdrXauBqkHamviNHgEJOmwzqSnmz2pxGE7VIQedsLRkY7GV0MMZbkrXc3Hoa
NLe5tV5XU/sFmGzawdSm+ZYI4lTSEoWS0wPe6nXkuKKJmiNRrvtaBhhZieG5Emm0R2jbABwvrQAr
Owz4edaiincj+axEhiJn3LYbxZreJ8AVBmBGdvoY/AVZypRMJX1k9OSQSgzGvoH8LaOXrQxhQop8
0EllAlbeZjKmqcnAZjcbb105iy2+4jFQSXUOMt7ZkPN0ZOBTZ/9ULkjvXkYKqxuX8zS0J3uw/kBk
3OfpWNDlRoDUIklayUjpPGFqakiZQlgCZkHsFP35wSGHiv0zaGQw1SShasqoquPOGD/cIJvEH13r
sLgrJhlfipQCPZH6/Hkh99qRf11kEBZZ5ldZLe8zEHhoUy/Q+ojMukQ8ZIgWyL1BVef05sQGQhZJ
20J5wINsv04kcIVCFNftMbl1arvV5tzjHIYwEdVTdeQMumtrpIkaI+vGrji2tvzgQIMhnqAVPAtz
a/SEgeN8OTmkg3VSwmZx9KrxUlpEZGxteR9knDji/CHjxYYMGgsSx7mMHvdTtWwrpXmcSCVrMp7M
sbvZziCf2nggGaZ0flQS9KFDFGMP+WYKKxHUGP8OlXVmjKGd67l9KmUommhY73eZWvjwGWUJ1ymX
EWo0igQHMpNUznyljFmrMnDdkLw2ZQQ7jrW9/IhGMpw9k9Lm9k0ihNw2T5OkioxyazLU3bCR3q79
oyvj3nbqMeyQEfA6PxltcS7iOPXbpsOIB0d6u2QcSyj8ArSk15xuvQNRiWS/KIuHJ3PfgWA+5OTP
2cx8Nz+BdBlNp2VKfaQjKXCz8qkTSRY2gz/VefwOyIF+pszlTaHHlXM0x2GTSJsEbsZgVJkm2GTj
F45YWG2Iy+v6qSY93472s7HYyw6gMwDpW0sl2mbs7OIF57thleNnnHm3tBmIA2I3c5Xo02nedBL7
Bsn92CgODkn+XEb6Nej1GxQ9v3PtWydj/70EAGQSBdBJKMAs8QCdecNYqt0LCQ6wJELAkjCBe4rq
XM63PMwSNmAyNiDGdqUuUtmZEkigF423bWBZnlwqZjfw58GkSYRBYwEzaCXVQOINZjgHDHkVHzQa
PBcYCAMsBEInjMclHqGPlS9Mjk+JZt0rbnkezaK7SvzmLDz1mjhKv8kGugsLod5W+Av6D4iBQLAN
mcF0QTRgsXrtJLQB31MQSYxDLXkOsfVQxrA3wcJssdFbcImWnVP1f/rGAQZhL99j7kHts1d9C/n8
s4Ec0UuEBOGv/SqhEtZI12terRelb62badb3ilnoYVMjZDKJcX/gFBJTQVsiES2JruAvHHsJs/Ak
1gIxOVQFoIsU4gWdXvEFmsi8gedjBJMEY6gQMhKJysg9+k89JRhGSz2XJWBvgvhMRrT52mHbpJEC
K5maE5Lv9f5iGElyM5Lu1qhUImhiwU8E8gogEuqjjlfQwfS6VZQSfF6aPEUeZI4hY/11FEqDl8iD
b9c2bChfnNjK2PBnaFICViNCFRa3eBNLpEgt4SKL0sOChUsYc+CzVG0hd4+B3jhgFoWgwkfnZvSY
+fK2PRFgnnDGmPlWLZQPvYydUzHZj6AQ9TvlcWZgGtQTM/7WIdnRT2oGDbJbNx6bJpR8Du/QYPGS
NqCn2FnRmXclkqmGY6nrLPET5ILMj8VzVyfczCx6mTnVuDcghluSZvmjaaePXuH2p7maidZXhKkz
bD7qsEJQ0e5jA5QTXUXfjYTBODq5AMQx9I26D/WCpb7DjjC1lHNQfEf0WoJlOElDJCUcFMGc6Qvg
MxGXQMJoFomlqdLxKgBbbGOJrKkmZkAgbCoJs3Ek1ibLObJL0I0K8YbYSn2uYeA0EoZjc/pOJB7H
gpOzSmDOJMk5EqEDmMXDfFFeE+g6g8TszDMrts4nCk/QNW1A8UQSyjNB5wGZ1wYoq8nelOgeQ0J8
PGg+rgDrAyeFWkNIP71E/qgYgrIfCJDEAYG0gW8gEUGGhAXFUIOExAdZlRf0nTfhrwEtZJs4PwTC
7lCNR2FXcLzq2Lmu+NUCTE3aMcVtTZi7BYY568MxI1HjIXWFEVQjXv3k/POQSOQRlotrKSFImsQh
9RKMlEhEEpLH+yqhSdx+xzCSICVHIpUc2EoRjKVoypHuB+wIlNNhq13Zgyl032iRUfla75DvXJLo
qrhguUAUAZkRrkeV6s/DHRCFJWumQ6Fjs2BMwzS77LF/2ZwHJR7KSadr02jD3lzt0vecxGZ0AHOn
cat0H0/qWydd5BGz8G3SY9XXyN3mpQGQqgTcMdYpEknWjCdayc5wM6xTk0fRhd62cB4zd7PmIHQp
dDwhdDOedeN4PlU6ULemsxjMORSMplH5mKfZe18SyxwAdDRYgeyqeM70qfaxyOHp0gYi5LkOfKsG
etzb2WnilHq0cyZ4rSdkX/d/EHUey40jWRT9IkQg4XNLgp4URXlpg5ApwZuEB75+DtSL2SiqZ3pq
JBHIfObec6U49uMMwKuyHlwCnxidwvuF8SROsSG/k87uzgydfRpQbmbTPLbh0q2aDgC3LCyvaNYv
zPO7VVwGFJJu5W10oINIiyKusKE2WShWI/F7iGa8kJSNTjWnCrUqU5k6vRiiejAKFoRNMB0BZGb3
iyvI9ZwAenVHBniQ2YfIZLFWLzShiP2IlQM3i+ihWJb6BJYfysiE+olxEJQa8jNjJNYNCtuCrWfz
M1h041aMMKuINQYls50zb2FfF9p5z17n3h2RfQjOabzkiXnwtKa+5XRnQzQFq7Ih0Cw1spNBVtt1
SBnudKaaNlly7i2G+kLVD7yLd0IPvSOL/s9O3rkkjh4x7GHsspzvNtODbSmbfYxQdRNmM7KpGqig
paf1xSowJgGvI7yp3Rd4BTAqXMUCuBsg3XkhyDsB+66IEPkTT85WThKU2acdsAgjOKRp9tQAaj/F
GrVMtwD11ILW00oge86C2xsW8J6zIPhUt8WEy8IrOzcVg0eXOso3F2xf9QfwW1B+VH/aZYbuB3dg
2CMjj/oF+7cAAIdxQQFiEFvQgNMfJBBa4LRgAwf9u1swgiHOU810dIoSzkyqg71WAzmuuStkh6ja
ndHHKtxwXC8Hc0EVDn/UwngBGDKcDH0tZ9MYL7TDcaEd/n35+8eSPcdWTvVr5kZwa5cv2BRAwlDz
bqcGxuPCxvIher86eiduJNDq/ty6GrmmuT+nHNazpdGTD9t+dIEzTuEtXnCNcgE3Ovnoa9bcHJtJ
N9cNaY48VyAf3YX22JN3ezfHUDIpHQhj1+HoGQsLUl++/P2JsU16l0/euOaKTTYdAB7mi1p9KB1L
PnYawqESiw7sikPjeBXrS8ggibRAwkjjZpqz3w05Y1aupVBL9ZUpefsJ+Di1eVvtiZDwMf0Uu3wa
kHDlSUyGtAkGCKAr18w6pCcj6Vt77ceIrBcNToKuRH+0i+IyKyPknEO2N5nymzjxR+AiUNidWwCp
s5kVbVtyjUfkAVp6Ra09rBz0ELsotl6dvDtp0ficLvTP0mFgXTzYCxZ0hA9qwwltFmBovKBDWb5W
KaJeAVOUWO83LNQogtURdX9OKDL40QwtWLwASWt8ylBCmpX9BytdsKXpAjDV7PhLQjRNkhTCxzjw
frHFK9iEaItMwQODKhJnpxYwarkgUgOUout+waaaC0BVsikKZ5CqaoGrulBWbWirsUxfFQA/n+Ka
fNHgt+mVvhnIdlz1YfYYl9Y3Nsph11YzzaXWrVCM4fkILyYzRF9ii5JQSNbuECIUmBiM0HyvR77b
6C7tbeW3k7qL00ciXNsV9t5+y4wUlZFApb28OY0NoYDZDDKLYGPTEBKRYVCY4/6GLWxBkNBZEwcB
Y1w1EgSpBetwGrZE1rkrp50Ro34m0GqxU1YIr7PMt7P8SyGh2ph6AOPD1E72TMU3MBzmXfrocoXN
G2fRtgxvbV+jVDCRT/WsqaoE2YHBcFdAWGDC0ay9UYU+fnUjYfWnB2zaIWMYWckdjx+obdnoxOOa
a6n2w3Dm5fSyd1OpLcwv4KIaMwCq5vveM6Wv1wD5XcahObOVfRm027CxHuNhApi2d0oSkFMi2fwM
ShGO5P6LNL/5oJp0Fw8jeK70ngjTcqcPgEjMhyFlwOnmzXPYOFdrOZbS0YVGSDFslmyurJiEKjxI
95kr0w2P7J3kxoyCptg0Cny9zmOw4ybgLwNXFyVqpXUE1mXQOxLhnbH8/Mx1rZ1KjRCf0QVJGzen
sQsVNgASII1yOFMHH8fODFZmDH0vq0C+VzqEucpAGeI1X6lkBUy9soUkwa3YOHdtyjAcfGlBEdq9
IRnlONaLmpbdbfaVfBmWay3nYvQtg8yaiBeltqv6lPfxpazjj8oawIlZPeK2iSRd/kN8W8gC1VPg
uSlmZ9RnWbeeGn7UzChIvDfCTwMx+KawnRbDTvNWMEnf51XQ7hwNMQbJsuIUyvbWJXl5KiGyr4nM
YK0VGBvJ9p2Hphv3unCB/0zDI5b2EhUfJDMur8DmoFjBZM53lY1ZI6PS96IQZ4QRvtsyLzfFTOhY
F3Qc/sJbcVWP+9EQF1LIkGW7ibtNB3Fo7eoN83m2IGuI9l7RibBGGqJ9nv8EtVM8FZa2xiN+dfsc
FwApL+tMjf/yGGSiitSGxXgeBjcrLEP02sHZ6Q33BF7UBDM221snfRsqMDcYf/U0Fs/BLNde6T0D
SYlPZIcN+Bmqf4OHKJB7huezPkcdbQYjvWcMFie9Vs2mdIknUyV0ZbdjXIDd/MUq7pOxf07rruKa
bUPk+wySclWLtQaNPLD0bK3bQb2NZY+5p3mZ9Mb0JTPWMoYFNjfd5NflQMa8KJ7ydP5m9g/pg8DE
G4Y3tjjrJJI/Lvc6sxFtM0TJFyT2cI8tgDy9et57c3sr+qnxSagnSNx2IrRU01q1buUHeOAwKyJB
I7yKJpvXCmUEbRus8PVUiGITOd2ldkW/KvTK20mHltQtnPJeIYr7+4OmwALlhBRCokCHN4epHzvx
c+f05p6Q30+Psxiwbv5dco7Z8agfRodUPcz/JVAtYHgW/OMkCU9cVpgWMvXotqj0wqo8DwQjAxhk
DW7x7Fi6le488yWv63uDh2ENUuBXA8q0zsviUEUGaVyLPjkzW0h9UXeTDi1GRvbGTht4QlnqPKgn
ZZliG5pBuSK99y5VIcFhphmS98w2CmLknRIaLCoy5bv0mOfOZ5mj9q6t+JOfUx5rMh+ZY8qNYbCc
y1BeDJiAoJycnTRrX2p2li587gQxjjTyO2fCc6W0/IL0ZoulXWrP8C3h6IzqXSz1dMKCj2ph2Uwy
Q0xDo7ubUGzaTdYeh2y+iNL6lejCTgW7SXK47PuqJPHCw+Do2w37INp7EmYaUINDcpgnfqneyLIy
DzaUQPsKfo4P4shjh6tg2OYflZEm9zHcNjKhaTmTn0wo5xhXwI6mbr7mfQW/c4rybd73IOM9+1wG
3TVI8/JSAVjBxTwCPsHvb4b10ZCIo6AAPliJe6l4THZZArrIZMjg2O3DuMB742rEximk6zO6YWvm
dPXayOt425NJaOS8L7xu0A3mR71Go157N4Tt3t5i4ufl0xeKMpo4Rwa7mcEtY4toG9vRfeil24p5
g4+km1mQnfxrK4SlCZkLJ611Gx/j48YxmK1Y5DOugsh7wpDI/z1nFo56Bnciyg+Er/uVa14A/NpP
AykCSVgd8+XZj7lfX8DW+VbVdqvBcOtnfP9PuK3qyrtzldZzDs+YXTtzN+ImzG3voOtqRuY3v3RJ
SgJMi7GX0AZklLg3LBIWgxgLixvP78yr08sCqytAzR2qv8Zk3ONneA6qRek+gTyrvLhA1m9I5Hnu
p06QfDOb34WWyXPKr0UgWkOHVTN2sJvwwK/D4LLP19PcXDy0Bhts1CktC6C/fjmpSLXfl+UISMSk
hFeBjqLcDsmIc+qtVZzTWofuXmr51ihCxVaX7O8UVazqDpPbPbWmdtOrk1tgh2ih4KyptyG8Mggi
JYi49IOM3P6ST2DqBxtpABOkTRlL6mB0KVmYdNAGkxezG9I92B+QD4P6coIRCLKWfkTOeC+tMthI
m89m4iUzFJyF0Jp3SVAgIW3gJgeVhbrHeIkz4e2S3whEhj3a7gFF1Ykgj3gvkpreXWBXCudHIgdF
B4dTG1NmrjO8v/itltoNvMYFVAbwIJFuGjYoVs48qnc/WnNQfsQAZwWPlSplQk7i0fTU6FVGY0R1
a96CnukTSW60viPeAwSQboN8BrxVs6kcQXEzduCgRoGoI+ine44wMt/Vi2XQFXOtfnWVORxM/ThK
1RxbLdxQ/df3ufmIH54JWkuy3CwkljvH2GYghmd0CHUSqG0cmxeTI5aFt31Xt85P7qhsw0LiLkiI
lOKvrdZtmYGcaYiCx7B7sCxlkZsZXeNc5AeWNEC0kwS6duSGqBHZTxB7BpUa/RLxgajGhF9lLsiS
tr4XztBv6KnxpTKAA/x8JUjk35xUpIQsx1Z1y61lL3Ie7cRdt036kVUISRkkxyK2r57khymy4cGe
UcnNEWeUi/UPBE23OMapOKNLA+ByXKaiZ7eoH/BonoamdVcVo8E7hNZ0jdGqUshc8U6UG9U3zkqT
MWLrrHruKTnW8QSbBav0k94nBy5dHlctuCZYBP25S82dUc8/SVyLBz3GkDSh/2hwCDJ4Q+bbFoJ6
gvBIEfARp6A6gbiAgzSB+a3k4KzQ5zNZSFrdNyzhoLRxH+eIa1IdBvFCys6h0dhbgQBIfGeED265
pCEhyivZ+gTvsuZmxIrqo/kd2nxbZBVXqWW8DlX03bn08V4HcNxZkvA6izSrzIqOdTt+tDz+LHk9
xKRh2Xcg2Ipx7ZSPcOFAfMm43yhV7AGl/Hqm9x727dns+FUoyYlNfZQcSLPo7o3EgIJGggRyJqhQ
TjjKrRGkE+g2Tu4mjS9xNOpXgxB4w8xP5C+GmD7ZC4QcVUVKfnnZu6jaRuucZ06zZn31HIeCMcxL
GaC7b/ru1WuqZxdHfQkRXkMGP4TyqHfXqInJXSX0a0e0YWtH3XtNsYhOM3sc4HFiC0aCH+FMVkIE
PpcN2MvkDHNOY26Hjx4VxamCrL6aLURTBlaJrWVXeA3Z6w+MtlBcMGjRk5EGrEkRGiqaCjlgcaTi
Y96rkYmaSHed5n0NaXzbx/WrSUL1ChUP+cDE9nSFN21tLncGMcxKx/7eUGIrxhrJXbGx8m/Uk/u4
C3kp+3JdRelOmUzVzK5k/t/qiNN5MCayH5ss3Da4t3EEg9eGYLCqc30rQbX6M7LpMYhPlZRrXLHM
Y1Xk65P77vAwn0p6Ijb1TnHGaYKecf6THw9r4UQ32VT5GSuA7pe0Q1GFTdq2K1aR07TLZgbwDPZC
R7d3zZGRO4TXtB42M+Op1DOO0mqLe+US4tHP4Og43zVVb0QL+C7QijVWYJDOUP+onnVvI5wcA24O
KzTTH/S5K9ZYA8mfVlG/6RzvYHg4tarJBtLKTYNdWWA+yhRTNNXuulRPV8TKMplGLDuZ8Z4uBPBl
D1yz0qNXIzQ3rjWcuqw/jIb9pKrqZbYDl889dWB7M9+prjq7zDWpYIsMqfEp7e5KSxqM98ySuB0k
vm2GVTfwOt9BqxYmQXfOerJ0qcOjDDW/S9YuXDNksGbBD8U+KtwYjqB113V3a43pS6YzSCidFEd8
+FrW8nuCa9hWyezjDzRXU9BT505TuilSFpZZzSyfTafM+0utezs87RU7P7KmrMl7caKnioi4lRjs
O5JwJ4JFeI47MP5jzC8wkWoVjHG74Tf56zRGviMtYNySlIZ/tWjObCiqe3fRU9e8aVWFJBjFDsPj
yPVFUQfbxrsxI7oTIWOLmjmTpNQd+4TEYSfZ6lo5+iys2s2gXDQrKTe7AomBUkNtKYCtjTuBw9Lh
Ou0o1yWe7+ndRiWQkqR26Yf6qbQTtsFGxthwDt9Eob2Xuk0kVKjMTXse+u4JUjSWkvC9anbMyS4T
7M9DlTJvtMfpGObeU6fcCCWHENxcTDbGyTWfQvo2ZjHOq2HICkoL7F4jwTNipSHs4Wm2SKhwMgau
xSv7kyu5hfPGmIl40Z0j3kyoyW56K4ShPUcLVi1hQjroVnNosmHntr19JzHKrPsZoCn5eBlFLdu+
0nAOwkj2Q0usxBzVNIJS7QlEeDITFraFSNYtb5IPukruesIb8e5gPHaygISxyks2InR+l1hZTw1q
HUxGsStKV91nWuKwqG9eWPcF+6DKgutQQMbF0qvex3DfJe7OJJbqDQHctFP2wU41tZcNAe8uAIex
reNjdxH2TCfUAxHIS+s2o54L7fq9KWtjB2rCRvUav1Vuc1AsVHrzXUqFRR+1L88l9OyI9zOgvY8a
WCVWxlAsnnS/8hireIG+toPkWi4EQmSLI/JNYq+raxLkB22gkR/xTqLePMuW/8ZLMW5qSfQyZe4q
MCza0CcqKt+zspCDj9FjmXDJdmn4FiXleIVZjHt2NNbuqJIdnJ6bFyQb1H3TmgNNs6mr5vY6Cbs7
kpZN8WofGBe8N0byMiKqExEgd4+GZpVP1hukSl+1pcBfDJs4W7C5DmZKUj/yHco51HC8mXPDUM9p
+ycq3Y1rsDGNtfoWJvqNCjHwW/bbmyEtvl3yuTGW/C1Q+eXzbfkhDXl5tLyEHfuQJHxY+i+BHNlJ
FgYRPD27ztGs1yJD070SqWudjFg/NJ6p3rUYaL6YOySFNxP5+MoZAmxEPEFymPdxS5WMgyl7aQPO
fBYb8D9r91pA/lnH7eCs9VI+2AJu/6BRLdikZa8qw4592AuHZGREw9ZjW6KZZa92Cyz7vbHax3LJ
rutaPkp3+FcvGTpWASzFMLp7kmlXGTMoP5r0O/jJCEvaAnekDRCUI3kDCe3QjSxnK7TZazMPMJeR
KIPwXlv2sygwRyuCQcieZy1aWA5t1j2lpQUTUyFVnmmvRhNJunPFt9ODkLNd7JO40qk9Mui317FJ
3WOu3pqx6lF+jD1/dXPirIuYvscddrFfyMzRKmqT4lhOwaMxRp/0CM+GbdiU5eI4eBprNcnnEW3Y
tOjbqZf/Ig1yb1lMjN4qRnVWtdWz6lqwN9u2VuZn0EMRnYB1g8jRpv3PrABYZBHTH8Mbf8YQ8x+i
KCPGJWWMDKgqfrzaLFaNHCQIkfA6G7ybRJKuADKluwYpgzd7GLALqhgIEwh4g998Tj8NzhKQJu6W
rHKSJOKQzsuYiWyHu9IN0wvDuY2Q2Z7pvPQVv9MMc6ujR+xsSSRnGuzQCXNey177QvytITGsgXwW
cbQR+nBwWHuwPNmITtCMpNG7hAjM8yl0kgbceqcJDXAGIwL4A4HXvlc1g2NkMHOnvw6hy0jqruC2
DMej2b5VhiJgez+7w8WkMkXNtqpJnt83wgGYIABQth9uav5OQ/0uS/1VVcObzD/cVnyyxCJAgmmK
qImKDeQDSWUMdZzL3GCrskip8oVGzQT6I36VMeJjDXS/aW+kaTurvKB9Kd4t1EYbkhIkOic8rw7G
7MwzWvoAHQOPSY04MLlF1cIYoNtWnbdWGqdtoJ2NwT4ZfUDHONBCollYxVAkHEYImyCh1IJqbc0f
LuFivsnLXTgB7gntGzGmQiyqeb4exttaFPe4+O+mcr2cMzacIyU6DD+CUGdiorkNqXoiC0NhrFd7
LmjgwRMFeihirGAWGx7tptXtb5GpfFPCyl1RbT62ZnC0iHqQ1zJkegOh/RxEWrrVG4pPW+DDdeoV
gIcRBbVND4aOEqVgxkhT53moBEuRwJl2MxRO0iDxGogTaqutrIMdq4YHtM9nldG9FFi4fafCTWxb
Px3qGUxt1KzWaO36NPpHOMs/Y9A+2pqlUOSWhHchhtBH/FLDOH8VWc/tZ3zoJbxWPZuPyOx+shl5
nRVYP6jv94ElPprSfHIrdGRNeVqICcn8D5DuYzS/AAh9rcyp3TgiZ2X+i5OuxIeOGnRu/tE90HqZ
LOhSY+e5fE55LLKX0oz/dU2e32F1EZVFfILr6BiP2iedNckamGXje5HjomFO2D4AWJI8QsYkNn1i
wf9g5TBVFtK9lrhaqxb39C3Y7SCDqZQGxhnyj9Jw0XEb6KfoZq61CQh4tAGyxGD6eRHSY1bSioxm
BAC9h5koEnUf5DiTwpYWK4wJTG+hv/KNJHX/E+kIdwsssCsgYw9lFL4pG8dR1dhfetFLlgouypYO
qoJVIsLP+p+20OttMHZvoIQL+sfmm2T7+2HGCOy2Xe0b4HHarj1GfErWxJUV1uW/xUTvU9+z5AAK
Q6RNCEN4cO4UfbZT8vw2KBwJjIPUoA14FPj1IeDFfVsnvB0RRmU0SyeyMG55TedRD+2lqwgiKIpk
Tz4hCraAup/olsWZMeGoSq7zEFzrUnbbOmE+k0zytcwrPmCj0Hg7nX2a10BHLOK8AmTEILfQI0wr
1+TGoQ06KtSwnBXdsI1C9OWGJG+HkYt+tRwC32OBhsh2SK6xveLdrGH+E9DDvZyvc/0j6LNpKxS5
lZ3NkzEaVX5Iki7dDLBT36kJcAYBkXMw+TEuqhDIJDDpklXkDgBsdT0/wPUmvSH3zl73FDo8OV2L
EGhGU6hwkLE1ar+CsPoHpviEiOmt07MBDyy3Fo/1YS68S4FPd+Xq3t7gPaoRzhjCuXSWuTdl9pmo
V3MKODYJHVxAERRuWH9CRCp5z+I/yYAGELdKAAIlprA+sDo72xqkhvJyUg7ZMMOhqumjaiLmQ6dE
wBnr9yqITkwV+10BnP7RI1vLFnsvESdEUwF5JigKZENmjaZfSZ3FHwK7YgNOb9GKhpuEaDajKNeF
y/cTZtobMw/V6Kavp33PG5tsiMV4zSP3A3dCK3U2zfyL7O3VpgSkRRnJFpuLDbjv9IWF+jsog49k
cpqzkyODjasZGNtmqgd6kDjmDZI6sRvzeCUx8sdIEVagfGCOFmLNNKglkaDBP8b0s5yOydC+20J+
BaNzDw83VSnro9EC8uXxVpAI+dORRJmqtQpNwi+G7NWY+JBVwzUPnwlV7I2pdLcKu+FeNh0bm9JN
eAk4iuZipbyQn6RtbZ+fJNoGbnjvIj/r0uk6JIwKWwa9Nt9yhTtu3cJn18M+9msbKxfAgzun0cdj
nlrmynOxCOHBfDAxH4UMeLm1SkFdZDmsfWwIk8IouXhDigIqPPJpvmUYHXS7jQH/kD9k2D+DBweL
pKFFLcbf1gUarqAFeVZU30EjtVXDEb2SmvwcZfvUo6sA2mCSIkHZBUPM2UgQTokwD8PcQP+p2TVU
pXcEYP3djrDap/YNb+Cb0QSvIUX0s8rlv4wpBGYT9yoa+RYTZLD2ZosZcdpvmWuQd+ldXMKHyHEo
iTQaqn1SBj9sJz4KlV1Qo/tsFkCFo1pwGAbpqiqYaCNijYu3HCNYbJklXUzE/9YhM6KYb3F3LEd3
N1T2HoT0Sqdt89Plx82dYFVZsXVqU7FT4JegsEzYitxHJFNEiKy52dgP55Co7fIYWjXcTsEMvg45
RzKJltJPUekdo9+gMIzNbBGRomLUq4X9YAQ2NXJyJXT6DG8oZO5xCMB9reJ2AT17dDYeRF1MSYg/
tJCQZu+7k6zFl+aMXVO+8Itk86stQh6vWGBu8JaoG6qtR7r0AFpxl3WYNPb6RGIlVLd0N0PEtNSZ
7elnEmmX3go/G25jn3k60zpHvZm1XS/n2oecCr8y+1+1uOTDs04Q5qrK/nXjIdcoPmqByclYgpqT
PNtawuUldeYbYPQEROG0rs3uczSM+hpXBQLX5COloKBsG8p1oE/2IaWoXgXMy+6teDH6ln7b/VAh
72VKasvAVZy8xAhZDlaBlsuxGgYfIQuH2Rv8SKcXS/Mq2nQq3mXh9CxQmHJFvfUyxNDMqN5HsObH
LOGYMnrgk6JHuw3avbRV5jfEo9s6OJsA3VZBgsVoj+GqaQVz2wak+qQdq0n8xpiaHdGCPU2cO2qO
ea1Z4dmNmQZPzNy7sqyxvZHC4HVQ1TRBZMJM7WR727qIXnU7YjRCuBSnGVC0nGSBujEJ1bCyNz6d
Bbk+kYvtbpQ+PCfJ/J6p+cEbhl+BbZrkoXMX4bdaBr0Wagk/FNk7a1yoNkFG0CLtKVkzRMwrsgyN
8TnJNRihimPPYl6OntxmO8QRLnmBuOECFsSd3HaW8V1MBpyt3BvhCyiKVY5KknUdX9fxxY5IWGQR
Z3epPtuPyz9ZEkwoT+AI/tiqb2BBHj20bD0sIOR7ZlZfqqZ4HLTA+SF86ayh3iE8Ohh2oeyWbTZf
Iu1cgp2+hgw+SrcTT8NQZ9dObx/72B7Ffgij5vpn1/IEcKFM4qaU6COAzY3vdpO+dKFX/sb2T63w
++Y8Uj3SyVvBSYuMDnqIhgB7aoW8JFru9SBMkF+jUNMu///iwACqUo5yQ+Z3uMfRHlp29tXLApA0
JedX42mUf1cMVyUzRoz8eRQsxmmVfPaNd4TrPr2ic4CDji7NUU23cXUdU2FZCZYpcfysZH8156g8
oUPxrgycxg3vcukDouPRFChpwzZN4eWWoMVHkwFyCm69inMENMMdaVEMxEn2vIW6w2J5MdA1i7OO
CvB+BJ65OEHqYyjr7ObkxFLFgPJDu+i/DDAPTSWD5wqru8840cG0TstAZuicw17IL4KQlL9vYNYc
8TQ5ZYDL9TmRcnqriI1jSMbZNj/EKVew7ZFqE09C17F+OacwwfQXtwYR43++KNuGLTAHfXGmpqRX
Np4bUpQestj9F9RuvG+dnmuvB8qWtL3+lTlO8KBFSQc0CL+tRQUGQYnPTkuye+AR5PGW7j/CeNxV
YuXmJUhbm//lSHZyzl2Orlxe7fipbAqs02Oq50x7RvIWcEVsc4DqbZozrcmCAA4js3ELUnI1Ts2u
kJJxdiu0l5kDakXob0FOSnkxjdgD64f8Um/UhEogHEkP6gcWTKWhOMVLPioNNoa3YFcV3Cuuu+AJ
Wzl7mTl/ouGjoq9TMnpmS66jSMvppJ54o9xLsmBegeUNq2zIjzXERf/PW/j3xdWXIQbiv63AJXdH
HUcCC8fmn40O2iQeByc8yioWT7GuuCZw4W6dKdkWjbfkKVj1WTcfjMzrHmsQjsWoW4CI1qBR6kcz
2Ay0CA9//9CSeO8zg/5Jja7GmR++ZOiW4Zm+DNkwvTmAWhtP2Ccv6vmIHSPAFcEFf2xc49/fx8N+
z8AMh61kPyWQ3CvesnM2fQD2M/CWty9mY25yPUIlJc2d2UXqAeusUlSbEUIvwAUB+BkyDzZsNE5/
aNPC5pGCs35sNB3YXUeB5PXBKPE50j6ViX2aGn7dOitPzUmuRj0kV1oEokv+njlzbAifHfJTbsmz
OXeQSa3uwZHlbzbFXJFBjlRPoY1/zVP9nvHOdCtiF92iJr3nguTPfsSpOTra3d+nGgsYrVS2T73W
1eeu6z1k/QypGpUO53oKCFkqDpQen9VUzM9zy741LRowBqN8K+UX5Wv/3BXjabBRSUbQtdmroSev
QYZZUs+fptGe/b8HJRKUkJNgPRMVmM8abE8Vips6MjZ4T+QuoPO8Ry/i+r2LOiSq+q92UPm3G9mv
IXkstRqTfdhaxq6sGqqboblOuL18e2yJkalcotL1XKLZSAqe+1Cvz6OVvcqxmYCnAg+glXG2PWPm
h2RoUH20T55hVY/KmDn8Ig+u1h9CWVeM4fCKeCuRyZmjxxS+yb44bwm2JeiovZjCMnzy6bO9kYFv
MQfTPdWJ+CxJIz/XI35iZJoAE+ox3CoLeWoAnPjvC3vAaN/Y2qtwjebkmS1jr+VPgTHdNSly9ABO
M8TMcWDmnElYmR7LfL76yqPTH+pInTOqJ48jh6Air9r3fU4JS+BSJm1qkWl8CpG4wUEEPJNouqDZ
5ggJLf3WZ+zFoeRd/r60Nsbq3mTkhhNYXh2W/Bc1yM0cIlMxh6h6ZpFNxpRZ7yA5Dti4xHFK4FW4
TjE/jmlMWAVbEgYWLtaIqEE5Yxb/BohjnIQPjLGyk4cNeZWaLno7s/6cUvAduW1j7ojMO1wizTnJ
6iflVTgLnEZ7z2TI2Msd7/up/kwmsz4nTkuokhuGiCxsBmCRPcOSLGO0qVFVXlIwzUtGaLEnL4XO
yk1dAI21DZ1VU5s5QHqh6iq55xbUb3z/LwZZXEzrunhX0QLf6C4Wxz8YX8iCYG0NDQ6hbU37TGID
yNrMfvTiGEBgBgrOSXt0JAk6VZE0sBmp2hlrqb1XS2NtJqzyujwgUbLQ+wtOteBUq4EOTrBLGWSL
caFCwatRxq/6WeWnDrnLadLn/JQyY9wGTauV6yTEt5UvztC/L2mH18/sWJiRYwRnYXkXskoQTEJ5
asMc+Pu3NKshLpAxhjIC4NsCPYEwtebh70s80xlD4ua1R4Yb6cZzopYBK5uYfa5ob7vyxa4p3kI3
Kg+JAyrJiVN1zHQqN8Oa9K0VdgJXObxVjIryNiFBKIYo3mnOXMEq55vr4TAdGWU9JpU3nW2D0JxC
DbeUSPE/5HRQABwRUQGZqZVc513wgpwRsXDcoNGKo0NoZuILqRE4ovjFdFwCcaW9GYK02zt9Mh5C
p7tXrVfcdbL+FAtQwiFRSVTBwRzn4xTG/zTPCA+VXg1HVK/jfSTBmMQzP2fuem9Tjz5SAAaIbOu/
L95Y3MysLa+5Hls7WsL3wUXg5KA3fG/I6DOENn3Nk8MUCM1h7fbmq5nP1MZlNZzzGjx2r50bzTr3
OhhSGzjknbt8CYf8OYrJK2T/RWzvkt379ye91eWxIkB7PwXdvg07ddKZav33pRhroFlpFv16kiGx
x9hzcPdC6h/m2M2bpoZ+niH8Pxn0y/ClnfPfl3oanDOTq+t/NuM8m+f9/w8VSmDXdzJMbcyoerIY
teHOhUV1/O8yAZCao3Le58Hc0jIFdXJywzSi7520hMwfGjM8GCagPcs8scI0T/9j7Lx2K1fSLP0q
hXPPbnoDdPXF9lZb2rKZN0QqDV2QQRs0Tz8fqYOpqR5gMEAj0apU6kjamxG/Wetby4eRSJM9Kz1m
I0V5ceY/MNKKFmUr0ss4h7nI5uMK8oy98dzwIYjyL2bGlMaBZHtJcYKhu9ThAruD3+ziQhv2vV1t
9M7bCTkNnDLlcHE9f7gUYyC6lQdmukIwiMnFHLeK43qrjWh+Xae5U9B6KCu3ywfMd9p7rFRzqCJC
Hkp7OJaB1wJOp/isSBrapMQWbnicG57sfI5wpx6Wil9u2d4TLIPPAeMn8t/Sd0ThAoBdrmhp3PRd
+gLAGHXy3hCsiKzmgVF9+1BGTfuwfKiFIURh0prLlm8ys1iLLK8aPaW8/uuPr/+tQIWP/ZZtmL6v
WO2eO5AIh2lKbsLuW9boc9k00R9cOdyoXqut3Smb1YTtWOvcQpKvz5UHSjjUCnnKOptQBYdr+VUO
/a8FFCG17hGoMOHyeem+eTksZjFjCSLPZaVAVKsuAn5kVNlTntU7xqbJye8iqmBJSNQ2TYqdT+ju
L/45aFUizjiTdC6YOVoinx1HxLeLlSYqNoIWkKaqbm6ZP3Iz2fFDCqIOdEiknyQSIBaD92pCI6aF
Zv0o/VlGWQn7Zti75YOQk4CiSPteFZIlhN7xHmRn9U162WWqyl3ahvmDMQdOYLHgzDH9J7aJ+Smd
I8aVY8Cjaf2cXt8bcOxOwaHU/H7XmEW40y0xECrL3thzU9LhI7QPTgptrgfI5EXtDQwbd5gvsHRY
KUuYzO1eErfba4VvIudmqWOoutx/nTyG4l03bPyWbNYs0hHUV21ywBFub/ArFDunqskf6A3tqnk9
jGVR/2wbupSAOuKlG6tgaxu+uJgOK5AicTiHdOqNLI5OdtL/JMyO0KT0aak4pSXEnskO3HeT9nng
lVtubM+yYIEp9HQFe0qQ1vxIM8TmziRo61e4j5kK9OvcAbO+MZkDbqcqDMRRb6LoYDjOOUHhzcZD
yAPRVtjcPONSzMb1VNjRruhx6pTzh9x7KNYm6zWsSYjquuAQCNMH5EoixwqhWLCJQeydcVY7EuWD
ObOF83xrqgGOfBq6CEsmOHRsjFtWDQFy/MgaPt1mVpaPpBhOc8VvtZN+DG3xyyys6Ib6ntt1fuFT
vf1Z6M7NtBvtrCcxNba78VDzMyiPWaS0IMkzxKO2K/kVDKMPg3T5gZ0WEcBytGKq//toNUPrQ+mh
DR6cEp/NA7kUUUPShO/DsI7xhxkRObjWdFnqAQ9LCPo6GoaFp+LjOtkSrBOsXCyb4yqp636nJcmj
XnYHw3LBfTYzDZ5eBJHUHxaA0QHZOuY2I7P3UZQTIxnHBnGPzbAdCVLdE4/y51+1IJox7dq23VtK
GMShYDJ4CQEMdcKsMKu1ZreTCNyIZ6WYCCc7PJuAq7cB8FrgQwp5fkyMWVKT5NTRYe0b3s6nwfbJ
HreLjZfB+FgBBPedlsV3ykYhthULy55AW4XNap/Aj6HH7B4NUcLJyXkZ4imOrh7mOSeBURqP8fe+
7tkZ5wmsGjxEwSC7a8IFvOkG/8PLPRhnzfBgGzx8QyHa75ZWbZQvTtTYxotiovmUlt2WUXAbBvUT
izUsbFE9HdNp3BLc4n7TRiPaEngLyCh1jx0zlye0jGDOK26lqsaX04KCFfj1/Yw9mRFEFviXGpVb
kAR7OfNeHcaxKySJPxtmY06CtGUlUbBAmjR5Ihbqh0bBneYOD3pCRbKyDMzAjDzdI7vAs7+MLdik
Mqk2yF1mMwo3pD2S1tuhhI/Nsz2HF3YtjrC8rHBaM+qZb396hrh9neAPEiIKMX/5V0wlPoasKB6b
ir/D84vIeN2RKHaoYqmvl2/b8FmrR51jYzOHNUHQzrVndLn+au/gNiSH5YGfrCGaBfbHpOEEdezE
3Xy97XFrb6xROafMDiIaC4g9RKjTfKb5cblTWn4xW0kkQWSjscNJV2IyeawTJF5moj7SvHG4sMKA
JFdjelLmUyN89K5MBmnFBwQFcyASfiS1dufGHziIsyHgGfZhmRJlCFTqCKUTCIeNXiZu4kfP8uGy
heIBjY58MPCg2we7CcrTWMTD1cWRCbxxLnHrKXtPovr163GO+qQ/EjWCYI88vDA0vVdVQqXByvV1
x3eGdIhm1dVeMzVnS2AkvMXQs3cGMzNyMermxNjk4jq+PDQdhe7SlmN9WJKgB/XEjVY/JXQjGDtY
yTZl8zTm9jctDeJLYfc8I3XjXAVGKCA/HSNbm2c8Suqj10/sZQw8fBHxIkvmkW+qZ6BPrAkUbyVf
Zqee522deaH1QEuIdDduzFOUTPa7UzA0DsZjWYj8akpcm0YHGwDd4ZksuYZAJYZbY8s/ZqbA0Jkx
iiLG5rw0F1oeXr7uJTekpCfsZjtUqruPpd7MO3bx1tjD+6hSBhZu7z/1gUACw728/BEoFwPUSIJE
ILy3f5Uf5miz/5lATDQQhi9RyOkRohrcfp3uE5a0jSpiVsgeJ1HsGh9x3KlnV2SPXy+d2ePXomr9
V/062dg1kUTL+uKUjE3tTr908xdf/qgJJll5ZZFuXTgyl7rrqOrARbCkK/Fgzf9baDfWIU7EY8a5
fGPyAUq1rcv1MoqwOp/kFoYO3OAh31yg49+0EeXg5iVXKveoP7TS0/d2kvQ7EDW3usDBZ8oou0cI
Yxt6ZV+o4k13KS/jvG1xRSmKabfxjgyIzlC93wsgfScPrJW/0iy/PXojCxvgtaCqiks+gpawB7L3
vorsFOlaNPKWrR3thZRC96TLSrxx6EMmm33nWmWyK6nhooQRO9Zmsr+FJJ4KSFuhXq/7PDu6Wcfi
lVi9tGLBIMbauuSlZ2wDVkczCO2OvP+THJv21ptGCFvXyL83ANcAhjW8ytn0IglSSp1AuzZ28L2Y
+WZ+Ry+0DBgpEklrCivCVmVzWTr7TgNrOBc5bFX6bWK7EWmPQCMnZjtr3qacl3mmMbCJqLxdRz2Q
IFXsHanV+G/5UJ9DAlQ6PkROpxCmkLBRJ431MLgOiVxEU+8HKdmsWZZzbrX0piVMTqpIBtfCN8y7
q1fPpYnHqXYo3hn/ID519P6hUcZP6BDjJeqLe5Lo6T3Wgms9gbaVugIKEzZ41OdNQVOZ8NUxWsTQ
trxVQsbRqrMo8uupZQK0kVUPaQXECJVB2pzikkS5+U1I5Uq+QO/oHBvQWSAWs9PgwYnV76jUbPxi
Uc/+MvHBTwcDlnZWgIQ+cZ1PbgcILZ2RcDNqLqGqxrMdutvlfWk6AfYYNzuhsAsPNSywtcwHSpbQ
PbtQQvZaUCPS8SGKezZ0bZMG+KKNJO3aVcDWzyawTdqURYUzRcflebbHWoLTCymthBBHJyXjHDjB
Ke17/YKJu4a6Qx0knTo7dh02H7uMcQDPU2nDQ3QnjQamgRhYxdvx97S0xJsZgbHGKWiymIdbtlwS
oU8gyUg2ui58/RLEKaKwVAQnlhXTrrPYr1PyucRvmN2aGfTw4VA/rgtSzXswBVtr7OwHLZI/zWqs
uAr41RgoFqfCqfaobuq9QT9+fshs3JoMYziPokdLd8a77cRs0WsIVIoVNe6RlLJ3OUSLfsq2Wg/X
nxH18Og0P2PNKg7taHRYI7Ck1kpzThLogtZW441YDvwNS0agoRPghaAou6Yq/04zn999Tf+WZYO2
c3KvPk1Ey6deHF7dllzhyspfQFTjjO6e2areC8uq1jypwcbq/eZOegEUkVhT17hW/QPb4LuCCLRv
l/8WEffkTAOH28M4sDBQD8OhFwCg8j6kMJzSHLz8rCaa5oFON893lv/PN1NKE9N9jAYSqWmVKwz1
0HEQfJgQkgecNJNPjANtOEsH5tPcuxxxnpUf4PYHG6IN1KaZ26s2HX4sYxJzRMZJQajNBeHU8iMJ
8zL0Jt7TeS7FrKJfLZ/oCE88CoJHxkL77qmaZ6ZnNBSlCFC/LrC65IHoK6YctoznOCJX6oz883Kd
dNVraznMLG1s/rI0iYGp4htDVFJq8mR8xDtmYWUlJM1jzrwpbQDymm9vwhmcmMamvlVW5aDfousw
JbEN8JNsxBOFhKgwIuqJ9cC8JCP23tp4seecNMexwr0ZCbWptGtMKfNH+PIzbCksKDj9/UCOUWFh
aW4hXxxC7CvHQHezlcO3h2+fgHef4ei2t4N6j/eRg1qPToYeV+cS5sExsGCY9DZPTcrRg75MEx74
2zmFbsJXhMM8yMAMWc5zaMInRsY1+t4vHzEg9RXW4IKHeK97cXtiI4ZoO6qA6wUeC7y5wEjDMb9Y
5Ooub2q9DfXfoPmwshXGWXGu0MlYiLWADhw11bxpfT59amle3ytpobaYGyKkWvqpCXZSOfMa2Umf
rFk2otlFsB4J4tpTsvyoxh4QRTUcFeODXT4gLvcZz2yoxCXxdZ3zJjKK+TqgD/TsElQIU/ytGyL+
Y8Oi9n7JwMGrQ7JvVVrdxyR8VkNOLzCwr/BDRHJCwUqJcVsFVX4gWGx4FIFbPnRhoZ57x9q7eGQP
xnzrob/ujo3nnFJCQC8M0KzHsu9YBJlU/diuNk5CloyRvKq6CvZF761kbc8kdjGucvAhR4vbjvWs
ebF9U65lkSQ3T4NZLImWc+YBT+3h6eCCDI9+9IOjF8DU/KUa5E4nL8HZjag7naOgQAHK7+YEukzP
+A8X3NinxLT8xyYpFbgi74NJr3it2axoTopeKu7pFgjqoXSdAC9j415WIYOHkiWWcXfQ8IZqeg1u
cF7y4jreapHmnCthyofRzX8ZhTseLJXjmZ9/pfj3Kzbi7h8ctniEOIR4SYCrJ3Wn72KnaK5Bi+OA
7ZDCtJGW50A23wyNybdf6QNppi7nKbHnq3JKjkXpMi9zzKNV5AOPoDihDLWORoGWF1vb9NqNCPrh
5p9Dx3ZvhhuA9AQsraUNYGa3ApE7f0+yaF00E3QAdB7W1cMBvZnm282q2b4M0rM2CJZBrubFGRPJ
dPaDqNwStHCp0GVj6sLwS7X73srmZx/1zklYxE9ooC0BpdTDdcQMO7MNSW3tcvicsNNabC0mzOMs
jw6pjbQq7vElLTvTqLWyfRvRKJrNLHwnxm2eji0zMS90+oPeP2euuo9dDM5fMTo9zx8azT2dpIXe
dxhQa3Ud0vC6BJajGnF0S64Vp+/eKsbZs4AkQBoruJcNA5R27iAM5z19qhoZQM7Xw2OlMWeZW5se
RO9VTYSmahWRDzzSJn7tlp2/AsLqkKcVZaZ2tM0YBp/JGg+4AH8hIg4THnfL0h9KLanXy5aipNiH
rSCbE4j1J+qxfI0KIbySYuvjDnbsq5zATuMvvLjSsnFTcdMNkhkFm6WzsiLz7IBE20ZlLg5ZS7ah
7CZIb5Hsbg3VxZvpcbC1Ttas3S4m1ASpL+GHAFp1P36GFc45s4Pkk/4qK2zU0hnSPbUP9iG/EXus
ttxdjV+sJotj1KgnBgTx0K3JTc2JH9BOKvXzRzXLVArN/gnSi5ZSn959UxMAXUJoiSKEWOEP2WHw
szuSf+SHPp9kzEbJtM0fSb899FkpPqrO2aPnjAis0l5Rfq813/fOMTL+C+cGk/T4s6HlhZA1XCgf
kPOF3WlKJZJtkEpppLfnUYv7TWTX9mpsrbsnQ39f5NMeEaa4whcjwUy7hUzIGJilz4Xhx5+evy5s
HSxBNmlXkyUJkvJfszxlD6g+u2DIfIbqr58AGN6DHHeMLl/BCMhHgjebg2eqbDMUs+crgsYI7nWF
j3FggGoCdEWPAQA6rJiDURNrsJ2yGDlpWkpWxvNTVskhPrjzKqPNh1ORBzplBpHjceXQpzhY/IJY
ajjdD4ay1Lmw6blbJnD1wPMT3pt5p9NIgztUNy9AwfzNOL9Maar/+RdXtTLbg63QMWR19Q3HIJbo
3jPWk2EzyzIHm1fftPZV0dGvU6L5GFSPQ8eCeRyM78JHDc64ePxwxpjged+DQTa/rcqy0B9QSzAN
5UcdK+9lQRojtTpNDpIgP69C9kJ5ebbm5ajjpf2Jopi1nfegYCoQ7twzh1Mnpfz4oqvymzvF+Qn1
mQfcg8Fo21buNu3K5roUd0qY7WMHiM/2o/BZZmSbDlQeu2SsbDznXCl2Bn8k8kJ0E6X5g1/RtkIm
0FWD8Wxg7T/29LDYGLRgDSii2jYTRApYXOmldgfw2WE2MSlFde7ryMVpSMS6FmokVbdNEY/SfTSa
d+gkQMtWdx8zZhNXq0detvwCsOd5zyBwurUfDbuQ+dsHXIk5bdjzpHFYOj0bidElEHXL5pT6xuzf
7BD6n5sncK4Hn7EvdbWmj/4mRzawbrW2OYVN8546xHSaQfM9cthlcsgQqSQs/xrlfbd3MIE7Gny1
eqn0xhinLGMoDNFMfpmLu1/bc5HU4sQtOBfdv3u+sZonGt/d8kvp+56jtZZjf+rM+Emf4n2vm/rD
5IXqmiby/DWkmNINhhttX84sXNjVzbc+iN708Wddp9+MAZ7F0jtwlIenXHTTgeEUcpFpdPaW9qsH
R/kwpBt98il+Cmb/NMf4Daw2ZeMiyqdewH3zERywXcE/2c4KgnSYonM8DUxwZ2GgljTZi11M77FG
MjX6iZogi562vzfpb5bDtSNdbkIS7JA2GlbWewBsZH6H6jVdI+veM75+He3nQRNh/gMRH6JQxTDd
lT9A+GyZzHqroKpu9ZyYPKtDDI/UyeX1qzH4e5ZJ5jRh2Xt7usPx4XTkgqY95AjpyL7xAUI9NpjA
7kwA+bKY4PbSwWuCKmw690xL99nUA8ol+GqL18xZNSKBZz4hnoUGTcE/t1+6Qf3O6JmhpggrZqHD
c9TCmAjmQ0Ozs4AkENQElge4CaOcxSRgsmbHafDoRTmrIalZK9WaJ5Zhcjt6YXkUYH7QBNas4Oa6
OvOh+6cjiQeaFRYnd/oZaRYe/mUaWFUb7L/aSwwbcG0q/OuVp+45kINbnLgnSQxPtko/68Lvr9jB
ktVUoxlj4EOVhi56HZVjvoMTih2m82GVldRk2BqHxwopmdKN+MU0qegQDV1jB0gXAi6A9EIPVlXF
+eLbOYBNVJvA/YLh0kTqs2xQYNhs8M+pSrWzpR87Qvd2LLP07XKSzlNAbWjFY0xcSZQAU7G7TTLL
AFRHOy7jXuyTWfPRk3Uydenw6bvYCkf/ZQTmiLzduSUhuydd1+pD2SteV+YIGzUU8Q6zHX7l+XlH
nHFA3CgIac1mKhC6A6fz9+4EQ7Dr9XEX+rmBGvTF7ATj48wEZoW1MGEI4Lswp2m6VwsenvEPXqyl
3o98ctlcQwa3wsN+3lvMrSLe3VEesLKYlesxzstzXzMKY2rLFNSIPLVzovqN2IfpoPUK0D77fADA
4TmJu31qy5NCOmQfZgljY/IeV9MU3PQBtE+XEQaUAHx3ItA+kYEiPsBic5BaNscOg1uYnxa7VI+9
0Q9nGLFqp+NxXNXkCrpxOuwaRtH5+j3KMYM4rRieIle0SOUAx4tKP8E2/TT6SNwSh5dMY1U0v6O7
SibkUbHjrcviQ6LiOHhy/q01fTA3rghkBsLDgWEcIR71L5g8ok3dqO8eJ8CmyIa3Ipm0/Wji2BUt
rE6tcEGXzm/l5SKL4KruFB3EcllkTAGx3DKcaqsODLD/bZp6XhALldibYBU8Fy26Qm3LPsH60rBI
P50uljmejXIK3srw3UM6tqtHvdvMm8xlQMZ08X0ZNk4BOYo5KQ3EpBLqxTao3DIQ4sRVxN5i39WJ
SoeXmmUgfMuYg3ZZChUZ4iZ/ILVySIOULAv85WnMyBrHvty5i30OfK++yvHyRHL8HswMvqDeLa2L
Ns55ChV15zL2oWPxbrbn3VsP0gb043Wq1w8e+pcjvsn6gl9sM8yLjqoHylro1iv9IkK+pQtqeVMG
fTecl5e7sUyxqXh3P2u/UuEg2S1ShtIuswY7iXee3oQH09VwRqa+fKf0pT8LmvTYmiTgiSRw9p7T
kqqnATwYhLsJzS4469Z3C7w1E3eARWD/ilMA0ie0zZG6uwFUtiDmvTHKkIzN8widsJIgRRk/EiPJ
AK7aV8ILd1WegNRiS6EFAc21lwTXyCIcZWQQyEpDFWfSGOpVB4KyGIvgq011fM98ZJyBKTGi+B4G
wFlc0RqCxAOLX+1aB0iWmR8Per1HUZ49lkkNmwUO/JHnciTZLHrm+qvmIiI5t870o7dk/DyBo3wa
B6BcFmlBx6+xR9HVLrDoviIARRY7EprKN2uOFceitGLnm1xsnNFfC5rMJotDK3peLH8ALA5XoJx8
psaOVQHcq6rnpjbmFWuJXot+1YAHcUNCBEuHDMCLCsc/si+6LTiJ6g6p+dXJJ/19IhU9U4jRQV1z
/orwh0NhpwZXXUuQudcks0C7GChgNMd4EOTo9uqlQ935MSkIhgNirdUifuGVeAkGZDp97TBHGiwq
D8N49TtGDqzcMHwFqPvSxAHON2/lmEA8YAlGfKgzaZtvYDZ8+0Ck/a1vsHU14xC+MDxAwd5jTKfb
yJfJn2NEpz7pgq9igr1icIUoiKDoued52BRh+fGVEbAUG545l8JW3d5hX69I8AzWKRntq67RnIth
BukmmSxnrZi27zIbuJ4YvfYkS1GT9sWVicIQpDlAgWOt63DAJOOKk1sn1judVMdlkR35oZEwJFE5
Hfp2KB8cP3hLtP4DIfMWVYB4ghLqn8PlsypZ2VxyFDhTVj3Hfv8aRTVxUjzKsC/EWsyd7dAJF4hB
MxwH3OuWUuzLKUAQl1A9DajiDkVjoH/qHJwQ+PMTgi2PciIMnlmOfvSxnq8J8d2j4s5uZZPGV0Fg
DcigbT0M4300qgsk0ujsdKi3yrYn+XauggtMcSXS0B1fqj9N8gfJKKSoEJGnJzm4uM5XJ2oYQQN7
1NBMj/O7ugW9pOwdQY/tvUnNB7J03WNlM/lysUCz6OFWa4ULYiZ6SFjR3hg/IZieb4o6itmz9NZ2
3mjcCrx5G+TIGNu0P8I1NBhhU3NTPKlV64YnJdDrWLr9KSuHoLAWxbSV6tFHmXeMKMhb0JzgrbLj
6RQClyFuAbTTIpz0qDE3NJW/hI/gs2Ea/FJY2p+eJS/0AvdX4F2keGrMSb7LjrT3uGle6wC+dDaZ
1ntX+uj2hxanHlE2BP5yIy1lw3I+agEL5UnG+daJfe0taywm+WZMpsU807RktV8g1HhK4GmHM3d9
3uxUFsVfEGHP577NDr6NxG9pdRqjxJyV+wZyen4+YYY1mExcWgl2M3KktkXnZZsx1Dnx59bPMPMf
NT/DsUAhVPB4Glk2bsgjqb4F6GVXVwY28o6oHFGSI/vtV9kghRawMOgh5Bjtsa5Jz4x6BTg5DHaT
DwuloDLbLW+2uvaegkihEwPo/dIbVb7C1nxrAVgjquEeMnHJ7qZ5Oy4T99fy23FrxssCyczd7sEj
tg5F4KKPZbQDFW6eBLkznA3Zo7dZzusmrUy6unlQK4OExYXTWq+o2AGRE1DIyMV4aCLNOyLHUwwY
8U3hyZt7FlR25BnIhBmU3wc7nbjElWsKgneGgpyGJi5uyIHHrY708pyVj7UWO/csZovutf6DYbYw
Cb2f9Zx+CCcmXuc19t3eJYkqCeY4EpywZt4+JawdDssmFsHasa6eAm14bOYOr06qN2MoLlRc5Tez
JP0Q0wiy7SqnUwO4WztZ+IrnkPX+EJ6YH+LE6r3u1Iwwc5JRwu7HuXOAZ0LCkJN/hHjGdJKF2gAV
TqU8bBJ4KXEfl+N3zyIJDAE1EZ7DKsUfuO8nBeYpZXwpZ3KPA/LdCn22nireTXmkrTujth/7WuHX
KytWUVRR0VP5Epgh6JQaapJyoeioanbElM8WTK2f1hyXh7CFYVCfU4V5eXpa3gpTl5Rn12I1b0yD
uA2MC1aDTC5V09h/v9/7KdZOTCSh/oQAgl2a/b+vapSe+XriZa3A7mDoW0oH7u8cOYyFBqhkpQzV
kKfC9tg8BCPT8T4dTnrUIatOSuCeDgip5S3C8FEeY3DUbaxKOOHuhzuJ7F4GTnrvguFpnqETOyEv
oq7CY+vH/B4K41nplnqP9FU75vFjmD5pUZ7cuglHn8gm75LY7WEqSwvwIXIaqNTqGYdIwwIKh5oA
orBa3uVfxxsLYBTMSGa4RF4mkoPJHx+OfWan5FzWW8vo49vyR4KisvWgl0PRs0FDD/GuRY+7G6aW
vC+vlMeecNJNgPsI0eR4WfoMWYWHQmrVlW0ZPZcOf87JI/to1+wNVaPiVwOoE1EqfBOkfiwVm2Nq
AQSzlsnFWMhNYodij9/RMuv2I60I8opHGwGB0tReaWjPiaiGRedBdC362XiSx1n+HhfyMeji7N0v
ml1ioJovk9R6zcoM7ARp4uvGQF+EVfUdF0G+qWw2OHngPyUBC55lomQHATvbCMURyiwaA+jTVhTq
x5Gbma9IaHWhsHxSJIJfxWYpgeUXxNra3tQcigRJzBoxaT6+1ioy4d45j3hC9EW6jwjpQQvBVhuN
dR+QXBxYvaaH2fBOiIxBtr0+bWkCWvj+mn+PRHttwc0j8cJUCdsPVMFoM8HprJhU+NwN3ho32naj
qx8ar3x1A9+4OtKyZvyK5536bHgyOpE81F392WpkNzp+LO+DyZgvCACR12yTmdB8jsmAhcab7svJ
hjMqJmyb7PDRboHs90yK4iQAPZ9Y5fXvts3zzNPY+G9B0Efv5OEN2ON9rtUGfuk4B2IZbUOriaPq
mHN4004gIK4D1m/AadPq0CD2OhuZcZUWtPSKbOwoVOoAr+APIzj9nOBG2NY4dzb1vEVI6aYyDy+X
Y/oMPKfIYrCvXjgxtRm16qiLHpT1GhkNE/ZgTID3DkceOirLIRbdxs7N8fL17C0yokMr2AgEXRnD
lkOQWdAPrhnPT5cMigZjCF2/D2kYn4queCfNIT6GVfrJTxM/IyVqVyo1zHPleuWbx7x5O2gDunZF
LaB3rdjqZkoetT86z27zKOaKrxyC7qT58c7p6+Tu5xPMEfeXo3QCL2TTPHlxXm+1PPnl41i9c/Oz
HbR0sYdMwr1aSCIzEwgFhd6zp3FGEBgqJy9vbLxN2lTTGXkhrI0pBg4z5T/tQH5GCZFngD1Rco+6
GlZDk9fnrsrsS9rqZ6MnWRZTX/3ps+rNY/HHyirvHfQwvVLq/vZG/W3eOOwGD3BgnpRPhAuBorsi
RFL0VfyiCpTmG6PmJsBpDSAD/MbamHeCWGuyK/xjZBMghhjKtihTdWEFL2GVmwfY7B7asMw9I9yC
n1EL/x2cGIJlO4q/652WnwIDOpDqjHybqW7WK9mgZ2Qir8zR002us8DnOUjvQ1C/+DNYRdW5sbUH
U11qTCI71w7vXu3mzA+hWnS5Fl168VtXCS1x3DNm+HoT+x70WzQieIMi9WqxPT9bJT6IKS7wALfV
NVGhuokmgUhWaNPfpUetIRFdVnb4npiSdnGxx88KuZRJ01HwbR46Ez1op5vJh9n7jKJEnl0JZZ7e
4RUw5qRypj3fqNn90UfdxW1Lh7U51pAsY1uGaOdZ97CHSISkL36gF1BMmXe1KrIRsEjvoYhwpMwf
qTwvLkWGG4HW1HmTqEg3rs2WERxUcvAmNEFgpz9t3yOiaJm3uLF9WXL9zAQxJ2hVXWQ0LEXyrCed
/2xHGF1jeqKizj40Jxuu8Qz3N/F0WDGb5shizm91nTzksT9t6yLUgMzwQCztU9oUESYYSRxMTpLy
oJvDVbH5AoSUowxZhhCh+JEtcsLWganRB+Jsd7l1kGndnS1/r48dMQ/z9JHz2WJXDKJpLuyJL+3r
EihKM1Dequ6QWJ1+c+zgbWKFCgOKLCUD7wEeZrAVWte9ZKiNSKSvpvcoC0Aw8Lngb+gdh0hD8dkg
vgmiAslmY+3Y5hvfsoRxbJfrlzFqv02zDrG34JNFjmadBq9RLzhYfrTIM7dAgzHjO532NvTeKWLh
fldduUZmj72qbs0nbnoY2lKwXc+bBFCXOoW4sHifdyQP1NLchnxR5XYDqp38mC2lthEk3kbWMrub
XpDegrzG85KKj+YX87bhKhBkfM1hIIJia8mlc2U4AJWxldrRYCG3gZJI7CV6410wu/9iz5HwQBQ3
Ulab2yiOojsXwyflGEb+hvRmoiQOIhPXjlnm2ZmncKmZ/YHvanPy9MZmEON9WVRObRI8CCG/sXrp
L1rvsSyftrAPpiM1pA0LXLlHcsyHIz70YVVMB4YELCVKtue1ytV+GSFD4t+qTmcTKACutu2g9p7w
hrWUWbxOhkL+7JMSHU2cv4Vd81GysF05ysweU19Lrpjf3PXMwrI/IyJFCq43ya6R2JLKqgB5ieYt
rZvHWG/Q5c4fCR2CrzWIkz2a1ZZDUXBJE9ioSf05HKTxihyI8Az2eXDt8h17de9YG3G0ZnBZvHri
lAmi60lKRh9nPc1pBmgr2UFG9Q+ogLdRw5HRTTq/JuwsJboUfgYMj4HjSARSzA9qBlmpAfWqqwTU
EOXcbWY3W4YjM/gWBsOcdNvmfrvHCgeeGX18GqOOCZ8crRcb1ms1Do2O6JJaug9TbirSc7tng7Qd
rB+QcbXae68CKAB1QYzRRBONX5e7ygPf6ENsASiQnZOh3ZyXxLn//LeoxOa//4uPf8pyrJMobv/H
h//9InP+77/mf/O/P+ff/8V/X5OfdF7yT/v//Kz9b/nwI//d/M9P+revzH/97+9u86P98W8fbAuC
Scan7nc93n83nWiX74LIx/kz/3//8h+/l6/yMpa///nXT9kV7fzVokQWf/39V8dfJBL6BBj+5//5
9f/+y/kH+OdfD7/7f3z//UP8KH79X//qN8K5f/6lGZ77HzoCBMsFyWHrrun89Y/+9/xXhuv8B6xD
9i820xXftvy//lH8L8LOa7lxbcuyv9JRz40KbHi8it6IIkXKviCUqUxgw3v39TUAnnvO7eyKqhcG
QDKVogiz9lpzjsnVIuBf6cZ/6o7h2q5mOCo3YZt/VWVQWXjNVP8TxZyquZalq44JG/o//vULnu/B
hvdv7r/PwGSi8x//HoCI4lsw0zF1V9dtU6jun5GMzaCpWmfF5g83K4OdzfrgRPPiUZVcMomHQtsh
9O4p6+Lwhp0XJiqBhjRZ2eVyA8XUxPHj2n14A8wkny1sGPOL80Ni1t9Qg9Tj/f04xQlycNzVvFtS
QbCsBnz/zz+o3S9Kce15fkaJ4DOhJSERxYLgSu6HAhc3rwjQNEmDttrv1CMi3qurx6aVRBrHdfQc
TG5P5pYaftOiudgE8T60SV99A0NtJ9IADBEiM1gy3N86hq22pQPlmvSpTWnYN2bJxdpvUhVp/7Tb
+EhdCxv75LTbu23yiCruO9Mi58ZycVyXvglnd1ay2T1swtm0OO/PzsXxnydNTEvEIxIqNVkaGZGn
S5ZjCbjXAsaGKYIBvqiVMyyZNucHzG3D0dESfsPM2vz5Fgjz3BucCWXKZGYCW8owEW9eyVLbw8S1
7XU7e7U0/+iUcUAmOahRRZTaiaQv+9GzqxFUOS8YQbgNm758Ayzbb/y8VACuZ8Mr6Wf7+Q0A4QrQ
EMprjMjmKXRacrzHGu1ervjXpCWxKnMY9LkaPnig6f96WZatfLBG0Vwy4m/CqvlF9QoOyOqqmzYG
7drV/fBQkv3zKFzDXCptpLzVpXnxoTad/u3c/OvQ/z9pk5wznNvEiRqcUPk/UZ84Ah0WY44ucGWY
0zH/R9zrmLRupxR6+4nIa6XmIYVH46s7tUiMbTg4AHwmx1LqdT+jJiTmOS2ZgUmNlk4B0SoRVcrN
JkjPHFHdqNtPPreJpVU75DCMRbtwg9bZh1FHKZNpj1rT6RdDRvVtxAUeNg7AhhKU8V3ykcR1uujc
gTY1VptVSY7WRZBZvjKGKH3siNDylxRAjE+cAoTnoGrrNsnecNlMdWJNjxRlEpZwBfeZX3zqJoYh
vGM47SKQXFkc7f7nv50+Bcf+P3877mI63UIBHMRWNfFnsi/ZWyQxDf0nzH79lFXqFQir9tIa4k0L
fWcjM+L3MgPevq6S7A0CxF3jANFoaGINloFJ2duJnx32l6tZIa6mZdksKwdTBYic+qI33Gnneez8
wFBBO7Z6PBzMQDyTP0cgvVSdEL0UJvJ5ud7LSIEYpL3RWovW7WhS8aCyiR7+509uTAGw//7JGfxY
XKJN3QBKoAvtj6Omi0q9tA26loRpkfsawNLxG8Q5gDSXWt6o74YHvTAj7mvrS/U4KmFzdWidhm38
jlTbODQ+Q8NIrQn5zKc8AGM4kzbw10PZLiKZJ+dei7wlFgtOYDeG/soqWyRonFWNeQZsgGFvmRkE
7mF8Lsow28WFd+1R6J8cMMLLksiNPUKIH2QmlF/TBna2+0YWIowfdYf2uUq/3kUB6Guy2ODLw/I3
qxP+5z8Y97H/70+ma7bDjY1bnk3Yr/VHCnE5NEFu2I3+ZTGlirvKvHWZK9atIKqM3o15kwwEt7Jg
dgDKjZlRjNIdImq2sFHmbtUKWWQWvg2TSjcmbqtx7e44a3b/fgpGaLsda8xuQS/J3sAtmTDZwMif
3owm1K6+Kn4T0k5fdTrkaoVYLl16iNFLDtikC8BeWQEBXWg+545DZ6vZthiR6dJHTGJiHWzN/GCw
PL7pkZcTnGwOT0HpjZsOuQbqTGdTl7X+2ubkDEaF/FHHHolBgLdIioMOmVajIMDI89DrlJd5me7l
HfzWuCZCIo+IOI2KETqoBZ6jGJOlymJGqIr6atu1gvcOkLIJ4OADYDjgn5FWqlQzBI0aEge/CT64
2+VbQGVHUg+9Fao+ZZvQkriUFgCXKFDyKxa04zhM8i9LedJsw7SXSMSVTdGIT4K6z0nWe79avMWl
ZfdfcVMw2Gpi8RTZLcuqRts0sNH3TuI2j32BHAoupnericahZyCV58gtCfpzTJaUmf3blvZ94+9n
pg3Cp9QO+I4VfjpJ770IpZFr/JzjIsFBtI/y17DnDrYIcGctnUal4zb1XBo7EVuzht8Ncf7Yp91r
WAOFXngitpc2UaOrVBvebU0UBxZR5YU8SIxYKHM3CJC5VIB6LBeJkhcbL4/DXdh5pIHJeitGVnkl
hPlb3CMkgL3ibLsiSG+tCc6J7IAXM8MJw3dabDOzAHX195aq0sVSZX0B8JAcmdnoB8aWu6pvqieO
DaQWBCAvNL9gKdXSYsmc8QqOr33m4NlXTZ6/NWXXHnRJhNA0+FwYYWuh+uYqAiyd3IFJddYar6aX
PfVBYG5arv/Is3qBvMH3JnYm0zHNig+01sYDU9Rw0yB7OFsCNwceZP+t96YiAgn/zbJ8s1o7tU7r
Qta4LCzdY/bNw7yF6SDa6F7wNu9Ftsy3sJf0HfkqdOvi5mANznhQ8pAUNmFGAwlkrP40lwS+tAvP
sTaGNxmh9EvLvlpKuxLXKks+W4O8aYCfiFJIfdb/3qJP9ddzhlmtnLozXxtK3xUwoRg0DomcuDl+
5l03vAZTIkluw3nCeCRuhdI/K7RYT8a0Z+FCXui5o+/md0QRCA53EkunVvuk0h9letFW0qMHQl8r
73HmN3QNFvPcxZzaGV1VtGQy+K1yLY2uOqJRA0PRE09/TEum/FpoPGKuRqzkIbMdrK44BgyuIdCk
w5nSYqARNNKlmnelrSyQ0FUrVr0017JSOyZar4O0/yrGPHvtEvqDxUj/LEoH5cG28uqDNeeDbRSn
hDjiTyNW+yVMPsn6OG1v0/MDgLr7l8dEOniUll9dwDnxGVj6rR3htFwnSx12b6MRCjkoIMC8juij
Tk4ax75YR31SAY6oigNg7DcTGPk2pAheeFoXP5tRekmmm3SFEQiari/2fZh4Ty3isgewcVymfiuV
G30anQhpKsfWNjE0cLKzqdeL3Bx2NlnHCuact0xn6cxhkB7n3TLGB+ARehjBfd0JmpbL0vLwQ1Uh
6XVYnzHRxO4uLDBoBaauYdzPwTDDNXpuq1RfiNxHbJdK9cEj1+iMGCtcx5MyUCRFeiZMMlvil0eJ
Juhm+FHrnHJUJtTj2jZp/DclYbJ4oJNholgemEkp+ddcotT4v2gj28rBLuNwjXW8QOs5ZLso0fRt
mqSEzYgKe4cauf0jkWrBNSzqQ+NJex+bPIPAGsCsWh2MVDNe+xjLXTgUHwlAfsjWub+mtQDfsI+9
rRSo+jgc1WGRM+YY4jbcRqZaoM0OsbNMy4+4Rp6cvHLi+9fe17x1aeb2RkWP/tFXSFl0cEkhXfMi
ASnI6lUh928DZrPa+Kmjv2CYmYSXMRNAmH9RVgJ10ixjiepnM+t8fHpMKWfXoYHKcB7N1iYLEYSr
3fgJQHwr+amQKVnKkDORFNVHVIWPBpSkSyxsPPPGYJHLkpkTTNKjdoefAQGmt1FtxSUxCpBZh7OW
fTA2Tb8zgt0eZBs1V8WQYg3W4FGdDFT/WG3nYq4daKvVdqvu6Ag+BbAOTmFPt6EOmnCJW9DeaK6a
3ISffHJoG4vGMPpVOZFEkLVKaORNcCRJoH6TBg7g8yxkdgC1LVWmEYcwKuhWyx4LnuM0Z52eDBZe
+9VJXfniw3jbiF6W28q05I1co5+1jJKfaudtDCY9swWWeBpWkJKkxX92u2k3DDimwe36FyfUfzW1
rryMBjNJm4y4x9ToyTyDsRo91lKEB2cywQIPBussDEfc960Kyj9GkZDsQgZOcWyjx49JMbSm2XsG
DHo54iNlQJv7bwi5f9m6QnktMSoxuPocJpHbWAHuDkuI47E3eof5IZy2OqSV9JQw3BFeR9QGLi9i
YjC+LxES6aeE2eAKa0qw4hYr+pVuBZfKEh+hDYTpk25FiSnXKW0GX4yXCEVLt2Om2hsrN5xbFsTv
M0QnVJUvq0hy+qtzLlR5jCyPq7+d3KLpwc2VxdgDDcpVv76Eo7eCCPnpJ7WKHXY0kVQQLxxkZfvZ
tB+9VMwTDhZlSRuNJXdsgftV6O1ZxIqhysm3TseAjBSy4RpTqz7Mb1F7Y581YD5VT4hVatmfwKf8
Zdjl3Oq1QTxXeeYe/tiNmxocu2UUP1oleWbtgDtnumwruIJSmdpMnKYL+/RAYNeXFdbPUCO1bTGN
D9sujJfKWNJEKMB/jwwH1uOg6ws8RQMpP0r7HLbNR+QowYVUE7HKc7yMZYdmWDW7dOGFZnIck5iw
DpT9b/xBnxML36BeK/aaThQZGblnn/Q4zI4Yhtex4ZzdTG4TADTBwkpG4xG68KLp0+nICdPmNMbc
Y6fxfWhYCJNJf5+0bP0y1xg6L3qSuj+4Hfl5S9wffBzxUMTAdE3fxrvqxSjK4Dn+ZW2VAYHq049S
la3H0HYyCYKAwvFGxpgHKtawSROm/+NtfbftDwZSRDxd/AAcMqfBCbvvTsJHxKnxTYbDfWP41zPz
S6jz7p7FmhneXu9JWsTKFu+IwTjYrFOfNWxTz4REAm5hNGub9df8ETITC5vRmlDJARdc1aYl+SB1
ltzy8KiKQhwTr5q0pL12w4dQrBTFjuAyayhWW3f4rG200/ym/l7J8t+KQkINRwqiTTFdUpvBRYNi
Vq9G0l4Uim7EBr1/ZUnUPgjRWN9O/6bnYb2yATNthh79kWuT8YEV6Vq18a4XSH79QNhnoGmoSaet
XqXrqpGZMN84xiQc95AroOsW3rDN0Q4SgIP/45+HmvX6ogCAFFdesx5qo32rFUxOsZcf4BhGm4RZ
oOPnzofJV7AqEzSl94qA0Xf7xVhvSRau95FGSE9a0aAut63EXrpE1j00NLHWwFgV4htSREBKK1Fb
4BAOzK443w8nh8C9Hxrr6IUZeuEJec6v+0GUZ9rWNiCEMYWF/TydB0WsplvZukh21ejUtZG5MDRN
Edu4Z6R5/7WarCWibGrLOTImwNgx8o84xNEKgt++VfoeKrfOddMzl3dm3FjH37PCMZ6IDCCbrKWr
t8htvTRZ0t+HE+837SoscvWMS6glen5a4vq1wmFsBE99m+6xxZuXTO2jg6JnkoNVpYfVrtSp2+XV
0blIJ1+SlVrfqG4dwi6/LbAeizjPN3GvhMfMTKMnItQ5bsZu+Izx4LEyjyQXFZw49zMIXkqMkjP6
0U3SP6mSdB6FJbmzFR20pWVC6zXzKt2KH20u0boESbaJ46jfDNxdHkeVddK8OJkrMggEx+mcP9iR
/W2ShLKYPz0jGEjWkQ4+af4qcQUfbTr6TmO59SJz1FVuyuwSaHZ7y/uQ8Yg9gAz1En0/6lbPoEEP
rlClps6AX+5E6Id4vIW29spsxJcorSfi0+0dsut4U0xpRvfvwMAd+oBwygW4MLQ0HrrxI7MkpIoh
nLKT2y1qBXshhOMfKFCH91iCEWE2R9saxZpaLkVhVgdqO8QQWXPufYd8OxgAu/k8MFPxABk5vqjl
i4Kx+9H3nOCUf2tSZ5Ht1Y8zhwqlkX3sUuUyA6nmp2RXX8NQioS/U1pfkxGuvm2oGvFWrnKucKOW
G5e72ar29d+NCvMtiVwoZMo4evUuK6DwjF5m4SNUCXA18eCH01aWYOMER5qShevxVcm1R7MOQtG0
QLofxqRO4ZdB/rHym8g8FKZN6YeMg+Zq3FCfCQalQ5Cd2q54joyo2c0wzvmpiNbcioX+sI7CluzS
AI3WiNON28AkbQpd9d2OSxIWfv9FTOjSdSFKbz8fWMBAm13hitdSIFAEIwfNalBdtLcgVCeNlkcg
/cJspAZMqU4uBakZwHtYBQkR5ZsxNuXan9YJApC6odgZJnH0WbJDTKdN8iioImcTHOz5/qLeK/Um
wherOVF+mU9zvrP73uCBwnfd/Fu09k70YfjFYAP8ZOuWz9JIzLWSuPUhbYvk6KvvJPAx2kPBtpi9
J7UFSXBQ+cYCewzOIpeXKnGqDVlc4LSBbJwKRXbK1a5FRYUygr/jMiiUEa3LvBnpVr4t1DOUJ5Kc
pgsyNroKc8hP9GP0NAqKdOzK4FWY2JLDE/eY2j2Ga/dvkH/uLYOpgDa4FWaofXGHPwotLQDNwi1m
Je39ssOlqLXilxriCaIBm9+swSAEzu2JVe+a7igzjrYolMDkJSYGr5y2YEIiXFT7A8mJ5ToGtXvT
q6ShySPRaBLvGJkeegPYgAiTxhfVjF/QHIJvQgH66AFo3qHJgzmXu/6TK5m527owXkQRQMWugnyL
1D3YDTgIG+/n2FR0om1Nf1IMcyCHyc8nDhUtEEp/SMI4b+qa4SvH7larZbecBU8IBnAgEppQxN5E
36ULH3GPikf5476gvX/5fegYZxMP6M6pCM5GpZzc4Om3FzPJobr03rOhE28Qh+KQJD2OSAUfi6VB
LjRFV7xyQIP7zJLgp1qPxDLlEpK7j/woDIZfZWp+RkHWv0N0hdpgG0DmSq4bonHTR82jyu0jHz06
kV4LP0iqTaT3PRdYrr+FdNUH2ELpU4ZM+wkKG3LB6YWgMXlBcdKnVHjdk00Oyr+/MP2LNlX/+hfb
0pws3B1EfEN3i8/YCh00/ArJZFwJT4ZP0Wj7nvaj73YaS8ufIiMCFChE/STMLjvoUawyF+AT9FwK
kaOLn45uJGDdHsJS164G+sR1ojU0/LBnn2K1A71fhdYHNiDmYGb6Sw/kNWRu8pZFZJYnqRs+ZpZv
HZK6cYA4SfNlIBWCHsoLtUlXHkjGZnnP6BpuxF7xQ+UVZWi5wZxR0x7lbYLvXKdv9KOXagM1yMgu
ZTzxHnvzCCwl2nu6PDexbpy8WBonM2mKRxNT1EPQtma94ZrUHaLGQHeBuBHtolWtBzWLcXxP7urC
DV5oq6HplWN9og0a7Eoti3Y4K4qTa9h0dJximSA/2VckEoc+1T1SpXGH2167laF6KVtn/Mr56YvK
tRuus4F2iq0A0RJy96WSNfExTdq9EnJVAD0NKqqMAVmr80nPsbL3LVgDBWkQOHuIFhCxzE6gWCOU
rJ1DAGWM0rBm5PjgmdY3RHYYRpEXHLu6IFGk65/1iPN0qlSIu2SpcTNaFr0BS3qLcoaRCL+eMb7r
FgjgEK3POtOAvuaV9yNwx/tGyMZcHld1biFTXNSkkPxSggpzfwp01ZRKvG6cI4JK9Zjahs/ymoex
J/XjXuQSJhkz6pHOSkrLoCerlh99tDKiWvmg8JNkovcN+dXscvdeVaadvBJOou3Lmmjm+W2hsN8i
ynC8EjqiBE0pT33LpIMIIvVD+B4lo9eZkANUeZMED7pBLj485jxLzRtxmtRiPf8ZShYFK2XaLQhJ
RabNPUFqETOrqNhpQdcdmQLY8KegMG/CspcLKP3peX4LyXCX0e3zj4wsOfxQqC2NGHgN5XtzbdP8
KEbHeVdilWCAMFbX8y7f4bPQzeRZiRvrSaAze5ifd8g8XZltAZ2P1Q45cgTU1u34iF/qUCamd5mf
yoqwAf/jznJ17zK/gONX5fZQgAMs/RXNLftSIza9lAEs2wJx3c5HhXOZXzCER4s4MqEJ8pQe5iM3
uQ/baMSuEV5OPiy9dyUPCAXshqWcF4xpqWnr++DjXj7fj0vg9Do2E7tf+50wTsOE7G9kxuLKt0Ps
KCZ3WHSI71HkXUYvYdw8oxiMIKpunaHQmYhLgvxUvDmRXirAkTz67cTXgSDso4rsBJuaXNOsDWIi
skRpnU3fy/wwfweOnjiLAHKqMVxBadI7nxTUYXFuwX2RY1D/VLMh4C+lVyagDZk8zw7anMBEhL5W
LI7zfjgM6aFCxPXPU7ggiEhizLUmwMZF0AgXCMTLnfNikgSj6aN/ZOpCHEeMbcEpym98JOHXtIFN
877hG785EuLv+tXNdfWXbU6EvKAaqEsRz8swOOQcvC8Fquy57ABD/ldpJfw2wbdof43D4G+iWdfV
Wu1nB4N+TzindRBp8B5pXhMtCssin80OeyYjKP5oqn45dcVh+SC8Mr+FgkgW4rh3apWBdJu2Ok0z
9p1ivLDWJ3DQTs0rPWFwGx0M/nnolaZiXKZBZS4jcHaYfeLkJRqIp4xAoyznFSh+HmfhlhYW5GlB
anZE9iGKk77729cEFEo25L82lFYluo/YabIM/eOs5FaM7sNsW5VUUSTdceJa57H4nF9q4SZKK3cO
/jQ7hliy17KgBIs+jXKxNMSbuklZmkzjZbcCa1341BGzoR0gxc0oRLPPpUlQ1MSeHkiAPcoYELDh
R1stj/pFm7n+s42I66Fx6vGrz8Fpl75nnXE0tsfYzOHDMXb4HSkHIZT4ypVH47gDEzqZRWJ3EFsm
ZpAnx3o/TgupqdVUKLX+gUSYhrJil8SEdvqjWsPmr8Nl4I1QgCZust/D/4gGlEnzbivWd7KfErPy
bnBKnnJoN+20fuLXGCGOErlS456qD0S3cNToqnsJ06JZk9neHxGV5XufqcDWV/sEdEFqL5XcCV+M
Oj2SHfNOk9eH4z/lGPaC/hTVi5UNLAwiY2XZllUt6iS6MPpEYRH0ezBqjB3rVtHXXYosawYtzQ92
3XqnarDNBy8eNcD6rcl6Efb01tQRpERoTVh1KyhJmAk8s4yOni1RrNXUck7zU0al9bvR03e9aT3P
R9l85FlFe6Zpl558rWHtpsAKooIqoZBC6mHC2b4Vt3gaEowNUbV60OPiwG2/9nI7uzrZhOxy/eQH
+GhW14b+m4joTYBy0AkdNO2kfEVKGq/mK0MKfJuYHKrYLq331TSNF9GOoJhxFZtmv/esKaMt8L5n
LIskqXR5v11VKYabzHJvzjy2JGkMJ6HIEcF35bErUpSqQUHyvZqFe92qc33pJ4gymibkRiaSW17r
q3zqziqeGYPkZpCm2AAfbaujW5XHg1g0rB4fQbCqj1oxymUfkPgT1xUDUdsJM2JYtPAnzbPw2Roi
1LOSarXwegDpLtf9ceKHOPMPi0sgmTaqxT2cl8PcE4otrFt1HuC7mLUmiVUvjFEzzkmLKchLcn+T
lgXUWwZ/K8txzwMCojMOLpMEIKt6m7dSMONL/sF4QlKoabb1ozYLYt0U9Tz0xbC6T4ip/S6eg8/h
LqVVNJOw8gAxsK7wjTG/Aw/Yd3uZNEeftutr6tNikNOW70c+jJkSALubY4e6uIEHqiU16Sdr+IKO
GVyZTQ7sF0YcXbeo8E7zQ1kKdfu/zOONSZvxj4LBZZFuuq6lOQbdM0RY5h/ajViGQ2N2avoV5dPE
ZgLSAPsJDrXACYfIZZ842isdgOQjrZp9gDr1e3pG9szX+kTY665OzZVf9/rB8t3xUc8sFWECrXkY
1z5X2qaslkUCyWbd40ZJaveJM8ammvP2mpNU13nEyiAMxm0eWqQ81z9nExVdveg4PxjYQCqCBNIN
PIP06IwqhM2xxraHk7ueHiKyNnYYbX/O5vGw0xmbJic50i5mMJm/UlwedD+SPxydtOTe842TH/Uv
Ssa8pp+AS/NDYBN4lREyttFkaNyfE53mbxzSCjl2UxJ6I+S1QKSSQxW4FqIdbmpDm6bbe+ekr+Ei
BLMgpSJAvov7ds0cJV/1owdiK1TwaxjQjVhMpmeFMKwFiQf6D6NKH0wVCqBqDXLfwDqrZVH+8N2+
X5SkkDw5NNyHzK2Va+YIEkdwo2xaZxjWZe7276W2uZ+8Cg2qD+rqXaoV9q9pQ9aW/auzqp2ipPI7
FNWKqIBh7zYZdZ7mtOM2HNur27nFqjVHwi9BEzyOpkW2QZkgjrVHFt2u2iOF9fVlHugM1qvgOacn
HFWl/DGkPkvYKnjNnYSBF7OPjcOveTLtCrv/us3aAYJokl4avNBEFA4DLefXcmr6xZ5hHGUEXG+m
Bsle/oaTKo/96AB2HFzawFD2cy6LT2VpPpdV1v4vB7/z57FPQSXo+gnXNbiF239qvqzSTXOBvudL
mY4YFfA5YtlkDYZouO8mTV8/I0z5rMTHJOh6qUstWNicpWd0ctdy2quToHudt8AYQlpUAndHCGK9
F2P3a+69aKQZr8oioLyD5BU8Bk69cik0f3BZwQ5OTv3VdZE+YHRoQGUqv2pV0bdmoHNOxMxE4qSo
tjP2yAT7o2Ie7N5k7/ENogfjODJQCqpetiUKPcfMpkYqNbgCKlwFe68dATPGuGsK0mFEHOxzHbQu
IRce2vVKg9bfutRNM3tckdCi7MQ8qBrhVOjunf0MRJ93ASQ7LEM1BAfk39k5fNplqxnFRnowhoQp
xan2S/sBclS5VPUU2nUFdbKqx2ySK6D9qsrHzLkFmCJOs8HeNjCbakBSiaGmJvpfrmwguv64tGmI
VlwLiZbtCtb0hsrrP7+eZeojABT/VxUA53F3VV+hIdPqI/QreDU+0fUqFWDkODEtMfwfQCHqPTlh
3mF+kH9vzbsJvK755mSksKcMX16tNPCX+EuKTSQcbVOl9bg2MhETEHwnF9OKXamlLmhOts5h3nL/
3iJwFyqPy1fbABBguY9eb4Gva5pjRFNzCYzSgkLuZ+J0Z6NzkBuoOSdTWiMylZr036C3dus6aUis
81r/TevQrIcUOazbeTWT+i0P9femdpzN/VY15eq5DbD4WcsUjc0XSXPxKup01v6TET4E/JCHvfJG
UoTDbMNiki+jcFIXPcxvQOGTruzSbffUJxaOzZqe+1RUJDCxzCR0nv/eizLdZmZPBeklyxDb0X8n
+lBH+5Xug/MxaUFQIxWvbeD9JqmoIZrEt3fzedegGjrnXgwmhTOzb4xVCphob1Vzt2PidmBiCTFZ
teRv+Pl1xjlmBZmvy3kzVwRpUQ5o83U4lDmlqM+cOlWupHgVTwXV5fF+1b7PYH03WJc0quvCjq7a
5ACWUltEVRpfyTF41muUAmrePNcYpfY2ElzSYJQiPo70hfIuOEIjS64I29Snmg4h2ZCo7jCVZpsI
50fVOfUvPvVvmp/Ni6fk3sryVfvg2ppzHJwgX6WcUK+BKt4igUPiPnQx+iLap3ETQopuykuuWVct
L6F3b1U9a94VtRsOkooZs1rt0LVWKr43rycEqemeJLdxqmQOnVk3kI8k1oUM1J+SSumXZegA4JY+
4muuxQ2XybNbe4d5j+5TfmD1jNwKJqVtI9GmGy8wiKQNLGQxfqUKEYxmWKTPwOLLg/ARKgVW4y7a
ks/DqvBBnTq0Ok6fB4Rw3YTseTAVm9gwLUxv2I2Dk45OKJiWmsb0VEjyEGphwiGJhePOkxL3Moee
zA9x9ejQn7hIlJLP5ih/Sx2OfkDHY4/vwmBiECtLIQLvNbbMDw9l2vbez2LdmvKpIZtBsJS3qvfd
RZdD3Zm3xum5eHrVUWp5++N91Vi7u8Gg4hM0gtGmvRjTgwAYV/Wyep6fMvv6alSAvObXklI0D9Rr
2iEvpHyxAqEvmnxUtvMuV6h6FYY5I9q+f5xrB9sHA+5mJvrPqZTAB+CuvJn/15JNMb/6z64oYeGo
Jmm9SQlzcArDEU0EnLEcw13iZKSk/v2cJ8CH20woZGLa5/lB74w1KrjhkDXJEdcUdAyodQSlTwzc
PlQxCKt2uKswNy6KwNI3imIVi7miyoamPCBaP80l1/zU/KAxe12OkBH52Z6P5CQO3lkyaBagNLrb
KI/6eK2ZuN9NUHPreXf0SnKAp3ytwSWEuiFSDmyQ8s5Eja/KhsurkjLh1Pn4Vijn0nlSNEF7s55x
2NNZ71U60YeMzNeVJMoZPGezb0Y9fAJs5AJ8YBrA0ZpvhqntwQKODkhZZlDUxkN76Bw33XMJlqt4
mgmbdr5TdEu8IFIHn5CFyoaft5sjf7hH1c9qgH64RwqGFosRB8p8aKWSwWkcdfzcvGl3rA68S9Ro
JNDpYpVUDrke054lAeDi6NqIqqbcrOIvH4RyQA4FgiC2aB8JphC1XfyYnfvzuceYh5J/NKxDNZ2Y
47RrT7tuxKkiWcXYo3hTIi1/61tULjJIg5MsvGofJWq6iRPeYY6mf8cozV9S0uVonCr+Rx3l1kRP
ZaiqqYWyfFfCtrrMdwUm6uXlMMtoIwMivIU2bWsMcPfdIJKb+8HaYiGUoRtsZoTO/GqXN8Ui9qd4
CC7S8wMmLMzn7mXesUNzF2j4gOeLUMZgqqan/uKWCuJRh9AZE4WKRcjsbbRxmsMNCTfzJ/c8BzBd
mIWb+dZSeURtkwnTFt5mVpKrKd48JwlRF/X6kzGGwZ3NJ6n2VolaI3DI84M6dXyKaii3BLeAIw+R
OTdKnOyCpvqyeuszmCyyRVN/lOD8HiMZFg+egmOjL1zrXebpNQ8N43dRwL0rR+07oRhEdwKWnBRE
sljKnz0ox+GhHOxhORoQEOdhd+4w6bVRXVNRB8h3HT7u9c+t3pSbymrI4XAzhhKDXvz5lqqMzwry
nV1ILhBdAxA62aQNRDHDCUH5vlJoKy17K2h2NUOFbViIiOMOq5sZAMm730Wo+C9Bm77N30Djhs5C
0dGxdiQDPhdBt0ddthJo6kG8UfeORdCSTwEZNsjSfjMyriLP1I7XAzKqhZP60Ycsm5tr4t6nhfpA
paf8xmf2XpLdsPOYha5VCwJboSvDbp5Aa+r4mBCpSsc/qvZcZPHSRm1Haz61boIhICy72Pthwd13
Egivs6SCug4QTd7DuqWl7DQTBTHRWA8YGF1ipTWWWR2RUNoXabAUiD03Ikzgqdh1dsqyIeL+RWaH
jIYOyhg+2sKO0Z1QdgWPaoMDhRNCGKseDzLaXB1p6KTak8zZl7CPmj0dofSW+umDr4TaCiCw8yCH
BOCuFwZnVcuLI6one4chH/v3dOTPFYuSldA8TOtIaZTvQOmQGdOWxaFym6+xcEn3VRFO68N/kXcm
y3EjW7b9IlwDHP3kDQKIjn0nSuQEJqpB3zvar6/lYNYtiTcrZTV+ExojyEyBAcBx/Jy9127Me4p+
FMsASd9gYO27hlwbjQ94v7lMTHi9RKGP8TU3oI1xmyewuzj9Q5Inr9Bel9fKH0VAljHwcfW+JeeL
oaVfhVFhCjXYukjPumtkwywGJBplTuU9titJR+qxkjXOcJCrCYhIEbD1pDMuWjIuHK8gbU29taWk
LGUjwYgIGIxICYMZJNqJ5CL9gciJ4Z54p9zRoJ9ZTaUfejvpwtIozAOYL3DQDjFu1uwvl3Co9Vst
JjB0o3Eg1w2iuK4+Wf7yJEfiRvMib1/q1LKgBFWQZeslfjHSXQGm6bNXavppO2ToMNQO0pQXkGjG
8+J4uKu1IZhIg3vcxtS9NQY0iwgP3xj9S2U4e3YG3jV7W9KZ6Y6u+eDfbt/ZKz0abySV2zTBaM5o
+PwKfBqQXedyUF+2l24Ua7vEX9Dhqve0Rr4l7UQoVeP3/WOMyZZGJY86WisEFdpteq3R29+W8Vjk
/h5tgupdqlLY4GXfuyTEq6p5jTjd209NbyLNU0MYaw71dzfvtNtR1uNjYvjnQZrNF+ZB3snocCPM
VsNLgPy7Bowx3tDRfi7z1+1tNkD5JUQ3EfTqP5qKmgerU9kXw+zGCMt4mBvx9YZRW3MSdPO0+hTb
NIXrqetgafJdHC99AIMLeILZnWZnWe7f93686vK8CS3LTy5wF8mwh2X5sH0Xk13woEcw72Kj7qm5
MqAUrVIw4qc69zU4euqu6bJ3Sn/XVcNya1pJfJ02/NW12SdvFYVjXdln/LTd2zL7DJXS5Hvrg1TR
PaVVzxoyOxKJncPLSCSPm7t3GdxY0HQpbNLezcrWyd+u8yeiYGe8/VH9kL/appyB6KDnsGPnDUNA
/IBrX7vaxDxzTVy1ka3Pc6LHCBSn6up9e46Aho6VB/QerLoGNSdRZKf60pkx8IVmxe5Xtv3BXLry
W9SyWfEm7ZWB+KnWFyy3ebOAUfWTRzfNhit9qc7bBn2T3pqFNh2nAcolYrT1uKr4qU0AO+Vt/B49
I+mrB+wY5vMEF+cso3Q9xFpXfYYUdbXpLYc4A70/CvdcE62Ckv63X1Pyr2Rov2dt2x1H5f+RczKd
RpfHb9/TpUYlovGgf7Q99FZlHSXHATIfSwQTnu3C3F7GDSA25GtKZ7NEDBNW0OmHrEps4H7AXUzR
OVfbl7UkRNqEI7UTRZQeIEg51KeLDbJw7c5VTn9rVESZBKvnteY1b71Lapts0/kI7ai42r74tlEQ
Vs6X7bvtPXOZjmNJ7Isfw2lMXH3EyBmN798l9qWPKIWxq2efmn7sHhdrxg0fZ+W3sQECFdXuJ5/s
hVAk9nPlFeRFKAlxZXvNtZ9JkkRU/7FCxby0/icYCs2NGXspSYbVI3em+RkYKHkUvbT5D29jOXZf
kx4gTKXZ3xtgUDQ78NPoYF5x9GfLxQSqM3xnFOLAAPHUPlndKSFj7mbq/E/bAvbvV4rxumvLznnk
0n7tQVZ+duy5C3uZDrciQT43+R5iyPVmWYqVAVRe9+EQi8/Fe13dT5DiZxQpNzROTwUdRkS/nnnD
FMS6kR7GfZp3hj4uZzCZ97bRFyfdJ5LYytVd5A1zdCSVhLK2eKqFfjGp556JXuswV3p39EqBQK8G
+TKDv5dRYVwn+GVPVo0rzGyZTdQxdvNIJm+pbeL+1G519UjxRnywToJSf/trt5eyT81AT+1nSUzF
pxplf27n+ktp5yMTBha4d2WO0Ahwi8mz9u1+veu3NpnHVBQV9PxdpYX/1doX0Xfb4a8ZTQljRQok
8/GMPq6q90OtRZxehftLRaGCBehMpBXxHCqkR29J9wUD87As3ds2HbFXcHxFXBHlxeAT/PfY3SNa
7O9FTHZeOorr7a1lrUfEKHAbRQtzPO11PKjOEpOqk9G/ySzvheahvCF+rA5NT/Npj1vrc5sXoQkw
4cWIEHZFbqYdXG3VX3CK7d2hQPuU0HkYjPEJKMXPMto4WN7wZDq4QVbLGo7bD5vUf5x9sPpZMSXv
J4Zk7ZOjmzpq+Dq6itC6BX0Nv0I3bJ+ZPmEDYiUIJokN+xO4I1o0U/xS9gLotUGQw/ayX7PXigDo
e5ai5MSy9qo4kwe3TftLZ6jjG6wgQwgsRLwg2zshqWIfL+VLHnXJcz8iwWU5vucqxDCiwGi2Hc0v
jV48JGZNRQiG2fCb8adfda8ZuV8GVsBbAPT5HeqP71sWCndKcbCsxjg6TQNM219vWppY9LIR3bL8
JY/AGq2gHfiN7SUEz+7WGcX7q0R5wHCu/PUbKPr9i8gjCt3uyvLOIhmBsUyM7KwocDFAEmSj1VgP
PJath6YEJGgN8u79lQk/fI08ZgAWQZZRPJentqJM66hcLlqz8+67TvlJVBq67+Wfrd6QT9BwnJPT
0x5Bfy6JU0mtPTZGrqXYXL+vFDh158P2b/G8RbWVfatWlfnXWclz64GytBn8URwun/PGSm+iiNKS
3ZBkgW2wG/n5ml7FGgJuXzwnRWt84b40wGdX8p7VgfgWl+epQF96mbmNd0iaQewkYsczW6dht8VN
GrpgQNJhx2UCDNGVgltoKwYkBwAPpNcLAeHitp2BeWJRTWgXLfrD9sUt0afT4GpPsFKMh7HiOrEJ
wWYfBn3MgHGlsCBbFCjJ0QObwSQNXfXe9gPO877SZHKFVfH4P/9X4KzYolL8/dt7aJv1B41RhI3y
57brR3BGYriZEFmelpGBYb65/qIWfHo14UbvgJl7q+MceyKNMjFluyK5fv8m++9v+NE0r+KbH3Xn
tIuOohDt3eYcaUyeql2zRqftKZClSXqKhHEzODSntuV+VuBLPyMLd/OVULvdtj6wKc8uSbPMPKD+
6os2D19ru4jOfcuJKhqVYKdiWoapRr3WTejleQXzvDzQkQe8qSKiRctzsKPHp+Lbii3lZns/4cNM
hGB4rjOa6ozmvBUD1txh77SRXxXOxGYnP/SwYF8gb5LvGhFTub0c8SvB9PmMwd99NFonDgyTYQqT
mYVsOiKPquZHA2XznpSo+rqaChlUat8IJvJTJH7OLvdkk0/FkwvuJnHH9EtZsuEr074Kt5cSYUFg
pm1y2ba+dgGXJT11KYZ/t7h9n+RaCdbOmHDYTe8E3ZzoPbjJ5+1oCLgjO0WNpuj5j/vV9cYTseqv
VbGy89LLhkqi62+t3s++//ublZQGQhAkuIGvBt///tPffm37kfqdNWMwaJWmvKHTkZ56MUCLVM+j
quAsUw8uIUBqEwW63Z2WbLxDpNC9ThFuWpKUjEdJyCYMyka7po+Wnh3Eq9gQjOqAXRCBCmL49l4Y
7lcYf4Jh/gLjSrEoKcp+dIgP70aUc3e2afzcTkveUAf0umafo6IoX3Cwq3NXpdQqeqIf+4aD6ElY
udq+q4l9+N+/234PlTNp2JhxXc1qL7rZdq+8xIsPAnTXo98tJJS5jXhFAHsNYXy5hTdCz41RSiLk
8skBrHPK+no9OkY8PbPjxA1sDW8GU2tQ3BYbWUKurpSPFSda7LT5sc/Joh9VY9Cr1q/5RHXepVg5
TU9UD5MDj3gqUn1flHZ7Ea2IaxnJDw8Yb4oLn6VyT4sheokXHzm1M7z5OQoGOnP9NZ47J0yUs1fG
PbnXs0xeiii57lRbvBmjq+2deU0gVRbxfFMaRn+x4K06jhENEsCFQAjNocAPl8GOtc3pwmXLeDT7
qmREsGBqYiT62XeGHxi6px969BWqIo8jbxxu7L6Tr6w1eTDFqffQZqkbeAuaBEvFcIktiyvNUXWh
AT8Xa/y49hPPAHf+BuDU5iRG3fU8aeyKY7hf/ThN53UgK7hwYgr3MTu+T1Mb1kkTANyFNSQtoGtG
pU5v+TgXfMqGcuLxpUINUl/DpDAOJ3Na2L2jagnNeZXhsGAMYbOZXxJUYD+aRWMeTcQ7SpehMtSV
PuJdrEvA5/QFmRFGZtoZyLWMYJpzGvB0zG4jJsOpyzhfSpTCo4jT+9hfshN0ktO0uV2sjOWlVbz6
tp7m66nJX8g4kQcvc4uVWm3yA8/WqmjXtOOwF5rV4Smx4YO6o3b7vi3wGLngdgLD+d6piHWiTowS
Vuli5PuNlsVwq+TOILjS0YovNEvIldHb9GBF7YnsyeimU5HYu1LO0Y2o2T6vDghp9QNLJb9GfVOe
18pKwx5my20WzdXZ9qGpFY3h3tXyshfK2cFJRsqV8ASJq9tpGLE2CZLe8FYO7j2eKqROQjwaapjz
71cwJrkWt+0NHfxyn5ZtsxxmvBynBCEiVHU/zGmfBJSXjExn+PfveO7VqWWY4sV7w2QIzm6ReiBr
InEsTQJPIFzlXgU0j2ZiP/bthTtUzoOCPr2Pt6P6CyidGfFAzR/gDQ+mGzefWQEBuhUznHuWoc9V
A8GQARBWWm/Q6BFsA8XNnbz5lLcvC+DlK6Va8+jXIROqCRXb/ga9A/FCc+qt28gZSYzewvWbU2Y1
5Sc6W300Ar+UMtDaZrglYY1+meN9++e5q6mmqr8KSoSHmApJiUF6BBEV7gdBSZkMfs74THyH1lwF
rjFf67HQv/t8Y+WLu3dbhPvGeMdIzPsCu9NFgmC4e83AAdmnoWZO2jllt/klbbG1Ypx91OypuDPH
/OtMM+ELBVcwtc6LsNVAzqWgkirRZkl//TIVZn7Y/rC/QFJ373/CB67Vh5f/7/9HzJVj/HIBKIrW
b5Sr8EcFkjn/lXCl/oN3wJUh/uXpBkZbF0uCwFf/33gr71+6K3Rfx+vqCzpYihjzF97Kdv+Fg07R
rVzPdix6Z/+mW9nWv2zbEzTwdfhWjPb9/wvcyvN/u1C5RD2bfZFlowExCK/3+Yd+lQeYVo4CxZqZ
CpDLctHW8hljp3kiiS0KfCCup1Zbv47ULIcoIlNpIr5dGDSFe/fUSS2USg0r9fq2l8TPLpMbVBNi
L3qoIybJHNA6Ji1UNOthVrp7NFV7p81YD0qfRBCQ+aehJc0TGQG7i8SH2d7m3gWRodNekirBduSz
CQby0A/MJJY13WP1p62zpN/M6llUAS3W/iC8Vu6F31WoOMimKauSTo8jQguhYljAs7/IOxJEUlYE
zHnuGnLjHvW5jS5s8p3PYnbR95k9tUW0HFp3GH8MkZntGiJtrUx+yWl8X1rLjZ+aFA+ZduMbYt6V
xTqTZaNi5DLr2zJUE7Gzd5X/LHI1To30o2sDUzbTRh4XMH87LYt+oBE9p8hCQyrz7mzTqyKUJrBd
Gd3pOulvDtGpvRR/UIF8kLe5OnAebBgKhuaDyRSuotH8ogHR+m7pllXojGER2XZpgout30nLPcZY
EQLPyLIb6N/0EDBiJFZHrCwgeLpHJ1un/U26G03iGTrt0mb7iUTgHW41E7iC+ZpV0Rfm10AuUcDB
9RSk9fTRw9DUTHk9eY89g1lROePpz7MrR69+eqO0rvBEv2Jup20cwedYsSDSwXeuM89jdukfoj4F
gejepG5BPYNE5Ze7869F7FfOlfv78uxyO7LNgW9lOa5r2rr1Ab8j6wWZr17A66pIUEpyere2RsQu
gMA3z1s5Web4w4vYhvm07YJlocW/pCCb2SiHrScRbNLXC01JWuSyaiIo0c56bu0fJ1LsnXEWe6ka
CBK5ga/sP6VNIqcnip1pALLWBiINBr+4sq2y3Xuwf5BAbV9IuoEqYeXcIJgdYDl/xnXs7+1piIMl
FnEoLLIh7YZuvLonHUIvz5PTMg1fCcrJLR3QiXvMnVUqXzUh3gknNcPwAc2GMIMMkU7R7gR51ger
hXvq69S7sxmFS91+J0K+e0w6unxTimEQlj7hfagBJ3pi+Gnu+xids3oYvThjhwm77drjP58YoZab
/3luvp8Yg7EWYGbPBKj1ASVlaTHHlzgNKvV8PUxuqu1l+5T0E8rokjQRWSJfsuYCKb3Zn+3BCjIX
CJ/LpO8IMHrvEvcSxj4NmLqg16/jrTW06M6qZ3wgHjUfBTvd8thilANpcP/Ph2/8vpq+H74gCtJG
cWsxkPogthJOgyZzSttgWzFFLOrd1FsZiXCmueMZ0cMioSm8XUrEp8w3k3HIatOHet2wvkXlHUNW
UOljfqYQP0rGrkGPbOTs6OMfeGUfEFTqWFFTCgeeoYvsD43N74sCKVEDIz1cxVExcffrJKMMjOPM
mowDvXCfJ9ug8df3xZ5ScUUfcnJF+4IMe74zsvopStqLddTXg582JdmNmhlqKSu1FhfkMrAZMVVM
LyU2U0a7J/2RsV3IvAHCOBgqspCXtkARSqM1asZjijC0dDzrXJeNucOVTrqodtSXmotAZ3meKjoi
kpyrcXyD9f4a44I4JH7zYKiF1DAr2mUpXcJ8iPdmMV3T85RXmuc+O06X7SoBWFyrq+9anFyzaaA9
5+Xg4Jq+3P3hCvidoLd9qqaLEVeYgPQsIpN//1S91V6HOEoZYcwcWIS4P8hWsV/o6wSrgzGOFkOU
eDt802U7Aj5d3CA319ei1pDTc6yeyU3quesliV57QSLRHw7wd/LY+wF6umuppU/4lvHhgZ9azhxb
C63/7djaKKlZsyyLgf9E+enuNEsMIYaa8RA5S5Akg7mD/CYufB/uPwkA5g7q/ZPrVT+KMgWxZf7x
JvpdsbgdIalptloAwPWgX/z9IxynfmiKtJgCCa4oWPr8J7bzBAjcvIuG+9wszL0jSSB2Kr3aeYrw
QTCjkiZH8dHUfkR6suzd2U5CMS1/OL1C3RS/r0/c2ja3DK0kUylmfz82gh6jnphmWrp1e81RSpZ3
r9/r5AJBh7GplqZ9qxPqpCDuqUV+m29my94keZj0DKM9MfQbdqLMCELnAl8K12Rz50BdyD7FyXA5
mliXhb0+/+GsU31+PG5PMIGlXDS4PPWPDzz8bz0K1SFwHWgkSe+rEAjBWNhvqcAK8skbMYYgOpqT
6Q8/CR+S/h8WR/E3Vx7EVsswbN1zTNP5cF7bApzROIDz8+un2fbLI5vD9dBAsorsEgbmwFxxuNFG
o4MAbx7JKMdQD/8xI1gWC8I8Bh0e/TBDXuWqgDDXnaILdTHWfsns3u0vDWtoqVEvC/X8k2ZfBgnp
NwSv//On6f/np0m5jDMQJCxWIM/8UE+xU0Pvj/Ag8DLjDJCLIGyVXG8N7s001N+oNtnh8kYrXSqc
CjP5snL0tpCkJ/M+ueX42GM4TEPyRcY2raaEta0e7O8aS6Lqe+ILaOjxGhGVk0fjI8yQgRRWB6ME
uUZgjPi9NOuozc03yf5hh3OKdKGI3JOagSki7LNReNaVriFDdORtacwTlQEFShG33yziQIK1zg5A
aZErQg44Lu36FC19fM/0O9/LuafpVTc/BosQLTi3YZrnMhSV/rQtAU6ksU+d8rPrJdVOZ9odZgg6
dmkBMUib8wm4U7Meyml9jnyPeX8uAtOK18OiHusFoxb6SQu4p/q+1qhjwJsctKR0oekKYDmRDb/G
NB7olkcvfazETm1Gd4+HfGFzVrNo1HbDQFC8Jq+3k90BhCPumD/WN9GILr7Nv9eJP9z+1t+ceHR2
LHcmy5NnmB8WTz76LGPwS4prbo/0cLX6ymj9S43t1VX5A4zIQ+u21g3B8m828eCkeEYJnuTdbJp4
INAt7O2aVWx01nOlr08mGPZD7i7BKPncUuRytuF/ydTFUuqcRhjlO0oiOGSL/t0YESgg4bhGbMqT
xSaDoh0QEY5K24dUAajbROiAemSODSahLVLBF2MwRgp6tFjTHz6Nv6l2HDj5hmBlgY2IR+P3xdCX
Mq79umawkC8gKHsGHDahZRH42u2Cn6cE9O8UfxUeWQaFiX7Mmd00cJfyzSvtbN/M9hew5OTMqvot
Ld0jLV5g5FDf//mOtf+m2gHCqdoxPlN0NuEfFp+CP8CKZihvq6Q9PvcLgj21SvjeRLvVtr4mVny7
giamq5UrUtIepxX+xWbl3siGWwalX9+f5lbKVEMrvzOF3XZxtGSpwddrxnvdscorJsZovELLXb7N
mlXv5hVW16oP8aG3XMLvaI8b+SfUriReaLqzawDsbLfgijyMnNX1e0zX9lz7xHiiAYJia91qKSTL
3LEbOvl7p5cn/oA+1Pz5q4NG9LiAJNtlenJBmu0xZsNA4m/scn0SQInPcF/mO7RHyABp5xcSfxVJ
nLatJdBlp3tdMftIFtgZVTWdDfq2++0K1JFA7Lpk0a7j3Hpzh4aYOoFQbJrx0dYHlEy4hor0imod
LP/k7XWrQNfoGVfoXE7dUk43TbXzaZCFbVe9wegcLtKc+Fkv6oPamccwqvQGoAjWeORWOAz6+jHX
WjvElzsd+xh4fOtBDKGEqhH/hIbI35KMEgnsPdd4YWEZKLXXsoIgq4EpCbSR0qDPCYzN/UKnmfjT
6O05zJt5IQcZ4VhPaTWB7NCK/JugusVEAIC0SJfDWoDSQqoq91EiP1OEf5ryvg2ImaZJkIKJWCbk
sYRf7s26KjA2V4OS2Z2ASEYXJKke2hRxnibJX3OkEnpG+pNuseuPLaRCuEHfS6dKaCPZGscuHjER
q/2lavcfXHotNjxIbZyf0zTej0LxSZuaCoN2OsYXqM8aguna+oKSzj8KnwfCVi3WOQAcutw7NE4g
DSqjDJeFtgP10aEj/YOiuZF7VE14H8Ajbpf8trSQ1UP2oV/drWrxdiPrvpWs1Guf1rshEXVQogI9
DFl0aZBYOxFVH/YazuBRo+PhqwfSovZPhY1XgDyq43YHd4JoZMPjBs9L9IKCCZfzViccgamOmJ3l
Xjrp93jlDzdymk6ejrNKHWZvOQ96MSLUntt9pfYAeVe/YdfAqFvhfSyVM9ufsf9Sj1b2yJ+ve+mO
QoZ/sCOpOtb1HvMIE+S2uvLHTD+3Y85nQBZJuN1K3krb1yzywCRS+raZ+2+D474ajVHuUi3Tzgsz
OjT75m5gtcJT61wu1dDuTBvdtpjFVUbwTNiVHDTemP6hYl9+25bkZE8eo/24fCCgoL3L5m/FEl+x
B2TTaeltmNsrdjMfneyCIvngjPfxgtGEP7zYW2b+pURWdPQQlefjQMyj5ZF0a0+AFVbgpXhsDknq
uOG2ks5GDx/NQAAm5HipJS3pejMxk1nD1e2gqFrY+yykutLYcucCo2CUZggNJ9TiHd5WrzfINaLT
oDlc56XHICuDgLjbzivWw+QKETqOdXVZulHL0CUjEodwRdohvgeoE/TPtYyTJzcV2jFrmoMxs3FA
OOgELIr8ewsa61GPl3CYSfQ2aaTQP+l97BKc/TJRt0qTnu0omfdFZGth3HCydftbrGsoH9XTYmgy
soyjz2nve/shja/zSNxVwjauSCYiLHTg9rdrIMGUjsAG1u/A+a1g+wU6UtrenB+aNvaPURSPrHOk
eZkJN3qGNXfXmetw9C3Z7ED0s4099OounIyBq9rUT7aTfLeWoj7qPPUCd+zfKAK5Mmt+0wKNmUeH
RiGJNK9Dad+4F34DQWtrw0DPR7UvSBMuXQ2/Txnfuw2qUw1dZZa72kHZaujQryd9ob+j4Ucnx2uv
D0SgAfssTwO2ut1YQ1DConu1DMSKbUmErmOy3hc6Kd2z+WgOxgW/GBht97h1flx1gJqa7JeLDBsY
RDemR4sSp0Cuej0lq6Cm416G9MGnzfB7LaFgygpXlEwj4kLrywT+5Slu1hc9IWVRdrMREFY3h6QF
yoOh9T+8yn1IJw7DQF+ceik+Kwd6RjSUnwlTeu0La78tZ2ibri2BBWV7eqSrcVZcgMVCd7xt6rcl
4L3zYd2SH+VdSoY/wZhIge2XO7piHdCmHrdcol4ZA9FEevlt6wRVpGqEs8tK5kEgO/oGDwZNFMZb
32XyOK/0bnlcbovdtjg2o/OUN54bTDnOSVWeiBKleVGYX4qkula6jnrweDbknArDLncYTG/IUcnD
rUGzrRgWywirz4SWwpDv2964AmjL/u7QwzUI7Nr7lqkSVc+Tp3JU0Cl2I7rkgttWkhZmzN6NAO5B
17L2FqDEHSZgBjekvEWZe+R2J6St0wIb8i3IQiVyc8dnmMj1+2r7foLV7bqtmaPoDjqzv2D7QKUO
FA3y4yGRGPdV72BbnLEg8fwxHqLOx6HvSrlHsdadc4cKoDwmcCYvcC8gZ5nXKly0/nL2QHxVev66
fchbMa+rbcecxbGKZXyVOMZUrbTtSHBz3faEbh1LIBH803PD3kw/eRo7cj3LuOuSlm5uw12VNTxC
NUQEIJxY5UzPDXFMpT3TPlIM0A0CeTsgq3AoX4cu4NmxpVOBIkJn75VXhVdfsTa7d0IaJ3Okg2/D
jpn4zLaPkg7LwqK2lHtnYq4rSsBzWnpwO+oxj4KLfMQ+fW8uj7K1Dt5Aht4/15WG2jf/3g+grKRL
YTBns5BxqX7BL531vIgk87+RaWJUiKfGMb7QaKMPywNscMgojNu4Z+Lu68R3E69dZNmLhrsjSD1F
irX9aa8SI/5wUP/Z3Xbo9zMbIreESthTu5hfDirpzWggapLJN63fwKBXdTbZLB3ilGztnp40s2zj
eQKTzJwnBW1Uzod/PoS/6ZM4jo6rHFQOvXYMW78fgtnEtp2VlgyikU16hqR+dpefVmHdT8sCc2uC
Q6JmJ9t6wDoxn9bxGZBCd4bcWO5w3v4cPBd8hAbGY3iWPtu7ap29i3YpLzoIqA/uOnz554PeEho+
nEw6IzTFfEchftQI79fPbchrubQxy2kMuJN25LQX3oLmglLsqBnTEcCSd1Xp9Xd2dTGlD/vAgTFH
Dvwh+MOh/Gcb0fEMlU7o0kOk4/Rha9UvHrKTBemgriTSPOT004Bkeo8kRcdcrBSdjY4vzavuIi0q
T9z5Herl5qoc0uvUHfJrL5UAtSAyxggKDmU2ejtTnx/++Ti3JvGHj8yzLEMQssNZhvf/+0dWp9JK
hzShH+bO6XHtKEG6mjDFHrPi+5oR9ZdcKI+gu+jkOChcpxH3kKZF/UHHOXac3EbbLXQFGUawhM+o
dujeUS9gmwmEtw6HvqA74KzO+6rXt+USwh5/kC0LhtVY31rnsumoudMYS/m2+raeLWFZGO+dE5yu
e1MUmAciHr4VlAlrWPSDX7MM5TVZlpX31JREkKyjR2Qg0NGjmdrovUK3ZhsN0WjVJH7fBcwIqSaX
m7SlX2lb+FB7+kzbO3n3vD3Z0yYfkPiwx/e8OtS6mPKiSk6jjeBdraANAgSjgbRoQI4b1U5qe7uy
CFDtxB+GKX+3OKlkSF+nmWobpq8arb+sA9EwpVXic3K2mV5d0lbYlnBzyqifqU3XGOC7e55L4B7D
pTGwTE0te5w870Fsp3f/fLEY6mL4cLGwJBlstYUlQC1/uFiYtZU5TVWmaPNqh349kxVv5eeVjcoB
+qzcdaJi1jzI05AC/rG7H3jWKDndATwyzUrLmHZt4jV/WMT/ZuhEV9Skq8Ntz4T0433fuk47rwO5
uJSY1l4jJC+Oa1xmgz4f6HSRCkqKzbYX1a2GXBA//+rVBJ7GfVEewWiQBIi2pu7Ix+H/gEzzMxNd
dkkdPTcA9LCEoXNdxuN6iZnI/FMXxjX+s7EKnUPopoUqQNCOUQ+pX86zA3yx0jzRBlWtPxts4n1u
vTCeCieEoDRcsV+BgeT5DFR8+YYxLg/tJZM3zzp4rxs3fdWjPN3n8LcZEcqTMIzsVpKjuVVlhHPP
0HhD36FwnfHublOeTM9edewb9P7i8zA5NLZaeU4BUO63af+EM1oC195u7K67NtaSurK+3PoWDYZc
wE8UfJEKyzoh+mTdV51B5U4J/YaG+tZSHGg8sriee5UlMsn8IqtoYePmDuYJDNTUGT/riIS3sraY
Cdjjj60kN0nX2wJoKLTjuypmY74tRc005Icsnh6wntxuPdXKEpdEYJNcPMxXjB6pP9UGg/TiFGxh
/IBpbBtBda5+k6ZNxqZYCfdUsWp5DSpDtAxX5NKciSiY9qRgFfuJHIOuETcCmRbCSmyysDMzabz4
tXgpAWsEoxu3f60GGduK3ij2w0CC0shO3nOrJdDZ/4bbB7A9PEGp3c1UUrt1oufYacYQVH73ue8w
SaTyGiy3hnw1vnapncHf7fxZgxiV2HuSh3ayYceir+ueFOso3Pb6hcNId1XVmpncUn0ZVzrD6xIc
84Hebx80OeVkreptcmEvUiTTVOIlTVuNXgyx9AQD7Eq8KSdUB/3n7Tgtu7mcge0GdbI2B03dLqjN
kr2fknQJiy7db50yodKqByTopC6TMOvajRKCI0tsseoadjEHBmb/0Jk7LD8dMa1eVdAAMxRlkc13
3TtJiOUHd42/HPgYp90QicOEBhlwXVQRbRCziCMYaPobFH92hrC4Tj7pbgcTngd1DWcxzqmLup5B
dpW3VKBzfC/YOEDmRbEhVnYC+CLjd8WCp2HRmRZz3xqzfpCMYGE8y12VGDdABMU59cbqEc7yvjFP
YrL0B2HG/eOU54dWstcHwnXaNrVGAghuN/gr0k2T/lsKgvGYasOyKzq8KtbiXwENOq0qI7eOctBH
lIqJHALhln1oOyQ5Uz/D5mJRsYlI2KGjroJG7/IgZzoabNUwKr45HMgjKEdWnNnvjbPTUWalK/34
XTdL1qW6KN4ftYOc0bcIpil52zLc5YnkaegPwSSMaxeQpNsBy5FM+5vkjFJZQquccnSHXANbaa/G
LpXf5AE1G8luLaYFv/fj3bbJ1xaclUveKEVejvjONOjBwZraPox4phCISbT/S1DhTWnA9V506ct2
eepe9SV3gcubqhnj9jbBVWuyYxd+IombrZSqEkQFY3bUfZ7rd1Oh+6EUMGnTzoSYCmFKNha67Hw3
ggbfMSnBJKZmHMgslwPtXayE/nK0JEcOl/BcE0R24/qh3TewRusLPrZeYSX9IB3a9bBm0T3tDwM5
i0GeTJ0Gg5GcbOW1Rr0MHkhtz4RTRhftWAVJm1K/YLnjXKCAzTQbHbDus5XNJE+7VYM/ph+2sje6
45nfYKbhv6/rihXbbnedjpPXxMTiuenl1gOoGw/ARfcGi01e2ZUXWKo6sglXAMfHeIy+h3X0UTqY
PgMiUDhbe3RruWRl3WJeleVpZXokCBIKR/Sq29QP+QhzCSfDhdJAutbTfDeUPwdlOhlcvBN9tURY
qV2ukGmEa98bQZ8m5X77/IdcR6ZSChzQWn+lpc0KUdkq6Oh6n/Fb0GICSnwYE7JOeejStVjjcHt4
bAtxq0ZU/0XYee1Wbqxb94kIMIfbxZWDslqtviHUUpuxmPPTn1Glgx/7tzeOL9owbLdb0iKrvjDn
mFDEOUrL7rWyRpMZXkXERwqet5NNQLLcOYtdnuPZe8ma+NNZMVm3vRz7mT2prlCkLDRlXIoegpYO
BxqLsXqeqYP9l1z35AfCICNo2g3maRBj5zrXfxdCAz3ZJd55HejSoliI7STnqXU0POVF4MLA07Rt
ksH9daCh6eBu5bJmi3A73Sa1e3bNtGZ670tVT26EJlhcQaB6Bqx9VybtkcKyPdlTXzxXCKzUHVMD
gghLK7q3FnpqG7HfDkflHdhrku8otXzzvWN4+n3jJXOTngIMrLXNdD3HURVPKbe1Q4gx1O4H7GiR
97DkXz0G7Y1Y3Plh8IAMRtNrPsxERpmserLZLQGL8achPYeObNR3ZB/Erj4e1XM3RswJK6Ihizk5
JuZoXdwAlKvqx2pOcnMiKq+XM5gsBfnGz5C4XDLTB1jKjCyQJ29UGRkoMYAx/ZhkYL16LtTR3bOt
wGRuM/yje5Mz99pdcbrr+Wm0WVvUuM75mLV805hg0XDPfESl/KTSKFQfB8gNDGukLXlp/tAuP7Mi
DvhAYwCM7nq1Muvs1T3n4VJ+qZ3qpC2gOuvXDOLBTt3OTpJNYediMiybqtk6QRcfoRq+uhr/qBoi
5ibskm+2j2GjrEqQ7/rZngS+h6AAfJHp3s6qzYIWhkvTWrqLDPJSL6o7ln8tkORYqDBJMwZqJpGg
jDAja0F9sK0nizEEQWePQ/DXiJvwaMdUKLh6f0JEAajIyUpsh9hY5oyRIGKT8e3VtuUaiRXNo10E
P2VSMxDMVzUbV3e4+rZqCG2h6ejSrWqVO1Ex3xNa52wzjTREVUGN81yfcEyQMep22t4A/RJqffwQ
sUo/oLZ2j9EC8wmlXsWZZOsa5/MSuhoSYtcsfvEZj5fVOxiQHXb+DGMppY1aCWe8ZCA4XckjHwvY
G4EVgUEykC9RQWzUx5akkzj2ZOh0DXecnELhxN9VPuh9r3Vr9ktoHfL+0MqxGHYhAhTG6KieGy/g
k1On3UTswjal3SeAhx8PuwlVOuCIZwQsx8gTNPddZMX1JiPX69Ae1VsW3MPccQ5VlgvyhYt3z3sl
gN79nKd5XyxBuMbQvlzGsaprVK2QGozXZd9sxolDs3WtzRrrfxyTZKwZ6RYiOG0Kv6fpy+/Faxi8
VwzuFpsPYW4tEpz5YjeE15J7amAQsASMipJ7aA3KTesy0VULQ8BV694B3M6wILjomFFBEI0RIaro
xMqq8qk4xp/jMOY7z2NeYws2C+qbdvEJ+1npnuYlekc8kZB9yVutxtZ4sNgqm6yOW+1Hoh78qj4i
RP9IeLHkHBKwiKA8xy3gs2FV7yECwo8q0T7TsqlPnWCEWcs5+QCtZgea/ZhbgxdGCxye+b5xUQCr
9xxb+rpn1ig2c94+NfpA8rhsZgFMEIry03ar35UgAcouOW7Uv0ns7h7nn7uNR0Pf0rsczB8xK96r
VHJk8B/CZBtJMYIvkkf2d/WmqASzxrF4oD2cQ1zZyCb4v6ntSFoFD5ZpRhv1NgBuOoDWJMsrtY1t
HJV/eibQPUhAkqroXfXJfZkW42wWOUlYdgW0qDqnjCK3q8nPLJGDNz338N2u1yStpr0v0iNAlWwz
IMbaq0cjaMEQpGNy+N9PkTm/Pr0CSUnDXG4SkKbyMWgk/lR/kUxHlokUMczG8teQLNIjxUXu6dMX
pvwUM2PBDcOqLSz7+pnIgLu8Tzl4NZ8vZOWb9GNG5W6FrS0/lk3PcyWbn7wY7udymY9kqnRbNdb4
7mI8TWwcol+zJiEWnopmMpzfVW9uPAPNlhScqcopl+t2eZLWud/v1e8P1uHS+w3EEqnHjb3xd+Ma
H2r943WIMzxHBwGCp4aNdcoBl7eooRNxVGdPlgdfjgAgZ+rog70cY605/FGvJLDP3xjiRFhPa7xp
BxiH9UiqAZo+5eeLxHymxUaJwKlx6P1pNxr5XvR192YFVPjOYL7iXmfzP/qfalSMTBA+uVnubXaM
mkMV1kQct+qEsAafCGCtx2zFwnCB+qS+vhzrLUXsmG3LKqrQWZbuRhUaS58jSV77Q+JFL6rETGXt
oIrRmu3cBQUKw75f2bBdfPKAK1lmdCky0jrGf7VxjH4JG8/aLO7yptdVtbfT/Mc0eP5pbKcv1RK6
HpSxlCrPAXx0DhLILG3nsiOPyy3pz2Qk+LwvabAyz5Mrah4ZX6qX2kmikGlpMrDzrBTbEzkRPzO9
rEOzgUTquEWycVnOKrFqKvqwtkymSL2/VcuTtN4VMwq8buqoO7pkn64DzyjS3W8hZSt/asWKB4xa
4xKTZXUChTuHWV9h8zT30APSgx9Z/TbpRrQRZlsjyBq2JD5392lRfXY+IzrMKNs5TTtgHMMOW24e
Qg239lEzPUMH6Wj70UjM7m0RCAzwOvKR6dGzaYAjnbH+pwNjNceuD7xy06Uq/9JsfgMw+4OLiPqS
mofMRHsOQYWBvYnNnq95SJBHOEZa7VF5oeIq/Y36Hxt4NLdxOvtbAwHdFj8M96fDyHBIpyU0W6pb
Eotf/QWVFUFNTBQyD5i3RQDgMOp1CPvtp3pHVsyMaB6NV1Uo1drwCSN/PPnj0VwYmmq97EnKLDs2
uXhWZdOKM5/2u38MJs4RPJM0Y4u4K6cR0xX9oZmk3AO+AYcmC93V/wDUXx40XxjX+BBUyCo3RPxZ
m8qA/d9otkAH5xbIf7WWwBeAtzGqZcvRbPhfvXfTCUDdAlaJ2t3KI7SrLC4gY1wxL7uztlvXgmXS
QPmwaDWNpF8/dqMDP9Fp6+1cmNnF6fmg2/wljVzKqQY5lpZUhILM7Ix7Zlym33P2DGIImwVlUdau
vAZyG53hcbjGznjMh3Y+5Rx+FZLKB/VjHs2earZ1P8FnyWeM3R1IKCpUvr3dao0k1vH2VLV4ZgUP
VWTtUIpE7rwfx/xcTPaLbaf1WwUelQRZsWvWhdCFcSb/AHz8pmkqZ6/al9pc+Dg5trdt7mOgKotI
9uQGfxBqAKwOSGeZmx/G2IdQUgnigBqERdXMLtcH1eW0WFPKliuDbnGSmoU1Sgg2EUm9ifzSuLRB
Zu0GGwM9M4tg4zPz+eG06RllfPJE8sm1qPXhRvIJaklOJpiszSGrGv9+6ZwPZ4RtyGDKvjnkqCQC
HBJAMqhkKbdpPpndFdrhFPuks1brV9dnh9KP7NDhidjreWNseXYJIYCaf0lqINxo3qKxGM+rMK9A
VOJjv6wGLW/6x228HM40KQbNWi2HBPJvBkD/1J8WoHxb0y3Tg5Y3D41V8U88Yz9F5rixfMj+pjYH
u3hc7v2SpNPJAjZTkNQkZcVG1tungL3csiwvhIbhfkCvehaAW+FmWEab7yd/co6Ex9MJCJ5n4LzM
1Mpqute6cYfhY93YLUEFfMDjtseDg53J2VmrVlwEU4TZCrC1uDpg2LV6puOftiNZLhC2eIhhoAAP
LPtH6ExM+9p24tMIlo2Rl8NepC5XXjedyIFof9RtiioS7g8ZDv7Roe9avMJ5Y4Egcrjsef9zhTSz
URejGen7ZvHKfWAmG7vXdPQLw3zoLeRXhsZcnpHnUdMwrHt1+Ut5hlAb7AZodoy+NZ9SjzGUjY78
oOP076vkZ8R291HIwacv2lfPeHQKYG3kybHRj/r1WYeIh7L7mlPW35KoF6895E0GW9qlyPX4KIbV
flnLS7xmNPSAC08q65vbl9DZAnCFO3ofhA0ljyPshj1bej9Ef5QSLbG1O8TFhb7GR1vmsuY5BztB
LWCyJJuqDKxPOOb5Ph7L7DJi8SauCT4V0X1xMBiX3JPGAfkyA95I3Bl2RptoL4XRo8mx+OOJGHtY
KlhTZlldY9jyh6KEMrpakrvJ5BaYKPFMnrk0x4yF7GZcQab5OegIO+mReCVPlcnWc8ynWybxCSqg
akIuBDzRgih5FUZA1J/LcpxT/0ojVe6WSjuaZZ/cE9Cok/xVi60x2tp+6iCY2Hk2H/UKfNqci4Pt
TR2y/klnOWGHgY8+I50r91pbQEPzxVxATUGeKcTgoebqj0wrun1v1P7Zqfp3ryv8F9F5+qFuHDI+
BITi2FuXy+i610JzrfuFodH9WkfXfqRcFu5g3GhLxh/Yea9xWvgPZRImKYM5coeCK2GHWiiiVGfh
5hoHomue2XNk9wi5846wZvhnVpt7Z/UXt2r2ZpuNxyI3vXNjm8nWydlxkeidXjRygokr7IqtCqnE
uj9SVZNwQKgMh0kXX3mCrKP6sIgkL45FnHJ5N504WZo3Xcs6eepWXAETz8O+rArxnJMEEmqzNx7F
SrkZLybpMxqbbz/jhW7zYqJyMR8VzUw9O4So/GrNGc1a7Bj7tte/ukBDu6uzI2e/6O6FZxgbLXam
O7/P5rtiSEYoUEw2QNOOe3LtyB81tQe/06pw1SGXZJK6YUbRMxBc/WfNviaAdLHJImHcrW3ygFM1
Po14z9jdSe0EX3piD4A6ht45+hDK5aNx6khcfWB49NIvfCZxnJlP1oSczfwggji7V3K2oQXw17T1
hEzJi35AYmvDTDxnSOifO4K0w2IyiGdzCSk3V0qlshDiihw0uRR0KEzpjFA5keesgtfezEeCu0iv
Aj00V1FNtHNTEKA6JPdMnUPpjjozF99NKUU5NMu9n4p6E/dadJs9/dQHUbFtnVZ7GHUyu2uSUynv
ULMbob546c2ttOeicv8kWVbdAKS7j4bdM0Icbt4YgQMs4f52dTPtnAEFwerzPjS2fvHK3DwzDiDf
hH7vIS7LzdRFxASxPbiqv6tKGs+2SPJD6UrFgxI7TDqST7/pjJtTpcbNFC8DopBL5rjiOrYWGsJy
5j+wmtXeJEm8bvvF4OymHyABI92z3WVp6tb6IWCEcdGalmYAdcdxbKnFAYZs4mKaHzImdL0dn5a6
h967fjpszu6GnNgiuGCv1dASA4YmYA8UbBPEw0etr9l9QVAP6mQxholjeHdG4JRbu2280CMvfWvp
js0r6M1XIuMmv3uiDOifVhnKoe30tRie5xk9ixYvJ4QV0D4bxLBdJbwbFhKQV6SpHu0aRJqdTtV+
0mKp5ZrTXetEo8wFzu95qrE7kOoyRU55VHZ75bIn2AfcQA5rjFj7be82cInmfsWK58JO1NicjhX0
bstLkL2u1VsNPF84PqNPFOZsKwe6uwiTpHSoTjPuvnTi4dSNGxHJPnuCOb/rTWYtOU1+O1bEmtMy
b7wY/baqpqa4HuHWXPCqBLQEWS36bWUw/xQGk9DULWHkygjDhYoYj84YAkGks8iY/l5LqSZ3R8ph
VZ0aUnXEIvCFTCznZi/93RowNUN8pCET13/PWW29TXg2tXyXNrr5lLgeUYepP+w0RvI7Zn5EPg7z
XdDkDx6dTDcY2Rc3MzMJON4IVYhb1kM1savr5cP2RwKfSI/6Xu0MHPBhG9zbkY7bFgzFRuqo9gQ6
kQzd1u+2XdqXTKRs6GhQqyU69aYoP1hTJi7T57YT/hkLsUxGQAgwzdI6mVGyd+Ux0PQT10FD/8b0
QPW2iy5tC8xOsK00P1lTYanIxGlMkWBpK0JQQzgV9IkjGEO2ZfEcnxj9btWufdVcuMeoSOHidEdg
dQ8VgklYHw/WY9Qb2v1g/nH8Z6t6zQAU3Gf9TFGlB5vFjqKX0fd25jidBscS54Ro85Cmjt1wzWgL
CDTsj8VFMjhqb8gpm60RxQwynPSJhUpyH/ssl6S7C/ZRFhYO0AR94bHFzWnQGvQGxrBBbHp3xo3F
EXwSOZz4+eBjxrNms7x5/ryj75gPpj7dZr88GNRaj41OYFpbFNGuGnUwSrDJrvAqdmj2762gq09W
B8qnXbqDro9/8tVYqTFsFOnsYdj6hYRxGRdQzmjdloSwFWAeISPCn8LP+3065AxGElh1hlZeynhI
r+ovjsY9aMz0DSOJnyfUfvtBQ0vaGra4y4nAmwg7v8SupV9wUlGH1s4f1lr9eWD8orV4B2fcPzuv
R4UcdU597gfjh28U8YNZ1qhDZ1TowzykB1Eu6y7VFhsI6aQ9aJTOBfgGke/MoCmP/6JQ0P8pUcCi
pGM+NQLb4mWSupz/WKU3XVXPvg40RGQRSyMyvRcpjWfz4zeMqLXK+qmsPvgHMmIr7A+qEvwtRfak
RqCda3OGlf0vJoOA6rVyW5P2Qlol+3AxpvGhsNj8OSgCZ3me5BZSbf6Ad9jB+tbtaNR68ti2ZcZU
J6/ctzatsjtcP1v1enOhM8Vy2r8G/Cbht84/bp8gsr4VmXyipWNoTAVH5MIhEZTrUUYQCc081yTa
hG6HZF40N8QC6D9hDBKE+loJIQ6OmitKfbdJRAZjszfDIahKDl1LKpONrVcvSev9WWUEWA/SDGYU
YlVH65GUSDW+nTZjuIj16oMT2+N5gxeQd1fbmKt95TOcEEZDdVqur8UfpT+fIyjTlhFzIaUPTWV6
rEYm/+qx5quslsKS6SCOeWsfG/V7WjMdkRtp7s8KYQFa+FzT/HPm1z/bJX/yO7KQ4MezpHGsjwYH
GydP/qVmRk1CfDdt877P53eLMPt/k2q5/5RfcDXqNsoxI/gvWrfMZDyro4kN1RTQIMkA7PqwK0e0
sIujn6IIggr/FRlM1s2rqjrkKHnSUjtlWbGSPBtlRJoVE1qiEfZPNY6I9uhPqAfLF6PFTWOVdvtE
ciKCuCInNFXOHqKWlB8Ahc/q9nEz/aPwx/eSNJowtXVwqUYn08cabVMhbNiIttG3fl781UYGO3nw
b+fS6BLwgREz5BzGX2EgEUtHuGDF0N1rw09KXLSjK12B61crU2pLO+RVCVIhMd5bEr6JWqKyZz+3
iWuZr0uyxgZoUXFSg1pljaDxMyWKCl362Bm/DMCnW/UY40Clxyidh6pzTtgscCp4EIHfgZphc4nO
teVfrNopuKzsDtYx9mgGtT8Sv0D3gcdmaVs5aE/4blcaDeRaA3QG0hwIBvOQZY0mg2fDGg6pOb63
GEM2tAPTzsXPhht5xXAQUzDO9tZ2yYTwiCnlR1Sc0UjD6JG8iojOYa/VYb/A8E2CixLYdr75Jy1g
Gkm1bdCuP63K/qPe/DKLXgbpD5GyRTSOnBXaHG1V0RrJ9xZNNvqq9nsxF+eM69zB3hSZHCO51bvT
BA/50ibHqdbIMPFeqeEMvEMgg3JrYSmZtAg66CVdtj9lPVhhRykmpGQ4zct3x1jY88jnwuezPOcV
qbwWifYMj58TOfxuAA7vJpG8jZnxNC3konuR+Rln+K2U/Gb06p8s4PaM5s7qntQ0JJewnymq57vc
KV8mixgpKWE2S1s7enb35Wiz/S8nsPUP7arrWr6JOxTto+5Zwd+slW7i9kliA3y0svZsWOm8F6Qt
sTvy1k3t4drys/XNMqKStil+NoknU2tI1hPRsch0kkEte68+Hj61nRjbr2REnunQUQEFQ/+vx6dJ
OxuozJDdsKNRvgJqV+bGwtyODjwm3V5flATi/75dLCkG/v/0by6Lc8u3LDNwOS7+LupsEpZ2qRVP
YeqNt7pOFprsOSXPIfuKTG046tYvtfdRKzE1SlSlXcqIMcSUcU1Tb8Ir4mIfMT4txNyZ1/41R9Hv
2fP8Q006F17Se9OohMzKZtFafxTleK5Wo2U3gvqvaKlRCTABa2WY9b/IDc1/mCP59iyPzw4ptOX6
6m79j7uzYmlnJF3P4rVefuSNW23Ndkq3+bzGBxsSHy8eWXy9c1DDSLV2UPeOJ1oOnriNT2QYZ8c8
zp9JTJkw3x6U96n3sGwgYg6LNfn8vz+Sf0ok+ZptDw8ajgG8yd7fJJKdEAH1D9K/RHOORN2cSDl5
wbdhh1pQtEeAiXg3WFcvFiN3LR2C3WQv1QXqNhULLGB8Wf9qq5Ta3r89JhY+T1dCGZCW/11T3pjF
nJH5jhBMF+6m1+/8mp20b8wPadwFuwJvwbGNTGywC8FUtS5HFVb0osFj5OVoL//yIwKn8F++INc0
YVoYAc+ueq7/44M1vL7rMlZVUt1o4q/pHVifUMg10yVECxtR5PQpkUldGTaOYUJPNPXfioCh5H4J
MjkcvGOwjx0UKFOCMh+a5Q/1GDCbuRUG6ojO+1kZJUgdzGpbIo1QzqEgyybgE0Zj9wgGcuvUzhoh
E2jwrOh3rNMyDWl9yduZKWW5ogbyV/1eb6qTaZR/yEZlNiqPRH5FZzVW9oiKZpQFUkv6tbOqzLfS
qL/0zX1tNdH9LKpNZ6EIKQk5gTZg4C5LhL2ByAkAPouBpmD37ar8I3cS/TKBBtrkZqm9LIH3yooP
0xhR0ccmm7q3MpneKzH1Z7VvGEyh7wxm5fBiOHoypz5kzhN4oeF1buIvh6Bb9kIZlG0uLUYk3ln9
7DDpl5thNID6urV97v4EcWEBbJ/Gn+bQ/WAWzl1VPDeg2FgYucA1579mivHW9vpLFVglZTkjCz3I
m0vLNl4UFjHAYiyvTbCesKSB5V2yJBxXL36w6bIrgs5IT2QTKTsxYB4bp5ytXdm2lAlV7ByWCkEM
lc6n3X22JL/f2ljKB/U4u/g49IBF9GKzApA7wvlh1aMz1wL754Cuz1c3oI9dEFlTfN4LwmstY0zu
Wnd5SFCwA/tPkHLFsb9NUjvYNo2ZntUydCWjZefYCcI6WlQM0WbvL9+7Zl1mTFn+iTI9TNrhMJs+
APWYlsrMsmknpebMyxUmwGQeNrFbPrv4IIRUcfInM5NYTVaiTnrLkXttlAB6lja5IYM5+L37TLIT
0kDuGqG9jJZ4TzpKeKW3UNLqqcOJEy/Vbert3zA4mV+yaZvpp5g4alfbHDkGe/bJgXm1ut1ISju6
A5sqj6UoPFKeSftbyiIlYEoLNuhkJ+Zc2rgTiWWb3O6t4cIYUIKGjkbEvPkjF43xLYdLI/wm6lFX
7bGq7xkeBoe21G55W362BrY6l19tgJSo6ysjdFLzcVyTcVdrTbDxQMFslhgtD3qj0CuaO3UJaWsA
mj6dzpxH+2xKzKtvjoc8cKK9ElJgd+a7sWS2zLrCrz4HJnYsdqPvTuW6WDuHZtP44ARG/bOZMGcW
5gNep+zOqZuHeBj0s5FgqUo1OKosA8NGMxjir+ttzan6ytl1dktrvTSmDJCy4werra5k4DXbus/N
PbZLez+0cHqdZg5dTMwn+uXjOMCyiWOrPI4RjlOUJ0rEm5p2GjYxktzCdPfFYL9ndgCcBiXModEq
9DPD8COpmfVYdvQprLuhWdZDO3bN3iF/D7NsoYVDy8TIa5dTJ4eLJr5EVqga04V572QJOMOKjUA0
H9i5pZdMi18lo6y1p5NdIWJsp+EzSoW4DGt5s4f0VE1aesqKG6X9wW7s+UEAZt4J8JssvaeT/PSX
zr66VmOdDFwQjjioDQKAgjdrTZL7iv1UXMtGA3s+C7hkfW4M6mALo5XflfbezGwckx4qbd+O3lrU
j4w0ri7xHpe0ilhqEyp69tDQbEZDOxRYdK9xU14KM44fR8tqzgL7ImzHm0gMTNHGMl0rI/mhr1g3
jWjH+ByIVo0QxBYG83V4p1wSMgaLTlSKmyx83E+UYXKtiFNOHd59Pf0eB4tRCot0tbtp6ubPuta/
LFEam6Es41NWp1dVxjWR86lrnYsI3/EPx3JFUsoe4kMVqQ2TRqaRznbJ7eo84XhJyVgwqvW8GHr9
7aGLUqnSEXmzVfyr2ZecCsN/AYvHpKlmrZSkG10MGu5ovd0ZOwOu/kFvUNMO43CyYbonUqkn/IJw
pAYIvz9iJ5zReYzx69DL5bM1uLi86iJMSL3L65XDXd5S/09apa4Af/Ies4nN5Wizixt4GwLgP6pD
+F9BinFsNSSKnTyVEA5YE3Qxl7m7qpVUUzX0bLPImoBXHTAZyJByq4maKhSZNR9II8h2SdnxeTZ/
ACZ3x1G6PYXsMzLThULGCXgqrepX1Ojz1nCbO9JwjDONxtbxebMy12SIJjf0Qz1fpai+yfL+WGdf
Q9Nuo2hOQgPkq1j8jhiI7Nb35XhMUK8QZ0/LbhKn3jXFJZJIlzhA6g07bdMH7TbrEfWqsafCwaUJ
C/s8jth9g1PLxuFdjS8IiLm5eG62ymwfz8NzblL+JTGtGAx3niqp5M3MRNyPAXWxbmHVKlY4Glmq
8TnKH5faVWiIyNEWs8Dx15M6G00YTGfXrrwbmMYNiXLpvYEorpQDEMll5J6VNQTIs2/PvdlTjdBY
U7eW78JGMl5oTFGA3bFtlqSrrLLDtGIXsfrp1zrY7q5faxewkm8f2zL7veh5ECKwvKzpvD7lfnbU
eMs58oGLsO0L2NFNPXEVprAumM6Dg16OD7pmpZciawNUC+gR9RFKEAkEwHqRaGawhCn2i4NSr9hF
hDXDzk79BMu57lnrDfbYHDtEdkTDbVmx/CWVZkw+cFZ3TljbcbSdhoDlthRyS6Cds9QIq9b4T+8y
QPVe8qis4dNUXyKPB34YLK4aplPImRJY5fXwCipDn0dvN6wJsnsUQrLWEQKDVDAvzaW0PttmBkH/
GDyvumZcG2n9ZFX5YmQR5AI5olIXZ9HkxsbKNOOypNmh7vQWSc56qaUktELfvhW+eLMaYK7jVJO/
e0+C53Bz/JkgnWI6G4ZtQilyCRZb2nhfmhlrth6xHzrHjVFnxbkGb14yG9vWSXeUBcdWCeciv3jr
oE7vZiSKCLB6aPfpsIHzG1a61TzqU/WpZeVJ/pKjVZpmyz8Lq/ud86vR8/lBj8q7gmutXWMTfSRn
AxiCdy2qy71SVmWML8CQHMUEYmOeTqiyg8O8IDjJWJhu2qiMgPUjTnEy/X4q/ZUf5i71OCORbPwh
A/GqRmR9xSw56S1adbvKTlOcvUwzYcIIQF/GjlKK2LE7JqNfgzDMA5MLETaGL4fNOwSv891SI3oC
WHVxTZ0Zjlrg+emCWK2tlCNdjekQyLhM/729knJ1k1ZuhE9RFhPDPi7ri/p9A0/eGXWUdQL0dksj
MhGSMjqqsjKJm2TTe+hZ1oK5f5HAImAcDYBJ1/CrCN4pxBUJyQZYtz0P0yl5AKRGZ1QOTbuzIUTu
szpJbwFN5SEKtI94KSTbhij10Sn8fe5k3O4eikxVjLl4HBiAI5+JNPfo7wwZUyzEevx2Oii1rGqj
yRhGqIiYB5R/sdM15zFZkoqUk2Yn5iXbYw/nLq8yyrI+OSjZ1yyZdwPPrOVvOYRY3UjpSDwjyYZb
QMrEt2khH+vdOBvat3Y/qIGIkmZEBuzCLofr3BiH5NvaaoL7+jX31VHdZZhaDsLoUIAh6AFhNxKf
wRZHMT0Wn72c1WkbP8emKU5VQ6HaA9nfOiN6ZfXplEgy02Tuvl/dfuAUybL0pt5mjjS2tRVLsJVr
KLoo6VfV5hiOKDcn+CK7sUAM43XuScUI2Y62Vz7yNimdUB8MERIFhyUwDnl4+wOmq5v6911P17LW
aI1XG9cWSzY5qiYARZjldlx4d2DDnQdOs752rINSzKZ2+ZjApHpACdo7QQ9zoCQO1LF/dYnZnrH1
UgnQBxaZHXop5aaqpZAnNROOn3xMnhmPbXq+9Bvpwbt5YEVmL5ZDFpk3m+GEG3eofFAgnZdfsXlF
G9cuBLgsUdEnVHuU78mPLGB5MvYU20kRHSI7uqn3Ss0fR71d0bfyexS7H6JhfDRlkS3LMnVdqFnX
jGWDtq07QvyTqJIWPYl2KuYhOOqR+W0FmxcMNgT1zFePdD2nqe07d4qxFjRszYTdfMDMSM9awhZV
JiLm4DjngVAtkDFf9iqcB9NBYlV53ZuRg8DwAjQadlB89Tkih8i+qNs/tqdlWw7NUzqSj9yupKQg
EsLFJNuYhuviYFTcQ15Fq8ZM0PWDh8b2rooVZYgi3thBdBub+ElJBf3FeWsLwNmJVHOiqITDCtLO
ss4K0DUzujyDM3me8FSc0nq+0xCBoOZIPrK0P2b6cmi7Wb/LPZYkkkO6lm6/QWJcHLOAlb28WNRM
ymZg0nX5XcImnc86ewbjVlxyY95jxyTLbLAeWf6+dZFJ2KWNXjQOlmYXGQUtYlo+KauRK21PqbOA
EdIdWoSIz8xax2Rr5YBUdNAMYV2X0hvgN2cmEiVI1ZJbcT9ijdu3TGt6s5nJQR9fZjeNL4NDQz9X
48nQ6mGv5c58UrSG3I5gcOXJqzIxzDbhmVHveaFrtwFrGYjwqC3qbTRV1p7B87RJWodBiFRCM9Eg
QyWwHtEIVjQDCXkKjVOEWs2AuYuWXW8tSGiyyoOOI/eFQ7puBFePXcNgCKDKfIv3EzNGNDoxUC81
RDA4m36PsDCP7agfRlr4a0MLk7MOgkEBt9iCh2x4JQOXQSJ5k/FrjKFzSKSFOleIpriVun2J80Kj
G+UF7+zB2jIbuBBptZ4BOLxpVeKH5bLcFNtE1ZilT9edOsTPyXtr9NaHQoKahpQVE9zfl8UeC2r/
6KJAH3mLNWeufjSSjTIsw3M6jDMZJ2m1FVrNOC+1vmj5XkXLz6g3OModIMHbybTzG/2dAdCheaqj
jkaVmBN1DLhzwJaH0vNORPiW8oxrNveFezBqXvRHWfcdktic2BYX1WVIWQ24vNyoCjgGMsQ0szfd
F8hPw043XHBysX10CXrcGNLZYqCw2q/pQz5yH6U5jbrJ3iKtcQSBX2an0s0vQWZah5I+aBic9lsF
3w9ktybyLS8HWvDprF4dNVsvswblVPpZRTSPS5VdcBxWd7RX/4Js/W8DZAvki8umydThK/yNPlkU
7RDMvc5tWHakKOWUJcmnIdc0OXjHcxXOEmujLn+F1WP9Ky9+PB+S2mqlwbuQFCkBULjMfmieFh+x
rh/R5+mbCJoSLinzPRXcjXo8ursEPioj/4Iea82Jbzaj/2HvTJYjV7Ik+y+5RzYAw1jSWQs4fKY7
h+AU3ECCjAjDPMMwfH0feFRJVb5u6fyBWr4Xk5N0h9nVq3qUdYjdPuRzkd1Z+r9MMt/weX9VPkEq
AkbyDNMiI/7P21erz4HM2OYEd8t9J4lIQCVfjvroPacGUxswU3Nn6Mix3gK7WejZgkPOutwsE6nP
ksWkAlYrnZblG1Xgmse9x6Wda3TT7DhZ3W7CzPhIu5YkHwyCto3znYZ9o3dPjsJdOff2cY7hHDaJ
PN7uEJ4zPRYcUOu/AUWn8O709pzYJq4VNKJwHXYkg4HZFE9oj9TVFeWZQ7PaUm/Pw4GJR8dBEQ60
RALXdq6LNWCSIVdur84EXRVc5x5yN0JtmNNySwdiusHgGeRFN+wbZXGzkkNzzkpxgPVEQKji4V6B
44JqqYozvBRaQ7BbIOBxBjlD9jh12qai2+QWdFUwBU9N5zxrs38wiWAcfNlUm04MfnCb0T0MsHaE
V9kfPsTKNMxivv1WOxuBrrrobgIGmtyTKy788WkkTIuRtQ1rn9iBzKo7Mx6zrVhvO4JrT22aRTBD
xglUi8GPLY0iwpuooPPmSzwmDpbQyr6SGMVbhe/qMHj25+Ayft/esnlak1wHLWVgV9qUbp+GszFA
pE0nTj1rb4q6wgxZRjsFZnWf8qx068Ld6ooLt7QitgaUXVWj+CMMJisusqeYzqAWpKmo4XHj7F8s
f83/x0rHJRDEzsMSvP28v75jCx5DCbrpH+AP0nOBxLbE20kbuOhbUbyjggpDKC8lW0H08WrBv321
BiaqbpVOK/y8ge52AM4G446qsX2ur5XVrR4Ffer/pNiO/O+0NNv/v7AvjHW58c8fN2pwoLCtWHhc
Ns5fuAGc/yXTPvC0G1otdgdnG82KO7U/XzsCZXnnNd8Ki9vNoDEHcoBMG6bp3VLhAIXPxnsfgBZv
NO3ctr3c5JP8qS05NDCboLHHpo0YIwnFHLAT+Hh3J83mKUpT9xC7x9t+wOtAcg8ejYkdBqutsKaA
rTQfpeWU1PhAmgQeml4TvvuTXXDyD21humV6wFrs6Pf9ygvD+Ldeu8h15+nEWasd5iap7izrw9Tq
B08W7+ZIPbHZyJfU9D68DuvhDVA59DwJqMQFu9VF+6z2jU3dgdDrQQ39driokhw0vhGgvaxst8Yn
TFvyg1qKP9fxunTox+rkg+SGT1ITpJFF3zYS+SvVfsE0dyPJD+cXC1YU3PkHgdsSvQw4dfaWNiNj
z/EWfLuJIhI2ZZXhG19V6F1f+zEG8UfHnw63JS/Fjohp9VvOJ3lrt6VLEp4KM25BK1kPtZRs6cqr
ovXqYGNz/TMiTE12QuUjb7Wu3tIe9/hIQmI1esjEwMCftkUw9oLbyIpvvUmQ9eoCW+mOnc/jp0xH
tIOaYtyl136KUbjnSsRuKONflXS/pzI6qhyPEBfE6bowNhgEp/+I65kJYHbGf2vZ7Vu81p/d7tX2
ahFzG6SqLENDXYkKI37dwKqTp9sGPTVXzEelb4zRdQNIFRgjRvRZVqCMJjf0YPmCOJWccs/DXkCN
OduLGGeQmNd+9qBGnNqJ2HkcwN8fbgMs9VemWZFIXf94WUflDrd4G6vpIeYA1EG2Rjq7i9UGkxWU
HS/5uicyP7x0bPd4Ozhuq/h0+9ON26A4teo5rk9lz98AYzegBsc5+iU+MZImCymDPSsohJU4Kigz
sBhlksRgPoD4b6s7iC1QJd3xiDuYk3elatQtcS3Wt4+CpQrokPxJLshbt/YKoBRi44gCpEFNtqa7
M9zM3/EButwaK1K0Hq4fCzjPVq0OUOdPAUC6mgNcg/zGn48hxgTZ41Zcao/bFSptlpIr0IcpbHyw
JLeEYNuLGNgk/VULpG98x7j6dJfEW9SSDGyN+NosA4UP/jO0kP8A2UcrjG3qbW1jSUKlt9u/Y8Xn
mSNqp5UKJzZiADaLP4Pq7U1wkzh1uGxhnQ8yuO26dATuykpWg+f6F0aoNrak2WBVzCw9wm8V9VdK
N0n2OCUNQZr/MMkEaoM7qkMniqdmwR29lNGLLhkNu5zYSedEF9njL2OXQw6fsmLqoz61acZ46bkE
D9MZQd8jfk5Ja208LDF6n2h07dlV3c+4nbJzR5bkdhfwdVK1AzSaayy77wllmn9u7XXiHPXJMJ9K
u3yB9RkDKmr80Fm9nq0gcWv3vHvjvMXqp9A6pU6wsMNbuBROtY9TCpXcBv5xofqLLONjNbX2N6xX
uzpdxcfawnfM9vBfcWNuWJh/fvz7Qhe+ZdvCsikD+AvuaqkpuRQN79cemAppV+TbbLaMq6HTiaRA
RDBX+N2uWLccdbp8xMQ+nh2ENjhv42lsGKpkgnBlc+pL4mjPBrROrQPuuBSFwXyT6udMWF+uNm2Z
36tTh7OaTyk24dI6QI6CMZExPPhWEoU24ZrQG0kSaHRpHDRnwMFY2i+a9iGTxA4RE1wMZnG6K5FZ
9rUr8cIXV0UHw31vcl3JFvfUV0wt7uwZhyQDCLMqXllsWRBJ3HZTy8HappRt35SR2y9aq/9Xqqw9
1UPxNI6YdimqF4EQL/Wo5X8SZKRGT7mG+tnFWrryLPP9mFZv1sKYdtMI3IIsk5bzcoW2MRLn4wZP
wVZQhpEFT8p+Ytu8bG8+lTq3o22Lk9Ct5Ly/PU/GFbZxE/EHM9uUpn/fMQpv0mSts5nYEnTu5ual
asBSEobpNmLO2vAms4yzGzF45vQYYxFZkqtpo2Xenu+i7IqzHflLYFbDi5/W6uxGX4Px0mQcHomt
BP66QEGEwMMEafe+XC911uoyvnlFKkCFtYns0qPUtd3yNkn6zoy2JiylyR19JrcL5I2tCGV9OM9W
/HhbP942qFpNub1JFyK0tc+arCrlixKbd66z6Yryiz2j6g9sy/8YcOYh6zZmdws19/iG2U9KmzA/
lpwyK4a9tFo+e6tf5ybRSTokSQ+MR5NH/TVy6iWoKPPdt3q1W2L7gf0v0mOC8Iuwj7kkGWkUWVO1
OOCQYoW4a3QxBu6aQe4m9XNqE7wc0vgTQV3MydmIpV390TEvJkGOiLLmJ7cdNhERRppRDBVQpN0y
ToIeTVdiqyyBHtdOdne7pf1P4dbzXP/6x9++qqHs2/nplyQM+d/7s0yIgf/r3//31/Rv8lf1fxVu
Bb/yH+3Q/fUP/CncEubfXVfHPLP2WwDE8jDxjr+6/h9/M8XfDdfDwrKWX1DhIPiVdbMT/+NvtsMv
Ga7QdYt+AsGF+L8at4y/m7aDFc0k2W/cyrj+84U9/Hme/mlI44X+x3//U/eQIf7qp7FofvJsE1XU
4BcN6y9DA86LEX+DZYcVtu9i2lb5t5hB5hJRDY8pCGYtJYUHj+gDQMvy0c3Nr2VFN44uQN3UzhC0
aAWeFLGjwWjNc740myiJPyKBVbmweWbU+LK96ZvWeu7ZHrUDO2pqPnsmd8cOPR9QkcfzQsxRsJaX
8+A4zx1OQwzCRrDY2ucgyF3L8tOEODstiki11u/9OXJRfrlF6TSukqg2t/Q0oHPWJNUqU/BRZruz
4VnAbVCPVlgEZsuSoCOoSdLp3Zvpp/EuBzYUGe5rBU4QhkzfbPuG47yd52iT6da9kB8ljoSol7DE
XPWzeVzQ5zYdyhp+EPMAeY3t1kiQPLTHFAGMRFExNGRl+5+Nnb7Mbfcwlp8jma4ALBjAZPZ5ttlt
47HaGrodBbEwAAb4J8GZh1l/ImhAMmIZOkXoPQ99czoJi4WiKl579vg7j17dqnFZaFhryRC+VUDS
G39cTuhL9dai/VxWBqU/y1eGEJf63i/6QrVQNeCvYp0tQmj0oJSTCO9hXb2tPxH8+r+t0mXFMS1c
/Kzk1EpoOdIdPyycryBVt5p6peDw97uu9SvOqEenY5QGdzpU428DwvJmGtp7KogfWmQKcE4PY9yP
O6cpoq2vtSRJtxSLNftm7RYiCIXrpp7Or1wzum1pgFMlSxnOrva8TC0h4GCoTW4iA+mlmUk/IAr6
xpP1iWDUOXbTKLQAvm2wWj9zPhxAQ/dMOGOFVCmeJ7rXPNHdxcUM1dj+EUfZcCDhc0pmm4V+q85w
9smnTCxL3VR7EBM/CyicybaGggL6YfQBwJPyUigf3iWKuge5xFehkeyY7isCb4QGElq3EhoREpK1
e8JiXzUQHUNH44mS5VPz5D1xCLhLIw2xfVV81qTnqR16KMcqhfvhTqFsxnrV7GU4tfE2chHIp5h/
3TQwrViSDhEJ3akgmBH5a0ePRbW4GLkbaZkXyOHVg920jRM+d3lsfxeR987ysdsnje4GRF+5R9Y/
DB13cpty0hLITTlZJKKKJV9aLxuCtEyejRh2jZdwV8CVThMqtyePPsytBAe7hRyARTKN0VEIycFE
W99Oy/DYxWRXySxtTG8k2TK/GvbIvJtM1n7xciOIx33MABXkBGW3XaWbgYpx+ox68tXYfcxxTWuB
ynRzp82Et1XmnX1/Mc/OB0E1604N43QqCWREhjKvrL9YsS2av6tmPcRmJ+716lSlZMOEaczgJEVY
6G7ziCGrd5LqoUVl31qkJNncUpncw7VcjBL/CDKlXZN9TfO84poZM1T29qM1cgFaeAzEGh0kzSye
WduPe60EWoeK/03fjB0ZTdbx6PH47dDOlsqGd1P/zmgDuS9n425KU+dqZh3XTOvN9l19q7rhrGmz
PFceoYplHp+d0nvB2leEVmV/JstinzwbucrS7DAzx/ebX0+nbOSMVZdJybPSjRGP2rlnIXLgDXts
FV6ZZvTZfaZEz3vIo1xo0b+GPMNT15mhLdnsUJha+3VFHRaN4n7b7NDx0z1Xk72XypYLDC/Id0lP
9ctvuzGWY21MYeGUUJcjCMjNeGnBGMI1p10vpyZvo8U9A0MN0bEesrdmfesCi3m1Z3ajoLoh4Zbn
jpW/443QHRVjjOE6xPKX4ZAW41anMW/X2HG9yXBjMec/x9au0x2116rirhoeaasn67jphQ5Zn1rC
0XeNDR55yiigBqDGtcvGi6MduxUd0ER9NY3YPVTSO3fz2kEx3YodJm+z1OLdW9lIIGKi/c6zHXmW
afGsC6NB+Tq5Pk/uHBwKEVhn4+HfpYuWerFpeRvTlgdggYYK3wXzDGOPTW7bo0g+bpejwKcR2EZL
p+CI3k6qZCZV+0EpAXKVhLUEOvttqaa3mXwA4wVsB1QE/FleOJmNyUfaFxu9kzkkuvZNH2u+B3Cl
m5T6pbhMoYLxhK0N8coaNjlHKD65F9sXDr9rpcz6ac4/aQemQMilHc0z8cwn2qngR4tHgz0b883a
nC4+a1fIfbdgTRrThtegwQySjTkc3aFCV7DumyFyHnzD+ZnkWyUm9+jxo3a1obgUkf+jW5RJr33k
h4wLQRanPBoss74vEq4BSZO9Nl0HlA8l5twINOAKJLA/F0NofypzyIiCaNtyUfPZT/mvYu/XqXg0
VPmeu5O7SwfMqj6V1LaPdwk2bWAtc7cZ0lHfRkWGD6Z097ZdARGr+wNCUdiljN6+ZvAEhNM8UZ/x
WeyXNO8/M58KjoR96D4ri29ssSvs59aemJ/k6HWIoHkEhZauW0JhyrtatfWx+tB4A5xHlupS5MV9
Q6iCCKF+mKoZhL+vHi0gbA9MmXvXz429tIuFNW/8NbL43Ria94siFxaTNIeIujb3sGEP5gpOb834
O7FCFZr19Mj5NgWN6CUl5j2NIzqFOzTowZjyKAHpiNREjr7jRO5Oi8EpbAj3jqVkQBNzG7pZc5yM
8VedxjnziNs/L414GtcvyNajYi9lS4i66u7ZiBmX0sWfyRr0HXtXWMXYCDlSAoTBJDDy+PcSuYE3
5h/KNO4UIIOAOkK5re2KrgBVXQpoYpOXeic6slw46eQzOtSmEChkHDZm9OVpNLbQ2qzOUVk2m1X1
2pUxQpg0f/K8+95GurXtCnL+bcQWBGu06fYOpqwGE0v+ytxpHZumqc+unE8GvNPrmMZ4gSr803oP
hpEuQiscZPdurOzhKkEULBR5Ma18ghSrwkkszTHW5d5IcuvBmwCF+UsR8V1IQXoq09w008hv72iv
qEsTcGpVMBOjs20yqjV4ZSClkuuoBDqmg8PV1vT7iEqlgHrRFv0Pg72GnToDqeFZwAzwUxnOQHMq
XaNYskMDXPi+WH+ZiPnvCQjS0Z9hX6fdToMIRRC0oH3FtKcd+comjARstYXh/GRoPhDh2eHesLjB
1OhO2DC3C4ArkT0/K9WyscDqDO4DD8cwc96bvwtDNHyBDXOv/lhOJMFNr8A46ehLmFG1PIhJowJW
p6o2RTNOnFrBpkae9LCGuGsppSpYgIBHS3keieNU3+MqK+65nFGbRTh9o6eHpTQywFcYvpa2u/Ol
vm3sJeEDkl50QduKyhMS8o69cRtKKhMrhkhEptArsviEeY5tJgvb7dDQJdmg0ePUyEF5uvPWxp9K
YKv/6iTsFNrlNkT4SRFbebIxGvKcrDSxBfexy2+tNzm+ZBbnszou9TPRb1oX3IOpymwnSi6DUzvt
5oVFprOeMPlk/WbJ8jBm5Z1snXufTImtsmsX1Z/jYOVQfkNn+DFmLsJGjJDD5B9Mrn2M/MLlx/Xu
pZcliaJDomPzw+TLG0BWePp5sHaCBFmyUhFgsvHQ69voqNke98TpxxJNxcFONGCo+FlLny/AisYt
QeOP3EjUeXq25iYKV0Fh6w32o1Mb25qUG7EYC+xZMj+OcHDZAmP2StIThvUnOfczlRK2hcjDhqNI
xs8WltoGJDjR7p7yNqWXAJjAcejl1G6TXoFeKYww6r02bFT/3nZ4N0TZw5pNXag9iEz0wHYBIyOo
kvoQT96ROB9RyHnwdyMsggvJfEwpbFBYYqSyeSjLKnnAR0JH21rVobgaww8sT1NlUsQrDZwYlC2Y
1Gsg13jmJZGo5V2e7vrJI9ZQk2vCQL5ZOg2yhi+PWmyTU8OXitVqWNF94L+WJA+pu7kf7EXsdJVs
3QXR1qBifl/LbAxbkMZ7tpZBa9eY+ZN6o4sZVwew/s2iaHyNivi6eNNdMjXeho2XTWi9Hy6SoBlZ
0t0s9G4bUU0ZQJz4aEm1BVHe4kjy/KupNHPTmnWLEEKbnesud8qb5T4zii/bXU5TwUIkHRPaaPci
p3ZzoUcOCMwcaj04aDVnOHss7VtiV28Rq5AtWAn8LEP2mXYTKUreQDpr2k3Gvk/0jGGpavaDbF8K
Wy930hvJvkz4fGl8SMOlcpuQcSyr0azVIaW1qrQyuY+6mdufZxBVgWGzNOPTsgCFwDYY9I1pbNJ2
opbT77FJE9UecbsgvHMn4e1YlI126G0oCBOK4rb3+uei0ick/wcHQ/qB+xc9jqCc2V+CNnq2GTpC
i8wA+UL/Ok3xY+0gxcUdapTS1DXRdipZ7UHM9Fhkm2daDbtzWZzsSb6ZdPhtMhrmtyvnKJcxbdN6
XoSZnt/r7DK5PlGxSpkN8AZqdnybKdYrDkbkQNQS1AUUyYtfx/zEu2ozmu5PzOQQuCoFhAduASVI
313Vh5FcvsVqfu+jSmKZvMwl7GYzu7M9nQfn8oxj6NVL53YDjOvJ032mO403j8Ik5IiaoxfeL05I
P7MDCaMMd17z1kFURqfQ9s6Y7ruBPtl5rlA8Q5nW9HTiVXIzLCKe7W6UPurhDDwFRy3JmtFj/koK
FOPYYqlTRhst97ceZ2Gas9H1JFlVoksY+7WFqhQ3jL35PfLIOZuYFlnI2XzkvS0bBeEYFmgu67Xw
+1fHJdigjWI5cWE8VgOwz8bTg0ozTPb5fkKqp/rRpxrlisQNQl8cramATJJqCMMFR4oxvdTLjCZc
mXxDVfHmeNkTj513Annx6OuYStQbBk2bry7BFabcU+UVX3yEGLjWJYtgF7pe6A+3312lY4S2wVsV
DOKwScwMwQET8cVTHH851MEN60n+BM8zhnNKHVNAykc1+MWd1sFznnQfeVzhkEkTrO5TzGCSTDw7
xpSr4eL5NBY9WzoDeQxiLmCNckECA4qpimuU4G2OcutdHxIi2VX30/AaRNkUEagb68NYtvGu60vz
YGXqGw+Wva0se5/MdUA2zn7siF3syTAhfmiQgC3+Jc4Cdf1lFuqayXF+WOG8earh0wW6N8oJdnh6
1tJnFfmYuAh4Bano7ECQrOlcrVobju91h3Ewzj07rKWC0pBbj7pfkkUQeNyG4icVGfRLJMmpas2w
1/DDxpjZyyVa2VTNY4XD+ASC57GLVLnVi+xRjMWDTw52a/Z8B0ZOljQ2ku04GHLb1DzENFh8ZX6Q
DZY6HNgB/gsonLr4Xmd+cdC4ue10m8rCwfR/1Q4GMxKUmGsoxCGOooyTr34mme9dF804YCqX29S6
kN1mqBXJB8WWIX8GqspQEilagslM8DRW6TNQigYsGMPTHF/gB10j23zRSiqjaP98WTpzPyz4JqZs
4CLEPXqodxmSDTA5nil6yl4Vm/MljaYwL0y50aUBi3CcwWGe+xReTTbn+abWymdZGr8x1+4iSO6U
0O25SJ5bZvplUN/5dBTbxWpOAAb2WcHqPG+hnhMSRUf74c4I631GV4zRO0CnzjWg8EwZzrZN3VfP
bA/t6j0xyDtN8z2jYcheaRvPeDJh7LImXIDTg8Fm5c88YW0rWz2KKLJ2VgosKPOOwKxAuwqeR1ZO
aA2gxqYujxU7/hBwtl2RGmiNAWpsFrKZ6szuKXUGJtWeN+fShiou72btuBQQRCz0uqkFSzZSEK81
BvYfr4IewCCeWK9RUZ88hMeDm3VvXe9DLx2d5iDLFeMvB3dTAA5zUiSwNF8r3mXKyK7nUDqxdaPD
rYcNFBbEFO+RATa+WmvxozWynXAq+eAlSUWHr3vOhyK/H7X2MWc3OzuGcyEx3wUmN+izY+Neogj1
bLSMPRmua+hqSeFhbs5wlKYnY+YiyV/XkmK38bPxms7D5PNWBsPVkxffTJELXhaqIxve9pMtCeTK
lXqTQ3p1AWt+swlkwFhe8OU2FnkO66p6ll91S1AEWBB+iLSkLLUW6lTM832aFmlgJlStLnlUXRBs
ZdAZxOj9hV7DSR9/uE30AFRMo0RWFEjCBVESBYgj426CefhH3JTqLu/P3gTEz3yta2zWnTMBQWz4
W7B18nZQxZojYUyZwWGCL0HeVheWSe+FyVvUNrVHFrpQDqziweBY5HV6JBEce5eafPMHGtN9gV6S
DYy38+IcsqkDzVbwjlCZvHj6ZZgWVrmz/4qi3OITRnzDBb3hmxsfE9O4VA4lXVaKgYNzMBAu1KgC
/2OWd9fCct1tgheHb5Nzb/AqlwGDodvKBtR8wmhdjj94Ivsnf8ZUrgjum11ebhdOCQjuHFdmB00i
tugZbmh4xJ3o79pURGHZTByuaUc6N0YilA59rdPi7toVC+jY/EidrOPezNvpWmvyDLGNUYVPx37y
jB+VKu4kLyfkLfaNPxyFPo25B4wj3ia3bKJA2mTfGPdO0S8fWldc9bb41mBavKw5zUIScbf9QYdY
bz2pWKEC+8oNGixJme3v9IVernpohi3S8dl16+4KTPG56V903WUT4WrnSmnJISkgjmvCJDIekc2o
cEwmDskf3w+yurKCWhZyu2Q/ZtWPQZbUJvv6OduYnMBBbNc7D4LJGVDIji+ou+hkBFYGfLJPubZs
Z3cYEV+pGBB+fYksTHKLeRKaMT9E0B1ngQ7pRNPJJpq4MRfSczFTG9k+wDbEDiDExq+egSFYAm0a
8254iCqLiQ7LdFdWDz43iQ1esXrj9DbAZ4/bdDLssZXY0NglSTiBWNZR3LBZ7OjRnMDnPLYWi0QN
rTAtJ5toAST+heRVIXV5qjXjp9+Nz5iZ9mSef2MXDopoGS8ALz9ITBdhvUBSUP65XYdW1fDTB2J5
IaOjTnM7YTVonlKLrUsRa1xKfR9ktaU9zb3k0tkaNLSh+ew6870sVwAtcLWgBNe3LVKkkDbBNB+1
WUcR/DPly/5RFw/SnLhiCPMIhoFH8YTC1kK4pot8IUltHSgOzkISvh4Fbs9wJvXjgz1zDWbMuo/b
5Ane7FnRn70phLoaDL2bunbfi1r97lBvA6xbTYiYziGGOmDNYF+FzPDjaTmBmyVNQyz1SGdJnByM
Gv8UoQCmx4X22bYEkz8SbtoyRW+0bGWt593L5Brkbplv20JciEA+JVFi7szMvpotBTCwnQj3WRB+
mPT0XZ3hNzXNN6wXj60CNCPg7nt59eERhyMosnrBCPjtWt87UfmeHATArqYCWeqQTgZa1/B8XsCp
le2eqxz2srq3DrYToahyu5i98qllSUMmWWyp0+m2VKsceMr9ynvzrKxT4oCPjP0o3S4xNzdTWArY
HhXLnu29I0IxABqANxrP3SejDhJD4BmIjb3f8OVixe9nZ2tnGHYG8YVpWTvy71jw2vaOf8KfpgBq
8FxgUCwPtiVBv47phzRydYbAcXK40HAm+l8s/fMDd56LApO8xycCu8wB1jTlvNPzhGpdk/gV+K5o
59crHzNF3NSMjPO/yeIdfvhDxVLrUsb9OZNJfZQj7jWn13eWkRmvfv9zIEfHwIubU8hASxR0RxuG
VKrkj4QM4oQzArYRfpcycK086EkFWnyFOncZZhRW6uTMf6bGV1d9ut5HN3/nvpQVV0e+NX3pblIP
Fa7sas7PFeTuaxkJ3jc3S360EfluIRbyhglD7GSm9p2uL2+lZGOQCLLrdvuzg8gR2IVP64stsTC4
zgtV0w++nsMKVFqPWmvUfOl8pCvB86oTYtdCT/WVnu1XU5gEdwxLyCidH26nvmq7/JhsKlXcwXx3
FpHufvWjeT8AarmkvmB7Qeh0M2mxgyqm6kMLs8xIlvHRz97rMq02mgExL6vz6WAm5X6WmntyK7jN
NSFY3TE/id7awYpH2oORATqTfdAZ0+6S0WXwmH56PZfmwhErLwcTgWu0iumgFnh8OHaLMS4uEzBn
it7eeMdxYrVuD2Am/Z7+QOaBj2Y/StP4Qrrj+2B9zEP6Bosx8Kn0CGLOPGPi5anIODmLhBLEd0RW
VU7Sf8HcuXjfhibelW7yrTSL9K6LG3kagHBtfKldEdDZvUiiynl2nmGfsECJfwMTKPd2hydx6hpe
oDLCGLTa3m16QF7dk8isa2kDSVMk//Jurtk7+ttCGN5JYIbOy2bguSJ/o48/czUWu6pkNeNZPNkW
5R+6wROcAfWFr/FR44IcDqbYFSUUIboPeAhr2Q4Gd3vuHRZfKL50UJdfIK8C4Jt30xQ1J6Jha+DF
Q+u6V7WNgJ85W3hXwBeJ6oyq4hJBqsUie7opkBYGEO49iduLaTnllqmfq55etReVkFqj+ZvCpKVh
/rQ/83yBxavqGYora9yy4LHma9NTP/HtGOmbdWCl7vyuMFmKEcr3JCFBL38u0VifaR146k3/UK6S
Bv7oZKMhpZz5pgADwtiloVycAW3AWwVxXHVgaicAaVXHMTYlFMURGBroC3uMTAnSUDGatU6eX91c
v+Tu8y2t1IFmP/VLeZ9hcT9WcXVRA5ft1OaU3BoDzdqqCSLS3R6O3aX8QGy5gwqzt3qAAfytg5Xd
jcmrw3dwYLTATbfLY+IucfEZjwQE4eXFEzIhS6Pp4naUR5fR1k3f8/yVbCBS9VM8iDt2BtAznshh
UjURQBkLhqZAZ6gxrdvQH2OuLHDP0jXknLxm8rMTfI648K4nYc0m1mBLX1C02N5H5fcR39SK/Syz
Kx4ObKTZt4kfqhLOASdOBuG0OSyxedIM7aUQFDPA2Wq01NwNOns7eChVYMwEFDLW5QG/KQ7sq6uM
nUqbBx2hi08a7NrV6tuk30vP+e2XYIQz3Ej8PzqryxFZsaseuzI59nkfDnpzIWpHMVDfbFBy9rNY
2GL86nVOwNyCP5oHo/rpQ7NQMUY/dg2sfgPh6BAp9cduwsnWESnp7edKPDilva+xyeqW/Jrn341w
+E787sqPHEEr9XFsyGpfqfdU3QErCPUYZVdm9FBxfOeIsqb2Adb+3TbzsINQxbIaqezVQJ7GTrGd
shPuiFGBip7MQKsF8QNcJGUOcLLdZHQGZWNMDkbnQRpRmgXdhqBe57Kb8LYxXejDqcZkG3tH3q8P
0yxfqdnd+14ClzW9djXjoYYUiSIptzqwjJQhp32zWFf25Xvpj0HP8qUxyqPeddAA5gCSM4+B38Ma
oqdQzlSvc8x7HEM/hvfOcE6slHb2bL6yjiORwtBnsOeRmK3UYBLmz3bgQHcV7s+qmZ5jM3szbEnp
GnMfegslVgaf3RrpPnqAgChwJxfiEEvRA/wdArQnysJ4vvjjY4/YY3XfWzYZMaUiNehf0TAARmdh
zXsuIDzRcjRAY2fJKwEwzq3QNl6c3ls3OqcMTFL7OJeP6PYPor5SybP12VfWzdlXz4L6JoPsjFkd
SvHdHmvScO9eQ2IErrRLTEtrAAks+8EBD6hRv6sCl9enyXhv1+N2SS5EXh8yVhoMEYGP6KhZUagT
Tq4GBF1oJFVZHY3sq+fuxWd6Z8EeH9uAhFVYuvq3AQ8h5DynPynD32rGuw6yeQ2quGPYkabK6BFQ
Rn7npOC6KSVJUmD88zYZx8BYI8GYSpf+97oqcFC4pd0FeqdeuACzieTHAWOstQ+On50rssVdurIi
L+P/4egsliRHtiD6RTITwzZByVmJRRtZUYcYQqyvn6NZPFhM13RlCm5cdz9eEMYIf1oOJPyhB+h7
CCUJCZX8gOck1D80jT+OkkHts3bjENdHKeZMrPMEzcOwuZZUoB0yspimMO8178RHHigPtUrkuQRV
sJrqhL/WoJ8IcfutoXm7ukkpKqvzco2vlhR+241XFmBUDRcNieQkPcZ2H51hFkS7Ku42U/dN2Z1u
fQbia8rq/5cEUwt2z9uNNBTgZl/GJTRMerG19KBLJomKJp4lG2/+ukMVwllXj0xMKAqWZq1rzfyM
hgF9S03eC1ZNy0jMzHuh8nBv8CyaoXtVPMGafcJrZBfDugSBSZFPAH2mWNtq+88Bg9uzQPehayiL
KSxWZeXG+4qnSYulJizEoX6mWBETEk+D/DJyrnQP6JBR/bQdiaeAa2UhFcGLSX/mUjtEGQS9NqYF
Ie0D3+Zxy0uGF4QxYarWRj8eki+lRJI1LJaD07gOY+IVffWegsUNMnpyknyX2cqu1wHRhbPH1s0O
GV7GKL4YAJ2lllDo9Uzf3Mm6ydHGgKnhXc8pd2rp1MhiZ2HanN4UxIqFGri81KF08iRxNrXnLfEG
GysEE8B7xhU1b9cb9OawFwIKugH3s4sG521wBH4Dyv1wPJ2UDNxsusUEvOUI+11ScUUUZeHQQFRo
wwH3pd+G4771rJUNQqRmUTzE9WF0s0sth79ujxALMj55tbMaSA0spx4bwoAtgMkgC787j1G3jSxo
DxFHTZMGaukMpDefA4gMiwQwPgy2yNa60YZsYXY0N3hmzoQ560PeCaFg9j8x4Q2IX/omdVxfhPqK
rxUzOV6Y8q2F7O2Mw66EawoQ+MpcftY4PFjlt9lg2hidr6rkfvufat72THDhxD4q/2iyGNNYRnBX
OxMLuhZO7GfVaOH4Bfxue/kuNJqnOYX+ZHFpcaNTpeWrsfGrZl9FVHzpk/2tzufR3mGZ1KzTOdoF
vrim1VF9H0wsIA6dr5mgQsxVjhbvYCD9ByfkjqiC9thGnXbCPoHu3QDWKlPzDY7QvaqgGYdtc0gl
fowivUTJ6G0mICWRA6cLZkzYtXCBI+0tk7I+pGFoQwFbjwn7T1gP+IyFr9aEVFUtebeIleS2/pKl
qfaKf/uihQ/dU+x9lzIv6i0iUjgh0qUeRR4uBzH6XFy80jWHAQz8U4drKmVz4HvSWoe0BLV9fqvb
XaZTGUeyVN0Id1oitq5G7zqwAVSS6RGrNT/Drm+mYrwaRI33hMybY56Xp9SIqnVcBcNCCbhNZGzF
KzBxBVDouZ58RS2qwvMzY38DO/XFjnAI9eOu1xyUf+gdQCVUuF7zv7vq3+g4Wblmsgmi+GqM3wbx
+Bq8/ZA6C4NHRe8QKnGy3k9J+QyDvavke/0eRTdVnlIMykIh5EGpPHh1G2nNW6LpjOWeyjhfb96c
aVt30LEGuDtqvHGxGYkWqvhH3EpfMIClDh0kFjJzPG067YPyLtxcTBCfI6OhNO1+EevDzVCnGZG8
mm1tdeosW3fY9Kx+OUSCKoaRk5X2scWCT4PnuB1T3UOgpxaYHtyZtPjTokikcoCbyFS6r0qChFPM
SFjXX4ruvOJ6x4dO9I2KSqRnUe4HZPC1OYpzTgjdzoe9oI3Ky8UjnZKTUhQK27nU3VMm9aNhyAQ5
QvkgR+RzXtUfZTAC1smts839tpcOLQ16ZQ3wG7xVRlquT+Oz6xiXUVo3sq4PEUBsGvWTgwMoLyaE
b8B0ekDYqI0/C7fYs/380Jm0QbzZEKYIoi5Nri2X75fUZW1Pj3JSSUulmzC96K2zxYB1mg+fwTmh
5qo+DpSwFI2PaYBdGu+e9zRk1icGN0aub9K01A/NrUAn42U+ac7dbJ4xjaOCRlmFUa/uvW0QPeRs
jMv/qW3wkggAA7YCnFpfZgmHV20EARusO2VaT6CYG3PajGW+tqu7qkggGejFmvkseauOUXZK2JbR
u8ToVfwAcV6z4fQ991J0B8qUXiIqULyY3Xz7TZxuOQepqRFcaRNiZ0MhWf/ecMml4mYrl7wbNioR
HHUYkb5Yc0wh71XIPx1C3tNTFVCsIHzZkOskOdtQbqJu5MX5Ok3ZWqXWjWSZxP5ZtFBe7jypFnQP
oKQPK3UGNPFHRbsxFbFxjHlRbuCGC7cjQ4UMia1JCB0NgUe8Xl3EoX5mVOYsUYZ+1dAJbEPBdeSW
4qQ1hDIqONqlxGfA2cvxaSXDarmW7brCBYiDqo9QOBjRpfMUZOYRlubhC99yXhvbnBrC2EkWjK3Q
muSl7NIXYZ/Y9KM/1EdXlVvcz+twsjcCubJMKS107h0dC7gy1zZybcDqLQszZBFl01Qf0YguiD20
sv/oUaOOp1s2OYrZpKYcnJNpj3K2ThMweAkPFXdgOM0s7Dmp+Zcqw74eXpiP2VLlR1N4MDJA4MUR
R7cJrHdNVeOsEJflLfUGv+3LcxFrOIPjdZTzZJy0e9LGJp6Nbk7P4KjMG2sRhfIlpqGeSPrc3lca
1aqu8Dp4pxhIG55LmOSnxh7XdZ5wd6frDE4RZFceHcbGKYDmsZZOikPoen7SdSuZU7DRN6dKvhHn
e2k6fLVhNS86w702Jes+kFsvBmLRW9G40kV7iFuM5GXQU6EpoQgW+Hd5cf6m5JJN6G+p5T4CQzly
0oCR5b04UCJSTAi62DOpDh1yDt64NHCeBNPEwmI4DqXGX/Mr0zEdGW5xSTyGVRcnSVUuyGyuPDyW
sQwwN4lVmc81cltuLlebg6pMF3n/L5L4qwuOvIETq8cCWCWnaOaAPEauo7cexiX8KFf+0djxUybT
TfG40ibaDJalg+KxtWL3H5H4Y4yQ64dK+BqYRo4vmQ4a5aULkvdJK3bYFZZDzMJAia19P9Rya9bV
NezUYxkisXPpi47Mk93VtxrvzVpET7vj0CYcwDv16NLGq+2VtrR8XcVqC8oZB6Sesdfz6PCGFtEQ
XHS95E6JwMwjfPO6Ty99d0K0YLwmicfyrz/ytPbJRNmVy3sdWoFAxEnkexI76wp5Ug9f65HOgUk/
4UGbrWSOcmnRHbZ6qFMpps4MnlbDhw33jU1zUMtDJuoHhGnsb7KgXKn6Mdo229c9Y+NICUMNNmZe
UMfx9N2ZVCKKiKpu14qvyeT+hs0rsUOwG7Zym0DSKM5XqR6rAtekhnI1/mLq54onJ2nTNSadakPU
/1WvWUK75aeWKOvErLYmEgTgZZS4n8ExnmmWbCyCmr7bx4Sn//ooVHjqNwyY2tkRpBaphAkSpDrB
h45dFqHvxHKdirrU22pJsh41uPa9c0808T12hyQO1C0esX0Fu1/GnCrp6NnoHQ2S0Qs6EIIwXke3
F8cpGJ0tCcCLQoaRqoNWHBSNK5WK8okwOBUUPMKGfusSW3fq4Ck9xVwl/GQz53imhsrJwFTTKuCr
yFmxuQup0p3CdwG2hlFfY2MK7L5sOJVZuLCaxlwyErEpCQ990RzyfNIh5chrKCyoMmV54ohBFqq4
VWaIo6EeiJ1l28xVP6jl5dis/aQNL/yAoH4YyXeyT0s1nSEs2sENaXpLjGkNIoXqeCH0+9CO21Ad
N9C//KjAETCBexqiA7ZnKseMlYPHBr/URz5Wb6AI1qJp1ZXijCtrKB+gDXeGwTVmaD+yaTZOYzz5
D5NPm/uasNeIjSs0vX2NsrPQdMwthV3gvXSqb73v0gOW2FsDhNSlJwVMyc5Vo8/Jc63FGFsPr+Xi
nn5dm8igq8gXMj0vWhKYROyNC18rkEt1BerlOGEA9RMUDPihgj86Q0khJnK8K0DECu2gUW9kxd5R
huVHF04j9pXywMrkIcKU5ajz0mQaQRT7pSQ5l+MxLsx5/VqiUqDM0ZLBsAxJGgPI0HjXqSd605u3
KPnGD7CKnYG1pUh+F5PebHIT72cxh/gp6Ou0M7ZgnFq1cRAuT1cLAiX2cOVgd8Y1y4AqWPBbot+k
lOsCqUCqryM26Y6qNUfn6+fASEe0Dm2uNct7ocrbVPbnAYnZ5OBMJ83NhguKLZQU0QpemN+YtK1E
wxZCBoAwbZlWwc1gGBvKaa/Ib0xSXffwbPhddu9LnSQ28EhcPV9uRvqPg6JBy7Qx8QFabwYboIyF
sKEItP16UXYnoz3GkA8NW6y8UCwc8HWFEu5rwOiI1hYh9b+a0TJ4dkI9e6Lf1Lw+EkiiDiLeMqHO
vIqsXY2oWxrUzdnBxRiNY2NyvUqVBgpKznkT0jKxbrOSskL+pU70IshKKgU4pq5ey954lAYlg6Z5
C3GSh4O6i8JnjCNuydMAukfEJFKqOBIIPAX5v6qxztAzl7Ty4sM3b2BM27U2FbtofE0jk5i05mzG
3Nqa2vcUkEwZe3ZxFsTDOOdpFfpCmLafG9ZB0cNHl9azrRSJMu/CR4rpHExOdFUEFbfxVXWTj5i5
oAuLu94375QfUUg0FX7ZTul1GolBDMFtTiELddq6gfcQiUI7KmsFYp5rKnrX4h5AZMLvE8EXkK8j
ku96Bh0EcBfaH7VR/KB7x3DkeygHWqhsisD17YHKQ6qDFLte0VG5aSWpJty/09R8OVlFQUvX7Lmr
WfJE1OmE5sGOOx8rWrOqXHHI2eiBXNuPphUcgmEsFnbZvHuN7UfYDOvM2rBTAOvFP9JJ5o7G8Huv
Hd7T1t23Da1MJsySGVuRz8ijXUkTGEvabK8Mz2lemdY/HgEXcB+EGOJjkGL9K5NDllk3Ct32XZ3e
wtewiw5e8FYOBeczEi6CsNWg5fPRlwYKFLyfxsO+QDRrJycwr3nvrVstJAnF/2e6Jl01WS2lP1xS
3oGaGa7noFyXw3hizKwwVmNGQ/dz/Lyl91s47pNrJAkupsZ0UOLZWkO2XreKpywcndVU47CQtPRd
o2mbnHwu8YiIvdwk1p5T3Z1w3oUl+CG73340aXlIp8Noefs67riAW4MadOd7dMVPBmzTUDIcmjMZ
QLfLtYb9BP8skyPOv6lDSBnWHl0IXoGg5Fomy1se7q5z5DNB3wjuQ6FZS4M8tYmDJ0nCd03HoTjZ
KewvhEuQmBttKBNOy0m7C1P7zEyHp8xeYrdd5gDhs4xiMb6CslXypSFwKOmgZx1NDGunpD2LaMra
MDjtIf6u2qnZW4093NyyejrR8Exc7BGEv5kQ4OpnuOFB0XBuK8GUBODzA4yVjj2s9AELoG1Y3zw/
nnM3q1V+Dra7hsy7MbPaj6DvQQJdluyJCuKBy1FJv7HBq/jRfMNVoBw5HITjkpdMjRLthr8SJyBq
2wf1Py8WMWQ3ENizQ26TkWHce8mRmvW+ZFHGnFKa+tGwvVsA6sjJNoO4h/ssS/Ze6p1qk4AT42Sg
N9fRYntmWAvWMM/S1s9j8qid/h7AoHEBuGgFo34XLLu+9EE9HDRkYBgjz7J/SmdV2sNOuNalt4Tv
AVZylTFDwnK3JqwGmWov7aC9AD3b1JAzkH4rnxgyNVDflnkKC41D6l/sRssolZtB/0uy/YiD24Z8
Qtn6UvZPBZuARHbq025pEwLnmF5xsrch8sE8ZSnEeiqHBRZ5iQk9SOLNNR6xIZ+Jnn0EmXfU0WbU
Qj8ByaUaoEKmCKtk7cbtuYI0kwfBq0hvdu/snAQgxEgEoA5+ixirg6OtjBZ9zEjunP4x5MCgVOp2
UVBfCPyelASayyarJF4n9aTN6AmCQt2VduN9FQ9/C/eFwCg+sNF+U1gP9bKAPIS1Iemso+LInm1Z
8VKrpKg5hxVW8VDNcj/W0XaorLutJRvgtEz/BnyPqpowdNvbpoEf1FYwFXDSZKuUAB1onkPsDgH0
mG9gPbieU8xEYVP4jRatrCyjNodiMjc+iEwjOpW9ip4FhaonZ/T9N3amR5teT0AVswd+3TTqjVaA
dR+yQuXEzQNnqzUpWqpdY1YBjZOx8eGdSjA+9DnqnkQgeXXiKDOcnxA8B/p5cleDYJPqw4500dZi
1qmVLyfiauLBxAUPlaretzYr3h6pgltDy1/ZMnLhp4+Iaj74yWCVOE4ITmaD1fla7bDqpSFl/E7k
Rp80nnJV+MPiBho10MlyoNyFM0AUQipP56VsEzxqrbh2FU2NZf2vi6cT3L3biHkQU8am1JUHxPtV
SxWPSnkOldwHfZiWmfZhCAJDlQucWsv3IoYh7YqOpLurYdKsvnEEf2HU8C2JuGcRB1BgOLKsM25s
TnRZ7ulQ/KzTflq0SXUfEl5mGdJg0ud/gLdo4E3/TLf45w7ywwyILda1QwSDR3ktznGPDFLfwhCw
b4PAFRE7BNs/X/WBTiZpXp1n2raNWMyGxVtmKfso7fHP8j2x7s2AWeaFbi36WNkq5AlWca7RAxBh
cKi5a1xPOzei/zcG9reBlFR3s5G6UO8K/gtJqV2XBEfT0d8Ds61Zi48fEaCrEQGwjyTAF9xwWCKR
tzdG3KwmA5g0rxtC3sueN0zM4o1aiMF7y4phT8aPjC6H33TiCJuoh0C3cLtpDskxPbw6s4EX76Xk
MzYM3CfYWoRwuK9YSiMnFEQYx0fKxBcWu4Be7kL86g7qcLGXPB366GtiBUoLI1x84gYLFbrCqnAB
K+jS+HVs1uqWmuUr++5ppbrq6VVyDB6xDLFwvlf4/o/sBV5ZCy4lUH9iW0TH9GXnsh5UaNJT668K
qHjjbTNwlUqaAnztl0WpXJ3eXcVuvKnScY18dAPu88S/cU/gQOcQQRne8K3nfoHWJs2Go7Tjrsqi
uskkuWrK+JbsXAmwqa2rUzzEu8j5IV25B3VyK80wBQyOpFTwthbKHQfMdiqIkIVhB1XVgjGcyQ3t
NR9VyDXFhmFrjSBVA0Lm9L4dKmdrFeUPqZUzuTXcKmn5xbnqDl6rWDdiHqqtmq664EdKsY3L4Dq1
vzX2glWfexqDNZsrr+LOJNnl5d6zjrrTGKbLoaPAj9Qz/tgo+MVLvNTa6cNJgi8Q574FbHd2jV/J
Jkuy3gE5H9PAwmUYJ0JNx2h0/xzWFuQ0Mc7agUfN42vONFwBKa0sD4KEW73WdswGL17q7rNUP9rQ
mJUwbk4uZeEU29rT33XbwquOdKvA3m+s4Rr21gsB+X3iYYOhBUi2CG0mGwvRhGvQPM8AonynIyMT
epnM4jlY2OpqHeyaiCwsuBXxnbnnpBrch87kQ07dea8QLtKMW9GO/n+a/jbjT+5l2PSri1eVO15W
X3rs+GGSMoQWZzfKoXWw084wQZZiy+gmNQWzWvskYXYrHfY1Rjru3dp9CuMZKPGLNznZIsPn3KAS
WsW3W6KBYf/M9ImzheY77HKYpHt/qI5e2t9NLVx1bgGwm7dj2q+otFq2+H9zPXhEnDWIFt/duDkR
aSeiUnMbGHixJF29FHbi4cLuq6nHyRBnmeJ1VCKGI8LWxjXSGc3Mko1wACMIkqiJPZ987TZTkn1u
xxRt18mnqnxGrK4rGPyRATAvOAx9P+O/yIgTUPBIoQqTD1xebYntyXBe5jHMpNQcp7jnTG8slqkA
piQ53rUhn+KYUQ2Cw1qltZu35zrlyRY5+bkM0enctv6OlLnZxUFLqR8R32xNn7Jd2nfH5SdE4zHT
X6vpTh5iqSIjSgsbhKI8hM4vbZm/6JcLvnNIWPPxE0lsyRiKupFiyNb9UJpLNXIXxEwIxjVYy1MV
5TtC2uapVLXx0nW0u2K8l4b+KHiyYYpZVeRf0pTVrT7Gu3Ca16MY9LLWH1P3o/H4pPP2RjrcL8Js
RcGbWOUipumYyE9zTvOUjQzNdtRcXuiVYDM9lle1Ldc9ee6QzXPQMomWdQIfHbxj9Ej7eAcnEv1n
fBDt/G7opu0x7sZD9DJpzRUCGu9cNvXZZWZU2WaHQ2FYC8vF/uOxRccXB82t98JdRSAxwGpgTTXX
koN3Hva3n2TZq0V4BOmPVU9wUsgn1BSVZDEZbbPe94V367RrPV1MS9/2LZh2fFTKqYXKR6mUHDzG
M+k7M6KAEg8Tc4UhMfimM6PHRRiVG1urCBQ7XxKgqBFfo1I+LRpn2okNsR3AeCw/gBMvxtmcapYt
+8/+CEFgz3ySrFJQefGQPkBWH1u7u7XU2BQXK9NvVmOsXdVZydkiHhKp1/FQ6nzP4PnarD0PEteD
dVYMeweA5AeZ2QeWilNtYBVgvZpZuqex71KVHIcmCBclHAf5B0GeLANCRgaDPDZKn7L1RZ+KB7ym
wujJc3MoNwaa7KG88SKB5YNI91WoNs2IeJ8d9ciEcI8IRS7YYX65DNC0zXl19D7RS9eW7HvbQXiz
kfgLA6TGSQ0EfnfGlhsu09hmY0rOgrqzKswBH0FPVBEhxo4eX3CyJMvqOjyOqq1uTIt6stKMWJmJ
29Q6p3TIHsWofGggchXZH4JAeygcQT0B+jejWoo03vjTSvO9tqzjgEMuFnDT2sR6rXQe+6kEo4Em
Qrpvw2sHNiXGeDs45PZelM+SV0UbSHSJfFU4iNy6cego7W1qEO+puZUjBsqx955GE/G0rQ4jo0ZY
GGviHltb8SMVO0gAWFVgVNGzo0yqf5WpvHkGKkzCoCL6vW1O25ajVyKAVEWMO3TcnXhYLxuXlX0S
NCvqCp5NEH6a2Xgp2V8o3DShnr2kvBCLGqa2V6KfdbswgL/MlbQo+xTJIbCvtGrySmK3Ghcsqqqp
63FtKDAD3TRgiYFHZlDdjdD17UBihbMuKXZt2ELEuqaRfe27a64R9khqjwVpepQ8GI2aiDzl0gN2
WLPnMsxp8VHSL9KU79MYAg6YfzV2RWNO+yJrlk+7zYgzb7KC4rMUxQ22FYrsWGrsw0V+qhXl6NL8
pRm0C7579BUWcfbl6TMFoj3IsVxFqr6pWFHzjJq+c1t7GWuPPuo11u5loR0BBPoZ686UlrPIdn8l
/QNLEm1QDF3tGtUTRnqAuKNstwF167qThksn1kgWVN6ZS4SGsqJGozc+DUU16HHARRCH20AF2p8n
FkIxEPUEWV3cOTXQ+smcWwQXKhq2IUfXRGgMjJp7T8MMthZwnc7ltT7jQpSRLVXNLuktG+JrE5CY
x21EuIFuAvJrP+w8KYaacTkov/MDODOzk6tsWhbASmieyqHZEz/Z4y/dutgHwrTlEq4ugfuHb40F
eLoitMNQ6S5Ghiu3WUQtATa6exTCEZxV1X/aiKs/iI6yMbkZPM79Yqtqb65JIxfGpSzesMrFWYQ5
KqUgFjU+mQ2Z4jKwZq+wDlAcZ7zGlb1iArPka8iPnopjnP5kwdOJt8gbfxEjU54Ud5W5N4qmncjy
TUw1pzpd4rHeg3X/VRRjieF02bfNO1CvPQlPfcQRk+cWWJK5v3w2GObqK0iQCyTrc5LEq8Esn241
LitegoqCtVzon2KU1MRmx9YoIb19iHo/kPMMeMXlJIeJ4YSxtczGh8OolLE/YovfbZBJGAG7xUiC
oyuU5S0i747PbcmCY+111INA/ooy89AIJIW63o+4pt0u30UaNxNyVxD80Tm/8VqQd9avSqYpE7e5
hY/VqZVGi5gwvaXtE3e6ul53oU9Gt4utCP55bctrFvDaxLu39o3uq4+/HC9ZS24rdi5Q7rFqEZWI
NX7e3ew+lJFqH1lvK54wsvg0UhXwz00Lq6dN95FVWi9KQpAv2ca1BDmB/VFLuUNNy+Nw5+0M3CSL
sFfPdaRiZc7Wucqzy0yd/hIPZKWNMNt3Tr5CzToCnFs7ebdSJRG26MyHCMgBz5H3iYBxzoZXNTkJ
XsnKHAnmzrCTO+XY7Lt7TiZssIwOLFW3BlGwjfvH/BSMnAWVepSlKPHVSX95wROiGKbt2P/Linyj
IPV22b9KH/AHlHSvJw+jvDgxidZ/EXqnbgy4VQ5Ffms4esfqt2tvQR0sQ/PeWPQe00/Nu5EB5mEH
1xiDOW+nJQz/lR0+e5O90PjCzA12tpGV8CVvIWyxumQ9gJfRoNDcT3uV6Sgk99Ll9Tfmwg/R2vyT
0t3okX3nfbNsrrWFfh7F5ObTcnyL8+6fbuvOgthKu9IGN126bC22RvrDyUsky45MBdsIfK3obE3z
qXex9ewH9wy1YNMRaTs6PeHBvlXPYVFcq7agNEVU77IL7ZWwMve1q8ZfrRIDNmNSYkEERVIjywba
ZudaL0lrATmGXkAOg89WV82PKZ3+YkAzodLwA6lQC2pSSmweQ7q/dGwdTk4jADev7UYaqx0r3eW6
Zu8GFmQsVLoflZD5wh7VeusUN3hC5SVLH6jto49EiWGWOvOtXtYZbIUn4HzKrb57HoBQKwrnh910
MX3KbqtUf3ryKLJdj/068546JsUx5zgM/hSY+VJjfRF4ziJX/6X6ezvmPtsyqXJgoh7L20kbbFji
Qx2xyq+JB3+HrDLioGWO5IIEvgpKZ/IxUCEJN1gzCxNjIx+7sA/CeiedSLeOHkPiqF5s+BIBS8ji
2nM1K7Q1jJbra/qmRCDgIZSWQGAHelXwOBU+YV4Gpavs2Q6+1BzsK+sPT7EZI90TC7e7J05RD58r
iAk9mZYTHgnzmRPws4OdzAErCUgQ/boGy5jKvxh7SDTJDeHRpeX9k0rrV2APEjxzWYmUVXPd/g25
AHe5wdhshtzlcGgdZlx8cABC2/lEK3gcY/MZvL+4P+nhk6ZJXgr7Mvxt5EWp3JXpfg/9Ou7uCdtg
MiV7VkaxhwmQvsLMBYIfPAJ5oCkBhoG5LKZbOaP7K5UFzEH0NC0QNZR70iuQd09ULy1a6gmacztR
w/dXaQfvrxs58Gp77pSlEu+K8j0rJRYs2r9R8oo6PjTy3LH7Cdq3HBuaPsIEpTkFBm1e+XnHvcUq
krP6ooKmEKhvAPEWTvkhyXIqI7jMo8fYbUaV37C3t8JuxbJlOXsJNJRqm6NuYd/Kiv0G1nHo2Oz8
dXFOg3NbUgypfYA8AAqzENzxKGVkDN0WkzaHFj3GEwSl/uv/K4dlRtCTLFQLqtKZGtw5UL61K8r6
2NsUzdqB4U6gs2fV2RQE57WbbX2K2l315saDPTYl3Ae8kLzphYMEmLzSONraxrSvyd0kjVhJDDoM
IFO8B3BENmHinb+M23in8JZGPKTllg1ph0YOLQeNEV+Xhc9vr06EvfloMqI1I+ntesJ74FEFFesr
h48mKd7tOcAbPLyB5S+LNME8Cna0oLnXTT9Tg3TDzDINr6FzzNX66NSc4Sqelcoy7D4aPmWTl5TO
Q6rkf3uyeq1zFRRojAWkL2fRqvXOxUyUl2/Y/Ni5uM25w0GeWV84BQL6OgyIxHQyLCBFrKiJ8hMY
EH0F2DhdRr0f2ZuAKbIyt3WJ4IQHhkMi6DUidjYXw7XpnwFgAglHLSt/86LdpcQMeutTwm1WGC2t
eCumejFVmE0wjuKHgYAiIJREIF5/k/mCga5tsyouti0SE7HaZWR9OXxqJW295filSn6p6ZaDBgVn
IOt225rPjnfyEHPNdP+waeI0wYKLyIQOlPO4ipFI7Q6vNUqljoxqUANQwZ2Ce74Uzd7pQC6i408D
xqoIf/m4di2O1zxJIu7hijgDJcNMb8D0uh+dpXQYko7A3eYVjyLMH1Kbr2tipcBg15qWqEswzfyC
c/JdVfkrJMojD0EK9SJBYHdDlld6+90oNkCQcbr0OgvDYjWxvywRd8qW/kr9bsHzQo7wGe8iCUi2
JIdSBTmEJMyWWWuYIJ2I6uRgYQuPDpoeAPsiCLEYmOHQ+nEzszbGzNhQ5UYkil8UlWClpDRpR8qm
EuJiRvlK9qq3Glj5hCLP1/ix+zcHqRp7zU+RlsztSlWuisSKzlGrvgb3oDRapI1YfRXAWwMs/Y+W
Y9bBcrq7gRuZepHFDFOJbTaXNgovrlnMAZbsGVjfEivEEazx3otZHLF0xs/dTQpgv6MWv+SdiSnf
2Rh8sS0aHGc+VkXlcnSHNdSq3YRgxcMEK2R3CNNr2b23BBkD/WwUvyTjFuLUBq840fdqmMBBqXcB
WxwDbxivurVrsoXViA2qFhVjGmSQjGqA4///ZSD0JkOnHUwOcBoquWeQP1YL819S9KDDbRzCQpUh
ZEPtW/Si860KCUkEEJCs3ruptsV0H8lfjyPfogW0Dhm6u87jGfIApQWdujQayBlKBa1Ep1gqTIrI
N6rw4hgJU3n8kdj4LEqToCPhOxLMrbHmMm5PmccGyZGK+RlDr5IRE49DuzJxEFFM5V3CG1cL3hwO
uSdwzAtxGalAsVXJDdiw3XRG0gIqWClnjiZUIw+LOhuXfWEBNuyIO075WzgF730zHotM/6U4QX1V
yG5CkRMbwPbRQSnLS5zU5ptTUVdvKtSAxDC2qKrheoox+JD5B0s4Iy3HKcXqvG9bYkEqya16VWPV
4h72oLQnpsbijSdyEZ6aqbqDWb1UzOVUvGKLOWoqkDacpGrovgO/Ae4Mn25SsnYZWNb9H9LWWZ1u
Mk9OeSZc2I7190jNWTV8NmPnV2lwDY32lFt8l1WK2OigFrreH84dWoow2xWJcayM0J4xJy+pZb4S
GL1WHOxMHg19AaNSO3VMDA2/lMX+vMYJMODAJkuiQn4L1f5j6Or/2DuP3siRdkv/lcG3vvwQNBEk
F3eT3irlS9KGKDkGvbe//j5sjMFsZjD7ARqFrq6ukiqTGfGac57zackYqWy7niwo5Vg9MEYjV2AT
w8MaZsPZ6uVTrm2oj38bRJVVxX/uufiZFDbGT+10Dz099ohXvMXxnnNjcE8zNf7J4r9G8TiJxwjg
eR3tUkGqIMIGs3zO3c8OhWHlFcdU9LspJw7uww6fKkwNOP42kqja0rTWTXY1E3YT6KgBX689wmga
ZJvlprRJrucvVMmE5HFncU5BvHhJmS36JC+Xgv2URpK4RHHtqfEKDvlF9O7lb0PD9L/tXm3jZ3T+
zCHfFAAkJd5a5Jhx7tDcfPMpPxWaSCYIHq8Zvc2UmPsaN4mso5dsqndTPOz64DsnMjRrqVWmJN4t
db/eBWGzi7U8Vtx2eTrd2SATVsR57JxUkjv1aJv0oNyPIQpIq0TBQMop85v5MHKtDhOm2gkQEYSS
ampPqRDbmld2Ht19l7JNm4V8j9zxMR/Lg+mgsKpk8FW0+Snp+ufYlauqvrLQBIdNYqAXvxbW2ayY
gtInOJHYEGfFbX9wqvcpeK+L/L0nhsc1sqc6gFTjseTD3MOUaJM/ZLjlU5uogiRazwxCS0c99rTj
7Exh0D7MDbS4pK1OAQbU2nyN4votkvC51LRqObxdsBjVp5+REWrlt6pQJzg2REPQcVKwGoy97AgX
sdcxUegpGlwUzCFeYUQIg8vQvd+F0VEb/S1O4OBNGxHQXFjOXc0wy2Et7+Dw9MI71XB0mQRVJbhq
u00dGq+g6wnJKA8FDbEGQOUrl/wAjU6N0QLtnmB6h1I6hbFDcsY1ch5k3uxnk51Tt0n5x9C3wY9g
6+46Un2LFtxtg6evaSmozPcex1zRDHg79rJl2ARSs+Fut2T/0TvTOt7Dp+Da7jep70LwpS+xApzC
yHfJ2XhNeANy2li5hNGxX3cMf23ME9Lefp+I+GrThNMmGQT8ZllNpl7zSonvG5qX5JxZDY9Ve1r2
73HPEtJi/Nz3VAppgDuhASuDD2b+nqYftpmnRAQoP67C7A/R76+ObX4zN0HzAoNgqzMW7IV9yZCS
ls5ZG4RYmDxsyEjSvtzq8Ft2w3bKmYxBpZriF87/VeOFV5Ti7238NKSUIOgY8X7cB/QsyiIihemA
k6gHeK9bQ2O7UwHmdOr1qWDpiiKj5nbsAgNtCNtSK3lfZE/EHB+VG5A1U16COL9f7JNJ8FBCeCw4
y4baPCKhJccQ1JP4mycTXxeRrjDm56jnOJiHE2i+N5NSKDbQTNisM4W7q4jczH0DS3nzOEKY406p
Rn/FuIkxScOCy9bM7MR5UUkL/TlCEVA9vY2uHjwwGQQCrk37ocAYgEfhuAdAuPHH7kvn9dNSWpkI
Tsgn7Mi+oPs1CAQISZBHdb+xCG8bMf/noACM+Gwh121D78jhwnMDMNEI+N0Zn//+DEPn2vAZzmER
uvpcSMRBkFEKzzlmldxL9Mz0mHVX/xoIBuO2OSeW+dTQC0zkQeQ3D5LrKNK/xK/tnO9R35ymPXpj
d5fnsA6xJ2EkHfjEwdVgZ4MuzJqOQhqPTj+e2bNdYMZv06aCKGat7CBuqbwJ1R0OXFo313RuLTFO
TgeAdHyyZ/AISe/9aJrYqPujCBSLge7BhnrBR3GIEEq0zW5kMCppIpX/bTglvCc2l8YjM73ct0k3
LV/iYToMX4Xt7l0MQNhwj8ryeamT6dAoMJFu/d75zGJmtjWvozj49CSED561WUDjsHdR/RCP3p+Y
lHLiO1bO8v7ARXa8k/ReA8rK0Zxv7uKUWXY6fDw85ltsTXKjvRnesEm9N13snfmH9K9dz7ZCkVVY
x9lP3OXPNg+/gbuBDx6l+lEIKCloozWIm2Rq9pOY0VB3J7NFoNUaXzBV7wEqtYZ+MhIMYQ55rh0a
GjCYZh8degdRbZ/eEQd2MFlGh8hWMYBcC+aUqkCVy9Y75vWpCHkxnvUAgEj2+96xsINhCXJSZPmk
FOf3WcfMsEl3WJDYc8FHOJlcAvZPOCx4iZVNa66MYJvEL3gIPds9JCWEIjwqbqCf/YFsgL6668sv
r2aSpfno0x5U8Hb65Ggx/wqpaO32sS2rG/BmutFuqxqYKKa5Su3plpnxWz/fagb1hfVTdy+JVvBq
iK9mttYZe4sAmdZp4caVaBRGBLLc1+h5RVIecvqSpAy/SY7gkoWrk81/wvnOzcSPrHeAr/dpNKMO
e5W9A7AcxfInAg0AQsH9nHbgnoPvGPpJUb/n2WfE9g17skaP2Ef5TcMnPTOhP7Rhto4rdPc7Gqkc
D3RUvg7mA3ApAKusa1AfWeG7Oy0NV7hVnwbJSx3QH4GuLEy7vYz42uYHJd9HRY2O8RGDD/RwvI85
o86MeShzbHZ+XEV3xczQ15hWKPcyp2W4/ZEQL+RkH1aBrzR2/wgXkub0Vgc/TW5uWhrnoD34xO6W
497oKKqFeKRKNVk0weE+uuoPQq1dXbDm99EQU/YWyaWoH2Y3fTTU0+AZfw11T1TnlsX9KuwQxri/
SS4vkGpWuCvLKvybI5O1ungrSgOYMGBtY1hNHFLB/GtxzY/pUY5od4D2UG7vK+d30gauU+OosNFl
1otdPAOshOJH/DLysLlhWQvaESYR8sLi2NOHwl1DfR7vlvV8jxPEJ3Abm5syza3NYabRLqdZvvMm
eHRN/Fdb0Oiz4TELiaZ3ERaxgDDKXTCwUpiw16mnJud28+7tVD4sviVSCjcRO/cRJIQomp2MqgMY
mNP4E5SAKjvAG9FI3BOWhI4kG4GMbsUyEu6Ms0PKdUxCwahv+IoAZdDr4UWu/QRlIYhyiIKHuL8K
51i/sGgxKEDTQ//AdxrM4jzejbiC3fg+Sh8QgiM/NSrJOOY10Le4B4T3LZi4hTtmtoP/rPvbPO+H
5BJp/G4b98MvFhjXe4Ewr6vZe1rV1qg56U7QC482J436tUZ/57BfdyD4N9xY3nTpzW6tQCz3Dc/W
TUfLst5/UjkDqTG5sL2c6vhcOf4e/N7Za5gnyW/kADw86O99ygPDXvU1Q8lGPfCZoj7u+VzpPekC
DGiam9P/5oZAtXF1uNNgYtF72C/a1P1qqG9EKrRhc3a50KsRq+ywtoxbq8vd2Bp33jluXxQQj8R6
CZlrTpl7RKvvZieAi5s4M1kdnWtWjhkrUe+u5auP9fgl7MzYS201t2L8yEI4Z8YY3iGTyDfEZ65V
RxJ4O8TnfqqtU6S7mPeHLoW0lgx6F1W7iyBhSuVWoGDpp6l9DflO8NYynocMNXWbntEQnCB0HETP
WgdzyJ9dspPPoiLAKKnz2xw24gFV3SaYa9gbWG62Mi79bZiYkBIdz2Ely3ykMaFdJbjENx6SAvQr
a8PPt36DgjtLJX5/2FgT4K0XUe7xvLYAwDkRGs+1TqMZ3nUK/NgIpY0j23CijQ6rvy3KOzbvBLSZ
wbxr5BG2TrQLtP3LTuhv1+XxNYdKzYEfngR49EsASZHlnU/XCHAddQM5cXo4t+DTkIiX5VUbknS2
sklZ69Dm2kEf/pFODwsQLtH+n582LsixyC9Rhi6/ijfgYMaT/Uh2Q/aMrl1R2TeIZ77iAi2A2cfT
DfSTOietgyaa7DQAqszB5BLZ4bb5Q0KfcsQXI7yTNkt18xJoXG07E1UkZ8TKqjA3czt7+2LymWDk
njwzAv6OnAl6nO19mKQ0UF4N3lbYwjg3pQaCmMzhuiKNAr6YGcNCqeTnUKfi3LJaOvtF95sDytw1
ncg2nRkjHp0HXJ7QmnB/kRlXl3QRkzU3h2Filzf6vTz4bnb/T0Z7aksYpV5IkKIEyd9VKFIs1I3+
AgXo+7JCdVsnZ9XEJU6H0mXyYhuntOsM/oL9Q22PxS5r+k2kATzqZTYnPNCqaTtZpzDN1aEGR5dk
hjq7eBemDnJy4cpzhkyWx7C5r3JdYPbFP0k9CnomGm5Ah71TWzP9DsQYUXtYzj7TYXTR0Z0cZvNc
dK+Rp8oLCEari1DN2HaHv5U5mZkDxXbNiLlDMCN966rqmIcHaHK4gTAb7Zy8+fCjHrwqF66KwUY6
YVSvPcWDLdhF3s/dAy+cPIt6PUZRfZx5gCF0QtS3PAbPqJ7SNJdXKX7hm3CIFeU7MvMZBYxx3wDf
pAQM2ex1lneYCfssMAddZ0w7s0GQUfA1ihIOZksvqUtiYx2SfY2y+IiQWl1rIziYc50dQ1X8DBMT
efTaEIOC6NyMxkm5mPxUUBXb2HK2OezVLa0qYzUjTfZt1p+42p5aiDhGADNDC1Znuk/0mcUezBsw
OL4dvHZTgZsz6ehriYckRYkEwdrYz0EXHFqDir1wztUsYdvjemMTL1FhZQGVwYgQAlzfOCeLrBCq
ga7To8Yjg+1ruOKTxvBEz1Ad65Q5mJMv4/YIs+HgYuxIfYFFhE38VIzzCqyTEFOA9eUWsqs8uBb4
ncx9bxeKt7dYGJ25epZGtaB0ens/Vs2LZ2Nmi7PyBt2PtUExCjjHuXNZUtagYx97hXCTAeO+SBmv
FeAXqwKMXkjOXCemQ0nQ4NruIcXCgSc3gVuUhAvOqowgWNsAkDrPVEWqAxIxAjiFZrpj9wYOddIj
UzsTGWiElrxClUl2eP1HUdAchJabYTHCRh3NXpJFS6gHq9twLO6sdBHBcCQLAqF37mB1t143/Q1Z
8ZdTE0E7g+YIc+ua1XBcsp4AOTdC5RVxZXnp/czDsEKn5a+zGRlvE8EV9AvvS1qc6Ik2l86RkM04
I0wnc6FVAx9iJauW0yF9rrvsFWwbm01s85VuR0LjBvz3RBKLwhj+WDpWMNsTsfO75zIS1Z2tox8n
caK9wFuKqtVwN00nAbIReIWNFwhAF7mHCePKS4L50HeHeWMZBW7TSD36Bks0exlZtP5r1NRqaznd
d5X27KN7QZjOAfFrtrYTU24E0rE8w78PqizajaR+UDv5fHyzztiK1PgmsYFxgYWXEFhFhLIeQUoz
CYCwAUS2yfbeLHL3tnSe9TFQeGMZ9a3ikwGU68IgfVN3LHD8HMih01ovjla4MvyBPEcxfpuRDTEu
yhVq7vxlpglLGdRCNeK9ysN6b8xXM6NdG0qkelCacGGT+2N3Pjb8EjrpP0x7gtfPpR7/eo2bYhqn
Palt5KvZYg6di+F76MLiyq65uMbm7xiO3ikwR7UvZ/feHJPk5CpQtkYXX4y6Yg5k2tsJePgqmmH5
9izgqIxxcXfTcIQGeZ4Yel1I7lQB6pCgEU+a0ffRb5N1TZTovgTUs3I+MS+R48gzXgXDd2KYX0Zh
nmyS0RjXqfI4s6NO0AqFiXxC+iET+OTaxQykjOkRUZnz4FcfU2gdmOM5mD9hvoUjPVunTbWKrXqL
E4v4Ur8OttViXg9HrqYu25t2q4DdiRPvmdiSiZhuPObsbVXcBWWFap3LZeuyPrdseheddcRcwWOO
BmTBUM8cGoG6P2kF+yJDtObGs78LUx82vGPgKAccYydJQU7CSAhrQsq6Kk7LQ064KNgug8EWqrQG
999jZdghQYHjxi2B+xcJh29qXFCDvntuyWg59ddzWBJLDOlpbfu3yJfpuSKUmG1PVWFYIN2jJljd
NP6o0TlleeFht3K5C8J2D6aZVsDotv40BCDnspKutvYwiHRQNl2LNrxA2+S7oj2mPlrB9qMtXefq
FOTUNCjWAre8qzwrxq1MYcb9VGxYQJF5L8Jwm5Kne8qC6F2aPU7flJMzMha7WGHBx2OVU4/th27b
31S6VNC5AxA4bw5iorIwcCBtQa4nFjiyxm9OWYhK2wybaOvT7zu51jthkzobun/i2tryy3rNme/t
A4HqLc1MXJysZ3GRvqe1N5zn1ntEgCexr8EbVZ4PYl3yWep6hQ8RBaBf8d9b1peTV3J54mR0AqlW
VTKCq4DGgU8Ft7znNfR/uvpmoPSQpAtAaQzlocuwriVG6cBccEtmijhcNQTSrwn21uKpqTMkkjoZ
7vuubPc6sZ6bMpHXnEgFEDcIYeFlC0ZC7Bjv0eVfQVvbL0HI5nWQAJC7xvmESWUeiwZ3+TiH/nVe
ZNgDzYPsrUNaBvZZotKJ+RqXEuXJ2uH/J65lag8T9yay5OwVKGG2q2D+4kgLb6KC/DgnM29NCU/X
aj6Fb7yFcU9ZAwFQFVWNHoI5ZF2Nu8rGvxG3iCKZWwCZ7jwg+RFUYXrmppftI1uHo0kgFhYm/6Rj
APx2BO2Ldh/0LK3jpsrUAF95NHa1Jxd4m03KeK/ZtLYrqDF00q555CVEfNayJnejCEhkpvRGjQGO
14SnB9gvBkDnZjI/WUVplCz42Wxnpre6Kp2X2oPJVgBYjSwj3k6UP2+J+NByHN8Z3RukCmxEgfys
Tvvq1OaoJRzLesUU8FRRV97mJDpJeoc7wPh3bH76HaXaC2p5ktwsdFhFw3dUTu5uJpgewkQONE+5
DR8txQ6guRIxeZkldooJ/OraFcqkF01tVNEG89hgtj9gqv4dpz99O6prG7vthtq9rKzvfMzEdULE
YErWl1KEV+gRzVlC5DJVhdy6UEA/aAyiMbq6HstHmfpnUxjvwYhqjyaTWaK5GBL8l6nLlhHhAF1x
Sh4Z8zDYFNXFVQFcRHhxwNb9UxmKY2/Qt6BD7rbkvorVkNjncWyTG5vWdWUE7yVkdfQ421nB0hug
U61630DnHKGWg8Pm9z7TClLx7t25R+Eehe/DEGQXf3ogmTBER7IEo7hMmjIa8jjxrY1TtzhnDd0f
Iy/dOCCx0HldMAvA8TH7dwzwxylK7V0TTN+5MOTejc49KVe5wyKnJey2k4q1et79Eq+CpyViytSj
880Vkp2oQ/nL2wccwqouGcxVvJPBsE7s+mPwHBqMIgB0Fn5Y3vTC3blvaMYPauLsGjqQaHZL+JtF
FCYwO/ilVo/BdWhK41qzNczHZIRxrY5pPXFiIeoV3vykzMK/ZaNFVL3lcoFPgHhbhvkAS4h8omoJ
8xoRE1wrBL7pMeu8RRsRvesutG8uAqfS0ADbanM64F2DUGIPr2WLKTNygMvki87RM8ejFwPezb1s
OLCT+G4FA30EImCqY1NtEsw9pm4e2QACTQIUeRh4o/HgZ43bXtyg29kR3y7hA1ens7r93MkYta+P
hCYup4ORBSa2TpuFiaTm41EmfE3Y+7yLd6X1hNodBQka2FVSJZ8IxdnQGz4Rc5l/q2XypGtkqjaH
DDGpKdEFtQAZOEIAtNy623u+/LZkzRhT5/DbK/+St5FLfl2yqUZr3oyKuAemmefQbsv3CE1e4lc1
TUBaIALw7y3DwAt/HA1MDm0LDmYmk2msURQyid1EfJ5XWb6QqxL9S8oR7JIYkdLswuwdceMOQ7N3
0d1VtnNXjs2rCA3SfUr9QGxzs0tCh4Uzmt3WHYc/HqT9Fg7sELJPoQki18JsRuxWetihlcbem9eX
pkO/YqnmaM7qt4bgtglnXO0Mdjah3/dkWdKqjGO3Gv3K2tLPIOOMz8PUwt7RxR1QyADIAvHDEpML
nk2c7l9kd/mwDIszz4m9+w9BZgEZP3241eajabiXEnsi1rlNjcFo487EFXvRyam7YTdwSh4K5GUN
lPZNOCGkhDfTbtAhj+t09g//UaSxBVTHmckVpgpvfIqK0gViLcGUK/S3OFJbF7V0Er3nxmMZIEwp
ooYAQuvZD9Rw+P8hrzyw7fT8fwl5JX/1/xTyiof6f4t45X//7xGv//akqXzfs5hJmFJZ8n9EvAqy
Xx25/JJnSeFiWrb+Z8araf3bMZlN+ZZSQlqW878yXtW/LRuUoBDSV8r0lLT+9f+Q8WrZ0vnXf6Oi
nMIiP37/579cy+e7sPkjBTm0nOVLnG359feRK6D5z3+Z/xFnga6BZq5skGdnGQN0GiMHdZX25jsn
aN5jWxmHRiQ2JjX8xqyo0Q57rD5in5Ar67kiOeKYm4XLwq5Gelvk9GhydF4Ucp2rzIHs1FTb7hIk
N4rGuUD6n/8pfpYfGgbStlLpJQ+Efx3VvDf4l9MkhpCk+/knSfxiDwnAPUl38WfM8hJapbx4Q/8W
jtCs//nZP/8dhiThTR7aKbkMhepMvvuWae4AMKuzQzLmhtfgbfCGuwHEcdywdvJzk4w7LN4WSeCq
2QprfNEzQSde7KCQLyhAAx+zO5jsKw60EKJ4DQMFI/45DiLCH3ropXXkFWeRpOW5a0FA6pkAlTGO
zm4fEv3mNyAMrfiqBWNAjU3YW37GLYvzVqh4z7dOBkwBNluWHNxOpI1NZkbmok1hQ5DRJMVduqxQ
F+X834lR+cnO3FPZW9OpZ267i8hi2IhoGC+xJU7G5Dy2uYWaPiMlU8vL0v/tnD65lzDb122p/ROr
+D8F255jGEEPdA3Ee1UT7koF6nqSdcNLFmNpnAwWo1RmGZbENP6RAVIAIPsRO5C9YfdfMtfbxmMt
4PAOrmUzcFOW/mfrcw+6BgqW3sYzX8W/5RSyqndw9ij0w5N/CXFNbggJ6FhGNLee7f77PMUQ7MLv
pFK/RTFAMpWgCPKvSIp4G1eEH6R5zTQ5wL7XsUHacEeR8l2F0JWKnBsLZqbfukdFCbhSMxrEpKUH
tOzsjHx5OPWo5JqMnAgdVLRTEw4mFArvCEKf64yM7LFgEhtV2dGpgm9sv/dJCjPPx/awSmV9KMbk
qksd7aX3ENm5dcaUsulD88mdworcBHWadGkz3tZXFLZXqXAnAFQZaXmJYKXe7RN314kD1Gts9EPb
7gq3tc4NGBkwccYBBc5ODD2r/OUHw/ffrQmFfx22iPigP6/as4ODExF/duvC3OFP96aj7385TQKF
3g3fLM3sXSw/FPP42BQ9y7W6LU5lsNwGspGoYhmqzVX+qsix36Us7WRNxkabZZ+5vTJJiWOVzJso
qkmd3FCQ5t6BwS6Lchu3oC4S+5fcEQbZJEmuZ/tgA85fF4I0hSxG1e7mMBMD5N4EqW3msMPgI1/y
GO5FXjo7M69eiGgA90opeyStc4pDcZbsAlaxJF+pZlsZGlJfR1zIVSXEKSfL74IMzGGxQXZDRfl0
pqWvILwgVtOqHvZSqu85KN2tkBU4i3BgJgYSlSwCydqTIQRqjDF947sm5DkkkbIenedyqgViErpI
BPxU/uQxidaCOw0gvYwo3USPvjUnyHXTJYBPRiYy+FkZWBJL2ZrRtK6rAPoiK9Zh6PHgZayiohFx
cgxL8DI/dyUIRRGHV2Tu3c3panPjGkCgPQlLjxBojAHPuYWjpLKsXUX+tCXfRZSfuhAURsdIV/nT
QTQ1/AwXIJ1HsVgFSAp7cog2M0qAlfZ5J0U58XXL8d5AJLEygzzdBxZ4asd8tBnnA+koPohUKTcG
yjYRE1xiZYscz2irHeEq5MynHAWlZl/SZqQiQ04pYiIevMUv0JhusWc6SDYYCSwVmZ+HuYloXUsg
kjTuqxRkIht4izzmKfQZQDOJIyr6kJjqd3Rq/AAOX5HckDcEX3LvTTrimUWTA9ZtY6O9AxdqrA1l
yF1RIqWAObdKGj6fcQfFMSJ109HExKTwd3iLksNoVkfXQS835Fcz6siU9NB6e0bPOmnBvpv3faEG
EBH7INHjPkkqG8FpsIwRwk+lgG5DdlUnNBsl6TE0i9vEzp56kihX3dXWsIW8qH+aTUgbpbhLQyIR
ExLRtn4b4t5gb1GoHpVxz7RtQIfSWz5IoJq8mgy6gQQVkNhuxP4nrNYS7UqUjTeogs4uiEYNOoI6
dzSRQVe9l+/cHo5CknyEtY1TBMRhn0/8i4kzc26zT2a16y4YNBnFXrm26vRA+NR0VJyKLByi/rcD
11LyjGJfJNQuGQliQbKrE0J8Ctt+8hZUj2ZEMEq08GkLESVg/ZEHr05tcVSq+YllDddRwDo3LpjX
Nqbau54zc4ziJRhnuUQpQGbzuk+vxklpyOgRJwNeAhU+Tgl/iPLRZyMPE6K8DZrhuWlGj1AFwR+7
3TmhQwR7CLhZE7OUewgSUngJAoORrawVj9oxgu2ML11zs5UvNkjuNZfpgGB5gGGyyOcCZ2NntULP
NQ6niMHDqQftzarQ3qEI2yh2O4DKoooX974coFzyhBBJBNtbO/2jHWNV0oGdIA7oxMWpWIdjlN0P
JJUemwzoHNHOcPpGFvJJdYvd6rtwcVfaQ7ltna+gxXxYuk0PPUde3I51E68K79o0XuVo7QcrVdfY
Ti7VWD4ShkuYZTrm4DWreNOja9q2angmwA+tNm6grYqJlJBhvwfAtDF09i0g9DOry7MNXCAfNWmP
yMViOqZkuLErNqCeh4glthQdg4+7xCHzMpwhUJX2sRVAn0w0EcC4s9feJaMkzm6lNYbnEMdOyKho
M/vL4Jm00lucOtusnr0H/ZWhItxlolMrQKb5fh5QMwMTJMynZSZZBQQjul8V061NhrKxwONzJsIR
nzsOn4WxbmIX7jw9PRIGSDH2lY0Zch3hfEVhqY5RUD7XRXFhVPLXtVDZ9bnKz6rEJu79lWV4jUtr
YNo4TzupegIARgZmYoEo+MMCjqV6c5uIFa5F0ELcTXR11UuXtPeaDfTOigFoJsJ6KV3e2T4Z/4iG
q8Gabcb8+LP5kHYVApkf24ru68yxGcQMSyAJC9w6qX9I4CCmHIOU8HvvriBvsI/m9OCgBt9y1oFG
X/Qafhp+lVOnwA+k6T7tI1AJWqTHZrpR/ciLI8W93fjxwxwLKL+zQtjKtjYuPUCTfUY6h83Qwo4g
a3hR9ubOQGEhLW+xF+FKsfLnNun4tMYDQ8icmMQJ9bZI1iriKJ/q+dOf65cxM+GPJxK7dZTsnKEy
N45REEBse9c4N9y1luK1yIanLCDrJwuczyIzw71kjeC0eti6GVCAnhyh2Cqs4+wmp3r0wr3ToW9M
yTYc6Ty2QFfOPNEHowbHUXsV2cTmQ11Ff5wE1Z8RfJQN93+hJzLn5JYBlnnA//aRjKQ+TYOxiKc8
dJYYFwv7rraoZ9i9nZw2eho7SX5LQYhlQDpcXw0G/I+ICwLvXbFwx3TLaM4Do+gIlaxnKMBHv8gF
hoH5gmJ+pA5F7mNUswXXLz82dffJ4pHa2GRcT35sUMfhA5tkfscATsUlocAcqDyELDdDGSJomYcd
f7dLQRjZAeoDczi4S3zTxZy6W+bg68LurwP+YdQx00vE4fuAluM+MMp7zh68mV17R/oEycEBAwW7
cn40dKxjaScDJiPnAe8dixDydFwf038Zt88VgH8sqSBqqKLUA9Zmxt8ed0jbhVftkpbLJmipLlhv
eI9Np68ZjfpMMPNR7hrTsB6GsDqNXTMhmQo4C+rX3E7NB5bmrRm0D8yWv2ML3UMw1gRVdp/arpnQ
6GMTF/bJ7xg+ZKRvrvOqekmj/GwlhDDSNm3txbKlvejRSZgSer3HuoSx7NaxloWFHRxqbYCa6flF
7RlcB2Pkbesxu8unmTF8RU2R519zN3hHG8QYzg1eXjBDDjoTQqjwBKfdTzM490NZ1zQl9tqvS+Sb
fDP71Kk/M6NNTwZkera6Jx/OREFrxErdx/XTEolMBtS8UTWZdzqb7qxgjDFBuMeIZCQIC8mxazOf
meaX10FBGiCvbUxcrVQFfyJvvhqWCYSmpjlA/PfWuDDNdMFfWJSPODVBiLkKJkjfYP8KJFB+fexd
4L8jVDgOvvRSzfP91BJ3F+SPUSPMq14woRmnITvT+oks2ZdWGtN3qNg7URAwk/7CvgYEdSkWmkJs
fEGoomVgJ+6wJm5Jo2Ps7aUgfDzFJtIqrwRH1C8BuXKoHNjvVyFGwjI3rxE0iFWPxnVf07TeTbRX
F19PWGzTX2yMCxV2UHe6d5GN/fNDS85sylKROKzpvfPs9O6fHybSuVH3WAhHTHO60xA32TtB8QHF
JgzrwK6WbOW0jB+SLIXzaT3yRkebEiAlDQx7eJx8wwm88SVXw58w0/uSBTXy5wivEjvtESNUEcQ7
OtwZzgguODcK7uuJYXIQJ7+jIenK1PDZFSV4M3vf1+YzZIYLiTRnpwvQ+pP9a2pprOqqvUNvRD6P
BNbtxot9oXTfULGUByEJBnWcc1rO6gw6kc8zuhy9ONfgeSBvhALPYxD30RsFxrXDub5TAzgV2MYr
ayBaBP7fnogJsy0lnBTKmBpRly8ToLA2amMiErjmmJYNWPTqCT32UIyUxONOJSZMksI9mtj9Tbc/
dfl0HSeVIHhGP8cmcN3IGPl3ikyQqLnmSMaF8HCs8Cr3qyRTwABQmvOBKREprVFVOmxK/INVmBI9
JCKCpnPeIBDdXIX93BHDUVr1y9BSNo2LkEI7r0x8rEeRd8hC0ubkJbjaKyAv3dRF27IdJ6wjpJpw
VpOm0f4xBLf7bpqqbud507Jx7XHFNV8l1/W5nYN5a9j428J3L+fjI2SOOUs2b3bwoKKraspzlXe7
DOENoc0MFfsBd/g07ErNprGRgU0UI2DOoeERjxdsaBidOwkXJ7ebjzq5JYCkuy6r9lFIqdGQd77z
sPnpyR/PZhKz80vReJhzQG+AfJ4YEvoa2fPiEhU75v/F3pk0N85k6/mvOLxHB5CYHXE3EilQpEaq
VKrSBlGqATOQmIdf7wfdtq8at0DaXHtTEa3+IpOZiZPDOe+g3AH4BzSc6cFmcCkUyoAjA64M+kEW
yOJOUz9wbNLukKvF0y+V4rov+8pLArfaWmj1A6hQf4058N6hqILDaPEekUTiVdr/qql0P7tk8BXM
ogwLhyy7NG71YHjogM9fWQomkGOtHhIyEGijvnKPn8VXOnVTByjdo0Hw0GpudutjHovWM7wDg1SU
gxDBVdpKGLDARqbu2KV9/zzYec9rl7eWX5radT8iZwtmQz08IPq2d7iGZgVZiTC8y5z4FfwjJRr8
ra8y2HpmxYS01GrGQv2eyqK5dbl4bNWap01IbYpfhOaWG3CTd1NQhZN9sGv7XYbluIsKrrv++ILg
2753f5gR/2kJ+DR1JH4CHcJIIoZxks6aMo4hgBOzvmbyHmv9dJMg9+WEoEL1SvyJtRDPJc7s4qOO
5quFhtBd/CFjHId0YbPlpv4rds13SVx8SbWRMrB/17rVUWTDPlRwuXJlQnHAMXbT+NNpWoyoutsg
oXnNIA8I9gRhKNyot4DPQTkF1GDRv7rr/fKApWu5K/AsioNQu+s6ahIJwivABJP7MW2tW8XVUONW
FXcGlA53mTF9z4eKSiMy7TfFRCI/Mjsb2eboycruWz0GmDcbSU8+KaBo5KpguZAXptq8GS2HHXoo
v0od/Wml5PYdT+TvZirXqLf7vjLQAaCQdOxRu+Vimm0jHxlSbicwofrbMgEsyJcufhSjoW4oXrzm
lYqPuqU9ACRBinW2jomf8xHmleaDGsPt+2X0Z4/a6orr6ItrQEPNAMXM6u4xqsugv+MrDdIITif7
YjLu2ip+Horybv46/SL7SjT9NuHUduHIPsCnC7/uWm2JHD3uDvNPQNflZ2xvgNDBVzOQbRRKD4UC
+1Nm549tyEeUY54iZzyORgvnI3grTdIxZWs+QPa8D5LiTxxC0Rn16qMaypcUJ+J2GJ9cBYNMXZeH
AmphYCNdqeBgedUPwyHiHVfi/MH1AzgUeT4Bajgsf+vA3MAwVvrGbNTfPoXmtLV7XIFIoXbllFzn
NRWsMUapg/vtlanW95Dh9lZoe2rX7+L8J84IXzkSPKO2/R0KcMd+sF6yYVDfZI/0slHVj4FR48Cl
UNMu4KA8AKEmqdjvGipwphY8q6P9RJLiXiOHCahMKW+NAeuPKtKeZo+5myxgtYvcyDY8vL/5odE8
2GOWXY9S018ts6vBKBXUq93iYYyUN4xfucio2JTCw8YktIc5CbmFlFn6NtEo1OxOR6k17+6pmd93
vXj1LZxgQh+OCoAjuUvJNasNvIeUU8UNvreiJh1RysPo/kmgfKEDYdyN0c9ULfVHE3oQ+dgfU65G
O7vyjxNXl1ZE+ypMH2q35RWOoLzQDlXMpQZTi/Za1bujW/pUx6oCJ7/uOJDOVRJszYY5N+T21i1Y
lS9V2v9J/HanGspmkNq7kGyrgRt9UaAnOHn91untra/NTxiHZISP5rTJddZvKF814h15DujZY3Jv
uyZPyGEv1Acrag9tgfyZnrvAwXXnpZ1rbxXJMbMgHzOE/l1vo4XhVs33zLkt4fmCcWyOWYzqEfri
1wlyE1egtbZ8DjtKDGh7oawzYhgMSfnZrevoGi9bLg0V5idiooSckhYI2x24gZaNuTnahU8yQxkO
gpAoZ0fQceKtHTvmSzuC2O+V6X0anuy+BeBhcPJ0BzRtSNr9DpJuj3Hxg2Z8b9sk26CD2cAFE8cC
ahxSO8A7XgLyVVqbN1dxpUE1yZCQnGmh44CpIu/zX6oJ7b8UPDKmR6VKNDI30AOwaMPKTMOFfXSp
AUv4Go3+03LAmQ3Rw9Rrf/D922c9TOna3AYsSCw0dcMhjoK3eM3UAeo1FLuQ6q9bG+ZGH0W3HcCS
tFa164b+pinm6l9f/nK01xmZrUrrR1yNXo0iTWRaL76K6peOwIDdFiCNFSF4A9wIPBnk7JBtYm1h
l8Gb4hrf8nRbOsD1Y1vHBaP/gMhAUf8jMvxyY2UquCM89fYxzNbkq1E6yD5Y4XHyUTyH/XU/CvbW
hB3yyk8yjFij8QPjnCtplV5r/gqowKDQC4MIPOE1y3FXg/CpJTkkFR92uyxhsSPuUonyWKtwQSRG
2+z1G6Dcr303gCF+bbUedSxB1ruIi21vIPsJsawx3F9O5HwbUdKIYrj7qEXAnd51lKydkpOu8btD
G1eHoIHax9uOiNQV2I/ju5JVAJFSTOfaYY9T6hHHP8ErKoeDQxpWJ3etpQ63cis95hTlsyBxPVeV
KEMpqKBRjJ/qfl/LGh7IKCxvUjO0qIs3bcLiFPwZEJYAgeomw8KXrWGMEiA5sD+nGoUn96mLs1tt
0N8wp7uLFfd5xNJmY5ugFxpDfElRGehIi0SKU9y4w/A0gYhITDvf+VOLShY8cscAH4tFJQUX8Q46
9qVLkxCKRcFeqfARJY8iQa4qp7B0PVj5hwP3aqKuAWktiK5JB0Q00zz34I271n3RfKpEsXWYDLKt
E6+uLAL1qJjDa9QYW7VECC1qsJoQSaPty76/7Wplr3dwJSsAbkndJzcATWZqDPA5du6M5FGCSU2f
sOmDTDmCLEKxqtJmks1Lqij51WSZL5WBFkaFcUiLBBkg3+BQwQJDYGuTgYkBdgBuzfXzAl5g+kJC
6ziF2rYN8QjU59O/o1LedeoL2t+/yhjdKgl1tEjabzlmDldMmLgOBgitfgUJtk21jUkx9XaA8GXn
erfRwhaqgFV7cZy/Ww53vBh9KGuYHrOEgJBB+I72Pxpv4YAzpZvuC0DqmvjRaDrSZUqTbUvL+Skm
PqtI4W0RIlRuwDpUx6TbdvUbQBReFbizZhqgX7Shay3GE2HIYZeLa2Q+ybvP3BUTU1pASGDdN61U
NoDPNjaGwo9dJ17JQzY9WKBYtZqnyaV2UY8V72WyAzh9BJwhqXIdWYAVswG6rhtnhz4aekiA2q2L
t+ez6kNm0X82edbcWhrwIVaQ909DXgaVhi4nK2378BaJ+EREf0QfqTfIDFyjII21lpb/mJpUbDse
mtsUiRBj5CQUoVEdQ83/lud++daHICoBZvQxP6AKtJ5LcfZepbqxS3O4iTMCGKCrwJc8Tr+nbt8g
BIWkRUn5AVlU6n7VsK+fNBdmVjez7ox0hD4B7nLrUBi4EnqRXDc1IraWSh651amf9JkBkTUDK9wp
z31rWdhA5a8hHOi7NkhaOIsmd1WjvoPVf6fbM0sK1NqVr1CDUyOfRy3qj9QXGsz6+j3LDe6idGPQ
oNm0zbl9k3CHPQxeJD/Gway/pPLKD5rsT9wGR2vskQ5LjKdGIb9mu7LatD7VHHSLcC7rcXSc/BCQ
nzl8mJEkUZpUlMxNhSBW5p8MkVjwZCGJETxSO+eHGOQ4swyZptjNsS6Ld9Qp5dbsyIrVrjxwzB+0
bhJXVVGSX3c0vs6uqXZqPBo3ITLkXe20b72DOmc9UPKqw/C1UslwZrhN33M3wFcn7u1daw3xN5Au
96qTchPEXxBhWzbE2sBdcwSIqVkk41JE/q/1NEazp/+FP2n1ILJw9u6g5VZAIqob/zbt6uIO5XfI
SoLboaPwK7X0Wy2y+KZ27XFLke1XKNz7rjEbT53q2CtE+TSGGc4E8z9FpvK8BsEpAmyP2rALuIiQ
+xepY+5RuQOz7NronTtyHzoFBGsu1MB1UDmpbThiOB6r28mBeqzjWu4IynARd4PrWsk2NsoYsBlj
7aagYtzJTmHJZH5TuuCLQ8UFg5boL1LCzQcyXd/44AIVkkoTgmkmif7QScZtNkaHskdKJB8oxnDi
vzsyMwHFFnC4faqTvoLblZkP3Ianoef5omxJwuPLicY2puhPllFhGS/G6boJ0i/YNLuQqRooCPkj
y4JUAEhueMFkmRKlnWVwy+xuUp2P3kRP1s38mwkqzlb2EcDpAgg2SSUXua7irZXlx5jyeQ5d4APW
aGZNCl7AlVnBt0gSjq5e73dm4JA458Yjp6G+kxUOYi5a1NAxocWDsPwKdJp3lux/IJhkVKhvpfPO
a0vTJu9q3kfWI9Xt9kufDi/YV1OoNZ+xXq94DpEPNW0o2zFcqzAVCihU6wOpiIwyqF5usfY7GhOU
uzIqbx3eINSsyCxWKDdklV1vM6AFs7dP0uylBvoht22u2A3JwGLEniHW73RN6/duBQp+sApzK9Tk
YNTwkvJYhtf4fpceAu2PWNzAQrDs59JS+5tpgtRmifTFBI+xl8lYAu/n1WLC5t2VCHKPKeXTENLM
RnsdlTDetwBUbrHpDBqfklICh5YK7Zvvw5q11fEDTFh1V6Rf6jaYxTCHbaug/UCJ9aC1+vcuTbk6
yQw7n1IBXQekP0+HrZoFD/h5oN2ggKW1edgpRUT9xdUpT9p/ohoV/lADlygK46ZyrRF7DgsgC7jP
Jh82qNXG236m0es2VsU+NjN7kqvddO0XkLj8NJ42SoL0fMe+b8HuQKRgwiA5LgkCUgsbpQafFhZm
tedJCNJzsD6wUkebdf6nilKx0zQ0fZ0iuNZtanSR0MIDgF7yQhMSFkhLoyCa4TkTJA9NWENwmv8R
TUfhDJ+GUavxFifb2ZhUW4IcWvWgxgcDHN/BjiS5gn/+76zdlXBU900GMWoYNMPDix3H2MgwD1oP
SCMGqnrV24CxEzUHIKNzbFSEG/qPA3fnCMGwQaRe5Q/mTm8hTzqUtMAwIz+DBEc7i4TH9RXR99RM
w2tqIqIu0+J75N8L5T5J9Ih8k0jxk0pqiO6FisakOkAg60oT/9JhV0C58bQ67JAE5Z8CIsi//rEg
7AzTba12487XIQn46t2Agupe1bJ8j+4K2UN1tA456XeP7CnPW4tkwF6h+rE3+GIAvzot70TfhVlf
erlJdsmIrK9Kpb2ko3U39XN/MXlGqwHkI4cZUoBijk5uVEKIfS6ldme1rrV1NSRUK0yDwBM/SSyw
EpNHCICWDIZZA8RqfKqM6GYCDps3YA6mABm5IqyeJckiANX1l94AszI51lfb6pH4CyMmv5zRTDbF
fDS1hI7OKDzjSKGkYiXHoOIyruIcRm6ec94tn0D7fkxNMFz1YjhSjdlpyvii6ZxCij8eJjzKsG/u
ZneT6Cgrx5sGuFH1aP3AmZC0cSaxO+tS/WtaWK8lpi9spr9JqejU/BGhy4zfiF3AaVFsCd/Ov4Yc
98spKOP06fQEV+hJQ/xLD3XSR1QcsBR6bKntsClg95cpP+sovE1tJDOw4fjuU0+gVh01N8GogqvW
fzkKBSVTTV6H1nlzqfs7ykdfo8EWu6aHkRcSlAMlD2WvKcmPVC9u0UmNbnCK+qNz68Vg7plb46s6
oLQcB36DXMg/UzT+bWFL5AfQ/GuoT4HoRHXLnZ4UTT7C1sIEOWwxk0c4Cf4Z+Q0mKxpRyxRAs5EF
C9DSaXC12KS+v4t67XFwp2/cdtXa/jkkoGcqivkz0AA/GohgLQpbup4An0lfM7kLswSfTgwx9dr6
qiqzfUTIF5ITDVNc7Z0+DtH76WBr5ju7xSsROHvvqi9mFFH5cjdN+KfI5a4ickjB3eaomCUu1NTc
/RFo1BxMxTmUdyB5vtYO8l5FzAi4sm5hFGLzZ39DqgJdMb1ACFBJPh4mKQ+YR/1KsP7YiIJDCWsM
3eVJHo/m1gxCbLwZMw6oHVCSIou6XRmhjMwLLTexjxl1tGaGZNiOznwlToFpQWCPW/2rHUEmGAKE
fxvdhKIAox/5Fqdvrv0XtTP+xBi+j5Ioc8BtgOOZuPVQkSgNcp6kgN59J+CmqviG549PVucjO+EE
X2JMW6+rIjyaUWZusTg72IZ+i1kUPKUI+9qGxdEsnbHEhJiujohOkXiZZbRKSej/fwzt/w2GVtP0
UyDa2/xX9OMziPaf//2/ULSu/Q9D1TTNNCgROCq4m/+NorWcf4BlNwDRGirOE6qu/R8QrW7+w1Q1
l/eBaeguIFf+r7pA7+c//rv1D9tS+SOMbtuY4bn/TyBaILyfELTUGA3boNKrLpCznYw0rSq0nie/
miOSEcqDmlJrpOhkeJ+m4ulfcNz/lrfZU4E6H7jbfwfp/mcX4Io/g3ODtozIEdrDDirxXGCBU2BA
ANqcbn1tAPa/tw6XIQRJlZBBFXnzrLcgZmMDxwGqzcO/gOM/h/8R/C7+MoC1LgAyfx4AnsRRHFgk
aUEQjA/JJEhVjYnFHdeIp+7b6XGszdLc+ScI81jX9UQ9kk7CoklvDLyaMKMxVHluFGsdzH//1IGs
csdWLR1dG7ZMathdHn2JQgvVtssGQKB8bt8VUWfV6YAWrxnCwZimcXwLhTU8nG5+Xs9/fVsz1Ps/
vyKA5p+bj22Fit2Q2+hw4W28r9PYxEhTrep34MzkLnINY9TrRmvs8Pp0j2vLTuh97hHBisRpEx8z
86pDJFGQ4R5xiJj7RQ7Erm5Pd7O2Luq/d1NbIKj7AHwmeN4OJEY0OejxTaJ4P93+3ydOcxcRbsMe
lbGLN0erSePechXbOUJE18a70eHi7ikAfLjQjKU8nu7w7wPS3EW8S0eVnT132CEtNuvTtRxhBniR
aHu6gznu/uunoLmLkHdQX1CblrOVXEARv/pRqCN8qbqJb6IlUjojSZWas//ldHfavBJ/628R/9IG
cmrW3AqwSOlQKBdIW2SkhbvRTRWy7+QmNqPR4yvb4oZyJxIVYAOsKwfrgdM/YW3Ei80hDcasS82e
2wQ8jGsqJX/Cbrwt1Y5X1BDcn+5kbd0WG0RBsJKIacztONb2t6CqkNfR1fTMJro2hMX2ABo/smod
I3meONFvtHOKu7qmYKnqJgk9iJfjzelhrC7XYqeAfm/KMjTNrYJO6JU/WF+FCZA0sHDknECz4CuL
s2xqtbDrsp7iRrc53fPaBC42DEpUsZSiNCnDgFvaVhogr400XSACl3Ww2Cq4VGrOiHEHoimzY1iS
JBneYmbGS+uiDpzFXiHikec0ZEMvL0bbemoKZ1JebIVi9Zk9dWUzchZ7A76jrdoPJgFkc7/FQxgE
jtKFUPyzGJkHpR/CXRhP+pnuVlbEWewUbpEYaStGn6S3M2GnVGmSShQs6847PWF/PyOgMv375o0y
j+/0UoFb3bSi2SFYm5Pco2A8AJRr+nNn91o3i/gvgbH6+pA5nkQW/UtSjeFjKZEnJ+8fPl42knkK
P10P+mRwNLCQLvX3AWidVobJwe0hch4T08HZ93Qvawuy2AVCJ5AJegGOV6WgwZVsUh/dQEN897Lm
l6HvRyMug9Dj8TcWSKvGg/Ed91e5Pd382jIsArzt7MJ2gPd41KymL0PS11tO1pxXstbKC2doEeMt
xJwxHWMHDEGXRNt0dHDlq+FNTmfmaGUQ9iLGE4ARuKDNS1BWuntTInIFVwH/52afKGleXjZX9iLS
bTHqYEKR5fDHbLoX7lQ+1KOr34+dmV50JdTsRXRnLiloqhoEnwGgcmMGVi+fqxq7nINeTq66R/LQ
tZ+hEerWRZc1zV7Euz0yZdAabRCCLJMXmqMG03VIFf3MMbmyQdrzqn0KwzGAUUR1yPHMrJP2jUod
qb9LhUCotQjsSHtIgAupd47WaMP301/1vPB/ud7Yi8hPhwAryqn3PZ6YoQZomGTgz1qQlN4qE4p/
zwlM6ICtJw2bOzUWUnwbDVc3n093v7Il2IstAWdIbqQYU1N6RZ80xE/oureQMj7d+tptwF5sCSYi
B1EpStfTVQaDoqHfNVsniCFAB/XYBm8SkF22MyYnNx8Gnuf5vbAdJ/7mJMI0z8TcyuXHXmwcaaVb
2jhAOTR0lA2DsY+3FfKtR8rkkzdkfnvmrr82l4vNo9QDwLuK7WKJAXnrutUc0BVtVFFHOD2dK5/n
nMP4/HmiPDGaYiBd2iDUIuDONihXwOfANyaPWsqNAmto6AfZVIszG+LKfmUtNhIdbWKWorI8y0HC
6GqyXchKUxKUvzuINvLMCq31sthLJpQOSuApNorCabIlwY23hgxQjNTkhZcRa7F34EKp5sh8AQRu
kbzB94bS4FyyOr0yK0tvLTYOC2kHZWDbg2+Djp5owAP7YyG2l7U+9/ppW+JtUDiI6kyeqMG4qKH2
luMndWaF1376YgfQgJIbQwpxMEI8EvczaBaguhXj3KVzrf3FFhBSLZc6cGlo2Zl7i9kYpilFbVw4
NYvY1mVnSvBxk9f4Ak37DPjLqIInPT3xa/uXtQhpB/iB09msKwUhmF0tjNXhPsuCb9RzXgZcy5TE
urEl8HkUME/3uRLk5iLIMTWp1N6vWWwZf1eVSJn1XMer1ABE5E+QA90mPdPVStiZi+DOKUdPk6b0
Xq+Yv3m0JUhDoLCXe01vW2emcGX5zUVo653d5XHi955OgB/dpoAsZRTJmXvz/Ev/cnqai6hucjY/
6DK9pxllCV14eleS5K6XmDjrhv+tLqjauLi7X7Y08zx+ikOtyVLfmeLWq00TjftKN9H+ECgpt1iA
FnDL5ZCeGdjatM1//9QVhyYqhxqQkLKIfaj8poAVEg5JuDk9lLWlX0S9iQFBgqQ8WRze5PvGsvCV
yYr04OZJfua0WhvCIvBJRypI2MYN2uQBRABfA9R9B3A0/X16CHNA/G3tF6GfaFEH+BrF+MBCdEwt
EMVESWl2sSsgduKvd5OM1HLQhb8syaqZi93AjJXEcGb/kDINSUPWsKJLFyHy0+NZuaYYi8DXZWwA
R3E6lAuV7wEi6cBz3EdZUw6X+N2e7mRlUYxFyCcS5UWltv7XEAxRokqDuOSZIay1vgx20/Fhd2od
fEygCGJuvb58ghbBnqid9NOa1uGPgc+Q4xOkUShMkOqhZ8cXjmER5KFhOoUqVDIVhvhd6DkSZwa2
w5dN/zxxn8I6GXBSiAIaR/QYKy0jHLdBb4X7062vHB3GIqiHhrxOOqMIBwFy0a1ehmbWJDcmFPiN
t9qG33JZR+Lfh5GFUuSFriLQEOMVX6sPcVI+mUMMqVDfWShfne5m7fg1FiFeT1WDbU6PnFyk3ehQ
0J3E3SmUYi18ZANEGMLOeM4ic1OiIXK6z7U5XMS46puVPobYxQ4I6htYhSLkArZliH4YCVodoKBP
97MSKvoi2svaHWIu7bBILBe37jiaJaRA8p1ufWV71xdhbusYUiMhBWDRUKybQLFAs0y1/chemJ75
2NYGsIj1oTUQqLVdxMQoYdZXypQlKZ6BIarAp8ewshL6ItxBDLpZK6G8g8SSR7cyrRs5O/7xPWug
WFzzPhudzDvd2dpoFlGvRb6oigFiaODX6d6N69mwJR63p1tfW465109h31b4hwWjCZzX1d9rCAfw
R2ECOsqZqVprfxn49RhjKKM0XhQqD+y631Fpfk5k9nz656+cTPoi3N0oQpUxt8HYcQXCaJVTtQML
geXv3k1i/cJvdhHseVIrlQt016si876sZn8v0T021vB2ehRrk7SIbCr/vay5s28FzvR57b9ga/Ym
zOxwuvm1zWopg+VEPeozsTJ6KAKonj5QEE180FnYOKTboIgjz4bdBGSyKe6HaMKKuYW1fLrzlRUS
i3jvAhP7ZFr2Uq6LD+OY5ggwuLhdjWgeIC3QnnkxrPWzCPq2RCQy9YsWvdL4McmwkTYEY5UCl5/S
/XPZYObOP0UL7LPS7iKkA/tOyiutAlifYQVkC/mUwqk53clKwM+qap87cfFZiqSSNZ6jxb8ttKAR
+R3sp9ONr3xqYhHvohFN1VQRu0nXP2h18KhP3UG2w/Gy5hfhPhmFG/sheHW1kgUeHcXW74v3tHQu
/PmLeDd6Y+gjxNkBKvZP2BxiGlrsNWGcOTnWPqJFoEOD8wOMFyBaWcpzNxORobHw8kTBrFaRZT49
SSvHh1iEu6ZJaQOmVbgtdocmAyLaFa/4y2yCsnxoRXnmjrKy1NriHFdCniAV5BEvabnQwZsW+owM
D7enR7HymWqLwDZkP+oDqXyUJ7pd1YuDYZ5ZhbUfvghlCZbaKiSPWV1rbmVd7LBe40bantkO1374
Iojx4RnCtuWHCzzSJYVS9/dlMzKP59PukLpxJSd0FNDDdX4Iv0Qu1N5d1vQibNsSUZixtxpvrGPt
C4Ag4QEprDenW1/5IGcs2+cf7gBMi5GfbzzNf0xCwwNodHCE9GxVfRaYa13WyyJ2A9Gg/m+oypb9
+HnStGtFtX6UgOCvAhXhYiW98MNcBDFffVmmKncCc+oletcz/BppjDO7s7Y2WYvoderObgyzU7Zo
+3t4aXybGRXhVfAOf2t8RIt3Wyib9BldjGJzLvO2EhFLNF4YIBdWhlAJwjK4b9ToHat0oFqK/3F6
adbaX8QyRCf0WXMfpGgodxFViY2vxMcoRBD4sg4WIV21rUoRkQ6c1HxCv/wDcMK9Y7mXHQvqIqQB
SI5q6bj1tsr0p0EkH6lIZ1bNmeZXdgx1EdhajyqgPmiN5/Zo9cLfgH5hDNaZ6Fs5dNRFbIc1anvc
wJWtPrXNVda2HzaO226uvOKaUF+4AIsQH9zW6BOXDcQWao/4XgKiZ2M6CEGg8F3U5257ax/SIsYl
NDZkboi9wJA/lL57683im+qnZ677a80vQrvTdbWyYE9scyOiSjIfyUrKdVyHoX1mNda6WIR3FXY2
1YCBF4UI76rJfo+j/t7PndfTgfD3T0ldou7izFYNO9Rx4yv1+ypWom1kOJF3uvG//3Z1ibCDgAAe
uO14bJlIEKnVLe4627SfzqDN1n77MohNJR8DPas9IUyBdp/+7qJLd9EHqrqLEEbpJybx1NSeMc5m
0joI9eKx7LIzIfz3IFPdeco+nc2CsicIawWhld5HJAjT4Vj9ghZ/if5jOW1Pz/9aJ4tIxgAzdzuD
Tko30pGVkzvHCb5jaPVLwWvydB//PJT/a3JZdReR3EpRY0ODZAzy7l5WA3E1NTFCVDZ/6T26Mp3v
bvIgvKVYA60U4PYmUuWLgTImemrquUfK2qe2CPRegbJRGi3LFYrHujGPimF/qV396+lRrjW/CPSm
h8QkrQJ9YUVHBtm8HyTWH9m59N3fz3DVXQR55zuJhXZg5fVNtLUFpC10kvFUrVqkN6P7GkeA0+NY
CZklcC6aUJnG5LL23FCiuTk+ZHBBTze9MkVLyBxWMTiWSLvywqxDbLhCf+m+tCTEpliQILysk0XI
m1AI8wTunYdK/JPCJpuGxpsiky+nm1+bnjmQPkXlANwzxTy3Ykfp6l2G8xbWq5l+ZvLXZmj++6fW
AxGa3GVEhVib9tbH8RG2A3bp8sw3uvbj579/ah4OPZJYalh7poiMfiuSAofogJJycub3z7Pwl0h3
FpFuhEHgtE5awUFTnqMMGYVSPg154Q15uz29AGtTtAjjNDJLMgJ0UfvdPaoD90U77JroXKFtrflF
GKeotWZlN1Zepds/1c7hzu+I5lkL+ujMmbTWwyKShd2pJh4bldeiUIWjjnYISkRwQbafeXmtdLCE
xWWDrzRDHTIEA34fCq+Pfqg+hpX766IVWOLhmspoW8NlBdhQsZcUeIzlnuOLy76hJRbO7bGIxV22
8vIk+gqm+lhW8sXqgkeJwOjpEax8pkvsG0X/SuXOXXkqtUAzSXm2l3cDnM6+cranu1hbhPnvn0KN
tGuD34NSerXlvFmBdQf5HaHE8ttlzS8i2R+MLAlkzJHKXM1GS/1VYKK+0Rr1ZfvoEszW6HGpxIVb
eqgCvQ6o31cieW4V9/X0AOYf+pedYglmU1Uehzm8TJRXU7Tg0ewl0gZcCU83r83bwd/aX8QxytkQ
muKRn19K3NuyJ1RV7yOl/tBLpcelznqNbNSy81JHmRUNwysyNtgvl/GF41tEeReblp85eulNbiWu
tRo7qD44B3xdmbwldq1VcqcwESfzAnMKkT6x9bKQvx23S86c1GsdLF7X8JJVl6p56Y2ybnBl1Uoo
y1jMleeKOGsdLE7pMWlbp8p8iWZ8oAabZJjdw1usAqvLQnwJUcPvXcW7SZFejMsdmcu7wWrq61KL
H9RKlTenv7KVIF8i1Wx7GBy1QyJeT6pXE427K9Wqq2udd/2ZYaz1MM/fp20EJ3NtrPWcxNY05b+7
aRj32iSSH8mIFeyFfSwO7SGqrArFIukVYYyzgYWDViKOA+o3p2dpba3nEP00hlQUfabYrfTg7ckd
enr1TZ8W4ZnTbq31RaB3qL6hIY+2dOyb05uK4+/OsB15rjq/1vwijnV2WVOMLLGLzg7yMoi8Grgn
Fta5V+TKWbSEqFEdTSCDd9JzbKzralKaVeW8Fnn+wwyMC++VS3CanWSitJqKz8hoXqKgfg6b6c11
au+iFV7i0gJ/7PU0DUrPzt33vOjRzDTQY76s8XniPn0+ZTbaDm41WOvyTn1XLE3cohLXXfb5mHPg
fWpdNg3aPbpZoK5s4h6WYn2RWtb2sp++iN5qVMBcpDTuFEgnBbl5i6jVuaiaiyJ/OeHMRdiWeFyY
0hHI0sfoI76iHayVaNAXla8f0UnUq4MS+paKd4HtjE/IONrytsTiSF5rRms6t/hdJBqqM67fjx5s
Fr3f9P0YVz8Gx8piHDfQf9mqSZPHtxgbBNU+GKCB4Xsahyaq6wmVV1cXVveOpmISvbh+YTY7y6xt
7NoQgxlv+sHVIiT09Tr/PtiG4T81hqXEH2pgJe2vNLdDMnlJU2YPFikCDZmN2B4Pjd7kaKbIasB3
uNJc8+gOmRiBAPsoTWq5PrY70rDY+vRul+Vg7aWl3va5jwESrkeuf2wHnIhwKfdVnyRDqzv5hcu5
2MiywWj55XjMK9S+r4o+Jx05Fpfdt8zFPgbCcuR6mEovteL3bsgfXS3Y+3Z02YVxCbfDJGkYUmS8
PLP12WXSvY0M8OS4m9Nf+so5tcTbmR1AHw3/O0+46Mz6iouf0hD/gvF/5nNf62BxI6lUrCqQcpak
VpCsKNjC9F55t+Lqy2UDWFxI0PR2O8SciSZVReGW1P8NpLdoV+hNdtlWM7uIfd5qcEhUUSZB686m
zIMTAHJvZVoZx9MDmH/oX7YDY564TxtZlSFXiMwWew06QNcAeeMDV95pWw6VuB31qLxrNfWiOq1q
LPa1Mo8aeDZYgcVwkxF3Kr9WeYngp9+eGczaai/2NjWqEJ9wZIEYe4kFh4u/360ALPyd/MhZmv9a
J4tw1vJImxSMRT0EZEzsSZRI/pZtOPyyFYZ0JjDmKfnbsizCusnK3lfChmUx0j9gqfemgl7l6SVf
uToYi7uJbPuqK0ecgUh4WV9ymbXfkkkpfmXG2H8fC734c7qflU9rCa/rzHLSu5bqaoqxgnOlBxFS
1ODgBGbTk45jW6TgDjYQLz9Od7gyaUvEXS/zVFOH/8nZmTXHyXNb+BdRJRCTboEePQ+xndyo4iRG
gCTEKODXn9XvVQ5f2l3lu5QrBY2kvTXttZ4cy5W4/jHUg90VBVxrvvbwVaSbyPJyyTEpw3GmTdng
hpj3Ldl97emrILcEknPQLdEntZRwzdPVVV915OVrT18FeQdkfMXrGllcD9FRaEp+YJM7Xwjrc81+
+vtfKSSaVLOoDkvRikt5GHRc4j4dXNDPf/uZ0UpXMe1RObDiNMHBI+3oS3OLRdwPWswvgEpcusw7
9wXrkG7daZiwOYZFuaZ/BAQGfxY1qP5CwJ17/CqYA6DJS1FW2LWGEdz4KgALU8KtDS7UeZwpeyN0
FdGQ/HIenmBAqNjqq3uwUGbAfiLtwdqzq53nvFO3ThyN3jbsMZ8c43BuZzi/B0H9tTGwLrxrwW8h
A7xpcXzewDjKUSXOEOGqbeT282Fwpg3X1XUhoQs2I0haHKbl6rqa4HF1sizrL12HnnvBKr4XMrQQ
HHt6B8pmgWWILS1YxdWJ6fT5F5yZN7xViIfdoloNNM6uy4u3DnQSsQyvEGj8+vzx537/KsZlr+ae
DYveweemS+G+9bH0waXffu7hp7//FeJ5s7gdeOdqNxJ/K73q6HndhRXamfj2VvGtHIfkFj4sAFmh
sBWWATstvIdQ5DdO7n37Wtus4rsX8mRuO+odC0BN8t0RGIEckI/Pn36uY1fhbSMQETX6dlfM9XKd
E3fKlp6Vz34svAuj/9wrVgHelb6ufe2qHdZrt9G4XPHQ24nh0t3Cme5dF9DlE244w7ZG+5SOv6cc
3GZpzBdPEdb1c7YKC6CJqNr5ALfvZn9pn+vSH/ciAg7oa33wXw3TXwMUlApI3DVRWCTrEqVQ8R5+
hE/NvHxtBLmr4G0NOJacwTWe+cJexz0jGeYh7/5LI8g9dftfv57Zah6ti9m/pAKiYhb4gACKEy8w
s9Kpo4/PX3Oum1dRDFsgHoc0R5IOHRjjTprFwLI7hNXZ5y84M0zX5XXKKbpmZIXaeRI2irWbDT15
zEHk/Pzx7imi/rEq/u/U/q92gglIH5MWHxDAzzR22N7V433jqw0Bq6Opp20d+KAP8A8Cu1Hoiy+8
99xnrQJcl3HsVKil3HQLBeag6vPtODvmSYtAfy3A/5vZ//oy0L7cgXidhP01N1u3K+TOKBrs+iKI
v9Y569I6sziKgBUpd+Mif8GMGsQFVPvOfLlw+H+mlchqqz3McDAaZvxwLPpjkUKZbn4UUdDegVAK
4sbnQ+DcS1azNAyAOIfvi9wtbfQeyOpQC/FkyvnCSupMhKzL6/yR4CodElMIpUHLAuuKiudo6C9V
Mpx+5T/G77q8rvA6DcvPUxfQkkN7YBoYavdvpaX1RlZOmHCt/Asj6pSZ/vWuVbDXXjlMS4tPcVv3
Bpw9GICrFpI9F/5PsLO5tJk812Kr6ZuFSzQHHZb8ru3dOSsG1L4CTuo13QW5w7keX83d8Wi5wfIZ
3yHCOXMr6t91Bqw48ATMF3t9Fd9zWOCmwTbAVgB2UR9L4pJbD3zyS4qNk1flP/tiNX2HID1MYThg
WEHlAMgn6MkBjD7glQmhihuMWzGZustw/06qXdnyGLqqEujQVzeA+s3I3KQq8p1HQDNjXHXNqAwE
RVEwR76Z2nPt1oKu06RDUE6/qAKAbQTO8DgXYoRib7AJW5goTuayhb88CxdSpYeWi2W+EwQFsbdw
5nYWcFod0d3QmrYspR6vx19fCNmYrQsBgyVsvJPMfZNzXKONrGLXNizV3vqkfP3aK1apRzglHZdx
rGBADvNbDh9or3monPkrQxBfsEo62MzOQObZakeXzgDI5R+apX9jzaXN0z/TAp5/CuG/kj8cblS+
dFOF4wotPeiH5rbfsBm1GNmiGmc5RtBwx4eOOeWXqiXwylO0/fVKt2FB6I9BhTNpJ9z4lZXbvAGM
L8Sleg+J1IU54Z9JCK9ZJSGBoz0QN2i1awBuhSMmLJtxLXY0WoP71126tP1nisBbVjnIJXkBTsNQ
7UI5FE+oWffvwEabfk6l61w4/Tn3ilUWIpxFuWeaatNNtAqzWU59/NH5ZunhAw3h4oVMdK69VpkI
tRL5AG5NDrEtbke2QzC5qHKDYKBQC1yW4/HiBda/zwzQaKuclAuc2/BWVjuiPnj8hjLpTb/QD1PS
bGrNoXLjDWqAbvv20gHaPy+eYrauEHQArcKRhK52i3b2whUZvHkS0pN0afoTVhsW2812As7wSzlh
XTUYUV7FIMWyDEY5Ebh8EgC5OmYoRQjzUZILA/zMuFj76wV4dljAtSWb6sHAbR7k4wZsgnuJFXb2
+Yf8c4ZFu62yAzzDmqKYcYUWRUG/DQs3TwuHXNo4nXv6KhGMgCPkdHDFLpxpvAX6C4ghmX987aev
wp+ExpUykjwD7utIQPD06/BCw5/73auYP/lydlDv8GxZfEimsCJ3m93nv/pcn65ifYZfXtHBSzWr
Cu+qFf0eZvpt+bXZMF5FOOooSYQhwzNTghgIfWK5nQrnMZfl9mu/fhXXPIjgjEodlk0DLHVjDVYX
dUiwkY748/kbzqWOdaUgfGZbHsAWZ6d1+8crmjfoE29hqfDQTnTLnfBuGgEWhornjwLz4/OXnsmM
6+rBPIxyZ4R/9g7MLrkda3Ad3QbZsaO5m+IiJr6Q6M9kqXUZoTNPuEJSbQE/S3rVUv+Gj4DgUbsJ
KIVa3MBfvwNsY/iSH2TM1jWFU0maoaM1y3Ae5ditPilX4KgYL9nn7XYmTtZ2egKluo30NcNFOFgl
IyCaQfP9a49eRfcspilXORZ2sh+gpB80UrkMHj9/+Ll+WMX3CIXEUuc1z5SJXrgFIHp8i7sfwDpm
QNs8jvOQFupSMc25RlpF/AL3qm7sTYHT6xxkCDEPH7zV7FLd3ZmEsja/Yyj39qMqYMC41iBB9a5o
tk7tfgwjBxLx8/Y69wmrsB9CzXXUUAbN+ZJM1YML8sXnT/53TWTM1mWDfrgAagOhxc6dHQr8YlUq
+jMKJxSJoH6iPQKrjqpeB4bdMLRdJsIebA/a1SaCMLf/KRbb+rseC/T2K3cN+D2r1f7kgA9IvP60
XWv7/FCNWhXbMpLGuZBrzrRluFrv66Low9gVAHiwxQnAcdbztIVXOFTqnzfpmQX/usqw7athGbkZ
NkMNj8mKj/fAc95WvP0TgIY0NJcknGeS5rrQEEvGAEhXhfcYsEUmXORXZa6TbnD2yo8uFKafe8kq
DQA543e8x0vGwVbgQbu33lIc5sV9ZW53YdY8945VNvDFAHeWAWKA0lu2Wi/3XT6+RWHwB4cp75/3
yblOX+WAuopjQij4cqMngH50HDjaTD7Zfu3pq2kfPK8K4FYKMxgIdJO6avNbCfjvy+dPP5Ng1hZ5
Po7aqBuCLd4TIFSKkKMmrWduKmJwWj9/xZnmWdcbFq11a9xN9xswtqpvpmjh6BWSJbqw5jrF7v+c
VsW4hvn/+9ElELbphxF2wi0GKPh7m5kEN14R77Xx9zqPX0V0STx47lNW4Q35N11AbO42BXPVFohn
neJ895Jf4ZnYXtvhUevRRVZ9t2nqfBO4wa1PUWrNuuYDRPJMl/Pvzzvk3HtOY+GvHfxgGxjIgeS2
4a58LML8XkXiSprmzu/mp5Mg6EL6P/eeUyv+9Z6gGkKHNugZ67p3La6QcQ31KK0DeqLm2VxcKg46
1yurEHfA02w40HibHFqmjEHPlyLJX/JcOxMhwSq6F0hPeDG23SYy3nsh/QdYXXzUJr+wajz341fh
LZRQdW38YRMwEQHO6aN2f+H15vOuPpP91kV40q1Qc1lje1bzYRCbuR1m+LIOqlBAonuy3fqt8S4Z
up9ZeK1L8vhIASEH1RJyWvAC6+AKPvU3ODN8w6y/jWv+EY/xARDib59/27nXrQLfCB71fYjX9UV7
nJv+mlFypec/QfAjRpleWol4H6O07vO3nWlJ/zTI/xrMVYlEEwNfs4nN1AKbO2LCapsxiXvvvlP8
wpX2mcG2rthj8H7oQcFtN2M1jFslYg+U2Uhe5zMolZ9/yJmoXJftzYqG4dKih1ycDSQQLPxa/PJa
5eLOhuO729SX3PLOvWgV/otQ/lLj5GvDmGxAojZAroJ7nwf5XdTLDw144edfdK5rVvGvoznqo5ib
TVGNIjF+AHLbYnTShmObgC18IZbORKq/SgTc92XrliFe0zfgAwNUjXuRcrgwS7rnHr9KBIM7L3xo
c5ykoMY4qnD7OdNtldc2hYHwtbVQkVfO9Br40wHy5luAc5stDFLbxG2CbR8AHP55a57rttV2gFO8
akAV+UY0/UdIAfIMS/OUN+6NgWVg2HxJ5R+zdY0frjBwUTAztvWdIGGj86uW+vnzTzizJFhX81Wu
5/KKNtG2CQfQFsGwTZgN+J53argal3x4QQW5t6sUgL2fv/FM59FVdnAlah8XuNptFz7JIO1ct6+v
Qlfq+EJiOPeC09j/K/0YoH6xdzFsG4t4U3dNIskXF5j0lIv+ejSs7Zp+9vDo0fN2S9FnLOqyrzXL
6Wv+ejSQKAUXUYNmOVmAxTmkSqoZvmSTiBG0invY8UBUMtc+UJllFujqWrfmnoTRhYg81+SreCcB
CseoAoQdfh3bKfDufF08fN4u/xWw/GPR+t91318NE8BFS7RU+zBKj/940ga/2zAejgPn7LHuxjdq
y++DaW/Ddpl3kxhBVtV99VjBPGkzKEGSaa7rxJUAwwO5/UBZ6IFvWV3yUzyTUddVgdq4TSmHOsJV
iy7fZCNxT7i4CyqW3ebow2Dk6fN2OPOede1f4VTGjy0Pt8o43R4y31n/8QYoefa5AjL1psdK6NJh
xH/1fv9o8/+pA5x9rYDTlRuwQvdIrXu29V7IxgtTf+Pt3KRI/ASz4q7KxhRw9Kt4j9y68X+ZlCQK
1ZAXhtWZKd5bpYpA0nECsE5ueP5G4hbs1qsRN1yfN6gb/Hc5+q/PXGUKqE3FbNFlm3YKDZvTUDhY
d2VVNwQAqNre9xGKooFeMRWtxyI/aQYgUvCtmk0ClOClwfiqpQmF2ho3LyuY0Da8c/edLMLmBwWK
HSW1lS77CgjO3LYWQpqCulcAig38Bjzi1okOE8wuGhRDBtbIbz4UVfVz7ep2SkYPYCSYNBGYsdJS
kcako9s3k9nOi3GjPJub0YJG57Mauyte1E4yRXF5pBXtUxRBmG8BcIyJlEv7va0X/wPMBsjaIwCZ
oyvYlCuelNjfL6DPT259hAebOBobkptZgwSe6rmYsNNVTDkdOL3cL37Y2DXOUevSz4ckqtviiLqz
cGe1L3cDEe2d1824Qq0KCA6WWFSAXyiAnac6An8bR9pDDhyuzbeBs/hJ4RcHKQB31aMGqBt5g9FU
FnaaMs6pSsMSWOJ4IKkM/Q31WHGAu9e4i3XnbVF7CzR38BvY32sBGVTqRtMNtc02qKGr4KPdKRyX
V6bfji0TaR8d6pwhrd6gmPWu9Zf3cPjdueVvQCXeqfMOqdmNN01qM3T+M8Do140H0XYRpkE/VFen
mvq0RzVHGfcECDjY06mEh/V+YpApT87Y3bp976cx5fWt8HK+Q3k22Nx6YLAtxFHHAgx4QyBxzkss
UnFG2fYzw0/uTDYvDbvtZ0kSi0kwGWrc3oLd/YvO3qHT01NZDmHS2uCoWnnNZz+NSno7Crklc3zj
8fF7O+bfSjH+oWEA6r02GQSFFeS6FppdR7x6c/489N19sKBzmoYmMe7QAJgV7/US/HS18+oz/71b
2I2MirSe7dVAJkDgvW+WhrCGVnNKiCCbqBFvMfx0oJjOKq+/lUUVpZ0afzkWaF3gxzaAUmd8eFJx
juXkNjewhRoDtOJM96ToXirmPtGCZr5pI0BwzSNd4HPLppvAe3XDaAv0w2Yqg2vtRbhn8tm30cob
RuRjvpQ/5nK6llG8CcwIKEeTOUCy5+pAQ7Z1XPdWCmVgwN3ddnAnEh2w8YIcwLbfw+9iUwzx3rrT
DmYmV7nQSVO6V03e30FHlGdAsW8GkR9AE0yLqviOgZkskt/l+fzKSZcBJpcu7nc2s/tqnLZOGCUo
t0tnTP96SgUq4jT+XTJ2a/BoYy1yw51f1/t+wUCpzAZlnvdD52yH0Nzmc5EUBqzgcdxYcC3cjgFz
Pci7vGj3g/wThb9AnH6BimqnQbXHqcAmrIKjx7s0bP1XD1R0dxEJVQfDiicv9g7EgC+TY5cFhsLO
89syg5Dx2qNkW4HgA748+jRurbzubCCSwYvfZ7fcxmN9TwcIEs1I3+GkjTO4+N0z5nY5oTem8Zi7
+npmxbYFzyBRRNtTrD2DRnWv7bLPufekkP9w+QSNIqSrWN17LN/4JLrH5ATLGBvQpKYBcPMD4ftI
AKfJQkg5TKfALpALBsWQjdhaZ1M4Fknew35ucHz/+1Jx/QRuGjNAdk8L3wyDp5+HEtdRCSptovve
i/2ncppYnERWD0/aLeYMLFN0f9XKtC+gIZ/572Bu21TDjSRM8X+H+mlUs3PvuwNslYsGZNld6bhQ
xyjSQTwv4iraFT4Vr74CfST1AlaDcSBk1CRhgMZ5YRbAzwSaBdiMF6UfIfy54X0S03549sdRvyiW
wwLX9ZGMsgVua4h7YdSmgyFyBhbZsqGtbKKnFvcU9xzuuXQzc5QcHYM6lD9j3Ju/xREO4uq2pbe+
3ztIR7WfciuxqhqbKdfbbhpaZ6NchhVOsLjVTjlB/5M6KBiPZr/4DqdfL8ccltdvtRbDyRjAT8W4
6GtuixhwcKUPwsMTMyCkiT5Q2QxBpjhMUA9hOY/s2ijuVn9CJ+iGR7dU/tOUM5SqeNKRNOmNY352
k5h+cu7pF4PUcMD04LzyUgGvZ9EIKIvHJPlnlmZ0s6Yz7Aa6t7dKgSLdR8DhbfquCRBno8OGTHYx
NKao1wIW3q2DLe8H3W5L2bNtD5reS+HF5feFi9rZhlCW8oepFSJDGsJP6br60Edu8dQuAfmV57Cr
AHJJTPR6VKz5yFVHyQZMpuE7dGPTn0KVbcZtXmWL1PTQOqF/WxWT95t6o2/QrbTe5y6Zbwt06o8K
RU4wmevb2xFszV+cYCFwv2jJdl3lkXvlh80jHD7006yaZu8PrEVI+mGs074OcSII8D3ZA7YeHxaR
u8noq/i1wKMQtFGLCdfvlm8dqjTKY+yF0aEpmyIDVedH6wLNvakmWoSPNWuL7yfsmJcQnKL+6h1v
2HYD67xD34EGcTfAl3jK5FgWSTP7NcLNZ7pBXPnyLpzqbuO4Tv4gbGDfVOxO3/yORM9176oj7guC
baG13ZleFFv4dXt7FkTzLfLn+DMcnbYDyMKWWdX38d7P8ZvmGdVuJ9x0yljsPAQzJChzWKL8N0Ir
Ip04zpxi2hu/tZOry6wG23zExVHE6PUiRhWk0eJXH5a46j4ouxlO6qO40tZGbxHNVeoI4aYoyqSp
DVyNtzSY0LA/FDEImi1A5/JPKHCTI1KYl0fw7QgaGxA/dfMOJ6TDNMaEJlhexW8tqqNeZcGJuGmA
6gXAvR7C4F3Dr7rIgAB0ozQmuTuCZF94wWbSHSmx8lgAINlPUGzPmwXqLSdZxsncB6gL7hJ/Ae5v
TqkqQ38L+3TcwoqK5HkSGWH5hxyktk5C5CKbHH6U0TAOm1kZHFUe8ESctm6YU4e/lLRYuqLliP/Y
qxAFA1VYsW0Ifx7w1vnYYO1W9ZbQFOJqZVLfDzwPayJNH4uy9H5Imj8FcA9K+7xxODaeDX8C/2oc
k4Dy8Bbq+IH96AJUTk0JbOLy5pBzVO4uoQjQbGBbaVRB5rmbEaxC5RXVtDXZgPT3qNucF9e2rIKU
TcvUbtU8mTkFYJc4P0N80HxDVM68HYuDyCvTOnR4Fyd9Rabxl60caDLglwk3FzPFy3iQBBVo8FC0
sarDdPQUK64KOVTRQ+2DWVsnpu6H7tqO3nyDzBLPW68oXbmxhXLYsRls4GSAK1LyKAFSGjMy9QO7
gpWyjDe2n8kbYALlmOYVtTjxl6r8mU+n7ZyNvJjtfNXoOingo7UkRHv6lVRYT2ST4KAqKzktQdb5
gfmhCNa5KNnUBbtl8LGbM81NsNyULZhc93kH0+lNoKwjtjGG3IT2nvJpU6l4jjJhaVvtNYfvbzbX
uvgDacpQ7o1yy+YV/TLDTwbbhCGlhSBDyhHWY0oaC3O1nHRYVbmomkRtLZCLFe49x5BvIQGOuhRy
5ppe+V4fy72GGGXISlDy/FtQDaN32WmkGDOXot5oEzoqGQ2E9VuLzBugxqWq+p+N1xFDktxSlwGo
E4TyV9E2cDsCYUXN+gkq7Xq+gZami9PGqx0fAD7hskMB9Xb7XC0Ay6cnP1L9Pri6aQ+ELQLNU6td
lfu8eiZxYcQjMxAT3ROrF8Df+DAFvZ91Tje6x7xpS/q7QkGSuCrDhs47E6rR2RM62flb6VPf+46y
ZZ/9dm3Fb916dI6oi1p+MenCHsFCTpwTn6PQC3hqewQtb1z28BmlbxKHeLh2Bw4sfNDRJJfbvDDN
sC84qp3uPUIW9lLmc+cGJ0pm5KV15FZTmJSEdVXCVNiNRxdkwxq52oTYZ+EGzGe3ui7KuUkdM5M4
Ew2GFNa04NRvlwi+B9dlPS/ek5hI2wFVH/vLRmO2jJ2U4K3jVVF1jGeYE7lIoYiByXfpKOMeyckr
YG/K0swvQrDSpLmGJ0OZVHNrop0sjW8OnVRdn41DGGNVKGMaiQUgGdBRf/FRDc8RKtXDVPAehKc8
gm9E6tEmnK5QhRvBv7CXi7OZC+U/5zDjpxhrPlt2Ulc0wn4wJ4C6o5mHF/iCBpiTcDgjC9QoVQtu
jS1sZOzzDFZ2y7Ev6aNJJ+5iLI5JbMiLpUpKLk9hZIeRBpjpJ8DQTzjjqnosydC5YNuafmg3g9P0
ZNgGzOP9T+L0XjklvfWb6spOXS5kMgGNy/awesAJ3AQLhfw2QNaUjywfbHhjfTp1D53E6D6M/WLZ
blAwIc4a6/H5mgKteQ//0bx7ro3hOA6fcd1K4QWCyfaXKHwVXi1jHZNb7JtbvtW+4zXHJh98GWMH
JXtbJnaiMcZ4kRfyzqVQdx8mlBK2N7UN+wLaaAAmsYhlc9LYlrkHl7Kuvwu6xtE/vWKK5XUoaYet
uRZKit/Gtm19PeCuX6Kme86XF+64Zf8gKxWIWwgOS3qAZUwob4bWAwN4Uw1EhlAgOJT/WUB3mbDV
aMfhfQScGKcIZez65VGU/XwaLIp6eYIy85FsOgN7j2TsZ+09aYfFR+op2hxwtTl6N8QUQAunretU
mGlR5G6zRkWwrwIXw/7BblEhLwL42JtEQd1MkVgLT/6qPFXbB9/EQGDmcSHdpwCH6OQDgSO8Q+D4
2Jr1LfLDex6jDrdMoqquivcRxcUOpjfaVJNNuyby24PrjGR5h2Ox6A/ciN6704vt3B0Yr9N9VPf6
0OEsfLzGoUAoftCxDvkraQPav5JpRt0tGNnOgEa3NF9wIGAWA5PRRITu0pKk0dpRd3HUL9NvBxxD
ikoKV0Pql3Gmi0Cmkc2H8Krg2pvfqzYy+bGnMWQFOIaDXyqMXISqtloWefwHm3fuPmNjw6ftiCXP
eE9cJ3aeSefF/NgoWbY3rAiqJYtGQfSDhIIeS3sUooH4kXQhhALxTbkMEbEJzDzlktWWLFOQxh2D
kmByuUMOPe+IkrhCIzEI43Ew9yM2uUDBYe1Hca7j7/PAhno/oSzWz0IhnCrTJDb8XYbGYvtJJ6Ia
bB8b4bEEAIjJoMQv7MMKNUylca8Ct/DHO1cTOIIvRsTseTIebLJitxL9s0PrGMMuIg6q6IpQlLCk
DeiCU58q6pYrI+vamRJlg1biwievSvyHwO/aG1wF4recyhar/KYBbdY8Y9ng5Sbxy6hjRziklT3u
1fUpE+QtDnPCFMjEkG5awj2TglIxVK9lhVt9da0H3s4sITEG3otBoNGXtmxnajJBMDPQNJK0Jq/w
fpolzfI+CjwsHsNRQjdBiGHY0Y+tGnfVhGj4HuCEZdx6USXdFHNtNx2dOu/LTYD7iGvWc8f2CXW1
Go+xtHFRpypUuPmzqJ/qMxq77rB3unkJrnBJGAXfCGVmIMkguTs+wtC27FVqO3iKXPtOcyLoqc6E
82tlsQ6yqeKyxF0inQH13mH+xrSje1xV3DVeyOmNoDmz9y4Y5iVKTIJOSJRoUCTULhm1qfItKwVy
PJRBef+DK9n15TZQuih1wmG5g/1nXCsd1IkU5azBIu/CKk7C3rcNSf0udDo3UQsOdrFdrwY3euWL
ovERc7wityDqdP1W1cFQoU88VIc9RZRE3vvgDJNViT+3RP9mo4hLnZYltrE8CdR0WjlrmOAGP1uU
lPg24dShp/OpoPYrkUBqN8hDtBBR/AZ19SQZEH0cBDqRHVYDJmloqZetcJfA3QIoW5QP1omZZIkM
W0ZS2o1z/4Kd7zLcQntD3cxlU8AOLsTd00cBkZe680pWh/BUqTp/etPG4abdInblcoWJq+6xKIyD
9iPkUEvCzK5HnO6Fjqx7U5dOTF6m2mHRSxVU7ODXgwaSTtnou8AmfPxZtbqIsnKqA8hupnY5rVAj
jvNFPowVuGztMOGsASP4NbTwLX6JLUL1LTYodpWZg2PSHlwOJkf7gCrUqn5ZRpjIJj0EGiplnErv
dsYRKKmx1oMR9jYupyJ/zBVOIa/6KQqxC1ZENDjkDBV2Lb6noKgObT4bP2HVzP0gmTopLcPCxFR8
13rUxFADld3gpsto0AUZtI+Tc2V0UDbpPJrT5KDCNqiOnWwLzHlynnn+W3ZOPW6nUlXhIcTGPM5M
zBR2Wg0OhVWeFFgc1U84CmPNczeVTnMXLt5itkWT8zBFNij5L60qITZLM/MpTnTUavkSMMiXcF/h
YU8DBRGP0tabcZGKPQ2OYh8WyKp4nlnajyJzQhikHhszgaGMkwsPV8f90NvuwaN4gLiaDaMFkJTo
Ln7sYtaWUQocUdRtweCYxHuBN5I6nTUcp+78AISLtC9zx9n2HbQ/e19CW7SlPnRTSEkx6V6ipfAQ
lBwO1fowThAlbomHE1QAeoVb3BZd28B4mwBQf9NGLvfuICtzoY0lNdIb6E1LCY1HUg3Cz+kGAzXw
DhP3SPgWkBIw1RxeWMMtqfzJeavdfmyKdIpwgvlhXSNnMHlG6YtdZMdAvE12bJbrStRVn7mTQbUI
OqkYii7Ni8r6x1adFDc4xDEM1KhowhRac7fIGrBG/B+TV6shtXULYgXSL0wWEoF0LZ7HpYmHFw6X
m/hP3Qtb4bFYF5B3hxpdzymrI4vJsrXAV99O5lRlzsqpdW4gIOpw0mva2qi3eKmpuOOoGmDfIl1P
vADPIcBpfDbZHplyD0ujQe1qKYCamk2+2IeSEo89QFaz1HtcHkXR91iwXBUbJ2wqfmUXJ6zFBmhJ
q8aNA0/88Lq30HvEW6SVeWlTEkjVHsoSurpkpkH8NMcBoAyJtuEQfXPKsbPbnGNwPdh40NV3DxZd
LOXYzld3DSi28TccSuYYQoFdYqw6OfZS00NY9k77ZDpK9Uegu/+j7ryW5EayNP0qbX2PGgiHAxib
7gsgtEitb2CZZBLSofXT7xes2u4qTldzdu7WrMxYZGZEIhEO93N+dZh5MhlRrgfYEFSb+hRIYfF1
QSgnT8XipOa3Jl96jMo642+eRDb15Wk2R2U8DoPM9MNSdVO3q0r0nqzoStTVkeaSlHEr1/voyVzC
ol0Xoc400B4gw7wRQypKxwc1sZwjVt652owW2ZebuGS0Ve1rg1sUe8gOSVVgDzA0ji/yMEv2advJ
+csweIls/dJpJ+NBa6Oy38VidJBA0MfLZcO8yyjcwbA5KaeYRjLcI9EuXgGQbYvsUMbWNIAq8VQ9
eq6eAwVontSjYq/aUYWA1LPXHcLEcizfWmwsinEItnxr62VFHV+7KrR6H/DASZg/LLK0MNctWtTW
vsp7ffTG8+xFcTtt2ph0Q7GxnSSfnjU1Y3T0Y6Ozyn5DHTVw9JaLNLK3OG7zFJ5+iKzsnLIPRdez
MtpxBrkmj2TwrTiSCvymzfQq3XjNEuUJQyv7DBsf6GxZgaLHVYoXnqqpd69zz0tHZw+DVQEQLFbq
NO0qGjyoNR+4zu3T9eiI3n1gF1CKA7URffZUaVAjN5QBTX2bNmnofhqd9IZ7O0ss+zE27EJ/qOY+
M+5cvTO1icBMQhA+SIQMpwkOWHGUMcSUp8xa6bbs3ONYDVPE85y58mSIJalv9aonrydnoxrXed7m
Nc2irod6kBVV3x7nxJ3Ts2OCZ9+GdjVOz3NfxSm4UisAyXrlNmxIHW4oZevO8LDkiFGDi0DEPsWx
WPSvrnHRx+1itMkOEGE4N6DEuQZz5Jp9tautxBYbk0Fg44fXjiLddIUXimMdZkOSB5XV2uOwB/uO
vGRHule/QGxrRTJXQVO10RQ0+YxTg3UBOXUAwBX9eSbfv4iuC1Rt2Ykk+t59qhuDZDAxqblc133X
jWvikIpiXWSzfgJM1e9Stonc9xpIpFViaNOb0jq61GmkZ6QFluZnqC3RvQVcxyyCWYG5e8mdFgk1
0DeY5hhMeWFYvgmDV0Cf2cNecCrNxFP1ItuOLPEaHgWt9IH6zcqPs+lm7YH912JblKHZreQ8QvFN
ZqXRxuWRbUPLUtLdNCbbzZVHs+rdVEpPQqCVXs5wT2npKsipxaZdVieybOTMsIJKnxc9YKSB1B7N
MZo+qpyVRmfdwd1diXke62CZMzNZQbmMoa85SWUG1SAyF1jLLb3IH4j3P9meXmsXGkbrn6alq6kh
dY/fldkhhfwKxGeTemeZdr7JIYmevRzv33UEsFVubOiMcQUEXNTB1HD2+QMtLqOiqlzXhk3jUG9v
+oGfRnLX2KRvWulJWBQtSXK2yC4Nv8bUh8kK6e7ypa5F8mQnutSOjMIbvMBhxN4RJ1yz7NvGtaFQ
uflF65vgdeltl4MPBHPWFvdeETmm3zup1FdsCNQBoa0p4gloCyqczARhxsEsB4hNG7dBeNS0hIkZ
Q25BNuCIawBuFXjnlVq83F1BjITu25LISmcOq1bJTVknGc6OutbmM5hVlW+dLrLljTZRSAR27YwX
YJDGslqVNinQwWSZfDj9RL76WmW2vBeVo7+CEqqUuq2SoZ+PFMFcLZJCf8gyneN0WLw0wBI/3wu3
rMtgcawlC+i6pt7X+jweDrMX2s8A7YRJxEKjMqeoNrSNnUlKLmql4r1o1UTRGem020i53SJVvmpi
Lz+mdoWkg6jO0VNXVdIL5r3atsz2DYBou00drYaEKeplQWOmXdRt/MR6ZWPX0nezSpidkQggLl+r
EhYzqrQ62bQhXQUF+awvLyLsbXrCjJF/57Bsy2qtzbV6lXPXZnwgPCq5rgpxgt/XYVIdTYPqjNt+
CXTqQm89dL06t91iOj6ZvT01c92Jc8RmHgeKw/iryA1iguEfIwhraWdmQBTdXHChbYi6S1G0B6bp
NCn3ye6dbwxea2+g0BrnocntWd5WTQTx7hmLdT14kV745IEXE8EyMpW+PTnOc15TrkMWJ+IoCJoH
HMvKpT8TRM2QkN7SZQnMbma1G+TFokaunJ5z7xg5y9qh/m4fOG/MdBU3MhfXVQOBEeQeAlzkI7xA
B39vrYelbYQTKFON0c4uNf3Dzcv2lSPAMjaC284TSBRXtra6qDr2U9/2q7LTpjwAbPCuIeKU5o/G
kn72lVMqP4srWNwFSvQrU0ZGtXJkS0pY0Nkl7LuuqCC2secQaloOrQ4Vpzm1fmcpnFCoN+wa7t5o
dGaA5SPBEqfelLOO4Imtbw1HMOQrq+sMsWrqpnvr4jBLN5bFjrh1pGZ+jSfmwkAtj61Mt31H8xiQ
I8B6awiRznCj6yUTiIphLNfK5RQkpHdujph4h3JvRNr80XShLQPNNtI5iPGaabtktkpkOKY04kNp
xJxro2EqZ6VZ8Ea+dKe8Y/k4xXStjQlRZUrLINwYZjacvYaEQLVq4rRZ3mInQxZFPMGnjCZYPX+x
F7Ebi7oOY78xho6tGqTPvUTZMBlEa+yqWbVjyuokdTxqHobM0+UhzJYSsGdRWiDgCmcDnDzqX+aS
1LetR/SemYAyOvFoXNtTlVcdVHjGx+JkLs8J07WEC1DrNqF+nMhuqJ6mGn266wP0e+PaUDZNpd+4
ckk0FmEuGTKVoPWlAAEwblXhD43Rowsf9b6svXUxCRm/tnY/o/ssjdJIaggQ9upl1URQaCGjZpxB
M6hiygJk5yeioj9Rwpk/KARLcly9MHGcjcHaXEvIQobBlAn8HGOs/FiT7TM8pbF3jRrxd8zKqgpU
5SPhJKXvwCzvugwdK1lOPxc6XeSo/0rm9IO0kERQZuXNaDy9sTHbTd65Ir4p2V/r7WhS7fqjVy/2
jhBAkqOGLnL6ABw09gKQo/JnE9P/TL/2gwIx4szEgts4m5KtLF8lsZzOTghvbxml2MEKSnf/7z+D
P1ON/SBGbOp2boVlyc0SxTDuBKakamUosM1dlpTN+BNH1p990j+IkEHmak+Npr2RbmSuOpKl1nVS
Jf/LX+IHaXHV2ENL9oi9GRwFzGk8uXXEs1LNP7H3/clN+jGMrKsJoqiiEKcqo4T8uJn3oZdeES30
s2SAP7k9P+aRdch6IbCkvXFFvUbdCy+OYP4n2r0/e/MfhIHhNCTE7iWojEAXfbcZQp8NcPiJ7PDP
3v0HWaCZVZY9a9wbc1HSdzqPca1L+RMd559oxn9MIZONoUaMHSyb2PHMr22RXM5HORO2Y7gmMqaq
xw6ww+xnV1f//oH4s9/n8u+/U9C69gSr6iik78aE8KifxbF3euvu37/799yxf7G9fP/33729k86W
HOZIbPo0rJ11q9deGZB4bmdfpSo4lsLajTo/86rWvNbiZElfjXbRw5U0Uys6xiKtogch6iZZibgc
tejXj/E/vkz/GX2WN79eQvv3/+LvX8pqbpIo7n74698fSsV//3V5zT++54+v+Pv2s7x6V5/tj9/0
h9fwvr/93NV79/6Hv6yLLunm2/6zme8+2z7vvr8/V3j5zv/pF//y+f1dHubq829//QKS2V3eLYJA
/utvX9p//dtfTYft4D9+//6/ffHyC/ztr+ey6D6Lz6gp/9uLPt/bjtfrv4CCM6fMkMJwxWUkwPh5
+YLh/gIyIG3iEXTsxoJNuiibLv7bX4X1iy0QhJP7wot0eTnY2rL//iXjF1c4uvAcwzIs4WC0/b+X
9ocP558f1l+KXt0gsupafqTzPYzynwvJMQ3XAvRFHSK4Esf80Qoddij/EiOnkszSe60tT9WUHfVi
WFX68zDZvunIs6E5OxnKp0KQOB9Xtx5WAk1tEA1RCMjqTCvd+tLUr1EmiiCtAR0TMQeZXjzqnHu2
hFeKUmQ/LhxI1j+6mWavkwGUPteSZzce1j1Ysc8088eun51g7Ngmrbm4WrRa+kB6970xUE3XRh+Y
nt7Th4/HUlWPdW7tFQMoypheK1bpS6cqN+gHfTXa2Y0spluo+E9kKos/hksejLp3onIKfZRn20SW
73mUZ35Ok+i66uBMQPe2VwHuuiUKr9cpgYPNl9Q3WyYuFUl4cCM1gqu7r2HYv4umPWZD8yKH4r7N
d2miXhFHPZQms8Qu+OUxD9No5ap0eI0jm5CremZM9JCcUllmfmvD2+eJeo66InwipH8ImA02XVOx
2JuaaYrnjkEFO6LC7mejCtdV+xAn2RsKkMfa01GENK+RF8mg1/R+JUZuphTadqkfBEMQ/N72JIqL
AWYtNW7FbD6iMzGIpiYDbmjb9DqPxhUDCvdh79UMkw/p3hQ9na0NadCXFvT44L6Sv1pteiYJGNUy
+Yv1ZMkPZtVNK0fALF3kZVNJbQnXlpFe1rorA2CC7zIG108mm0Y7o6ZJFh2GzCrBVfONcWH01Rze
2YvzDlwMPtSeY3eiGxdQia4X0jVN0yaxi0vAg1x1Yf4lXp5lovQgqm+SrFIrF8Q46LKJqYnhkfYM
Ej23t620e/QtCS1/i87CKq/Thu47F5+LRhjPosJnGJ1zEYPHqZ4R53G2Ftby4sniEIkuD+b8WcGq
86YlCuYs2sfim21kHrqRstgtKPLhX9eRnneb3vEIDFBnKFYmNoZPE4pITpbua2VY114HdjoiC2Ck
xNdBKthn2JeAERKPNbDhlBAeOORVtKqt4mVpqdXj6aHMssCR3hVBds9IALAIql08L2dvCt+t3Lqa
6+VRiurspXgdrLRM/VTou5TR2n1B19oiYZ4J+KjgjM2F2fD5MAehNL4M4FYIxV4BSnDnVEu/Rji7
idro3HT2sarzF9dMbF+V6l3Icw0YGahWdKuoRYKvo9C9XMyQL/egbwfBB4Q0AKyuQBgCfvGmx+ZN
k3E3E1FZu65yP0bW/7rrzee0c3kxOmlvPBrZZkQqOhneJhFT4mdJG/lA55+u0AMnfgSXP4U1o6+8
2DnGZX/E5g00d0s+ysbj2WHyxTMxlb2fha+NqX2LLm+SICedyNED+35MnRoRcriy07FbJVltrAop
bwxZMn7cZGG3mfyazV8AD+sg6dp7TQ1X7jzcMz8IgfHybgzcqnm6F13R+ezFBHOHWZA8c/M6ANeu
bvSgzIe9MTkfnp6uQX3eFQ3OhlmO720Mu+UhxKT7p98fnQdcoIExsqozjzUeK+Ngkx5KqX89TM6z
LI9ElJ4VBCtTTOFYDrbOSOoh2nROcXDscO2g9zNGRO/S27pedCWyq3JG9WWNuzwX6zqKNqTOrlwn
3YJCwhgIJJjtio/P1yD1SGb2O2QKGSks5rwbqxsa6FWbRo/JaK0r9ALtDIOphQHo7R6Qfz+gujef
QjfcANYQ+1TtYks/XCRcl1cao1i7tgqcwV7ZTbw255RgjAQr2W26FIEYkqDTro3sUVqvQsy7rGi2
DkQBP58ucJVWL5NekAyp39SJhr1ha/ZlAxWRXPWRWMXFAiDoHcrQ3ZFXea2DYLrTLkznw1iUx3SQ
Gz0vdqJifyvEpsvi9eWe9EzKimK5coBPq6m76vHChH2IWoORebwdish11BcA411xWCwisFNx3bfN
sdfsU74gRCkWf2AwqTd8C9NjLRF0ZzdVFK/FDOmo56vUHne9We4xNa09y9nnYvZLNjNnOBCUyhrQ
d006rpuMA6SKNgst/+Vuhe60V7Wxvfw5aPF7X45XWoQg92Wo9SPdmY+k8REiLFDuuAZT3k4yvKcR
36K22LrpM+6mU1aPm8t9TekTp24OLvd5pjmf0BGjKiV5BSSoCQOMIGszvi4nQO7BgXyprmXnOT5u
w2Oto5qeqy9xCXEOFHiTOtFVXBgASd62SekVtK/LtEWIdK5tKJtZy89R9oK+Eti8AWJ6ZlBphs6i
WlD59I+llWMBGx+tvHu7/L3Jypdczjeabl2H0nquSu2eTyWwGwvXhTp3k7oRU3aT6dFd16obVNlH
rw04IU+lK6+iPn5AMxm0XrFDXA+XhrLftA6eFbHJ5DfNoB9QG6D8L26maXic3egB5d1jbk2AT6QK
1eGrmfB9y/CoOeYNev1T5LiIScrzEqHWJddl39vYgIxn3QhReX80kiXW6Vs3ad8wgnx4YQfuPV1y
Mm/RrZjpC5KYW5xIjjPc9dI4XnLJZmu6s3gPbQjvrVoFbaZd2V+SOVpDhm2NaQ4MwPW0bVdV4dJj
C+qZ28Jr1qkoAkwugcjmPUK+Xb2MGyQNKJ1ghtRBEDJqIv8eUCQGJY90Y611hBCuq2+LKrlNK++w
pMPdEgk20ejJi4q1hEHwonQTGjohh+VRNeN6jpJgiDf49a91hqPpr0z9ukNYcVVUzl7W87sQ413e
XSEkeweXejaFfG3arPLHBIm1/sKc4S7rjiixzk7NHFR7VZ6jaj5wVN8pB+bFTRl4aJ+kAbtUis+Q
Zaei8hjrxk1tTbulWY54ExLrvusuUh7jzLibj7yevo1Tv2LIxKmqlieniZ8z5u0o0b8x1fVmUr4X
aSRRFecE9ZNv2dY6TNrTRaGAOjuImcbktPOuqXA7oDlqcP6ki/5SjsfEezeZ8r2cQ5MdNsKx4cVM
X9+X9biuuSndrN3NtO+NvhxE7W7zCLueraHTU+Wxdopz77CsnSS6ZpLRk5OB5ubD9C3Lw7c6h8aC
JzAC1zhOMYaci5JY9Petlt5GQMrVEu5HuBafAmaPB343xjuoIKgn60NM0TZLzYcu1videObCgQF4
MgUV53CEmr5LYpMC2bX8KdKWIEKFLRqqAUvFHWxI9sGMxhHLBskkBynHa7bxRTLY2KbscMx1EmYv
Ueztora69sh9b6v21IYI5N8tNGGr2OwfjSa5IzvyZm7kLkVfFcXcvdjb661xXDLrmHnNlWa4V/OS
3Yyl3GvdPcfYSSXTY1y7V67g49b8orXvOQAfUUE8Ir58hLK/rYoLtfutjbX70TAIjNR2TeycvNR5
ZAO5zyOqbQd3A1yLNMP7dHHvY29+xllw0xNwJuJlH5qUbKm6mUb2jkUE8N1XkA4pfGbRrKvqC82K
vk9q831MKCHtroKzrNG+gNoa7YOJjh/RVohpKy2DJopPuUSKl7m3jZhRWPTOSaXZuYUD73dZGX+N
57pYl7MjA0tW7orZBwROcAzjjNh0E4rvdLrM2Qr3RuucGf3HnVr2di7Pod4Q0WLf6iHfVeIaYdT4
slnc6m6yGya8xCiqeAInSNxgTiuFX0aDW2lIf/eSZccQIBPAn1pHm5KDxImQRU6Qz3VPreNkftT2
yUprXM330MMgHjlNQ37hWRrUfzG4XTOjIrbrE4X1eCpGdENhNRFoW6H30VlKTZEFKJJPYWifjDIZ
0MoNIljs6yqqX3s7ukOBbPl2ihjZbB6nGXkoLSiqGIQZTuSFga3nO2GPj60szqriEQHAR6BLynW6
SHdjx+muTMFLVbNuSoQNuhY2p26gy7KSqwnbNFBTrjbCaI6F4YDrq2o9XEZXdhq9TZyQdYDv4D2U
9SaxqNF1SZ0DEMZlMFkRr0FQZXJdmvpaL9ovrW2TsS22S5gWV2CykY+1+LVZpPCJtli2EFCIi915
55Zu7i96/e6NiD1TLz9Pvev6TKyLsaGsJw51xLTxTnfKzeQMbpD09RAQHxblH6aVmOtl1o3NAP3L
6hvM+ikNrW/4Iz4hnlM4Cs1H196z8Y20Q7ZzsxB4gLZjyTeaZzKjo4uKU9o0xnqEvyPNYUGlOFVD
0HXfyD3Igyaul+uRbDGf3wRWcXCMbVVN8cZxopLPd1wLZ2z36SSnXcN4bp+mJNmNtQphomd0alXM
cRvS56payA2IemBBta0aVIjXYs53YJVq7YSKesYZ13LBgihwcK3TKU2OtcWcaYQYgcXvuroElul4
Vk+JcScJen0sW6iKTKJ4sJdWrMvUaFDLzdmGELQesw9aIgSoQ4AMQw/YtbtAeR+otUMfgPczbPtj
7rbtwW2lIhTLwjqSpBVdJ2tRg6de25QDfu6krKFovi0vKZmRFad+HiUTTohu9Mdsz4cQbvSxHdcJ
j42B7PBUJeG4tsrsazR62cqeZt81lm6fzW696zN3j/hnIeX7Fl3YtLLdJFtFnke/ZNDoZdHjMoAm
WIOG7lIh3GbsGsgE+gq3Qynu6d1Wl1FH9IFn3aRE8MSWluw6VJn7sNln5kJXxQakvOuM7D823CEl
7Ltot8LZFsptA7I00LWNxXs/lAdnyUbf4Tjls88V9Gh1pq785snACI0K8joZnpveeZKV9TkMafwu
4lWOxHcfh82Eq7Vvr9OQBrU2OO0dVHSnMUvmLYL7T/bU+ZpPo6D18TZ1v5ckJB+aWTqHpml/+7/K
dfu9YRRUgC4TBRed4WxhMdyjL0cbNppBkZbhadBAAxh8MR/xIdxYVoxGtpxUQGxT5YdRPDzZuL/A
ok0WSWRs4jYb7tP8RirX3LOOZ7jiEu5e2feOd2XrIeMnFOeYzL5opVs+RdgOI7O5jlmbh2ESbGiz
bt+B99e+qyL9OmMqIfoPPH+VZ6d3IFrLjlkNPixac2rjMl3NPVYyEN+VllJ8lKba4YG/zNdJvePM
KN8gE2KzoM85I4sZ7+i4DjNjcvfIzpcN5quXyRNql0b1o5b01a1rfi7Oot3y1hbNj9nsummsAX3o
bKSFzi8r7uL4GSGA3OZO/KVAUPlq28aTxTTAz9pckNwsT9JKSXlLAomvLxg8NLz2GB6KOsNTYR6T
GB/kDGXXlu2b5HAoE40qfVvr+VtcqU9qHUyo6q1V+VMlkgOPN/zLgjq1awMMubejIDWQmbt+m5+z
YTjPcYN6r7F3TqGR4uRgf2KOEdpCr/UeWg3TMkLDjXIq6gPmKwaQ68yAKG18i7yBnm7t7hDRMfgy
nLEFVdqX0NEOSATuEMZ/GksuA6wT/Oye8ZIK8e8URQTyN3gj/CHEBWotaNtbSk6S7tSM6oKnhum6
VdDHLsEK3k6+1aO7ycvkm+aVb+5kPbfLOVlW0JpfvTz52lTNCwfHWjDQMxLY65r8Pp926NjfGFIJ
hQuYZChwB20m8L03o4dwgSENi1O8EB6U9hXCxvFBA14Ipk7P/XxGRmjMZzWpD2WbW9NeSGxC+0qf
KzHunAGj1mERHkjBeK7bba6l3xoXE6fDsOHROGhF/7UX6VlPi72jGYQHhNEdu8lOS/O3KJ10HzcV
ixdMBCfhtxHHARYV6zZxwofLn1aIZqOL7vL8VpTJh8SjAGfYnRtEQX5XG7pf8IwHWSKvQkTQWMCo
lraL7VvTvFH0nrYO1ll9VBXf5RTNi0pWrtE8opY+db3zABBz72nOZjTEtum8s2tfq5GnxkvtFk1E
RG41XXOafilHwfxLTIZiWZ6QufNkJ6yeMn/Ly25nqjYwYhswNZ27ddTEH+Zi75OWRjgKs7doGlel
a14ZC1dRFk6OtWVeN7Hao6xtV57+mJPB7i+Fy/wP7kmhckRNxfCg6W7q62ZlURvj/xxa04+mGdJ/
aeIgqestFHcQ6gZVscjvl97bD3pyHyfO44xetW56iho+jDGRZHznH1YekrEmto5X3GRJc9+o5mXM
m50W4Uma5aviw0fupR16R9CxA3Sa7gNqy8PAreqxNyHflhunBNoriYCKteOgxC41htuh2Cwma84z
dxKJiBxBpFqlTkAEX7ySX2mu4g+c0evcnL85fMcwcm8KW26SNt6XBi4T/t9dJjrwNHCu5yna1POh
aOSt7io2nssk9q6I/cS2d0IVdHLu+8ptxzNj/7oENr6rqBT79G6MFRFppKjL/lz0Flo1edUVzSHr
Xbhvchd0ZIwT11qYjCVA8AR8fAsLv0NRt/bUg8Xz7LqL3wtkHFxoIcLDYPGTx6K46WyuOgTv8Ktq
2Gl59JDa7JbjuXYdzS+VvU+TCcm4ESPgbpCDgQdjvyLLgJWas0uiBl7p2XPXqftQ5MDd0/XS1C8R
xqIV1o/7srRus1JQzHYXrN/17vuImxMaGvZuTKxNSnMy5c4FfJe72VhrqHcYaMr1VZPcZ5IerKwO
mjt9OAn1Q6cZXCqvSbClBYP4EhE2UJE9AJyLd9bdaKI4WfhtEHzXQWdwryR2hAQ3N8t0N8cmqNBk
XzVV9zK32TepDdEacerTpGMqGidmW/uueRiN7Jvp9KtRG85kKZ0xBnxjWi4iTemt9DDddw2XPPfs
M5q9q/VGoJL/tHp0fWNd3Dhu/NF+qFKH2dBoGD0GxyUfTKK4Qh63Ft3yZDBShNCNoTFf9RQancOh
87RD9N00WbwlkXlruRrBfuG6tlmns8w+2pbd1YqH87Hs2ATGxDrkxL1VhrZOEb77oz3fATcEmshP
yGWvetz3jSluOQ/vPRzLfd9vcjdm3jB7ml6+uyOKJNb0tECzpF39Eup9stX77ONbqXGWE04QCu2A
nO5WsZiRtyHuLbj3UWveugL1j1H1qb/0rw4yxGdiVPaqpOUY1ViuKFdyOITka45gZLC1YHLtfR5G
x2auXtJlfBKNczXlmt+G9OmT69CmWAQZ0EkyW+TJAVCoE4+IluKtAwidtJxrjeEDUJlTy9nrplvu
F3Rword2CYk9OVG6RRGucch8GTpW7zzlJ4tcWBzFQe0k5y5VB8zqTFFNkg9QXmXRrzjW+DTEX2Tf
ZBt8MmzWo3wI1XgMjXY/WBxpEt2Mq9U1zlzONdsYTtoDFuqrciSHIJabutXW5MNs3yOGwaLl2dVA
EW62POFaW2Pm3V+WbGlGH8S7+vgmGDRnD4E7j0FVO1eVJfdV5D4kBP5eju8k7M4isRHsmLfs8dQD
LjumNuwVJns7Km8MBXCr81ZJVNzMsbUlZPcsRxX7omGfn0i6oBzmmUS1PPbty1RbXws9gk4jLcSq
8SgWzl1iLjeDNueAk24OK2RvCvz6frQKJ1ZAUds7W+NCbfeyUYskuVhlR1+A74Bk0WAZ6GOLay3S
iQwaslOTygeZRkyIW0J0KQVJ5m1eBNGSeb6YWvjvNNvaZdjeDMOOmehlkFXVGGhLgXQxs1aMYkeX
ybO5xvUVr0YTlTNV2ed32vQ3BvcP5OQ/WOH/BXN8Tr7QcJbfuh+p4z+wzf8/8ctIZv6cXn6IP//i
v8fv6r39A7/Mi36ll8E1f5G4RgxIZCl1w5Z86VeCGa/OLwL+REgPbbhl87V/UMym8wtcr9AvzK90
LxnqvxHM0NUeaCXffxHQMlXc+n8jmP8gg7Jt3TSFRQg87gZhOqb+gxxCVHJoRbKUW9Ma3tJa2cxq
HXoi7oyWsaftcohiS5C9yMCgy4gtHKVqJd1S24sFAGgkR8mfc4PQEj1ZI7OPN43qfxaK/X3U3T85
8F8vUuAwsDGokb7g/qD/6ZAANDP49xa1XRfkrs52VdeXeUZeciWN5NjVKZWMXmRrt+NcZ3Y16dnO
JQEINWoSVVYQduWdWhLEz5Fh/kSW9IPY4/v12a7rOHxOGIilzSf8e01JmaqZn2gUjLYJx4BbBJ2V
Ml0k9axXLTMLSru8DUbSB9aAJIPfpEC4nSmWq6Rv6n1S9D+RYf1RT/P9gqRpkbUtXSk948dJJEVX
9ojA02JLUhdlSzp/qFy/CfW653SuD3GI1fd3q/63zeH3SoU/Ktl+/YkIHlzhmp5hkTvzx1sAwq3Q
x4Vqi23e2TqcVTmVQAsT5ZbWT+73v/xZtsvz4tnG/+HsTJYjRaJt+0WY0TkO0yCAUIR6ZaPUBFOW
Mun7nq+/C91JKqQn2X2TsqqyqiQAx5tz9l4be9IZwLUMm7ppS6sIhi4XXhd316ET0d9YdF5z+BUl
UN/e3tvR50hyZxxN6LZtyfOHOXGi1Xq9LCj7L9OuM0LlCrM/yolCDdJxVA81e2snHTI/3qpoJayR
07ZFX5c8gfLDX+ilojjo5HCiIJXvVblgh1aG/oQE0aEKaB7Q8ZTXdohU/PPXcpZbuL0Xfrxj2Iaj
CkPH7vX2vcwSY4SwoiKIhH3bIQi+x/WUYQULqdz1lDyQhyxKXNzpyXfRVzCIcgpYn/+ItzhNfoOh
aqZA22Ji2kEcc/a+eKhsa8qJsRFjQlAjmsJLcRtn/aGSODg2e3EvOMp8ftV3o2S7KqoxTXO4+LuP
0jTrbKDYWQROWVf7IWmwdJvdcUZdvNfyPv7iJj+4nKFDJNB1S4cObJ19ACWcgVSzI1T+80TBs/o+
jLVkdxY0lK4/vzPt3YjExqpJC2eOsCzBAvH2pVJscMos77IAr0dInW62d0p4WtPmVlEgqBApt2fI
/hG9dY1O5al1EtqNYf9VuuoZcvb1xbJkWDivSChmUTp7sUbS9x1lZuBLleGDfvR0JPlWQXPA8NMo
/rFY9SHvsyBbkl9VEr+wnbyFdXejh8nj54/k/dNncRW6yRhTqVadB8yXg952U8TTtw1ci30LeqxR
DBoZTSqPeh79717ojYju39nOOZ8SDN2ybB3TJcAhVDhIw/6d8GFtmYPE1Bg04hSHR7MovMk4JWZ7
mpPUz9Kt+tl8Meu9/4q4psOsjugej5tx9tLNqYXKsPZpkCbZDeBEws3qg8yt/+AI/koy6zfi/N+f
P9WPbhMd2+tNMqzNszE9LHNptV2DlEBywjutsfO3yYqbXub3mjo0KGVp8K/KF+/y3eLFw8WojfDN
kprN63z7cFeYgXOVltwo5xXOZZqZRJQ5SjfTuyen+f5/vsdNZMdGi/w5yzgfOQryVoB1VYIqv/Za
JWfwgsaKoFeUo3TjBaBNjboewkj/xQT1+sbeLCysk9IymS64V2aps20NZgxc70JGgTQ5zhhA/HcU
l/XWuuRY2KOsuLKqRTnN2u80At0nEs25s1uS6DNAUJbSXHcZ3fpw8CGP6I9LP3jzeBsNJ5vOvjk3
3bXEKb0vqloNdGxZoHdoME2RfpPm1qUiQkqnesGRvzbo1CMV6hcOvVV40DiuXK4AD7644XfDSTrs
DiwHlZQOIOY8xElAUF5pdQH+sWvKCEvKWXfKb9Q+VYK5Li9bZz7ESt7c8md8cel3Y+rtpc93kLXe
KUWshE1Av1Y3KNymituAQnBvSW37X4nt/3NyeDcXcS1DQ6up2rrpGObZrJh000ZQICvemuxjpjhu
uyx8tOORCK7Px+4r7vfNCOJSljANxNCqbWnnl1JgceGJmhreL313Gz9VlYXbJsgtzMIvQnkcsvpB
maj2U75+sJUZyRSmHQDLszut5e+i1MGmPLI876oG1IGpUEft8hhD29K/NBTpd0ysBw2/qlmlp1ib
HBeW4rNW4KwE+KigWYpZT8X6FeH4o6dobfutTfnKuDl7iulcDEXfV00QLenIj6PYUs9OMBbyfu6b
hxT/1T6LN7VkHd60tGe9STmGzrj6S6o9G1Tcd2iUVg+qQv7FYNomoPOnTn1GGroE0iS3U9u/sz8p
matCdm4ddGWm+k1aUDVDAPD5u/3o/rdjoWWrFu1A/WwWHGyxgHw06gAU14sEueGTt+TiPgYtPNe/
Pr/Y+xMMWmZmIYH2BRmHtomg/72lsRVLpyY1V7O7AWMnje8ZHyVQXG8Mc1zstoxOIirzgzLPv/Gg
XQrcuexuab0lX21aP5gnHN0UhirYK7JjPLt1YdTTooVzE+CDghIAqxAkyJLvO21FHtY/4RGi75zA
1HCGh88fxOtjPXu3jq1xwuZ4zSylns3Jhag1VQHlEKjbyjO2FqpVHF5hLnER0nXRKvsKHIjqNaHy
y9TRfuAVc0Vi/ooMDb1R08R7ESYhSQ9AvMJx+FH10QFWouOupVEfs4gS17Sgfq1Dm4bjF5/N64t6
8/vZklA40KFysvF9tyWTCJ44TmZ1sC6x32Qiv8NN9U2t1GLvmGzxIxzEVUaAhzbqQVPb2F1wmpk1
El2jS3Q36+ufiTZ6TZGiFBoyV+TJHnzz89bdV1EvalD1tm7KhaXkNzyJmm6cP+bVNyn6axqyPtDC
gw6rxCz5jxdrn7XY+EQraBgDVBv1EH4ciq6dIpaY0hX6DUdxZmrRdww3d8xqQAKD8tMe+EVx+NfA
oDFRdNDG7ICU+vu6qhTKmmLxUHtdgbIxfGWglV9Q6v18LLyfXVmYqY3wQXCUlup5UF7RiqmjEV0F
Zq3RJdQvndZAd58ym/JNXOZ5gqg0y2iJjxQZK8RXhUQDqk+ELpH78ZgSUgeewvmOzOYaYjWNgNG6
kYOSIlykcSBgjFQTevgCPMjwY7RSrx1HarTD/IhVW24e32/AiihW5u1X1H59G8lnI4XjCmdaxEnY
Fc4PEQTIlHWOIzKYnbn2JGabiTa+NRzmiIq6Rjds11f2dytsxbHIIS+hDNib6uhqIqMR3Cf3Jg74
/VpN+U5XC/VUJTrKS71AVmG0X6yp79ZvHLI2kyBVDcfUrPPNrxGOhD9mYoMr4mAgcPq6Wkt/KvIL
szEuQ6gPX8zx7w/O2xXl6+4Xr4f5+vj+MfI4KjqomYD5YAkf86m+wpeZugi09sXIccselD2VHWQY
koaXLRHShvX/xz07+lbAsSxKHebZ0V2Ap41bpLEBvCc0wS0vJJqU21SlPS5zwZwM9ObzIf9+HeCu
IQjyF4PYbCwhb9eBWe3AsOHECeKGwTBkS+YuSnrSLcaw9ki//6LuaYBz9vRaTR4ZOuicAP5WdXj4
4qfo78cn3miH+Z/amsMvevtTJLWEIQbsH0TAQVxFlUFMDLaSLcDd/y62coF0/LlMS7+PNVg5N2Yf
3n7xE94tRBxsX41BmH80jl5nq2IFqZP1coLkyz7DbMY/+ox5FXcXqq2hxRzSPwz2fJqMpNihwov2
zlMolsds4VU1EuwY7YRx7zh/nY19a2y++rz5KuLxg09jK+yYnF80S6ce9vY5jY4WYrCYywD+eYmg
HFFgTIUnFsb19orArX7hnHu3M+Gp/HvBs3GZjOu8NioXlPVdE/cHqzUOBdZxE4TQ5y/g4yuB9BUm
KzGl8re3lpsg70TMlYYAzCCA6qV+sKzob/7FGfB9QWW7JcpTnP80TVA+eXshy8hb2Sp8amKZXmDk
n6wtCIEOWr+R3NVAUZRbVUfb19r289pgEamsr37DB/Mx50E6BConwe1Fvv0NEeSK0tQU6KKhTvhM
HAdq2u6UCOIWIw6o+MkZRRKE0IzbrxLdXoM5zhYDg3ME+y1H2tjhzi6OIEQH60LBuB9/hhG586nT
13itnFunqF6AQXiRPb8MmnVEDsWcEKqPdXJjI46G94Yk0jVmjhBz7/wEMQqsDcMSlPW7KVP2a6R8
jxw0qKD2kf6vj1a0Puqxc4QCveytMv6pTPnwRZq54GG9ux8h2Xbb0pDvytF9FWsUiR0eZq0oB2HS
UgMm/uBgxf9qofhonhKWyeJk65qpnn9/aE4Zp6EsglFjyiyyK9rxxQ7mGf8wCrQgXehOEPyHzmkD
4E6PdkiIXY7P6POP5X01jkFMC4IiBpMAp6aziYA9IfAglARBRAyFF4sLxNbjVjvJ5AQvw7ahszZd
FShl5AFfU/1h/JNmSXoJjTKCX6FoXyxg2+d5/hKo3+iSxFTG1PnpNB6EqEENFAFlBgMJWvecNeyd
vrjt7SB4dhVT485BDdEiYvv79rvZ0qfpiaZFwCHsei4V0FH6TRXGxBvY7C/Xl3l8xJdFN9c+Elj4
QJFd388OlJTZiY0D6rPQXUE/OuOdsa5f7iM++Kzf/Lyz2TKMjdFuCOsLenFPKs/V6yOAT40XaLqr
dcdb5NWsXyEL/GL7+v4oY7MoaJJVwaK6pZ+3SVp1meHIceVGycDEqx2LFcYNkYVggc3/WlsuILt6
zKRA1hoTS0doHxN7fREWIj3guI+LBoXVRlzhTnpEgoMC2hPV5mGksODo/YCDBwWXoA3SFP7nr/WD
pdfUttYkkz9H4PO+ZCo0s10iJQ8AtzkUL/QMQXKGVnD5seQXDqYwRR+vUi2VXzw27cMXJjQ+JM72
xH2cFR6UaVnyXrFytl0URCoTMpHcLGel8btJwlu1l4/F8LNa79cy+yoy6qP9F1tNViFaW2JrDL8d
zG0kBo5FMme96x8MJ7wNzV7iNhDxcSkLujOukthwysbCI7tA87VI9QFkXSgp8MDP38BrftfbD0sz
LCEowFDgV6nGvv0tU4KAPiOFJ+g2WU6oIzonkxPcwPO4dOCK1v3wSjJakCkokybwxfW+roSeUlW3
5XBTzs92I//ThsJP4/sYyrIiwdiWEefNKfUIuUkw2Oy0AekEDEUvamTk2lYEKWvsnhWzeZg1jCym
E9+pFGWRU8Xfp/Hv53epv98+cZeUmZhBTJMS2tkTX5dhlBAy6aWk/LBcOkBdYkZY3n6bM/02bCWx
aR3571n+S13FE28BBasGhrhgl0c+y3epK8quMQBOs/lDlYSKBPuYW7WMWZqHpBjwP5vXfafXKAc9
gPXzrrKnx89v5IPpn+mPdgQvir9xztuUFlcnesvKAict2I4uBVB1h58QZfq3GQFbXdfHcBxvgJl7
CKBw4mEBmOdvqW2ygutgpD7/QeZrBvDZAKKAZ0q2VcxBeNffDiBbhLkzjUUdmP3lNuovwFAiR4eX
g7RtX2sQBRuhuyNz31HsljJuqYy0BpgrIbwSJ2MtqtInMHECDzcAZkt/ajagI5mbU5BwOPPVuG/2
sQ0VTvb2vdYuPR5fkR9CmPffiugq7fXnnob/aSEHqjXF0ULROtW4qhTYWakzXBThZq0Ip+sC5CNx
G9gnjfZbjG33crDVp6JXM98AcZe2Q+SzHe1cc5QhDS/nvzHE0KkkAOuyXgXgaVBTnmZ98eq+a+Bo
SftiND3T1LfKmQIcXok7D4Qlkrl9xuGTwz4UW37NPjQfV4OsJKcMwsX5XUXTX8LUX6aw3NQ8wj5W
60wWnrCfWUjonhb3Wo9xwYnm0a/ittinede4otOa/dp0vZfGSnvd2FPQhxpao3xOcblrC/u0vv/R
QTEjfqH2IVSPHiHxoU8D8TdrKMrJvsU8BdQWxnEi7qTTiztYmq6CUro0gmYKnWdrcvPualCHb3oZ
l8cEh5YLCvNiRaRxPRvz5PVkCejT1WyPvzBItns59aMviz4MwqT/qaUxNkeW30zgxippvaMqB+Ys
xz9hqPwEsGYFpcFys1rLZZlHjgsadGfFy7U0lfsO8r5n6itGAnu6lz0tDaRTF6rettfFYPsUSI2r
CQ9L3WhoIhW553udDr2ln+IpmQ/dCPlmQsG+i7SFlp2Ufwt10PB/5AgS7TzGzw7GM16NnZNMKSrk
5pulqGDxpjoER/trWggKqyn4eZmg+VqMVwmQWa9MUEhjVHFNrb4eqy5YnQqjNlg4V61k5CHODKkY
G2b5AICdjlqHO7G05l+jWrMBa566tMqCypTpRapexfWxqJ472WZoRcwLtbHbSyl+rQoDokNM2jCF
pIpGIN0obJCLuuUruq4fUp9FbTxoxM14Nk6csrVhT/QkA4x64xWqvBlUeiADGR0VIYKhOf5YcyqT
anJQsuTKzKzFt6gEe8qgBJNAyMHovcYKh/5djwMlwWGmmy+90+/tdX3AP3vImv4PnkNoXKnxM4o1
ZMCaDuoyWrCgUzXRd9gK8Fr+kKOmYRdGjsuHXuyjORYg4sL9qCNonQczyDJZfKN7NO+LmKnSyObH
xZBktNBedVOzoO7jYMXvS30+Jv28J4Jky+jKOmrShTwCgXOXllyM+UezAlvVbREMqJEYi9aTLafM
hX18SezG6pOqlvjGOO7BHctdFRKphVHFrzn4XIKoC3hpY2Tm3yQ0sYshIaZjwizjQTZgg1Qi8e7X
vToi0CydRt1XeCL2FsDgixS6FIWASB4TeFHDsN4qxQSDMVR2Y2PbQTjFyLOxNO2Mvn4utXjyQ+qP
3li3Ou6re+jQ4tQlCB4RkxOOpqvaPhHhUxgPNAazJLnBaXai/+1TnFbTxvIMGndBSMgOfiPzcYbu
q6l65ZvzGCTxwASA1/qAFQMYnJogwdbK/ppAgXinWIM74AK9mauccq1a3Hf59zgvkPjn8XJpjYLc
DoqRmLmXXSHtZQfqd8Srx+zaFjjaQT6PaEPz6qIx8XrP2fQQV73pKSjOdpE1+HWPdTfrUMWTgbJe
TwNxM87gOORQ6gjss+GkqMr3iZwx8jRsi/xA/H5ouw4FjUzqD6ilE+BbpBmAsS/l1dj+Uex8v0TP
lVNb+FuMYh+uieYmS/uoUU5HVxtdlbOC6H3g/5uhUNfNf2Ht5yRx78Nohfo2eJkVUb6DNoBCnHrl
6rAFQaYee+lvO2yyvTHi2+qyJvTztrg3CVDds4LYHGNRkVjKD4cjArEQf1tpMEvCvw/iBMRPLXrj
11SjYmFHNVwnFhYkTSW9hcSX+tQB2PYGzWh+AsK/ye25eKkq9c4ZN+4b4V+pUHwoioZrjL3fqNoU
ZEjNMAuZfNd8nPDuUm+eoTtVlOBTs5qe8kLDD4dLMcOn2q4kRRC4+DhaWrUjSITpQUoq+Wu2H4b0
5Bhl92Tn6z3WGH+ms3yvtGxezSb5Nhtdc0WLevMbcfuADyMP1OAYiLzJXBRjyh5SXOSjVvesFG8t
ouP0xzrg4uZIeYXcGU+RHAX+BxIXF2wN/mLqqVfMzFOaEX4D1HsS/VgGub20V4MyujH+db/QCY/5
fMfxXido62gYLSko2lGuO2/MwctLjSaa8wCJur4zhxL0qm40N9jmo91sEIe3GUN0ThN7Q/Z4IMAe
76sBd2Y74/GQyl44eLTYS8MKaTXrq9/3/kBMI08D5IPYgBrPeZUlUVNhNzXVFSAPlNDzoz5yMiea
4F5hvVy1OeKUSoXCmaZHRcyPlr56HNf+DF102fdG/OUOjQ3Y2w0aihlhOJuwEv3neYOjbCxUBoMg
YE+xnmU/KVeAwAfCf5TxEDX1Bc7IBq9FaXlWpd2OZvczlsWBGIf+uk0FPguMqnCD0t2Qzj/Aes4H
zMQkVDbRQVc7cDB2n/lqz4bZFPOuhjW6I1wuujKR1u9tdCWy5LM1CxGks/lbFD2WxYX+mOZM+34q
HjAWHie9YmuDe5ZcTrv0KX/pJA7MLixZjFpVuxyB872ketP+IAvxq0PQB7tqRLYsOnQfto6+uhWa
/mkD6MnY1apWwQGYY1QXk7RdiK1/WgPYRmkM5CEixIIBwWY01i4Ws7kwQlgjBuZk2mZ8hyROjV+U
PMT7kgdlaYRA/CiJuvP8vVHNmDDea0mg2FHi5WHvgVY0jwmsZzJRLS3AwRV5zisPySQoaoyJtol7
qE/hUl3lcV1dLQbnuiL8C4bwuh2sOuiLgem6FUzNnXhKS6ke4ok4m5zUQM1EKM8Lcb5ZPYiXcR4v
7GHprkeL+dRshx8SThlw1QtlYa2UkXBuWw3UKr3iP2laVIQ9zPmum9cfgzXql+0IBdteu/RBdvXf
XlzDQJyfFtFVQHOb2wwIzW6QNsBOHctF3U9Bqir5fkxQjdBJDeh6pvd6zz80cR1oECa++DA+OIaj
ZaVgtilVqO2hsX7z1olWwFjAMhlMYNyw3QzOIdeH+3Cy1guHcyj+gvUv6SO3/Wrm/hDjg26XWQla
R70Pa0R/n09sHxzFacwj/zIsC94Y+tq3v8cAT6m2gxEHqZVU95kzVhSGSWSgKt6y74+0U5cb6olI
h4O51P312JScM9ruboCqfMDlPLt1QoyZ6UzJRd2O5jdsCZlXpJdwTdWd2WURNTAc8ispBYfSSe0H
9tlsMxw8xZBrdy0A4G+h7JI7XDk4MJb2Ut82pXOW/Qak2Vy2cWL6xkSJ4vNbf6++RUvDEdKgBYP2
zXmd8//5AG0rJJVXijgo9Op3I5QpIP+mwLyKpQQetpt1vc5RTuNAUHQny4zrH2O03rGBFcRAy0uW
VZZNKLLM/ZsfT+UcqZslpDDtPlYBl4yhdpe3dvrt8x/+Opm/nVw3fT45WFQWVGqgZ3Uky8xE0WkD
6seG3Wwp4jsULexBOX7bRu7Pw0gaWj0/pq08dsQaFYX9nfPK989/xjY/vfsVBkOYjgKpwOdd3j4T
uiKnIgtCiitbxCrc+ezCXu0vrvPaCzu/EEI6akUUi0z7vHJlrhGt/Y61hEteRwJiAWroR7vSvivE
Lq4it12Ja43Gmb2rwQTs4S3rHlKGXTZhh8zGzLc4B4OvRugjsE42zeyDLvBUie+RvSuqFepGA1oM
tJcAJvD4aQ4xplXiDew6doNGAVto1X3zun1Co2TwhCmBpvs6Hw948LD2Lc7t//35Sp3WiSkRA+nn
RbKCRMCVN5hSfR4p1M3Od8pYx2UrXH1+oQ8a0uiN+P6ZATb157nJgEmmd0ieSQPIL/0DVIODrDy6
LTciupADgK/VqHxjRSyTNBxV5wiA0+c/4X1NlgaVsFRVo8yO0Pms0q6MYkg0HQWqU7XPYm0uOcX/
rtGVg1xxFUhOOzt1qJii3Pj8wtr7Ih1XZkzpdALZPp3rbQtixAdCMdJgnExOaFTXGkkbSliK42UZ
8pIUFxXnrC27ItAMtlA6vygtHpwpfIo751lT6BVHSRSQc/OVrPGVUno29NnWbUo1uogI8s5K/Bkh
Vp2p0pvr1PYhj1HYhFmL4lx+0+zkrtIJ/kN8B/piwLWCfEId92mHAXGGL7vYtJax230xLN/vNNEv
sRNGRothBo3p2wWDA/0Qq/WYBH0/PQ+Kdkko293nL+WDd/LmEmdrZA2cK4ybKaFVGNhSo+XSvURi
a9AiSDW/GAFbqfD8Ef97P9v9/rMKUEFZEllirsui+o7d6i0b54CtK+JY5c/n9/XRpaS0bOxQFq3Q
c/XZzLE9FkRKB42FdzYtj2wGfmjQ2Hq1efj8Uq9/1vltccBHum6zQBjnsjsSGhNShrfbmiPMqint
qOQvpnXTj6oqu404+6p23ng589re0SmcGuMl6z6sLqpbSnsYizm9rHvn75ZdPaK4ijl5IJBgUDVZ
i2gr5ndf9w1cHkIcjN1Q/2JZKneKyUhVw2u7cPbsK1Tfmsi4T8zmKjFSgiByjic1/gUzg65J+lxL
2WUdmbMrl7QR6TkxNA0jjRMX4fDoffFYtg/m7LEwodIG4XhCjeV80WrzFuUa6dWBU6heqmv7tDXc
WMqDwiK5CyUzW6fEaL4M54bMZBhrHblnhlXteY7ZTlcGYCCcBSpbnmie3xvFzNxcbNWUFlibxBir
FDrVjA59BM5yUnb8VJPNTanGFMLsda8b6iOM8mfCVR7muYko4tGXMHSEp9tqvlT5Qyc3Tmb9IEdm
onTKRz9ElPP5k/ho0hc0N7VXGRDbn7PveHOWxRUxREEDpNit+pG9Xd3+IkywJS+gjknBUJLNm36T
LgY3ZPYj9fDxS/nVRzPwptxWN0sZp1f1rE1CfCpF7qSIA3w03mjQWdeLVPPLNfd6mT4RRseICUnR
wAz1e1HT6bTyOhwikK8aRvG4aOI+nm4LYwiP0kJjLpEGprXzbQyt6UQzER+UGU0Hp5LwYPrmRlPp
m/MfbDaAhSRikwKeEpsnNaV30YtL2fVDQFTgnGK568fVq9GR0DFAilDBSFs40m+BoewNu9aPZqPH
SIyLdtVB95jO5WBNXbBgWGkf8fQtgE25AT3TICnlg7WvAdgamQ02QBbRSYObf0GbBASkZgSEp8Pa
Jg/AY9//SNifS90HmkS08QITsqb6snSIfOD8QjF85I6Ja+qp5OftU1asvyOjOBpjTexe2oQ72UW2
S5v2txlSKu81nbbY1M5+OD0TfAWablKb3VLQg10HlXJwIZ86wzSBjdj1/mnQoMOy90u8uUku6epD
RuvzizwZHqKZ5m2VTiVIko3I1UInXEkiT/nXTitNNxdkYs//qQbA8AGkkC/UlXzzYfDCdnghw/7O
LuI7Gc2PBPT8sX7RP/uVrdO+WCTW0EmeEIL2Wp77pW5ewgmqieDIMLVbRu23ufXLTDDIFSg+KFVT
XtEVR8MgbXU+JNVxZ0dMKkuhH4t6ajwFtmLdKOwel4JITPJ7XZuO1FrRUoCboJjRf72l0l08AkDL
Xb10jiTlyV3ioJcsh+q3sxg/X6sp0EtfklXAd0Uc2KqgBsYemIhojxiEXpSku5g6m1ikTU5GzDWp
38xvygva1CRojcLx/mTz2pFj25DQsO1ns7Q9Lji/cON3D0lIdLaW9VfYFNZdXk2rH5npT3QlPjL8
0CUsDxoBzZmdVWJTN8jm9dCAMUDZqcSQOd2SBtjO2GpOCErDtUsQ12debYfyol8gbLGfchlXOoVD
aoudgrwszx8bYKf7SMhrkkdrCKI67nQwHt6aqz960qztGLhhmDbrXlj8awQfR0T8BC00FIuLxrkS
C1AH0nU5x6onaZKxM0siQrrUpkA9z3/l0GeeIxjGRSSvQDqjGEAwUtvpw4LcPmv754yq2wW5fvfC
VObj0EgC6mvlcs7vsLrFLwoJdBIhzG6yLbAbVQWqwOxOpNMzdKk+ewMsefgwhN/M/RaY1lZGMJsk
DnWFagaNyYbWUq+LroATVjlLsMySSlmYFX6zPmpW8hvWmTJ0d+zCfzcZJfUIShlFvXkf8jJxih6m
tHvhiSdem3DvodHKQIOCKdIalQNmVJJU2iZYBGgLi1mLkML6e83YogSFm1gVo3WIlOm5HZrOFwoC
HkrVzk4z8PeLUHOL6cjpXF7U872EJuU6RJqRdOy1dIwI+ssukql0Y1KtDq2xSXsjnVAeyz6kxkT1
iriHHeeHo02uUJ8vBMRWfBlh86Jb6p2KMuUqsdZL1cmMw0hmnlHDJWgTr8rK0e9be9wNCvwWy1Hg
gGB6/N+TTSnpkkOOqnXU5lo0sjyvFL/1gVMUkDQ3qu1fdAMRHAOE8fta2aWWxk+TWuaieLy2R+uk
5om+W3PK77TrW5cyLsBdrTqMkXD17EU0ZBbZ/RE6am47R/aqo7cSa4V/htqDQr6XA4g3FLDzkgqv
hbaOLnGnMPuMlYQcMd4mzYMSkV0tSnKPSDby1qTVPXOqgHl2VbOXJL066hMI8S0HnphUpLZ78uFe
MtyMOyKSvZyCkcb/0+Op5JneReS+JG0+HCO7Ww+680sa8aG3i+HUlOx/wq53wS4wmS3kbuXpcDNj
fDWM6bFJezgnklehltVBSyY6SHZ/aDL+LC0lRKpQBbPjLflt9j4ZFKT9FWiOdJEBwc8uaZMUO+EA
7yTiokQTLDQn8DNyL7f+j6FmP2qt3md96BEeUSBkAKg2qdZunNDy6QPYMr0nNkatv6VtfO+Ai81J
TnfDWIHMN2xlGlLE8364SM3FvGgE8cLeOIUvTmJclVX/J9dnSCwO9QNzdm5tcIZy2PQUVo5ip3Xs
IO1jvxBZ401mTyUeEByNXBxBNXjrAXd+hR1pNE+hiU/UYR4gZiWHS62goZ5XdoH2sV4qUn2Y5ejj
qPrUws4Lr0e9Q7yQ079vIO2gLhA7kVNUF6Xx4GAu2OSuNl8kiLDRROfHBlrf59FCrnCVXseaHAF4
JsIfQmA8Cs34dbgz4krz14IScQ08mkTtX6tG47RYWOnXmgUqGVZ/bKrrNesI0sIKosj+VmrOodPD
wd2mJMXg5qvwRV3qpyiK7izs+cSE/h5i8VRRgN+birjuCv2ySVV+v51Mey21XXu9bpbck01a+93A
wp/IeeU0Kb8beidZDIF2t45EiE+y16DWD23Wr67dCq7FQsBgBvZR8VUJpXke8NVa6nBnWfolSLHS
V7XkmHWAzelFr0i2ozsshvshpgmnRgrdEk5nXpRAK59tq94lPepuZbCjfa4Yzi3RxT+rSQIryGK/
7qCpFYrEbaPdwDoEaWwtDL60ubSGMHITK8OBiQuDGKY2cju1fgwrWueycG4XrfEX5C2QlCq6nehr
IuVWmdgPLESz7JqEzUdtmd/hbZU7icFnrxCP2pvHMI2HgzRaz87622nFZ1VYEmKzhtlF9uweFuo3
VG0s2m8XCB7Yi1MMt9MoRGqQdPRxSwwScXIlEvXJcEqo7ArRPlZYU3xChRYZ0WGy2LbO6Uj22bpF
J5Uk5zZGxMm5uhoLK/Urln8AWMzB4Nlyv6b+6FoxYhomEo0kwFiHNza2CK/VTF6ZiESIMxgIU82m
P2bcARZs1b8pmSt7DMH7eNFN1rL1BQYVUj/GHZ8hIg41upTKNbDZh36mLiDtAnoWnce+yXN3MMGq
ZFO87rUyavaqqt9ghhV7hU2gqxnTLcleQPcE33NYIuHT2fQqzK5en4pTiCyCqZCWHR668apYzdnF
h3zNrqfaJ2VduwY59UQ7Z95YrD2WGJoGESWvIVboJta1L8Q6+vYyxHvDfpQAzHcKPYigssPbopCJ
b7fJ4jZEhuKkWR1XyU3UtebAfMPxDhvNUWlUv0Ni4FOnDGLMtLtRVL/selNT2BN734h5FeJlSLLc
3Fq3Jj3PaNBsr+HMRE/aLFzdrE0/rxP9UHThAUta8pAa3T3JVQoam+yl1Hp2nnYKwlOPKa6EEXNG
bkanXrhyhotJtqji1pFl+nMsw13XE+iOPQoFVVrvesJfc39tcP847LPpW5L+C9N4DNAusrdjDJEb
oC+HKC+nU65xwsp0bQOSXSUz0PshgePz+YHrLG4DzR3nfsoaJvZ6ClxgA94WGvgTy4otN7jPLH0J
tcXX0+3YMJiOC3fO06ja7pdFq2C06xcczXW/mZr1fwg7syY5jXWL/iIimIfXKqDGrh7VaumFaEsy
8wxJJr/+Lnxfjrsd0ot9wo6jchWQZO5v77X59SdehNvrpCt70ISq4GBsiqNSnGc6r4PylI9PWYPc
WX0H+TKFGjfbH87N/3FI48SM/wsBFif3JzkhH1xKzRANYjbx71PffjexQbV2ACeW9N8JxYbe3h9N
6XqhVQjJJmOxQbpAzqd8TYZuPkV+RdCPgOGlpP3tD1r+J1EKfQxMir/FOQh0frTzJ0ryKGz77KC3
7pcBTVdaNBb9/gpan1TKYLO98nZiXIeC89E5ulkCZq/LOOc7mdrlc9s9Tzx4jGe6F2Iv76mBBcWc
A0ZX9RCcNaXBBpVTJFpVHIO6n3E6TNY9frVmDxQ/i8D0fPfF4hyDYoLJ1SwdvrNZZ+9dNY+eD0p9
CuQpzTovZDuTsSJUBd6XYIBUuFAYvhgWC59fTc+BCK5kCvNXZ9kDBKxuxK+5uxP93Qyq+eZl7R9s
8J8GhfwWDJzJ0dj8Hp+0rNWrzKb0AdRPXQCIu4RsWqDBuzRd8D+2vur0bdwgkL+/Bv/xsUyV4WAw
tDKxxm/S4f+odaPsPHqBVXZYQVPu7G6mvmJy/QN4z+yQCY/8dUsDRu65f7j4nx9fMCc21CTyIluu
zfwgxUqvWKlQ6TOiozWcGxj3u2aq5NUSipGQXVzAXnpRlzFKqP0fyVi8clyY96lFB2wwN+Z+8MEB
QmM8ZyO3pqtWEQWj7yKuP9YWnhzdg20zEJ7jAf6jvv5J9+K/WrcdFh+Thcj4yBAx/Z6qcB1DnsVA
faf16YX5rkalj1dHlY7/FMj8roT0FanSPdv0x+50Xr2ie3ENjh+evtD/yhY1HArfPVosuNj0ftlN
kpzGXhdnoNO7ah4q+OjlI/Y8jjBmvuys5AuTTYDp2wMjDXluJnM32Vr21E8LR/aMEkN85HdZWkRl
03/XZFNRyTi8j27CpwMto0BDe59np7z2GocXUEC00rurB7NggEAgGQ/rhlEdyZ6Io9utiN+rnE+C
QqB0qC5lOXpUwspin4rsapmtdpdW2r2YOYGB6L+knr9BPKk8pOkeSrEJVd7lZbhjO/Uj5wC+b2vv
Z945N4bl4tjNhr7rTJdKGX0+dRuDvp/7H0AoGXCW4o0SRkbnSqdJ3vxKfSteak+J8+qhw7q5PBi5
1h+L6lbmL4VOvDAteo7zg/zDcvj5KTE8YmUGMC/LJW384SnxMAQqPc+TeMaaGvJO2dnGENyNA2H7
HJf3blu69Bqm0u+fzn9mUv+SV4GK2Qh5OEd5RvyPngatpOO+zacEOviax/a8vifd5COn0/FeGwOT
+nYYo7EYxI1p3DNdxd09TAnswsFd4sr+OBKZPQSz9qwla3r0sjJc2IFTKIJXjHMLEOvZKI7KSp41
DlK3dfLSq1BMabofhqaseJ0HREtXhMRZJjYMM/NBttQIUhFnZQykDLcPhWn9aY70aWTBFyckw9fG
7MJE6cMUQc7JjNYH9r2qp5MO/TXXLRVN/nR1tOLXOjXzH97In994W6MYvWIe0AvrE11tCvo5T2fb
j7MM5Lia8ibM/eHt99dz25J8uJz86QAg+Gos9R8HFulg5AgPG8iD+ovtjW+N/gx1f/7D/fofX4Zw
GOZyqpINooYfxn942PrSmCo/TqQDwFXyFItu/sOX+SfW+e9vg8uGAD3JT9IX7sd3R+LRjGWhLsYV
9etQKaHfrsK7qRI32uKx36cZt4k8PeX0tRkfgvIJ0bq4a/rAJstORI+hAjwMUe9ri+7iOufkUKb1
D86K4ElrNbwGMqihWGKuy/HKH/UJHr20g3MdGHRrUKerq/Z+KIPlTw+et83EPnw5yzM4KRg4iras
1r9fjIgPfdLpph0XxTzuij57doHPh0OezLeh/AbE2zlxO31Tozhrmp/dU13wnlTqqDzxWAuTIxeQ
o7j2hjse2eqYZjh7ZglugBcHApBv7FEU8Sm3Xr73G/09l0xOchizXWMfZSmqne7ipu0rf40of6Ex
vdOtp4GKaEiU1bMclUvbM3MkJ+WBdT361QqnRPa2h/24LDgWGg4I/trCo69wrjKdqk4cujug+PRx
gdpbcfuKXxD8nXNeqIYWQ2w0Ig3abwLaQIhMgkZlMr0rrbuSKcABc7AZzkPxCjwZE8fq/JwLNHq9
SmNpuCuQgvY02GkbNbU1HHqmYdL19iqz1TnPWYZojH+j6exom8HTAgP1Zg7lLXW19EjXwhw5Hk0C
nr31KpRd1K80/dat1+07YSTnfBx/uOkZK1nzsvSUyQScdp0UQY34Ez/cMHjPde7XkI6GXaJr2pM5
i6uXdNBr6LexBzpJ7aD/y/fZcjAlaDdziuIQm4kHeP3fZT2+rWvpXQB5Z1EwUIFgNUaxtznZ7nNZ
UVPVe9rFwb21sza1AOGt3xg834XUf6JFahc/A49mcZcBfv9aDMNwxxvxbXYm1Myg1Y52MYTB4qd3
czkgRutVdsxzdlis2hQ52BuoY5wPHgfFm+5l3/qBjnEtdaqdTMaUwdpaRMVC1VSb+exXGRmafrIr
nZGecCd5qcuhCYtmxm9bu9qJY7p/D6H3hlp8QUJKcHCtODRccUmTIp78xonMFkAz3QXp+0BTmO/v
DOiHj25X/+XWLPlaJ8WdYy7ztZwtzGti60NzR42KEZFgRNTq/Zq2tNPWov0CieAhmWcKDiZ32EFq
0MO8tf09xnViOnS9eV5rPcgGKUQMwfiyrOW7xf1vBaqmlcfhWJweFgLkZ7vVZMh7/8tM91joOl4E
OE8c+U+nDAjf9cFL7CJKVt6DXpC0+yTtHnq9FmcExEl46b3XtZgOpV2Fi5esZ2EwwejW56Glv4IT
T0wavb3VLpON8St2tuyrwJt1psL6xOyBSWHj0VDnjbDYreKeYze9goMfoRGXUd7kY6TVWvZozbRZ
GMFXQ++KY2LTJa/ZoND9rYsdpLZoHPM1wGrrI3Rim3kVeRqx67IYtCHcDj3a4WiM8eo6B6j8aj8N
pto4sdhurW8IqAbEfcc6MokqIl0rVtATnh97afp9xGx+nvUslrrFnhn7HwV5fguWwyM6VFiY+bSq
jTnZpuHcd+mhGLFkkhVw9zwF1qFecvaHLk+B1wi+kQ6CViZUB3T8ScVa1C9dud6EP6ijtibLKQNx
tYwJ5RJElnZWbcLs7XyfZgpcWqYltum+QTjMZf2y56WPBWSozShtREW5nkcdLbkNcHXhR5d1rh7G
htJYHIIz3WvLqTesiqKiJQDQYW2DRtLj5LdtvPL6L1cGqKrtCkkgYDUa1tw+osi/JMv8SIXcGGWk
HmjfTuLA6uBMo8vt8BGNR4ALVmj2+hdaLLNjwLqlJmJsrZrerDExTmwF6AFbSCu05kixG3qWUwXi
Ye7vCvNxzUX7DSfujnPnVjZoZzFrjjoioigOjTmU86Upb5ZoUaHSzobE6mHzZ4xdVLTcEaC5tkF2
6LKsOA0NC3ICrseo1Rmz1b02FdldO/XWTbe3WppT0JC6SlS5zWfJp4Fc3lMs33yTZuzqI93kehnh
9eHmcoGPe9nfsurVbvRsJhSugcg5lcgCEsy1vhzNwdP3nU9RQNZwV7Mh/vL7PYz7eWuGtwdqlk8V
68ba3P79/xwZJc4sQ/nwoB1pdXul1LhP3e57UOAu4MT8UiH2nA0fHn2WkOxpRgnW2dTUE7uiSDF6
OyTVDIRfGeUBy+uU22dda79NZB92rnhpdORRzyFr5RT4tNiN01XTwcSmsYSfP7hYUvJLGaz8UloW
/G89Mkyrvqy9QRekQWeh6Al0VbOvzqaRqoO2JAx1SoYHXpOmoc25YdzG063Jqd4CZlY29snq6Vvq
U3Nv9ETCV437fmHGZucY/1F8vcj38y/D4nyfiNJE1jyNx8FKHG7JQI8wv81x7sp3qY3DFTd9yi79
pV+yatcn3hZCnObLQoVG/Ptr8Q9a68MuBW866gnXHxXso019mTqGKPbG5tZUcZqHVd2NjshDb6oM
THzTdMlU8lyzLHKi79XZYFlvjMW5+EPjXGgdeNXt7rww2lT0t9L4ztGhS1wqAVzpUdNhxqbQxtNo
MBtjHn+S+ZRdA5b4UKwmXSBF4d66kV/799/rszAEwxDKgQu2C+f0R7PNhGNNX7vejbPJbjjerH8x
hsQW4g/UAnXlThcB8B4dt/pCXcofJJHP9zcgOIp0Ca7QGgw88t/3t4U1t5IrwRdVcVqqlsNc6qcl
7wHfy+66vd//sFv/zw8keBlwIqCP+JMM1jMaVBUfONMOENNh2N0YeYJ0cBjzsME//wmi8Z8f6PEK
Bn5KaPsjDLSk3NqeFjbuRBxOvoUFoha22lnwBnvR2/jemDD+/op+PpEAzUZgxz2FLfCTxbbn3yyW
w0fOIkDURp/bcdn/JCr916dw2TYlC3HG8cx/XzpfppojnNrjuJy+DXWB7EBh0R++yueb03JMDE8e
ERbD/sRKIA1ImLKAww/QCnhUgGyoZz4wYeM+Lad8vwQpcmlxq7Tl9fc/4n9cN8jAW2gY4ckgrPvx
68EOTCosLXbbXzF7y12y0O3T+mlwmHQ96lYMjb//yO2P/PcCg0BA3AQnp7MBhz78ooREMzVPnhsv
7GsWmxpBFou9t1BUlAzDH87g3Gb/8XFwgLeMy0bp/pjob3PHnOrEooLBNTMsQqvYLdn0qOiJBq1P
0wNRq2W7g6goomBqEgeDdSjyu/Qr5YLpHhzmD1ZkEp8unT8NjdOXCt11l+nE/IiEI5u4RdlfnbX7
y+g00oJUtNBFZtHTaDYNcdPu62TadxUTlofS1NtzAkQ96aji6HtyuMSdOX2J4OYzxaJkRoS0rMIy
X7jBQ92sy53WbEVxJLX2i9H8RK0qY6olBPWyeb6vmKzuGUwOu0qXzKJsK7ZKtF2TJXxnTjRdzhys
Wp/JlFv3kan1z4KnkjPJrIcwZ2bm1fMpd2tqISV7jG5u2VV5y4O1/aVNCBA0NFEVIxker6WrCKEN
C4N7GsyF//BcI2+t0eLaVem9KtPyoOEu94p6ePG64R07M6KQmbHpHkfz4PTIwrr9M00s45kcHT5F
EWjH4tiM5v1oUG9uOvOhymg/ajld3SkRxLpUOBH48e6l7NiClEa2A2foXf4RlUVhU6mxGh77GmTt
ZbWSiIJiKonZuUTeKtp4wpxXpoUb2kN99aUx7QsPgXVsuysJU3fXgDnYTx1W1m5xj8nS6rGfPZoz
zhDNmujtw42xH4flwbTmsC+7C1Yz2no3ibkd82+aiZG3G5ckwiiAh8thhei7qy69B21UVM+6tGPl
tKdvk1feOKrWIgxpEOvJvkai0l90J31TyGQR3sx78to/WutvzxPyapQ9DYs1WQfYUWlv4by0cfPk
qQcJ1mziAqg8y0KfsZ80XpwGpyLPrHUMxuKwFvyBU0ONaE8K7uA07iFb3fJIkPTqDokeayNPXYZL
eG95gPR9+06utFIOSfMwz7a66ytujxGDKHPzaJzxkEJEQG+gKytehKXFWV7Rl5rYBCEdJF0BF45B
2FuSGu2Jie3WTmOckprr05uHqqQIfmTIe1Hzl9kbq7AsOxFWXq5fh8R/VTAIL7lqktDMcc8MPQPg
upfZc6MW62DmzV96Vj4Yo0xeyheGqOOyd5PFoVEd142P1m32tHr7UBEpSsVO4WfNYw4ca08TdP1A
tIzInZZX9qlZqRXKM2cJvTSzQ516X9Gi6rcVVcPOMlzzgABwToDvTI6KKpzCOjuZ9Yt/ktxpxsJi
4e87FDcYmVVwIECPL8CxMR/SKLevu3a+m6w1rCzxJZeYgUTj/5pn03uCO3DQZv0ie7nQB/RimFp3
qTES/fMg+XTiRPQYGIgAwRRT8a4daEtDAp9p7IRD8TI7q3ucWo0Upav00MpbSeYVu07FYIozLaf0
0uawUwusXJTX01Qub7bdHzMMm/wxKDfK1NpIbvnMttYfW7akoeeU1V1ej2eEJ/2VFvLv3goYviUL
FloypTJnIF4e1JnxJXMP3eYWaFTrQhxnE9HWNkb7nI+3ICRHUz9ZUT+lD50u3AhozFOlOI35GhxZ
frG3PJfs1umhibGjhb6ZFeFaUdLGNPLQl5FXQx/OaAaOGsegLosJYZKnxoEmlKM500kzGATcqT7K
9eoJjSJSRdJcGjFRBhUkCMjLOkUqJ4pv2aekMOwwpVArNqqA5yOX+d6RFL1oBfpgSo62NGYCsxx4
FD4Kgnq5HlnlCtnOtu/azcIJzJHBCBGD1jUP3aLlkSnWN0+Ifs8slcmQYFo4p+6T0ywZpgtKNWvF
mm321m7AHNLpwC0kE/5FVbFpTwwITZuxq+k54ZIr+y1HXTEAImDIqgHFrSYARioW+9x5ATTl76U9
PpMpxkVC80Dj29qeMXyNZeU09HlDQzRdqU5O8GIqOJvZkjsod7STJQ37HoT1AUQA2JRSPiggkqPb
iwsNrZLvs+egbD/0fZs9qra8OeWbUZjmaZX1oZUOhUJjwJm3FaRoIUnjbZ1jPTYUyUb8qoy7O/Uz
6QiFkzErwkqikD03bF9ecaf1UUChG/ZxgvHJc2sP2rvj7ka7g0e6CuAf3YAG4uSvukFQIAHXni42
kuboRYj3YZXrIsqINvCPLa6/kz5zXEfFqPox1Of+58rwKuqxA0dFX1zFwn2DkgaXU1PvvJn01ypR
+6rs9BjghtovyvYwnMlmU9Igaa60BlbDwGfkPU1XDPkyrhNVY8YXtxq/jSUe2+GBxvk+tBsNAng/
HZyJ5GE5iPo60mAtOueRfKZ/EBg2CXBQPlYwPav79K/a1JvYlEsa+i491Nn8vbWtnvrhgjoI+spZ
49/8WgCu5BuVRo8Mwl35z6hR1byIOr+kskgUWKJALRj29NPsHQAlNbe060kY5WlclkFsApWNMcDR
C6aV+17DDloQbbuzaei+LIUf4pLmcKn4ARVE+qjoGGGOCYaQtTKetAUmf1I2VegnuhMmbVMhPyGt
vri8yGOVsUGqAp+tjopA9DjHTvPXfVHpz3ZZPdsrmPvcKMDDAuTc5Uxceb+z4LY1Q9T17+rXkqX5
rffct611S+H6/MFr5TVo2voLbOwd5vX8sBTB1yJvjYO7sr8J6oEUojLqx4H7mOyTzg3e8dpgaha6
8zCcGpUMOI9/tFvOvm3GN4w0ySMS5HwDZAMR1o9THP6PKnPPDNDsULTVEFWEYBjd4iLe6ux9VsaD
H6xOWCMKoS3h0A2yen5AQ51CT5tzFjVNXLN+uJapqkOQgGEF/engCguHkxjxo6zzdI8JO7gUEpuz
5oynDMMBOlcPPfuNe9o5jYNUhAzd58UGDpO1lnpYhsdg+suo1uRseN5tztL7ou7c90e5qOx7kz8M
HWomNbrORVfFT+EEbz2WnNZYBCbmDuFxPg5Qk664h0+YrnNowhjYeR5K+ncSyqW8dSXP7moHIu4P
rr441yntvvr+eSA4F3LPTvjzG9qqBL/3uNA0PfbzdUQ62WPga2MgJk9FQpakdR+aRFxNF7pt2jjF
d2BU82BH/gKDtoYGsyv7vgDdY0AyUW04oVkSmTmzjplHp8fH42zE5kGUD5a3XKgPkhAEJsRLWYbB
/SjJKeQ4SS8qL7Eeog1oWdZELARTaIHAbchpPhU4M2igl1gH2XA2fXdkDTV3hEXCeXmZZyt9ngfq
1Lb1HEdzE3e0stRlcAi6mced7ZQ/e08M1F88HjtkfFo24b/vTGntPUs7BCjwB+xWImp0f0fKwwth
iOQo6RW6bqJ22IxUnd9pVvHNqtmMcjtTuICWaZI+veqov4w5QtrYq3BaF94lro+RivXCWCoTLR/K
yeiX14rba1dAEaYIzXgtl0FeXKdh0Q42gkvjuVFVNG/YafG5pQGjbVC2YSEt2LtJcpT52N1GUwzH
cmz/suvqhdf989o0SziUvISGkuULf+wXNXbHlPk2mK6GZbS0nvm72ovR3jXubOyq3IYUYVKNVPQL
lW6WdR7V123LXTTs8tolofhzHiNP4l6dMvtX2wWv9tIdFgPSa0YA96GemYyU+Ls6MykuKY9rRQNb
1RyMur5M5nhHNO+vxuNemyyKlivcN6FNox+TlHqbRY0i/GfRzCx+Grv9Vi/ZL7k63r7IhIpLI9gH
1oJP33TYllkvQTVeqplbtVoQ3Bb2qOw5LhxgT5CvxYkpJ13HkVGPJ68LUL1nzCbp+tUpCPhgcWaK
NadvRvu8jCn41gq/mmWB8LaSQsRrymxJKww89g05TXie7LYIVA2TMUEzwTFcZTfVwQxUlUJ1HzIe
baf1zmvmvpSz0x/a1e2u6aI2RMk3yoizm0sWilpMi2NQy9bWGfu/U9d9oK/ZiSYEmp2kT5tt+a/N
f31Q48KnzKnOiWQSp7WgHfmf65wvE2RtYh/ltqVLa/7f83weE/zrzYDYPYgJIsz4YCWwnkS//CHT
9zlvhDblIJORtvZtHXHl32KAKwpOcBlthb2WPweV9eYOThPbxRj5yYIPPUjfGFgFIRSPOvMbZg7d
H47r+Kg+Hdcdnba0bW7uEyf+OM8eazNt8UvoMcdrNjV2RvPIisV6cSxqqDG5HyeT2ZawaYAytlTv
ohzKF7m9etrKp4ASloqy9jSrLXzG5mttVlaYWFl6LGZwREP2HcTfHbje/HGo1GPWOUOIyS+L5+LW
D63/pCeUhiUwMTWjoDA0T34ZXhrbPUj1nZvmuxxKzuAv5t+014dpVRevbi1f9WYmAWNay1Pe5e0J
sTk9sKc/6VM1Pzmj9qOirPZUiPGtS5LyyTLnb016LcQgvpoJUYiKkSPNjL0V23pVxr3ZrGFgpNUR
VGXwBZdwGb6kWe8Srq54RclpH3SNvlun0ubM79wNfiYu5eLgzva74zhWQbgUy0h8JJV7hrPEaiQ5
CyoxgXklcJUwK1+zkRJF09+Sm/SbeG3Ly02XXSiWRV1ae4dmqV2rplhBAbwwHOgvNU5igu3JgS5w
fnq3+Nsauf9zTd1MzGahObILmDr3tRrbr8AjbiNn5cdyVac1KB51ex0f5iY7BVbG0uHPz2Zmqnha
OM+Y2nQznLw+YS1IMVqVRVx5SRqPknCY6Or1MA7CDh3e7WwOAMy4SCQuWiPp7KhZvVjDR/Ra1/K2
JGk01KIJqeiSkWKewq2cxUmnvc0cEfYSg+dhtd2XoLDZ4Q3jNyjm1gkSwDcoqLCphLKjpcW2ZzYL
mB29I0uWHy27Sg5Qqae90yPSFzNuPg6QttSR9DNXPbpmrZ2wIkfVl5wn9cVRnrE3/2qHNP8qccjc
Z5r8MacWtqtNg1hprMAU3+4zx/xK6151NWDHx3jI+4u75XWcla0cDeDBkUWluayGq05wl7L/X1Nz
0+HIlC6PanXvG4dnwE1YThess6s9jpwOCCYGmuYciI9Bmed+ooNVRNoompsjH43ljk7h5SDotI6D
SVPUddfN3vUZlXStlV4bZV4pBzLue99gxD5rr8YguzMhCJPuZEZVv1cFjc1A8m9ZEF7ChorddHL8
SZvR5X9mQKkNThgc2RoXPpXmOUFzcCXvjrWCnYKTqntANhaaC1bjvmg5p/3+4z+Lkix3FKSZvGMI
Gn00nvg6W5+8Qh1vdcarSz39LJmQ7KelbfZdol5+/2n/rGL//rJQ3dHJabmwWcw+aqCdPhajW5lY
XDTJOmUJP+7YAmElvw1aSwZmYbw4WE8uGKOLoZKvU6Bre3yBciedrovWQc+icsm7HVPqYtcZZFDa
EflH0+GQp0Lf18qWOJd5kU4qv7eccjlXvnFYZSYi12bajQ6CxZEcQCzz9FL6io1NsD7abCHcjkNl
FXSg8ORMcHM+VevA61nrHYQE953Kgo6sCTcYv0/OXbZ8+/3vgyHm091A0jTAxYvXCPvURzBnhSk3
hUZCLFEm+sWX3r5pczIZ9E7cRGjkEMcBAwb73NLemXWSeMErt4fy24ER09ywTugfVj4N0iSbt4Hs
fV//StKcIsYaI8o856Dhhnpz34V1lzxNJSZ/W5k/QQ38Te8TM1nUNxLDq3HlyPkyGJN8sZ1siH0f
++fsOHemdOxvI7DpfdMJ/vjCPKuO3E5D5GiH/+772Bbz1/HOy2F0ZYHTnhLm1uGoeZehX19T2BQP
cksZ4IViUlJryVUxlg8XO1OxU2LEkF7XfzUX6PGgMCtY/KY8SttfzoP9vgKEhHhXGm+2wyxyMOb5
LhWjy3a5MQ6jaB8WGZQ36GtoHn2fnxkRh6psWwJELC6zMOaTM9VPqkuHsCvt9FAtNsmGqh8Owma+
6gxM2r2E9qtxguy6+P3D2k7G3hDjd6cS3WPd1M/0GM83IgDJrodxcvCR7lYvQ8E1L07Py3KpPJou
8hWbRs1mlTPX1TTTDqbtPudttScZ+GbU9nIKSCxFlvQPBCrCXHPS2Mzc4WznzoU+7/wADJRrOZdn
TNPOQ9FRJm/J9iSwIRRe0pwtUrj4GRxkeV8+eJQFkQ83g5Oak4TTcWKGE+A6uHC4i1rL1kI2eFAS
uXCFX44nN/P8qAwbhmRHhHctDKb2PSkCn55ufTlPFbcBJY0AXqvsVSCIXzJtSs4KHiSHwv6ZW1m9
cs7hoF9bPxq4hBfglyjGln521vKBNN19OnX+kTdVvVscY44CU4t9Uam927beHsdnqFynfVmt4cI2
up2m4ur58xsoMeLAjTOFrRIYfK3JOcp+8qnwIko7O7fGzYmsOJeSFGHc5zrQUQnijMpFjFuNc9dq
5XNatRbZDWHQV5Q+L0iwztoGO9PNHpdW4VqorZ/51q3htQYj2Iuigg5+JkqixoCkZrx7+MMD/tns
DC9dx/HLL8CM8uOA0h7TLJ+6FMhLp66jmDooB01zwXSQ2fk9nPooUy3+nSp91UsofF6S1H+wxzPE
+7TIYIH1odb8Q3r6VJRaOIVrJXUNh9HONGpWzDTMA3mYN2K6bzYk0mqbKOLQ7mHqoiasqPfcU40l
kTHYlRgN+8f+sED/ap2/0QycYw2uluImeYcbx5TkcLFKlUT1CXrJksDnSPDFlyPke0zWle/sXI26
BknoGOJp20et7smbhcDdzvmVUFu6N130tITz+L4fHtLcvS9SQz8J5NShXMAh+ECFi77DoGY/toGD
Glk94YhThJSEh6PWv8fXZ59szboTK73rZtqTmHJepKfO49A+sfqjYC8oOs30N6nx9WyRlahT+hDI
jj4BrcyOK2jqnTksvxBEY9VnCAlA09XqEBuZx4G0NVwf0P/F3jD650SYj0HamNfK9r9CHx9Ib87q
xKjvyl73PgsCAkFp9qhvGW6PeXGGLzgEWzMQqnXefLmgUTS1s3dNgdIPSRjYhPm8GJoeZalOPnUh
0irgM+h9dqaroY4z7Y9jys8zWZIqLvFbLNredhz5936k9eyGKQFLcSMO5iCJ8a9dE3rDxAsjObjk
8HgyqfV4//2TYTqfHw3iOKZOLw8NVNSffHDa6o1AaqpNGbdrx5o5WeSrmoSTqL3uTKD15KBIp3tz
0kdWT1S84Sn2kdViG1JtyMgxzBebQ63LGbyXw/QEp/N+djw9Glo6Me3g4Bs9aWQae45GQKm4KLyF
DRca2dThGJKEJHfmKA+tlr0Gqm1Cc9Ah+JurRXpx4t73nfO8TO1pJeexcywIb7Ahj6UsK+IeDZuY
qbm5bhufLM3V983mImwn6h5UKesTQ6Q28ob1C68bcbKrlkWmxMk2vKtBHhM1v0lJHL63q6tnmN2t
SOAoFIXmnYq5BW9kgtjWKkyYvju20GAwXI1uK080yFNCnYmnwFgfRR9M2/SOzZCGCRGIoRWP9egC
XCBBn1ia9wJH8jp0Hu4cV3VxycukIvpzD931qJvWGZvSgt1lA6Wi0J4ab3psHSruvampo4BE8R6d
E3dSoTHmtaz7qs2Q4PQGPcln396Q7a1pTkrOFUwMxLdtg43Jv6de8dzDBCAyrd9ZC4xh1TmHlPw8
Z1ObYYFdnKiUQTHLhncxip+ZVVU7sjt3WjJMx+TJbyYyGmbWkc24ZnpaP1iwaW6iFPtls9I4qOCh
kWGHGnq+sD8jeRspNWUWjqdAsXNOm7oJKxr/2FEbEmqn+1dRNsmBEvrrsqU7grw1Q5fExmiTfus3
IoabIeCPb0MJRgUfj31gHmisDW2rBX8xUwWrxrIhTmTfs8TH5K9EXOQPc9Vnt4B6udBdgyniJT49
U+R2bmrQXrypL1PDEEPOZXYXtO9cCJszsnSORSNPOI+4Szv0fq6jfV2slfZCxWyl8+ZodZdXNwiT
xLLPZodvEsHVBiYRG3Mg9p2t8qtF7qgsZMytQ++hcPOTbmuxxJEValpXotEmD4tpVLEW9JwDk0IH
ogqPMJ/N15JK2ZOC/u3ruXUyK/cuS8qKNj77tU0MJi7zxGY7B0js+fmBYS0+QP//ODuz5raxbEv/
lRv5jroYDqaOm/eBAziIlChKsmS/ICTLxsE8j7++P6iq+tqUQ+ruqCxlKiwLJAgc7LP3Wt9iKFHa
fsJuCpndCCpqyaAOdioybOoJLgDfEjNTRDvlLqelnoAfmHa4S8AxevWYvzCkS5Zu75Zb3GdxgB2k
gCFJpJuFIQnJZJrKn72qnlxneArM6XHs7V3fjkS5pdMrZitqTT24q9znUQ+PjSazB9No7+xIT/ci
wYKeVpW+7zE7axQx7CgOA5rQWjHA4PXLWm95IFDvf7yevS/kmcXTImRf5WK6uJQ+Jao5qHoNkVl2
es9uhQdtZkF3LA0JQzOhQ01P/RO51R9cgDBqoIXBWuWY77id+EpateYe9dIIN3Lq+wie0VjBKzQ9
fCbbJMYI3JJ3D7w9+qFkaIrDaUWrHtsvHcrusQzgGGgmM5scvA2U3UUF32dpUfotVKlszA6Xa4RY
200fKnARQ0TItCDbz+9+qHpsLgI/uHNAKMSF7rV1jS6+Dc2FOigvfU01MVfVRvKAvzX4ZCP73lfE
W0fBbLORJrfqUoiFszqugH8MMGrYNKHh21C3LktXQXd/DHobCpI6fBI4/wf9JrhMcsM0MOMYiy4J
bZVh+X7lVr03OY2+TYKCJIfRWQRXqKnJxjPjB0VhBAerc1276qLBzr+Q9hgtKhc9I32ODWakR35H
wqOO9WqcImYCWNdQDopV7QZf1ZrpirKVvrVp6uZIadMsirRZphOKGxQxtObvUsKn58RVAs+X+ZA9
l4mteuPgn2jZTXBG+Ek0Dw8m81mnoszGJv08TKNXx3bHqpLSHVQxWhcMY8kTZJOYBTd65J8aNKGb
LI0d1O0C6mqvkTNAhqFuAXkY46ZhegAdu6Bg8LjN8TPU+aps79h2qF4QTiyLhjKRkvGC8Vp+oqb6
w/0FrRTUmzu7yQCX/V6mxINQM/SlvRel9XZyk6M/uKGn2fVrJ6JsVQ3dJx/2Hw4oLPizdC5IdcDS
+/sBE3VS6VgXrKt6uhJ9VzJQHh/BqHcreluZ3j5+vID8oTGEX4tmC2m6s2ntLWjil8aQlkmV3XA6
eD1E7YXTOEhExq9+Phke5jPkK2MIoL6DijoTtZHZfbKCvS8EiYHhf9RjDnPPy1ZE6VYxa38zQLYu
2p3oVB9yPAGUvrUa6vCsS0r8MIcKgpz7k478H25m4dhzijBnGwTsXCr+8tZLtazYsbeDp0ZpuLDk
UmtzZcfbf3T1Xt0RU7seC+Pp4xP+XjDHe5wbL2/H/Wdr5peDBoFWmfgyBg/rwlz7UdUVVqmtPj7K
e7YyZb5rI9JEf0gr7LLfJ/QqaFXBdWRjlFvBxysRG9Pyb7igAf5r7i5gLwLypZkHfdZxnsMEaY4e
LNVvurFnHGF9Fuf1h7eODhMigmHQinzn/+cRWNeiloM3mDT/hiFi0sqd9PE7199vO/ndKvFpqo3Y
07rsNSpYudB4JINnFf1BVP53/LuMWfSaUKpSq+/08jqdsjst8E0G9dHNZDXBRksMw4sF1Zlf9AHL
Wr/AcbHsOl8etWlZNNlw71emtkQvBFHL9z/Zl/zhtp87lqqGhgpAwtte+perQgx+2TeV0nsVV/mA
PW0REhDPQgjCCIEMFrT0M+zjH248C+UUpcM8lrLFxdUvu5i4o2joPQWUEPiWbyINCZxtrbsw8dTs
yYkIIEZX8JlRVLcv3ywmPeKXZnMsTnYeaRdbMMo0vKE9CRsDyjKkj+hZFCRXqZN71ZwbMuFDa3Vq
3q5jEiNT+Vy29bQrLfeJcTxioG4gH9qU/TFil+CNBoU4prTsqpiSL/U0zBsptX8YE4oSjFvsD0io
ILhAhLs6cqv1UAdXpPX4J7CnEOnZZCma+sTFsQy0mnsyJIK4gSBC9yK+IoXRJiFTG9aiHIaVJBFl
VTh6tAAulH9NII9S9+yUTBtvCszT5/EByI+9qgOS6AjAqRaTH7OOMDDwTItnciMmk5ahND3ft/WF
ojo0qloVLBII2kVeDya9GUHOke/o9376AoUn4pkfOB6cnG4JQCO/UkC0EZykv2at+liOxjaxo/6k
BIW9ZQLKsNUyzg259ge10u2DMNx1SICRp1UGaZl6tm7yKLguiNHFVSO3WQzQAW1Rvy8EYQR+Nl0H
7J13Qzn5G0O8FhpbY6Y52ipu+3ypRtq0HXqk/Fp7QlOYnzMs92tgEMouZxiv0EqE1eAvXCt+EB0+
yAxr8CIyu1vg2sVOVdOtG1fj2mWAbRbOyUUXSks8XiMxTd7Uw2U8nlsardeq2d8OOtGJgTutnapQ
r5N+6BauT276bJtnUM622Srx/sh0WiLd+ao7bL/cQqUUra0vjdoua4RA68q5SsFyacG0JhF5WJVp
re9tSeQI7ZqiOweavwuQbqyjmmXJRvu+0NntaijJdgVaHC/GYxHXabGMBzY1qs6ATEwW0jM2iygY
2mGb9aoXluG09TXH5f61d2gQgZZUxiasUhDNppJvbd9aGoQqXavxuNakYqA9avMdCxZKQxWNZQHw
pSbM2mRksOx0mXN3jMpD2skd5UC8d3obWg/0NiU42hD2SGGwaIbJQz1vHuXo+jsj6X9Gpq9fOVEb
nphAucghENnEKfLl6UGJMLbGNUIkfSKYJ6jkF0kL9lbRj11sJeuC1uJaCUvlUb8r2fRd+RFqmJid
ba1MJxhs3aq3tBJjP/IRelxPUVIqyMzJLxf9uIMP5fW95e+sO7Q01A5D2G1IBVqCXRUHoivKTYZk
SxcFNDBt+D5Q1O7HQAuPRpKtfGvOH7BBskVdpi3K1CqZJvbVWg8FV7dfULkGi0aV/ld8ozu9d7ub
1vWBoSXEMTk2o2ZiiOplZSamFyNgo88j8TSlNVnCZXDmHkbzRT2xHJL4OPfqs9CQV0RCndzWyk9h
vGxzRs8tvYttU6kryBU+arSBPL/QbaE/RDwoJnYYqJim27Sy/HWjARkidquCNWm5vCZxIBEgPOKQ
FpEpd+EcLO9juZ4Z2WJTfVZSvIMOMFmj2Suo4/AOubjvfy9kqmTqBre3Sy9q2y2OTIgW6AeDKIvu
2kguW7PyFFx1332mUPaEZk329FDxUG9UZR2GtXI3qmZ9HWsWXM2kzz2SEch+iV+sviakvTAJGxpA
edkBqu1p6qa9D2XJM9AX8RhpvpQ0jXRCXnHHthWEgcZaV+ETCMFrEdEYY4f+XAbNt48f9JfV2/ym
XQY9RDgbFlioizcdGjGwTLMtvex+bHlYyHTgzqH1RwY7UWNhrxRLYJXVZ5WVMT8Yf50ucmD8Dib/
ItsOMcXFgzNOYQAkRlGS5tQ99RUbG9zkKcvN+KQ5GGETHw3UYGWbjiCustbLTTLntuZ9hyZzcs6u
798FPLmQLQFbV+uMWjANz2EQ+7SjG9oTAWLXOEM7DVXD8Zqi9gzrm4u8dE/fGo6fOh5EazTQ9yT+
qr4X6yzTweWZgbvIZGJfGRoCLqtn2hArNoQvi3SQsLHloTAekKDjjidnA7jvj9jQDy7i6y8wdvd2
Zz2Dz++uc8sdDmYvNk3F+tHCm09aAnoDSNGeotj2sh7cc5FaxtHu0nPrq8OWqfumRlHBIxQfIfdM
vA+LaaNWJWQ/1L272ofeypMkZonr18ogiRHy3ZdIZScLYT1aIdCDVyGQXrh04zODvXuopye98h87
Kz+PJinqRamzlwRKXvEBnEWX6wh+dYZUczeK6/Lg01FC9bTPyDQM7abetabSenkhc9RA+5zUJLuw
F+5U0cqlGRtJ0goIVxjQMW5GlNJLUxSI9oai30hIvWttbB9RLFlL320YkYv+xkjh1bpITyA5tiaC
J+fniDiOHiLAQSUf2TwXt0PM26uStjqiXoZwqUqdR91xjvHZxSROrDpFPJDjq5IWSM3ZQzD3M2f3
8Q3yLmmDKxTeA90h+BgqNq6LOqskSThqMZZ6SZSPcEMqkE1COKtAVXahiDHIF5G2tGi/mKXOZ9Ys
+0BO+yiIaEyr249fjXlZl7+9Gup/coMpzWGj/L5IydKsXGF2pYeMplx0IRiZSf/h+tqrHYV7JQNW
aZVgtI1Ck6yRVgCR2rkJOrdF3l4/d/Mni1u/Up5iv/oe45Jsih5IjzTPIBrXQVLJDY3SU5YWj7S4
0elqCjIrngBJVP5w5PTUSB0tvZ1fxQ18G9tgMbMFITlV/KSG+XMsM2OpPlqlFPgkSXdU6/DJpPkI
KQLrT4mNPm2J4m52qd68Ajt7lXV070yyXpJwto817tqPz9mlbOLylM0l/C+7grTzG9Q+LHHDDJZD
XlnT44uDE9Lyrx8f6V0b4O1QjmWrJp6xeT7y+6HI3mF7lmWlJwP7O9TRZePbnJ65udpZDj1ourEQ
S5V124Ft7bHmfvwCLncj8/Hhq81EfXauGB1/P34NbNidwqD0EBKz7aBinwub51QxbrFNcL2g7Gv8
4N4iEefjI8/v7GI5RxKPwZE2D1Oht+v2l5NMGHjJs6vKPYj77P5qdQeyABsKaIyPD6T94T0KIDKq
4bLVc9jq/f4e4RJUpGKVuZem5U1ZjQ96Hn3NTWBxamhBWTCaZVmU7QZDobJAQdfM+yN/ygGjudds
UVblSDJUAj/2KqvNk43OcF5ux0/6u/ofzggWU/ytbEcdPBoXd2oB5Y3rDmerZdcnncg2gRli5UbV
1snmOkio1QGO/0LDtMGkmfTNBBWgmVINE2j8dVCccUcq2Fpl68VbeUF3NiHPj3vAd+CBDP22CrDb
1VEw7OAxCaF90qV9d6YZ66n8H7o73XEIERdXc5UlRdC4DEmALWnrxkpeg2xe+3NrPwRhuiLTBGWA
TMVpIhjo5ESSXvOcQys3uvmcxpDVgrS0trot9RsksxqMJgS7Q/fpNXG5F55f6ZyPi28DtqB22dsl
VLZU6SR2IHnQMtRmvlBHU3gafvdluB6cuD8NcQVvo31EMLCjorY2YN2xYLExRTPEMyrNLG1BCt9g
+fuPr9jLhs0/XxxtSDoSgIkub8oC/EXjU76TmABthgIbxPnQfdaBvKyn3j4oSrk5ChkD6eWHhXcy
isEr8ZieixhnaF9HX5K2kPqnOpY/GlPZFIisAh7kvZh1LuVw/vh9vlv95pegmaz4luXolNEXV7wW
ggdlTWw9bLVM11t2264DarfwITmIOqHosE9hgwQsc9ikDD5TuU9ewuXjcX4JtEIEPVj6du8kWVFq
BUXVT61nj8atGGtyg/MZI9EHV1WNHnxC7MtUYwpXyRjZC+Sa5sZMH21j/Eys966D9vZSXM0AEWWx
17vsz6g9MbY6JiYvC1FoQuMh/jHGD0fDPd0MjfKiu6Th1GTOqhqCfBka1QH0DtLh4DYSVrjWivwH
YMZNJskbzRP093MHoCWtcVOV5bqZlI6K1v40XvxP59Cgs2phkTc5m/MC/MtSziw7DUsz4koi53Mn
GXYQLdutS4mnIJvyY6kxt+5d9gmtvIrQs5nGUQm41j7+LP9w2/BJIi4w6eS7+uX6iUpagRQlGg9d
xxZaFJwRxfv/OQShFZr1Vt7NlcMv77S1oURlKi20KOleYuEvmlrcfHyI+Zr/9bnIVcCliExQZdyl
m5fO7l6xS1OrncozRXp0wqjG4KEfMj/dVUO97qzuYMrhk2fx/LIvjgnxE8qBaglWg8tncWzbAY8e
qoA2BoOc568ReT5GyCTaxvL18fv7w6fEs4EiHiiti1xqvph+OYVFpcRotolMiIbsp1KimLDT/1cz
Pk95mLFcBHNFY1ES/n4Ms1dkmFKDehYZ1ehSIi8Fr7ygEg9Waju6x4/f0vuPjMPxNNEc3TJhyV1c
FVJLakBPCqmssfNMJ/EqrPBvKAZOM8JKQeiSmqwR+fjxUZknvPvYNJOBKP12kmWYCs8PuV9OZalG
bkpLpPCIdQbh60fjoc9EuRqIIdWsBOn81B/SgOF9b4PJ71xnbSDJR4eAnp3pg9xGo61uppiWFjbV
fY4VdNG1Nqbqsj8zi6LyD5P4qgr0a8zNYJFwrq5r1JPbIEd0IHTlXqMHkU2qDdEnc1eq36g3lZtM
uy6oXjECVDet7S8rQCV0Zd38OiKvCv32MUQUsTH7NlimaChv80AjykN5UGLfup2GHPOk4p8HAJIr
psv9Krfo6AUBwTVtLkGJFndxN45eqzUgcVHYDW3k7BS1WuhKoK9EoPi3vi3bfTNiSTbV+yTQ1zmf
4ErpDZBYlS8PLdYCNxXq0clD7ei2dN0nOVgvk6m8Gph/wFNQGPpOsqkknIratyGcl4rhdQ3HCTX5
hJqeSWnv3MSpSoSbW2FYqh3i+1QZYCzFkR0gjAuCflgqvL5F1avYTRpwbHqilKtkkjMQ2oRzNNtv
5g1pPbtKddwaadfvI1fRNuy0M6IRV+48GHRmtDRwrmvw3wynnzshVhY1a5xmGB0qPhtL8nRIa+Jq
DAx0Cb08r8CKRtgoKrNqWsgaTNQcrIm5D9zXkLeQAIB+rZgah8uQcNIlpRv8hbps9lkfLUFacAKi
Esu0Lr8Mgr7tZLhw5uNObivdizM75+QRYK47zS17Ga8C4uD5ObIcBTfoAsgOFmGL8zb23XRnzIyC
Od6Gfka/bVR3x3A63o54B3rNya61olRuWkVg+7b0J0QinDYHl6yRdZC1cXyP7UbKOFlqX7SQscDQ
4jpUZgo73Oq1raf5deL413FAslJtJsYBRFqqZhuwCjSjI31lC2RKauPkBJvyy5E+nGBoNtvAFcTA
wLA9gnGotobTbcvavJ+mRjkbABcY6seP+EW1JVE8+kozs9tcmoZXsB/NOiM4qYlXYrpewgBRTzbP
XasH+u+idVlnvc/0g00lItaoXHI39xiz9HIHKa09Yen8FrvYZoRMd3QJNXQ4c6ps0AAqgoAxtQw7
+km/skPx4+Ml5HLHwTqJ6wid6tvTW7tUA2aSAXzWmYXnWIW/nlpTW6hl9+K0XJkfH+kPSxVBBbOS
Al4JtffFisz9VOWxw5GCpPzZOobCgJvusZUV/eKrCvevVT4Twr5/0MwcnfkZIISpvYPAxLbflRHd
K89okmSVBP25bOb7pEbH4c5QdxKwKxyyS5TFwAXQUeDnZsg4Qqyn67HL9M9mpO8fszqIcHaihP6B
BrMvHn3watwSzk7qaQ4mWnf0X4r6uiWHpBrz08fn+w+HoudD2czWhlbU5RO999PMkD49SNb1J3sk
d6gztoLIAu7xp48Ppb81tH4vH9is8hg1AcOquu1c1H+FbRU1z4DQq2d0R5gXD1Ew4rw002AO8EFT
plWLLLCLrWr1K2k2qtdnPX0doPmVb70II2MCTowKKdEJvqfiW461dAtfFqJkP0Lu7MrqyhXxN7NP
mj1pMP0qmcFdsTozJkPHS0pEjNLKJqLoZxlgSEdU7UplxQPrW8GUxjFq6H8SKCL87poWV/MTO+Dr
OJJ4HltgRxV5gkwxezyBygW8Job7Kw0YA4aV8qseI1PoZTGt+h4RYawwX8kU1csasVAr8yUu8sDD
hXyCn5gs8NUCT1S/Ql5+HdlXsDZrvZeq9V7B0AEswr8t7Dyi0bVILKvxmiHSFzEGWxzi8kcbWTcI
lQ0ihQr3MBnmtkSQ3HfSMzvLIjYCx4gTp5anlqS8BLL1ShmJtSwg7bgyrpYzyCVp63jXOD2WgKTY
kjJRHPswM3dlYB/IKCFFh7bI2uwcwrW4GvGBfdFjCFCqlRCsKFOVnU5qr1KZWKi9+69lYelejdTw
igxIa5dWDIlY+x/toaSfGZNV5gTr2W7+UCCYZkdfvI5aoG8z6SdLK6JvkUJGztVz1AfRFsuVtmgL
TCxunEd7KhSERrS8oOBkW0UT3xvW3oMo8d591ZpSubdzVnKt069Nq8A7rXbHzLC4hUpDuZbteO8E
uKh929JX0l6Nuhkw1saNYJ5xpte7MDdeUYy2V4VlIxslGH5rDOk5CXCjRPXgHPRqxIqsOdwt+r1e
wGwKKvRUhm2XG9Tqe1AwYDclZu9ujASy/RzT5AuxTI1np8VtQ/1zpdf9rlYYHpaOH1LVxCiH8huH
CdiKImKk710KL9ZRpCNjqm7D0UsR8PVxsMowU+2MTDlDFZ2ZswfkT/LQCzgv9URtHNt0a3hiEYPH
to8TaMGNnbg1tDaFqg0nwpjcTQ7taK222X3YEJ0GzImCyGjLJW4/7sJOowgIy5+siIhwE1ikgNq8
gAitlQyzHbupdlNX+nbSghInBk4pRSFjgaQmnuMRyD+los7gozmW/fTTb7VHNy/T67xS2WbBgwZR
QpSMmfyI03Jah8waSHMzthmVU6an5oH7U1k0WHOWdTmUpKwApxOO4m7aUflej+VDUhvmDXpcdDEB
sKGPl6h/9nN+W6LI+WN8RJsDOx70fuP3Utk3oPdj+Y29hn31Mja5k0uooFCxrGU+hlcSzsp2qNQW
DX8At1jUhEiAH87UnC+pea6lSXhRLHdqXqeEeZAZzmKmeFopT4ixw8VYacbRMhfIEL5xh3OWa8UL
J+c7zXHgxHW1FYrGtMWxD2gLikWEyGRXGHG0VDhllH7YGPXUPQ5jV17ZefhkN85PFGs/rahcU1Zi
VTcAMzAsPeaqmBEBDWOuCixBNNbEQcsvpOTZV0HJWtsXQXos0l0HWHEzoIS/mgYsFmn3atIX2E3G
dK84gFBSJ0MoXyPbDdyfalMvFSPJrwY/z7f1EN6mka0tjHGqt66xk4Yir/P2K92GL2Zd1Le9rUC7
UrpjWEf2EmUQk4VBxS2rBF46tPiCyegZtNi9HgYCflAM6SvUNeNaKDXEqyTMbkL3ZXCfMqP6FlGV
2W4x7axAP5uqbK7VSIcVZ1h409LEudXhnqAMU5d54UQ3PoX3pKcbwV58JVr7OvFlfJON7ohViW1y
HlU1tRcOgUJxNqMVPPco53OEHyxrzaroHCg9LW5Dq04aj4ERUzzXrA8AWVwQONLBZ9URLaTGc1O8
249ZOx0DACibTFc3o12V+1R1/I2yqnO73IlU6p84R8135QtgcgQLKBos2wQeennFpjIzJ7tCZzOV
NWlaZUeYCRE+fcdbM9LqRTRyWJQ4fZeiiEwqdQvcCbhvP1WeDO6vDbnBiYhxE2Y1sTgooLwMYzj5
Oq67rnieNaiWabm2+wTHCbEZLRjcIT+TNVyfZZ3t7R6ThiYGd4+6wr2OZtNxFt6DI32S7hCACA4X
eSJupg6E62Q59XJq03BVGwRDduPQLvtYAIRUMug9DAulLbQF2a7tKsuHG7+WFjkuE6SO4tAINgl2
jLsIsDGrw8i+8G0F+M/vw/8KfuSnf97q9X//F99/z4uxCgPZXHz73/d5yj//Nf+d//Mzv/+N/z6G
36u8zn82H/7U5kd+/Zz+qC9/6LffzNH/9epWz83zb9+ssyZsxtv2RzWef9Rt0ry9Ct7H/JP/t3/4
Hz/efsv9WPz4+6/vtJ2a+bcFYZ799a8/2r3+/dfc+vjPX3/9v/5sfv1//+VVz9l39gz//FX//vkf
z3Xz91/uP0wxixktQYfYQohLSd//mP9EMf+BNpfAAdhFDHCst9U2y6tG/v2Xqf2DvI/5Zsf3TGt9
rnHrvJ3/SGj/AI1IfI1gxPGGSvzr3y/st8/vfz7P/8ja9JSHWVP//ddlQrUAjzn3XBAiAHUQTBt+
X9Hj0mQbP9MCkrQft50xWGu/wYtSId45vHlGErMyvLy1u7vcWQ999s2YJ+JobUH8gJYZr4cRqSJ+
pM/mh+9fGyJ1HfgkATW0lnHi/f7a1FQpmjqvO9aOAo9R22Yr029OpRwBlCWkQoWjDv6OXgTryWQf
MCUq26yCqe2OTrvq2J/CoCF6BODVZxLV+XP7tdmHhAL7lUaXVLjzP5cLS16aIQBEQtZYbsEc8dxd
qlNXXTMJN9fj1x6Rz3VEGu46LoZxFRAmeRcr5iozH7qiy6/b6rlIBuEpTqodKnPv43x/yP0wX9la
WYIHjiBT1HWwG4pKY3IqsbUkPcmCo1qzHoEsVnprDy6zQnSu7Lopc9YWcjUVbr8LvaqXN29fXDdw
vRCfJX2E0lz9cpn/62r67eq5mP9wEpDSuCoxCowGcRVczAQNUtR8QuoqQMrzodVA3Rn5auin/FHa
uX1d9SHIFHFPZKzx4ETalZaWzk7t6Wy9vZu0VjGj0PO5jSOfylxq549f4dsO7ZeKBZQoglQmQEwm
8D7AbP/9Ggpby0Zmwq507BCw4YJqXWrR/AhFmwxvvRJewbAdoQr0FAKVr9NES9adiYwrwRbvDcmI
jCvRablNZbqaWJVXw9COV1k8mne0R1/cyrpJxHASVVjtKne0j6aSnIwYmhYki03Qp+OVjJBpxlNQ
3/QkZCxdvCNRnahL1IzBAdxwfF2EkfGgatmeeMM5EqzRd4GYYDvzgCCCSHsp5fRQy6y7aUL4o6oR
er6hT6vCNaOzG7tyK5AQgGMnCdxo03ujnaZPOurmuysehb3LmQS+wpAdJfTvp1IMIk97DMkLKavX
Tk2ac22SC1YjVoGYrmFwN0+EQGSnqpIG+eAEORVx/VMt/f6mtWqMNU1O6oaLIBJDyLlQ8+qYWu43
/q5FATtWx9iWLzlgyaM2kIcwsV0F9RZb2KeEcszzAHXSvz+Onubizo0Scg9nEuSgN4XHdP0ghHKD
zPZgyNAkJX2dTGYO0kLgxfLv6TCVXye2ksu2Bsw5DQBP+kJv8O2XIU24nTo/tG2ruu26IQPmld6F
k+ourAFGMs/yV7LQHhIwoWxl2uAT74RJ2/63NcXWifvRofeheWHEbrwbXaUO1ILBhDio9REz58Fi
Y8/wfBj0W7QlYqFoUz1zBHWy/tgP6dJdK9O1H9NADZoD+QcEONCqOoyF9o389qXpdxSw5vfKFuHR
l6kO6N22abZO6yh07WNSU1C0mqKvukJ7oT/N7mYY6YZK/aecb+RJ978OPX1Ke2qBjGgKLMR4E2c9
ajoV415WuNXBKsFaSZj5flSUC37qkBuVfsVO8Z54R3btiI2m3DxjfXzoIsw4sfIN3jay2Vx3VkMV
PVSNugmKcm/MyWuWXJs0ZRaZmV63BSPEcV1JJJehrM62Gh9DCaMBiduVqOmzAuAHaXKWaX9buBMc
hKkEUAZnSfgkasTOSxJFfGTJXSyDR8WH6Q4RUiGRmuEUUJ5Ae6jj6s7W7qYigXDi0mZnUryQc1au
qUe3qdU95+O5TptNO7Hs1rE23GC16/pQfNEEXQrwUCrPiavJ1U4OVuOdO8N/iy4zoHijIegA04FT
wSMiE4M8eHgtt1l21FUnOpvxDamGzXTyO1I2UzZd5Cx1VrHWwDsvWAU07Ig0KirL8SeSRfS1FvT5
SVcDcJvKc5+qrldX400cjwC7iuxfX6Dk0Sky7Zu80BHtEiP5pLvF3i6JjGTcIPYC0BUoEBGwIYv6
devK4sYeg2hjlJp50PLa3YKKOJmmRjRba4bAQgoE53PDUbOT+lGT00+ZOM5rT0sMQTHqCf26VjR5
8/bFbXyxGUbOMla3paF1/qFL/YBmboYrhV9AAk8BC3Yh5yU3lyBAh1j8EPEjDSApF3pa7GJ2O6+F
n3yN3Db/Btmqx9mbiy9+Gg5sYcz+zukAwmahdWhFVl+rKsZzQg/uScnSFkHh6qSx7LVE2PdS7b6K
thiutc7SH1I4SOiusZ8N3Qm1Z3sfwjLQrVI8xjCXw6CZQCUY5aZUgvpBsd0voPDsjaimal2UUp6A
owAZbszbymymG7ySFP1Dfs1uXywbOqkrq8KWivdw53aTs4RJAXUSIisjAlBDRGnpd1UzyqXkGnoQ
fvAMkiH/5pf6bT5q0ckwTBIOCEvb5wRdrEVT/Xz7jkButh1v/0lkAPhZsZ+wG2ao7g0FQf38RVeu
wejCIBlpwNGS4B4n0TXcA3q/bXOYE8w4bgK9nXMgCDMtM+k+uv51MsTuWi3gDqNU32Nlbm6a2mJL
76OGFEM2Mi/XOy7sAfde2JH8awvVOfzzi2kRS24s2XW0wHKXTdk2x//5QiBvvO1yWYOM4MPpwEPR
ru+f/Fq1oArpREOT2LpXutI/kHtheG4iuiscSIeYZKzbSOUNAgVp8dm2/s52xZdQuwUr+4M08go6
TXyb9WN1A3DZujJjQUKI1A5aqenPFvoZgDYvIZ0kYNeTWQPqAgZXkcV8KAph7ulkLN6+y2RLoLkY
h1NLorcCievWMUINBBeIDH79bVOKqzpsml3IVGoZxSOwTRMOaNXms08++gmaTJ8LnHzplOZjHsq7
YlRxEggxPhUT4w7dh1Sd+NZcJaltvUmrptl35MUTXdGNWzVN0WDXEYjEqT/X0YDOEbPThqBUBdjO
V7Xpf2hV/RLqfX0jDaoVRidUj7qa7EsM/iR+pPptwHaTBmBzhvRYbqwKIa9en2NlpdaNS6OuOGeG
KNehmzdQR9TmVI2S0+vr/jZycWUAVgq8InDWtoi0vcYmaTmN6fech/BhiHwdcbi/BlKujlqaL90W
GGgXojI0owzxOJo3Yaf+wkaH+ZSQB/PNq8BK3ZuM+tZIVIEAz9/GaUzpPjn22R1D4qD49NJpAhY4
BDtHiju1K8arty8tk/0NE9/ki9G40wr9Yn4YqqRZVm1FiIpNKINwkfZ0g0Fh0YsOclYoXVI+/GdC
UPPjpDRUelYoWEUzsbb6TN3yKQewcUR31u0xh5bToOGa0u6swLg6BG7y2JlWe86Vtj3bKaU7+mIw
6x0MiU7IcjcBRr0a5yDjMoL2hihKXPVVN2zgixpzUmR0FSqizhfK/J9v37/9l5NlyJ60mAT7Njgl
fUiO9vzW/DpODpV4pD/ePWsAIUn+6L2aj7QPKh3HvkhXRRhjV6Z4oQeq6VvIDsOJu8Pd/G+SzmNJ
biOLol+ECHizhSlf1d5xg2CTbHiTCZfA188pzUoTkqjprgIyn7n3XIDnLdm+Stv11ka1ymWErTkd
wrRel4tcK7nP3NX5f+25kcrtE5ob8h4ns7mZVyoduWfa8C6AQj5pavOeArgj95vu73+/p571R3au
zaPHRRIxcNWjoPDk0zZX+DvvyVbm2CZiQZiddzjta3LyrLQeHoKFLBRH7Bi1LPhL/JaUPwy5/UZ6
GcHfF8CcHLAr8VKLgHedCpJyjQJIdjbmZA172X1QnOEecS3xkimG0ZbxrDmtH69Jw9nOwFkWvNr5
6ya7C1fa/FyyZNw3cKHCsvSfepXmDAeX9kg0NCX8Zk37JdhuuHCYNPvZeXCn6VI0brKVWf8FGPvk
zIllzm9r2/snWyEdGX2HvKpOcBMjLL95m8dckmzUXT6uLwHtwpW3sXvO2n9jb7gfFeTQ2CQt5lGa
fR9vbCpeNCcv4lZlf/ECSUBJ/OuNNIsTg3aqj2H5nghavAhhipeiMn4xQ50vwVjIl6nJdghoIEbb
Rreb/O5JpyQFcVr+wx7W4UV/KMtNPYjRDQuXFplbpV+b4c9Wmn+tpSPrz0E8lNt2lInJOQ3rfJOz
FKFn9P7Vq6uOHBquLhqQGnbgLlu8r6IcMU6bEFaAwT22TDPOW4/4aOvafW3JZ5uL9ESJstzMe5rt
OFdQwVhBOH4Z5qQe4yUjpq14AVKJNP0XW9rsuEBaRYhLidhvY8FG8MFapiDqPFothdShbGCp6gGl
aS2vS15Wb+s4X0FUPQ2GxsuyYI+/L+0hfcG9EdU78WHOZaC7DseiImZ+MF/c0nq3eOrPfHbzVu9c
dWfw1eNZgHo44YgMy5039zrQOATu5dglpJxAst7m74D/TpbB627Q8Wc5WPtGaxI1abuR9C5mu8sd
H7u6WsLiTkXe1MwQ8r0yAdmzJlu/Prg+BbMNLb3VS/dgT/ZuAgPC1rwKMfAAUBuckxVo5BJMgbpN
2XMxGcQwBxpFbKtRppnaubd8iCrdg17r+AuG7Kn2miVyBBxzgx7Gml5UhnrBVD9aqSOdqE+pnl8M
yxiijuIOdgpOn40klbQCF6qv6y+90stnBvMagFq7e2YI4J2Q4JmYzPhRpnx5EtuAMNvqz2NFtruZ
+ieXYOS11vdBjrEjX9oHWhFuQ2mqWJ6BRwHndWJJOw+rfAbwqdIXt9UCUruMXdZ3Y+wG0y9WPF7k
NPW/ac1uttsVN0VhJtUE/drORBhAoOmlA1JGZ1NQ/92CPkbEpl9apul55nQH0flzrGbOsFGpQ7HW
lwmY3NDwWHorT7uPvCRMywXNzNAlTvDlcbeEsujNiNmoj3+tQ2GQLxHpETBmcT8ArPfCRf6SFiaH
wklL7sMvOmtOyQU9TzE0wK/XfwEImmhZwOPpxjupLktUloUE5tVfJ53R+aJrsWml/aEum2tWkXgq
jTdvtLJ46Zx0T8bAQ2l4eAlN92fiEIFVPiM5kFRrq/GFJYTZ+VB+Fqtm850g11x7eEq+RtpqSsZ7
a28n4Y7YT3hXL2u9oB/9s7jyVgR1Q3zGt6bDQqCuUy9Nq//S3yae+0OwqDpCKxi1wWDtkMzwxIrt
coWzhNBT+PHkwaa2WxfKj+ou/gqDxybgyCdeenAFwRQCgpYL5+mkjBbHeE0QcE0LVY1R3RPwOOdC
JfloPRsrDVrFZmmtceM1PYF+/ErHJTcqIHfSizxwaLey8q+D0b+C4kU3RuiY00/iVDMwnGYeZwv1
Hb3RmtStwaSxXc9ZNqqLx1HPIic0bSjLMFj/lUUFid9RR3skRkDvGy4R8K2DxT5RUEyWlkZ83uq/
FaigV9Vvu3mydEbiwb8SIP60CmenD022b189IK9RPpq/sg7ktxA5UZklx2nGkgNLdzishn/qcfhV
8+wd9G25s88yN85oMeutf80qftu0hnyJc+oSQHOgxyVacXZKyDXy1DTztG/68q3V0oAgb7z4pT48
a1W2RKs7BonffC+EqYRD5uOXzBnbqZVMqaCajveeqNRA1i66x5eP05vmmCWQoe0WH/bXtvEIBxxH
oWVANTK4vN0sfS7nYju7QqSh06uDRM0Y5pNOUmEA8DBDN9oSzRc4ojmzD4RxEsAsY3r6UzBbiHvd
6c6j0iKv8i+dVm/cBtY5zez0qe3dJ4oq3dS631APnhQdnNnVH1vnPcGkxL+i2Ak7nmz3q081QpZT
vBE6eR1qBrHAsO97Upqpzdn2m0D8YY3GJZ/Fny5YuBppqHgmIWjjmIraVPahp9jfF95UXd3AX4hX
+LC6YIz9BvVyndbqkI/qDxJzaAqzOFZeNsRbD3dt8G9Oiac8m9u/CCqeoY076OcosV0rs2O/a5gL
8ZNHSHFsyu9YWQJ+i6UP0cg+dstT0E5dd+kGxHlVSy42xo0jhiwfC2fOBh0rb9FBcMVzsoSqFVej
JO1mqwC2zZV9hI3eAUFcjYOlO6izHNIQZAZpcHS+GAp0eFN/DYaq9rVWT7sxg/1qYnwVDuCCgWTs
xd4mwLTNoYe5+9x2btJPH5UL0a1ZuoHIAeeJDTZTHeo4nCStQyIGCgDlkMndC4Oz0QAfs5DyveYD
ITr3QYSpyAtp0d9HEGQYfBs4JU323nXHWdrm9hwRqJLAxCL5wFcHYy7qfd7QotM+x9JfZTTpku9g
LT5B7ufz3H+PKMXDSTN37owZz8q7YNdToUOka9iKD0c/WL5mLa4y599aNCJy4CeWkJD9+thJm6hM
98XbclqYpcQWOxODiP8MXpSP1mIxcbd91CaQDqe7w3b8YV/q1K9TvkWLgFvo4wbeuaW9NxksPHv9
+pSVEDH9ykAN6nIkmG3pxFvKWbYUCbGR18wWoLeqdAz9hRE7yPkInXCXZCVco7GzLKSE3N2uNh6r
gZ6l72zuMRsBiQVmKjZ6NwGm7YNmSvODmTpHgymg6+ZMIFk3FL5ITyUsD0KO6reFWCE5bOhEMPPt
9VwQ3ka4UIwN0NCX/iqHPRiNYbcAj09UAxgb8u6Z0ZB7ZSwsZw7SwjQ7YJ5Mg229P41+XiSeoT7W
gAu+b/nsJpQMFmk1PItFvPZQ6H39rmIz3ctml0usW9OYSIPKqII4kDiUtYvBW+H3PtEmKAlMu+u5
4GbCdO5Ppds2KvHt+ZfZzGfbrIkXGMiTacnPhGLOoyLsa253cTOzc/Ddl3E17B38kYkXjuTBNI9M
Ql1z536gMTS3ibJckPhFLIOHqPwAKvetax6MzmJ8xd76ggLvnRyGNGwRCCY0Scjx+YZZyBpIXxEv
miTsaikedq3Y+ak6+OPiHWwSmsPVabukdPRvBOppLCQRVYN7L+t0xtyZXb2Mc7qjOAX+4AbatRrp
HbY76gdslBWSlpHIZdwQa+DFVsVKYgcfnBAZvRb++dT00Qp4SDpG1cK+asXFL803Da1XWPfgC6vF
a6+NbuGSbJEpahN0Ns8Dypxzxvm2cU8Pmc6DyiuIQshJ2tnTotTiTm3A1flIJBAXGfqu0vkz2vxm
kUB3gk/I/HQzkjs7Px4aWl0xw19z3Mjjzx8GbHKQT8lLMssZu+eAXZmy+jIgxxzIouZIt2aWOfy/
b522JY7akkbPblT6jANtjnYCaJkagt1tOPiWjZsQImhvMcDpe9Uz14U1USCdDWcQ/P36JfzlUe+Z
rmTMdJnEOE/Dqh5yH/uro+Nc1Ag7o94kj35fm6gZYcFe3XQ6syRwONKqYe8XcAgdMi5JfNWHHbHM
9o0xfkI7+4qRbGOexl3CoyRw2bNMk7HwmJLQ7yHjsjqaC1n2HD+Ze2prt4tg7drRIH3Ixv3Wnh2P
NISJsIlYLsEh22x5WKYR6D77byPF5JWbqUrKzvfjSpfEt2fY0WRZn8D+fgm+n6uypmOFjZ38km5f
aLl5VdUWzWtTnuTQx5khvkYl15MxahUsm4aXXr8nTxgn2sj13ZLEN3m9YUUO7WU6cQAPc6Y90l4W
h8pBRo3BBgEs2QpaZtzgnB87rFtALLYpZJf0qNzHalOwkYcR7j8pbKOb3xxoopOzfGuOvNEcEMKd
UPbe8DOMcT53vwfSQhLpWzcKjVCtHdi4az7Zn4PofwMJgNqxc8nrDbcBE7D3R638LYRvB8haR39a
jojzsU13r5Nw/lCNPVf0nlzsc+3+S4dDzmbgC4fcdbAI78jm98FJdQRD3kU0YqRS4JcUqn1lxWMg
9PTQ4K4iUvpmcCl7X8DDMRMb9MdO+W9qyudVmBejjFwA1X3qJPNaM1YOSjaZBKT2jCXdP/1ifw+4
IMkLKokWTzvmte3z+scjWzYiHeaDtFoXzZf+Og60Lc56NFeUiXTxSL4I5i6py0K34dckYuxvbivm
iQapZmQmuZzjM+l1GQkXEZaFJsldfshyzeNl4BIahRuv62REs9enMUMTUelvY4ewwtHvL0bxYD/O
Xduf0rQbwrlOZ4ii9evojQ9a81SmPZXtIuFfBqUDf3x2jqTlvNRV+052BKNk1SN0SmE2+AUZTSVt
xaRJ/E/2QMhUOv6pxPhOOj3j32a+X34258pMCkclCbuGWmZM7s7yCBr065kdimENu0mrzWh2utMy
5BktnvETFCjzGLhs0O9jbxkAegyHQZKZhUWY/bDtTUy/s3vUWpaMWIzCQtnf1DpqJ/Nv1kmJtfj2
g/dncO6TFne0AasyPydpJUGSoEeZpC7VvPv9WuImnItjubCDa7ldQhWknPY1pXkdqPRWNN2/cYOQ
oYarBoC4XJz3kfk5Pw9hSLW1oDqvUgKbdaCtyFQj0uSzW5qbXaJzgD31IPLj/HHViUOrs8nZC/7s
uJo7ftvmAvMx1gvxa0m1GFfA8KAPRC4rm/AgnXGCXv1OaU8pztVnT38a+oPLFIM9fZIOdnNYGJDH
QUHQ8lioq2QWjkaTppzQNNby5nomoED7SK1q51kDNViqFcSbLR/QSc6Bt/bIm/Jil1eMgIU1PgNL
7HdkZWVR6RACNLKChUj8xl2eHYYOugG6V2/8HkHHucqunvWW/irLqncxLMt+M99bv9Qf9HytqVXR
GJUDn0mdY+BeiF/a4eVjaGZM7yhLzSid1wem2cV+y3/bknnqJKuKPHuJhDJ491pBT5QuRczCmIfM
HEipci1wdE3iw20vxuUbtVdEQjZfVBZA+5b5S2ry4gxgWUI+b//F8+q/g4+WQNQb5JP07Fabz8T2
7Hcnk7FiqI8e5MfyU60W42D5MtYQQ00DEEkhtEd7K+DkTZTh9po+41OYz7JrnzuTBUAwkPpBzp/k
LY3WuVlOuVJ72xhp/weLEUHXNYA88PK320InWE0n1CNlLFAj8wvaTcRHfwpckDuNsdxmTz+505vX
dXA7K6hDiKc5PLOAyYJPsUTcySgzj3CtsdwJRir+hOqClTE+4xlDaf/7vmdM7U8r64sDzuk0XDMC
0G3tQ3gKhIxZ38tEM0a38zPmQXdoANWYLSK4CYAjS3fgKi0tQltbD1K7WqStiAlm3+yHAoUe7Bgv
6VN/BzA17Nn5hS6Akbjxstd0Sj9rL79XzOlPxliGLGROwhG7gsbJ4lCp6sZTMzufKLe4iypbRQPo
YG1yegoAOA4147M0cMjCkyhtntIuMJPS4BDiy32GukvClld+YXBeKYK9IJqhYjTiuUP9HKLo+bQH
5pbu1cDGF4IlYFZmMcXa2gMJvEu8rIvDSGLZmaP/UenjH7ju75WPmLMnHAISTxkp3xz2RAg8AqyP
SWFuiD1BHYehpg1BMJ/nuSQSbHimJo1SRUCI0J0U1gcmqbknqIn+yULsvTPNmSrOYtOH4jtpSzJP
GXaRjyiRP5jISWP4SOw87alLugCejzPaADJ7xERTZS0PWQ8Xyyo3vi6Q35vPTKbl0FVbWV2sobx1
LSlx+upFypuJpSMENGbZG1aMVsNU9V2EHQHuZpR5c71DoBevwUeee09eGhiHjpEEY4mpZDDbUWSW
LjkGS3qWhvmCACI7NRqbSrvOXgOasRjDJJqBVSYoY4PYgMcQFV0JH8ciZRQhDu+vHc364MX8mnWs
c8xfDQZ7Gnz/uBqYNC5+px77dthnKn3ePMw9lmh2ZU9cCspLbrRi+9B2zYDShJkfLmqSDaT/TCrA
L9ccfzgavIhD8h6czYsWNMYnCFUGhUR5QkE+G0RvXBVa08JklKS/kjGyzzVGAe5qQ6utJ4Bf+B5r
4lIJKGrKNbgwCG25qrY07riuUGwXabqdim+zr407V//HnYGFTZqeJkJlT2Bbnoea/Wrg1XYIqpPG
wdWPuU/1ykY0RMzm792q4NxsToa2HWqn+MksbmG9YASXophfSk6nglZM5aN7gGINK1Px8otmriNr
6ye6DnYpd/xu+j1L9mVexxitdZEE1Nm27uFc/Sr1NpnIUAt9B4dVTTzosBKs5fI4nNSkTt1mm6fS
LuAWp8ivV3ePN5MiZSWGLjd/T9rEi6azfHFTI2Lit2Rd7M7DUbT8JOv4BwXczFwicBj7Tm85b4Zj
UOV55mpeTYuQnbirnF81m+n3vBGPYiDLazHI0CkZXIJcV0SjWjPqFd3dV6pgRYhq16k885Z1xr02
/nIsrT3Oj+lYlfuVGVeoRvlKxW9zUbsz34YrI9dGT9XbnsWCSfEfa7VbpgcPlaOGvbVdPHrJJGsC
JFf5T8dmaTCRWmcWgVFytF+wMJ49SMz//VXBE6ZsyAk8kx+aqOnE7H4MR9ZH2tyMJ2eV7j5o6xcn
L5+qCs/CurIdZcuSwJIwEqzH2m47b4zk/QZaNw8+WouSVTrc7RhT10Af1GHbSovqNDQfVFDteVrm
E9ZAbBcsUXl5y922QFkT22+nm5cw0ynagd+ims0au/msYJpplXmjoxdzcK1pHg03+5MT3rDm+L9S
Aj4jAMxDPEmj2LHFhtKW+yiheiSxAWYLZf+j5Y6BJlDdoTnXnoT7CRLfRTeIymOcNudBZfXetfnQ
9SLdBdJhaOa+4NY3wZL1XXLX8QVjOxz0iZt8RQ6CaPyVyLU68YNuTlZ/ySM6VBKEavmvrwWjNDGF
RcZWMWAizb/+aeAySIxK2/aTj9+u7xBBlAWppux7j/K1r/L+avbBsSJtEouJQaBx5XCY/J7r9tFX
9hIRvkOzJenlK5e3jRFmgq4aD/uQo9Zolbt3cgFxzNAui/8pBpFdzEoy+0hx7FRieqgXdByB+7cZ
Wu/kyeF3Frzk3T0Fl2v0VEtXvzp6877Ju5rc8Rf0Gfl8s4PsKZdMOAZ90j9Ls3nXHJC9fd/tg5GN
b/8IxYsZebeQOpB2f6s2zoX7MWhIUkYqD9w+ALe3s1455WWiT8+nb2hQFHIpArgi538NafG3IVQi
kCXUQ7enMZ/P3D9ESbljrFec1cUgI2e1f2Tu58e83rKErUckgj7SnGK+kWeEtaKDmTMtj1KHIey5
zbbzlGYcApme+2mRR7tVrDJRAFjOQzuu2u+1YkRGinYFR87JnlSwL3yOexbE+qmSxXzKZZYSMqIS
vJpn0wtOzWSE3WwijLCHD7e9x0V2Y6Rt4w0R3K5vOvKYpsKK/UzozKRbeJstE2GgJNtOt2eimHy9
fTKQ6JAn2eL8dJeRiZO2kxptR0XsVGLnwXX0OMotLdvigiCJYfBEOLUQp1r/S7BiJKHHO2IJLCP8
Vyruyi4hmvenhp9ukJe93DO7dDEcyo09W7cI3o2tThifWeGoSMPeTEcc2deDEsBJK/Au1xsmq1Ge
+0r94rjyo7k2n9oArySUPHBDnWPFlfDN6zBUN9i2/KjjbnLIPnEK0s1cygBoz2RxplztJTXtMNZ5
tKrqAvsGtDS0+Hh4W0v3dQ3qb+xLJAlNzpUARxsDDUGrOjPiaL5PZTU4fgz3ybLxx2PurG+kTWIA
aaDTkaepwSFM/WRokRzWpfbdEocb9bnLJpaWLhcBVcHqD8yjTqoiItKovZ4XXT3l2vjI3tjcm6L8
jXfkAcg89pM5Y1prsnueuufOnq7DVGEA1gXik5rJqat/A3V9XDtongsdH8Ji2kHd6sO8XIs41afr
ZlOHZoG86Zp+hk518nKb9VVgNiSupDeUUs+Eye07rHCh626fE190l+vEpXx6915WJpPQppC4De/a
unNBCplJAMa9VR2H6n0ct5uoRdx1zKTMRb5p24n4wneOCZwp0kxGVoindigqyqTJTpTOYVVMfrTI
q20Hp1qxth1KyTW2Xkej/yo061LUTZ+w8Hvd5rI92TgAp7UMjm7l/RV2iR7OoNBtmJWHc+MRyGDZ
A8qw6cM1VzpVwf1bFn6On1khyUvR12QkM7Q6Y/Gi0uDMusEeaSXyYs1+dpzLPZcNUwkMorSfDph8
DnrVcyYh2zrQ/0YpWrMwV9aQLDBP2VU2MmRLAmuw6B4dvT74IOopzshLcPuALQlcQo+ii4hz7gFj
0/tdY3us9bSdhps/lu1KDrZt/qvdAoKfRF8og69F3LVn98kpyu8Wx/O7NyHKa9HBcBm1bKTvcUGD
pz1Kl6BZdfdVwMembwXA7gcnizES40btPNjyI8sCHtqAZKLG849EqjE+QQdTOGuNFCg9FtkStxlb
tjWjPmuCMUdr6Rys/ODXSBUbof3pck8RQ9DvVemcGe5A7dK40QSq+nBZugeDsWda4I6bOsy9RFdD
jfaLd778lukXBhtztp8XbO1Gq/SIKbkdOUgfaD9IOeDkLbuayAVV53uWo+QdlmlUKhGwPieGorSb
c7NcnQk5gLv9a/Dp3yEHsUCcyTvwqxq8D8gCmPQz/EkTveVolOAyBfaipaECzF98G3O737d//MZ5
LACtxqRJoR9bESJV1k1o5dM8bhAUloK1o80Usta2as+Ip9G1n3Ro3UcmsiSL7BvWpWRwMU5hImzM
hHY00Takzs3XCWgikDqWDTfHmI8NjrlU7tf2ju5AD2WmYBUooS6lQ8TL6JICVY+vRuP/3qb6HysY
6LRaO6EgqWNU3Cf6KDsivA9TVdb+FdJ99UjaBJzGA8jSE//778BGilBMOpv82h85hrLpULpW4huM
5bamf2AMPq9gBSTcpzCwUoSulRqTf5Nl7rx2ADFIAA/rFPz/k19WockUkd0Pw4hAl1w1AQnQ99fV
FoKvjZEaCNAE+Tl36AykzONntovhzc1AhHo5p7dgu64t6VMJ8eNo3otT2/+WFmEe93Y1QEGdeNN2
6HQJlaL+KYTlYRced9t4HvL0lvdIppG4gNbt9uwzvyjMkCgtSzzbbUsFOTBNE0+qLL+z+6yA66gO
Ae0R9SzBluTBzSzoW5H9sPchnjUJyIhm8t9/VIwZdaj7O0cyHs+wKk5WsEY4d9EomF1zsOePVBZp
gl67ww+1cAcF7aG2MMIVlKUNC6TRg4eSZoK84cm8VO7yTKLRlPSjXMNuEl9rwDoKXCzJOcF40fBO
DBpzT41IpWp23wVLclZkn1X+Y44qO0CO5NAC0jBsXYS7k1B6L/3DiwgZu8DIHNSYLXuULqG2Vj+i
97Q479x9Y88Pna/FyG7PWq03O+VMz1wZHHTV/euCFOz21p/Vy1G1+LzQYGWpLBVqj6M233fP0/bW
jDkpBQKcs5Pnn6ttQ1uSxIHnRsKW/mk0MSDn2nnDw4ISxftpvdCRPAjTOCEwtju0CibtvOJyiFn7
BqCAGSLr7R+7fZLvjf0PMdMbpIuLuzDjUK2D0NjPfrPSW0j5Ycw4/VrHgFJV1UjtRVUgfg8Gwjkr
NhokruWBVcWl5aKprQDp6kmW4tUbpfM7IFIywo4EtATzmq8VV0y2bMfa0tgt4yT5ltQPWApUcWn1
6deZe9jB64EAqcCxLBmBOYH49m39a5CZtifvivKiDxI4NLxurvtdsTzaze72sQl0Aoopl9aggJXE
YFAhGb8nNT6kSBEN6cmj06O6YgzUMwXL39OJDEeUT7HG+zmkrF+mVb1PM2s0rCVD8ozE+bM10iCs
HY8gVKzdrJAZu666fWIWX9yKUns2VRE7vNDhBlHj4799OI7iF2NUv8gN9kKj9GosvvIf2/93PjVy
mtHfQJKUin9Wkm6ndym2hsaIIvXeW8FDUBq33Ks8ok4Z37W9c+wsA6w5S7XQ6vQa2x4NLSvenoRm
6omMJRd1K0EvsmMdoP+H98yPZlW+t6SLEPjXzzGpbphfqUz2Az8PxWEe1av7GdTktitOv27WX1vZ
/Z25wGMI2k/SpE2fgoV4lo0A4qtvkfE1zA63Irsdyxs/TNALieGPj6CYB797Nkfma1PTfmkdHud0
nv6SDenHm1l3e8FRc+1ER4Kup4WLRhZ3DzW8yjczTIkVCOfpVvrZj5vJb6aFz8tExFl21xZLa0tD
rbG0g7jqVnkfDadVvDouYbKkdHsKWVI16lwjnf3tGK9L53Jze+Bp0mGKmml5LnzCUt3sAr9vl9KT
I8WmvatgC6VL++Z56tEc7omBI8wbWZyXCcU1nG9eFSK7a29LKu2jadsXvzM8ps4kKKKuJcFZnMtt
RSNjJbbHb0DyhUyEuLRZdhdbkh1SDeNBZtU5kBTFvWUezF6AxRH0lEMggjAwW9KknUeS1q0D6+eT
zme/Ne5Jd1W2C9qCKbvBzNcS4m2Q1jcqMI7WPLj7llv2rw1bI5ddRBpwrhVlE7MKYnSqEQiihk6L
AHxdMM0inSumoxYAAK0NVjDSgLla5VHQ5OVepw8xymLaZ5T/0ZS5z3mrmFuk9BCd6z22aO9t2yxj
Gw4VJ6V4YwDPzHTjtZ7dbzEK+gklkeUJ4xWnAFVGWZIKXj5jyXoueIqo3yVTxO01Na1k7gF/morp
CS6lK3TTLCTtFp5Nx6hBVKQ6k229IxjoVvTlO4Fc7EfrI36e/cbW7Sx98wQCpCarjgnPlHG5uj5Z
wGMZr9pGACKJYXcDVRGR4NrHplfLcwdgnZnS/NAj698hGuf4006DoHpy9PXV5HvRPdj5vEtwYrI2
u9310NiOD5YUwcPmaxQx3IMzHdSaI+jn2h5sawqNinWQSUMZtNO3YW3ufvGrNlIrsviZKpSrvdbR
Xa+ZHuGL/CUyIO6l1jL2rjon0oh1i0qyL33mTCfX0a82tHwSZjmPgobM5PzbtZC39PfGSprj42jQ
dPmsJ+Fcmm1M5Li5jv3Fs9SX6anlMP1HcCK3u3XEp0ibm1sHGYCYlrp5R7Hnrca1twEr40vHSAhn
u1zrKkIqojCpyF/9XdSPxhfgW2aHLn7xHbGhUe5PcR2sibk162lr322LPMe55IPGavDoSnfeV958
p/2QWIpnx1XNm+NvL8MCKJcck2jadBn1NHEIGr0jeRkHOujX0TZfNtL8oo1IzLAbx49xDfaqkA8E
wdp7roQkXYz33Jk/ZiFY2+laqDKtJ9qA/dI8Z7GXe+/Ag35yewN1oXIg3OOt7pYHPy0jTgqQLYaW
Rj4PZKgpvgSB8t0B1p1StEX6QiEr5CmV0wcRG/MVVUQQbSNzD9+7W6i7Q9dsVmLCGEIZBV8pJ2Jl
RjvMP18Tv9apU/GI+pQQ4WpPMdEZTFGoDijJ1AeVFIYxLrI+4zaddcTbJca5PVBQZJLGD4s3jqmC
zOzB/lDY/zXXKhFJLWD0GXYyLmovjRUcFmimkh2XO+G+07/zun1yiUhlzsyUcRZVKFe5gm2QMoEA
QDhUrX1ARxQ72+u+IYugovLLa+6Lo+gs+xIwTDk4itX/Bo5AcRkzQgqayBNEbjr2dUmR2Y/gDO20
ITQscKk0XB6gnirWg3I0D7Sqk8MLNnd2wZzUBYrsYQ0ckRJRrm79AeN6mGlkS5VoTEg4tf5Yo38r
Jx5p6B9MGc+MFmFz3f8AoawgRgSFcjdk7r6+39q4CqsIUSgzCB9kjLYggbAqZu7bQFKAOz+yvSnC
lNkdSKBgF2gmYGujYfY6/VF4WHet1n9bzcwl/+N69h1NDEcDepiNeRbGfunl5PC2lE738rnR6JU0
xSZjgqzs90TtTfXK3Nf+g41FuzaDuq707wf0+m8sblgseck4VogT68d8GW756FAF6lFP3jfmlJqI
8eJpbUv7ZPXly6zdVKCevWklh0kDWVGtTbxCyadn8I49xIgFccsRbGnSyOq6VhuPqcz1HXoL76x3
Zbpf7UELu7ukR7M+KpO4csrNfd+OCQbDC0C1vh5oeXvnViNsTJwqf5tdINsEwY3KeSfylhTcmvM6
KLD/Z0uGc049FEg7OYz67xmF5pjxOrpbLFOElY5bHiDwzLGNTTG0G8GLXjTPTe6wCy6xsuXe/7g6
r+W4lWDLfhEiUDAF4LW9d3SiXhCiRMGbgge+/i605s6ZmBcEm+I5NA1UZWXuvfbPOAVMBFOeRhBy
r9GdzsPMHWiH4cspt750uyN5qYeeZvp87z9g0EV3OkE8f+4+H04R5BJyOKqN79GwaeP3YYrqtdsv
YsOC09u6J3NAXJVC/Oo6ZDYMLddh2LUnN6u3WpzFWwcnG0JTqDp1xAciDV4C9OSjHOHZhSt3Dqyc
wjA7jMVbBKiKUZ9cuXmoTuSoLUUbgpWrnobta0mM3tay+V0b/Yi+J19LGcOcIrUiqn0q0Il27ACZ
AwD6jq/hEBl31aJwTPo0s7oYOIoFk5bNPnbds6Jan2UxFhEhjAXKrr1DyyaOCoAaAzW1iGYwcKdh
lDDrZTTixUFcYVC7Crifrf8zR/+ztDT5ienFQzQ+eH8dOzPfG8ZrZuysVD/aQOaRD0TTeAbfc8t0
i+5OBSacx/A6tDb86wx6lAu0yXOClyxN5N4sqW8K81cSubQbhA4GxbKI2G0jGN26XEMsMYamWG0r
fAPrPlcez11LwiVnjETfZEF80Jrolk5exO4Yz/NK3jAgZPXsCROXovyl9/YfwoEadPbTRvOt9MjP
hLbSNvKdpIPPIR9DiksjYNB3tVF2R5Qn29zLfyvc6vuhMtcBcUtzB/M3zolHQ4W3qdlalzoFNnT6
X6WzAl3PbL1yamTNg1h3noZ2eKBAFvRIFmP2yhwNn/48y1Rj9VVlc2yoh7bEVFQnZpaumygul2L8
cg0OXRHeqIVClcA0Yfy0S8IA8rSCj4hHw29LhCa2vrPZtIH90aKlCb6ubQ9Q/8ScMS4oz+w08o8Z
lSaWfCTAITGcAgC+7dGBRUxIYFsvNgAHAnJpS6SDwtI3WjFtJlh3hKoq7EozNVeOEpCfwzczKakM
9KaGXvziu1lBTF0ClNIPhp3u1Th0RtI6CQEGS2RGZ7wtaYmm0UiMP1qgimXtH3IWHe41QgXMW0G3
j/5SG63QUPSbsg3f2kr+DRN1Q4ChD2SzQYSpLhM57iWrgtYjMPWGo+o5Q0QVRiRAVTVjDRkmOnOd
5qzXxmfZcfPofNkUtyfhtycywatrqkH3EpJSLGmqH6JwzXXlRWdaygQAF+3Ino6ycXgV1HpL5Pwk
grvqYTBu2PoWEHWMma+4875j0wr3Fr4pzsLGdjRortNMxX3Yg26ME/Po0f4nH9v/1JCOISdyjfiS
0AZZuqNQpOOEySUQjGyHJLwJLbCtHbFDZCbNrtHJciWJO3RVkroKrzmZMGUSeFu7K3hfvSS/9x1e
kabTvzoOmjSPwgNqk3JptVCiEkvde991qZ6Se2E1xNyN6lj6DdxIrxxfW0tpTPfpjzCqPbDFqp3m
g1Ic0AmNojkSkVAcPCJQ9EVgTDkOvcYLOLBmNpSR+DtLyOG0vWmYT5TJzrSRF+RN9+DUUyEL6PMl
rvnop0qA40y9NVwl5vRL0pg/LcbieXriXk73blL9RhcY7Ed7ONm+p8HBT79KOWCpmV91dkcEhuEd
i6TUzxDlIaHR2fYZrOwaDO1q6BFN2oD+VEUbhxj6bE0HBIViEo/rbtLyQ1MUNdhOO0h3SOK9DVMM
kp4TVVzM+fL8qBN6cKg6//zf5yvNyrYY8dNdfOaUVb8osscuEwp+aDjBUiDCeVgDSqJEH7Z1Z6Hl
h160pZ8MLC4ksSdtCC9QHtUDKnQsqiAhVpkwyFfKyaFPI74O5xETlyT+VXu2sabkF8SQhQjYMsBC
NJn8nd5Qcw/usIeQsOJ5zr5Q/bPWIYBLtJxhQjahlzfn83ft2K9G7v2somiuf4zp3UwZGOgiiS5W
Xk7vOatbH2XNI+od+Wa426eUj/FmdDfBcjz/kwJs0KkfQSpDgRgfMA22BlExB8dGhUgAifn2/7xk
27toynmvWqMjNWdvBiJ/2PMFQUexR+zzpSOUMMfWuvi6WxzNsd92wYBMTXjHVpPBpc0a59KZJlCM
wYdN3cijn3sWkcf6a5ZMplyEmXvoSXE4+pOTnr0GhLoS9lFMvn3kiecPO8wxt6njHP+7DF3iHrvY
RdTlRNMazwQ9SpeUB0x51iNPWnkRjtx5KjMIgKj6XSTz9K3E3Z74g/kYej19A6hysZLevHpuGl6k
0b2rkTde6q3YVY02PGxILPfc/0igsT7qkbQnKxvqzWjEzlkzCiy9mDnqzn2UduaXVPr+H8HTC2iV
cFnwMvtkIvbUUS7gVek0a2m7/s6epUwOuhEI9263i9NEfZYxG6FbZR8YzA5F59nbBKMH/LxIfEaY
xQlrzlilsJkuRk946OtqZldRfU9N9/eToYFAb7b5vkVJgVEVSIGDkZjW/+ghuUwMO9+pUMS7trH0
0/PScBP9++j5UjACgAZX7gTNsJ3Wex5SKJTIXta9eWMYnF2PaZeN9GHVWrWNfI8gYKwROmIa2b8b
qorQRLdqL61mHbZle8xMW53/uzg+N3Wu5t833wvXFGhE/vcSzPLU3tPPFbrhff60yKOMrTkaQTOQ
lhkuMVKNHAWwWKZ905zQLK1bpCWXJGrnX7c8yoCR40IvMBKBOo5WSKPS8CQJAMWSHuwsU9kHrQ6F
u35+2EX5MsNPu6w9gBGiLxKilww2CBscy8wnG4mhxV04Zod+5rRo0v+CIlRuYTmLo9tP4hhrP4wS
cgLEr95/Y2MHUTeNzZ0DGzqWeIYFIakqT/Z4HH0SyHWN5qw+GEDI7Dy5Oia9s4mZg2C3eU4SVNSQ
jh2UGz0tTwjr22/DtGErW/Je6NOPwhhLKMaR/nBZ35Cnu+uMyPmtYV8c/EPv/HItloyhP9n0crPY
+hBJq+NZTbFLaC26Y0Xn1M29X0MfRkcb2zjDhZFRoW9sujwa9x0WAsqGkGNMRpAGLpY9qB/kdoOw
rmWZuzsjoxLPsPUtnTxDfzf/HZ6XQEeC08I+rS2d8mM2C3eGPKOoN/bW7AEPfHq0UYQ9T4ipXqb4
VTZJ8/lvsQCFCJUkYYOP03cmMPQJZgqMQlGw0qeyWz7feX2q20UXR5K30ETgj5VIHZldVfXOqMR7
gjOJ4ZeZ3Rg0Eq7EI0lFJNUqGUw84kl+jglRW7tDOBx1fDfLfu641oxnkZp4R7S+/lEYuF4J2h1W
MaS2qU3aBwJysgiVHTxQzO2HIWAD96bsXISaWHqaEx01VBV965A+UW1LeZGVqO7/Ln1RXiOnQD6c
90gA1K2nB3KLq0mnnx1523qaPmUpzV1j+/nWoPSjU+bcstpB0qu3PYrhqTxNfVywkg37uDTTd96o
8BAYWrjBE5DtUiUOvWnq7ysra+xjEEEDdEmePQ0FcUnWaH0mZU+DUJo9cyf5WsmgeyudKiZ9nLqy
scwPEVV4BdlSrdzutiAFihdhMzZishA1WvvukHZq9l2G5iXNfpiDKVd1XaZ7u4nfI3MCATEaL5Xo
o0vKTRTAe/maUusW067dB4LpDnkYyYdFjQUet843yOSWwTSlR3NyUw6iLrZeCDsozXnpKlftpr7Z
WYO5LICt7PuJMxByd1Zt8uRJPOowUZEoDHfevhXKoifc1xXNW1VtW5TglxSR5wUTCT9Lq/8BYTWt
sSEgdOGIQN51lJ2qsESX5NRAu2e4VJK6wY22Ho5SGl3byR7t1yoaJIw6bFsZSVEnpWXetoocSqVs
OFoAuNY8jgy14ma8JO475sX+nOu2tkx7ZKJZookTT2Hthe+NXmhnCtHu1dRaDtXlvRvd/0ObFjK0
MfWMfbKDeSiWz9tepBP0O7f5ZcP2frHiP31L8WvTmC4RXUD3wStnIIRknSBJ0MtiDrpFfFYz4AEf
qnH8t/gk4BfaGVdE4/CVpiutRL+vUeOExZUI1iVtGKC2hIT8lEg+jJnLXc1HCaDYIAQo7Q7cmqnP
l7SCeUy/D7NEv+Va80ekyLLKwBSnKip0KsbKJqA1OYc4rxFmgW2wsK6SRIDbwxuSA9iA/DbFYbrW
UNig9MdoYIvmr1MSh9bwW55HPc/OLcSIXZWZj87AdlRXOX6hovOPYW/uI5k+bcg08jpgJpJQEs6Q
NmV8TmZ7TnxFH2H9L9CYLLCQGavnG+u73cPUe3zwpMEffTmaW8yTGVWaY65ZsH0MREAfu7DVTqE5
5vPiQBtUr8fTYFGBxdJHMlGXv2uDTT7gEPBcoVrWwg0V8F9DkHIQxi64EmCLbIWuvwdCqy1xHE0U
xT0GiLHGiB1Gn4TT9y9FQAOb4s/ZO5xPgAybAuYDFy0D7YoacOZadYiSri4oydpi6dM8M8UpLuyV
SFP9MKR0yEuoakMIuELQEnwu/mNIbJ1d8xy4KVKLwGvF8XkZjJHzt5eRG954lMmJiJjTV5q9Da3+
BxoOzGFVyBri2dCRwgYtM7ELh5BR4nqUw3Tq58vQuPWhodVp+9AZOEc74yGeW3qJGV8kvTupURMF
M8+Rjb5eDLqsDmWc/UhhlJ1xl+SHHK0PUShS5yEl5l46qmOTRUFh4/bbkoEwXcZiLqP74AbsByRt
IKx/Z5+ah/QtB34xmxrfgRvY507I+p5Pu0pS/T2XnCGsD3bbqHUu0qs/+s3eNnsag2E1XPQ+Rk/M
UrRtGtfdauhe9cXcPaYdxiiGxNhVm4hx1wblSaEHeCAB15YlX7UNTHToVZ7Lba7kIg0pPuoubk5k
BfacxdKXjIVnhaGpf6egIbWtmkK6UxKWTjeeMLto29Kv7Q0GEOfRuSwQUzKf6e2Iw6YMIfAb0dZI
5arxu51VdeEj96kfatzFBWDUSUXVqa4sYgtm+sW/n3yI+p/DvAIi371NtkGNOXLAAR0RAtqZSzwN
ebCKMbnlVTms9PmRERg5dun80ky7cDtqkVoiNfGPfKDQrCerSuUw42NUzcKuWyq+AnZZ7aPdbGgK
Rjppc5z+t7JE9I3zOTkx9oz3gco/CotG5RC65iHOwDXzf+T4q0rrojupv3IICscMlL27OOV2uAXJ
NmzB4LgjyvnSn4JzDMHLk+mp6z/7qXWudkH/QqdTGWDUuz6fOccoxSp2Gufs98T/hbrxBpD/0GuD
/tEjqNo0rfWCiba6WnSqDbCoZ8y5NMdmvI1Ms3SlVDGrePGKZCiQRRb8zKYRhhN5EztXVzypPLA0
BOPh9PyoDk+D/Jq9QJMMoiuuL3kTlKU3maDqU8RGpL5A5vO/n0YeB5gJ7Fo6ZBzjiQSOkyo7tGmX
LHrTLlajrm3JDDMvsmEwxknB3MWdZ95ErTYjh7MzXbRtreLyFM/MPCwI/tGp2p3lVJQ8sC1WeVcl
4PWC5Ex45Z7lbDWZo3zVi849YvqR8M5Tzvads2KvW2deLu8uXelt22AWqGRZMq+M/NNot+poTFV3
c+Mi27vU8gvRBd3teVGQiAM9+9ZJl7Uyh5k3xaUnhlvqT/6xG2s4VDZKG28sj5FsjkVs58cqbr27
LYnCnjeDflJq9e9ebQvrB2yzK6m61kU0SfKqbIc3IzDcFVpgawv/M9mbnm2vBgBQ6JpH6ERVuwQC
bR+NNoWsM/BUT3ifjkUpGJl7NcUf9Dzkkkb+iItJ+6T7yczClsEWijvRZhlmKlWRkwgWKLg8L9IU
waUJrPFQJdWeoau+KsoKukvcw/2MQHojB4u1O08etUTiPzyBRE+0aH0LZ1IMDPFMx0pMKy0gBkPr
ouRhWq8pwDgU3pL9EFpQw5R0axQuzZRSJZTQiSWOrWDkEwv26oqm0xiHhb8JR01uHBbtRTjf03hg
ATeAwFhLyo4qqOrDFA3paZgvsk0/WRQGtpwoOcJ+VxuvnDB3o8N4HakaWrtlRDq49absW2+H7eYu
a+EfW4MToIX0+lDjPV1E83cyZxGectTPHNDc0Tbb8CXCbb5URhbuuq4DZIN4aotkCGWu7uBjp9W0
cUAAIX0101svrUsXpPbaDr1xU/l1eiPu6PIEQSXd0G6iTh+PUYtoqyD8d9skzARkWsNYq/J31ao+
2NsESKOr6Ipl1kCMRiQWrAgSBPrN2WlRtk23Kemc5oWRXbKMCGpsT+V2RsMgHTLOfmTfafHUL+ZE
LyOK029K3/4zwZvUa2kKEM9jZ4WmpImRs5eRqoPovb/xSOJVEyoHxwVzK+a70z73UZpllQhXYnTV
zap1Z6vjzzxAOAZ2MQak8NTaUovz7Jr7trvSYgNgV+WCeJ5/9JaGNm3KNFw9X2KwYUXLQ/q8DdIK
BEjJys45GLYSWxM/0xnPMe12w1sVvW0dE+EU+KdNpLBSQzvtm3BTHd+8sOyCflDAFrtsprYPWn3r
GohiRJ6t0rLx3k2LsqLhtLcSk4s6YVbUL02jkifKNXmyTT/aD2H2IlWxS3wvuk25CF7NPmQDqmNt
KwiuXhRiqo7gsgmQDG3m8a5ctboR/UBFCpgCgeZlHLRfsayJfbHt/NY74fa5oGpgJwke7mlA3Msg
0I/SmZKTFsozUve5nzr/lhGmE5s9ZaUJhCFTa9avT7qSSve9N1gXSEnWCS0YnAnHCs6WETHb95gW
o0pt1HizZGJeE/fTtzWql6pfOoYmd2nUXoTI6Fg1fA8MhAxdOL3QUjHNw1gfyyyWoCP1FpPFXW/J
XjHmrhanFkKja+0i2ubFK/2EBdP+Uctx2tshrmP+jx2D8j3nWn/176Bl5NVyolGA+8ULtpWbzppN
L+t3grnlcTBcNjXWaZrJ4BrN6Seocxz1c4+iNbxbaerBMfPt8CBTSvWglnsjSL9VC9nfjtFJg5Ct
1zbpBwxsC+9q+FF89iIdAAdH38roADNY0672UOUgjC9WPUeXw5PbBgz9U00Vk0Lc2Otauc0J4uh7
iAHyEs8XWcvrYFX5QcETMYN+azqpfeUB6EEMzY1MfHzZQdWSlqOSf2qDOMoh6cOX8avFzrFJc75S
09vpKGS7djr2mBIO59gI7V2Z9MhgPgXMQcW732TBDUhS9LE06TcfVWWQro7oYJPFoLOeVuR8zMNz
y7qW5r8c6B6NQFu5rEXkXv97mSmrO1igmf6RzxK987bw7SecPKm/DeUyb5vyTRhob21NG9ctkBbe
UEj7lt64W8LtkF8nyJKLuaDoEhWAIohxvUblmx5MBy2MUYWlL7Ni9YLBP7o9L8lIQSCT0jziSdbe
EActMv2mkbr8BbCVEWxQfxsJ3sROS+ydKAbabNY27AP6RzCuoAhg+1v5Od5MqXlqXZCJyPtS0nCf
xrY7+N+qL7pDpZrmBxNqnlX3h1NjPC1TP3vx3PIk9ZBzeJVPGz/xLJTfqtrZelfd58hCR8znlFH/
LHST98uLHm7GkN+pu9ck6Xb5pAGzU0gC3NCuD62rAvYdezxz7Ao2gQUezpetf0AUjhnHgWpoatWP
Kmi7vY++6hpxOF6mYN9B7lvTMYn8v3Sq0Ix7HqQ1Fk0WY/RnAqQ92qE2v2jDwe51BZYF0LKmpcyG
qIa1hWYZJ0uD6ZEJ+St31PSwI/MCZtW6CpT9Airuv1cpBllTpAS2QCf4MeUPWqjOZ27rNFOHtN+Y
Q+18tvSGYE/ab/TTsKlaH2DwunUxOuZLFkM11BifH6EYgIFl5tlG6adJ7s6+wsSzylnfcyg/Lxo+
qNXzoyhmUPj8iCxXJu462agNMuXYjoz782JFFYpBBxXT/Kl2cNPLPJetpMuQUjVHisXs0WSTfovY
sdu4BmjKDk61XI0ABzodndh8mYD/r+hFz3FUxb2Xmb6xEub/cOwKJDpY8l00AyckRs4itkA0yD70
9lk4CZw0nAia3mT+q/Xnwh1OYkLQaRmUQ0O753AaH625mlA9xx6vSl4lxKNPGCQf+Iw1igEQFZFI
m3MyUn33zOd3Kdjpja1QsJtQUrBCON8Ki82to5Qugz+0HomrnS+Mba1dOP9ATm56N/3v4GD5jLSg
u9smnsSQjv0d1TKny7kqSwb4KoUYFoROZ78TtLD02OvkqjATrDjX/u5JXHvttHaNWg74dOp70MNI
n8HbeLNRnjlp1yJqLlaT7n0PdZafTCcoP8hioJhCsOo+JGkfFG8gHYr5ISkSded4FXx1HfVYBQcK
fUK9dewye1Mxk3sUB8QDJBGiQnAV+tSsh0HDtFATk0Cf0YIAM9ncpwH4gmZE/pF24AY7lINryKv2
aSjRnyeO+pHgblua4XeFmvlYUSHYxK3kJE1jIaIO7or6Ag2ZA4DWehbirVKyUXLg0t1f2JaR7Tqo
Tum9+etu0OOjGrwYNb2D0Lhnle7K7EjNcWQktIER6+3DuVsmprDYPTcOIsswcFJ5r1OtOHRpP/6w
dCK+68xj3EFxQXZQ/agnfWTvR6c3WR7Cc4zlByxYBt//W1eAQvrBq15t1JKQTbKjITINFvdaqoBU
Nx09wDgW4tXBnLSOm1psni87I4ehVokXMFzwEF2m6URFul+q7K6R2RXvfV1W21pzkWFXTfwauuMv
sxb2pU7sbIH/zLpkI+6mHE3NrpiQ7K3aYkjXyUgoGkevxbMlqoq6vs8gGc6NfE6zg/o+GDI9wCYC
TBY51V0FjbbrMt7OTGtPhjeMgAXphWZpY//S4/GL+lQ9GlTN3lRfWe7KHQDPDClxWV9rhwVGm8gs
zQx64zSicCzPkHGr5kAGDBkX4kjnuZ/c91gzz+0ks9811KzAMjYggfQHdbt4IKZA5q+jvLY8JgoO
jIF7VcwySOUlv0TRbjtF0aibTB/cKplOnUU20DT/WTNnOHYukCETCR1y2NbYlKb6whaCM7AI9iw9
7iFkzLsKJqd70enbVJh4PxjiImARWOSDOjaOtFiy9YQb9zaU3y4jsCWckP6DIgA2NclC1tYdeIOj
omg3rVFEZwBH0dklOq9f/PfabOOXiqbF7vmp/z7//KgIG2YqGlglL/NJmGpqG3eTPl3+uzg1oG1H
+n9iLWh2z8+HshsYEohvnQgZbTfShD4OqJePo6yNvd9a4gGDtHtrf1UGCkEcBDg1q2YktDljWufq
6YJVrbr6Ocgkr/GiHx14pFUQWgQlz7z8qql3mL52+kBpARHFfvi+f2ZzGH90DEKpMwTwscJ7KWKk
PIb5pyDmBVdla70ZMRt81Nc7KUB/Pc+rSPKtfTs4m4K5LY8bqrma9NTTsymhCMFajnhiHsrUmnvi
b8U7fOr2dzmKbmnEdBOELNIjUgpuBwkXsqNX97z0+gBnA4Etf/A32gJ7r2i9szNftE4v9dVQG3+5
Ly2w+0ahk2I9/wsO6W3d6xjB/+9Xg/uawAVMlCFdXd4GZ/pDw8PYP189Lwpk9I7tsGSnKUSJHQot
VyWHoxRVsbJMXJcdzl/kA5V5oG1+rxPfuj4/9bykRUi2owK38//9g+M3b0Kqa1WC3nabMDxrkxlA
XEk/3Em1h07vrDV/3YlCy/jbx6P6xL1E938K5F7ZWfZJVNg8vywsKfZOVd4oVukMO4b1qM2O0/ck
rHcUM9xhml6+RU7+mCp3U7Tl+LOXXr3Gqs1gG17fHjbdZsTR+zL1BXu0P5qbZ3Ud50dU0ssiCsxD
kyr0jk2qLdKx8gVOUZZ0elV/LDfkBGbkBDGOyCTgyP2FYzUb76oCuo1Zfei6vtcC4Fm1KF4gshCC
U/IK5ChDb0BNjNAnLGOLuLJuSRwsiXf6O8gPWv8cTQ0n3qYNLkDqS6TJVmwimO/ig2kgndb06kDY
OD+TGXjoCNN5TUWj6tBGqMJPjhU6lnybdrDVOqgCTJQg/iqDh4YRdKo2WvxlMgnemZEL6I7JOKIV
csggqcoY97lHuemimWO4jaGjBKYImqU46mZ98/sGSVMdlmRQoa1ueECK3p+JgUiCbc1cjMobFgyR
zSVqyQTOwmxPo0uH7L25S18xDJ//wxzkJy2KOcXQ/Z3P3U+rRZTPiH/ZigpuBwfDtaqp2cKQM3If
/Bnof9vUmUv8wUxpgBRXXa4uOK5gGtPe873raBKea2euu9dlso8skCUMQMtDaptbF6bK0q0UiJLh
RA+zu2aY14rYUgtVTg3GVMdAR5iF68nmaN0iR/NEDRATw4uMKaDYyX4FPm0bcnwapBCz9dMaP33k
b2RuifI8lkiVA6vpdg125LTHFkoD8jDUVnafGpaLiHluadEKmy3wnhXvOz871W1+UkHdLxvq9MVk
mlAwIvZI+m+rkTwen8QRamoAu0VwazXTO+kEjJRuC1Cl45QflTi1qWboWOrDImqx8YYOsvO22MdC
3xYDwSeWS7BXYetgfaJBseBj6rKh0S+bTP3UdQASaacAvRhEavpWyVfQ2tTEJXKSchkGaFglKulB
mtZPTe+WvlfHy3qKgQeLep+h5NgVEQ7NzryFzG7f3FDiuxhbem1I100H0aLd+De0wjS/Z6Lo5Guz
9IodjUPQRk96b68640oPJt0yjFxoIPn3fhFF+45AxIozzcolZwCjF/i1KQUCMvruZ1hly8Yym3U/
Wc4uKldh+E1gb/fwIVz2bRntpxZWgOXyKzfYAw95g0chiMUinWXfeGXsBvsUENpVlzvJqYfIWAUN
7VJMR2pswb0EzgC4lfHzuKiKoUI9kTygGzC5IpgMjN1PIBwjCEWz2ZRquA4lJjkMounMsRQos1aj
M3y6VggZMXHcWeV8cO3kDcGetYZ4xlrUUbj29jeHqLVh2H8kmoiVJydKmmFDFLPYmF3dzEPSZCU5
BC+MtrSwkmUb3ez8g68QTaYA45j0gVsEQciob6KIM7O3RGN0nJvBJw5VWo3FN3ks1sbpjfZqoiN1
LGiJU9l84zi330sWysIzt9Pkf8QZZtFqZFBpY8Q8DJHxqTnY6App34JIZJjmMGBrofUdOQ5/6VD7
6dEo3eRDu3PC7l5CFaYsTjdJhc/iIBwvuXqckMrJOwmO/T/NsNnGTeysBWsvqCjuN0t912737SdM
IckMaZddQCZGOZJehgwwdPKvwU5nEMgMRoK6vgxRc5Eqx6Pg6qZY2/BkEb101R4Y8MfEttwRMrFu
ndeS/sHVJB2c2xvUAhT7jREW1imKfITTFVG3CYk1bAAsVQaxsq0J70uh05Yjjgi9S8k4LsiM6C2S
DLplLcsvomEukSnLG2R1esYxgCO6GoAiq+RPPYN9JHNEurhCrUTlIMG2942utYe2l9cxt06lQAbP
jOjmGnDKLW+K9o0ho1nePfuVKTmAgqI06M4EW7uLJEb6rXfZgwQdPO9++bNT6DBGhQnUnzq1Cg1j
PVW5dYB+iOg5Puagx2c1z2Vw8pvXNtG6lMExUeKvRutnnfflLulTjRBX1z9IHj2aOtO0wsDf09mp
KDuKHuF3ixoZ8PpfDfgj6C/vqBo3QpOuf3AnfagIbiHauY0r4aBYtXB41Hpyixl01LWoVoWBis8q
UKRpNjyRNvsDcw1WYbTMVYCZWhjgdt/rEqBsmrUvidK8Q+NfVYXTGp9IuURVigrJZoLhJSAHh965
pgoizRj0aOBYdzbmTavZO+gxBY/KQytpMJCn3jP2Zq2le0yGuPjD6qSnuXch8Cla+y5hDdajDUiA
gKx+ngyeNVGN8VkbtL9D2lxL3GfbUic+YuzF3zLPP+i8oIvyk79l273l1fSjmoyLGeJlx6JTWsif
qQhn0qkJ98bjkJ1AMq7U50BANr3N/ocapXMQNd60ns9jrIVrm1IxToJnJyzGw92bCgbxjZ7vMofn
w2l2TNjXTh+JI4/WC0AfThlpzSFrxFAAIQ7x/DYeNTK3kYS5cS734KdP0ukvEvX/AZ0CXHA/OmTe
QEJFgNOk0VR+aKOo3WQ591KCG3UYOWf4KrskvdxgZPgzBfqt6cqrCArj7NbJQVXBTka5+HBneQgy
nRS5dPTT8yJ+qEhbxfzbS+8HOU0rlnU0cwYt3EWhRfFmMH39YoxvoxgRl4Yn29ERJxaswYaJRcmw
0IvAT9f0Bz48vOu4oXdDlH95cHxirXXWdpMtdd2g22wUzdY1qDyU1utLfwzQlzX2usXdfLZKzu85
OChZGchFkIx0RfZNi7C7dA3aVosMBRpYJK9ix0dkuYLPep8k8ReTE987TGD+cJqar7wkRCKT1qbO
9G2ZBj99vfyT2wNqJrAItN7hQoj4kutWsmOgsEi0raa1NHi1IF0b+C+2TFrunWa8Q6mL3eLLiMuf
0dD9LgcbZQ2WnA3N2h4x83juKxCxTlr+xZH3NzbzO24onAjMBHbuQEXYNR7jfS8qD2KoygM1EyPk
s8L/sig9CD9mRb4AQkSbpMnMfi0H40NAF8bKnVcrusupD3g7Twofy/P0QFyLgzrJd0kEmDTs3Huc
Ior2Cg8kEzAKgtB7RGA2CjLbapdNOeyzju6sI8iH8SkEH5XF7EDo8CyHVRJjK2d0dSfM1aUwRVhj
28Gx+R/yzqQ5ciA9sn9FNmehB4Edx8l9I5nckixeYMUiiX0NIALAr5+Hkswk9ZiNbM5zENWs7mIl
M4FAxOfuzzvpHLWh9p70114XzJeuzHFXdaH34DZMb+eHBJPsl9LGIwHwraaO5rVn5eoWAKXlvXBZ
y/sWm/1cQPn1VLDTP30s+q3lAHXocZHUOIV7FTbHxiKs4ozJJZM1X9p47xOPnclr3YVsrlZ9rui3
aLxd55YAGg3zdxA34qEpI/MBfHcfGPEhhCF5ElW+w03F1meab8kMYbSjspnIj/HsCNkfY8wuqzHy
3npku00eiScGCB5mNLc44DRxD5MMwClQiUOBMsSv2INu3EAmiexRP5SkWsuyt08cl/810QhDTr4g
VPpqB9ZSH1uyqFlMq89kMgWDMZcSajcYiLgaozo1MWXc3BP1s1+8ujkrHxrWaG9w91g2dt5RPIxV
kh2q1D9ylt7VBXWmNVLmIc5pUajnJy+POMg7zByn3f+96k3817Ju5kOBbdH97dPyabmQ75b//s/v
p5RJNsWH/4rxyge/R0C7m2maCQbAOUnu+NuARh3UL3wlPk9ETINxtZW81bibcQhUQ/BsTe5nLNeB
ldqIZjhP8nT8b4pIrf+j2yuwXZN/QNjEIeki/adXByqGs8/U8+pinht5NkLrj4vocXB3hAt5K6Wf
7tzS3Ja5Mz0Ju8fZkL65IrnjsWPsZANVj+nbheiAAM3CSlJZTJZL40D9h/k2k+Mhi9z8N6Vkjviv
Baq8q2FgeoHl+x6N6z5jtH96V6UH+qcYQO/9FUzg0Ob35L3xn4WTd8GnVT6xOP0mSlodZnZY/+aJ
gZcDH8xwaA4iPYdw7WrmcN20M6bOO+kglKduVFvcSPkLfeovcTiVuxjfMKLVsGMVH/A7luYTEUfz
aSDYZUgYdDNhbVosICOYbQCkkTGk6arLUGWaLLG0YD+4ycbtQYISVgIG6VBnUNfgBaIgvWD4Ls9x
PY+blhQFGyV7O0Rtfe0HIZ95AxzAXTRAGA2gL5k1aOGCCWVhVuk5hXu4xj9HP+ysU5bsESZNn6Ws
itDaDhIsFww5sk9tEwR8ui5UtpYYOmet/qwqyER5KhaBF+5mHQ5bEGysDVYenmICgRBnQdryMyxy
Tpaxz2pb3s1eneydZIrXSeH0O/z07cltDBj8y5e/34JRv2X4GHf/8UdFUiU7Zmc3WA3oYn3OGI2H
BH1Uy9/6+/f//lU/8egxoDfGiebkwVu+tBURYMsaLnPXEMGoOZrSygy1aqqQN5GZWAOsP62WwRXD
/6pdholdrINnpkOUewhg5xann1z1E5B0vhQS7sTg4swnwHb/d/TVCHs6CoWVJGaQsR2NqmALPlBF
klpMFWqyuX+/eMJ7xY/s7MlKUYyecl7P8tY/hJKa60yV5JAhfVB6WZ/+fuvk6cOEHBNIczzNZfk0
9G57YFbLHNW4n3t6sWbbulMhVlAIYu+CveBxSmyI7aLJaDQAsz/KyXu0ugbrRkDTA9iJ6PL3S9UW
QCp8CdbUSYxLadbsic2e5hj2WY+dbuzXFKBiaGTz81xVFobC2drE7KVEEvsfcWhpclsgUOyYjh5r
RGrqW732UpprCibeaJw4/Cc+i3B2rlZzlwdh8NBbtXOV072fO8bOHfrwFIwYCnRH3Tur38iR2rVP
tNFAeW+66XIduSovZJQ7XM5uDD9Adv0OCSQaVrOfOpeec5mxiKVEvYrTXx8mD1smMPN5NOLqnkKx
Fvmw+wY6SpepX/ZkMpq11WpxGu2QLKk1GU9MS5BFmYauGVFmDKqpU6haMa7z5T7pl7uj2oaxVxxo
8qvfVFPRAo+8ZXdl8+SAFYSTMVOlsIAEUJTCi0sAYqtZzmnUaiHj0zEGWNd8DwTgC0dRwk61oL4W
MWmBuqr9TeItZ5i0gNYnKZbv51KufX/sThZx2xXNC7KU0GW7gCB1hr8COTY9TUH8JXlC4E6ZLvPs
4OSFVW9ZLUUZXn3sg6w7WmHD1pzp18GYUnmfRpIsaY2TLGpDFJPlzzLWG/rLiJ50MuCowhYaB2jQ
tnyuhn32jfCeormcV9skFzwUfyI3HxGz79g0OJfIcbGvFtUvdHj37Ec6hnbUEQjMZbntHCKRE2fP
aGmEtRuH44lZyW1KC9d+LCsMGIb4xk0xvScLLj2sSwe2oEbAgREs3ZGoMW7wEisVPs8gTH5I7VoH
dMvmWEKR3GiWm7WcDJie2myumT3HByKzZ78I5YOddi6b1SZ/HRJuEaM/1U5ZXDAXZjslA/Pe8Blz
BF1YnGwfF69T6zubFDiRVJtSlzqDbDOd8iDLfg0LwHnKB58aA8FUA78DcXS8HFY0fP7NAVH4Oq8y
4426gRFG1SmYMAXBj3WHG27fMwO38BCWo79Pzf5HJap8TIuxva+E6a962x7ucTA626m304ur8+mg
LPWrVkw+lCYsPPrjpiSYOUWefJPVe+pg2Y1tzhidLmr2JxAwC3Xfu8Oirhj1nriGegi88BQl4i6l
QuUhihzjOFVBR6FIsjIjm70D1Kx79lIocjOnDqErg/xbp3ZlPSxv6CJV2gTTDMoUmP97Xw1soUum
oUb1caxP3fLFYYK2HpTlbqGZ8AT1W3FAbCtfZujcB58DB91AbBXtCDRTYcEYAo15TOnH2BiMCz4N
dQCxU52Z1bT70o3mdTzhVmLGj9O6LO8c3oW3UkcATaNoPCHUWv/W+Ps/KfP+j8Lof2r8/qdv/78s
AHfd/7QZXfrF/0sB+Jrm7+538S//66dL//yu/uXpuxk+i/TPf64EX37Cv1WCW/4/HMaStNJ7FH8L
gAv/498rwYXzD8cyzTC03MCxrMBls/XvjeBC/IPtl+uFlH6bDl/ZP+IIXBrBrX9YFpQEJvdu6LJJ
8P3/l0ZwENM2W7q6mOK6WrrLfVsIy+IlmML1hElf7D/1buvRUxifin3lWcTJq21fq/Sah2RTcsvX
WwygPKtx7ZWpvnVlPD8OCYSxTKibJXLKxXxU8ShVw0py+EYptW7Y5lDiNaw0DKBLXeZbQScaD5rg
WJNMJWjw7jE42IQue+OWNN8Nmc0+eiDe1p6eP0EOjfSF+bBgqU9w7PlLKn5QgLR4Swar3GI0Gvd/
vyW+QvuqgK/y91tMXVQ65HoZFeZUbg3+I7nL+QGk3KvV3UYGnfexbvK3j9EEe9/TyNqbJREg8oaI
H9kXvx8YQt87kqgsrnnKS+vgO8hw2RIbzT6ALgDoa4xee4+z1Uw4cVs0KtvSlYA5DiNOnKOQ+EzL
JX72zSDHbE+mrRAhmB9sdr7oJyZoO7fw5pM9uSnhQb4YHgVdMmhQd3K6AseGsxtu4FNj+iY0TuBu
SOQt48KoPkZYWACGgXzxwAJQdnKD+tmgdFNSiTmTEkChul0ggDpFaOz4/CkPmR3nCZGTuqc5Cy5d
ZgN66Pzh5EGUzHXQnTrcUGBOUEbiyDzSTKdBxCjqWgLCHb6dbR2yDkA/MwavKcydbIljsTTVGzC2
dELHebDieGute3SHzbwYzEJfHPOmK1fBVA9bBuB649o+O8sSS05R1s5G24VzjpTYlm0R08jjfPTU
BjAyCPXR7PtfrZ3/dlt+D5U6n5QZb/20gMe4bFm6QY3r4adzfcqZrPy56xqUFRePB4YZyN/2sm0b
+6eyC4Yz/VtbYzm8c7HSbUDEx0gqc5MHHhNaA2QjrRnJmqlUvi6t6VgTGbmzLWKTjdFsp4l9cZ64
Bl1mBLnZVuIphe8slg+DtCf8LRQFu0vsLVbWe8rKIB0Co45k+HBHC2SczQQS+Rm+eHYRfbfVkMEe
8MJmG1bIhULayQrOFZaRBHq4/9hJeG/cAiPZ7Gtvhd8B+yy71sc6sm5VjDU4naI/gZLvUTtyK1FH
1DhUfYxx+pTpkmsL2Eno3qY2eZr79yIds6WQ8bi0m0BB8amPgxq/9zT2jizk4ddYtyQzjpmSNRpc
eZi9zwyu2hBnxmFkisHolf1YwQiXWZN6mIv8Wk/6VJfYrTszfmDEylDBUd7R84ybV4bTMR9Dzj6Q
tfDTM8KJ7ZcuRgJv3Sus4AVp5nyFGdkrrrC0smhHzDN+jbmlfcjFBjzZyFz4YgfsQ9EfTD4MQZK2
YfiiMfJ33uOAFL6TRvlhKfehtJoXWZcfbLKas5RpSjHL4G5i7Bz0orQ1dRtCbGpPPPBD2wHmvRkk
J4cRwjoqip+5TOAH+Al7UmYpTBFoTGEstitdSlH4lC+Bn7wM5dEnWYjJ4eZUDPMa4C7rDrL5jqak
PYVhTEKMuwTmY5BtESVh0UzthHbpvQYQQGzisKtchWgSTCbPmrT3qm44nQYeDomG2WFCGjZzuDzz
Tl8kYYKVSTx9783hZ849i3BmrWJXv9tLEbN2YLHVR0MQlSEU9SHKsjjIlEpKjDzP4TRzDNAE9RSG
gE7kNBsO3Z59C5p242/h1lwZ2FrgQuO14cTVzsvEhRTpeeL/6OYrd36X/mJxBPAw433Z9CLstipV
71ZMrhlTdhIZzYrXTPiZrSY9CqS3sYB5G8yHIZPKVVLU5rHwmAb6EaoubTF9j50jW/rcxgpKuWH9
sGaQAwuRKuKMCWY376pJ06jstP7JdPA9y3Y/t2POHxflRlzlnL+OubjFY+kfMEDmCMvpmxlTE0Nr
LcUG/rSrFKpfErZrg9bWLULRcTYJXET9bG3t3rrUgjhrW286PcgzWQww3A3CsdVhzGUaZhmKe7mJ
Phg/oi70RCV6E2C3luopNFx/RzHd/Tz0b6Nj0kOYoS3k5QBy3pOUv3SEi/NTT0hq4+VBtZKzf0uU
8wQ+BtBvoZ97J/guNJe6pdkbZkV6NXtBLkAAUhHYPQMdv8bpLPZNkP70Xv0x14Nc9QWwtN4JP6q+
GZCZSeVQ6EAB+pfPaZlR9cmsonADYtzhjkmGAcwjFSGLNQDOVEKQNPUmUlbN1a764i65i11mfpwu
3hwFfzFqE84/5UNbty8mpmx4zrdmYCENGGvnBIE4EQtsU+vqb4GwFUBAtoZbm1qHjkAA85OleMyx
zxpOAfNWMdNNq7bB7B2BLW94LGGCRTE6JUyxp2a6JU7/nI/O1XCiFxMYF3owlVIpzxceu/KBJgK8
31G9BZs0H2FHFxwXbOY9s4Hv3Sk2UdEizlpiH6j5lUYEgIc6blHOuENGYLtRHq196aijravhDGj/
UmMZQf9BItEOmA0mPyu6Ih+zBhB/yrBgUwDW82OSbqipA9YXC21OoRFXTW8ecOIkByOHYu74JqXA
5JiHMH8h4ojRXVnXvy6nmWboFWYf2Pse4H1VYPmhxTKksxA4jcOiO7XVRg4p7qDejI7h/DUyKyZH
bQE5MaW1V0NHvmClibt5EQsrABUe0auAVYPGgP5nJGgFjGg6c+KQXK5kOwdAAUnKCk3PSXsI2uwh
kUaIrGK32zai0bn3l8NFXZBOQmbiT6jcVOIwWw5RLeEdpmEI9gjwt7Trf2lXhnvkpUc3r4OVTNRw
qNS7SCdYWgCf1jH8hoXyBXLNfdWzgKRaMqC3qLLgBiDjh2h3C2n+PE2vpAUWM23EMvidQ/zahoQ6
qC/Ty1oEri+cH1seBUQRe05prXxqXPCbNqekfa9nXkVGb6yurV1X09xrlMPa7IyOhAHlXHPxMsxK
vHJU/20zDdiVk3x0EqwlDTpQ7XfVhW/MUjLQIIV3NC2K6A14KtRXKkBzqFc8fa+M3DFW8MyvllOt
SZlqjB62ci2NXFvQOCL5CEq4lXbhf2ErHjeFPvnL0KlP0osTTvHeytzHym/0nlBbuuvy6R6XFQQc
RvS1C3m7UfKBY1mxBEPiwPkK2Gg8xHNP8sj5zpaFIMqkOqrs95BP9mXsku/S2xXB5N2xhzz4bUAl
BRzMtWOBHG5047PUItQAwXvHLwfI3IZDknn1Q4XJ6xA19za7hgeDPTpMFgAYqcjpa1w1ygyOxRW5
2doOHZUfwG9hFfg3IyGYjxaztrnWOMt6cJ9jAPK/kz7TB1+lEfNNioiWvqzK7cXJLgD34ckLdktc
7j4RDfxPNvyUIdI1oqNuV7KAsu1gg4a1MR56WHJ7VB3nTMD05oAFFKqkxqMC/h5qQ2z9cQrWCLxi
h4Hs2QDCvFO8pfQ7wBmbwbAfsq9hZp+flF6xScqFk0+V+TpOlEWC0joWKRjJZJvERb71pK6whHp3
rmP192acI9Ox1KbuyLO+38F5SLdlgH2mi7NXmKQAg2DbZPYlSFoFjRg1Do72fdPGzlUDEkzv0igB
wJJr85BKjCkNkZZo0tG6SQHsTxHNJs5j1GQpax37CdNcXMwMkFycAHZIpZ+RSeoDMLKb8LB2GamJ
OAzbl57AYZFMz5Ato/XU+uRukGA6aKODx/VroyvBqn3KVcoKkfjULzjgk5AVAUbx3DFd0gjicS5+
Vxaqsy+TL1QqXEENv2ByZF6bw1gXn02qUEQ9kE05xRkrbBIbVuBx6wcOSl5671aTDWIOCgHvJIF3
/CgJLpW9iWV/lQNOqubEX3jlFLO5IdRQklcrA6vUxcYKumcU+w4EY6aqZmiZZ9gB7RfJJqwYyWgN
LXmY82QPmo+4SqTyAzVioT3u7YAEqSD+SVseF+fY3Q8zvFztlHjpk+5l1PHeCMcD6zcmlGRqNrKa
5MmCuBplP0LGAFzxgXFky3k7JUzLQsXRquR4spfA0TgIPLjgNQDhhuG+4PRhTBFPQI9oQFFKZpF0
w8Mi+Jqx50zaLnft0utWZBRotwNuisi3htVwxlZH4DCmK8upJsav4tzzkvYDn85ukOqlFyOMAgzK
xEQzqEfRozQZKyZY5fjgnhqcbhvX6B6Ypb6nTUV63huQohGwQarVT1JPcDuyida+UZwiGjXy1BQf
tjF+1pn6ExOqppsnz7Y1elqT8qZgtkNTbLqjr1vn3i7sz5Bj0+IsSmuWmfXQNuT0s/TJ5Hm7JeGQ
tDFh+dzBEtZm6KQq/U5gPPhpau7pMoy3k119IH+weyOfsTEExGLbp5OZ5YhdDebfQ+8NP37lhVuc
KPNC/lGHIIRlrbVv7DzTe5B5VmxobWK1NYNXVoVVjxyyVot5YojwUWZthHnLLdiBNc29V4KnNWZa
th3VHerQRyWJqXK0lj5NHrRDaI3cXemGdkL8g7bILol7JXaKxhTom52a0CjPBAUBFNM1/wCT93E6
lAFpKA1YF1gIMAjwMK8ia59RCX/78GsOvTPFj6FkX54SJksF4hrq5GPSkBbO6WMbXEyOLdo9sDU+
lCALMKKwsVL5T56hGsRavUcL+58qbpL1CLDEHqHRu4yuYfKh82MfIQJG/pCiy83sY6ZPqW0jYLcv
zZ6dCU8qynpifOqa+qOM3pJ5bC1UjOyTKl99oiYHANfoHqyQw88I9HDlx+SHpDJAweEvnFr6Yb0g
v8YoB8Dj2KSBscaeuOpC3tLSablS6NHJcN9AoJvg4WOOIMySSoK7eEVHlXx1hv0Icw15raB7tori
u5iL/OQDNgoCzHam5rW6brrvhX3150erBXweze1TS/lXd846EGaydG6RRp/nsQI5mkuAtrFhMSNU
azNwAY0WiIUmKJkidnjOiPayVF+NDiYKqFUTkaX5qSeozRz8LaiNP2ZlfFn6EpslKHuyGPtJtCeQ
1bcp53DgeSPN6Qzl2L8IFhns7DKPUbnS/GMmKLhjwk3z0/hq1LyfhtfUGyJyEGQ4AdbHwiWal+Lw
p2f4Os7Y3JhmtGuuv3htyw96epZGqqXrglENazQ387KnzfL5EC3RASnNT/zn5mny6dcGa3rJ4D9G
cZxcAL78DtAOxOtsFg+6qj/zhiqq3pof8hift2SswfOHnLFBva/SLWZy+6HEUoB2joBl13Z+iP1+
vK98LirTZTfXtdZ+nDnOl33p7lW3KcGvr5UdfOskAmVkuzvVDuFqzinyAWOHUeI3ty+QzirUF0WT
kcrKT5xZb6KzfULc4+dShTFZF4uNIkFhxJbZeMW4Sv2TR6NJWxkfmkEI10KPdSi26Huo7U3SE98g
hLUJbRwZtYtTuGk/BLg6lgC1b0o1Hwwn3ccupqBskPXeLPCUesaGIB976FjiQA1nmz1hjhMrsKha
sA9BPTGCksl2oA4tDVdx71N5GEnjztLeex3Q0qMC+e1FUQdbWb/OQl0nL/2qedBu1LwUmgRlvA2l
yWJvIRtnkt4NiWAIh3lMVX0aembqlgIzS4jP4V6Dtxv8CoqGJGrX2/RvAGkdyhkuNumqDHTayWB1
gl+PRL+1vRp6LuUTG2QWAoD0JITks3CUMM7qfilD4NJaPsaOpWmgNp6ZF2W1TsQOclbyk5wRFKs8
PBdlYPCItAHaBUaAePiR2PaM2hGehezSg01cM2l4JjUme4TAoj1N1hpTlohKPi37bPFGI268T5Zh
bvNh3mqli50XTre+46+NfhJh7XAORZ/gUGZ5jX5nJidxuIvhJkizFvIS3ULwidUot02/nC268UCi
mh9vvlZJuQuIvNz1Pfpa71S0NT668LUL1W8Dj/HWPNEtEWnn4PGIOMKdPfpBcaDkR4Mme8xKANve
iOfQK4ZbOmR/fBH9VHDqiCwmnBf5SmB+KW2Sj2LqTvAAoq2TYSUYU5omaCApEwZl+awvEDOQV3NL
w84m/1xS3l0/9akOeCbAiaWArnRYZ3yBipLl/bapjHmVdHONSc7/humW6hRIKiddquLGHScuBFm7
eElt43uQS7tVAMzItxL6CiR1Yy7nonrOPl2DHg1eDY0RFhgE830oot/4as9DI59VNrOHb/iXeGN8
Uf6qG7rq2jLCwdmAo2yH4hbo8UcOTocOyb/dI4OtR9Pe9BSEbuu5gVwQuwMe6pjaP60YnNojvFBz
2OUJK+IUc/DHTxDDUNEuG9qgLZItXjVWH/wJoNwPJUf5NQweg48IlgPd8Ng+F+ttrfDnMXzifnXv
MBm+dqhS+MoEz2aPAbQChF0kFO4ZghtSeE8idxlXZ8At1Fy+wrlaWz5KasqNoCihcMC9Dy5tEloY
VJBH4kj+LzfKdw5ebPBoXKDPYFPHLlHNmbfPbhTIDZqTxfRlRzOIkyzQR/EnbzMFwZbIcFNNz+QV
MNp31iLk/UZMpf8K8D+phu7HDgdzC4yci0jsRbkA4xoLBp5Q7z3/48gznys5Mocaxf2Enyui/fRO
xD3MJtwkQX7QrApFir+srI+jn9YHABLYVeyt3bnhEyOYTVgKuaW0jcJE8NDsRWQ9tlRzxSPPCvqT
k8R7Gar4p/GzN2nhrauIj6+cpTpmMBTgn/RrsTOwjel2XEE0l1IOY3VbBrrQP1mcjWiYNgqHwSHi
OAVZ8FE3VD3jTgs2uI6EbwCLbXs6V4NmRxCXIb5LwRA8ieBc9/OmJHIPcXZ8N+PGPdC2+mUtTS4l
RGEXUsWQsXzlrGMGpz4vr8BYVwk+XMjOpbozo/xX4klnR+T9m1pmDr+adl36ENFKmzuFo2QPPcNk
0N5uhUEAfoqdckfV3JPpQf5Nx6kDp5YdmUr4G26Jje8AsVtsgToBzuv4V6rf4CX1+Q/PA7yVCU+F
JjPwr0+/6BUYMwA4ZU1DYhCMbPtjefEzH8JHVefrzCznoxrfsjHGixmD/YOBpNc8GtYqye1TV0Mg
SOr6IYB5vKOagvkOoKdQQUTLoWMXPhUcNIwcZF78KIXprGuUsXckR9GATLZj8BwxzIqzO40AK89R
EAhc6rJs52ns6W4mDgEEwpIGWCV6aIoObZ3gHLSMfE/rwVtqpCZck1db15xf2+E55Y7xO1/veUXQ
UxfCa60NCDlD8RT7gj1Czg09pmSeDFPmR3J2FFfNnKRs7xR4dXwZPAYe7vDcCOvSCSjOjHewkk/X
bEguDoC6sk6X3DZAnz4th4PoT0FrzYRqnIgDxy9EcOhiNhZecis4hGtNosGbMUrnW7fhbBgVlJUo
3LRG1J/UYJRbn0IPuijP5G9+U4LxLBexjqYa1knTZ3hVs7fpiibHYk4lra2fszrXm9EgQmfn7r4M
0hAsC7uBmKYaY6LjchIvjkvnV8HgNi/y5ESEhs6RPH6TEoudG9UFE6BwoY73lNOxwyN9xuKZ2pc+
m3aTBJcY2f5G5RNjx659Ch3m1k7IpZlIa1sXnHxJn1aJbTy0LcV+PuJH6gTxax55BxBh4tcU35lJ
EIGLJ8SRZoyz+BGXWAZYsfv5RY5PtEl0h9AJb6057QB33dX2FK86hnPrOA2uTVo+IiJQOV9QdORw
f6/m1ngEqLB32ta5zkN7jtCQDo3Bm2Rm3rbvBn43lpOddNKH8DnAa8U4yBZcz7gDbonfcafOyb0E
dicIdhx88hUDldJHj1z7Ki2OuEy33VjtG0jwRdZyehxYSoH18FDKFvBNt4v9oT9HbKs7peBXUNRa
y/A3IImJaVjwrufo3Z4wH5itt3AXPsmRXl0bh09Itm4nlMs2su/2NWGLinmS2alnx8+/a0TfjQdV
mJzMEn1pq31Mmd5Kex94L5u1h9WYGC9OtTqp1/SqRWdWAljW3IK8SJsMrs38EPIwES/qUQAPNA0r
+DgU+wS/DiB5+TmXlnU1W58xfgaaI6avIW/wTeUZSaCY0z0FT8pOvwk8G48h7MTMuUtrMO2CjZHA
oJR7I9u9+o+VP05ReURkRgNrLbEFwfdUJCK878Pgz9jqazq017n14QHA9oZADZuNMrNtM5C+KPQl
soJ7g4adJfmR8GXdWoQ/sw79MWTkuTeBroupRwVjFeirDzVafywbWlQC5LmNC4U+YTycU9Z5lmwD
hO7srILCeZHyrGfM8XPIZiMzODRJqXFWkQZBlaWTIEwkYFrCBB5FwDGgtFjUrxwYCLGlayO2L3Ou
MYC08mR3znfrnukDoiXKBtc6tYzYUgNJwKLT1TGWYTyCYJL+hMXwPi5dtQ5eK6aNmX+enoag/ZiK
KeJZMaxFlLb7pndvTm5f4OEVG8vgeC2VBUZrpFuoL19FjaySWoAyGLX3yC8694GDQ6ZfeZSZgeXm
n9ZYtrVI/XsmprhgQPwK791GlyV/Jski6XTtNwV1a0b8wynqg/MVugfPasp51l5N/p4n8d4r6ghU
YX7PyrkubdwqFoVhK9cRl6o1nr2YWWKSDccp8m9mRwU93IB1pQuTRNvRdUj2FGG0moOeyug0+TVF
qdh3JtNvGMQEiNgRAAI96ni+A4SzDrP5MsXJT1oyTufsm29AmuRroV66trubupEhe588FUaP6mU9
x83EcdF8b9SzdubvEe/pDmxYHNdfzoK7q9m2+zYnCBhY0cobYFCXqf8DC+2Zw1x9lFX+m9823Qmj
sqmZUrT3TGTJCTo2nPFXTjy01Jp4R58GnJXsAn/ndGyKuDlfm7FEejJR1tnlqJUw9bmHDESuot5G
rrqipD9VJqxoi7hiTgvNzunRRkUxXcmwstkHkxT4aCWzQk8xavW4G5L0jlxcuHNKBpGh1d9lNK+s
M9TRTRxjncOqul+8cvMIsqi1qGSIzed2aWHxwoLrT0Ki9r7ZOz7gS/3T1xF8heG7jKZLH45cEb1+
R5R8qBiSp4Z5RVLbwLdRbFvah9Zln6MqxjlhYzzPPIHMbiUN48UyOGIB7aDcF0u86es1KfM/pWp5
xNoHFt4Hw+Rj7KY0vGOYF9Mgyyg+OC1ba/7/VncVs+yxfIWry7ZeLUY9d1zVHZtodnKrBkmZ+c+n
mZQM1637nh3T1qklRC36px0c0aNv3jXSr3el7D6yobzmSpyUlzR7V1rvfkMAKG1vjQpf8SA85wIG
XVbgOeBIkWbphzHQ6yIac8cc4lfAaYJBEkwPRUFO66dP/TjP+9x8pYJj1yoKS2dYshRGDGTjC9yc
FJsMfITQ1Q5LXYwzhy8uhdgrK5AQ0o3cRERHKM7NaAfI4tRxma/sV+Z3mAf94Ka86EW4xWcScygM
GFjRvbBPHMCZS5EkDVq2U72gCuTbPObScOxnsjD3UsgUmymRj+ol4Y7DgzA/F4L5UEyFLhQkbIKS
zXBDcrPNXywezVFf7IIQ3y6pgw1V8zDxaVoMdHFy7fwpI4GNKY0WlIyUROSM10FxDI/ZVlCy69SU
c+VfKZ3jMSwULwW5A0KHh5mnv9gs7wUwyrXx/HcL72btUUj/DpeihWJIvxjXfZFIsp/NmyL4cKx6
dli25qk4k/XkqNjDXtWbsohOU+u9VWVBhcbCleFwBEXx6lD52cjimOBXWgljeRxuS1S/tGQ2Axqt
iy0GJFCqzH6PdeMe48+5C/GQTmuL2DdqJbNQZpS9omeQFZBau6A5GAGkpjL9pFMdBVZygfXXJMFo
BAf5xZGvYTE9S550JwrxQJ49ZwWbAIIkP89xh5lzaNMfsKz3kHIZY6tHXPAMvwZ/MQx94wG5lUjd
oBftLcMdfsuOarbG4j8NmlaqnG1dgX4xuzeTregq6fXZk0QrY4NIp0t7MYOGzud2a1uXhKiF/Ezl
565161f8rSBYiZDr2j6Okf/IdOoaD5QTB7E693QmhUM6H0qXYoW8eGuwWYFSZZhG5oEDSWj+zGHy
FXR0buM2SB2HDDPJnQz9R5OEoOe5KOBXOi1LsOXmXxopzrfi+1R/lRYAIa9+VVj5N232IrLuRAEa
ql+RPdeBes8LdKc2vLHte27zgrxTFX0scxvGoF++Yp1IrrU/ElOM2wcxT9cEZPy6aYxVppp3d2Ju
Hr+X1XJpcY9uIM8ciprmmkRFB9mGd5jTDkQd92Vv8dfo4jWrGwoFg4VB3OrUfJ4Bra573d6lrGQc
k9heo/qzC6hkdQeDhk+CniF7GP43R+e13CyyRtEnooocbiWUJcuWk+wb6nci00CTmqefxVycOWfC
qbEl6P7C3ms/D71s1o64EHPjhrQxj5EY30bAiLv/vyajzN5YLS+jgMciP89bh60PuWacxqpp0LRN
VWiX7cSWRn54JW4b7JkCj2prIR2dz7EjEU/8YcvB7hoELl675n2xI0dR8CR6ng2FCMFry92YB2/G
JPetTfZP2TAT5lJ4t3AQ+2Nz9HA5+DDqqGfSr5IbkwQQ7V9XKLoIplxjzSzI5ZeydmPFkZxZzp3R
8K8yok2d0ojqVEKF/41BFF072zrNEJ/uwGp4+Ya4PnS9fCG9+I1c8MFrqHBcItdZfp+Wt8jNV24T
BEcYJXsjDy59VEAwMPdOmUBZcmusuzzFuRhOc8kjk2fad06Qo5diJA0q3Es+8uTyEHQdULEPfR5O
fiuPtRf/2KqmaxGHMog4iZRk78h4wEryTRdxXGjVHUINnJiS4ZS6g7qHDTgZ78yqiROPmOzlqdyK
2PutfX6I8actlliqgg6qaD9jfd5MHQ+R6sz75FLyuHPF3iW72ra+LKEbzhIuWE0X1zYOXps+2mro
atEheitdib3XckK1vBCNsYWG+Qj142x1hE6o9mS5xPWhxOPg0XrQGZrcmrb8XObhMJnoVNzggnEi
xI55oLz+Fkl/zLUFND6R7/tCQtSnuDNzOSIhpqQq+ULj5NX2bWhAxIBZlepXlYXvCpNZOAOJ5vaX
R9iR7AMiHIh9w06TY61Uw6kZWiYke1i+iAZMZNmnVsY3AdBTfgdOtwhrCBhuDM5aD/MpSqd/sxXF
m2QIHmSEeVmU433uyFnNzPbSVawiXONZkPkkAAXO3Kc4vW8y0c8Gq2GysEiIS+QtSrVfL3C5JD1G
d33LW4Y9fpURQDCJICw9cBoKkZKff9Up9LJF5oc4OtPFHjH5eeBqSTr/YNnBshPiY9I46FxhbHxG
N5xb6wKFkBVB50spXlCGPjLuvlBfFEDxVi49NcuMAgmeMW8ESSLgKKnS9aLfu8wVlKE9TXqzIwj8
HJQMAyOt3A6RTd1tPMqCuCu+vY1DciwC3LeB/QOanxGaMhorJjK6Mz+j9SS9Zmk41aNVFz+IDCV3
WTGtdAtVVRX/pGZy6xxUWqjLT41Gax2ZYq+P/iXz+jsuqW932sTUWwCW4ONN8WtTcznoET0OekOn
Y8JGg4rKtCm55VzFPt+5iVZ/R+DxgS2d2MNDAi8SSRbwKoNFYQNcmFAcabx50rnAp2ALK0SYk4cV
jdbT6MB47ACEkpzLeeSu9ay/ArXZdE30G3izzkcN57lZpxO0H9KOB+q9SCuoCNAtDUyXPVf8Qz57
Jt4x0ZJNKys+YhZSZqLdJkdcR4DTSaqj2+jvALrJGx30NbK851F2lI89QXGGeJmAx/maONho61Ay
AquL7Y8GAz+zjfY4TOlrKmGF5RN/YTqRUASzUahnlvoF1zBTYIbcJ13BAaeEGcmuA9z8QFQaq5QU
mRlkyyzM4q900RQ7FGdIrvgkhmGVFYrZODYKcLxsfvrpkiQG8lm7+1TO8n0Yfzw/LI/QHzdalG2a
Qe2tWNvPTm6EVQvJRIHUjSflXNAdokdMkEUFpItK4xzb1s6ziuE0lvNl6GMmsYFEB6tnqPShNkbU
jCcRpxCsoWIxDcSDMcmzyXJ5XWePFgQUQ/Pj61zzbeLkDhCvqG7fZbG15plcNj8QrzKoySwkFFK1
XSrG8somUJNRf9T08ruV/V8Ee5RSTv8uMvrshUqfLWPPolcVM8/5XkvGR9ksb/2CdElxV3CRJmJl
dOTKa6mm1pY1TBu7DNhgdQutgHq3bafr0PEIB8Z9uRaIHkXATQPFC/MhHdzRmmNi2YDB5aFUZFDj
MwYY2V3MXlg08zUe9Sc9G/0dnQ/MIQmMLFH5d1IQEzhO5jsiiHibDVgmZDZ9ZDgd3jzvgpbQurDt
WdWee63y3oIpEgxXt5d7OH3JLa7Gnl5R28b6vShxXtQBSDFu4V0taP3YalHb1UeCJcATa1NwGT1a
fxTkm36ZCgbFS6BTejrUoiQTE0Pm9s8ZEcErHZD60WUjyLgJOmI3iw0EAXsTK4YYVexB2GqZk+9Y
K6aHzPEvV8FW+wiya4dH1kY3bG/yGcqxjsIpT0xnq8TOUIX/IB9ao5s24/IAEhf3XVqYuCmp/S1Y
8a3FcIbcEjchWAtyY6e8MJ8G3Ld07itNuybWgJ8WFgA33ERATkuqWOXM9e7aJtFHxN4cQeEXBiMo
sRa+KJZJmzx4haviEVQ/3SU4+g1bAnQfprtmbSDDWLJAqFsNrUEApdWg7YvLf4bpOUzE3Z/ZRKDQ
jOgePPR2OtIS9N/FJ5vI2yg8sWspz9aGGfO5ckHK7Jz7MLYjP4DZm/RnYhuGHWUeSW/QLNGJMVH3
qiuBvec5JV8b4uNKRM9Mm3zUa7QbfeXujWwSVAj5D/+9Ewn0FI35khuhWZYldDe2J2EkksvoPmgW
VUlsIryyoikiHsavNgk7PLAeDCfFk16OGmMPzd6lhretA4Lp4rS+TngsV8gFbyhuYFIRc96ykWMJ
ecy0nqdDzvdiSdKuc84UfM1ewW6wYpy8Usofw9Zzvk1ZQK1KnU2JTmelRfAj0i7YNj5MVjF4aPjI
pi8cBvUCrQfq0Z80l8eGEg3SFbANv32thF2sk8THSgmDA2Gbmgi1TWGtrLtZP4heezKmbpcYJBa1
3YPH6UqeAi/Zzew/SBT3OFp9EQ5staIi+EpqVxydPvnXxcXEDl4wkiYuED2rw1ErP0yXdIupLU8j
wvKSY7RA3YdelMdLjSXspHQjGaiGgXj3CiZ7/PDf6BOJpNZ5pxV6uFjpH6AZbQo7mJLCwCRfl85Z
q3zOCdRziaPYnjgmYk4bQZxhOr8McqqV3wkc3+x1WtFp287pzirrWXVKjyhr6p7GNlYcCY9uAnSI
MLBmbVV8MlGLsyqrvjpotiEd1D+soh1cWPcFxQypPTpaJMXKxWqGHwQAqer6VZbhoFQB/9IOaWcT
xwBIejIp4yG40DZ+EQVs8z1IloYuOX9ntnTraMTnZvmbPqHpSws2bw0SRHoEMuWjZr7nzjIwRIkI
nsLpAOJXVkIZ3CpUoWMzs6VCZm5WJ6XoekXA5MPWE86OgjhTW4FvRfLRRkRFBnPv7CxF/xyTh90G
zUPJPhU6H01Vj5gCgw/82MC+mil2bwYCK1TXf6OlETpDwOZgLxub3HjaWGYCz4MBeyyJbKwKE42G
gvnqIAtJEiyk1bAzOJbifG5xwBEJVjb1sVMEAsHCDwBx5xkTB21p/9hvMcvp1mmKUsR2Xksgy/sc
y+C2sZ4D5PHr0fV/5rnWH8cZdZDmTvoaRWp/cA3c0C00FFaeKBf1cC7JLpr8+oGFLZ8vQMQD2r2X
yedKyuQHsA9cuGNJGEaUPrnt7DM0loKxav46aj5kmWEEUjKdIxf+3KBC1QkkvtQTdltT7bQ7t2Sj
VYLKIukJFETt30RAWq4zFG9ugDy1oJIq/eTWKP4lZJ+dCsOSR2TJNocIz9OrREXRMrR1M/NDFfEr
YCek7zMNvJGPatUkugvjN/1TE7HNyGH4bEl7AvCt6uHuGT5SL8P/CArqPGLPz3EOkav1Ptusviqh
/RYFY0LGL9ehSQ99xHDOJrBZxL17auyO0RsOqQyKq8iYnEHf4uiKfue4+WkrBgZphW7b7FxmNFZ/
ijddAPwj8pBrabRNqXC2xWAG23F2aIhQ/VtNRQfVFa8YA9wQ/+C6HShUVW6cnMZg0NoPzjZNrOch
ZXgHV4R079Kl+Yx6biHt3USh0Wuspr156bhe0aAQytGxIGt698EWwX0JDBxU7K/8GRSpZaD+zhmK
WVpN6gHSnLOu7HtLj+ZxSQHITNYqMRidYwuyE3SZg1+vie5mNcKNJDTdO3T2iLCuY2ImM37mEf3+
zAu6CtBKkGbG3rBkZVQQEhPOQjlbaRJXzjf+aHZUf0RD/ApFgx1LFoXU4Y+exDY9DzFi4mzYOMYE
RU3DlMsvgREBidbcbaFO3oDxOVgG6pprlDddJvWxzCDks7CdppM1pc7Zc1Ei1dWvAw0NMUfQbZym
RTyau8By8RBTAWfmRh/jZ3wje2bET0M/vHDlMC9PDIwmbbYn7SasK3pxJ9W/cIdZoSorhENz4R4d
6W8SvlJyzN3fUTwHuryT+Zfv9UL+JIYw6eoRHkTLXFPmbM01GS/omI10DfRMGdICvzVXdcclqjXN
jWQjqijyxAmR37C6+4zGu7vIjfHRsoOsXn0f55Il3m2Ndb0PPSt31cmNnF9o91Bf25iU6ODudcwz
iBdYJ6R9BEwrmcrZK7CSNLI6WGtwNq7o7XVMqljXnWwfYjwb5hm6VaFIQB8KGmdWGkymf329T0mh
ZtpiT2rYuvXZdBAuDzx+NkkX7IP9DxjDj7YxsOS3uVZatgJSLDnxyWLazxcqj2yOemdvY6SXUHqY
KZRjGVbmeMld6Wzo46dV/Bun6U9utp+1S+Zs8ieX+s3Sik/M2h5krK+GE1iZI2L2gSFspR7BPbjU
LjVOD+SRMx0WQbntW7EwJSPOBYiFYZAi8TALfd75WvLjEHJQkSTjJajKtFr7tZXvbFKzgRGBA44d
elSVXyS7okuxeSL68Yk+GFH0WzQg9mVySV4QaaXpjOgof8poZFelUb1OE/WNzhEvGjrbgD7DqYsv
v2Qb1LfWxI/FYCIV893JbILmkeuDYfltGHYS5K4pvGDjbrbNK6FQ9m3CtUVo28DUY7KLzwDhXOrI
6kRrvhoo7eAHcJ7ogGrJqCXUx2IE1VuY+cvhLljkELVYfbo+iVUJuEEPiBnKe7avmBRAH/AhlRiH
iNLb2QbTAgRLi8d7NcSXlBN6lcjolrbFxjOqT41WE8DFT+S01db3EPc1rsOQ912OAhun3W9Vz1pr
6fHL2sV4QrrKKuIM6nBVrRozu9mBF6Zx9RM1JEkvHhQ5Tc+oXvn0hfzkRcp3fmqGjbKvk4z/AOx+
kRJ2FmV8n5U6uGJ681LvbrcpyCwVkXTLg6ocPT3GzbnLrfbZ8rz9rFFJIpWHGU53XtjepYwDBrFN
/4BqflPm5m0gIiSMJxP9GBQ/tMrmCkoUsESvCg3becPKzjsaVcixoVLVKpk2VsH8w2VJ6HOUAbog
Vlt2BJfHCLNGq/LoX+Q7oJfd4GAibDAMynk/Nrgu84q124TvopU6FL7lgSxpEDOyKTpsqtimXI/Z
HosFVx4ikAoN3H7ORA4HQrZDwBH3LEHDJCmp6rKstq0asI9ENoEZZVi04xVvE8olgD8kpx0Hk/uP
S+vDtlpwSFI/eDb8aQL0boxhv9wg2Zt8H8n/r4IdfdQtC7G2+EEIA2zFDJOJ7DAd3sLymveS0K1M
iwpCcDiljBrXR159C0rVMxUy34DtAd7EV8Sgsk6LB0u1TJj1rt/xqD8bkrlT5JOnPrMdZbjtB8ra
+LD9ElFt0569WGo6jP6UlYBVZCEfY+MUNfM1adc7uy8B99GqrMuKMVObXeflK3UFalKuEzTzipnM
WtlzsS692j1Z0OHXWDcOTZ3VsOONf5awBybbDiJze2cSgsdwn5l9iXgr8ON055jcL6UM9ugiVmIS
IGCWSR0qxZdscDSAKx7AnfmejOW46xL15Gn+0XIqeCBzT4lN9tdCjgG+BTEEahzuwEF96fhkSoxI
sJdYczsB8xR77N7RsVMxYmfdNjGj4jpYaV1zLGjB1lVGeiMfJspcCcQWgd9kCaABNVuVXD8j9uDv
EyDC9GNxHCxERBYo/NYuN56q6nD0YqYANm2xFqWb3CTDqmbtH+oxw9Oms9bwnn4nV5CmxPyE4bXc
D4Tx4UthR6oFrkSFZv9WKbghLQWfYQMAxBNkPmtoAPy8ZP5BiC+H+45twlOQc+SrurQ2XsZSMrdJ
HRTcNHiZaANE1bAtLdKvxDZOpFt9J1NyHAbegGLKnxLY3xs22eGoaYdEJ5TH1pJft0RsQ4aVTfUR
XfCg/Zg1OuxEb5/TOH4w2iB71n31Z6VWCSsacWk2YJmeopQPMRg3ijNs1Wj0F7rNEhNYpKwJl26x
q822Q4QHbrLGGR8cyBhr2nxtzy77JLEFAC8TpHmRnNCLCdQ5FzUT36cqj8qNm7uU1kBpRQkxSIz+
RGIgJx+9W7olcpfg4vnWDKMFx6OPkAGzyq5aa5t2mFhr48GTwr4CI8u8FJR8Hrxnc6tzkLvIaWq1
r825PcL3P3eHsQ76H06zrnq2JKqiMVhwHBElPrlU/bEW1MtGVoEoHGPwksQSVdQZBwbt/o4d1XaG
4LwlefYwOOpAouUaHBMdTZwhFiuWzRAXzhrz5Itd+mgXgpRvGFpgZc6AoTtkluB7GqleC8n4ArNM
fMWI068+q9T/V5OwsUtN7m/D/IwdxrOWwYnqOBZdQMLra8lpk7kuI0m88S6JfzXM+CCCGuzxzxXL
R8qXedF8kYbwVCl5AiB7ffBemB7avShh8WT6y2gxX896+yfySXso8nkrUivbzp7+HIiC/Z4GT7jM
vxrhNY9BeZB9QvR65O+gFA3rotZJsIEMbTXT0yTnt9havHopTgo+Er1le69io9xoHXFCDOrZdrpP
SuGrRhTZZtpnmSynkLdEaybpl2d1CKhTHCUm8Pmw6cKeICYmbrLYkem8sfzoMhB7Ri1HsmfapiaO
pvHLG2d9Z+hM/TUsiKyvjmkZnFsgWZXqTijbCVVutWhrLSlQWeIyRx4wF5p4YAO/QlLGsbquAtJk
Uspmxyj5xNCC7DQblVVuVzt+j24dOA02WFJthqYzw9oy5E5luoExF9I6jY291QfCWa103il2DKnm
3mAwnewI/U401E/9aB67wvxipRmgt8pNzBd2OI1lsKoz85kPO2cFYqFwr42noBTRSXnupU+NLQSz
MxGHj2Yssl3fWx+8nQCnrJoYCELo0ppa1aXnlDPvY54ERdhO/qHxa31PztwjKH57PfQOyXvWoZJQ
UwKrNN8QDj74uc8qPbGzi/GHXm9TN96068HMBNNAgvwSgmlm7/XUMSOI8eBOXvEajEa3LTA6zWZ1
nQIbRXRNEbQsNtheCUzeHtMalr4kU1A4+TMCfrDv24L4eNQ1rAZ0/GwEljAvsp0JTY5+gGXqnOpc
hWPhv7VM8naD4N7O2H4RNYSujC2DDwzAEKMKsWVi0fZ0MwRLji8PFVdQBdu5HN29GLubxJDBt0jS
HtIvfaMbO0J2UDgJ3i3UTciu0ja6JnP26Q3oRF0jujFcx62oc+jIggIPP7MRat6+05Vz0kr9LQbc
KAc+XChyatbutal/dBYSnbbd/v9/c9xLHOfTzap5ahekr2BinKPH6Mzm0WbyvG/bjx6m61EwZ7C7
Zm86UGEdsyesWcpLgcNb9m53KHv1KvN2eY4NH0IexcxQlX9MLHk4mJwTi07/IymyCv2ZQwY68rHL
i+jRmn91QTpJ22nH0QCNZud6Gdb8HG1J46xD+2jzadqa5hE+1FeBzGNN4hUhK/CpkIyEeusDcx4h
wbVAcdYIFbhuKodbqNybkONZy6SsSwd/1UXKvcWteiVrA1XuK8tT3gZ7ZRKRG5b+GJDvnEfn//9X
Okw0qIV++P/PdDDJw8rSXThUyx+44bnBqdNilaA9RFXzgUO461L7jSoI1oBTwEwYe6xzhfnBZQyZ
KK5vWXPMm6F6AHNPTKqb909guN552Xukv2l5NLHO3Qd0ekCp7trk5SfVEc8we429tnLl44VxbsiP
tvkwP5s4Kfdt4Hs3E/BaT2P24bkoEisnmvaIwcx9b3ocpoV2QSH/mBmyeUkCss3Q/ZO757M/TuJ+
wj0uv5pa/QyDvcA4jacUcdMjGLp/rUurnqaKIFGftTr5n2svYWLu1FO+l1lEWYxYQiKwPiPpz9xc
PWSJE22UX+0str7XrGx5X7IllpfBZ5/QaXcmGacEDYXgGTcdNfOxJ1rKMDH8CZs9lCjqEKxDRpGi
jHOj5BnL0B0PabBiq6lf3SSCUCluuSJ6ciD38m1QPzUa8SVsgmLEP/ZoN88+Vl2uZoKRp6rzt1M+
MyFNiEn2cWQwz7QmcFuCijMmpPOQmZmkIZ21WwdbxXfYESDyO/sloXF20LQhK6ots4b4ZPTNqxk0
9C+dfe+1iYuW7nKNXim9gu+LjrWy060i++c8UFjR2LDeiNv0K1h0lZ6FNnhyqTywoqH494Jnlvzp
ypV+EbpM1ZQs5gtDz2NHhhTYDEoSu8HuQ3QKgvzAD/0iuFPDFLs2Z12uF42PUKPKHhqT5CIpmBE1
ioG5omNLrPhsEzLPw+LcLOnKTdJEB0bn7qIVy7YVszwW+OxIu5g2wDbgrFqbSfYEtnd6vIqLJiHO
miSzZuLq5K4JmSsOOpZ/o3HD0WhfDL6F49j5N5SwNISm2uKSOKdVc5mQvvVBQPyp9tC1JTh4UNvr
uS0DQCbpmi7LJMlywPWaOYc2ZqQ3UWLumgC5HkiUoiX9vUxKdJr91k4nNiFt9uiXJqgVmwrawv5s
MoNaDRqL0YyBVIX+lZbBlACFPyG6Q6SW8NUSHeZZwQEOxGgxpxWYKmc9NBNuL1cV3V5AL4mbiyZM
5tJZ/cie3Vi3ufrIqf1DTv0WV6sBOs+3DiwtRzz/JgtwPf1uCw5x9A5vw8ZVwbwLJCYckDzJGpgi
WYDCe/KnnAGTY4T9kh2tG+6j1F0zFGmVwd64DxjIYeOibpS3BP3lPqu0f0KJm6lPCUgT8TfB/xWY
a6m+zV1STxOqIP6srZhdDhiH2/hCMAr2owqkEFvbA+TgrZ6xC4/tVCfhhXhGkvoMsYfk/63hr18+
qJvfcaCWI6i0DAWr17nsz0mpTJOKBYRZQ0UsSS6KrcOgV1vC8DrqCrkjJgGdnkk1jTRjdMTf8ry5
/ShXPUYB20+rnS06RsjmCFJvaLYGslKzqV7kSO521Fab3B1PUaBdqt6Z9/8Sn9991vMt6UjIBTGr
A43FCRn7b2JZbWLZE6GXk4qkjbhie+QVMF8qn95z6IJQljASuoKdfxfo97xl+yg+GxAWoRpcFdrC
ekRlD3VghGttCPE6lQXCSw3VRRzsMWcRt9DY74PlPw84CfAAXaye9tps1B/yGbFGL2JbDhgqcpzW
+uh9iwFZRV7oKwTn37bPw4R2CI+s8N+0G4FDP7rtjztuoYtlJQ+VbWj7qI/eIK2jv7K/YB6jkOl1
YP+i++knl7ctyXWeytB0iWwQkjQy9NcDeTRe6A39lx1Ld9fX8UPRCXNvmNk/z4ONbOvBMwpwEV9d
rH77mjFh6DTex1Q8RJX5reVqBxM9Wo+WRVJVEOrL55Hhbsa7X+WbNvK2U5odei8Dxz801hF9xTEK
VLG3DXwkU2Nd+MbwD86LXUyO+8SXwzotva1WWg86b8CuLdQ28fhwbbpoxeQS6en84zsphUhBux8T
FEQHajrqL+tIlUD//a3kPTZ4GpZ3H60vgwC3flNz8o8RyzOaxFPUdAbVtfGozDeOhH9gLonQVdRR
TfaTz8l7pWGRIvkQKyVwS4QuPma15W9ObXQfAkIpAtckIASqak4UFWxKvoWI3bEkUIVvSWn49qqh
PAaz2tUsAsKMgxcvXbeKeG9Hk6F7Gjlv8Yi50e7Mfe2V2AWZPjmj/5AP3MXBMH0CxwU84ig8jWQO
xVVKPBHSgxKMUPOb6/KqNdj9GWnhwYZsjDMm3dZN9zgi+JAx7knwmtXZQOnPSOCp74dbohjhAG/f
e7PAgewRpsFLy2vvIUlz7O+0lkSNFcEFp8HJKR64TBjjxsOwgQy2Xmz8vdUiEvvxreG1IaNg7XiM
DODGZqR7tV1vrgbD+TfFFMa5B6K6jg7LZ5ZjvyPp5jIvBSnl8uNsjZhToDVbg3NyoSgkMXp/hIlm
GBFxC8pFrvMRCMPk1GhBuxuOtqtgtMl2o/xpSPPlBSnO+FJ+Rs2nfR2pm7yheJWotsixJalSBl9N
U187z4DYOWEGWsJeKxtpavzP9s1ppyT+Ll377az4iXbxq4qHV1LNI/uxjptHq7OmZVnAVouXgpou
gyDSll/xjMp1GM764n2V6GEDozubeRStEG2/B9KX65qf18R/uWo6562d3Qywjv+vHImSxQ8cYTq2
hhJkJwy0lOJx6im0p6cBFWHVo6gXS0JLFCSHLmrYpab6w+R7uODHL1QX5U2vuTA086PAHXElL1Ot
jHn+aWnKl8MXR3HpnXTbJaaUQBUGVxKHwtysWgTiUZUGWA09wqHFhyLgSrnwwqyA8E01HAi6eur4
YPlKj61R27te9vdMW1Y4800FpR6OPVmcwH8eF/hkoRRg1JkJZWI8RLW7TvogOXuqPxRV8RRbqHyZ
LrKGoQ+fom+iTn2cGy3PenObPNs62MqcYa781Vi70MtO8d6W6skSJlPkbLwnva12xPrtvJFIhxxk
j2yGRxmYn6aZf2Ue3JHSBZCUIJ6Y4z8791mmBciOSQ0vjv63rcR1UNpDifm7ToO9D/9sbQr5RyT7
J214kLufbtpgq5p58WHyKP8NT/SLbzTroPVeDQrpODHvFJeUimV04HAEgEawmJFl1yzvX0YiTZmc
z/0uyO7uFJNNV9xYIB6bfrTDVNfqHfgeYHFac2EaQMM2JZjlCvZuEdRVaQW/JtoSxyVmI7ecd0Yv
hMSSMmSbAUmp6Ye0m6Od4ABKRwxwTfHQl4vflxp0lbb9Q7PYRXwx7srZuxopcbgwMHz9Ntr5Ty+Z
8qbFWW/Ibw2w73Skd8AuAJsrp9fGrf6KgVeGs5m5RHSIiWLiPw6vsgQ3kPY3gR53ldSJGfZWtO8M
hjaODVrQ1Fx/7Tput587A0BIXGELMr5IydFDHpalB40GCho0EmwVe2GWWKD7dhW0rM3zl7kqP6ee
hxal1EtLMIKXErvDoMdCCEzgwXBzYmsIM/Yl+uT/SxRMkayczspOoEYsm2fHCzaV0nDE2NXf3GIB
Gr2a8Tdi9RUkRaR5lmKkHvm/vSBkhU25u4gA156dv4vodYzGdzL8blNQveLceigL+dmnKDIRRVHx
lK9eQWgMoaL3kiELyxOTCK4YThrUZAmDd5VO3RaQ7CvU+u3gSpgb0YXpP5qAjFWaDUzNn+4zYtV9
U6Z/8XKw8+zWCat1s2k+YskiNzfnedMy5sWtv5tYhTEzxjfSap9agwWwUljAU70mh7OkUuabS1G9
9RU+6Nqa9sSyfEBfV+Psv5hBaYXL6AttApVnM6QUvHEb7VBGKcpAHfiLj7F60oZQoGPXmu5Dg662
6QGROTC8hyGGY9x6+5jptuWro2FCPHexU6qcmT4xi8ERQczv7IamFJLSKXvR7GXTJVBz0A5UJFxu
02iftFMJgvhQJjZ2zHIKrQzRh9ewk0vobwoUY5iFiLwy0L0YJvZWAM8/rWVUZKE26Zl8+lFCuDNy
Bt6Wid+Z2oLVhUHKIEGZSHv/PCNgYRRY3cqbzWvjojDXNW5/UsZW7Du4BozmN9nWeEYHogwJMmFk
ks3pBusvz1OBMqnCbtb2s4Ewp95OqE7rZH6b4axo/nPr9NkWnv/3hOGm7KnpFOSvStPeABycWHU9
NtFWF+yGAuTdKy8ajqYxusfIIZo1STpFnisEKoDYZs2nM7V+sss7/xNaqLNiPb5Pou4rAIFJO188
SyDXq8bzz1Zi3IOqnx5GvD6EOtRbMYOwUUjslYmOUyetSacjyEqaBIMQZpNfel1gNQ79xbEGa3mj
cwMHFUoZAgQKoP6p71z41tisJuN1bnDVDQOLIrsqvgMmjICPKCfR4WVm+lyUeH9jbGp+67yQnPEA
df3D5ZlCaIH1vkrmfTrhccT7/TziLwHNom4QEghwM1sm0Fl6znrT3Ft+95Km1qqsWGlwRtuLbIoj
yyu3mRtNpKcrqn0CcDe5ECc3G8UpYLqMmA7WhPF7Yzb+Uo3iR1Xt0pm5Fze22VmCOHRmYqBkxD1v
QciMU2aidm/90/X8xlkMFCl6ihFY5EBr8sR4ZxV/HAmeNKwYM6/y3ux42ufLsaUlTMj5kgKHJYDE
aeWo5u5b88AG2AWtRjoUP3766wf2p27re6N/yMZXOevm2oaylgXqRoj7keQAstpaLHEOiVwl5DZ3
pJMpDHTtUXHL7ZxU9AUl9+t44zOzPvugZ8PWmKceUn7s4X0bVowWL76b/FrzfCwbRgEY+raToDvp
UvIT5Mnj0F17Y3udJ0R5RpU+sFD/4xugABszIrCrB9DUQGndD40xGC/PhnkD0ZYWMnuTNG6kzJRJ
QbIpzfbF67U4HJHwrY0Akg+yerg+x8zAwZY6+Tlw6rPNWYBOVad3Gh5B4N8s/MB0OS+65xzkxJgJ
ONfKDJglIlLfg1z6jePpZTZqyBvuNnHVkYIMK7pH7y+8PdaXeN1i0d3FrvrzEF1Athk/otpAxaRz
d46Kl6cJQt7Te5xxcE0zoebI5bMY1aS2hMP1yan3+zL0evqhvjW/mJXwWgxU0t74NWrJW7cBp8tZ
NGbsx8uXsbV++jq4MXo4Whq/neiAK7I8+EG2Z5kAVNQwhxCzGlbCA2Kr9uQNbFRN/43P62fO5WHi
tGejcQal+yp6emG6ayUR9AEcAohKJyg989Hu9aNX9j9Qb1/05D/2zmS5dWTrzq/yxx0b10ACCSQi
fD1gT3VUryNNEKKOhL7v8fT+kjVw3boOV3juQVVUc0RSIJC5c++1vjWQfEA2QuOER5CTfPvg3KLh
0Kd8XEKB75hClPDaoasXTsRNoP1vJjNPs1BvkL23fNcP0VKbaLGGZz8iX6qxdI6fizu3ctw7RklP
rUWUVj7h+Db9N6SLFn38HAptuq0zYGdBch116a0E9KKkvxxmFxObl9qaK3EQHWyDfimSYzp8214z
7qx6uppEhGmIJRZAwnNJ6cVOGXk3uqrtZtga01wgANIdPFfuCwI4CZoJsbAn55C5GHCGhZCNcLkL
rPAGsf0vyFr3ScL81SfDjyuP7Jk+AZqNVddPJw8huDT9L9uJbvE0sixE2U9mIQEOvqb6HuLrI+4i
VJwd5U41pm+J4G5Nxp+ygbvEUP3Qz93PYuU3pUvjWjI9snC0kI2MP5ykasYoCTd8gl0qc3gdy55R
NDsEgltWBeUEeWvPyXEJcPZkZvo9jy0x5CEn3/kzYpjJzAI1n+8elOJbU2V5FQFPjgPvJm8u1pjl
PSKwAJbC/BBWxTXUC0oOsoWwKsx2wwwoQ6vmdBjpGBq5Rv1bigeBOvnG9dTH3DiPc8pqBucLuwDT
PD+EYt0cjLL6Kimqobpd47899wSTkRHwtkTimlt0bRNbEdGMjXtz5u20RAHvoo2y0pywITssDeZ3
ZL6bhYTI2ooni4qcA0vkrPqITmZBu4jz9BzwVg2hGzMOdbN4CCXipak+RDQ/11lZHYuC+6UIp/tw
dN+c+HPmDIZp8Fiwe9R5elMzgo34rDaT352suruRtW2u0QrljyHVOwAOQgABvAQKsQmMkxtWPrTd
pfbetvOjS4RaBACvb3G6d8JgwQ6a9cwIDwXbmKJvvHwBfc+Tpjri2syBkxMHK0NULK45gIQheJsz
4A2jxWi8Eb25VtGL72fikGePws5oVksSxdcGwGuO/YigO/Dza1zBgFtbBrQojjklFF6GvsV4MMMY
hg+9/Z6jKNCFHtNrYVMoQB/gsjz2gf/MgubuJ7YuNFP5ehmrb1d2P8FFMoZSwiBnBqM5/BRQv2jg
IuOAdug9BY1IV+yYDZzQkcxqJwaSdSrvcnpiuUO4WDhfs0HXccRP33DVx8gnWpT8k4MBh8OL63hv
Jdnz1OLU9DXQg24ZI77xwzGWaAtw6hsvHU1LsVxRFwTVfCNAVdPjg6rmY5okVOaUDEAowIF75E70
AeCMfjapxb20eXIN6JzBZD6jvABwRHjvOjcyvuhqBKEFi8SNvC9haETv4rwZEilgEHr2djAchndi
nq91pE7gmw40WYIu4pId0AgJTe3j9Fp0zaNVEvGNnwMuVS7Nq95pm23RxYgvU4ixOdi/DRQgjtbi
YTFJTfBSCygVn5xr2dnVL6dmllI5BjDwOodlsOBWLaMXz/HwcenJjJpBVYCQcAkkycRH4vkB2+q4
thOAF1SGMEQrTFWYSO0QZAqjcg48Ctanj//RX24609l0RXBrNeFbPzi3/ogEuJ3im6AvUO1y7moG
+6UbkY/Qbz3lowRNA7fcCN+HOacDULzkEXovKeEvIkvuNkyYXkyT9v8kIa15AgA9/uEh6tFTqSMN
qXiNlBUWuWtgvYrYSNS3ctRBsAGNfuTsAeule3d6MpPouhkYnzBcW+RIc5S9oF1u6oAapzKh543j
C2Lke8Q0rwtgS9LPjDc/orSmSsQEKJubmW+lQL/tC/cQhPHW8vpXj6ZU2xnHZvGtO3MujhltInLe
RnTdxXwzeQwO5tZ+ShOElaYsXghofKhAuAxNAgqbZ9RWxrM7YTQfQxQ+3LxM/VJxE8WcgszbfgOH
+8QumwNtJYCIswz3k7B4wkmGgShrfMdyuqniCnD88is3kkf8lzUqPGCPYjxiXN/V8DsqJ9oMdvNh
evGHPWW3lBQrz792G1hCBEtaebM2PMzDme3cNwXyCQfvYWVBLZWBf1bNiUYgvVmJRCdO6nafNCBz
0HFbd8hbHmG7HGOLExATz7aU73iQkA5gBYAA/tKgWMBHHv+U9LvYW3Sphxq3tr5mxUaWcMMoPfQf
UhuL7DkOzOulyo80sB4dsCaZiPxtNhrPoHp+F8a8mTroAiOJOHDqztXSTptFsaME5XPbzChALONZ
6dFrjUhXgQcb/PZuMTFMpIJlvhPk/KAzfRF2eXLrjh6y4yBfnu9HU3wnNLXIg3zr2rLewzhgkYjz
A5xbdzu50SENI2SFVfCKl/+7AecnFuKojO0MhuJgCOM5K6+QJQNkSU3NR51WgsCt215DpGV1rnOP
fYRI4tkQRzLU6RxGxzC1bjXg1shPXl//EmUeQZVlz2a24sJjB7ZhMwEoCF+LkL5aU3xKLK1fwEEy
9O7tYEbkhie3mFAspjzRI0fNGQ6LjoMieN6sOgxMPpijwfe3eSyPsDnkykKT0Uxjepi8XT6479Uw
lPtARcesrE9oriCpeMY1OFFA2dggIBmrjX5rB01q1bLrtUN4RzV4IsPiuuv8T+K77kvHmVYRgs7I
zWFulAimrQ01652B0cwjzNkYDASX0fSEt/xeZNEpI6fOws1XmMn3yG/nxQ0iuw6HYuU94Wm+NZqz
02h3pDGG4ORSgmy8lzq4ZeICC5T8UFLoPjPE51Nh29wr85VvIGerBzqbcQVpp/e+3X4hObr9AJZw
42vlqRDqJJjIkmZOglK13MnJpcGDjrmLjG7f07ije1u6uzw2XpsBINiQ0oJgS7YT7xeDLBIW/Oo8
xvXHbNJrKzKw0a2d/ICfe+kUGLkoxOElEtDjmIvDGIMlOnRK5Agtq+nD4yUKgyZ6F9G6quKdaunR
UeFBoZTmdT1VR5pF9Y63PpoSdawca1aa4RTOqjnQvOzo1ZCvOGYTCZwcqUlThu0f3rmjHDa5H73Y
Nid814QXWnCQy1sbc3QKcY1ErZVM7fWUyDvPhDmUFNSUMbz1izc9hkc6uulLG1TfCZ5h9NfjG1Uq
dCAvfpOu+Tpb0ysyjV9pSJRSwFpNF9Dd9TkyX5GY122dXRVTsOlmRUtNs77QknC86tCKpnYMj6RH
LCATLNHJOaGFhXOoOcWCqeYENCuqGFVUI2ml1fLg8gxufA8AxKKMb0V+lgGH1J3jH1VRatD+WAs3
rK/ZFq6J1Mb4bHxmzNtWPYIulXR7P16wVtnoTyx8yL5LuTqws8ewnJ7xuG9rqaj96O6mTXQdCu8I
zCZfZnIzC3Eflqm9EdABzCr5CJzimNfsX9ieRznxC1kp6WahuZ3I3xA07lYEx59U0OPKKAyiM6fw
C0T6A2BMhCrnjBQHQ9HGa8p4Ws3xOaur39iHuCDz+NtPx+ulK/eGNoj0Mvo95vkBUIhae4Desx+V
GvKociX3ZJb0nIqJv8Dbvgq4X2wkP+ySBEQE8HDpHclfFe3prRwBvI/TVWr1ww4OhbdvGXWmIYP8
duwPXuE9Yt5K9YkDVfHkbuMqY3i+kPcAi2DecTCqGOUNKLq3KiK+igVujGmTtJXjr2U1HoZ8dK5y
sv9Cv4gPmaPu6zhFntlzmmjlamgupwP0Ln5iNAygXETUlQSNN566VH4tesI6db9qYLAQX+m32SUd
kMJkBgc5k4UYIC2TgkMpgdwrqDywFG47iH5syNh7UrjccPXAir2hdvNvtEepHS21vxH0q/FxEetQ
SevkIR0L4rS5Q6WUF6bS2c631COge6frMbG/GzneA415Fb3/PEAcjgRO8iimXeAT0o2BPF53zYQR
w0ONooE9gH93GF+WlSDABScVsoaLRfMrSOoPYj+DPkNxHWFphWZ0NDNTEOQQb8cY7yXg32k91Eww
aUOQX6WBj8Fy1emibuqXT58WzUbU3hU66GdCQlHkdEjTh+SAP8enqr4iH6y+nl0zOSDqvooXNI+D
IigKec99gGXuKWpYZey0+m6ENeyWHhzxiPlJqe5auBgvLSaQ+gKGqqQR8t6n9abqsbj7hKNuatXf
EEV+XStFv8DY9sItiFJxYcTE1UMYpCvHf/Ea/MWthb2fUGFaZjzl3FY9BGSEF/d+Wt1rftEqUbXP
wd6lq9Y7P2CjbpxyrLDPuuCyXs3SKnaeSx/Kg8KkOPsHui3AqKM6oLU+psgwq/IbzcRX5sRgudUZ
Way3KStB3RyDmbKVOlbZzCSnSO5RHxyEDV+E2FAaoUa2I4YHygCcxbQ9cA4yr4dMXFPgcmZZ6ttg
SW6HevzVzGTGetbJmipwYG1FUoVX3EsCJkWJj2CoUqQl2YmzOCYXxcAqxvkEC6W28mw/MZfunYBA
CwJftDYlOHB8RlC+sj3CZXonnU+gDY19Ny907UexRSzrHvLOv0uE2oeMk3yZnwQrDOFiCMImVKeI
fA8zp9e8LbMtwdp7marXgNkSiSDvHss9kzi0TgFMcOJvMxbg+oWs4vtqJDgJMvhtZo3RTUlSBj8c
Xk9mfbKX5FhzgeKOiG8nJnjJgrfsSy5+44JhATD0luQo7Lh/at0srzeeToJwS47r/py++mn2kCgO
XQyU7XVNLBQMxMfZtNvb2SgeneSRunFjuVnEfkUKi8SoY+DU3nXYmzaga/PSODUC4ZxVDNB4Lcp2
h41pbpOPpRvw95fToSxlhiExon1lhU/81sQIDv3z5JtH8tnonDvMOnOYlqkguM2kAESaSZSRSxRU
uHCInSAp7WxjRDtNIoktshewRZp5Fj6NfZK/jPSGKbRvgjnzr5Bl9U+hKYztUIHbYKtyt5WNbNDI
kyeoEj24RDbRPGQsxvQMjNFyPSzg1xnr7xiR41mzjPC1L7RxugVzEetoUdKgkBokGgMzIvQMyH3b
dF1K+ICEisD0lx8l7DH/hcANvUkKxoQu/4lEznunDOpd3RjFYZZt9MFJDS7GPY8J/AYaBwSmF5vB
5xzpe6Z1xdNKv7BDNS+qdB/AAHp05ZQ/YpA7lrGx1f6CQ1dABdQPTet35s6zZHcfJzccasB/MqXJ
7PoXkTLIiGr6yGntUTo2W7eQN7Nd6bR7futqdPdke85etjMsnG91NL7WjvvUqfahsyOwTOT8JXdJ
Dw9N6ANMlOYfQcpDP4Itx86AITXhEBMKlEIKlpJSZIFPhGBYrYtvnBALFOOy33ePsFbu8orjT0t1
eNCVfOHH11O4VhXtD3SKgoqcNHVfFv3GMH9ZExoATgvtfuwn7GTad0RX8cbJAaMg86cqYvc1TAec
GiCkiQ4tchIcuuTJixIrFuf0RytGHwpZl85oSFp9WWTXqNiQKUvaQU7nn/RfQ8m8l2MHnGinpYqC
ali1HNanYoJeE9onmK73MQbjq4L+00rPexDFxoQ3yWd6WNMuWG56L+iIUze/kI9iy6SDcWVRy9JH
xE6dmA49YjAn6ZjApY+Z8CqWZOQm1b6oG/S1NfW3SbVqe8y2OjXsnQXDimeBBo0hYY8mUP0JLhfT
g+xoLu0pLrQP2WINI1CQFJklZok2H5J6eskXlXOKAXtXnCORJvsAMcA+HXIuQgtGJ/aCm5rZeahl
rdqH01f2L8NM9sVPpCO2HUb8FfJfB9cKjoOHzFTZPpf5mTWDFDisrn6BG9ExvyfTgGXCSW9qYi4p
XtwGw6lGNB1p6qyqXN1zQIdZBNQfHR/lL9Hg1ESSuBGbYNFGchBXWQyRClF8TW8jCMpTbdEn4hmG
6TE/ITGKuXnT65CYcWNmeazUeN/GEMYE6bHMtN6jgTlzndB2pES8zz2SbhMX5KGRT491jkFvgdpq
EJXGJhnUa3ELL6vYJSa9+SYq79H3nZGEUm8l7qcps7dRPc99LuldYcBwivHT4KGfV0vlob7PXYVc
CtOAncYM2AGdh9bZcGAyKdmaiJTRdJGePV8tJuT12jtz9H0Jhz7f0bFGzUd3Jop/DTSoE/WREE+5
zsL8NFvRbg7R8Jud5LtHsLzpmYtjIELA4S+g0qZfcftguVTlDnKCsN5zIMKvmTofYw/oTE6g9MO3
RULqoFDE+uoye4TSfDSV+wm4QhyBlPYRhLYa7pFwaLMAsr2ezfjX1JdvYVLZxwYRU47MMDfG6c7h
wWInig6kkbOajr+MhvotUvZ+rINkHRGvQCMDMwyrvg2O5oQNIaSD8DnVZN4G52mRH13fbieGnisr
5E+5vh5hJP1tXE2HPAp80BbtL88Z5TZZgu8ousIXzf0QAxT2/PZVhJTLNjUUur0Xr2qvsprHJ6qz
wxy6FE2FaeyrB1NGxj5P3a/eejRDPg9PEPOlDIDykn/YsMESe9b4ka9451gpPG+8Ey2xiLvSJzwr
bflkxpRoG9R426KHBbPBv9FryCGzuGsLjT1SbvCsWLk2NGHwQAfVF44o1NCscxNq3JVZSnuTAF7x
MRSJqEO2DyWrn4tTXcmTEMxQI3kK656xuD8+MVSFuJPA/4W3d8VSTvaIGoGcd0iTehX+xC4yCFoe
q3AkwtfMcKuGNSVbm9arWqOiVFQyj1LD/ZS2X0OAScbpfzkuB4IxoVXq32L31X7x6V7x64rS/OXk
xJamxvjkRv4ODt4ZfeJwFYXIXaz5nHByYI0zl2Oi3eauYj5Fxem3wa0pvVs7IBWtCMSOn2FFzL44
7CGAh1JkRxOjWm+jYDNVRQwpkjdduZxVMty3QY6OMak6axcMxrmMhQaoFExOPcCJPUtzKnlq+w1Y
50XicfXLqwrgMSUB8IyZRuG8bQzGGGn5GIljgFHTiH+1kfveqi9oVgnHD5Kwf0Z3uuE0jFfbjl5a
/+NSvGaaOoUC1ZyMLxabnXDFqemKQ2vBgTST9DGLh6eayPN1Mgr4LXlx5NddD5zdCUy68cMcRaeu
k6U0vvMhOsp8eikWA+QMXbiic394MqO9XVmPnvGDBRmGcWL9zmG6o2x6NDDr49GRqD2Fu3PFSD8G
fBcWVkpiw98ZDQpPRw9jUG25GdSdON+0aBtBXODWal9p+uaMdV8IEVoM+y0sYewgEMYXW4nHkkYu
rPpnw9rbZtboIhIHZpTXV4s93JJZQFvS4RaMF0gNcjr14SOVurPlbLWgGg/Xc1FSpGRY6QkohmUR
bmHIhfi1HwQdE2CeRbefWldtcN+/Llbx24NLcsrVEm+qQUd69CUyG4euUOpl0U4sldpIs7mWM834
xag+Ms99haT00owo8aFTwMDep4n/mpDgc4/4JF9ht3JPdpalD3VVn80FMy4eturOYx44jKyoTpRY
G6yQL2Fapu9+8hXMX45jm3ect2+SQVgY+DhpzJ39EVUNi2dQdOtiyU6ZB1+GNRn6qU9HjMmUJrf5
2HDaJ1SYw0ORa6RG6vS3buH4h9G06MR0WIgjIwOzTqwNnfDyiJYai06JXX6xo1kDuR4dy4sZlkNk
MmblXrN7XyfTVZOa9W5JjeYuqZyHJkXj5ylkZX1UbgWEhzXcWTK5a4/jO/6tHzvC1ZtS1t+0znhV
G0b3adq9R5HSCB7Q2dkW5mQT9umF2yEn8qgn8XFTRpJZIhOJvYGrb5s2+W2WsalLRosKkyMiRFL2
5mETiLn/KcvhlAofvGbo3XpVA6AcfKmF821+81XbkwwUj1e9mznbzLTVlVVJUo0CbEFj+tUIA5Zm
0ps0zvnptrz3xncqiHONKPNgDXrfKteyGCDlonRCc8MIlKbIUE8jK9vSrjLuP0DF8ttksikDhzMJ
4vbQFshJoyssAGjDp5CV+3kseeQ0edFKU2bhucCGlLabkclYK7hscW67AAKyg8u075Gop4e4HPgp
uDijv7c7gzzVKMe1gimzG/i3nqXUTeALjozUNsRUjD4iwxzssqKdP3r4DV0xoDM4NSiZVpM0cXX7
OB0qx97SbzsCOYByfS8CQVxkAdxJWuEpZr9czZNxKJzkpc6Nc4b/g7E93vW4A+re4EHfwfo6TC4w
ncJgPj1b3bFsBV6dHtJzYzl7aRfYD2e+zJiUZysMTviokiNv6+CJ90kwXyWEGswBbNw+2wlCL7e4
4zhZtpAqyFZ6mmxc9zrP2sPLHWnZRgGcGB5aaduPrY3LFyBfCQVA5tU5XpA9hYvD+ad6GUkScQI6
XY3aSiIjQ+Oac8URpfdnmkMd8fNH5mzpyEPkRfm4iWtrPc/p73nwbpGzehs7eOphK2xCr7nJAWet
RD+rbV7FR4/sBFIdgKp6XnYsaojm7Mti10+A8c0YRYVZkB9ueGh5cUtGCkogysMqYZMCPhztszx7
S6VBGNk6SitOV8SbrMWEz2WG3oJeAdl5tSEU7sfVvilLvs/TDLZzofLLBCAYx3sDe35u41yh+Ynf
iUNISxZQooM2pL/YN5kfWpRfxmdAiK8xQ0oaneG329GeMlSyyRzRPsB0eVDE7vaAR+9ZCSDFpeAZ
OC5tiDH4skxzl4oC6ZUYnssJPkbUmjt0L3CHs4nsV3N58wAulTYDaWuR0K16G35KYq7G0cFAZ7Hm
TuP1Jar6/0d6P8/V97/+8VX28NzmR2gRZfFvgdzEWv/3//k//kg+/89I78/q+79ev5vf33/9mT9C
vA0h/um6rid9xzd9/sHn5cbvtvvXPwwh/2lLH82H47pSCs92/neMt/dPYbqWb1qmL6Twid5mAqJT
vMn+VqbvYGWRpqVoOMn/lxRvYZn/+K8/hXhLz5SQHDA6U2dbjmsp/f+/Ph/jImx5s/9WOEZXJeSi
aQUY8othVRnZsgNSBY1zi2Pr0LuIrzLR/1KSxIss1UPe+lhMJUunBeDcMB5EwBhPDeawLtwOP0AN
3KWb8Ntg+B2U/eFpBavopuCqtLv9mGIqndJXx0cM0JmlrasAmn6Ge2eCGJoZTlpeQaeaI6odt4o2
HLO+VkJV7G7Atn5CClt2xoyPty2S38jVeNh3KnaxeNVyQJsTsi57mP4b8Mp6uk4a7sGpMHQ2Fdl4
qkTS4b3HATo320SmVPvzVjHptugjUSu5V6NTkOw3BM9zHfw2ZOvAMKdqVowgWOSaYyMFqZQmDFJc
ZxSXMBrAVKlnG0zJCjmxRguURXwux/alVAtJXbPNOBYwhDEdjJ6fq9zi2CACAbXwXBGwSPTiczS7
tA1J4BCgx8u8Ysed+VvF6DexPs2KoPUKCp/VqefEND6HmT+JICzxa+bVgsmvP+N2wlO8Jujq7HE5
UTAOZLJQ/XEzwUcEALWk8FqWvts6cnjJenvbgbQRLb94hZGCQz4FE8dKqM5c3l55x7GxWAcdvgEc
Llu7E0BFuw/9Dpc31n+Ez0zDZgCCbG1RnfJpuPCXt7VS70hs8CvU5W07g9xKorMNLQD5uzxe3rWv
+eCXT8e84O7yrnfl7zq0sbvw56YxWnDI81nCmYvcD7Rd8QavTP1VOVN49lr3qD+MfnVyy/n+9KUe
JP8U1Oq2kMaLZ3nPMk7PVdVeQ2q58XWbvTfpTeTrRMbn0XHuHPTJBdvkapkAOXJzZijU8laBvA3C
l6hF2twxbplIjqNFSBuc9mJk8t2XZDcxMorPHN/4kLQW0xxVaVo5r7nv7/WVsJUP1BakZWPTRi4A
TPHgx+vQ4etuLPwqnjrMJDxhCkH8r55Hq283f1qT7sts5oX/q4BWjnWs08+t/I/HXCmPVcNCUmXr
x9z698dcZhPNgdj+Casvt5YoOwMuoCliUGJ8g/LLV1RBipvD0feMAB045fNG2sPDDDDuj0eQ88yC
cI57VLVIl3gBl6N4mkCm5OqrzLtD/QICrOMV5tKDNs8jlCf5Rlb5O1gcmI36P5RcNiuL3n2jh63j
3l0+Shzwv/UzZMX+AyGhD5fbMcNJQA6xekEsiKSeWyWM+HpLlFEomY+Go3tNfIWXVcQhUUKYeh7N
3Xf59XyPpCyetnDykJhDJ7k8Km2nNpfvJUODNzKv84P2PuOMbhLPsqqj+LxMwXZx03MaVB8D7Kbd
IOUB7dlBf8BylHeKY1HVSOYAXATDHTumD+7xchvrV670J01CF8aKfSBE4Xz5D/qJvPzAUnB3zjEx
J5en5fJ7IR+4CyPj2aGvGP3xaJBmQ05jsC1ctHT6OUsteaxn0gMRvnQGr6EfGf2RLrd7PRgc+Fzs
ljSWPfvIpD6ZGfnyFOlXyZb4rF+EpLvPgTxH0GHfRopoxr3rzT9gttgLaJzYAf3AmsddP8nos59i
GZyM5MOpCQNJ9Leob9KYW/7y59GH/bF2+xU/ZKF3cGLnJvKC5zKP7z164r5079DS/d09Ld2/7lz4
Az0FDdsB9eHazl9u6bC2RR7P1Y/IRHOEnnsIR89bNSPXXn+65cudqnCNt3eHAu8T+iRrHEvtoj+9
hkAgtNxgx8MtHrMHEZX07HrRGbvw88IGdlmyTe6gQczdH8vaMXKNz4kbJkzDq5wo3LTngl3uUXrg
rEeNc91i38QrcgdrjXvJ9p/zQSMXp2ENj/7E84ExdwxujDyCjBHwZ6r8cY7VXZ4QmhnXPuNC9HhF
zCmzIRw8DliCLtc50NuGvrn+bmX4z6voW2izfJv1ATsj5cmf9/+OiCXyycKfACMgZwKa34QJIXjh
34B3s+Wi00dXVu6EHZ6NhP98+ZvT5PeG1OHi+nqj2PTXf/PB9Bv/sZIdf//rHxQmCkyfsITpWa5r
cbb8ywdbwrHVsouGMVch5N2in7UsCZ6nQV3u+rDg8i0x6wxadRI9Jzaqy2fTtzmz4TsVpr+9wj5U
PNJ/8+F8+Z+fjtpL+cpWYC75pP/+6YyQxn5eVd/4wWixjld4aUAR1Gy1rkrOncEKiaf9No7IZAa2
icyQYkYvmfXUomQkjw4oOHcnC+Llzgxq0Ml6q+9Bdq2sSic4Nw+sCNCy8WQh/MDTo+Rdn/HjskgP
NsQsz+We6GJ1vFQuRZ2feXDpLM03UO3u/WqUCFUpGUziKzZWb/xYTb2v+/6zBr+UxbgauB0rj6lG
47IaDQ5/84LHrtcJTA41XZAlh6SRu6bBPGom6i7gYKMfrrZC/0W2sFd5zP0d9wg0gG/HwK9st8c/
qkAOLYzS42v90DW0C9bu7B4vd0pu3DQZI/9h0d+bru6USM5pxHDCqNgaL2i8esg4rrH+tzyVelVm
1g3KM4XVxrp9ucJjgpccbJhN6tccbxA/0fiiGCgDlni9MMp56rb25N1hf3+zVQLaK+QVE0j0jP+w
9mZkFuo/aLj9b+JstNkMWaYuuyID5GnQP11eq6UbJ9Lidz3jPYCpddmpkMsTeV29jUn6HOt1Ub91
OAasodQQrQFq87K+Z+MXaj6617qg8cfkzGDkOUMZEXTpXaqLCP3b6dU+0U97h4pwYPgocuP18rtd
aruIYeDlDS41oF6XKmNi6Eimqh/2j0Ylr1TAojY0pJdVkN86GjWXt7dSbsquYw6bduZ1lRCHfSku
A6O4Ql78WSlihxuLkExD7/y5jaqVtCBByq49drtAoT4e4C9s5mK6q8KFqrvHEVsbKADSAZW41auN
vieGpHyzFzzMAd3bdeou5C3mJLUaSEJ9qtJL1TNb53Aon8bYlts5EvckLFM78tNsqQm2D8hCRA6j
U+cw8TfPrOn/9Zn1Tel7XGZfKeF4l///p6OOhT48ipb2iwn0c2qFiLcLZIc8nJPN/TKWzrMfFl+9
H4AIs31G1gk0O1d8jJVdXivHeMn1EYl8BrEtYrn2nWU8SM/bl8LbXQ4CjS4tPEjoUMqQCrNzraZ0
jPepNULwZCiasGrQ+xTMjt3XuGivcrIc17EXonQekNXJ7AdE3U/nYe4szS6HG06zzmyxEFYgflRO
dlhslFSnNCZYFkpoJDRmyxvDtMmKGE8+jHaIHhFRwHLYRazPemDP5KZdN2XDJ4EZt8Q+U+EkRjld
gTdtcLDlKdY+G2LtBGFQxycAhenu5tTcoU3gIiikl3bVNwcrw+kFnuPH0yKbon2xPaD96Iy/8qyg
KonSnzEq8KiLaxJmb0QpD36VfC1dzmqlX4XJ2g/6ckZn49PovasAyCHRcJuhaKCL2J2/tX0Y5U0i
Xif+aEGC+daux70zDY9YdPK1wMPTtTXOZHgZwYgNg0Qc85CBNwakMty6DJb+5sbR5/B/34p8S/im
Z7oSno9l23/ZilQWwdQy+3PsLjeaorVy9G/dKGAFiz9V7zKtAcPMya2qh5n2a/TITHnZ5ZAR0Vqz
WQ02kmXz3YjJmcomjyWpOJbzpDYFG8zRsfZ584Vvhrq0mPCLN0lH131dSQ7boYMjnOmpQDol1707
qA0BL4xo6uGqLspv+pj3uWMN+IFuFsfdmgOyJwoTn7gP/xok5EvrijfSRNWGbxm4Zly8Y2KqUNSv
qxT7WpmqbN0kycOgAOAvOQ32sehLAmeNYV2a4V01cjdqdpyPjUrMwVVkZcaaPEWb/p2BLNyIrCMp
s0Ukt9OPDwNtT2XA72KlLXbGe5JqsConUOBiO7yVLeDDNgXB7zFt9waP1EkNLA5HGNLhnL8YaDQR
vhLTpu+Xy30R8ats5dyfIpNtPnuK+uxH3x0oeM+m+dhCANJYSPJH9StlU0MyThnsLjcQU7zEnTZy
NuEMLT/oNdC4lc1rhZ5s7YcCmzUJkCZ2J06o6pZdmXzZMvpRbmWsCUXeTNQcq7xGxsLihmA4yglM
Enf13PTwA3nCHN+/h36qiLSL320ZcSM2HBgdc0IWwGUP58BdTSK8nb4Dg3icTH8NnUcD+2/u0/+o
SXxLeSg7aQ1Jabuu+veaZJgI1GES9hXpo3KB0Mke6L9IShFd8142g8tRHUGXv+aUdlvrZC7826wq
I+L9RBr3f/OR6FP99clRHgu760jTpkOpn6w/LblugZ1iTKYvS3cY1EQJbvH1zza2glDs46b60SWt
pGQSgh6QLsL1eRSP9uf//ZM4/4dn2OdYLIQvHZeum94c/vRJuNw+0eDd16UW4gy+uOZz4EQECqgp
pijq3juXqBWzfC9ns9mCcAY73hDTgxmFcTweE1bS19abvtJs3je9a2PYgx/Gkm34PQLIHNsKPIQ4
97ezKN46m7n95c7HFLMOjPgng4N8WHQpxtGKuBBBa2vRrw4jas0klJKFW6awSEuaBVuQXu0Sfa/I
hsFBmC0v7d+Useo/7xhheaxqpkTP5pj2X6rYxnVJW5z8cxBDWiM77pBFA8caSP7bgUTmvWUg5lo5
Vk/XLOMZjPx0Hxv9/2LvTJYjR7Is+0OFECigmJZt80iaGWduIHQOmOdJga/vA0aldGW2dJb0vmLh
Ii5BmpvBANWn7917rlw3Dh45gR58b5Y9GSBp//cVq0EZHccs2mgmu6AjDTweczyBNcVoc1TOsXl2
ZtD+AlEzNhcmbmwfbQiYZWre3L6/86HDUtADGSsYfc7XjfTZBKqucTd4HnISQwJudAUq02Buy9CI
XzHE41VCCGHwY9eiuPtdwJwKXH9Ulg+1VifLrqy53DReFmn17AMR5bjPb1UFD37hkRcQrtKksjZO
TEBxrBFcVqUsZB6CpIYsRr9sXnwlWRzcVj8rRnCrrIShPmDnWdIZjbaZzXDDQLMpY6ZGUl1+H/Gs
66Pt73dK+wYTGuuBAi4Jk5V5aRZIMBwsKMN81/z7G144/3e5YxouX6zBsiBoMv9LZzeyLLapEcDF
ROfTnRfTeoKPppv+8rfaaAP+5bnc6Cg1l7/vg5SutOxb9HY6l8bn94YS20zSQOV3wTMahbjicWA4
xs3QI4ZbmsjeyFTkj98XYMGkm6tFK1PN+8hcOGGKfiEAF/0XvLCh3BXSuyWTIsc06E4JzIStO1UP
RLU73F4dG1/Hnl6hi5ZjmACgMj8J+4O+3zrpEnvmvSGwlmNEQdvV6gvoeuxj6WCdPBT5XYCdJ5Rw
b8OuQgkzYDXCRV370EuT+VFSDDLpuiTsYWa+HW22PgtCPORYXMF59OiS4wnEA239yIgHSZlzjskU
W0Xeqc0Y+ZDqwwbDjG9Hj/cjtA2seGokmsthajZfD9UTlJF5tBrG6PL7g15ciTsUWR9G6gACoCu5
akaE1lYVdGggUZjEMvv7Pg4R0y6K4TiYH5FLnEMMd2VZ6QT9SY27twIeAxGSHPKh8DiP4D0re/Ne
g2MBPR4F3u9P9XP9KpL8oR7HXUyKAMe64th21HtuV0Dp708lkn1OpHzK3z2WPGA+T6BehAWHvxz5
/V4S3weqlayj+f4sEZ4H9RlW7+H3N9R84VKthPTqgx0CcSHki2nn43bSeogBXKkYX/MmEiQjsVEn
Vc0wLNKvWjx+Id7XVr+r2+9rzZu55lBWMtfEZssZLahY+TyjKBl8dRfiBxH+JXdYS7gE8TyNjD+t
joTXuMJ0FUKVwcxUn+nHkwoS87gxIf0zmJJaEdYYuJXwZ+6MU30019/HQPizsFyJN1vj5o7jAk/Y
wPfqprJYxwZo2n//KP42V/+pleGZlm7h37bpU5n6PM35r3tPmDHqsIX+oV6zlhkCWAMDJ2xE4L2G
YbpB34HeUTrrTIseDF+/hAWxRY1Hfcgd9MdIUP1memQwQu5mIR49m+XvUYO7cooZ61bY0QAcyJff
R7pK2awYebLM6nyxBXaVcOreBhfIhfQQx01sbWj1MJIAt8hStUwt/3OqchgwkkRPDdzV77qLUxUf
modkPkydhT+v6HNB/7vF/X51v1tYLeND0Q2fxHfw/2vQSfMqP99E0e+V9TxGHxaHyGTi1v99lR4P
9oQYzxSf7e+5J6RCTPG3LXWNk4qgkDmGB9SUiG9wf/3egjKw/xCjWC+rmtWK0DzSquG8/54n9Kqj
Mi43WiRfWaLPScCP/H6H/zP9/G+mn/92+Pm/6uw7j6jEvpl+tOPct+Pn/x58Svsvm7mi4TgctD2b
keU/5p7S/EtKz3GAOejSc3XJ7xCeNg83pfjLnKeajmcIIfEaUML+59zTdP9yTY7GAPLm47srjP+v
uedcC/+fR9IxLU50Fod3ilKKQd34l83RVXbTmSELbwL/I2Fs55I+j5tg+oIonmyGkAybMrPDKzlO
eWpFR1By21Zni3dc9GyTJutVabdXKGTtgr15PdAO6To9RoEG3KTWC079jgXLOBvOv3+kDSOGCiQs
hlHj/t+vMIbh/nM3nA8k+Q+jg80plfy/31Lvv9S3IZRuNLHgvKLCek2K7NXG2Ln1245sttduRuA0
Wu1ta4VDeygIxkzcXYgy6wDXaaMG7R7HxLDROg+iR9YclQrUWggMPTJ6GIP+S2f01VbsQpoiAWLm
1dXZ1DxgJkSIk2lkBXninBgd8bVT8u6N43cyhJy7soGVP8BCb8ji0ibBuSk8tQxy3V8xBnkPDfto
iPbaVW4GBXeGz6Q2VvEegYbL0uSPlOhjG50HpEBh235bCN1XTVptTGSVWGqCL9FHL3XARKaxvG7l
TNUTJdo+0Q/2pK7R0FxkXTxpU/4ehT9ak8EoJZnTxeE+UzebihipkjSSIaTq6OJni5o/c/TdVAf3
FN73aoovZtEsA/FOQ0/v0rMV1J9oL1FxDK8mopSS/TlE3dTG0bV5ggYD06TZ4aNCaR0T6ylvZlL8
RK11ILZuN+mmuQgy2h5jH753BrLoIn6QIhILozZuetHdd2N4M/VhjzIEGG+4LMcJbbo8kgZ5Dgt1
4nm7I5J2LE9lUkNfo3OSaWBMamvrSITf4bnJhy2G2GOb6Lcqn85uEz6CcEuYLJnBFjzC0Q/EvTKT
t8wN7sJG7LO027sptsdIPtrGAzXPHa3Cqz6lKB/nJk64Kkgt1ksDv9IHctml3phb0yBcuvVuhDG9
VAjiLP8IIQEYcHFMyGCpqno7huegLPfNCHzCwoaKRPtu/jCGo+2L4IAw5sDmvy187Cqadird4uo2
7qmcyrOqFR6OssbJVO1dPXurMYirEthOTIcAmIpuOps8udfZFWSLuzVK3yxrevOz/qFjpFMXkq7E
CMc3Xru9dteJ/tja8szeSIWfoOLsd321gqVHrituWxrJH1iRXx3sm8vWUl++WSSLAkJlXV4TVztW
oXlOJu1gGdGLnZcXt2HL6xVSa6anacD9Dz4YfNjFSLQ/ialOVQYwOnQ+jEjNcT4a2Rc+kiw4UZXm
0EDfZVkGciPdaZm2K0t1DDgZlyKEMhxvAAzv2wqZe4I+IOgvfbfUs/FJ850PbKtkMeWzyB3OeN/U
f3JXf2wx7Liq/Uxc3APR5AL902nnZbB5GqaqRT+cnKJ8EMaz08GJi7n766eYQBWDppPHsUu5ET65
8E26ziet/7uwIP2zIyzeVHdR1lACtkj5AUirSeKLE85544Xq7/uptc7zj7gGDWBVZzevTwA362d0
6zdG9q9DLq+xbz55Bfwt670ak51b6ysYVB+NjD9Cz3rozlVjPEK72eFxxLYrzl7t3cHQP08KY7gn
FhC04CaiZ86z6mlqUHKa8XSvZ94ubIMjvDHcBhxOTWZwBSYzMxu+yxGAyDScqoFm2tCNSLh6Dgq9
+u5Z9f2g/hN13WtpHzxJiETz5erqM4hDxA/IrGh8q0tdmCTQ+9aPZRNnhUI743i+aDMiYYTIxLay
XlB/vXae8YLqZaHi5L5x5XdX6ZdGuSy2xiNdU2uFz/cV7HS4cKEYpCMs4XqXqmwXFKDXSk5euf2S
++0D5xdS3w2gw/Z55GkZWXMiRbpOq7aWrK5CGRegsFcmJY+GQWGG6n3HNAfDkLPuRJ3h8GYClHnX
UJt28yX0y+zdmN77NMGWqWdrn3PFrrQIhnBzVsPog8zdB9O0TsbU7yuTrIQgPEM8uKOSv7aMcAfz
3q7d54rZaOi7r4E23kqfc62Xb51pfGiC7l5T027+IqwkecAgf2YNeGm0W9kMNK/5cBYpwmUZkD66
6CO6hrEYQBTWCrHFuIyl3DsD4OFqvIcCsc1wu+uN85hy3p6dy1hYGKvY8UvYaPepCpkvx7vARsoT
adim1bHJ0nMgtZnLcsyxOSJKXVdddlRgjpimjUD8w1U7IDgY9qOenAEu/kiF90NG0x1DMYAEGz3w
zl6b31vMhRvTuAOkTUYZ66Tra7sKkWGf3LpYvmrW9NK74x+bEW7T4nv29LJbhfmd4sRF2hO+z6rQ
rrCZD3Gyt9PgjJjrogrJ6ozTy9ceigl1Z43bFTMpiMoDndCDEo9NFJ3E3UiHNe+7N62wr8LKjr7/
DJLjweq6iymiJ2uj9eMDb+1cI7TGuIuXcXrCv7TzAO0J33zWLHE1KolAKdmUg0O+lw8OYOHazkdx
coeCHFd/H8fxpp15B7RcuAUsE8BCUtO/SM5695g2xc6b2rsk9fawJ3b0U9TCR0Zbm+EVs8hrY1fP
BDWiGXEkK9Q4bluI8ZuMMJllux5UVawGNx5XZSiuQzERUZHFqCEczmRqeLEBjhkDE80Bp9ti8Kvn
oDUPAAeNuqZbnrz5cfSt2+Efmu43GSF/zaz+Pue7Hf2CFNZ5RtHd1/TZ4yZ7t5zypbLZMvL0h3HB
I3l129B8H0LAmGbyrgompZYc9kUSYEpd6oncenZ8zgqCTKVz61P5XKTucRIgG+hgs98HYjwEyfjp
l5y00m44MpjAfJI+jRoPGi/nFvmfLKSHXVoO1YSON3Xwn8KKGb5LYomhTZcwp63g0ObAH32djO6p
zx2SdWvSK6f8ucozZikrEEwnmLuXNApvHqJxTuq3mt5fKKuX75g1rv/7zWNELt3N/DjDZV1FenBI
dMzVothmvIrFBi0iueZbwGaw7cCvF5Z4tLs56zTOzirHv2l3N1tqb4j7nmqjYe+xdo+m3rxH1CpS
s7ZgG2IXISpRPHUbwS9pdk4Rvcc4LNoA141FwQSdE+/ze5dCIVAOzhDNoP4oQBf4loN+BtHuRdfs
4l5Gx8ROYQp3I0EIlX/NhaWxXNjfhQPCgb3/LnDtfF0G5KvZCf4Qb3jQKg63cQ2NuK33WTtcR8bg
F9UA9kgnEK2mPCRjLrch62tCEHybC7HHt+u3Tb1ztOAiNc9AJjs8mzglJ8f1l4adtDyBlK66H2GB
1ez4Pu+/OOzLXYVBF1JmdzQLsQfoHfMaJLLpoXqCdUhMRAO+RmFhsKymwHVWPhAL+MRxh2pvUuZK
4k7i9PmBTUXfjp65S11t2iRa+N603os2BvU2EP4nvuEKthi7kDMmr1YDk8OdPNw79bCcZpY4FR0i
vyLJ13wd8/CVQrcDzFEAiVoxBEf4VER3Hn0DwBPP9Zyd7eoM0BjywTIMb3ISxVpL2n6by3WY80z6
BA4wMrLQ1Gf3HsQxQvE+o7I6QV8CEK9pZ8ZTyRqj+A/FyePU2AcsMxDZet5XjMpHZoRJmO34GtZn
WzE+nirZrafR+ZhZmrBhwekZJdAMmT27HltF15rz3bhuUohvQZQZ66xBNdJGzQoMXoCF7qFRnbXC
S7Gq4VXTgvN/olS/yxgYgk0q1gOpVS5uyYWu8j+Ur+aGj36alE4BpiH/JzdgpjIG3mIT0XFbSKoi
XLXJc6kRxQppnAmT5u9SAAgLkgZzTmFLsOIPQw4cIombcqUTm9IoZX5YMDqTWimc1MzMe+AJWnSR
XslMO2BMHaJz2mR5/9Z7HFxm9wyrelL7QJVMF88D7ctimKptS0qlUZGjRp7LCe4ZRouQptTUOvG9
qcQGEKM6hCO3FLIy595V6H98d2T7T9w/TdXiHiX7a1G7JdMGUMvrkOS0dZ9mYiPJX+sIojubw9w7
4ZTqAblddzb5gXFtlHcJ6+kMfa+XNpmKuxCCAWNHkMIAEH8KRL6r1M/2rasjUMinHTaKaZ9ZAQzh
IhJrbGj09KfhaSBDgAK5vpQ2oCPN0r+aMjy3WGdmtGOEyTZGtZEewuxdGHh4SrDsa0PvIbMhEjO6
Ay7QxPWNa0W0TumAHnbQ5ME6mojBIX5K2My21YzVrHFLxAWRVWOfr4vJfjQs5ogpgDanqu7Qr9F9
s5K73+zLuGFU6LG6LyynjSCNhTeRESJsR+nVbQPxMspxU5V3eWnr93WAAVpN6pya5Ouq5iN1cH2m
Ad1BukvA/m+oFW9B09rHln86tQa1Ia5uVrb1dHypFZYlur0T2Xjl2jR5ZUBb6GIi80UvvCv2kXqL
uRf7ae/Hjx7luN/exoFRekBCFqHmAJ1LYnnY7tgNBuyiPXrftMydrWNBt2BOMAg4buS/LQZFboWl
Xmi3y2Ul26PWElTtRvD1lcCqIC9hRUYNNBLuYZ1ARKvdAeZYSoW1ifHG1e3C2TDEwdmpGFogNqVh
TrJYleFq5d4oio+wwsugz4faWn2XKWZWbFM1LTSiKRG4XH0XGkD7k08eUzgy9ALLOvSNnu2Flz/M
6d2mX16shgg/u/8jrTez78XJRsrIXkgWcUTujlUR4+KZbNj5cCoH7ZXOJI1blecbHbnVIveB2kPW
NllV8XogTzLywcALYZIv7qR3gD4vYsJ4GLpDBV/eJ9k6F9WiFwkp5BrHHCsikCKVw2scnEuNgVk7
4EpJQq5JULwrYq48QrSnHKO29F8Sxq278hiwhxBabaZcD+1j5DAxkKdVq1e7egqhdZ8qhRlcOPUK
C++y9Ax0Jx6uR1hlOHZrsipyG3w0Qu++pbQn7bEFI4roxra7I/rPrlPP9vhqFYByEFUZM1ZnYaBM
RL7svqd1e5EuLVVtG0XEtYQpuUKshseIOfI6BzUK9pmu7qSnx0L8EK+qllKIx4BQMBq9xzyEsx4L
Qc6ILx9b+PiLWmvEqsL7uRAm70oq+RD4nflYJ80L88htzAknS6Kzmmi3hyW4mKIu3oZ4vJEd/gUS
dIsGiZOg73Yrm0fphNkTx34YxeuUTaEOgQdNsb/G2vktu/JFC4xNYU/fJt78qKG13lvvadZ/uUr7
GZAKbD2JNK3U3J/UApKUFZQLIOAXkdCM96we8jUEAPJWlcL3W33Bx8M/LfGSpvLOrzPMeZTIUJkX
AaA0SIuM+QdEJRyY00OvdHOXO8VFeZlDIx7c/DBc/Nq6yE42gI1YcACKF4yw1EgiCe2syo6fMffs
Azv6VkStqKCFr0sxgXaez54PPzGRNGtak595VJMkknfmKqPEHuP6HAU8+I43om8a5c8g9LfaS2ZD
HYDENmb58ZulM2+uOmABXBirNKAsawuaUT3MfyfiaAC5tdxU8YDOmQ06TBtnARNm8HMQJAVTXclJ
I6y3HWyILkwuXRzftAqKUJzV92EvwfB0hK3laIMpoFt4ftJ8CozuFMTWSUgsDmKokVmMK0QkxBec
1MARr6yNM0AXqASvDcQvp+m/h471gpFOtYxqQ60rIm1WlojI1nN4cogxo7HROtA5eF4sVCYrV1Q3
6VmHCuUM3wOVYgAAD+opIdLufeyBD+kVmbdxJukgus2jMIiuLrcazUNExS+jHVucOiPomnToerMg
xLu+xwZVcOJnskRqKkt3PS5ajnG1js+0byT8aQWOamAENiY3LZmeewO32mzCVhPhxfCCXwJDfUkt
36powxOLtXeeB06d9qVsFQGoHp3d7OGz7b7gHEEQTKuHd2UBxivMjkjj1bLlaSwDZ9W5SBwssCOF
1O4DGxzRqJv3pTNcEeZAf/Sr1RTeZeBVYP4ZV6nHasUS+ciBdFvo6RcJH8Rb5vS9kyemGIdRIeso
5YCA0DRxiju4tN7TwEHrh+hx0UD7XjpNptaIv/LFAJO49KHNJvRLJmZxgMS4TcCaDWRFgwOqIrZu
E4KcFprTY0pKPeNEymnN7/eTIpmeseZPxRsDBo1UP/rKLAbWXmj9UeQ5jEOyZ1/9TkT2JDjxMFBa
FcpzzrUBFnhQL6Hr48cZ/YsIemLYErbS0A3wtpu3lnwmIi7OwkGlhS6MWAMP3AYBggju3Cw6cWza
OW56bPImX1X6dJ+S7ZqXyR+v5J7PmczDZaFsCDUyYKpnzgq7ODHguHl3pmvdVJMVG6Lo2Arm2PYu
eigGb1GI9kGa312GGT8wKC+632Mj4Sm+zaM56FmyZss0DkVZ3Fp9zjcK6rUzh25FiYEB1CGWhDiS
XUu46yJzwn08QD9yQYEAs9YPp5yNdm0KU22Ako4ruj9v7IjaghnAUlakN9VGTFlt3E0NVEMIUu3y
l4CJWmoZj6bFqHWuN6gOCEfyNMIavJOaBqyD1FBLpcf1JvA56rciO1CmFc+Wqe9VD4pHlkm3DG9t
s/Fr+F2YbcNtOMLF1CLr4CfG3s0tsQEU8sShg5YYg+YV3ZtTDsR025A5F6Qh8H+jhrKhUzk1fMAI
pfDS0WaePkZNt/C07Sx0m1BysOOH2K3Jq3L4lrdBgNyPzD2mxkjiOJvWhyJPOA1SOHltFa5MWxyU
hj19iBBPRX720XqZtS5bzV9FhrMtp+6bXLWezDLzJe6e9dYHcVZeQMmcRQI61de8lplxtCLpIV1z
oqCa14ZDbHmv9cykshBPAAUuwVhg5cCLj7wzWBDB6azRiEKIDiY4KhnrW6DktulaDMDTq90ClALa
CQiKesNJm8+AVYD4vu61yfV6k6T91yTJCtY7Sm4X6jTv0VtB4/nDAY37MAxeNW+4ZT1/CQCVLKK6
/5I1ImzmMXUyaAf8dgwlsmatx9UF05VFHk6IN7wwWuxtKACAQULjxfnWVzjNylyBFmKxzA36DWOQ
vFcm6uhMuUsiJPFLNNNFtjPLvpToyyYoALatH7NBXxseuITaqvn4MVNLMoTGijcy4Q1cOln7WDm2
vtQx/ZIAsGybjFQaEHEpVJVnx+FcYYjE2BoFR0q0z1z8b1tz7lMDzX30ZSfRuCxMLAjBYL1o6XOe
9A8inr45/oimOPa2uW9C8ejn03sOsgLm3FcZQclBnPqVkADecHutiuLdgZUMy3T4g7O0XDsKLIru
EbAUKozLmvveJeG30/hfqq0koClhLzLQWW35VYmQj0EQ+srrGAObfXaqh/RmhR74cCqGVBzDSUMD
SjdVqa2o/XLZ6xXRvhNEi8mB30a0RkDFSB7vaJOnRawt751YgT5NN3gIT0GtC45ZJG4cCLU4YNJ9
KFtcKU6dZOt6rH5E5V39XB6aOVTcw6uMXQnsRNeUwIk4aOY+onhRnOEN4Z2Wub+hJjmroj2oYlnY
EYjJ9DIF0SbTNVRABuOjUPvMCPteGty+dmqOKyW5giSGEDPCTDBfR212FlbHvTaQNYk/hwtiHtFf
nsoZ80+gnDS7TdvoK63HBpXnOgWcOR7DYWoXtvzJhYYHoCc0U9ocmp1nwxgUdSdXdtA5qWsGnsV4
DRw1ekGKRKIX+EPm2VG7TYdzLQjXyn3vNoIlIxoPVmPQHO1WfFjyzXbaV7fQX9RQv9mJ+TMmw3vS
GLxv94gDctjRtSEvT1+EcX/uvO1MkY6DV7I2D8TwUmGUzKDGTn8ZiI8sanA4bf02cB31nBwnNChW
3G6dFohieEQeA+yUDmInnL2uGSiqaHZm/T7Dbt3A4WHJ0+oFtnT3TxbFHT08ezMBPVtbOgsbkzq5
L5OVrQuCqLx055TVOssGmA3saKOj7rTMiM+5KMJ523TQm5MHHUYfee/8OHVWrErlAEjhC9KLaoFn
Ntnmvzzr0mEH9YlnFnR3auqqIkY5AKpKRAn7fkNw8dwQddUX2QMujyRKU3SnX8YYbq2UTUoHhBFC
Vyn8qd8kEEOxqG1sbOYrVeTjOtDgS/fet2P7+sZ0Q0h/3qF3NWZh4iAsY8a1VU9dnHwEksKBqvHg
zPu94/34ZtStIBuE9PCR2qJdJtkUYrhvvkKOcg7GNWswvYcdzVt06h8dPM2VfbOvXhXi4QYxYVUU
Y02vDduwGYhG0satPZFwh7OgQ1hbcloJ0nSVa1Dq4iEmI93tGmC7Looor2DPyfJ1Vluottp8k8ce
B6dRvws9okpsrAgIiC9mrpolMAixsIfvth31lVSjvU28/sEoXNSQ2TXA+kazAIdizZLX4nAjW453
3BoQtyAZ2SK2QE5oN6if9rKeQlBRpXcfB1G8IhUV2pZiwdqGBIAhrNrZyPfsCcuhEcFCta1rI6bu
5EecdF2zehORvtcTRzJAnuhQhGo++hIT6uYzZa4T6RFXwI8+xPEOKwcWzuLA/SlcJmp9RRojolgs
Jk5P8mL+2ZRuua5bHu5ZdhRq9dU2CLT2aD9mld0/jo1YRg2Wg1YGSxtu0tbKx12ipwXepxAAT1uI
pQVOCr7Ea0N6ITiUMlkPDa9qxM/jODFqdPddkJ2jJuoP/dTe+9a07LOHiS4CNhr4LZy3bVx028Rl
kY20ZB3ENJ0Zgr8SvAfTlNwK2jtsCoOho/d/NEKssrPUJg6fm6nG1DxTYD3DOzW+PAYqdjHoZnur
Lu8HBrfAfiLEixq0hfie66Avwf+t64ivspdptuk5jYKGeVahA9SyJLumaJK1Fg2cLanvz4BkAXNN
+WmivKSxJCQ1iCG3cL0ukBrsoz0mV0GPa8Pn7w8Sx/HOb4nybfhwEWyVVWMZ7obTfQT7gH6gjzNk
RYV1Q3yk3qrBQPDoj2fSYPmnvbsGojAybuR745htdY9SngK+WjPAGRdOo0+MbcJ2kaAA2WDWzZlk
E2+gVdrC+f2Wyti84iCQ9j3rCwDl1kJhposP1Ffpls9P8EmSD4e5U1hzk+5c6f+EDl0SEBXmln82
iRhKzq5PMiHETlpQeXXxVVc1hD8bakvhbcPUq1Zah5HIcPVgNaXZ8+D1GD4NknTAC4UEQ7UueRAF
oq1OqfgTbvgM0aal0Ns/mUfRAbPGXcnmDtLACvg9HGrQphC+TH1rTnI81BnHzdwhF8Ex8qUIv3xS
mwaltQ+G8QQt6iEsklsd66tRyWLfhhDVB4lMsjHpEUbXuGlfLYjOL5U1EtNsD+ukJ/enDzWaOHZ3
wYvU8+RplEw8dOzL4ykv3FsdVcUxKC6NNvq7iCrJA8SymKu1DcVReVS5taVpT9ciyLKDHXRbWWqv
PifgQxSX5JQDcaWvWqzM1hhOva49NLpRrwk5a1iC9rXtP2kREr1g8p07RrambBcd0K0V/i3aXdpK
Ml8/dvMmOJgI/HIDmK8BaxQJur+2PYR9jTllSxe1rTCdn56+/jnMjCN+m/5kuNgu0vqZXm36QOT3
LowdZ9k3Aeo1KEB8w8muNymsrJ9SR7yaBwS4krtNCluCLFGgQiURlXOLnRXHjAczHKruVJZPid9b
FPiWtw/8yV+IKhJHJY4UDMnC0d36GAwYarPJoqXSh5eq4LBtKg1Xd2cdEln9sTLM7aGynU1fg/yw
IuNRxc6S+qyQ2dFx6nMQ23D/jHOpS7wFvbZLwpNZjZuQoV1FA2U0mgc8SwCKJxcw9XRXUksSx47r
tMfnYew8nQgjOj+qHW9u2u7jmqhGCeMTxZ7yScOOrkIjXcSNXocAumiH9Dr5lFO/qorskkc9coBG
/WRm8Gw64QYe5zlJxYddM4erUzqDA666picazCyRomcwW0tYr62TPDrMrRlo91nwnovp1Yiyl0ok
b9wLTDYew0SjYqKSLBlwKu/L9f2fuBeX6k0zxieINmB9R5/9u9NOjt7sMlJV9yILz42WPmHZ+eoD
c53WMVMQjwiwPN5p3GrAeogp87MrNtg/tQwrShk46DhIvnSGP3MhoiYmmoqtmetzDxs9O7qFdhnB
FG/S2LoVwZCcBDqp1X9MULWTuhDR2p/YzM3uTapy6VXiBAMY1xKdJJVlz0J2Dw0Iu9lBnWYGITcD
XXbr7T9iPW1LD8Im5HbYMZG2DeAU4pVor8CnJaQ2g/ZaMSVrm2fQNgkUcDELhu5LYvtfKFNw3uN8
oS4d/ASC0TiHJ2SkXQUc/yeT3mzg+BhriTymAfmTU7GRYUL3dggPYkQUndjeNpI70D7IhVMmuE52
JSr0LfaD1/8Yu1rh0u2ztRkotAe2ddBSOiciqSLO5Fp86REHjW637izUkrHp7uyy6deTU98ck+DD
3DwxGToEWlIuNc7ha3+M0pUaAntV1FWJpz2+D5qBUAnfPxAkCi29IM1Ow5q9CRi7LCY5XDLX3iQu
gU//o7n8FUr+N5pLIREI/7+RM4iv+o/kn2WXv7/yt/AS4AxcXNYLxI20dVGA/EN4Key/XOk4UheO
aZpELiLJ/Ifw0vvL1k0MG0BgUFjiE/lP2aV0/nIQW+qOtAwTYxGKzH+wcC5/6ymbf/n7f+VQmGDK
/ll4qdMQJydd0Cu2XEScxr946copcCZMqjhNE3obtV/nLLxgJmnW3pVCf4yL2KNxZoArK2uOz6lx
l9nDKiArOkywgpti0Dap27NaFgmZCql8jJLYPg1dD4W5ita0sIkyVpO76zRGfhWzHyoPOuRqbI+5
RuKKDmSdgpk5tcHrL6ZegJLLLP3gTuZWb9voUWBQWGQVRs9UpgjwFEMMs5poIpd9sd841eTuIZCd
UFrvWEWHo6X1KIZamwcK/Qx9GzNh3MNpKbU7iJkGvuEsGR4c/W4ikJHn2Uc+2nNo4Vzjdj6SIu+7
zTDKJBXEqFbcUItiGpsXaELNj+NU7lI9eE78/CrT+DloIl4khXhGftSyrgIyiZkf0Dp06TAhuu/5
6bWVwG5tpbUqWrTjmOTQETEFDgKrWg3BSJb2qPyF0sQD/bXFmLRvQdx9pfr4E5jFZ2dCa0/KMw73
XV7EmyErzkba3jilHtNQHSuveCK2hEGN6z5T2D6VDSgNp/s0W+qKkWIpTdFTjASIYjTc9Pp4McaA
3A+/RnSvXv0outVpCWsxQGIeVJ/zoA4cWCkFihzc4ZGKEIS3hHAKv1/7wujXpKiBlQSYm9xc2d0b
8n+zdx5Jjitpl10RzKDFsEkIymBoNYGFyIBwaO1Y/X/wetSD7hV0WU2q6lVGBgm4f+Lec+XLWCXh
3LwynyAxq4hvtK/PHZlyS+J85NIW+Du6YY+8MGAxWAVjQZiWXSmfIl5t4PPNU5Nlp8yAHFGTf71f
G/OfVWv2lTX5iQv/SVARhr1cmKexaEFFo2ihSyIPeyFJkt44gKxFxFnGhdylsdjHZWVHXQtj1eN7
nVtbPegVa8MkMxWfKFZq7zEuQ4fqmfHYs7XK4dXshg90ob5jdQ9Zoj0VScPOnSWh2mGLmLa0TF1a
OwmNg5T3Ej53zmBlLc+iosxLIOeziFw0X5oLF7pGhZJ5FgDFpn8p2sqDcjNk4ZTMP3Hm9aekBaBb
MEVMk/9q3ea9Fg5zYzfQXZwms5btWBo0vpERK2OzyN260r2kBYzRQUsXC1XNhmNX9lDVWu2aKQUr
KryHYNjKi1kw/Z/V2Ni7lJ87o3Y/3ZxFRKzAhR9VI6yqwaMEobTJdPsx7rSAkZEbJgtdZS3ESymT
JmI+niBHRHcy4GXMEzCyZAWxeyxxGpXq0V5nVFJx8S917Ifc4FZO+/QXAGNyIILvVpWSjSRpUhLH
F9W+QYSmoI9rmBYyvNSmliafHEUeiNQsJuZGS5ibo7aHC7kE4BQ3Gde0s+zEC3JVUZAbNB9wg5n7
yBYJELFlRjKGfcKWQSkQWdYZoSMoR+ZV/E60qXsYjuwxXcmbsHGEKbOZZMdfrsOcg6AjJmG6/U8y
DoVA81WlbovVA7ZSsxQ3qupuZyhGGmIsPxSgGgFWm8ypy7euHkzsgNBdy/dlYTY1jlAMusLiOFX6
gybkcmApQchZ/z066uiPeTmfPN350uZ+CZyUZPYsS6OV4SgWVH6fMU8fZWGnAS15Sj3dMsFryHEU
xsRZRgZVtCVkZ+FgFnjYU3Ex9Irt7aTugARChGc8Ko3BjWynYBNINeN6rNp7YR5MLxZXfFHBYrRb
cu+1JUCFLwSbkpQnPUsZoMjqKU8CFBPE7CQ6H3/G7HgYeWTbDVVhI54A7W3Ayyb3oXdT4ZPB4Lv1
BIi2Yi7N93nnibXBb+KBzsv7/aINJCx7vbujUSA7oHLvKo1jf5aXNK4o6T7VuYeYhy+qGVgYq454
KKljjmXMV4TjhRgnw30UMkvBcQOVaVxvOklDGbGujO1+UNVtwg6onR/WwvEn8wyTdhH7ppp9EGmE
r9l7WNcaewvT2F54CC3FD33fpWx4JzOdVq0S/XPa9zzTNSNm8qqm+/jBSx71PI8RiHOaG2nut850
Utzure9YWZsazPlC8fuxynxckxCgqd7WQt6R0nxfuIw8k5HoBGclObqqRRwaB0ODiotqFhp1lPBV
+YaLPoHzs7DUdt+RfghfFIBSqt/AaV30JWbnwWiyMycSK+q1u2sasia4VX230QSAiPbU8q/L7IJ+
RP8VihJVp+pec3P+xfRX5tSOKNY7XGqM9pPG5dpN0ptbl2B3RpbHSalHTgxwSkUgYS3aby2lxVbB
kOQv8yxVYJd8FefPnsGADvidiAQ1u2V5PAaAKtBjTqzfU0bp5YjmBeXryDUHz6tzl++U359w+9Vf
kpl5BhGHGXK1YLayn6EgIrHvMGZQBVeyAOauk7oyAJeuiBnc4VOmpWqy557sa41cOsyAKdPDAtzV
YENRTjPzX5U60y4fTJtFkoUYpvtaV2z+Cr25SOyvZNDs0ClZtw4VeokBl1XTTNFkKCqpKqrAIcru
p0NygEtS2VuEyxGWybTckETugL8+d/MbeEjzYXVfOGo99rb8LHIeC8oQ3lV8zWmg4TLer3bV+RqP
ry04jXsmOhHrbbDfnkvYTFwGG/aKcOxNdB/Pq6/QUe0EpZkvpk27N6x/uiyuuFy5aPUA7peHrptD
KN/WsRnZY6xSbFqPPvEH9KM7lLvyPLV0/32m4IzxTIZjzJFcTSZoMsgsKAf3xJSERlfVnunofjOd
6XpSgq2IobSQJdjdOdPyHNs5CRkdsNPaTeq9bfsFrlst937HBctjVU4xT08GT039rIlzY5nT9PfZ
2p7S2PBFP1Ki9c0PmBxr73RIioj8/SarNt8D2wTbzZvfqcuv2lreYdQ0eSsti0d3oAcGUCv3DCn9
uGjg9halS3MmeIHWu6SD364AfTusom7o4ZjgjGMzX/OBVb5Fem5fJXdKg+CWDlkbfGga1TlNrFtj
MbxaeUwU2ANYC5y3wpPdcYVLym/mKUhCrGdpVD6cFESh+ZdQ+FBfyW3P+Wglywg7IBw6R/Y/fDpe
9ztNBATENGe7KeGIAJvsW2sPIiLDJL9tdmZvAIRMcBXmCF7qFXIF2Sz9GDCmH/cKawQO0xURMsEI
VjrjeAcVxh1wXtCwrziEaGLvVtt8WZKeNWWZoAAnSnfXtj1XmmRiKNoIscoCGuGLoWnlw6esA9t5
aIsBIjv3DfPknGTsoN/yqYwM2rbnPIAFJ2Sh/yYGc/7kBJp4h1+3DQaCWc34XNy3wt4+2htlbk7s
gZ5+tuPzYF5T+dOUV8u61cX9d25+58WXm77P3f2KrdHg2EC6yf6w4kYaGgo61AcmEDPKnBrpTq7/
NMlr46R73Epz8dvq8JRvKi57oIxsbvBnT8JE2eAvaO+r9bIg6FWZslZ5yR+Q7VTUTUvn3K+pGylG
G9a4bA0GcCjOB0DldWOAP+7uelcenNk6pmKKZu+dKEtKrTsEcWTS7SDH8tuyVK7Lfc/uq4AXMYwA
LdijY8PAIaxObkiuN9ZqPEr51yDZ9bISmXRGqfayVxOCkrVPY4qWOHKSb5DIwax9IvXYef2DR6QJ
0NhdXX+76rX1yDDXbu3jDDC2Hpb7EQTX1N5Ume07RGnMXMMBRZ0DmZzkYJMAyIL2xCvDVX2bMNN3
pA6QufzINxUOgNyrRFxHmB6CpVq4eocOr30HJmk85oKbebseMqYkL87oYsE2A9d5r2bUO/i7qhIp
3p9KjFG26I+ZJ0KDXB6vgl/FRU95U5CywR92xqGEtyQ/Fb1+JEbimK0UFRR5qU3cJGuTStX2+ZbA
qhAuQv0jn9pH6AGoqv7werZsgUc//2mwB+siGOYoW3f4xxGLFWkQF/5/GzjG/+Ahw8bBi1XsLH8d
j01MyBo6T/Ul9gKt3ao+Q7uott95LJN8rq4LsKb40yY8E9I8LwGCb/gkkKN3sLOXngi5ep9f3Ifq
XZcBma2zEnjxDbOPLQ4yo5BDbb0GQkXr90WkVqreqcQt6UQu7wlgz4+zfRbWxHbqOHFmM8stXRYq
x4lhfv06ETCUXCeqT6qVQYloP5j+C0zlj3V6m+XVwIOfOc91firxsPA5mdUJz1Kn+SSnVfj3FbwM
PqOkYUFqdp6Wt/KLh4XVwfRiNc8crRD10wISf9QCDWNgSIAjN4NvP8TiVLCxoVRMBjrZEE1XJSCH
0en51Rq6GGuK05pEaA1gdXRc033Ytr8AKxwTcfreIJV4YF60a5DKKDdkfEjQEqQpj9SPsItK0qTI
XV8DYlE7+3HVUcsHi4sBWVy6S/uln1ySSZ+K++kG0Ln74GBlFdRz4Q4Avfc4pjgkErkH7YyEGAVe
yxKKnSQNCSIidY/uRtQBJ6+3hhzXBO/EUa7zafnmw9jsZzDa2H3MJVi8q9MeetIenMjOD0RR9euB
WB1hhTI/1jKQ4oQcNWdVy5M0a1GsnVSHo2ozbK6Hsv0h/Tz/aG51dmCBhkpjupdQ+F8sHezrM+9I
oIBW7QMLnjpidcmhc3Fmcoif1MLb88MSVgmbSEacyJoUWkRysKx/G25szg73gZG2QeiAqP5mvi/i
L/Pj2r/DC9mV+omnTgwXaDJ7ImgFUbpaxF6dB3G4hy+FRXD87FEJt/RGWABRPmGTfOc561gC5EdC
Y1DpJT6j6Li6J0Od/UlI4riozvN6dNwIhUa2Qh5kvPpU3vXdrqZrEk8rCZzxPcl+rnVGppVokUB3
x7+ryCDG8Wb9AMYQBEScAMZaFDiskkir9wfFp4SvEO9ovs3a03hEM90ZHPAfCYY94G0Qyrn7v2JQ
QJrvlkGtHt3hUfkRJWqND4E+wNgPPMGtb9wXy13ymqT77sfzTq27z3nAHJQvYBTw1e37OEiQE6O1
cw8Luih3D0bAHr94z40BdVCQ9iejumlJsOIQIOE5O9rN3l4CSKZivWZsndzbJMKM6F19X/0M5aNr
nbptfHvrtAuE+7a67xIfzD7td0vd887oJPvj7KhfSyr8LlQpXDUaGVZ7x5YcxJHXgiAnXzF8dmEu
3352TPqLXd0h+JZfhA/hHSt630PvC+J/t/QPlheJIRTssjx1t5JfYOKUDEYguXf8any3dh8qVqDp
Ppu4eaEuudjjZYb/3Zw3XVzDY6+8GF7EUI3CdQJ8ngWwHaT1kDkhZua2iAbjHnFalZBdd4L+tahh
+cUXJ/DGkaUaIsEKxGOy+LxHigyrKVpxsFIerSEYON7+RHlq+BvL+E6S5TopV/aooON1AuD7A4he
LCe2fhLGadMVd68emE3GLMNF167udBBRjRATrQni9/w8K48agr80e+T5aUkHHJX7As3lsjx5BiqJ
Z9fxl0wG0DCO/evAZ6n7hriYeqRyH6RRj4wbOVK5i0cMa4BMEezuBXlqAylVp01j9aHad5t+Jyzk
qyiCmvoPDHuE4ADAK2Y+RX0qUaoi0ONakcFqIFhioIe3G0rZGyk/3cqRylkGyQ8Rhm8djP7Mfyqe
nPSGcNSuQiZrPXcMi270+iV5Rcounk+C4ooEyRqzwZ7BSWEeeDWkjigDwBlvHkOjPYlqnGvzp/5n
UzxhBBn8erqWwy29edD9GWpR8u41Zc8rRSXRqGBTdhadrROW3u8g/SJ/IvTXq4Op2zNOEsoOmf/w
RlT2zoSkWFECHrTVh5grr5PuO+KirkGGlAo8pnLbgIhliOOXm1v2oWb/WuTiTFHfh3y85eKjlQi5
ddOHPL3vwM7jMTKiGUqfWUccvLI4DvcCWduyh3MP0RaWDWksiDqCnF/ai1Ce1Qpu4KCJbzpawuWM
YzZNzrn5N/XH0ThhI5ZW6GnoGB4q/LHaAxU6xS7pRz+ZGfGaYT3cK9WNLzrG6x0/cfegbi2GgEEw
PTizm9T3Ut8ZTqp6UPEaqweF6885e/F1nr5alpvFMcd3nl/6t1xcarK7F9ZzR8+9ibdYffAH8i+B
k61HwlgMYuPutrbSXq+WffDQ39TgQc782lhlVAiHxENKjs/IyF8khzdLe7qkH17FBshG7e3Ztdv5
nZKGRhMsb7Z7RmOoPfNZLN1xI33mL5oM6z5ECcwvpKHlmr7Rthm8XcisgPsCLYYpiTbSeK435s3R
Rm+oRXoccGNze8/Ti6aEWXLFCoI6blJCfqWxCxc3oqCp+RGd35m8AUGah1bMQXqtlz0DlIbElGiw
jlbjI05cnOso/J5BjvmCKeGbkZ8BpI8V6g93rorBP6aux320x4mlMf+CZ3MpnpnCcDrx3nDR8oZQ
IWjaj2HDGJvvEnlt9Eeq2F1pPykJ3EhA2nE4AivHlJaHy/hmJ8fvzqXZ3E83MAVkynF3MeVmlVfU
x8m6bd49/FifaoJLaAcoDMU+Uhytf0r54eK2Gi/wX9GWCw4vJqeBNE5kojCOoVz70VrS49CW3FFe
bTAtUpIopecDL0423RB6uv9YZrntPzTOOL3GK+Hsn5QnCi8ZmNPxwtcbn7rk3FmXfD0bwyExrhXN
o340lbuSrpyhJnmT5ik1CbhgnsNIK7ngy9L4lIsg154U3EUYluqAZ8SSbxO10XACDlXaIQN2HNp4
oiGdrlbAJ+p4h4U2EtT4fyVUJz0kp8CkcDH5ULhYkq4BhpsU6DD/GPcJ2el4lZBKf+XZDnWxouE7
frW8q9H6YBJ4jqdw7pB7cvGfxort6cFEQ/pqqlcKEupYHcF6/05lyz/FX6ZkPcroc6/hEgKATdhW
s/MUhlnb992AIeD/gbH8Tn9FGrOQbEIcJo9b90PRuWjyr81GcipK87vinZm1E6Wjx9isYCa+9upN
RTbpl3qomTdy3MmWTfHTFM/VfxWJ2z9mX1Ly+fDdPcZH7J2Vn1X+/Jq+84ete2sIeDzYwzY+lSDh
PKXYyRf1lcHzyUXuSM+H3j6+tXfOD2Di8jEGEs/0c0uE9QtfvhBShiVG3lEy0mTUUdPk2wWyNAeb
4OiOxYCz0Ak+apwhq0ZMpfDCZCqODkZHMDaIQNrARXYhqBTirD8iLHSGYBxwMhSdvoH6Az6xFN3T
6D0YzLsqbeiAHMGOJXLUUu/1vD8mJbRxGsTR2+bC/XpsLDtQFPOF+itBoXYEQJR7O/vqITx9N+an
eD2S3sOX55nB47KE2m/xXpF3WQYYoUEXEZh8WqF1W7vKjXSqWnwr+Nv5J5SAAp82XO9203uePeYf
sevTCMKa4i83V9uTSXoeFTafCPIE2wyttDgaGHpH3sWYzkQ/Gr3vCt/ARg9LyfBxLC7dbWqv3hPU
E/5KLvxw3ZfN/ZyYELUBFBtYNacnZ3qrmTdaq35w9L9ReJGO9XOxFr8dX7QpD18N48dbBp41Dr27
DC/arGgH2dnQA86yCbDouJII4ShV4oe1/+hYT6ggt+AK+AvYcQYpE0O/FPXMnws0q2F61Q7Kqcbc
WdGz5Y7YEXVMn1CUR19dxt1/mGwgVK2LhiLlnV3RIDjJXiXBZYsK/th0Ndau3jtS+x69u3l2ntt1
OpO+sUOPsRAwWlxaCg07kBSqmaE9qFP6YNi8PmrmP2W46cf94IrT2K5w5jXf0eKztZ69DNl+PR1H
mV+SFkFW5+KgGS/W0j0axR62yNHisF7Ifp5iiGPqvmR0SeMf1ncEViDDS5ZHdSAxYUHojM30CHFn
7jFUIWrcwsAMBAKMdTohcKotUtuhPPiLtb4Li+Vx8NQhBP/4mCFmkDqTMMtS3r30YyjiiiLHUy5q
QrFN2d3Z7BfYdiBXjfFD51VFFGQxWadlU/jZ7GETpbzCTBCXFqZ+gDhN2RNH30Rzlv/pDdANr1G+
7F+Ps7bJdQhWyMNn2Gzkri+/jVuep268r8ceNUf6MkhScKWWY/qUn4nJpS4qleA6h76w4ZVLOHHa
z2JgNcNZSBWrN8eW+SVj/q38sXF2LDtNMV7yrNEPK1pjnvuJVAilgHagWefVZlRpSIFMVjbseLJ/
kyU4NK38BT2TFRh5yl2CNcLUyydbT+4T5a/L2xdSspvUOFfNeB3Gd8so77F4EVwA11RnMqlOrR6N
nnOv1b12Z+pqRJ1oE0BQKSEJyqgt19yg5WHbOlTeCVgQw8VYY71sA1E3Y9rPzOGYb2uKKAFezppA
6bbpfTxBuXVIvuUcQ6VaetTCIHFad6kOuviZiX70bT4JlmTjX1r/plh5H9B4A9WrbBa6LuORXrwU
BhXTsIWqtTPR5JY4gK3/J9LGIE0JnflYEC0u530xk0cxaQqBt8NKMu5mN1gL9yVvmKC2FeqflBLJ
dKhgNa8zI9XC22j6auc9OrN3ZIkg6a3LI155m6orffNS8o5QndAOCCnptLqSanw6jXr+pjkQU6RC
5HuOj5JwetYGIKVzNjjqs9VjJTZGy2S71N2t3kdjwNgeVMTqBR1Z0JHt7BnMvRUWc8jTGIFWhHma
sfGpCetfUW1RnozdWdo0n2sGgqT1Ehi1cc3rpY+HtpkeDDPF5xGbDHNZuioWkrmtXsM3YCXDocxN
DH2S+k4gwyaVx4Elwzy7SslxrcY8Pk3Mqt2+DItUvGK7e8nI4ZxdU98xS8cbAh2AJ2CklYs3ygMu
3L4GeiKw89Q1NwbD0mYoU/JCe+5zhceZSPDZpVvwOl6zdrTgsKXH2FC/VRz7iCFpK2vlKAYoSoAl
uEFHBLsFanvCq1DA29pLco87l2R4ku1zDXZJDF6D70zneszVs2tBlZmytQnjYXm2RMxsuJS/RVeQ
Dj6IU+46egiKClOMU/4i+yIue2nLnd6n4YSiM+xqNH/kfyE3dxULGOnwEmMXpV6M6WS0d8e1XF9l
ARNqTiCH5VKOg47LgmzTeV4u1va7O0v3uZZ4gjsMwzrJQOhW1z1RsJBmrKelJEvM47JHiQ/3Ic/8
cWh9xK76HYboP9BPh4VoaG5mtso2oBiOv4W1Ah8WPi0uDMQJHCh2igHHImyzV170mui8Nv+zs+6o
bdYdxOEQWj1Odm2iA0sKg21DHvUyeQYj5EZdfjNLfWJZbh81VueB2YMt8JZ+RzhhExbzdA/+6LZM
DJmEw6CXizsrSGYxHrSseFXwhhaFl0axZEQTS/5KU7fAqs6PuHXL86BJwm2yaLaQAOrMAK0pYZQi
xZ2D8A6Nd+YjYQ36sX8EhXruHKf3pZZBBlAgdWUMCljpb1DwAUdRhkpCLJT6WIt4O1no7wRaWoO3
cGdjEPdTnWmx47ihMd7HhdmS07TNgZwMOSgVUinlW2wq90pbvsf50vsos/H31VTW3rWO1Zh6rMd+
s/AI2XjGmJpnF8ABzHfwvxAzPe6nDuZB2VBYpBhI/ZZ4QoE4vmIzlFrpu+Vsp7aGflhtupcVM+4A
G1pdxJNiSGAJGYNdYySwybBcTtWC/OiWO1C359uKYPXkztXrOljNKZHVa1/XjAUZ04xmHeYpl5tp
J8EsGRw5mnrn2iw0DC3DHlMzebfyQG3XjZ8gBz9L9SfFUz4HiledrjumJCDl5oQRot9ZArBHN9xm
Q/tIh/HLcspTjgjRWqiHSjOYDGuPgTQHh8mm1njrLCbAXWoESosvEm9ZHpXVh4EJBQ9ChUGGoSSS
DVIZ+/uuYkIl2sHPkZCmwvr9ctXqU+skWyrto0ozZNtbhnPeiLdF0PLjoPMrVNk7k0KtSBhPqYJm
267biGgEoIoPMGk9H6MLLgb1GSdGcYGQ8s4VsgaKUX+Xk4c7tFVOY3dNwdzyfeoMrks8sbbKttm0
Epfle3rUXBu7aIk1EbD1pTaQEHoS0JhTBxbQfdWyusM4l5ib3fI2rooP/0IcF9v7robCOrC8rbOl
DhCX/sgYtFlmTvTQ+RN7yIdZJj+OSBTAJcz3Wp3B7mwmO5gH9q4y1h+YKO621PbLFJ6YBu6m04R2
xD3DNMisFD8XC1yxtduXhEZyYYAk4yYFu8Ac3YXhajU/yxwfuxrhkw4jISiT6c4p+xG4BURYCMpH
B5t1h0H8XquG+1XXfV3nh1qGjjKzptsZR+zdbPuSXhIwWGuHjD6JLMIJ7oaFIsJZDgSLYmAtU+BM
2Fh3vF/SvG8hb9LJ259xpTxMhhENXQPYaf2HpGJL12Jhga7KBa0hW/giuMOW/bphwTWUP8XA1qMt
nlDPMCIRCJomz/kqFxPDdTIz1pNhZ9WYMwbaDZbul0J1fmfCyTD0tvftHlNx7qvZilFG+095i6Fu
SI38UFox/C13IZqAtdTQ6N9zqmEyGauvFnFR0NcMqvEnBO4K46LvmeX2ZcwKndMN4yhh9JWcWJ9U
r4WDxVq3umeznZJwUeq7NcPSr7Q/Kp4ydNzUCmgG30xSbFIUy/R6OWkUGyGlxA3ZcqUdLCj9u3mu
ZlQPqrPVa+xtMg+rlzPv45QrUYlfRvdcJ+5fnBSPa7tcnM5FdOJgIgM+jv28P2sOCGexkkasdQOW
idSJTCbNBYsXw0o+i+q3JDoJNNYxwbrf1+lRadsFNlGDMlB5dQQzS1WvNpMG13ZnWcMeNY0b4VkA
+9BH+cjoL1kOtUfI6ozfHXckUZ1DxXJOyjSJim9zBNwxZ9UhyYDXqlrv66rxBbxspytIhZeVd9cQ
m04qcWdWKHOYzBWy4fTd0/Aj1Evy2xgaX35iEJ6UQEepGPYpCk3NxXLJliBnzaY08u7xM907XqKx
C3k3JQlpLEbpLOEWuI191w4q84q8dXbei1sxbu2G4dt68EbcNWPWv64pWV2TvLmOZEaq18GKkwTf
YR7mSPstiydyGcjWAqetxs7ByFn/YS2aDo7VBhLyQGx0L9PSX7q6+hCZc5vt9II06bdVwDRh/iqq
81AxjW1NJiWJNb0OY52FqA/w07fvhks1uQqd9Ez7vbEm9DwsTXHHVejPGsZwsRNYE1e3kiehzGAG
JKaToIRq7b3Dx9Xz6uXdXKJCNK51BarZUBkVWNNmBVT0Y5N+zOu7lk9N0G/R3o14TatzrWM9ktDX
Esdi/z8QTj9Ak2it7YrHnR0qArgLekp4FDgrJypXUfUdVbvHiHNdn9duuQgcLr7W0Dznmfm52HaA
Mh9KStqcqxr++2RomDiEjNTReCLwJipXjJt9yax/zNonufQvTemcUp2WbcDsKUq9D4mwNWCouVWt
BqbSvLkLQCukVTwQ5co5Ih/iRLWPDcQFS2W50m2GvLaIWbTIQKkZBjULHfRMbPDqZQfdXmAoapU/
geO6m3qPuyrtwACzhrEMeZqwrULsKjQ2V/h1V9M+lBoCmYGbwe+75WdonThCBlyxd/LY0pRE3FkJ
qCC0TQ72kvWfXfbwCBzrqFW6clC64mudcI8Zc0tId3xU7ckKVa1imF7iN8LEiKqpi5XITK3uLBel
D9cuvoxT2t5sUGb7wdhY8FY6njfuHO48CPJndWnhbTrOWQzVI3kVR0vBJ2XKFp7vXB3sGYSMuV6x
ezFhTaYvhIeb/j1bINfgfjJmZdj3dt2EtLVhNQvnsqHJFRQG4B/y6jozpXO98k5kan/CS4Mgy56Z
qdQWTPn5orRpciIZFs+7/YMAOzkVc4cJUrpnTaMLSS0vP1gypiRYVyLaZy8EFjGj6VnZnhhQA8ql
xz3Sens8ysOJSBrqVFMUj6lHr5WnmXpCkjYWL0kz+om55LR21kpQsDsFU52nh4RRRj035qNtyvmA
7BgyxwQI2amUK6YnL4TISDxSRv9j9RwormodVANdZ60jm8pXUSAn1oPaAxFksOFnER454KZuIG72
9KG0xnXW7zmv26CfKBXVOKfZ0o3ovx9BaEgXWhnrSJpHIyzFRTHMlfFr3u5yYFYEEVRLVPTa59zo
kLT79m+Il0cEmhbnGtdSbpXwQxv8CVlREz8ArX+vwb/nreSw0m1tZOKkg+BhiExQTzCpvTzKkhh4
qXrHyumOnJXt2R49PxmlRfgE2sOGMOhdUTjigGn2i/SSkcMqj8OsQQs4J0T45aTorBrWVnedp4uj
TzD9oMg4SslEcG6vKLPxpqpDfTQm8YXPXTvCPEgCFZKjqqR78N3yWNfxXWKtrCJFl29Ge1QYBVKo
lFPPKdMj7sjiWG/92LRJcOWArTBuP5UF4YOcc3wdhqQe0WPtsLFqawAIAUyB2s8gcIdWU1VbBPcW
wEAycLWwRrMz03m2GB+UjneyHHP46gm1aOc4skfFJmmOcQQxBV8GcoSyQzPW29l8c5u8PAOwHPiI
KmLYhXmetjCvzhjZXzNeKkrJFtmjKHUY8U78CYcCmoI/ry7/XWY8y0WdnqBcHNDpU7UWSF54j/8c
yfa8d/50FOkHc4DCOJMtlw/ftuK9eSVzwkJ3QfGZxjOpbj8zMlrCl6PGVJ2ztSQnzkgTWXV24kNE
X9BCG2nd+bkjxStCgHUbEQlAskVPMszvXSurQHdg95VY7PYxWdeCWgWtEV7fTlymWGC5Wljnmcb6
Z7sVoRHDIpg3UjjVY/2XxrSIkkMvTPqjmSlvJvhPaukyD5LFDdaBv2/rmOCtdPT/kzcehm5Ojllz
Mqj994ZdwyegJu4EA7FsYdKAL7zZaBvFnLSHjNIdB/4E/AvhGckHNzLC6KOd7qdP+d8mz2DOkQMy
cUlH2ot83BoZtSJ5xwwdktyFyggk6fWTpzBpTmbFiyCunmmQO+w6Z8fMZOiVhCoNHhuSfNHoj7SU
3U4P9cdZN6xXBusJr24xCOQbbK3xtk03N1lYobBY7UweLY9s8KqKeRyt4q2Pi8MIF0YdyYcuCRwn
JpYd8IRlXUF5lnXWm82sglLLPrhS+BoJgiyF4yccclj57C9L3T60uhl3dRJf1HL8Z2dqceyDuYUH
qMSSZiXub94cy1sRlSWsCrWMTHx5rPMyJbAZHiJc0R1QB6nOsN9F/BKL8VK0bdiOxqPnoZhUADUe
WqUha3GwQpOQbWNGeiYqNN2g2I8Doz2H9eDqju3BaglWbNViDezSxSVEtjiCPw+dcb+GEJTRoMwm
E4y5aoOh3XBqCGBie1lPVfJv7JPylcss0trF3TmVvWkP1epg0afqBQj6ImUf6VR0pbnNMwvWZdKW
5ypbkwfPnYA+swXGfJKwwOvfuPeT55EpOUY0nFB+5SVxhF+A1J+CZWUBz56HYQGRwXNwVgkAipqe
Q4IgtiNZb9XTUofYEKp7p4EFJBB4KvBsPciiLNeTNJhMtnhtrEw7zezf5pR5uUDkSBvXmFDpBmK/
ZuYFcWei8G+QwGEcoDYkSJdlAg7ZhHE6EpLJSD8yx0bR1SlfWMNZ607AkgrDfOE4kM0KVUBTjaDV
KSZhgqAk0CKr7HHn5twScUbhYMF4sDPM55MzP+ZpYu4qR31sWhr1IVvOStNHyMYRt0JKCzP+KgV2
oUMPTXCo5crhWT52ECkYPyJeJTzvzSk1GbE6UF8UWMJXM+UDy7JujWyjlJeVLcCaldg9SBUNC3jg
R3zoyC48TC/ov+P/ncT1/yH8z//vCHKSXf7vdrD/VSV18X8w+PnH/31tCeP6/zB2XstxK12WfiJ0
IBMJd1ve0FO0NwiRlBLe+6fvD8UzI/0nejrmQhXFsmQJhdy591rfUv9lelIIYirB1NAs4Z7v7HEh
SCV3TRfvrG3/c88/VjBD/ZflSts3TXAyplRKYBP7xw1mCO+/TFrdfz/vX/av/80Optz/zIfyTE+Z
vIfrmQu83rb8xS32F7UenKdiXuLtXHtM180E6mvCzLkESQ4r+j7jNlYgfpzSMrgjfefLYG9zBit5
CWmDg39a253FsGYCANXMFQtsx7S7rAVILW66XIwmThmGcAp9v2IUaCyibtpZ1Jzo80+F1YRnUA6/
xsFgG20omjTOHLQntobL8A4aUOX8cIKoO/25yDqNjhxdLFFELE2qzNGg41Khlfp9vR/q/3NzNVAH
+TX+nDanqK/6bjoNNpJQHAqfMZmsJ7V4iUPfvSbd/M42WhdpZbVdCGUVg70U3kZsLz0Ces5x31p8
HZk/Cr6Foccox5kREmBvjXD7N9ftsrcakuwWi43YQQGZLMJUSPS2cINiKMpu4R/Ta4RSPo3szAqr
7+i/K7TFyXOLswBnRYFlLB7vvND8OXTZbTU4AJK6a93K5zpG6tmESJ2AFB2NEkkPFJn3xPZwQQSg
j/FqLW1rRCf2uAwfinc/tgY6lSda3WnO6Ldg5dAqvelVteyqN01svlo9LQztNUj3r1rXfWjKKl99
TITbrUo/fKojDR+XtUDZXbIyZM4QjsU8GVnHOUPP+3JyPggNQHIc4fc3ndlcGRXyWypFbBPDxvBA
GwKp7dZllwD8N/RHlpEEJ1GRVRA2V9jJWphiDa2aIIVfErIpExXbuQXyyJjmWDns9uN5a0ZEhiaz
dROG+ZPhVCewwkSBTSSKKbFzRfS7xxS5wSSMo0zzSXvERq1BKjyrxvwZDeGP2cieoLS8dlqLLd63
tW+N10TRHP0pvutHbHIOyT46pfswWPgT+ya9zXR2G2TJLzzQP93Kuw5G82p01LPpmnBT+Csdf76a
AkSNLNds/8YT8Aeg7rL+ZXh4r8fGOBtpcSpwcXnKRzSXVIymLBvSUnPd25gcO6qWtEjgGtYbh9LL
qk3QUgLMaE0IMEQ3ErJ05t7IuoOGmZITrKP3NkAyMihYXLnpvTvwH+8d/EKF3PrV8FE56f0EanKb
FpNAqO4u9YZ/NhctxJCW9Ou2IVYkkAEzCNt+H8d0mxNvfp0r/nMnHpDr166YOdBz0wWRZKenJKXD
TjBNGTG/T5zxqTc975oDz4E7uTFqM8Ajgm4Aftn8o5QNuMGQrIRhvg9iLHYk4tkxjBGEKJwEMqha
/E3WR9zlV7HpDDeeQiTOhDc/64qL2kEJU5jdfSC9bU8WBdgo4txU5CksqfrDienZEAapj3qqHol7
7sK4hWxLdKuECOtqojQcsSstHxWu46FqxRcjE88EP4NLP1AJU/zRKo7afBRg59d66pLt5L3bJD4+
+gnClQl0vBoD9osAG2ltTauhN18cpT8ma7GxGQBuo2jo9+xLwT015t7u0ERbMcdPgnliP1oOe12/
fJFkeW56G65U5kRsVvjd2V2peT0Ni9rcr2irmVi9CTADOiKvp7RKb0wRwB6P06P0bm0b9lQw8QRP
T8t+q76FhJpcZXLemUFOQ2NI3+BHtUftpshbYwignnXya7eAx1yNu9xqsQWNpkTcMG38KM1IERPk
WfXDRuax9xZV0BHoADzN9oAWJ1f4ZMK23Lc4G3cYWHcRHwIH8tKEYd+N+/nJpa37CjMfxR7bJ4tc
B3vihBuA7EMuIn5HybxoXcbffgi9K1AzEv5wqu5mjy9KFfenFl+Gs+sAMh3GMqC2MuzgBh7LlHoQ
bRPjxmwn68b4bZC4ceM6Z8bQO3aLxpZ5FUHTfYheMO3N2ybyXhktxrssADKr3ar+Mc0ZnbI0qH75
8odd+Yw7JxpKWpfGvQujGGdm8iCEAa+hjlm3Sv2jr93xITDOWZE1P/1mtrYwUtRRjH54BYkLeSzx
sTPtrvcGgMkmMRBF1dJMn6PW2FmGRLNfMYvpBmfYewSPrAq/bOBvQuuuu8r52QIYSCYy22mS5VuT
DBDk3OMbMxw2yGHZUMZZx7mwcmiY7T5icnrrGmzWJTkxB+yu8SNq/egmpY9AK5ROv1DBpmeRuR6X
C6In0SDOqCpFB0xPI9Y4D0QuJ0NvXcvWZH8pEKWR2g3DbcBhNRQCKEh30yk02m7Z7svKDtbYsQHu
kzJIQ6Kt1yULJ7ivWa77vpPUut660zbCSZAdO5UJVk4zek/nnunZQuYhP0pO4/QzQmVmL50G9mT7
v4qsf6ztf1vZl5SivxKEPJMISU9YjiL8G1Ca7/7LyC5Zk2PgW7dNQKaupq93NFv5ZqKa7WQTb8CP
623ufYbNcNvx7qoOYKj4zcT5pHQkttJ8aS48+4ATzoTFcBqXNcI5OX96gr3EEDCtbOz6fbSCfdLH
z73jfvod43XOu79UC+B28Dq9K8N+w5Rz5BgeaWxEHfvKaJ1hqiZ4VMd3UTmP+96CNJp5bontAJNc
S2jDg7ZIcQhUh1vXRfPZEnuwFxFqeCHY/PzvHxY0r/8MXIIgAIVDCdsRfFRK2RcuwF+VnhF0Ra68
/oNwadaSOT9m2r9vioH9u0mJF3RQRxw+a/SwhD6Uo3E/F8UPnaV3hpH9nJscSLKqoc9YNKtrScef
1mvVgqPqsGPlZbMhuqjaKBEqtmX9rp92miGXcEVyywSXkWMRbLKKfF4P6KcBqHgf24uuvD0zdLBW
dspwWtfL7DNqtlYqH/s2fpjo6kHB/MnJZsQHXT8lAyVCN0eP1jEjzuHadweLYmr6JIYn2rtjdzNo
oPUJi1TbjR/o1VM8lA4DGHRkuJXgZgIONm9dGbb4e8Nrb7AwY1XWEau3ZZLFJFvLWbnG+NVllnnq
quoJsRP96mrk91duA60HcDS2Ft+r7nXcv5Q9NUQQD7/IUNz4AWpn0pDuwj7d01estwpUJh9veC27
1FkJPK14Uco3tCWmBYSRTxoZYXKXuz4NQXiujkE2x/gZ2PYXKXvuOi7F0zj4wamR2UMMVSdMrE9Z
vBY+zYsh3Ob+cLZSFd3QY0tR6NPp7oNcCmAjcXTTDOiMdZPbK/ivJYHwQcuNy8UACuhEWxvlXVr9
c8f3Y9jqrnmJ9OryClNRCkpnpsgQkad235kyHdnGki4hE4sz51SZzCKXl3SKtDhMTfFxeYPLL/X9
Syx3AlTMr+P89q/f4/uqo9O7yaWheXnW99uVGQruiUB0jgQV3Xy/R0s3eVfVNWbA5QX/vPTlMb4N
QSIzcMZe/tDLL/R91R8dUhwd/f33XJ7rpMj5ex9OAXyZ8sYiAgP3qHEoKhctsh6Lm8vt3z82LUSA
rjpefrrcfnnE5cdMqrvIp3j88/g/D2vpmU+u1qfLTZcL8Bv4L6UwzpMs6tPgyjcpMkgDrYARVoFL
DIFdEuRyHRiGPoxdh1Wij341ovd3hfCbTUrQz+TuzUdtNyZjw3znBED32wDVZZ84x8DJBcvSSNRt
jw0h7Ukgsk9eV0ebXqtD33MAUzHrUjwYbVHvvUgKsM40zBJPvmb0+imQtLnz+43RJBQ5ubdFHUuv
wop+9AaK+U6cbcUYxc+IuaICPZDZXfKlpD1YipEsqR5lPL55rJbZIa4UTFCDpgZgY3cj8G3SMcTV
R59NkHPCNBYpV4KQ365f0rh/ArePm9XIkSNWV7Lqfme1gy7/pTVgs6fqNqGW3noLeMqL0vm6bNUz
+b1mkeHDI8JiH5jQnwaTmNAUYZQHAySnXXXXzIig2MPAwsUyEY3dR0snEAHjnvrgLtTynmAwitXK
RqrRe1COlfHbyR4wivYbP/eoSi0QoakQTEKj7HF0QDSUQzADByPLIAkhBRMAdlGCWGGQXXnlclrI
CKw3sje3zhPKixlFccspxKVLe2f0WPxgmUq7fI1CsFdzcSKuloyqXr7aeX7dlsCpGriydT484US8
7jJw9spUr1FGwe4a2NoSH06WAVHIyAr9XlSKj5hB7XohuoNAROUe9NaHmP0bydRZDSrYEeYUIEUA
5Cpu+5AvlE/0g0KVGzvlB8QRH14KA6kyzu9Z6B+dOhCPUfUUyCZ7a+LxTSljW7kJjtrGppSFsQso
FJtx4YJXrrXn7RrKmlXuGw8OKKU3p2iJdpjQhtcd2iDIZsi/tIepAiDWiTQKuvTX7bycJeFgotiG
4tHXGE6jRQ7DwlVeeyFfE4WZpBn4L/Oz37Ns6xMgj2Mt5q1kJnZoMTOeLc7adOoBtzjFj5KdKP7A
VA/ukyBSA2gSmLesaUlMdXGMGz9ca8rJV8CSnrWjgAc//SqbEaRxbzEfnWNyXEmP2dj2ddkk4xoo
AWJ5A5J0ofii0aR4qvptXDT9psxRakDorXGnRW8sddYOc+fDZAt7F+FWnQN5q01asnOCNQ4ZT74T
UwO8u8MEXVTmhqlZDECZhntmPkV+uOuY4OjOSk7ByFIaFcMdPfv3XiDU8SIS+nL33ZW3ONQhvEsG
YrI2C/o2Z7u4zWmrHC23ofYkxhcMVoPDJbd3Uh+VZBo/1wPYi4Yefz7k96P25EGX68Jgk9mljC08
CvYxLIa9GSBkn+vWx3Chul3I5sTs5keG1l8hEBX8+zTua/Rom1gSf3uZAhG584X9n5KsQITjUIUT
Mh+dJmC0OKVwx1Vx+VvVfDbDIe2m8bocDKw+hvczmCReCNUfxqygoZuioACGSZot4MZA5bg9Gti0
oBZOdt0W39cuPza2tI4GdocBYkMYGViLPes1rZw3J7SKM+2mYJ8NzSlykwVbKcbiJJeuEQlPDDPm
mc53WHL1+/7L1ctdl0derl0e/v3Iy89/HvN94+X+Pw9PLm/05zW+n66Hj3pyum1sVPnpctF5IpzX
RRPlp++ryTT/x12XR1nxIub76wn/y605w1VU2cs7/PW0/7/n/vWEDHLcsVsklALDmgf08mRyCJ1Q
HlK+XH4u55x3utw/XG69XP3z+O/7//3QPy/1/3745Z7L2/371f7Hn/9698ur/09P/3Pb2Li7sfSq
XexZ+SlcLqI0cedtsPx9f10VTbPEji+3zkGJgk7NjnfEFUmqdQ3SG2vj5VpX2fWpuVzYUWHiPufn
y42Xu0WqHLH913MoxHnknwddnlNebrxc/fPCl2v/vvuv1/zrPf7HN77c6E49xZsahS22f37dy7V/
3/j90uNsrGuG9BN2nTx77Ohtr0XhvroTEZy2mCTanPphZPu0AaloozhDpjbKq85jlJNrD8N+T863
bwCqwgzO2Bzvb4Tov423tYmhpvlMS5oxiJVB6mYEj9fmRzuOsMPo8omZ7VDMJAuiyns2iydXUloO
dbjTbWWtigyZS4U5bHYBXJA6BELbIABH3yVFWp1oBSDxrcddKy3J/nn+4cVq76BKdixG+GkrSNpp
3Bp1VvsbWXpz6ozwJjQG5FETewNf7EyX4iKtcMNEqNaUIAAVYdzZChbxsua02S8NSREU7wEmeyvA
aG1WLlsY4DI7ZwJM41iwZmG8biajoamzNFuaMCUjWrebtu2Bnujhoehw0cbepzIrTrButQ+RtLI/
B73ZW69FAbyRTeExGhhk452atDPty8CFz9L6EV1iCZ43PQQViQ++l21iermHyUtfZpGfednc6mEN
YwzQ9yqyv5J+eE9ZvjfNYPHHW8+5MQs6pHWx1SUe5cwPwcy03W0mMVCTKNysBh+1Y8Eq1briV2HO
V0ltnEPyPIoGdXzg+78sv/tsw+DOomknQ31lhVDIjdBZZI4+GjL2Zq0iFsSw22wfmeYKNgpFjzBK
wCexy7LSvzs+aZ+SQALwbyxhttkfhZlgP2hNe92hcV3DA9vQJifnz1VHszDvWsomtKE21EWEtCSI
e9HJG/vDAFv+THKBuU/YaEjPt885IJDzhJxBmg6m2uqGx1p7N7XYpyD+VwNu59FPg5N2wYXVE6bc
Kq2tLY3dGeXVglUu8YGDzgVx2zvgVcJ5ZXfMRlM+RlkX8tBYtIuzXhyEj3+pvIq67CrLCftIGvwm
kxehGdF0TALcACtagOPKAbnNkpl8mVPlrWRUCtpztHIoJ9FyckPyAsM2oDNOylxiIVFz0/pHErVP
Y9FbIOWDXZnCt6rnkUCM0Fu76XSP+s7APDzhm4nCd4hAHzMqISM27tzMHa9y09h45SIvamZnB3+W
ULyCdZ5NOwCBEjq/yZ1z2/X7gqM+DoieVIuEGD8QeRwGdnNAOj5IHnLXdPZVFPavsnasQ9hoEj7s
hzHRCB1ZzUncRGMWZPSwVRLepE5gbwRACtRy0K/Ndm+GxEnEbk0TFeBF4TcgT26lq8DiSyxJE9B5
OblAmHpWIKQoUQcADMUroJ55P7pDcSen9rYLYnkQBrrwwBxuYfFSAl97CPFRIS2GVLMxlwPirZdq
LzoHTSQdC76d9QZ1BAcbJTfqaeC+fWdhqvI1jTiqPfR0CPrttmPPG5oBsAQgIRVdGkoQuVGp9+Gk
sKMHIiH70T4qHeClagaiDqziNUzDc2S9MT+HzOH6BewEwaHBlmJ2sYMketjNKmqPoroNKjveIPpc
D7Y/r0k97cla8No9ACQEHClnVT9FVRi0dPMnqni+oj0yKua+EQP7gPPOHBwnolh7ySQGrQZYAbL/
YAIUP6wPv6tREC2vkgUzeJiQI7cZ4yMRictwDzOx2Sh6eP62Dk2HWYN6SWubaZ66z4I4uLFHGsUJ
AbcbFGQ9nCsQwCn/US2hmjLzAXHApQdJg1quZs69Ksv2Co2ntZMWWT0EQK06MlbgVgcpYp6BudHs
kAapiLwt8M7V8PQ2LKp7yHTTYXJC+l9OTGh0ONzPPViFXhv5QoQjnZmpILPshhPxrPA8n0yzh/Wh
FQvocA6cIN6XxAqu4HK9GBYdEN8fSSh+6KIx3lNj4zA32NdZqAnWo0PzLZggwEc1e7MwdDeVDmzy
Fw4sY+/jpDtcCNHbmLNzJKJjXI9TSookV7LcSB/NhLFLodoKbVvFiChIMlgxxgjwS6L5zdkJWTa2
Q7+KP1qwJQXhaKsuC4tbCsL+BM78LljIlr2nQVNI+60x77oobXaJPWTQ1rDvq9d5Vo8CEWNEFbkZ
TIVytcRI4ILAgEFh2QOeXBk8VE4LXkhXBs4AQlgFAqJD3ybxtY+tTQ/lriCeqDfhby2ud4x5xZiC
a2hNFo25PgbIKLACfVguxAdErwYORdTGk3yaNXaRYGz0Pivnct8n/BYVx0BgaCbBI/qoDLGwK/Ek
aIY1m8Ft4jOeqa8gEtPB87BWdpHeOJXRHGe3SUjcSctdp/K9yhZ+CjKhg34yNYbedNJXgSTEdlxO
+LnwcKmisXSUAxg7BTRi+gy/7ELFGxbwg4w5YZWGfI5sOpbkip5I76KZYjBUm3OGiFqoByMCyxgj
gYf1VG3ciagmn5DTJG4HyldFVRNaD7NZ2sec+YKwybjuCM/aRtLE7ige52aEXFxoIiWztxA28tXs
rshXH0/SnOA3ZMP02r8YNetYk6EBorFyzRgWrcwQfJhS4tNK9Rmi1Mogl4A0KKhqbpKBK/D5pW0j
ue/C8BY7VTi65CQlg7dqhP1SCJVTKATOMSSgASwZX7Es+ESjj6ndzg5dxVCzUBAwQahynvUAB+eO
wBd1pAtX3RoKUWbeE3BRk99OAzY7Q4LsjyMN1Yhgx10WWa99hYGms6+szolPhomCPBM5jjQsoXzk
wS6R9RXv5p1T33vMBt4R6Q97YzRaGU2iBvxYG7I3m/x6PjuV/+Xw1R8zWdzVlkCIY5gwd8RylgXN
b0/ek45Y32gYsv8n8nJT2ziFxIBXqi+SvWPMyDeDYcegt98zfEMMOoMBS2q8Jp3zNjDOvoK0/GNO
gBMYUPxoZr4RHfWrzqt8Y1XBnVkKj4G2C+yS3MaTCyd1rZoAu23tnxgUN/sJHOa2G+9JhQaH42Ud
bA8cg43V7oy4wo+VGnuDsa2Kemredq42XU2XoC0cAhsZJwfAbv2e5O2wAcgZjI+6kA/uDCitqyRe
YtS3RZMxEqlD0mzK9DYiVmvjkkpFUBk60dl9dgO+PXY7OEeO5qdukExdjEHj2ExvOlmTWtan50QV
LeokZLehGiJ+JfOHn07lBt8N6BzFyGmgvhLulydmlpW+h6ovRoLxknjYWI6L70p6r5gCqMa7bgJp
kALSrODKxYNxQDV4p+gL0QOnfYXlg0HoGBdkOtHtCIn1svyM/TvUyDhMH2sTtIhjvntoLAF2Vc0e
jgnAezS2fqNgsmyj1Oq3SOL0ltUv1ojPLRN/JIYHolRu3NCHD6+MT/xbLWZb9jpLk4Rd+eTtzQFk
yoBDB2jMUO6nEW7ZglkpQULALbZxQWucwDV0pVY8mki9ji5pFS4aiHVWL6783TjssrR/L6wE7bEH
PmHS9QZiVEY1EdLAW+UNnotBQwxpfeu6Cn1WyZLq50yII9oHhywHVRAe2PWnmtYSzIXpjtNxde4W
HQFGGizCNUmhUFBwCb9z+MHQEjFnkgEZsTWOM5QuXCVpNX4NCXVOMgHJccQiYGf2BpklO/n6PSr6
RytFj2/O3ima4bJO0tw5XbMlvRG7AUQhe9xrNp07h6AazlMQk1CK4pNQqJ7xggeE2Oygnd6y6BCq
PFMI5CWlBpuJVVpWZzVUaJir/tXjOwh6k6bgcgId2vLWjuV9ApnxjMwUj1ZzlU/OFaPlku3SsO9m
gVy9wl/BErGRPfZYeP5PWke/g0V6q0FHJA6GGyczpjVYZTrWLJ1ma6/s0WYn5xQ/o674mXrEBU7C
N7cOf9vaFwjYVHQ7yfqhGeHhdH6Rnqphm0kdgD2b011KHB1DT0C6Wfm7bLCIucyb5LNj92rbtcD/
6tpZD5b7EoTZx+S4e3AHj7UPvMEo05/ac+86l/417GYaksuY+U2Pvt5IIp2Kub+xGjXig57iXY+f
xdHNvE3BZIzTVyUZd9uu8Zo44jmwmxfK8VxSNxKKiXnOIww2YoK2UQMspi6hl02Pu4XZT0IbOm7t
Ps6+2pFAc0/OsQM3jBOReGEo4dLQQ21OO/46aqkNpw73ZNVaKEWvYkogjh1kLuOEgtVIr8mC1Sgk
7XWfd+NOuYXc6KDfOTSnT8PU3hN8+drNMXYpuyo4r32NvvXQoR8FOgZPMvYRFTMiyBGP/0bVtGR5
rK2SbVDeqndLDS+u026ripqgvmtT5eNnhFNWiflaGHLcx31/a2qwV0NllSevZJvi9vbKuU86ZIjK
9ujv20iwcFgknpshC7g8+zDUEOfhJB471bBlghN5EBPylMSom52DlGDrw9qE2RcN7nQQ5RGdCKA2
fzgReXocB4DhQg3p1imG+7yVYD8+BEFm13Gys+tkPg2+Vtuq6T7ZrKKRtoy9JE1gFWj/Lo5T5gaz
vrViIsJD9E2hYoxRIStPu1/NWFe72gCEXfdoH3PQ4HYYh+fRxYOf+eau84cIbJtNOeE0T21HszQL
cfl7MLUDYhzDkbEd2EZmgw7WNgP1FcJeIAh036V9P2Xk0RvKC1ieOdYH3S1am/Ige4jfpJRHh1Ag
rfeIRaAsPRMRWm1dj1UythC8yoixJyaBKyYOAHeph3H51LvSIGq1UtO2NUwwPqxgq8Fx5J7E2dxk
IJI24LhscsVavKt76MV4Gpto49oHA/iT0tEX8qAP24Vf0Rv5Q7n0MHswdgQBCCMudmIsZ9QvVE+d
CTSoiRcwl1r8F9MxcuavMKz2TeXDHjNM3FAMJFfYywnxLBH+CWTNaK0JBcFCwBmg2FYetAzldy+0
rzmyvWzVXUtjaXK7YbjtpL1EbIpxN7XqFVdBvLQOfmezdSjJc+CE2oIrjXrcHehnSbhjB83K0s3E
ADM6InQQuIeh026NtuXKnkkXnDoDU057TiSxjGz7aQjlxylhpjEsKvSoAMEWBqiH2kXnB+T6KnY6
+OSNz3i/MJNtpxm2Lv2K3JvftBlbh9EWcFMzzt+yf5qT/C4v5nfpUNdUzcQ+4DeN4PpqSuhVKXsZ
UQufhCiOWAnaYN+UTIYjitDCHODJJNbRZpy/sc3M3ac2M61mGIKDlf5QRXruZjrolouDX5uvmkj5
2EDKQROHus36clFwsbWnlVhBKZmz/jPK2MRMMrznnAnz0OhuKAQ8dnbje91ZKbF85kuiy59j8oA+
7Saais9Zdog6ejehiDafhQNFzcjcx5rQSgZfPWKpqIdrgTbJQz2y7ZNsJiARcPh4VM9jmbziLPE2
40TPc+6hjU5LZhpx4XPFULv+aQsSg626h5XC/gXFRHufMQej4uU4soKfzHtI+ynlo9sc+9G9z4by
OGZQmGfzJmDriPBTP6D6wKqEKqK3Z9QvWXKLp2EB0Fe4nCdakhg5WUEwaIT969w6fGYzfC2Ve/x3
LMV7zDcQFwRmTsv9opuxZUTBrlDaJ7c2DmMx32VD+4lu/2C41XESqHP8CM8YPkMGLvt+OYvbMGCQ
3Nc7SwS3ngPboU3lJ3P8EtTE78lxZmz4xVUw8W0eGN7v4rS6htUtNNFqpSqf6yZC2+Feh2x4vT54
jSqwRchnmqptV9gRvC0pNTv2RlVc3LvB/II5HFcJPZ1hwK08l5t5JPAjB+Eo7B+DQnGhuoiGqCwO
aIZALMxgsBEhraNhfjR1uaO6RmZUyYxn/lbzFO0MzsrZTIymHhvQu9OLVQtzlbVUdG6KB1PmDgpA
ulAFrKh4QiTuafFUgKY9XS7Ghur4co32nXkCg/8oPKvYWdonM8ubBG4tQeGxCOLLJkSl2SY1Rm1Y
TEkI+Tdksg8GhU1uwZiIsx438tnQbXUGl9lEJv1DABObfiVx6AVxRB5fChRxmQf67NJk1xX5UOk8
orqo3EcQ+IDLYx9MECuQb4Ti1EU5Q7nK2fOvOFmQe061aXMElsPERM9AXRv7ywDncpfDZG75lbwz
xOlwX9hkbK6J3y0I/+XpmbE4VBZ2SwHlEFs6J/Yw4f+1GA/OMmV3wqDEljUxK/FyqJLMoONaX1Wk
E5B6syt6xvFRRCpBXoYH9L12n8pd2GKVYZCJ2WPAC1oGSyYSxS5VgkPeaBUdDJp/qE1yekK4Oldm
7TRHs5ueNOz1O/zremqv2ql04KhP4WFS+mRiKKUJR1O0ALxWIU8CLdyvMT4sLXuTYbOhmm3okKAx
IN0idCgdd76b9qeKeN4TSmCHpho0W2kSLOgw0i5GcBdVTe/HiFlBRVS+aTnytRAeLpfJBs8kUgLM
RYdsoQD3ZiXMzTG0TNUJHzVfXlLmUJgi24GfyE70R+r1r1HMMqOJn/NqE7R1vCBvJxMwFoWC8MTT
XIG6I4Wr78SrN5DhhTO85b9gb4/ydHnty4XHCfuf97r8TEVRn4xh2OuhsffdMlu5XJBJQvB7V56I
NK1PzvcEwxO0KAr1xY5siTr956HN8iTpRxG4NSa1EuJdyJGHeJdckfzQLzM1lAH5afy/1y63ZcJe
XH8udH8CA0i3h9xn+vw2VVOfAsP859rlNrtsYRGV8EoiK9oL2CEc4SQ0xaMFwBTCjx+rn4SCPIx8
K+C4QI3t3KrYzBGmRlMtbvLuoyogE3rEDZ1AlUOGJwt47w2AfLPAvunLIb8ecVnCAkIaHDfmo+vT
+dU+uo244EUxhLKmcNYfswQaMXEPQ/Zh1vKXPQKVrcszPVrktH0Fay4BqajDdz7ApyacHnVYL2MI
TR/E/WVrZDWqsJ+1WzyuidR+VPNNVlt3QzfTYwmf5Vzckmv82NbOlWXmXyj4eHKEJNMnLGZi75E3
JpxCyYiwPLi6IHnOGB8JNj2H9YDelaPOL8Y3f3b8xarYUcGJ24q8rxSHPV9Yhs5G062gbd+VOoL9
F7JzRX82d/ZDp6MfYUsEkmtsZhrT25Zuwl4wi2cksbVzkkxpYj40Zn8X24x7m/6ML0quWz42MlqD
cB3e1AOOTbptau/mhJd21o3XRCdstiVkvvA6EbBZon4mAWPSXwN41bDHZTiL+hULNRnp8cksyZkc
8dxS6q/N2aFyBx2t3LemC5CsaDKPLxdhH4sjKTwPTWrehgeCz1GXBs5nYfb6apLDr6TEeBUW8kdo
hJ+DZT/m6D/WbdyKXUj2sJ18zYzXtqVlHYyMfarOX0W/7KTIpgNwZ7GszN51GFchywlupaHeNCjw
WqN6bFV2OyehsbFTVNs21HJ37rpd7UCbTUcsi/AlbNk/GoO8Xv7NVvJUK/lM4HrG3PlQ5uG+RHNN
o9mC4Vmx7Sabk7pFsaHx8EeN3XDfGByzg+UbJGcBZvTAPwfkmycx6dRdYl/zYVGEoSPgJG6CvacV
FLI7U4naTXl79o0RYN/kvtHdCuoSQXKdG3dNgnWKypi5ew5NKAN9kBDS2CMxjW57cxyPjqTTSsdj
wW0pQsQ5WjJXXlmE1ULVeGixXqZyPvQlfbakqaCupqwnY3l0+epQDaY1b1inCNyl21Mg9oqLPC9P
lx+/b0NhZ2IU5cYopY8pKueXrkh1lM0jHjQfpwJ1pFv1v5VJKIEfJaccadF+7KyruALnHMybrnDj
6IpsoanQQBJiLPfYUsNWn+a8vCvqsiWzg2K6yuKfc02STuVVz3GJFiVpZm/npeKk6uixFtVDhlTY
dpp1g3EAz0n4GYYeEbe6pnU0YqGmf5Kk5h0gh+uyF6thoogK8/6rRMePzhS0Rbk49qv4WpOAavtQ
U2ApQYgD8BAbX+jy+eVs9eKZzWZwCHBH9geCqXOhSqIhmUnnPXgiubJT4HXwofLN7Clx9nFYrkoy
oVaoqdyrTlUIXD034nuN6SAq+GbIPFhnhWviICAIPe//m6gzaW5USaPoLyKCedha82RL8uwN4aHM
DEmSkMCv7yP34m0UVd1lP1sCMvO79547vRtlMDwbCX5JBumrskLFmiaGLf8tW6Gqso1qbfbN5c2n
6/C29ZzBFnWGRkZxHlA5+zIEEtts5D0zOOyRUNSw0MP4hX+ppgkS6FeePmD3RC/BK7oWTZtteE5R
NVPe+9U07CZ7YpxAQdFgMr5DgKXz9Z6nJmULFE9Mnt+scgBuCy9W59TNjZ12jJ2H7fhkB6BJMVxy
P8IxrRFkj32AbEYyc59PGa28+ZfBXmdnFXsOPebOFtSkM3ua6ZGJBugksIJja7gwv482s2X9m8K4
3wc5ragY+1gFPKRRiFeMTAzkWNOCbSM5k5mQWEpgcnezYCehJsgypRf+EyJE+ezLlS4QCCtpEX6e
HYqIB6LL5HJS+kgv6exu5I2R5sDr2OXa+1KReDZCd4swxK7N8Rah3rFXO6YeQZougtc4iWfKyumN
Tc2f0cPrwPKlHmVhn/Hf7EfBmXDmpg/pacHm3L8NUEhp8MERsmCrz51R36V9sfOhTfScb/QMOAvs
Qe3pR+nzwG5jmrgs/VMN70AZ//naeEnJe2MYzhmAVD+xl+yiyoloB6w+qtU0m5cyiV4q0tw8lyA+
1J92VaD/amY2IWmnIvvnO8HezMqFimhviUEiy8bYhBIqNQVSACBAZ/sV3VLjsXUZkNQoVOT3Kdoj
yF77pAVavh+mABvpo+rMghN5/lUDvOVJ0eTzo5EHJ8QScNW3o0/w5WKAMxNjk6f+IY56gHfuMR8q
RjoSDpTsYMa4MbmZ9MdNnK+mov61qdXCGAAOywxoe0/SsydbijS+Fi1MtD6ZXjufOybWj3mk3xrp
M2UCIzopjvDRBT2mWfaZfmw89TDglHC4t5ZBGb1E7nj2I7j2uQXROb6YfnHlACWZrzBcKpHhg2Y/
BhBDPJrjF1OVXCW6imRUEdlHGX7E7XjhwVXa/NjkSgjdNiT3bPaw0uvImV80KtoqqLxuOSjOtRLa
UFK5exU3K7dvaVBt9zNqOImC+iv3y2e/jWBDp49IQ7ytJ/anD3PpHQads/+HNDuA2PVrNjJkwO/c
an50avAAVlji8usO9divM8/5pCAFqaxXajWEEV+IqG3gGuAHYq/ccuSuBC64WwqrHREtFVoz4kZm
rosm2tHpvS4g5dBSDEQnkMk29AHFue6AQqCAbOU4gOERtggMIxesV79p77Gbh48247s1DUiUKkUQ
y+VXAEgDqFyyoqr8H5ASBL+SK4qw0RlE11eziW/fsXc5CUS0sU8O/kCwgBg5NNpA8zCV85lbjrmL
Zr5Lsevtt/rIdM56eut0tfs3VYDJGGsoBe0UrlrFvTRK2iUiyVQLqsB+mpxNmat243WCrVRBqECn
1zoxWdcsnBdT+C0KBGIwJBssgh+ZwHmZxpwlC8ZYU+NjXBXHBFvgunDhWaM3LgTTi5WTY7pJgt+C
7qba7NeRGh4yplBt51ggQiIYMiT6oqaPN4Y7frjYaPcE/bbN6B5qxqZ3RJ5of07wGtM1/02M4CHW
O0pkH6eg/ultWj1MVb2pETGIu/tO2j0JyJTcZEc0jW3WOepnWgSKZSbDeWkZYItyC1IGu9h0Fnw1
DU53oCWWBbEzQlDPkc2QdBr8bcK8jY4LvJqsJ1CHuvfMlG+3D6mRul6E8CVHkt/V5AHpCe0jtiBI
YF7Hh5UT7TGsl8C16EylOjsj1MeBDJIfFah3YXlwKgNjw6jbvRXHaAY8VmSO9q+K+JUpYA+wvP1K
au/fbH/nRvLL2v3pQyuOmCBb041sNx/Tipu7LAYKYs++jbt1KjoDmZQMjp/s/cT+Nb2LN+IHkDIJ
FvE5moNrjsaLJ8a4mE3I9VTTFlC0W8POz1U3Pbh2TQeMxBLBdKdFpULTYO6Fi4Xa+iHZWra1Vkb1
FAoDuIjxGYQ3wE2EONv717FueP9CkPEpj36uJVGMb9SkfkxR+oOmzoggOnaC1NEX+VwaH16G24HD
XXQwxSOMOBwk2Ojn7F5KNp9u1LbsPBFhjW1staAtTYoMTB3f5x5XS+WiahE4Ig3LLHo9KJ5EtYLu
K2NBrzyUa/gL7OrAhVf5i+EI91DE5oZkHx9Py4MnaGKq/qoHgJpwkCz2M2yVgETQNnk3Wy4dJUOC
WiFya2lb3skn9X43lsaxcCgGUA8qZZXmeOOPRNHEE532uHc69oBaTZsRpcRP8/iO8kko/zJ9ym1z
Lwt576nhQjRjIyGYJqCUR+6RRJLViUIn2Q66epo1y3MwVL/MEV5oOfply/NPpDaXiTt+TkawopeR
Ah+2Zn7poJMUiEBjSrXYzJOhmvgxo5AdnSzGQzx9gAr4yPz2TVfyY9AQlseJN6iIiZOkTrDNZXxp
mfJRrvyvTGGJKxRz5lUfDs6Su0k1z2PH8X2AiYGqvmbqs019vjsmhuuo79OgfQ0ALfQGClbO+DQK
1b5s+ArH7Nnj/WTDGFORJQ/UU12VLPfumKyCBolqSFhbeyGuLUM5RnwWRwVIMHqQqziuv9xabdji
dau8tc9tz+6JtN1Tw3m8BcCyyuLiWRv1FhQbqKd02JKkmibzImuKLXoj+o4y5LKgJ+ky35cOP7Go
Vbw1ErW+ubmDFLNfvvZd8VCHkkZ16MrQ7n3lEqNZE1TaWp3GwWAxQfHi+BsaKQ+U8FvOMZE1Uni3
KgAb6Nkiz8ffrM+fy4L3q7PFw1RlX+gO56rs90k9vRFrXDFlZHQUZM8DDzqUbX1vMrC5vVdJ6hxx
hPyrIzgQ4pASOF2yb3PvwHhEFAne3dCfcmyf7YLUdtvDZsAQSD9U+WMjTuMTEFuHWLPbRW9OnH6E
SfXlWdaDFuy7UlLO443chS9d+enm9lZCLHycko5WmjjajdCNAHXxsJ+SZzdi8WQT2kQxGCt+Gwbd
BwcTFxO3F9T2Dg8fduykeQYUjGaDG49Pbt0x6Wxw7IH+gIfFdoX0uTMEF+E7ewX1kN3GQtDsZuIN
iEcFcb0Cwh62j3934TBztds5U3/TfqXlinq37qAbqq08662NSuDMmCZbQ/Ok8y9zmj53eXSiZMWk
7oTJkRc3IDAnnqyNKkhxMyjr6nLlzYgMkzf9Ev44TPk0INMmHPfViC2LoPlY9yTH2w/ZeQ76r4YI
593PIzaTbjTefZc6ggDizpgUJqGxgDLupgVHnszTvstDwOa19TvXElJSmdpUiDri8PeS0S13MHqm
WLiIUkYENWq3jRChxhAXfhO69EnapEBbGp9dWpewgNYbpbvs4A9WdhBDnB3aqiHX6rckCOnfY8/F
xfP3x78JFOmrOzbSpMF811uoLt87DBlLlsF6V9qtuQXlBpVfecYh8fnTkLMTsRKxYxNpbEB87Jza
5DkVtTSssOGE5TEwNZl5Ju+YoRN1CvCy/E3JFLc38hcvf3+1kxDNR8fZyu/zEOuiH+wJ3LBGA1Va
Th0W+dwreBniEbcdqC19+99sWaL+//3x79+4uRMsc48NHXsQkCj17cLqK2hpOJ//XkRFXAXIDk7w
v78DjfJN4A5l7owHioBRYhSHqC4YV9MQFYcszVk+/v6oqvLK8kwa0MPFj/cH8/7fFC6Jt4BUqzME
7HUU2uGJ/aQc3eVkU4w5eYO4RhSMG2NKJ4hKPqugiu//XoSicH1wvfZGgn0RiV7I0eStwlBGINq9
OhI5o++puCrppRh6NrcyrA9/f2U/eUy70t51ShsHSQuPk4T5fSTBMMzelK+iPPKOo+XjP2zlMZj1
WSj1NSHN22Hf7Mku5Y+pKNeAN8kmdFOzxs1MIUMhf6hDfDFdTIPRJy7ODqsi8hFggI2pzGgf3D7d
0jSeJvjplTaJhbk/fd3frvIJwptdv+dOtcF6E3xEqbAXoQq/nXBMcUcGDKXcihx/s25pnooFAS2B
2gb9D8BOngYvljWbuAQ5xQfJrawzpfY3q6HNBl1wH7YO1QJFSBEwhKVe8Pna400zK02x13PEXujv
j74X3oAZML3NuNr+90+s278L8PfcaTbk3J3ztxmpBIjxRxJX5Mi6EAS70FvVC+vUdHgY0l46oK8Z
u8Yz1Y1Zw0PTaYroLuDid7M22U0jim/uYw4TMU4WB8vKnSfOVTJLJidMjpmF+RgVV0bLexAQ7Vnr
rsW5n8nb/qnYS8pxH214EKSk37yh1/RqFd9Jwqxtgm3khXg/iMbcjh4Fa2xXrpDW9L01PTgllIBY
DrgZAupqEraXmY45OMPuJ+O5om542vhZMcGSrik3Iz83MiS+8xyOU2ad/85htnWytt4WQXjiIze3
NTdOKgDdOXap1vboAd5mnwtJ/xxELm+K5A0IsCOSf4L2qGngsjjoaTPrzqWI2Tr68VEnQHWHoJf3
jW1yTYUVdfY2MzWLJ7iI5+QE7lwdgobC5nbu9l0yHSWH5p2RQDytUFFmAIokSZPXoGjiVz01b6aN
kJUoOKyuZVC5NYdUZwnyk0ku/Y0ON0nZOI+FwsJWsQG4w0i5BXwvL16FW8Bs27MRj+8if9VV2+x1
60UXImk/USeKvcFOphEcNjH0imFsLlbCLKA1ZUJZUW3uPaYNps9gthpFtPIMBn1IsRQ20VaDBbt7
YFx8Am1NvARUqNQWJmeXNqeWTMbGsbPXMasvxeh/3ELa2YgI6OQjtvfSvrIlp4TYzyAnjgokMQzE
OwtDeZTsrKr46jmbL0ffJLaobql74Qk6kuH1T0wBt3OCShhLjnLtnH041XidY8899UqHAHP5oqmq
goMbWNWyn35AdLWvfUYNYdfKVVngXSK6pp45q9gHO8RqwgxOPUcs0OAanqbQ/pA38AXmRXWtIv61
685P1e0FX97O9puYYeEIqy018xf8ZsemIXSZOO3JCTUVWgV5hrKmoRv1OHtg5HOG3hJfI//s4h8/
jAap9BJe9NqD4IElFpPzpHxjgzTDo8aZvooZP6qoYn/TgdheazG+hX5M0pyrBh++2I7khxOuL0a+
lSm+u3kEFbORVWr9ul33lmQNX2FAtCoZAhyZIqxGu1NbY8aP6QssN9Azs6fKce+BkIQ7Dq176Nl3
wnTcb5U73xMyEjmD8Zw3c3cseooEyyI69JzYcdP6u7KwXziHJAuaGfXGjfLpQj7ktS0GoCJT4/Hs
heflTEmx8jRBDMsM82vEFumPUMBa+RZVZFMLChSXQec8xbNxaVqU4oQGdR6PiD6xco8m7EiqGyPz
CT3xB9j5kuuELGUWrYcs0e9mlh6Jx3WnMaP9vXAYfBry0OL2lpUXX2LDmg+dz1NiHp5UOE5vcxed
tKiAh0OnpN6+XkU+/IXRbLuz5XNm8CT9NEadod2a0nxpTHs1CxM0ckkFhm1hJeP8wZRmxunHtjG7
xwxwF9oOMOLmZiFK030vhysuLgBsuTw2Iek4o56KO/NAuD1fDiGQPhqV4ee4XU0aeDLAEc40/926
Haz0ytnagp/jkjI1SZ6zljZ3/RhmO/cWkwhbGRzNjluiKThktQ3XuR78b4+W9tNAwhL6Z7EoiRyf
w27g2KRIpcv4w4A8eZ4TzJSFjWbimIwI0gg/SMsw05huufkKmydeA/T1ZjhOufMgR9APtW22m0hE
W1T64sX2g49cclAeM/+k0S75mQHSGoNbbOvsJ0/ggAzdN6eNZOVhR6Ta4TVvJOQjRUM8lrqCnpD8
QNqcCUUQDPctH8+W86G5QemYWf1JdxQe+Lsmfql9nzU2wfjrKuG/QhSlStCBqY5HltBDX4xXMO9y
xQGYehrMYBRGGK9Tz4QKPzPqmBMwhqXmzCqx6af8OkvRA451RH8cMXPVVR+vQTsRmuVI9RA1/rFK
iW8admCTsRrtYyjJ8quQ6EqYkpdXHjA4IXHeGyGCjhcg3auOX52QAVSc8ifzAvNge66zlrr/AQGW
3Us1ZvceA5FUS/aoyXSPw5GKY46Wa8Yi+4rbHHs5TR48gJFAAFTgBVerfPZZU8xT0RjJPvESioyt
ptoWngHxAtDFYKjw6GNZBHKpodyb1bEjH8P42sm2SuS0Y9wmdxL/EIBGtsaOzldW5vWwT7V1hl1p
WPQf/73IyX4wzSZdmziuNf3xPFWW4XcveoviqZqDUghWxOu/u3zalzNSoepUuprqE+mIZjdbvf8z
+M0ppi+ZeER1/Pt8bTMCpk0lI/sAarVazZwrgNg1MTFfcpFzK3kvmHqeZfLuBWG6qsh0gJw0Xiug
jpu4yzZZ4+A6TyANB7E50NdbF0v2IM4qKOOvtnsCGSu3mI75peD5LFvL/TWZ4+wduy2XmHCd6UOM
Dpzu9NQNXnq026lbVT1tRjgmt/0Mvkz2OD+7kmq9HKRv6yG84gU2cPDVW7ewoWoJBBTJMEA7dvBI
/OUxrS2oQJ6OAMfmOQ9eshu9PbzWVmM/BwzLyYe4GhrR8m8ZcSOXdc81jAWzeVLGoyOuGKBwF8rC
25s93k3IczacSdOiVkg4myajpCHzmDAZpfbXMNNx4tb6qYgJi0tHe29RXl6g03vrXNdUr7UN0E6J
MpoT+Mg9/xMNs1/JLFz6kCgEWHdqT9RmIoa7DJpMbk1MqnVUP9JzzdMF/uNTz53LDB9nKbTCFVXR
hBB6DHSjM28MdgRIuNZDBDltbxSaekI+Pjvv4BD0E1ogJ9veh+drBZ+oRY81LK9k/nRRWlbA+BVE
VdhYvkivRazA7KM0LElzO3sXhBsg07HbF3UfnT0eBn3od4fUHD50kV0GFXbwHGR1nBVRM4PhLIkW
A19oBzLfQ2RdO/GryvuRZBonzHyKzuYU71CvW0iYwtu6sYlQpy25DTHIEi7HywrohNgLgaSA5qay
LW7fSuPHH8NgjyLYbbrQPqg+FNhNq+usx5xsDzaPGE7/UkvJQZk4ea7i5DrO9EI3ebwgj8qgg+nE
NiLMn7HY4Lpok/c4tpED7Ts7olAGzFy7DxQj7aCLABPlYpcyV2N3bW4thq1LG6AHV02BwQkwFCXE
pVx6mRp3aNbGpXAh9RigKDrrqxGm+LVt8V7E7SuGb+NRt+5TilHsn6OrdeUqtawY559cXXxHce6/
FCbBfa+a+vsyh9fu8abdkR+3NhYznWsazmzWuyb78ctL0hb9v2Emua9va3LXRVejY7+iWxkezFz4
a8mIasFX/3LTSgpnYNWSZidePpIVn8E574o6P5MWWzt9EJwdFb77DJmIV3oO3JGkOHvownk5xbSA
N/aBLYR3AilFdxhuAHbH2j07/jlnUXrXbV2gNDOhZPeKIBG5OG3ZPQ5WJFBkMdXm0NMH3vz1QM3M
mV2ge/YQfdGROovrxf7nI/4tqS9nhgcumAoAXDy2Ne8bI32dB9BhjVTRtlPVT8WEHL4E3TGtUyWL
rKUBGy/FyCaKPr5Yx96babHeJJHLSDlopoMMxW9RdN6qCcCphah/aFH2OQ0VxaY13cSTtFd/q66g
fcYIrV8/Vzx9wj1DinecPPTLGBkuFiq52MBDDLDr1yrBmyOIlt3VbWWu6kmf5VQHe8tJ6WaOEI/H
abzS3AXt9vZA9hvzIey8bD1raBQDLMQlNkp2SjWPNtH8m0tJqSx0rIwH7qDGYT+bJHJE2z/EMQ8f
kbBYpHP+woFoOMqI2FVNaBQKiLMcZ/VkC4h/uOWY5hSYdBgb4Hj1sP7aIwxYpgUEWoc1YzPCr3WG
887FlgVN39p5pgNvVoW0mH8UPYcK9rbpDqc+YzKula5TOaooy0QWldkGvE59Sq+hRqojpiN3TfTc
eVW8Y4qgl+bcWNc49Siyu1n7LctuTuoT4vS6jfOIemPHhXvMriTx9FNXeWw8jUY+NyI9hGYTYIPF
M2yEo8u0yqrPyaIiMIp9nlXJjTZ+oYNz3MwPxoSE1uAmyWVfPmYT1RgW2k0WSXUCXfRcjwOwS7u/
ol1pshFYZZLCmDekwF7DwqjPvDN07N5QkZMa4CZTC57YyBPICbu+o8ZuDHd4wBtyeuBwLYW1KCad
d3tHF0bie/dWYtHULWo6sy10KOWL26zCdx993d0iXdkmt8gzCI/OK9DS/r6gKx5ag2/sbOaUMMLh
q+kueZ+MKSZyPR6m1BnPNd+hIPSJ0Si1dgmdSbM79atI2N17611jWESXrEbe6Eb5E+j61rzO4Yzh
QNqyLgubspsklGJr1XptlyYbyb74pnIqPsRZygQnZ+NcV9gOO2x/C7hv0Gv6SpMJNX/b3DSvBch4
nNAPgWuEx6qZ+EzI/cKQqAj/Nte5b//liiuCDEf1rxYJM0pKHX13crjYGY5UxYz93KScwSLruMb+
uzcdu9nYpkTqae6F4U5XFz7Tys7Hbc5wEvLmI3hzA+1S0tBTYCLwLHEN7ZvHXNEg16HUE09G1eqK
+9qxfumkowbbGehcvn08MPUyWFr4uYZ0NHdebv4jLtifxkhfNM6zuBPx2qmmbR4kMD8jlmERjMHW
xAxMNZAlLyrEj9xYbb2YkxnOt80BUpuE63E1uehhHdvNvJqXBnwuTrp7iqKyKwSwR2G64cotcGLO
IOSLYjQoqIo3nXIhj9XsaWNkR01GAiqQID2O4W059X654GQX80XM66uAZkgYhTXZnwdkBjKnmNPx
PGeHhjV154tL0Qprw+2Bu6JpuVPm7l/JUG7pOrSsxuDIk8xdN1lRrFrbPTU5bTkqqUiUoJm1eAnx
pS5SU5NS50HbqGbrFLxXDjkXklkgVnqb+kK6Iyd3fnGMEsN5xJSwN3AEkGpokUBdmicHDoxFakP+
qz/KpuOWi42d31Rns+o85lbBRlg7BXfJ0YFYJQbW42Y+9tXsXgbq+6Yi5exPQxdsvvSYePGjGu12
F/Xl/VhAMdUzwf9G3XrD5lvigYT5XT+18cMsEg+nbwbxq8fmxcYMxnb6G8e3Arpbqd+977vWUhg9
alhhHpkc2CsVWv6dm417MfRi7dUoYJMf0tfpOBQ+i4IEmsEcxA0t5mJjtU7lB6eZdhWNW62noxbk
UCvJaKrF2M8BoGKbsB9v5ziWbQ3L/AhlzVwpHJBW31lkCZ2PlrqZQzzyWToAfXeuVX+6XjOcyGb3
p0I0Dv3JsN2YRA/HDAvOcSyye2eU0/bvb1GzqTG+HeKAAz/MOFJODLQ6FOseD/Coup2e85BPi0x6
1MXTmg4refvSeBX4sXWXgA5cTsJlwhql8EpBtx6rMDvbAKjWbjgjv4NDvXeyJKE6DAo/2LeH1A5f
sygsT70d3RNXEkcfnBozJctd2bRo2lNbnuz0U3OzXJR2H/HrPIzj9AxwLb9vwJfFKr9NTF5ENRdP
dWGkZ6OmPcAui6NIu8e5LMfLcFtNi/RQTH+Rwhwkms/5dpyiVVdH7tUd9CGUeLmnfN61NWiBGEl5
CxiXg0iarZyOJbMghWUoSS5Ftx+NEQUHXwb0DBBc4OkXFcciD8irt9YuL8Swnq0UtLBZLmcnLLaF
g8enV8Zqmjid2Jb/LU1m32S48rXDAr2IkR/XpYPHM/In5+BP1qkwx/Dg9Mc6teCAYaVJMwLnVmpi
QvM5lJf0K1lDxym0mLCZCfkP/RNkcNMFK2vIOtKWDqpnTA20bgiPUqXko1QK+o0ONuf/oQVNIQSB
70yH1iU1EJj5NE/RQHkvn1aq5LUs9aaIO4dA26pyarHxJw5TdYBbSFlQ/PpyOlYGSp3QFLyNnrhS
lGitbT+KVz2PYnyg5i6LGL1lkD8nqoSWeVheg4b63YHon5fHX+lsdveO7KEclMMpHziP5bQwZ07z
ljCt4L8LdX1wcg1z1SaXCs4q82y9LmarA6nOCltDujybbmOejABZZDbhyiL1UHjdKIqdIUF11BXq
6cApveVg4+JvGlB1S+TMVVkHR3Rnc2PcqPMB5ROM0nV3KU0Sn2OsUZNAi0FMREwGVAZe+TNtrY1T
qfbg+GzACs83lm7ERqgJHZBYpOVWCk30rnEU5fFeeA8XwNxYBlHcNO6Suzgkcl9mNxM2B5RDM4Fj
HVpvLzXOPX+GDjplOQYkn+S87HcSKNaxzQZQ8Oz+0LZuAryNe9mu/MUkw2rN4ua+5ddM9tRo0LpE
aCByAaCyr6St87YMsDJ2PopBzbu+n5iEFI0ubt58ztF4SdlbkQXsLIKaHYTJhcWytORE/CwKGPUQ
tKJ1lj+PoeoeOovSXS8BETz0COfQuxmOMvCQxXPd4iL0FblzvNNLOTpYyGuak2cv0CSFa/p4pvKF
3shv8HhosSR0Qgt5pfKQrc2qOtaKp10qLYd+V4KRQ5eVl96UL7Ol3ukECpeoI2Fe7cfc33Whjt8j
7YUIDjK7j0RFmWViPdg4wTDdee4HrTwJlgP+D/ApFTLQ5NwA0w8pQsSDi6s/zAJ5scMYomfVZqva
nRSLjaXmQ3B7KbKWNlk7JPTdvRcs4ttwLigdLP35PkCgsgcqDjJcUnSDzSwG4zzzIM+M9OhX1fNA
fg+kaJMdncgpD4N3QVUE03t7QQ9x//8nNNEE/8KNVUHNQ7/02THigorhHoT9NgxY89IBf3Dl41VO
26DfZmV7iaqE30yJXzMZKFNhxArQAhBs6lGm63SQUGKvGE8Em5eots2TKZBQmvK3iuYJsq4MScNU
XGbsH7mBWoBbcFjxQ1Evkkn2qaMcd1HRWWc7gIh3+1ZxtWbsWx5Y9z/8rP2WUxavW2mxJY3jcOUt
PJsa94F2RNihTrvhtL4cYqPbVzNolqILk41nza8gUpJjNdf3FePG7dwRxrBuLwHW5yXKU7PoUi8/
/L0EZvSj28RE24j1HoGedmzeoSQcxj0/xq6eZmqC2NSlFa6BQryKjBa3wcg2QJ3ctRizAKwJOpim
oKGuEiyw8lpMD+EYofHEzJjiDoRF0pNLw+R8KDPyZ5bfbfy++crN/ANXCLMPhnlDRtfy2MT6LtTh
cvaZfGZoWGlN27c/eqji3rJUjlwbM4AX2NF5RnazTQxiuzgf7m6bON91P1OQm7osX4R2o6UZ4tZ0
NcH0FqeT6ZPZHZXH/I7HDyR9hwCk0rpd0y6u5/477yTxpWbTJuRFvb56YfiOa6TBBlDBK7+T1OjQ
5oVRxzjGZQAGA3zgQiQbMYJJ4Wyxta0AyTHx913KJv9WQ5Q05jfFxYuMFhcTSYjzZH8MUkygghzM
jPyZmjgk4zH4kC4EO88wyJm+GwW9Jr3pr1snlDxDMLVlTtRw/dv3IhtOXUwNGaxk15Hc17Z+b0PS
sYIikgCbCpvYvKMSo/uaQmzuRckcgf8SndfvLd7xOzxv4m6OrEeJRwaKa7BXk/XOVeSt+PE2XhH+
yzqJAOq3H/GAeZfnAFxpccDiI1al++0l2XOZh+Mq2DU+Q/Nq4ANJ/SdX02xbucCZYs9n8xFvmyb4
iCOXlLJIn4zAfGLuRES6g56R4ETp2+BqwOdkFY/J9oyArB9u/UscV8Ce3Pyf3iplpoFF6b6+hYtU
IGFN0JI5Sc0Ok0dcVgIMcvuQQ0yNoGuk+ywjUAYwilLgdBPGHn4lGBlxiO5YJfqg0nMBXrWPXqeI
AFNCjPiu99l1jsY1h4Z+dTnXLmaqfOlzLMAGBS/RbACGyF6wq893Lh2LgMzOREg2wG7eoqk+dAXW
WFpYnlsRfICkX7TKCBdhgFDthJzLevy3tB0aFEwv8oygMwgSZDoSxzirPy2j5zEw66Uu2hkTDPn5
zLokpsTJA7xqDE0ch1TO5PYPgTHcgBkkIJSII88n2lxjLglTL2qrkAvfVRvXtZ9lxS6zPsx25hLP
c1jhbwD3RG7aSVw8D2NFU4md0eOkgkdwN8MMBvmjYIYxebY7HPbsc55qfwtx43O0RvI6ikl12L73
jYWrCBO80+t41Uj8aqZdPikjfvVL8WrH2bus82tsEtMnlocqmYACUCiquVcuS2AUnEsAHRhvurR/
b24Uq/wOSmWutQ4WIk9OE8DJrcKS7owuwNkuWTWdf7L9otnmjbkfdfJdFs5nVxEOKpL8aKj8vtb+
I4FYHCmVfsU0s0UwfhmS6bGATxuS+Q8L9lOBCDhStXA9wvQ5HIGJaEnQz75ppz5Uofx9VGG+7Dry
ySPHTlnHJv2BaMIctl87Rf163lj7tgifqwYklElexJq7BbudYEE7W7ge5/Yd9fwqm3FTFHSg1iGm
PPr/KAtgI+ve7OkRoYsOIBICNh7T9leK5nOK9MZvORFMlvkaMGHBW2bOagtVKt4mPBbLFO9IalFc
N8NGqiDzuNFvoHIGeBYo/n7EBzUiE2R5d3TadO15oGoSNzwTc0sWVgUTW8FNiVOZ4GkpngvZhQuZ
op7MZXecPE45kWObWHwf6tw+pRnCfZHZ2zAHf0YbE/5/hMlVlJAnyQgaYSYUH8oft21nj8umlA8V
QLioydBdGJCt4mviq2lbieyJxlN4sAFOwqid+CBgKRHH85ioBwXIhkBquTE8/A4Vc+eV8prPIPWY
pC1oHxBBgG6Rw7maPQ5/wSWsMJWWPdHnCpAJJ0pOZ1Tp1gLnX2LzFDWmf/p/7J3JcuNMlqVfpa3W
jTRM7nAsakMSnElRc0gbmEKhwDzPePr+oMy2yPy7Ks1q3xsaQwODIgn36/ee852RmBDZbSHh9ZvM
bbKdqrJNT+ie1yuG1jQJqEtdbyxi5x5Lrje2JjEQ5D+ebX/B0s3FU5OyS4zhVzNp49Fu2Pj1EG8g
vlqs9LwYgdvyh6Z3gV9jW+lZm4kh2CKE9cosezQtVd03ekQvpG49FTI01/KPVtz0QhteDT48qaDf
iN3wq4M9Fw90KjprKSm+CIiixwsG1iK7PWLW5zYMhYF+Vqy4u8aoyCquJKpJqztZgfmUGu4DtDDe
EFqDoNPE2dcbtTXKKd3wwowwhvWxOHzPKw3DeImbEBMdM2wGBqYBclS2BmkbvvEF1J0pdDEtI+EV
rddZcRxPngYd7fRQq+dS3FRpv9Gu8z0ikrw+IEmvmAkqMKbkbnSwJE8a/viZ+Kl1TCORY2sz84lP
coQ8OkusYV+XuPFuHFfsFJ9JxftEv+ya5AlBd10egzP2eknBRT/iWXcp8OPMfynI9kBYWd8r33zA
OYO4W8JjEcMd48i3pE4nOPGgwargVx/QcFQTH9YWT0LVfc3uqq4gMmmNPnuCKSjBEiXpmSisyz77
iRSJi2I07mNCXIqeTLAZhxPtMvvYLDff92YUPzg6tbfYdoTnLI7GeLFbUvPWx6JKELJ93wUEyN0/
3/q+p75dkN83VGFjueg6Yjig/gID/b6XD8Y/7n1/7S///K9+5M/Xvn8YjUV+/PNrf/ka6T8wdObc
IHPcx9OwiNf+3ESB+c///P7G99eSf/3Gn59LonpxDC8Pk33f/fOtf/+wf/nv//Jr/8OH/X56//Q7
f5547IjwH8/vz//49y/+5b/88zt//tj/9kf+/gjfP/jf/sxf/v4/j/r9DRWJxkvD5hf2tK/RHX1v
EmSWIwnd19nINDCD/04KyDq26leV1sW2m0h0bE1pbibd+/6Ifd+IGjjBvDT8p+wXPbFx32bNfrCK
4dimH1xeBfZMUCtm4o5Hv8N7XBmVV43WS8oJ9Zg3obUdOu0BIsdXqeZw2xQUSd1M12hkHr6OGmSI
bp2z+Llw/KKyOP65idJ+WM8qxHCgJ7sSzda+oT1DtVsgvIV80rnpLrXSrdKht4A/9CmxnGttJo/a
aE1bMdTsNVkud11d27v0x2g79l6E+ibszXSHdv/SR111HIbk3sWNDoIDlZ292Nj1PMv3UQYoYDR+
sAVk2zzWkHySsudZ32udXJqpIEDqjIEGRsyjjfXoQB+Igytudm25EaHfMaSUZKdbfou07j7QQguQ
G/o8/f374pmF+McFCqeJnouu4VuqgUtRKmBznBcrJMoOQrK+7xLqvmoELmjVtT+j0sci7OioBkOX
bSg2e7KMsDlOpBUxzn9hHEyzM0F2AY7FLTliqRJNmQ6lfsiAuYxvkdUicUrirZ+LehXRvSoNL6y0
lxljyJpmPVH0sLfaEndEH+/g2vDuddlCZaKUBc7CltifM2M4hqy6nA8IX9Hm+KNCWbOcQs4RZznP
0BKI6Jeh67pdn7YZxp5Dovt7n2gjUvZm+zycZBlhCXFJsSd6bAC4ekyW0s8BubJBBczYxOB8xh6c
Z0hVAYUxPg3HpzYr0A5q5rAmkuJivPl98CHwISPPV59OkK5TuyRBloyhTekLtSnNMENpSbjkTAqI
DS43qQdxto3uJRgXkyd96oOyxt8jbipenN8KkTJjxPjoi5jDgxb+THv7mbjOd1q+7/hYOHQzaUiG
lmY8NNHVpFesuHBnGDCQhkkMM7Q442aRXWLIaF/q/YM0ptdZjr9CvXiNwXrGPZvrUpaACH2poHSb
6bzPbIWoM+9fyfk8x0l+Lebqib67dQZicAm6foPqKt5kJtN9Pc5RKaEpBiADZITGVXxoTmlO1KLE
rbrOyeiJhcuAMxef5gCcq1ccjTnBnZx8i6prAg8wMpsSgzoOCXmkcTAVnqXcqw8oc1UVHL1i81Vq
frpJmECuNWtEw93fc7DAqmKWBz0xn4clhFVr8pvAF1mFzpdP8zEpCXsv8Ud50TDs5xg6LHJL8C2Z
eKzJc9iVJqvKoHmpzO7rgdq17/A6MYLf43bDzem3nlZbHxpwPTpuDzKu74yhDx/jL4J0Xk0txg3Y
N4/KBnXqJ2hpMK0llAC9ehYTqavgRL4KC8pV9YyY55joxmthUv/iOvkAx0oCQtW/xTqXt0TwCe4B
UbqLGZAYGMT4kL8cEEl0ma4xZcsyH5KeBFux1lXwMrWm7jV6uGsEyliQRJLqMSTZtGGIlvKEA98+
0sg5J23xy6LaCOnwCntjUovgmTm2uqBL2bE4Y3zdiZJ3HJvqDG1+HREWV/QRALfgJpMW0Mx0CsrP
jAWI9LmpJDl6OGYjKvcgGq+SYGbsQaCB6WNs7HoMaZKPZDKPFskLYMKm+RKXVNQOqKJy5JkEVrFO
cYFARUneJt6SdYrcQhn61Sjdc1ln24Ksk8nlhMJFEexMrUHzmdw1cpJrzjhXV+QaEIXeXvuI7pjQ
EHE/9z91ZacHo3dekym8D8MPKaM7GjBE3WLRgoI8kPBjhDlwnfFQdPbBj8z72A8tCgd1l+akDYS1
vR6b8o5q6+ji3+aonT9X0/g+wsFF122ToTwyM3SILDSi10Dz13ZLA1hvmmtbx16ht591yOSk5QNC
1QdIujFSaDOqPVskdDZVJo+tC86EGW8KMJHOK/giLJuZ+THPfr7PUAeuzMX9bafGl55Dzabenu+L
zH2bl3K35yi/IYbo7BL+ijZCIEM91+Yv33ZfS1B2d6ZeXhLEIys9NHYuaXG85eka+8keFmpymKfw
pY0AZo3lmxK4rgZyudg5su0sknd0jRqgn+nCip11FKyYkk6da71F8zyvQd02/VsZEETINo4EKfjs
TBBznK5eu0giCNn1LbEGNhTtlcpnpjrXKUFCDKaPTdG+OWH70Sz99HrKPhml/FSF9VuXJKe6S/8y
TJwjBsh9mMvXqp9e3Eac5aKsLhuMA4VZfs4zATg1vgE8CnuDkPptT3C5pqfGKpXLclkQuJDTOYiD
iHAL6WT4H2YPAQSHvCq/HwlUQGd+yoT1Kn2EeoZdMcmvXo2iJWNCr0Da+P5JqJcutp+syQ6BDnYP
gmEs8Gz5y7UXWDAGXndIOL0Y8Qd40WzPRI+Zv34hz2gzViiyjdm28D9SHJTBETnIOWm4mNg276Pa
Pe2bvszvQ8UZqx3pGPcz05s8Jclkju9w4AaYGZyj1QfXViW7oIs2bclUv3bBosrpLtNDwiAqm/Ti
4XcShvi8+MiNuQ9BYQkqok1WZT4AJJGni8zqIRCtCTyOY4lZh8cKnTDW6nRXNz5Y1g6qI+Z6mJGD
s7ID56sICYQwsapMUT3tmuqziTgcsVleC+WkeIDDbZiNzxjwwa2mIDpi/3c32mLPeHJf1dHJ7tVv
qLJq3xn9ofbD7cQ8iHnRdzfaylbfcVX/P2f26d/nzHK8/qdcr81H+/G/vvI2aqfrR/b1n//x1BHD
/ZVHTfuREzH7/Z3DL2Jml1/7e+KslH+TyjZdIQW3Ujni/ybOCvNvtm3wRcNC92EJl1TZfyTO2ubf
HNKRqFcVqnxDSKLU/hE4a4m/GTb5ajqTCJ1htS7/43+QN2uQd/tPmW2OJWxDSVpYgodCfGLJf42b
rQZwN7rwXcwoUm4ADiH4Ikxn7cShdufHhKL448UEegnIni00HUumADWFezr7IDjh8zcWPnCnztRG
7yXNFDMkuL0LUdthTP2nF/e/SJgz/zUy7e/PFpKjorcLUJg20r8+W44YeQde1fWk8NVOI7UB8qa5
YwDWkGS2IEyy4K0XkNA6Eyr8CCLpTA/hBPA8WdeLE89UclwLfUj2TEXYdVJCZ2GBnI0uKoFj508x
9f1zbCcZm85qHjdVNUEuKNwbqCvK8T4LLv/+j7L/nz9KKgtxk65bhkkUnPGXtyBROhnc5SA8CmiG
xBTH7QrP/nswinQXT1YNsrKc1qGFmhnPuH3s9dFnlwii19FAYhFZvU8+XGMOHJsW8IDfYPlLPmIL
sDXsaPOKoNBfE8hLUCairT3ObOxwCnWlJG1eMomkC7G0rcfxJFqKP7cFeRZCYw+gbhH/MNjmXhfM
LIDdn8qGyFrY3hmsdFAyOputG4NliWCpEVrVM0oCzzgCKjzReUPE0V1N031zUlLe//0rhwR7ecML
INRFvlxmjiUdnQtE2MIwBUIha0lT/vx4iPKg+c//MP43oWS9UbtmQ4RSaq/ILSbZIENtFjjkp+mJ
syeLMrgSNWN4FizfR7928T06mfph5tYbWbzTFwpbRExpvQs10Z2VxJ4mnLOBPXWTSl4xAwCqHUwZ
ULlhGzAsXTum9gjFlCBYD6m8C2cexMncsfstIhP7pbGhJTnkCu6qhZzrav6pNRMMIhM+zKSDMGao
5mgN/XMCHtMC3r7hz1MAPrGh6H35FpHJnsp9oVCZdyB7AUehCqd16hyy5WuiK728pT6Mm6Ok6Bu7
fLghX4TinFOKdGGgH100yVK1kFwSthAG/S9TBfkNfyMEkBCvAkyJuEvnExi1aK0qnEpd+huZGw4w
WI5ELI3mSvZBs4fjxucISqcXC1QLCaIwYIBIDpif6dMF6TSQm+jkVw86XXHoZnO1QkLxhVKZA1Ln
oABwZ3C0Zn8BUNw8dOHwDum030yK13BqYIfEGU02LSq2Le5F9PhVCiAGDnZDXETY/bbD5l5ooO7c
wmVkDydEj+7cnGsYneshyJ2HGbAZSmTmbxanrg3yLPI5E/ILbIYg+2K20fBgftjm+IMwkwznIUTM
Y1Td0a+bI5/1LRFf41or/JtA67HOOUBhz9DdtYvJGhY1lAm/WwTjFfYuHGht8uRyiMKSsG5KnfyF
ls7iZNKAIWMpNnh56gpLNMA7r43o5DPV6cPE9yyp0QPVgTbbcWHjjaMRn9TOeO9EGoJO4aKcQ5tc
OdG9mXDeKg1SmVSr9dcknFmkZybOY0ctqemUNLp4FEqDnUCDm3RPvH8YWdfCYXg75cOeVfkWTfYp
HvyR0ZastnnUM1EITk7J4ZUVpD5r+WK+XOJIEw6aTKZ3oTNIqjShMXzEPCuoYuv6jAiaaO/ZfGCm
EXpKqXwLMegwj1CmA9faZRYsoI7AcuaBmjzilQeJ5kz8iQRxHMlUVJ7bde++gHboBtC6BieM92lb
kYzbOpdcD96yuWQK0EbxdS6YOnEq3/SgQ3aALUBQTEl1JZOrNFbuRGhKVXMwHP2Z2XuQbs3K6vlE
rtC1OZzhsGPYfbFzorhjS1ApMjQ92C2MR2u2HQTfvtyUrn8oVFCc4mxMjnSd+ADa3ZkOuEGfp2Zu
hB2jqhnwBUgXOQFFiX0tRjB9ZuUQVOa/4ttT10GwPsy9kyFxUTk4lWV0BJLOc5dEYEOrooMZQAcN
5/HalLI/dIN67Kym2/ut9eoO1nwy8xfEAsUyltZQsEu5LkwFdXCgCabYNTZWT0tnsqJ525RotPpM
cDaAxIMCdg/UI2amE+x0U14yo7nB1XnvWvmsAQ4hSyJM91HFU4wFEuesj0G6W+pH2untGYXXRUvO
UZPHu65PaSdPibNBWHJyfD/acGgT21abcPZp+lYrxbSxCnqAmet6qoUZGAEtXOnlFKxn8Hpc6m4N
AGHhvfpxvXOSmUEKuNdO0cJxjLcJ4fAKsvge5QegCnt8hosIgLVlouLMCJ/m6lO5pHcj++R/QXBr
Ow7oqjz6cBh+Mr0MSTPIihlBt87vx+2tMzh/6zXtM1b34UToCuAbnoXBURhCT/Mb20q7C8tmDxHQ
2Od+PcCI4dGNQkZXmzwCxg4ZMgiZ61eYwAC5sAN3TgbZtcdAAuUNXnBjvGhotAu3o0KqjelSju1v
JgmsVGFONkEmBlgeBcOACuJAAvfuyJvBsHgglGayEy+O/GcJVx8unb3WAKJw9MDqlIWwmRotY8bR
T/k5XG7oqJ71KMFGxVHhPOq2fpQm+EAVfBIk618sZDKyB7Hhz0N98ueuQ6mqyU3kmM/JWHOGTUe6
UWn405nBzrVZMh0DejVbLSILJM616EckKlo/9kW3LHEbLau4Mw2y6hvXpcVQz8V9Xw+A0UUy340s
2ldQJdBG4Cqf9VxgAlpL39VuCwDOEOZ4bqZAXTrX/tF22EbFwEMW+d2fG4TuoIKBb4U277RvEBbu
dvbvydXsJ4P+qGfXYDXCerafZqfm7FyTmYAtRR5aUHYEYAT9dYjFvRR1yYyKGRabpX8ixgHxKJuE
GBC8MjmPUNlvZk0Hb2a4/iUhCcMTGp/LRjmko9JmY/ZfpVelIBXYsj4ElIcXhpdnAO6fgbWg/qbg
RdCYveA92hdxG+AsYhZVBx98zohwOugaVxK9cBzQuvxEg5Nthqp5B8IUYX27qEl86qkG+qgj9yrA
uHT8vvd900d5iHmJrtXi6wb5AW3KDA0WcT3eJ8CLKjuM9mOs3H3ZClZ4FUbUdlXCxD6yXlXQ3g/a
FL1mhvnsFsWxnt0QbU05bMM0gkLlvxFZ0u8VBYpQrTx+32RhKo9F2It1NE8OPjhkAa7e+Iipw+K1
r5ovpbUBg9q+eTYWVzyx9wjoiILpM+ukAZUpKYp6n5KUItSDmI2EacgrOvEGfMYqU9sQ9QkmGT3H
ZAQAkXFgB4emEqRH1mAwz/0SyNiJ54qjO3mUCXBIy+TsTHNT09q1X8bp2ZXe3E/qNC43mTvSjKhG
gJZpkF1Awh4oIvxTP5N6ES7XJW164inz5mZp2itV63Ru4f3ETfFBdnu5rQcSM/HlocprEOQuOLd5
EMN2DKK3MCL1Mo7CCdMLqaRAyHH94Yzf+gy+12FNhq4jqhtOy2FtQDXxRJ9utN49mz54rAJF8D4y
GFprvUNlRACCDfa+NH0L5Cv9tCYhQSdiMTMUSpsslYNXxEgT44ZXz9EUOJpocpch6KYYDdyJs1iZ
+Dc9yr4nutSHuguyvTRUdsoqTMFOCjCppMHaDD+TJrA2GMk7HKezxKbh/5qT6XcwODGJV7CYpn76
hSSt9KwidOiVymBt68Gx42R5yWv0UQCmm3VvExHUOaiPp6i5OsY47abIAkRNcuPJwX2h28gecyPC
8ezGNP1QQpqyx7cwwcx2nGBLu6q6SR/4cSr67IoI09gNQZ6fx7TE/d5ELTC4RNsZElPdTNbElMck
zLSFQb+y82ozv/ES0jurWmqOGb0s7cljhkQVx7U4iFIeAVfTioy/4HQjVLCbYT1x7hmFCZ1eRZfY
5BM4WhV0meG5IBNmazLcWSs1lleXOVGvnI9RD+x7AOJvNuK5dFTP78GcBvtKK14cXJ1X08HgDimw
PI158JlhtvKygJk4IF4CzrieNmHUr3wKKVgWro+tD2FAqYrmV6vuZ9Q0oYHLCXMAJzD/BV4RZtK5
uYUVGCgdz3uWJNvBEVyrVb12nGXpjuTCHyMhWw/3tLA7WGtEEfYjdjWNwDZ2pQVCgC3VheVzYUT+
GwNms8nd7q5tKsSbgt0sj4wVfLN7Q6n0vrFR5/HejP2Q7kw5PLMy9o5teZxWBRcZrriB7r/RK+CO
e5skvUaMB3xg9R5QzX0w9TsbFS2qbVes4rq9TEOnH4kTwi4DCmqdkpIqFcqDKu61le+av9CSOMyA
BkqTpB89RVvXYw6W4uqnGvFDPPATU4MzguJzWk68qG59RUcBFRSD22aeNsEc9GuePXKMcbgUZXGo
iI2H1+CFYnEKQNdyCXgrczUch5DjTRzaTyWt3B0Dj5sKyLuUjXTxDNeMo23zFLcDw726Y40aawv+
ZLubY/HaiC59nnzrFrUmVWnH5Smj3aBrHBkc3HLUWCxzOanJ0GUNNzuEGpIW5HrvOFF/oMoYRPVz
KrAGo7qkC4iftWxugTGkmCXdhKztTJ2F5MhTE/W8HWzLvkzLzdwnGw5NGn9xYbCCug7T0DnyHCK0
T3pWLC1tRnSJNnF9D9Xt+8bXmKGxE90tRVI2klOxMHM4id/j7KkuiFZPGUpI2T7lKT0I2D1fHFQf
gAW0d3SrYYtX8fOgZ9FdqnqEuUWLlFO371pba29j1hUvMyE+Fkkgoa2euiFajLAWRzwbhjlpSj9H
Djv21M9v7RAqLy31V4YYxVapQl0tDpKbwc3d96ruPKck9SZuoUShrXo2tIlz8UQgpQ0Xc1X0lXHT
E4MAC6ZyS3aEZ/Z7G5DHDsFRAn6Bxbuu4xPWtJ6dblE2mS4xLT2szJh4Lq8NLE5cdHjPXDmnysmm
Y6/6D9+U873jluj4MDNA6Z9fVNVHB5GXA8tw79/1dvqBAzFi9kJscXeOu1uVoVGhEnYPKneikxGT
LaNJ9Ci9ANXSNu70ZOlNt/NB46VUM9Cwcn8Pd4BUxrnPvdYyUbhPtnxKCNPex0H6hVvkR0DL6DXT
45GhFyu+mLpma5rEaGk5qsdYqNehJx18GNhnpmjahVjiHm2DMWkj895rYhOzySK1afBmIHiBlNfB
y+9aZmUgAlwSMjgK2IDiNoWc/B8AJ+54V8ZVtOhP0xEKOsYzPI5D8WOab2FRtE/uGLnXyuIAmXXB
Nhbjs4PwNhhNKLJlv8NDgf4zsgmJHoZHwvLGU4ZAvQqT5kX2+yEq3F2oknRb5IOz7yTzwVm8y9iQ
rymeSiZHM8fHfJxXhjW4l8x3v/SmvrS1MT8MtqPdSmasU3zlvdFeC0W7w4Zrhy0jMrjilX4g+OXo
tk35CBSr3/rRQFAZa4SWsEZa9YLIyB1ta7uLJLOw9ddQwvdIEDj1PWxr6Zwr2hlbf65MoPQCwa0U
xSHo5TWqLPNma5jqGX1/0Kq3SDIu7yRY2U2cJtAsKQw0nSoAQj/21wjuIBpljWqCwGjzHaAGPc+E
2Zsy87VbljO9BXIKWkG4y5iVENFo+z3ZvUNfA4PxGq2mjUYWNEPGcAKPEl6whAApIg5q84VYq+cZ
hR+SovjFH5zkGjYEg7g21M5FCqo0I3ie8xY+Ezv7IUwCy5s0YVChd9Yah546YFudn/XxOI0O2eOB
BJODnPghC/RDF2P8Ue6ztJX2qLFHk0/OvwZNPPRM1xkcrroszJ/bqu0uDlpNpiRz/Nr5VrInOzz2
aEklr1HKUlw5U3X4/q6l67/CWWnX729OzlmGWvwCjeva2VZ7tjVxRlQwvuB7wDM5EZptITJ98bme
j6WDLstY/jlWDCsRazZe+8oRb3r1fWNaT6apqEX7mcJV31cGoX0WdIIHwxgu3z9l+WV0rNg8NkMX
za9JSt5S0wwpcR78UmMVoFsc9G5JNjwplLzfP+V2lQImRfBIL+09Cg7rZVDjz7ya92Ffli/20LwM
0lgouUCfGMBjul342kO8xpFoebnOfF2UABAi01qVZfU8OnjxyKWD1tlT1ZYdF7NNkyQy76gyafqF
mkMMOSlAHUTgjS5903NyNPWE0PpQJemb0SIjAFKF+7CgS4vBSCe3ZozM26yD52wJS1kJk+huLW0R
apMMsMWL2goGtbZPaiABDTcErxlaPdyjg29uWwFvVbmJv+6Wobzq7GPRgHVoHGTPDFiBMssCNRYB
btuSzzRoBywIUY//b2KpiRzj1CJbm+skuZaqumSOfIltkvT6nkR3v6wJiZFnHJpI+R0y55myTnR+
IuuGy3mxBCvqfCZgrZU7e1lR0Jh1gvuLUoDzT3lLp+Z9xnuwHoDehTnlYcJbStoo3FlqNtKAZmu+
NMEQEGhz1uPmLbSDivG5/o6PHDV4rmHkrmsyXEefMR1XHkIC6BqawH5Mm7mvO20bNN2BSA2830dj
QIzt1KYPPfJLa+UviEgkM3Qz0iDbWuzj90knwV3MxSH2A5+WE9a1OADXEibZUQshl/cgGss5qzZx
RzhZTpnudo1/X7vhtIF8VkdYJdJ7czygjAAA1pLTOUWXUMlhE3QaTp0uCU6aGXMgijC/zS5bhVlT
PBgfWYl3ye7SU0tBszFdzOkiBuytQrcjfIjd1scpU5aAH7R5foq7EPBwHbzQB7kXYV3sp9T/cuBi
rUY6copPOnunpq2yDNJPVmTattMjmKtpck1sg47EXMvNZLAuTeIKOue9LcO3hkF9ybuuUWHSLJV3
ORMa1B0INfNcNec5yZgx5ruiHYyHin5QLvz43KFx8iYZtU+Rqd1U+2ZUkXVKcHS1fWHSu4ytEzir
eJNnxSbJUiwmvvxhjqwjuY9yZpYgMEkrtL1SjETCwRgpNfFBo3MAcgCGmOCAXUHw5mqs4arXLboh
8HtfGHK0zVJ4hrR/MNxBMwa2YM/sU0VuHAGH0+Wz6BOz4rQXK5y3cTvVp7Qh+aTEjUIsR6avNHhI
YIwoBIq6zrc6zluUrTNxjMTRxYDIdU73TMHgnUxLgBZeJ0RFWKnNxx5H40aLrUudECghBBNnnLbo
0ek0oU3ESBqQmKJVYbBKF3RZYgD0Ix/4iTktAHi6J204jISWwEuPZTnTErdOdjt+0a26arlZbQ1X
7UpaspGsHwpLr9fl1MhTX6rTRFW30p30p+sg4TCMckd85juQ0KWjJbLY3xrGc2wa4X7Mh3aduCgy
qBrZSAZg27pPCJPGDgYRGyMrMj29pUeLO9rdD7lTbzl5wOT3LN/f0DxlQ4vxMCdReR6KkpgUi+Mr
ScmrlAzYsOKJVlF9QTJigkAKo6PGsS+2DkSUHWO73SiNqx4iAHmWfvDD7SfhjRaRyrYzUrgYI5Es
ajubNmkuc8unWksPoaVd0bDhnKzHo2KqurKtTc2qelphlxzOKqWkZvvoNykW8NauM4IJJNMAx7LY
yWBA543TnrucQGSXdG6LfoS5KOaGBWBoIOsbjKQF0ZTcCddNdpHdwteMZ2QlrldZaX5ytDmHWVDj
ccjlFuD9M4h4fYcH8CWlkXieyZ8kciLWOe2oF9QBmqeTAqNZd4KOw6EwODiENF2eIBYiywAr5HfZ
1R2yhzZT4uaAnLF5tu8ly4M3OKij+/px1OfpuQy6m5YhoCuMoN5mwtyaXUIcw/IlEXf019iK2Mxd
wkcevmsgI+cd8v3hseOF4tPR38dJzLSC6cKxoMzAvZc+jK2c1nnjnnTywDm6cQwSpfFhOH2KbYNI
b96qo4HOArZ8uw195mHYrpj2SeunQasWof6C6gF6dgC2tpb1zIHZlMjuEsJDrKS+QSk+y56hDezT
8iArSSPYGhAPtk2/RiSDStJVX7C/DzCQBw8r07wanpU/kF0Zz+YF3jdpMiSwr0jOibzSdt5J+3Wu
Ws9frucQ6cvxheKpvpNEwW2UQzUxAEIiECN87Tv7bA+wxKwlEGTET1IFkEW6HAdybWdfo2ZcETa9
tQmccWR+G1E4AspLytkJDZlCx+MMJDlbPtETbbmxhuozRKw22GhlqnJJYWIZXldDdOmbwtq4eX2Z
5XyzbJ2M1DZzvSy2iMbOq2enc73O7z6FCAqgDx2684YxBGQdC0+mdRG6zI5NPuzyivzwEvOM5+CW
0LXxIVrS+uJ23gXJ/MgMic2wKOVpWhJbRzk8RkaoTrSpB69Hryk6+4AGJNjUbLynhZBec/IFxMck
h7Pa7NmYnkpmUgaWwrPpjgBp0uxxJKLO67MfvWnod0OO2y83NtXo57usszOP4cOuKTH2GUZjQPzT
K7J4S7WLs7TazL5Wbg2LzT7IC1jj3QzKJOn7x9mmaxfZA7zk9lw6HUHDMT3YWV3NLC1gaQkiXTN2
khmPphETKiQ6ojf9Qn90yWGo/Szeg99dE7nnbJxxvmuynjJNT6hDRunhuGCxKsSRHhQNuobk0Inz
OCLHXB2aiAYt0rV9YsgrpgjCPo0uIIkxzTf6oN/SzBzQt5gssxwSxUKlVoKgesz/i+TY/sqq/Fcv
1RNg/iUds/hse/damgMVBBJdd2Jc6Q4teUgFTXqrnXaZrT3VVvgC+ZbkqZE+lwbaIcrga8WpJD7S
SOhlFKBWgg5TjX2V8GY3ZJnTnBV0iuRTVTfpmQrI2JY9/RltqCAy0IY7maqiagp3aZRNb27VbAfw
TSlo+kdgh1efDF0kYfmX7czxUQLvXlEx4D6bm4Om0azlCq6BgqgnNM6T55K9ZcvHCl7rJEvmc0Jb
xTOOMydp3qPWlTyxfjcyK1vrJtx5mMEPPP8XXUUvWhK/QdeXKyX7ew6E5U50encEVQJ2i3GlK5K9
FoYPvQQHWY1wpzHvZUc5ClQVlYYW/LODQcpjTvuBCh4LIam6vV0c6qndE1ZR7RksgXOVxS2ucKBq
2MKYVuzsBkd9SfR1qxip2O7QAEjsPxI4btuhJ33AjUykipzn9/YUI1WcHTxdAzkdNhTMIifBKBZe
Rvxb3af5NlfQ6UQ6eGz8NaV7E+01LX6MHdLAcYsle3AP/DKg6akf3Se4MYyDi3JXD5h9B8ew1h2z
wZ3rgzl0E5aAmFKubkV0Tq1nozCsVdcXH2hFgntq2B9gWIOHcEnuqLlU1JC7F22kmSXww4A20ujm
2E7jeiYpbppWIT0QWsjC3lyEJUOO75PAGqZubQ/EQzk56VvkXgozaYl4R+WI0xsxcnc/iazbYJTv
FrIKPSkmI4B7wnodzvSVYw2puB/J50aTa/J0urWZdg7t3wLUjkXO+tzRNyW4l7b8Avmc3wlaNF4s
DhoskMgvS0kwMPlvNRE5G20sqKhLLEuJ3f4fos5rt3Fl26JfRICsYnxVzpIl5xfCYZuZLObw9Xew
cYHzotO7T8PulsWqFeYck4Dw0mTL7tB9Wz3aS3MYzm1YdOviPwyTUGTofWzlJhdm0Q52HJlu9ZpI
PCzv9XaawnEfF466GSblP5ERBFTQRe5DR1xxYld/DqbaCRHOjjIT7G/9WZbUjJXDDhO3n7majYCg
+J5rlpPbNsifXSe6I7R6ohTD4M6sDnRFvfLbltn+jz0A3hokAe6Jl31ryH6qwamJf8rwDQnzFWgJ
F11khiB4DUo3/RSHdb3L0+niDYD1hxlBQqXyVbLs3Y+9+04We7h2YzhzkiSO3Gqv4aDUPguIS+LG
3nXeLQjS4dR3DSgETjLTZE1jSQIf+rpduYSwbxopz57vANBMhxIzPcxbS8yZExHbYnSEpPr4+hn0
XJc48ZkRvbXWkRaT2xOM+8Rz9lYH0ds10QijHGtvnk++hGVO1zjgBmRqnBE48jSlKDWQKTarMff/
IoMBvGgyZpn6K1UbBWGlZ3y79jdqgdj1dhwuK1/suVPxn+XcH+RuQpTXum3UhR01PsbT2Mnvzp6N
R3k26+lYu9I+9HxMMvPY2qS1oSLl0Di7KXEWXqIV69pIFOsMBTM7JLC9JT2A0IeDZvqM3+GjlkEI
caHwYNw54mioAhqTm/ID6MdPYW3dZhAQalKHwWzEYjZcl2MR7qRQNyV7NN2Z46zrCoFSNoUYCWyT
ZxameWbr3HZEG5+nGoFUFXUHNXKEu2qgDsl859zWXOpZQmzvyIWAA1SBscaF+8Oc9lsGIG8HY/5E
ET/mAStA5M39L1s94/3bBP1knUpnLsmB11IWxMiHiOMm5QwdB/weCFP3IvKIkbBxAgExfPSu/dra
Qc8GhWFnm5nEeylwdJbNYS8HaxHF5btHsGUc9PYaE6XFaphqPwG0nCXsrdvR2ejGaOySeSpdQ6+j
fK+TLdLP6qLLorpkdvEnhrDbhjZvVinjbtVQWEUYBE5p7ev4CwQ0w/6Hy5DPVux/ub4Bjgp2AHDk
gQkWO30bTXTJdn7+TkSRnj0N9PsQDNsa8fEeXCAfp9r97oEow8YXLcmLNKW9d6s1lgpeuyUP7oQT
nwlYFbvLdqSLm94AUH4G/fCfCaVokckQSw12uVgU3orIwvEYa+PzNCmQQn16BlaDp76ZvxOnGcZ1
+9RKAqXmmxZ9sPkygAVeQhcKW0LGmrLeT4HV7bjG7JUTRcx0h3Rjx36zb1vxZLXYORKxNZu2WxBM
yoIYjGHPJtyzE+JAMTyEhrhPVhRuldu0HCL2b1aRI9j54bs2pdrRz7JlUEUU0MY8/olJtNBsHNat
wzuc1o/ECyIkVbxbJWGVcSJPdRQeR+aqREjBQhPctZs0HwkZHaL//HEU88A6xijh7Yaa6azjhBRJ
CJFMzNIphznq5JRtiqbT5hX2tFdxxrKDFMISMB2p4o6z6aYoXgpVjmSDqGeSWAW7T3rJIK3TfQdd
I/aFuUU+sktqnaULDwP677x9Ds1rwLUQNfEANZw6gnZjU87OAcdGexfrAUWJwUMde87aEeUnpDWq
rtC62zXzJzONL44T2dtO9/ut7mMF4pTLK7vZ+oItPNSKm1V2x4Jgy7NjBdW1rsM10hsw1SUKCrqK
7hW6EGcuHJ2LGcINUrNUfyg/BJsX/DG9cRz//VZ8Srw+eClAvyxdYT+MXGrbgvVHgC3bLZS8OZyI
AQ3Owm6AevbGr5tjCnLhJC5qildu9wp+ebzvG7HH4iCXvjScFamsyPQ74y2wVPKgIH6yQc91g1Hs
axGjsgjr8LZ1Ro1rmUAAG1wNDam7rbvcP2gjigm36DdW+dONHqnbtXsemHsvzSxKqGnr55GsY76+
S3KU9IuLjcKJdU+yQMQ1rIc8viY9m0lDoN0xo0iiqoh/AyIKoJzEyOnqbUES/KlEooUedVk0ZzPF
ldCkYFqmCXUTvTjTDUBC6zm9sfV+7XCsD9j0XtUU4Jqywq3HJJt8IFQHHFW4WFB/1C7WVo0UZlPj
s5Ll2Xaw6xfpwD9uJ/2ueZm+zVhdBVyMCUJ7hjE5PX2EMgKVmnVuaLl2cTX7ygjDJHvD/WH8yqgv
uSZhDgqCUpQYdpAqAH7jpnzgxCeLpZA7TCZ6FBh7AorfNb8yjxa7GWNgBFlF8b6RzTOhQxwxTE7y
YY4A0uPNaA71RspuF2CiuFqugBGRTd/gTkCauEhi6objpc/fmlwdAa4saLXFglRKuogpOohgtv9m
BcAbELLSoieCS7POfEIyRrBk7P3SlyTynHM61DURNUz3oSQujRz5qpMRVTgFNaamXpJb14/DsRzK
lD2+X648y0B5ML8oDyNdoxvxWvPiCmI1PxY9gUHlpU5wJExjpm8N2yIfg2Pfq2Y350Y1pQ0CjpSQ
ZYSwH2gNu0WfbZfZqk/+qu786IuudbE0pCs36c2j5nC/BgU5Htxcm9iW+rFPtT9HSRCYeJ426Mz+
IMoWx34KFJnVvLhFBiqE0kNFhbPv1PZ/T/gEXAuBLBEQ7muO4XcTq9I4CsWtYhAABzoSdeOU/cLv
ZQtZRefR+CUHgu344N06BCDH/72MQ/zkum0AjiWy916T4QljlZAPxWuSENjEgiI6smSIjp2NJWaE
X45gwESlEMV/SmIq7fyRoYYEfZySjqsRQoxIbL44zfIA+SbCX5g6qwKOMbZueF5pB502TqpVUXGu
wI9ZwhOy1q3nd2ufrIAWcdHeqIMDZod43ZXhDFFw+hOH2C1vh3InHNQUZQV8zjWooEDoMa8c/Q9s
/7/YJ5giGxHGR10nn4DoYDxOm6htHnpM5G5vMnLO4oaG2U2xzjHoljUiYuUksCXJacopGgu7/qu7
4KdspbaeHHE3aHIgsqlDGY6g9BVamBa6WFVj1SlDZj/xhCWtmsWhpGAUsXGvTLvcK5EhoYtqtdLG
MDo72OkuPUtB5hEE/BQdN2KcF9eBfLR4k8tOfZeFvooN4qMyx/ovhguPckWHgJNCSUHQvHcFGWxx
Zz2qqh3uickNLh+GQVU21lCjCaYHOqVs3D8sqnJtSSrw8J9Ii0sXfXhFd2XW+s9F2O9MdhmbCqIs
zMPsjbVAdQYUBEkldRe5X9hvZhSeyxTiuep07QQpeH7jyHVvWZavDKcut1Waq02Gg3Iqp7uGu/Ui
ZX4lvdK4lfiFHbywI0N6VWpEh4ZZzzw0SdE0NZJVQwq9smKeEAUWqaejEZ17miH+PT6KpUJuq5wW
ImVDIvxwhTPWPhvNvDnLA7kcEUwdI48qp+0BCdfoywvD+7Ia++bVob1HMnASkOR2rLC3gSGTlZsR
x0U+CIk/BkJg26j7TR666ToYSsbRASlosVtl58CPsSqa2UabMry+NTsBQmbJbOkrjHVFDxDIEOku
rXFHdqaGiY+0yyOD4a9B9ILU3/KmsNI+TJxK7BShvpTyAsgl3LtGjHi+WxNP2D9gpTS7bGpBOo7R
xY3i+G6N3ngPLTQNSOmvsO/J+CnRNQjyNvDu9gu9B7RDYEAA/vsaR2l/0XGUuWFhv4S9Fl66XP+Z
s2HlkMlXPy3Eijd+KZqGOFegzCe8fMgnDCiGmT2Na6b2SGUt2awZUZLyF5pQ+Ylq3uBYAVTrsrRU
cT4TsVlDwLbxtlVAulM34kRqvIBNi2EWsL9iHRm2G54qs48ZbabZdpzA8dkVJq4CoYmTkHnwQMc6
0Nu/VPp4JaSk33UMc6s53Md1HO2AN7DqiIBRZIxadXCC3izYeDB4NzCU48eNlzKokSUNCMiwJy78
PvMPZp8aLMnGcRlwdh6Y4k9Lai0eQI3hMH08i65SnpUCdxoGJeG8TfImSUzb8ojYJ0LInZPZPSqT
oTwRIqBYQTxjv5VB5SLCqKG/YbVc2nYynPBjLmtB1kfqGOoUzy/j6GzDCs5kNUlj4YD/gmvdnzwx
vEw8PPtC9slqcIFh+F1aAiQkT92FgUsgunmqk6I9hLwr59Z47XLSSzOzevNFTBxU4jTLLtOGW1lx
HLdoxg85ZShim57rmNEuHZa5zFscvlpMFV6MVbPBazjii4G/gyo/El14CRsXS30a3Uk+6C8CGUYk
SPRxqaLWU2qsNSPULp6nTYcwEfdkKJdeJ4frvxdn/lXv7Acbx3nN+cwzSaGKPtCbnf5IeQan2zqN
85pVUX+1RrM6jx2QXLRMoqzCT5Wghg67MmOhRV08cFYuhNYGn5Ph7VGZ+kj8XH8TdbY8lQJw4Exe
MtUkv73WX0m/y9boHA7s9ucjhny1gXjfje4HV6fpq9ch3ncRoGtWPB8SxTrSvL4jNZquhcCbORpU
3PCERLvc7KlMI7c41KzI1pH3krp6+EwU9LkoIEsrZX84fZozMo2YoRNzvBpYaR/NkBxWA2G+kTJB
Aphbnmqs/0wFg4Xs0LW27fiW8/dcQByQFz+rxpsiqJgt/nG0GOjTFEUrdpfJjTIHc2Fmz/pJb1pj
FHvx8yq89Ix/EVl0D+Y5eA2rgpTa1twWaVO96CGKgLDHevyPxomVZ4vcW50Rkmwatn7t9JZWcXuJ
XDd7YUYKkSasIxLEVP4SmG1BC4VHuTKtvUjrgfGs/4LNl9EATiKW/xy2IT7g1KuLVaBs80icLCTR
0O7WFjiwjQlaceE3Ynpu+J3Y9g4Dq+KVQ7O1MnWElr6YGE9X4avh9q+tYeqPysl+iEGZ0Sx5eg0N
7z2jZ3NYBt/rCok9c27rwrw8sO3mg4O1XMmJhNGoj9XWbMNX/D6MYhVpu0nVyrsBIHFpjJa29nr3
KclJE8p8MW7qTosvQUX2FtV8GbBFmwbWSi5X0ZarCLoCLMiznfrsUNiGhQZ3a5W0y6RgHNsE6CTa
8diyJV9JQhOPtd5grcJN+eEw4K0nJz/+Y3WmjSJsD4HR2qjLbtUj+jyZja9WEeCOHQjf2rwXWmzd
A/SOm3wkxkcKbRHC0YOI2VRLHKrVnrMNMUwHrBbnBjqFICC4z8DFA1Vqxl7xbkhrorFkXWIWSAR1
ZMVVZFmbrnazc2SdWpbfcRJEX2woJp6s3rjqYUdKisymTQ6NRhVoTkTC1gn6XB4glkqn4dkqIji7
6EW9PoR3Odnqmfv0CGLa3anQAGMVxCXjYh5DBWhwTXPS3P69YNjNduGEiEDD9rrQYtIY/aqUx0Aq
fjSDxjw5pgLXGzN6L9oEGityELw+e1f1L22c1uc6LredQcJyYFCJ1wbJO86ogmvk15/ZjPOakEKc
vVIcqN7Teza/oMBa6UIkn4oiFNxkzNPWfTMa8w89pliDVgU192hf8sZ4Ldqc+tkY91HHMn8MEmMd
JUztC1HydAxKXAs15auu39VDpC4FA+Zl4SlzP3kRFpDRpXIZwhdSALBxRcMrUULZvh4wGkfoM5+0
RGEhIrpRpIN39MxAvJbJNfCI95k6dC9G5F8mm2hdH9veU5+NPR2MQdTWgGKQsL9oa/rQpBJ7eLP6
+sEXQyoVPUJdf4tGWaxclHQ3DWPmoggsjq+c5GoGA7Rp2gUSdPfUtlP3pIr3gsZkZ0u8ZSgixkNj
B3/UodE61XRjm2b4nqoQUjIuONK/Bx8Qdxppx5hNG5Ej0Tn3Yavbmhs8dcYQPAWuRMU0Nf219yKs
fZOL8KacnO7cyCcLjsIiQL2sz2l+Buq1A8Ofep1ozrMqQounAuYVuYWtBJTcwzIg4xFtzr+XxKSN
aelXF/bYH8bUKp7JBkmeNMIKRwUJ2QVhi6eqLNZjH7hPfsoj5fvqZFrMtDwdQqJP6X3BQG++AoBd
x6qPD45DkKTR6Bny2W4bWMl4Q2DGnBET5DFnZRSFJDiwwbV3tglgENrynC+SPykBO4wvgxNL6uJY
zjRIw5qjCZEDbppg4N7wVXFUjMnYqBrWKjcdcSbTLalcwsqpvBNOk4Yu4suK0qMaYXoXBhly5sSK
EWnnMsPZ9ZpB5BWF+2LPdRFVao43UgxrnlyxTwOHQHegAnoSmNcO3ggSV7axWqJ1O/YUOgC+QG51
OxiOTglPO221czxW+PrbfYTQ4TL1cryMwv2qR0MeBIPyfYLRGxIDD25WYFGNtKy/so3urvkE9xHv
PvjvqM/Ooa9/StyLeP8Sm9NF9ue42jilso4SBvENV8C2mLpiHRUVnyakGSj/dbFP6GSPncGmro6i
aWfXUUvUi0HORJJ/lrpzFvrUXuu+dPYxpsxFO5bWprTNbJW5gXcNbNyCISzdStFKd3Y7MLkcfiHp
+cRWaTkmGbypjADfolUiGLsESERXbj5qR4yfYO98elyZ01oVmFmntgi3Zhq8YV7lX6gZZ5lb7AOz
abrVYTItfVPqn9Ho75ivdV9ZalkosMq1QmPIg27zNPjQCJJVCQT6glUJ0QJC73is+c3WerOLeOeN
xWqo++eu88aLMJr6NrbuSzvmzMTLbIAIl1sHOzF75MNeuTcJ5iKubLDPqO74TnaPoKC2wF/jC4H4
qhMalNMYWKNe34eCvyyj4B9ECA9JGQh4MyxoNQp3XTAJMyVEsaJv6pNIqnIfRRyl/gjksRDsvfLs
ptQlbpO/PtCcw5DaZ1O0q3KOfehT4CFV+1UHjJdFXl7wuLqXzo8LnGt+vTVnba+B28rh/mGh2Kl1
Y9oEOQWVsdAFdZLrYZlNaS8+3Txk8k7PfJVaq19BcLQLuus3jznxd4ChdlHamnpIt072YdvPOo78
VbIeXhTY2q4ukBRrmFOeU9KoEtHYxC+RNNy7yaPpk7+2E+FJNe0Qr/79snHB7g5RwTqLugR5Abm5
TtMcIows52B+qWULWxLZR2sS5g5F9ly4hNuHoxxha8xyhW5J8zjdBRniZwTRc4SSibCmcp8IIkRA
1CaESln8STsfvVNQNC8eE+rV2GNdSrxTST5SGhZwYRr74nQVeKUs9Q4kBGAULvVHVhkkvdiJ9/Tv
JehwzMHEzKKCbENBiFsGkp9TQ3syQgjPfRFr36QCLwx7pOFmGd0rsacdcZ8yD/Ijjvazndviw8g6
snmL1txlof/c5aE6hUBvSnd6ToTpP4ReAAvUhgFljoQQV7fNUzegqna5Zy2/unV42ANcCHucNmgx
EPTU7Olg45yCPosQXsQQGb3AWNtWXC1Kn7dPTbp5bmgoF03j35IclwmjsnaVeNawRSW3SeyqvupV
ZT6ZzcsQxlVBbK7/aYceT3EASxqIaIMYiAA+xyUZtZJ6ckKIaJBSKt7JDbuNphbf065K7oGWfuaJ
ZW4ZyV1lVqxj+42dZI2jxs5hqI7FM8+mvuJdNDalgEfSmZ14aTkcdxwk1rNNOzIfo5tAQpTJSpG/
FPUTyEVK0dA/F5YOeFkyhIRvGb5T0EGY6VtinJSxcdK0vsjW+qocXztneTdc7YFNkeF19iGH43Qe
nYKThXiJT827Yv542LnaWTruXEvU3WWKYWOhKEXxxyyacZCikiQCwiIXGo9+cYSXiuU9nKJXwon4
BGmMItOs3ItaZZcIvLCZqXKh6fIEGQgfZy6yI8DE04Rz/mZ6koFPfHfdTY0J5gMS2amUxn/kjrsn
/hEnph7pWRkau1xeFlL4+kX3HOtilySFuWaJAp0mzLDj4qGY0DRlr+9ENZEp5ibq1Gm2hHdFhDMK
Ae/270XvMoEKeo9l2cSTeAJmRFqDHob4SBDGjUzZzkhDSX5HgUJrm11U7e26UWZn8jQICaoSe6dH
4+uINmdbW2mwLulKKVQ5z1UkWM6U5Q2P+a5VjnkO5wHzZLIsiwT9mJGRxGLUzHYSflLrrm2iw+hM
J2oPb2vxLB5SjfhTTsNN7BsvLT3VXutE9qxcZ+uoDoJkz6JY9YVzqAhiC2o5Dzbz+uIlE/FDbQd8
x+22lRjBofq1A4rgb+oMa86MYpKhdFwVthDQ8LzAXdQ9qQ2FpG3US4e9E9Xy1idFHuAj3IJxsIfv
0tuEJdsqWU/i4DrS3mUmpF9E2AeUN83SqDIMUAXbRMu9BlV/FWSQ7NkCFXfTSbacoREKXKmuo0f+
bc7wZeEL5I0qEOFzF8D5Qa+5ZHUUbnDZi5NMzYaICqRW1KCoCMzmQeJiy3KzgKcUde6lSozyXtj2
A/JLeIv18bUZdPual+RdVy6LlHweXfo6G/LKKrJ7HWc/I0pg7hAzBprTMYVGc4JWpLpoZfmO703u
lFTJhanB1Q0tUM9M4za63TfPTWOG6zDSIVkJrTxmVlGBnmECwCIH5n4KhTdqtYM9v5SeopKbLeJI
wk+TnRonn+FkEwn7oPvofDpHLhgdanOou3/h/8sWpNm70TBtU9+VkPaTckfI9wfg1+b478WgLzwC
bm8PuuLhTopog0+JWE2JzEixmTgP7IzOfUc4kku6MAP/xqbcnoqdRfzTIs3b5t7ENQZpUuC39QQ9
mOUluBI7mS4WC0ksps2zqCM+8ZpUs2eqIQ20CNAfjSzxyaoMOtNnSW3BgWI1CMxzciXDcUvuBzHe
0oHByRByYxiFMx4rG1W7VTqPqdDSU2z0r4FvVNs05KOVG9aLzlr25ETV/7+I+T8rrd1NZavtyHvk
8vhnetRC5otunl9r1v/gEpZZPbqfnttuC3XrXImVgX/LolDqTQfz6Cs0uRVLP6Y+3hJjHptNrS0W
XhD8gpoDhc5e1cnmTN0ZaMrEhCGyh9faeQbaiAAEIKoaTWNZj6hIDMguEWB0jggVMLyI3hohdvQ1
yyHx/ya+MjnapPXRnK///RGmVIgzy+y/5LWc/PdchoTK96rlArkn0m3PWskGEKNNvwxDSy3kbGgd
1HPcZ68jy026KXeJI0ItihZ1xowHc3NksqOwd37gbkrN/5n1aGaSnODCfbhFcLVnm442gPcz8V8W
tvcWGdMa8yT+JeiWYBGmj7YtiSssu33ExIhxbQolk8dtYOm/6PjQXCJGBTmXFdoUooLCd0yAVynK
DyppCp2ASrJcN421E5H92ZXeS1vZZwZ7h7onjo/5LbUgcXlMsXTH+Avd5oGx6iNny8JEY8Y9aM++
o+6DLnaw8QDuSb/dpgai7N6w1h3bJOSkLw5HBGcrhnn5avrGmaC0Z+a1jBCdX7f0h31gwcJWWU+v
r8hg0pEfrs3c5ldEM8PI/Gy7J6e3v2THLKQqA9Kw2fyjbsPEFo32ajBPRtIyzrHusJT3TTIv3piA
eMNJC8JvqMRcbjkOwyovdj1DgIVVClQq73VVf6eERax7C/u14e95QonAsKMfASLIHNTbqLxha5km
hVXovBghldfgBlcZaNe+n9yF8BVCB/EVO/0HQSslLRGnALfIYXTNt6hj8Y4Wg28wT9sqZkabwh9/
8sGVe4cVzso2Ab/nQ02tP3S3niH1hqP7aqdEAOSJ0g9dMhJ858TvTYxLXY8j6sOqL1ZtzArJYueK
28+4J4n6z4PZnxAZczNsJ2ShTVWT0KrEelQ8Jj0EELMe8dg+0TCyoGLv+mEAJVjJofWX+aS/shMN
wM5jwE6gwUVpC5W5NflIRcQc8ZVamAjuKR2wq3cVUUw2sJUoNz5Vc3BMKuggIOxqYPrN3ofIoZIQ
C6sL2YBH7ZtG3hfcOR5C2kHCwvn7O+Yty4ONZ6S/zHowFdvjnwzrL0yDXAf8Lv01a6x8pi101zik
+Jt/g1AppJ0m0ijSs5fpvza6Q+0Cj+C/LMreLZgIuE6OfAqXie4hlBWUahUKqGJ8GZL0MTIaKFnG
tKUN+nm6iSh4EyPDoSrFMkxEitbsk7J4ANR4AFdYBohTex3BE6rINy519hcMJMY/vZUn+BEvpjns
kWptLeSl/75EqOi1yRa5x8jnydC7lxobGEzXf6FVHUawU64MnlF6g7jv/lJCuNiW0oEXbGiIf0E2
U7MaaoqlCrH717qzTiKfvq4wF8LiEpx+yYa4s2OB02fDos7fjXL8jIDQ8g45H8LQjqmpbcK835P7
9aFKAegkB4bgZTeBt3gB3eM/YAhvoom3mWtg3B+/bepMSlOxN7tsm9gsmDJjEMupkSu0cN9xKr60
tv9VkXmnGqZjLZ9dmnmGaR0nqObupNV+pu5wlABaawtsNZzuj7529h4R90thWfhrApDmfUybpSDp
zOGCgfHF1wNoSb/3H3Cbu2Tczrx+7ZXzEQ1vb9GE3gtkgBu38trt9UsZOByb7iZ1eVLBMTC4f0B/
gvxhrhw/Oaaa9WIb2q+v8s9WFBeQUYz9DGhHyWFAmmUr6zsv8mcZfmIoOCIgffGV+euH3ZsZaps0
a/B81peAETtD0D0N676SKX2s0GGFOAORlfZfCKyAhrfaTX28Y7wNgjccY7ZszdEavFezmR3ONJpF
BQwjpa+bWjKTQ0qyKPWuPNa/UcBKdjRhG/bulRAeicGBWB65CHmCly5cRDY2uBCHBFkID5fppDdr
qObY15NLxUj6JF82jMVel+XMCG+QPOTF76SeuoywwCgp/4ph/CmivZcapIV5GJ59pz63c4JDgoNl
DBza5/xguo+msqC0N5DEvf4Pq/GVUufux6OGDlv/IL4gTorNkJGMYvnvUDfQJLTr2B0Z+ITs9att
azibATYi6maUs9Tf+T5WzTErNLz2zTaug+Nk6ShD5E2zDnlJ+Jbmw+lgIBa+V9WH5k8rlLxrooKe
yHO9VpjXfDfdV4l7MtNuFbM3VARDqfFFNJwgHvFL9avWtxdbZ88S23h5nBTorh0u3YrEH+4zsE5i
X7jcSoVVg01104/Gj56mjO1AOf3iqGNgYMXhGurPjzuJF6aU31VB4M4w99ZpA3m+gkOMObwC6AHG
CIBYiFZ9kWThgL44fJ6TKaQCIRE3W43drDuCz2Z4WzqwVxQGTbfGN2/PXOU2Oxhm9hVnHOtNup6E
/gxT+MxgoDBAKHoklC/Q4d8jZEy8S7mu7QAQveI3Al7ruV9TtzOquFlKMw8XFUvxmZ34Fa+5vEg3
6OXjN9FJDhvAnMTjR6DLC6wZsLPsn4eeLaFJUlQ+4JhTAH4RKSqDo/wfxGFZWJjsU32XWs2nzKuX
qIq/7RHJgkSpVYvoocV8/L36z3e8L53YrLRyVnNkB3uDm5cBNo2LN8KiIbet4iLhf9N3iSaZ0I/i
WjnYfwvn0ujNQ+EcaSqfYzD+DFUH7SEk2AaUm5HcEz4ybUv3Yjawb/HMrCz1YoX9zUbNiafweZAO
XnJIpCbG1qCRd8qebwFcJWsIgBPjgyipSoaI3oZPDJRkLcDsTfPPKcsquNzwKJ282scgA8q0I2Fk
8h7UTC/MybhfpMf149Dz+vqjMUf8ZMZzjdDG16YfK0xuSUbukG5+erHxIkgLWTABsmtaKg9W0kLq
3dM40SZZw0clLD4bqf/eP8We+Vx61q9EzLWIOsn5mmyHUv7Y1lWG8V4G+Y8eIM/sa8CqYTAeEO9j
kimYkY85dbLumVCYmmDZMunQhPjPtQbgZ8zXFsC+v/RwCX35gzEJAkHX/C3K1ykgM0p3nq3MODcW
D6KTP7eD8zr53Sujmk8i4A+1Me4UU+6FaTOzLCgU6+jPkhlFVZg+kfBOwTI/QZX8COpFFDFlpCJZ
yGn4CoW18zrAMoUInsIAtInO3zDRrqQhfI4a+AhdI/hGO5FTwmkjwPs5kbpmrA/sRnvHP90BjeAd
S6NkMTl2Ti/AJ9kR5tHQ063Koh8MAtSE2g+r8KdmK9z6cwg93EneXfFp0bhgJj3AElGhOUad0zrp
m8FAste4cSwHcWnQBVdvqG92Fc88lr2jux8ic5hZed1zKO2VEOPJhgHF2kq81jZvfQVbQJGLUHCG
cuY7ix5wDrMeHsmA7APmwywtMPSDGImxkQiW3fULA5AvzWq+qhLzvtS/J0RkU6n+Wo1Su59QibP6
2CKo5LSqEiARhJFFQ/ZGpN9PnFu/hmafdQ6TYewvQNc56lPtVsbWUkbk23mJOmOAXFadOuINOZht
+dKXw3dglRu42Cg+J2QNTcEPqKHgt9jNZibTFpQC9zTvzgyM71GKedkO0kU+QfJgtGNORLZkJkrT
IPurSheLoERUSXNRc5MHWf6uoy1FHI7nUk/aU9qBc20MSt9+4GjWhiVjVOCBxpwPRNh55VKQSvVt
Wfm2nHS5oAHhJ55U+96DDlcixmaVoZbYTX4SmE09YCVSZLG/jg0tTeN0P4azbWtJkaZ5fynymoVf
8GDoDnyh9j/4wTyXsXaNe/DTOSEsDoiFhd5CGkck0kXFF9s+SC5euasxduUtFidDBCi3bQfnFw51
zeAnb7e/xqxDZ46jgRJJ7mPOPwMj94gPXn8e3e4vFPw5aMF8GFN3O/Rwe/M4JDZ94p3pU/sYpt9B
iYZmmo+J+TsPXoutluDqELuoP1m/jf/ndpxNEwIP/OLYvKrWYgeIRTEw+wMCiechwW2ZDXiuVSZ/
CaVmCvl/7J3JkuNIe2VfRfbv8TdGByCTtCBIcI4gY2AMG1iMmGfH+PQ6yDKZyroXMu17UVWZVRUZ
DBJwuN/v3nNHSpWJbBhN+eqWU4nLjPFVMqurxGxN/uDoGnT1A4Z6urQavtWANwm1PZU0g/NpfwZG
dTcHzodr35gpvMkSqHcI3wsJfFgZ9DBi1VTJoidwLuM7a15c6Op9RqZorYc20xsIzgyrTAfXIKUB
6Pj8BudHkGdeVDKOdhwMP3iGHF07xlL91IqQrt0GxxwnhTrKaWVmRSgi+nThSV1LloRIDA9K1d50
hwfkONpYOl4MxcVstBFJ+BjUI97h3D0pPJlI/hz0crqBqPMHdvVFAuYBIKVpdc/1zLfWpv5GB62n
WpDbU02KVaLmbyMmddmDeeiL10opE4+zDHBkTe5IcHOn6tUR/8ZnZJHizLsAHhq7qV5m71lkn4X9
UyXjqXPzX7odHoiJv3Zd/5Sm9SW0yJ0H7nZWdr2CdQjO7Q3gzKWJ86eJ2iGYaUT7Ji6KyboVaHKB
vCVVdKezww/FllBqHYqLwFdLxMdENMnNn2LGxZr2T9hKflQBMdCJnTuH7mZKCi4jcZbKZdDIZJNE
q6Lj8gXCrynJMZnjq27jDaxejYhLs7QS0psSTJJLAw3GrRXJcsrUMAB7EBixvXI8audbGmQ38spT
+KTw6qXuPoDFSvCvMx0N6QzAK4qvet1NLAdAxJmtdwzrvmPgLXbS+6rODZlPWIfL8r6wIggP3cGc
9rAAcYIDzyOjyR7avrWO8zbSTkHmCPeg1e1tXVychKEPPjKgT4P7GbPs9JbEcw9PAGxf8WGb8r3v
qcWMspO0x/M8uHedPe00dQCAZlx5M48p7BmUNPlKadeTyOQlTPet8YTce88W4Ut3ywi2N37NLDBP
afYrZk4jUftuOUG5qrgy3LpYTQxqaVl+APtwb3XlRwnOu8G2uAqMZquZ3CZWkUy4JsmaZ4Z1bi2D
JUmgwevtHqBhino0BpgFSeL2BkDB0I53TflM4OQF8H6xJJiOps6n0ErYQ3mi+BNdktw/TbXujXiL
oeZBL8TZrQgg1MM2a1pKpUnCYJHp1O4FAuUt0Kz7pBlWJMiODCpO4wju3gnSH6yjaqxt3NJByrD3
AsxpjLdoiqoLkdh37IMniyhj2ycntVMfa2famkscKdmpo3Ga4aUFWrklGbRKF24K3zJ2ONTL+aTC
QIICcdF130nL55G4JjuUnT0W+5HUOETbE+r+W1rzwGs71irnIa74ZZ8fHXYztlFQScikCLSI4jHs
qVeGMSuwA8WBgkiiQhhuA6L4Q2490tX4ibnlaOmEEKSVrMBMTSunohKTFWoSDS0KpoFFJFpnKRZU
uVzCoYRhN5DFVLG7e/OyUsEMZtWzn+gOlN5ksBaO9JGUg/OrYsJizebRpCa4uCfa4eLWsryaNmFA
Eb4wgCY1BmI/ai5Dsz4C8fDG5Fzx/vzbcuApK4Jj2JCrAazwSp0omTU4OGRc80dlidZiEiTxKtJX
XaXnCU/OJLKPxuVBCnr/d560G/IQGIDPgRqBdCgOlt1cYSNsh+wpyiY6EJZBMtQQLTgYMnnmLYy4
wcynzmYRzyJjHzvKnZxeBzV7MXLnAWMfFR7hDeyTn4TlXVLQEx8y2FH67l2jna4I6sBzBOrBPqqm
kxZA7euM5CdqlKuZDe+xGvhlvwzEGqNeBzEO4R6rSYwcEtMJimLvfHXlThQSv0T7oJEbE66/WJdn
pcOVLl+MxW81KNprSrVlqQebJo/f1NJ8cnLl09LNn6RQL6Ksr7JaqFXMT1ttG4rJ2TCn8xXd9tni
bmeHdh7JSTeKtHznxC1R8/YQ/5GGKi9KzS+DT5Wq709Tcx6iQrsEwrobRXRp0u+yDe9BP83oeNyi
s2m+YiUcQuwLmJgGqAbDqu7D0B+BuHlVtp1yd41U5VPuwuOgRggnnsIwvXnKAsFaAVsKXDHJHzW5
74bumVKJnoNdeyl6WoPZuk/yfkiIx471IQ+zDbQ2qrEQXckJAQqo5IvAOU1yHEjKiHEMtqSBDHHS
xhTgXa5smU5FaCHKRartN4YQj3I4Ek/ZwS0cX9jhY2JOTxt2uk9pV57iUPVzI/yAF7rqHWcfOG9N
195oEYcFFoIvUOzglsBpqjL1t1o4GEbOZNTq6kdXOxJeeSsEz/u8+DRnStTKMjoMwCewKMF/Fjhp
Qg7a46W8QF85R7N2BTny0rTqnSvNS5e+BUp+DFt5HEtaRFOmzbE2XhOeSELwyJQMu6cZHzkn4mcX
AT8rxq+UMcoq4E/FdkIPB1iAPJkJ4arp7zhUO2HXuzRga6sGL65Mzn0bHHPG60qCNIKAphvmlxsp
l4nIkp5lZ25dttHGc0waIaFUZE6SX3sY0FM/GVr8qBLSb768HSjYLJHWpVBYQiiQuMX6Zsp4pIHO
IqLejL/ljuf6C9yZlxhC6tRp277tkYqnTW+hRYgHDDOHTP9po2hv0RBIo/DVYMI6QnU0g/FSjOTC
ODVZ6KqeWQFCKkuWvrYcf5eJiuHkXzW8EpBXbKqyqPGtppWgQsjnwpM8GclXp9jPSVJ+dKZxjoZ+
+Qw+akKhJbCrAYeDRtkM6xsrCe5VNFC6atq+X9sJSMBQbX4tW3mZCa9k1eiPYIcAXTwiNDyATX4D
VK3W+Umm2kscoloqivHqRndwh1+GRtzrsnsG1FTSVqHCiQwOtt6JbScWDpvDle+OTXYp4u+qJTcM
HGo6xVqSkCeO/CLNApgZNZl21fgtrJpQ2DRu3cZunrHD/XQB3nWFQNep6imBqMvynZIMZuw/PA+Y
8tW0VqhC4MGfqSlXmA75bNZbWAVVjHCYpuzbreRp7gmAZwMcNC16YHpQ+Ur+GXWhskv6nqm2bXMO
AiFUpvnT6AT1bjRCryrxXaqN1txpKOVeCBqTY3/fRM22icEcZXmnbwJjl5hcNq6GLYAL9vDnb3me
6X/9SpNutikDjFONNjQHngYUZIXsOSUvxVPdZvaGnLudHeNoE1XCSj5SOKNEylFf/oa3ITi2PAs9
Y0qFhyWtOzZj2h///Ap9E0ydPpNqGjMeMaW0D+a7Cazm2FaLwhfqyeQTTPnQdJYh1VV8d5xqMhd2
fQz7qj4GWUaQ/r9/X0MnWjsRdKBWGy9isi5RDAg8609Ol94PWvCigtrBzr3qGbdhPG4hO5ezvTLS
bdmSfZiTQaFtkYVKYMtSEwxWWoo/2La/ByU8JfH4Zph5B/jXpmO7m/Bvz/LegmJOTgaXkItXC8lK
RvcBpB/LSNMjAiPhZoFpMRsNr8zSwFfd+pSO6ksYRh9kZVFiG/XW6e7NlsCiXOsRD1aGdYiorq4W
LzlIR4bOBCV1d/F6R9o5aT8DABNrt4lTznXipzIPeCXVHU7cFEkAZCo8MycVn5Zij16JLXGV1L/k
adTNkBvXwpkfVSipsQbnqYODQk2fKc19qiXtekrMDYj1wbMVy59mWRP34KY1Z+UbS90nFw41bUHp
4xnpdjKqgHf02lLPuWzbK9htNrPHwhB3S58SO7tPPPCPUOZfBwPqInSrd5FDlJm6J3LXGLQHFepU
wYMwczFIYb41R45qiYZ9ntEj8lG8ZwT41dbdxZGMkIxh7LyNFM5RxYoQgV2FFHKtzZL5C3HehMgv
ZPO3quW+Xdg1MVXE3KHIPjpSUqE+YGvOSRLtdSP8hMCdrYWCBDrj/yFfToHt6K4FIW3/z+eqqXRQ
20520qrisUxnZIUDzAwHQgiMEhl9R666oEGVHQ0vh5mu6EDhJApDFMcrTZUYsmhomk6Vs26ZzTRj
/YKKfmfWZyWwqFWbtVPNw5NcEXsb4p74K5cBoU31dhA+je3YrzQ7OKjWeAO8SDNli0gYu7eiFU/V
MLxpWfAMsCXb6Eq5jSRv39yxB6ToZqui5iJUMZ6OUESUoHtvwh+6zhBq3OSlbgt7LUastgM7w1Xc
CdhUoI8YOe3JraLMRTrd7CY7GGjVqVl4AeyHtdI0r5nKD1cRGu7esnQCA5oco7JCK2jlL02jyVrr
VV/qS591PldE6cJzVRIf0Vc2PLvN4LoDG1VljbYp13b1k8AB5KRN4KTKeS9R7eNA25gI5xzWeCzW
dbzrkEY8lXQFQcSQ8BHFhcjX5yCaL6J4TiLwc/PoBz2GszSrCLLzLqx5wOdrFT4O/r3el3LAU5rB
GKqC5qsK081Qh0dgSOKQ1hsOri/J0HP8BeuLCSjdY+N70jAyeUPsjwmz1ZTINuyfXZIR9DLJeZSC
YYpKhbqpJ8nano1pBT4bSRVX8L6MopNjJkdSz49tDiMdkgJ8aJXzm00dmxfbDF/xDDkALQu3fMO+
uWT3gzUbtK/KlV9O1SEw1gXEp/HISFCB2YT049jmLtHL/UAuC0wnc3h0cclEe5kCsHCThcHKQIbK
+CJqPzLqA3oVKS0Wl9Gd/Z7OYwQTahwslwRGWzRoAWdlKmDAYKp8w37hCboFn43ujUh3u5uXHTw2
qG0ywnmMMmhbaEAb4MLpQXfnL7tMVJ8W4Nkzc45KJq6MftVORug77QVwDtPpJDM9GsTGtYJbhk1z
DgoG24RLdYqH0aml65BW9LSodR93QniHtoclyw6pTXBLzN0hZEOjm7d6PCd7W4me27k0z1lC1zPS
2RGDGutnLrY5OZPNWFP8YC4MkBGRbTN1f8QLByijSmdsOH0qUdq/TeWuoeyOWnLnZFAnvjLoX9gp
tIktuZUbjdS5lxTmdIR+rx3LonifGPEeRWd9JUmNI1bhTNfbuK7D3WyXrdfpOklSJwi3rtFR05Xx
UOWpZ6wr1WQ4E3fUfhVasfTjFOcq0XMU0Rwj6PJbMSTaWkhx/ce//J//+Lf/X8T0PxQxGdQm8T59
jf8a/pT/Tw/TqsvCjyb++HsH0/IVf1Uw6c4/heqomuPYlqaj9/9XA5Ou/9OwNVzf4MHw7xAf/O8G
JvOfumYL07Y4vLlIPJQzwcmW0b//w9T+qZu6KlzdNOHk2+J/1cDEq/p7gw1/kkvzj21armropm1q
/Pe/NdjkuGYKYsKWVwjj3VHdh5TkCAuCPP3tDbn81YnzL0WXX8oYdui//8PgJ/q/v5XBT0Q5pGpa
umEIsXRB/e1b1ZM1Vd0wwNJuuTcUv2CAHcYKjCi4l1iLvuJ8/O2mZVatFj8DdWJ5mvQwthFbpFtf
lCY5R2AnATKjsRN3fAlnZYv/FahBvAf0sJoaKsKVCriQdg9oBMN8EmTETyV4aPEg2tpdYYeH0ExA
zWK/pQ7aaxun+HkFw7mE6WuQAGRgT+ul9sjt1BgvY3nF+URXfel8LXn1eSSPnKtPqaFeJyDHWHbv
SGLKPRkJlO50AaFI9i+O6VcZx8XEiZ+A838Ziyzo4rfzCqxWVqWIXQjmvyW4hYAXCiKm4hl6CcHX
Dmk9E9rToIMlqI3hFbPdNnY0JiGBdcT6kbMzHveyEjvCL2+Vav1yzrtv3YDJaCr9mrFw4WTVyiqH
yhNjOEMhUfYF7E1PlOqpS6aHsq0+jDA/DAr4lZz9ds5QKRXxvaqlz7F9rHQ2qNVdjxaguy6GRJWh
O9oUm6JoPTGW/+srgGycs0G75cuLapiGrmMtfgfGUM44DPIYJSZahFG1uZ+nBgiv8UE02/QEUUMF
KJpqZO8k1pSVOKeW3m1jmHw42/If12SeHigqCCO0y5FZVi/GV0x1mFPj+a2JAFiUWfnV9DnC50QJ
kk7YhoMIJoxa9YRrbM/0k7B1TU0qhwZOAxCvUZ1AfbcRUgUjN2+sANtVGvz/DuXRZfYoleClSaCq
Uh7I80VKL89Lxj68hgI243qanqmnem1yUgY44AVsTHfwdcJ9VXKomqnA80zvCBmNX00q+7nNxSYV
QFsT0IxNwFEhZsDTKfKzaZhwLU5Og4jm2mbuZeTNRtcITpaLppdN8J4KRNISXhFOFnvrtvNznSSA
ShXAfxKNKGa+XgcUOkV1zXbLRglpmfpiFzgkcA1XcFnC9RQfdMGRI0HDaVW1XV1MjD5exG91AM4r
y3quqjpeu5qMPWkXJz7F0Uszm7GIBRCVo2IHeJnj4wi/eIz3dkYIljla2opHpSleAf8+t3w4usz2
ClmXjIxxPmZbK2Ki01JNunY69dcm1kItEgfr9nGMawtlMwMxhbSyQm03azZ7LgwkoqXRAUrrSjcd
XoCJ6UfI73Lkxk4L5wAEL/R0fA9cEts/89mgkOQAsPL1g3WD4oINTkmvdVfftxMF6YEqv3XZ3hV9
zbYJb3+OZadPcKAlFhrDrCHkjApt6oypUKSyrRKSp28KyNSOw4SkOAzDAwZS3xgcr8AM7fV937DS
DB8NKQ7wsaAIlT/913b1bCTqr4a1JHPTnEgIgkmKUwpBM/jR0xFM11Ax2Vsoj/EjZuRzyEBnGDF8
KyNzziCA/5xra07sn04PUh3+zkToe0vI9sqad1163Q0Tmqz7levMKOcUsEEZBbsKKR7P3FabHwN1
eHe7JGb3MV+xuV168jONe4Xhdp6qYVtXLudghfLWKV6gMqIlBsTAZq6sbRjisR7jDaZNZHSBoRXy
2BeNqeDLShRiK6wftcGWvp6AxqmRerOEQmBBtzJ2wSUozfwMwxYiUNHBqB6Z+iguEV2GcwF5jDVM
dgxM9P6oGvNUhK16XCK5LiChOTh3AWOt0PWS4N0yukMMkDhhpBSN144zjonBqzL7Z8Iia72SW7J3
mwrmtNp3x0BlL65tWtvZN/O4wQq3HpgtW0F3YVP5wdjjkLmmP+kmeyeaSmp1M1JQVqjCh0DwWUtY
jkmOYXxMjioTL9dxX+oI8rC5cwYulaV70Ai7FWVOykaCKF5Zocv80x5poaM42gVb4zKW35h1fU95
l8nSG5F0pGva4YGX9OivgqhcNNOiYGcHKGOfhTLgUwLO7io7o0OCjhL3PDVYcEs8UjI4tMDriGdx
EgYfE29FEJ8CbsrUmJ/KRgJ3oRVALXlyyjFb1Zn6NTrKGlFK8aIWjI/x3SoYYIZa+eaEtkwpxT2S
a18ndwpAj2mYmU4BqGKhvmO4QWygar713iGI7b7n8kOdsiP0et0ZdkY63ncFMG+qrSDDFh9Stjtw
qAxAaLwQQfHdAZNXMf23ZfXGbPdWw6Gsh+ZVh6EdAjbjOWRihuula+z+PEiqbQsorNJf9LtAsrGu
7GJadfGLHqNMWu3wPcw6NPwS8rr+3BjORuOl2/NeDsk5ThUa1xiGVdon2IlrFj2PjXEA23bfuNYJ
cPg1cpd0Ln8B/FTz7BJxOm4ZCgZUVa0SXT0UZvYdgWqe6+KciuChmQmnZ3et6TKwB1jGOJFOoEvd
gQ4mDVNZfgzAX/zGQ3WwRELAPXbf8Fk89vpdgks7LU3M3aV8Res59mOjgwvcFCI8RjG8OsYgjbVE
jGOwluFHbVsfuoW20qlw6yDWyHo30ULUCsdvWvcJbO95TkOqV02CzQQMlFn/aDvkIoe0VMRCMs4a
485XAh7vylj8GBQ2qDkTCeYQJLcfrIZ5dxJPr3mD6pVUqe/Anub4+4xA9SSHnQtlw+jaC5ra02BW
V8e+K3FBhswInQQwtZaS+k6zq12oa0h9+6CYj6ZCw5laaFcel9usNf3QBAgaVF9WQWeIKN1PrXZP
1Ofm18ggomuqiIG0k8AFpMf6LPQBpP8yJeyTjdVM74EzfcMROFH19iNSop9zmqwDx7yCbF8x03XW
YcponcnMlo6VzURkPS4EB7SWDq4wYdSSI4ND9skIM7RPJdFgi8qJtTpyEgorcS608NUNzQ+M3ldq
nbYT4MfVTPkxqY/nkKrOQGUZHN0Cd2rlY+071LU4xmF7tp3ovo1Qn1Xx0kTXPHzvqZFq+Pj6KXh0
ofLErYPDWxDeqV7Rp7dROL7RbnmKm6BYs997BRS2tZftiKET/nV2FCAkhFvpRWeNSd1l19egXabp
1TGew3p4bgfG8RoGNdzq67SO37nMEfIK9UXLGbDauR5ihxnWGlw4oC3Qi0jj2W/abOx0fdglmnY0
1Z54ynwr6dhbHENgk0yYN8666LqHsZuIL9H3EscH6gA8nKKMkZ11bgzbpIpPLrwdOHCJ8hTqDgwS
3GNzyFPFidmdOA9MvjdK/mF2wV43x3uLI/bgGD54o8NyexZCegWAgAh8dqX09za01IxsgkvetsnE
80I1hZQKIGR8synDGypMRRGE06Y0L+ZQbTuakJa/UnYUjrtsR5CBSCRrwtpiMVq3inWNWsrPZvho
rLTN+DqRn+DN1K35UIAq0cbC63XjMhgVqQ0NB+SwTqf00nFYNsfeAzH/pNmwScgTCMpXKGw6FYmy
D7H0ltpwVY6zPq9n7WtmPuDCLLIBTujTHRbqTYB5DV9JZrwhc+8Cu7w66EU0ZlEbB83i3aR2ICO/
2Rj6ppzLG4WqTMP7w2AYjFLbTdyKrWpY983IV2fJKdOlZ8Oq0Qcs83q+qehtl+qBWjjofxw2LKK3
9gZr7yYJaw8MqefSJ9a5JKJZAAPd3XfquU2HbawiVjbBybQdoCs4k/inTn/0MBYk7wYslTp1YLlP
F/mhL9UzvBfiP2DdnPLkNPZ5eXEN12+3uA41/CeYRxAzD8u/n6BdlXSD5EDkYu3ilNaxMfrb8ik4
7BiUFD5YzhO1HtbULnDscHe2+a3n0RNjJN9hnBKAeyr1cdskJoX15BaNaReYNmEcigLG+DoqGf6G
wNNDdhHVQwPYUBHYmW8x5KXelGdR2zeIgRcuSb9mZxIKhSdBtR2wbrt6s3askrMWmJsx/mZ52oHK
A5ysEesUUUK1YHhos/adwPcvl5Remdus7nZtTzLYsHdRPOPUg0ARkD0OMfs6bvVpuxNVaBmCljhn
bPea+oMCbX1At96rc/DgADKsgHiwzdvoYU8vyoDvrvEU4a4b3nT4IvCBKNYza9+U8Z1OVl8uLuoc
JU5gKsa/xffErEm8mM/YHcJN3wqWSA5gbUgsYORyiUl+ZvM2MppNgTMgHWbYIA4Nn1hOweMUvbGu
2YWCuirN8lrDBFPAuo6SMUwRn5jr8EAK9jL4XqDgFj7MogYsz2GC99CIDc+5SL4+MIibTx349WIz
jYPfIXTTqsFphVMw9RvBlN0ilEK3U3c4qk/oBOsyzvyhrfZdNC92/5Nkv8XZ8GxD2U+j+KaG4LeU
aq+O5n2ni7O+1Muapl9k8R7b18YcHGbj41ExQKou7HXIApG0to2qb4DYbnkynNTAYJbvY5X3I5iH
Olzb0uXJBnAum2DZcuNHQGI1rpzFQzYbyt6KbyYubW18xWfka/KtsLkvVjyulwjIJh8xJ1oF3MrS
U23lYiE+u4vbLXOPMhpOy/Vsd5Ts8grpY8AjG+6MMqZMzd3MDeF8RGwYSBOsZyNxV7pOb1o/nd3R
2ed64/ctjglAz33JxHU4E7f3ncp+gBVxhh6xlzS06o29xTPlR519j8HMteh3jPHRKO61KP54MKnx
qGLWwGYDAffqxBn8xXIPIfswZSm1K3CZM2OPYOQHmO6DztjjlkTajdcteD8X2G7P6cekFYt4yUbn
2lrWM+0Pu71kRKz5Ggn8oPlMKiRxrT0w59ssbwRqDZgJudPBkuau4xcuvqnF/FCV2nma30WfH4qI
XhEnRbgu2cFOu5Fn8BS1rJP21oBpXw1UaIkQUkT1kBk3ovzbZS2szfjYaPIwSSysFjQbMz6jpFyN
aobIBK+5a49BKp8DufBqc5selGzThs6d3ioPUoG3aWyNMiOt3iYnCSLO08mh7KPM5XQRc0NMzLmL
Bg+0+V4V7gPxn1uBkLNSp/IHu3jgWbF2sjrxbVJc3FX1U2lCLQDm3dMFtuxoGVSt2sTdI0C///lv
+BCxlCjYScpB9dLxibsLeiJqsdfzRKgH6DciVwiOh86LpZVYRQfjFiq/FVlMYEC4LAFVL+P1IvJw
6Q9k25SHYphvmZryLoyc+Vr3AYHmdxZbRStOcclEviTiRxQHT1fMUYqqJCYzM6+02VruTBkOprVS
k1t6MWAdczxhQo/xmpGokVI4lbuodnTu6BvYChY+3v6+ofJ2MLGY2GpT7MRALYtrvBNubPyuxUXR
qI9aW/6SRuObzwEHyakrPIOpvCY5nk+xMZN/h1qlcGt6zHY4bYQP8Hevbav9wqP4mdHpMMuBixlL
BmiTbexrBQvuknPXbrHG15K70XmQBowOcQJ7Db4XD8t8shK9Bv/T2TLvoJOWkR/VuKBD6k2osZAF
5ZTdW7k8Lp+prUc8y4zsJ9L5/K3BftBE9kPknXtwRjPKRP5r9IrfRPwkM3FkLyujfdOPv3WNky7l
AykVIVe0JHTLekEkl86irlfu2QMyG+TtDcPQ3cg6fgWDEWBW4qUOknRcBDTC5vw2GO8uAAgV37Nt
pj+dO97XBgmOjnKIlT0V6xB3TanKD+nyRlKpirE3D55CU6dLnTU+7BjdGZKrUYvv8vRONVR6/1I9
9JXyY7H8VBZmZ2IgX1LMjc+c9gG8p1jQ8mFH5RYl8D84G3ZYO75cl4cAaN4Dim6xG4XNOz/wWkDK
xNuxk1th09iTKDxyEmc9ckKoRs56Nj8cKuFqYCwyq90tRjDjjTJDX5s5kVldFW/oQPDFNAUra3ht
ej51TeBzJPMQelc4Luzgqqyliy8ECEGXhsp67tl1ce2V5wnQEU3O6a1RrOKg1OeSO2hbGkDT5r4w
VmlAfCnUxKsSYrcoc7c+zh3VK9EHxcJYsQN+giq3HEIx1VHp6u0om08nnr8AaBVMpSlRCGmqSrZa
Q6nZkOZnKXjZYThpyw7jqRQXMxT1UQ0UmOOGRjJWeIihTJYC6F3GFP9OM40M0r4qOXuc1jX3pk1X
b0cAGXRQzGwTZCgkhe865tjch9Yzk1x+5BH5jcLxDdLwJyiod6eFTsf/OlM76DnLW6oWykMczToq
HVt7yVsm2SetY9uPYknvnmwmpBN6vKk1rtf9cv4F8u0JjJ5rxcfh/iAtfp+pUl/ibBSWhIXO3n3a
FRGHQKzsk2fkOvkVu34VemUftPti1EiQj8O0njNqWchHz6vKSHimOla/7gs2UvXiYlXC/Z+Ptg0Y
31sq1kUSseu6rn6Uqvip9P6+ohxupVW8DVROv8VGp+2xZUAWVNPFatH4YgatKUakyjCh5KlJvtR0
b+fscwhDc32zKuV61frcTD+G2bDoO+Zramn2HdZNb1mZR73fKE0k6bDIzpkE9Vw5Bzrv53saG+yD
DkUSM+1HXkDFmyeepSFjeYy0ukq8AhKGAhhgJa5RZL5bFqJr4+CC4D7+w275y2rDd+kkK0I5ifek
qZjwYgweeI1kqOhi7iasY0zF3OpURXgIc0Jlm+A3SKqRCKPWMzhOHpleQrSVeCNiIo7U7RS7+ksy
t/M6yKbgx9d6zB+WWCx9A+OGYnmU4M0hu4+RDdRH814NfLoqdp6VHnJxmdpyeZTkkxSJ5DgXLCzS
Bl5N3wFZP7TMTHa7vs++woYVSkv7bd+Px95RD8pcUfQIiF5G+U+nVj+BOfBOdGDV0nmTFdzF8O58
PXJKT1Jy2tGttytlM3rZogqK4BGZgweZ5FQ0dul2cJ17Nc2tO7vNjK0ljWs5J2QfHflQLmOTCTlm
mGpvTl2SeyXvsu0uV2pbHpLOvQuwL/pGMf5EDIuBIaq7zmX6nkJE9CcirJZMeh7+YgfRcUQw51sL
JyYNbf1oNW9TrQna/kg4muSq+8xhxeP2MWf1bszSswyHe7t0Hiya51bxEjMWOMnptxuvfB6pPzPZ
Zrcb3jjbs+/A6rcKJgym0xhWeL33YCujbSd16DV1/xKj7e+x1sWrgRBKZPhqTpHZkNo/Lq1mfTul
vgDgzwFm/FzGXnOFXCoI8O4aq3PxZ8UFNCaQY+RoV4rBWSXkOb9ypsZXmUrRFGK+uf3w1E4RDhQA
gm04sXldyjvK6MkNVQzHf/hogLzYzyktakb7kQbVSNXUk2byxxOfZgMixjPsiy+p8/AORPHTVuTa
68nYTiYXiiglisSEjy5n/jPCnPMrmy1Lifxlm+SJU8V5KUM8qQAnuoFFerlMzBF/tS5Mjm1cyLrB
xy+lGkKnjO46JX0SMEhW+ByIIIJ+o8wq3mA0oisGnC9TzF2e5A8zntIyNTZQSt21RaL2YAEpQfIC
qJJ1Zs3gDFCm1Ka1CUd6N3RPmDCaExjQF1Om5raZtVcaG2DgBmKgo4yEELiIV1iLgCxBDMLOw26k
j3T0MjLd4dW7yipUT7xF6imO7RczNB6HAXWVvoV4O4OhJGOYk72fInsN/C5mBtg6PpClCXFkY+UA
rKOBnXA1GalvxfV4dQfqdChvljitkUUrTb/r9Li7an1erRUHGaBgq6lHGoqIm4m1ElrYc/MO7DPD
EmVKvymi1lBH0nPZZa/q3BMDzJ/seUxRnKDPFnDZC4PTEqN+89CoX5YddydQFlx2Jq02cdR69BIs
9E1JBaWS+zWAZs4IHWeeVq6Zug5rdEvMnUVyhdV5lGNrrkMbtIhudePa7IYnPIXDjv3YB0XqZ6gJ
9srSoVvWNdwvTma3seThGcmGOKIqH6IliUtXPFrySH0dD7LKKwO6lEB8rmgNuAL6ren2AAUpbevL
MTh3zDMhv17smv4/2TuPLdeR7Ir+S8/RC0AAAWCgCUnQM5mO6SZYaV4GvPdfr41qSd2Slv5Ag6p+
nfXSkQDimnP2YdoUQAbkQEKGMvbWOskU38rGzI0ZfjtLCxTLoO5JL77KynobEw0uoBcSHFyL5wFl
FKEyAyBSTPZJFTjIUfblFEDzgl014Y468hho4vlcpuaHMgUE7s7YDnM5H/pk5i2iFRvSW9szG5vK
9pClOKggq7Y70X4CsTTOAj+MaWmoIyNgOeQz+Srw3LWe03KmI/uQOhcvNQgVJpBOGoEUKK392HBg
mDbawZeQcc8aEPwoos2jmkks6qg5yGVHqGfSK8ACSNa9Aoasu74yRyLN36ah+tDS6H4qewq5MoR8
O5L7C9HJ9gbjEPY3txgNGHX6q2jqnnB5Ao+CZH7zRkNuBdSaoBkieldi6QamqZqdoj5kMxQGdkaE
1mdgz+a68wjHisL2TdSD6YeM5vqAcJEZmBj5MhVa+IoLokEXpFddve49Bk9JTcc4dCxpaoLMTJUU
fmbNO7qeZZdNUTozRx1qjs4IszUFZkUaJs8iRuDwNMAnoVjf9Do++XAE6xW1mzJAqePkJjFpOSHc
gamHW10b34K5ROqjLdj+Lr4gK30sCtGwv67e9VCKU8Z3Yy3A1auVKtjip2GWW3uICs99S84Zg9MV
UiW6iw5rhtH9IGIhvbSMQ8hrAPsqq943Mvy0eWUl0I19QeDQyrWzTxDhEDbrEe4adDPivTvhUbHK
HsfNqIkDPkmfpG3CO+PGWjcR1Ct9Lk6ay3jSKdj/QbohtQgfErkib+Xi2FGKe2eOW/YEBJpPJdVA
yRhVjys/rUmaJVl2RoHvk+fH6wTHvk/nrVssey6lHYQ5WOtOUi3JHgM0NVqjQzcwmwc2L8VhzH6N
uH1nO50sb4a+NnPzqewMXMQtrY/XFl+Td6lxNDJ3NoRfVfG9EffdWQG+c0MklxOpD5SuILfhuDIO
bEssyIFmv7ZuCfHKPA51h9zKSokgh294lrW77v2sTPJLTW+HZWhcGZPwC+oepIzUCmaO6dwKH+vK
ihnUUSWEWfswlvFXPhN5ok2VwSRb7AqVjIvibDgGLn3HKLFiCubtzsBfUIVJ3JCBQ7IEkb6y0xmO
5BPAMgnbLpvXeeVY66GPduxDH7UqH33PTOVWS2CZMNWwHN0iXnEUm7jS2VEG+KMsdXRs4Ar8Li0Z
5hPJo3Q2JsxbmZYOSTC9T9hX7/OopwqCM6aVmDtj+HuBUNYlmONH5Yir50wkEDVt7YvBO8DCeQ5D
hs5DMqbrwNPOUbn47y3uBXesfUQH5SZI9WqN8uKoj6QSz6YNUEV9k5xLEJ8cw7VXvHCMkp+C91Cv
XAYSZLI78evUGt4hAi7/UunDq6kyaG3Ac7FWJs1WDcjwsnaat9LM3vsu0wgs4KHuokQESUBkSMPj
si8qRjeK+ES84R4BF52i+BjdOuE3x8UM2owb0D7QM9+5BBjsQZCi706xzeBhZMVqOvMeBQQkbaK2
Mtfp14jISPsieazKwfvavcOqPGyvgcyGfaUKQM0a7qeoHk9NDM7WINmndtghslA4GwADvKw5WyMQ
XqNk1l+XUbppYl+JJezWyUkwynI/Z8ZqxfrNbCTCzpYWQ6/5UxXWN2x5aucwLKjGYdywYuH1cwnl
KTu+GkJLZ2XVySUcNWtL/JVfu5k8jnPjMelno8E8qdmmMSl+qc0B3+o26iOlg8ms1cpmk7MzDcaz
U4N9uiRXsRndyXfrirWSZa7mAmBALbHAtq06kgqwdL/jMucKNmRBAUHpdNDxuXWqauDFWQ5YgQEd
sbj3rNUmXznDgWDufQBkJB4rBSQ7q1duC7Ubpy02+6R8txF+p7Z6ZhqJoKjBUgsDmMgA7NIhQPYF
vI3Z0BSXwc4fPFWT7ubo8dk0yz1gkJm1JL5FdMvtUh0jbMSy0YaolQll3Q6Fyz61lRpj2PIj0XBj
McX4Cpgl5/kCydfMnwJrC3Ytj/6Lip2my2vYD43EoJqFzZiCqK+R8WpkDRfbK25eI86Dofo7G7Hs
YBXiyYYxgCZ8q5a+twjYW+gzEThTeYnMeXzsPe3ZRGHN5Ih1qoXbAd6LKtD6p8nejvOzlM0zRbPY
2h9ODfjfnO9c4LzrXE9e0xRtEWnO+KPIy5wl4qN8RgJfdn8iBecoi8fPHqlRbxnVVpFYoDKCPaGn
WWvBQxErNr4yL4r8fHqswbH7orG/Q2Hcx7O3ozK30zfHacat3ZmIZIycjCUUT+DycTiVaJEdp03W
ixWae+MRYB2CHAsvspTcc6i2NtUYssLv+9VIsb5DQg2MypmeTI9ix+iRmvVWA9ojy0liLrGcDHwO
OJJrqYC8ElWNhoqqHYJHum5otCFtMF6wKIKc+pSo8ZDpNsxREJ9FQuB601uIwl1i5zu0sd5EGBkZ
Jt1M0PGk6SOhNw56LCZrq8glpkW49ikHN77qCdTMhbMRWkIYCbKBteW6d2NcXftYo9pW9qFKnZ8i
rqp9nbPVCfuk3gEp+a7MgUw1qhqHV5PHJxOmApA5llFIGZZX7wgC8GON7xEuiaJW6yDIamoWUEHw
1aTem1qibk1Ep3HkkpSRtn+UW6a+F1rNpm2nA9MTZNDNo3K5JiFb4bDI/dmYXvUu9WtD9JR0ZCNJ
OZykPcFeyKgU3fTewi61ETx8qoHRL9xx4jhKZ2voSLUQdhxkyi1GjFhhWvy4oXGbh3DH3CHYaKk3
0h8Xfxov7A+ti5HRmCZm5r4n+srvawgjkxIPeNFWDjmMHNiu2IPj4SHQUDzNs7dHzhf7ss5/B9M7
Fm713YzxW9+yMliULTy98gBul5tKxAATcWtoAPehpoZtnb+AvGJ72Q2HMl9gzezGhmK6aLrv2qzp
LaRS1MxDxj4gDXZ9pRlrqWWuP1nuYZr1JWkP12lNdJuceNSz2qD3JxFG8KzGtKI9llWL0hn3owDE
mI4TecETu0UWx4wSQ/FBMEi/sUr1kvbwOFrTPg8ZBtQoV+Q0BPYmKtRNtJG5Tty4JDFaPpnVH5SX
+ZGH5x4w7r6Mh8emBKg7hUHuMxXFMmnFfuYgGaIp3KQLLsdAZEZWSrotE9X5deLdbEveCwMoq15z
ICdefcgzdNeTyiActvqtdb/G3NEhausAV9mGSue3i6FrS/Lr1ukcHnQCDcmu7Ka9MOaTzXZMSLZK
tUSH5VLxOcXCU6oAEPG3H8JUDiujTt31UIUxI1RcR/YMZ8nbYH9HNcY9ta3Ve6aF7zplYBqW1lla
hlxea+J0q3Ybm5/MBye/dsAdtGlN4lPsvZWDiXGGdp3vWr+Ta7Amb4eBvBxqX9o6sdvee7IkCsIR
JF52iTR1I/IdOfFWBhj8dSTsXxam99JmWYXWT1vhKIphPzIEwYdYru0xumiY31e5wbeao4johQbi
UYscf2Zyscww8MDmnOORm+znAtWJ7SBdYFoOBivFrOzaUGLze7Jp/UqaPx781HXT2ex7ygfmv9HK
MHWxFRWNh/aOLYlk7wiyfO6NzxINIO3qFQLNNzSnF7hMV9KB/+Dync3ifdRQBumqfNIkiVvVzDLU
6NxTIfAH1xShVB5MAFSx1Z35kSdSf8DAsLOj/iD4IkGKk8Ke/VqfOA3ovWbnzvFsKkQqTqHTz+rk
TQVgIvY9xAFWdliz4FL7ucX9r00e+X5pF22NXmNLOzFhiI+TXgESDcYt+imi5V1266H313ebeuc7
q/GJpCwkOkxPuWq/gcWhhoQJNlMWtIF5IViZjQ6Be8TjcQyaHInCKzFNdYj5FMvLzLbYPuUOPXHl
rZ2Ab8mV6oM/wS6TG28AwrZaNT32ecSBrcE1EPOM8YW3BRYNcV468g5WDLs8BlNIU62tA0pDMBDt
Kz1RueoY5scZojg472hL6PpLxXh2BNfoGZ+usBm7xf1pwsG1qhUEKDOpH9NWRzpR8dsmZAAOAfqx
KIjRvmL4WGJbrNHwNrNW9mtXC77Yugt/oM/dlo2+TVxKCyP6zjTb2gSm88iM4kzfgQ/IQAM25DDc
hj1asF8KzYqyUN41obuwnP2x523XSRvc5n7VaDkWcPiD7nwWChGVN1j0eCWOtTbdjeMIj9Y1UM5E
gA0ChZJvEDMPeFSHXFqnlsRKwEOV9NOAJ5kzpbs+xYYryFtmXNysif4tcZweFdoliExMmxhywLBI
bxSauBedj7BBQOXE1VsrEYbKvjqyQtvMbUjETs4RHlBf9RVls+gOicumIu1J9OosFESKMLyVEQcb
OQcHIxtveqt9E3pBiWU3vMZduldJgHzb5resaAXbKX9gOtRudBLMsAYdcvVTS+YvZWtpfqii98Zm
6oMxsWWMZ+7GEq9yr9z7BtqJ74CdX3mx9mKjt8zsBM9J0NhsCKZrIcVLCchzlT9MJIFQAmIVh/sn
gZYrv2vFbzt7b13sbSZ94NHoMidsCa7xhFHjV0bdp8/CpBN19v3g8sgsu7NZ1pyMAdb9PM5/rAlB
IlqdZws6F+nyA6wqBFB4MwfhoULHl1pJZr1MH4h4QFguQuuhtybYssn0ScbiDYHR2uwTv6yrS+46
3cZu5zcIUzs0s+jdpfsZAkGDYWIcgk7iUBQ+YJZLko4/tnHR0leZeR9aiNwOwBm6OjzT7DwZEkGT
ckIU6ejnYi6hdZu9Oj3jRvom7P0tBrbK+wIJv50y4W683pOrHGPUmmguJKa+Xgbv08DSIUSXDX/Y
rAv2QYZh+YNbnXAWPaiZ0BK2yHcuAhCyVOOVEAW0TeNs6rA1MumeaQlhQFcGmIbirex1zPlkHBvt
l13aD65NrLekxpiWD5Z0tnPdvigbEQ/79VNQoTozsWyBH6tATTEY5jbmtNUTgQK9/nGlcfCq5CFA
lhqWgHCL5WcAy3yCF3jsxwBZV9xsIbcgU2BcDwdvdpnctRW6jdoA9d2xUkf8oeCedBx69IRZkb+y
bXoO9elkxzYtgCb2tKlUlGH4qGuU4RgSELDA6OjnGDl9cudo5qWz8kNgqW/hotNRP3KJY+/C5Dkj
5IiN+7TNIvFFegpySF29DDqEhsaagD+Pr7niCmhsZjzQfw8W8TubxsBANtzLRWCTkJO0qjKT3r4y
nyTQx6Y3gMNg55MiesWK++bMRDUfOBC/MrOz1pNCyx5U9kbl/btJHsMaI1IHTgSmSO5la2J3XvLB
PlVDP7OAcHBKNCQSUTSE6dHIPXNlk9uc2voh4NcMIwiRGXwti0bYKNv3Wk7fZVF+upyeHgr/SJ8P
ZMDc542ACTdgxad+bBqimPOIhvMUtGhG2b+iZOmDj1axLayaU6GzoWaKZMIoN3k+JC6MICNGRSVl
+WW82xTFZa0e4R2/KUXFl+h080NlH3pnem51SdZ5CualxQdipgaQn/QceuoQpcVjNgPVoivx9GcL
lSG7r8vg1HTVwU4a5bdmNY8WYo6RAXk4PDCZfS2AuWO5gGw+fhpTdbVs91y75k3mwzVs4y8GRJVB
9K5wniqjvcuNflcxWldJ84jfnmixpvdW0DbW8PCpQPtfGfQH5ZBOkQaYPemZnybk2JqRXVGUUETm
8o216R0azAcnGs6Np91FmBKHBuKqq0BvMIx/kZX87KHTLrJlEks5lQwynezgYtoX7hk8gct/jPEm
sN2iddhTHr0gYlUAP3nSxwMmgEalPvSz/ZxGf2bN+qgjee6j3y437sgJhXwVc0lP9vxO5vcOUClL
Xg5M1tN3ld0iG4+JmadqbIaFwzd+liIB3rn8ygP2TtAiSEGiQ9YaYLBS7ZZF5r7ofzVruugQxbNc
37X6ZQoo5uYuQv4PKYRyKn0igsacnc+ItoR3WjE1J/x02RCkRWlQa3AxGi7wMXGsgOOszBine11u
TVBJtJCIHsfW24syhOYpGVQpuhlKBr6s+EBQi2yZ54ZrcsUuLdkEnBcuQcs8JOD1ssxfVlnMAXRI
yJxGqzLnIkIq8hEwPATYEH66tmK+6rY/OoGHQWTcueOLk+p0LSX79Km3DnlnP3oOJ0SRgeLCcsTS
bSwegX0ZYpuF7ocdK9+puwXqNP8R8PCQZczHJspep1D+NJbBrmFmR+0wVJ5DsKNjyklJoE6csbh1
BdMvMM2rUhu/2Iy4qwZV5cCogG6EvsNS3nMaycMwLmuq8up5BsGj5VdUJ9ytDDn0Vv0GVnwl7uu9
ZQ+0wrGF7xiLCMYdHkLkkXfqXqinpgvXQR3V6zYHoZN3WoDvJr+KIHmb4qpkwNn7qaH1ftlB6JBm
9ZiZ1blV+OYZKXLJVjFiSUJENIeGgWIXI75MfwlAWpkZ86LKvphRhL8DJs6K3+/ajSEG48aGZdDF
v1aECzZ6Garkp0SUm1nxU4eXlLXcdiAskVNkpIttf0pOk7zMtl6u0zHPSM9Rb4Flx8Bk7iGsOIxx
XWMGf0d2UisPltcfjTlEsqmDpkkYYieVuYNn8+pl9UWNHuNK2a5Qi9ETOhWSIpPKNW6vsUu0XoOn
buWM3Elg1BAjJrte1gSwL/v63GXzHr0GkIzplR4EXza1ME4XDixLhPlBu1l2RLa0jk44P/eheGnV
vDfm24AmGvn9xXVhftTUlMS9/Gn78QU/C/4pDRMVeKiHQbuG7nyxK3XGLyIBsMzPyl6X2XyCXfgB
7wZDWMPAGJUo7LPWrwoHb7kewnehi0MxWwACblDqEY00rC3qspwsGjS0BvMTzXN/PDa2cIpKrh1W
5BFgglIO4aadWF50qXVxBAGXhWqS7WBZd57BY8e2+q1RtM+QhkiAwtNE7uZn6Nq+hLKHLi3j+pZD
uaKjvbN6UBRGEVBawkyYC8RDALeZcZDgwBBonTvNT9ckLF7Dbh8244tbL88c5Jr46NPbAA/eStrl
TsXlIrXkrIWjL1R1zsgGFR7jQKOGkhzEDtdgDurQyp+jCu8z2+G68rw1TQcvZQNB255fmubdi+NT
XnTPTKFeoa+gEQPBYWUxJd9EfGti3+Mpe8shUuvRH8Y2sdl8Q6n9zHPnTBF1boTFVBl1dlYlZ5zZ
d0mVAESSwc0eyT6su5RynfPdcwjiouBcJS5A9mQG6QytGRjBE+UwyOAAxT3dOdSJGeJHSzwINKol
HgHx9f1QhO+OHQCSqrTnruMVGYmGW492UPidtxUyRBjiDceM+VBbD7uRwwmNxUOlOLtaLNlr2nBs
ls14A+FwThGgbB2zeQklIgGbfRKvcsFgh3bUIPGT6XV0kHP/s/x4Y6luUzf+MUq4aFNJONxSuHUd
pQe6IoigHUPVptzW1QcqpAJiF4cQsKed1InY4MlYoW6ftYObHQqH5THigYB02nStKuwNanEpaSk4
Fx3tGChaMAYM5w4xK89eivykUqfyg9FlniLHm3LRvrsCOwAjW2z1HeBhO7nlY4eDosvQdUisIWFy
1wvSMjTC7nSX+5vQgk0zXk1txGNObpgEAYWjj+jN8LHpi6/eYXwqG6YFAO5RDZGnvXRpS5hWxM26
0t6TqEX1qtimWWH9qdXJfc24P5bdA2paO4jHLQIJz9eP6I1C4lB6uvtwcNZ6wissKijxkzdMa0Nr
bF8tWIAQJZZP+QDzMPOHIfgaewxrTI80khLICiGiavYddojkejGtcHjooEwEZUf1qJcDcdwDiDbX
YMoSnD34Xeg8JJQiF5JMYHEH5Fq+xe+4zMM4Ksr4EQUTKVOo2RqMUJj1B7mZB7tfG5bzIGJaYiHH
s+mdEQHqxB0HJ1J2prU+jcTj1VRrHWMSzAMIYZz0l+wI5rhCrq3EfpMFvxBNuLuuHLENDcvcAVU4
S/7TiFqHQqf9DYVzXf6ZDZ7+BClxMBc6AS7wuXraCCKWL21tnlPHS9DtuY+cKxd6EjpUl9VcgxrR
HOVHalAcWm7ZbfqMsPjW2sp2AEumlsLGxG4B/Up48y4moSODZY9aCzWxyTMeFMehjqc7tj/HodHf
LLo04IVnFLN6l/xMJdvmrgwzKAkKBRGdN73SJmGXPgLqXg0m74I9EgEmOQwSgJtZgGHFVF9uYP2o
zDzSUn0To7ZKy/g562OYIiECGWW/leOJJIkQsed87sgGjcN+awbpw/Jt0Wl/FRAXRdZeMZmhjmoG
6Cu8PwObD7sins7YDXOXsd8kL6GYrG+VM6kq068iOqLDS9dWTalmpvpbq6zTUjXX5q82hzcnqr49
xUYNmm2AXnT5GWvN/ENEuMaq7KFkgE2y040sRYuEoGIf2T3rO+gopg4NwRQgNkTUXjWm6/gSIGQH
AfgGMneVfouZwKpyeg7j5tusuh3pcJuUSCWQLLgGqxDjaUUMo2eaJNWI+wrFXWMUX9zC6zBND96g
X1ifXpWjSMMtn8xsqbJq9PJgty4jE6XCWsdl/xBktGEhl8OAH4TjlRRVs8Z65VZ3pSp+h2I4dzC0
BiT3OUsHMCjpdjYIc2qL6QODxRebSL/tjBeqoy2ooSePgUANjrMsOVozA/dU97b8b02iCXf3vimY
G84BSu1ObQqwo6BEJpyVonkbSm+lo3hZEW/xpNi2Ivl2YAIBfFdYAde6FXEZgfdla/WYO9m4gBDJ
MNuSNnu3/A51fbF1+t2ifmscdEFT2l1htL5Y8Nk2dsTiqIy+qTwx26YWXrkawI+XDSvKjo4hrP1I
h/JVZfLRJCtpKe10+l+1UfCEWhVe9cw9xtQfBcf9yjHsvePGyOd0nqS1t8Q1ojZdXmevG4mq63Bj
D01Gwor5KCbjHLnmM4qdm8Cyqhn1XVfV13SErUoC2MPyG/Wy32YDGd/h/N2Z8y6wb3Fenln/fDWx
fEL1fygy7dL3D1Y3HXpXe2+m70qvr61mvTUu23a7sgiJc/cuRI2GQT8AEBcZk4cGuwveLS9dSgk8
5gGM3LRLHiWPTGYf/UfceLupU5dUosdDnb+amNVMBqKXRhC5LemJVMdh4hbyEpH32Qm5E8Gn4+Aq
AMZlsxN0l2s61PLXsc72Xhv60JHvDQM3eNwc7Nk79l5HVDQTM8ooqTdX9i2Hsk1R7rH3ccY79uoG
PrikYZIZGvXzwE6pZXjfhsW9khGnZ8QJu7TqESELviUptmd8lSF1U1ZpQOzQpcC5TCiexDXjn6Yy
HWp8/QxXFDwBfSYgQfO+bI1jOsevPVHYUrPxSUb6fTQgQmKzRd9OjpJLAeChh+fYJmqjz8s3nmiH
MXmcm4E9d/w+oN6xeKv7inStGOAs7gPkkYiFniENFqN9LXsk245LOm+sEWipj6CccrkQxT9LCvY0
4hoZzJTnv/D2JhvlVcm6c+uicMQB/ovr6kvP2TtXdZ1tpq8IUclaRf23jsooxYDupYywgmJnBi0h
M16obyKzes0YW3a2YLrpoGWPmc9uNRIZcHojvkBIoncvo2EYjC0ZSBsNU0YBYxhZ9XOe2RWRiUcr
z/FWYVvIzQVIRGAWbC/c60L8iWnQA57TPsPvGcwW9WWi8Jgk0MYse92Nrr4ayoayACR6KLAXDLgi
cpE/zH2yPE5KJC0zIxKDk6GotXWsjplAkiS6lN0TFP7k6pJdd4wKnjRANRA6svl0xFcAU3DxrOxh
74h1vDQBoWD7GyXWlqbrVnjG/m//T21pqaGep/LPv/3tm6xVNNSPf1RU5P/KYDEtiCr/N7blVneq
+5z+12f8A9ui2eLvuiM8012YJdSThvmf4Bbuo79bnq1brm2anuWZBiyTHNM1eBZN6H/XXdM0+RTE
i5a03P9Ct2jC/rsUhm07fBjoi9S9v/0nVOY/GCrN//j//8pUgc/C1/oXfAt8GL78Qo4RhmnZVFDi
vzNValZdnchKC5MS+WQIBNs7K3yy0rK5/vNfZae3d47x+NdHZnSXSO2XD6nqHx/66+OkYTdXpEXt
XRk8/PNz//qwk1LIl/k/Ply0zVJn/euH/vpLf32OHOfuLnDu//kl//qT53ndnRj+54dbc+rvhLw2
nkG9fpqhid4sz8tOYspeLIfjwkyGN27tZJ9rjqB5STejYw3POlZmIA0DGCWdgGEhPEQfiZOtJ1bS
+053n/K+oMkYxktAmtizQhhhtXN0mLCStV3jEVuPVFkD7xA7JIo32DeRaTIQQMd6lSxUiIhr7gyN
FJAhSo9Kg9eVxPLQpxAWmbOBCTfCDLyVaewdw/wySdw6RCEUx9ju9oBngdG2/WEARinDEvvMiNdw
CHSeKczjtk5cHzWuaZxzAxNzm+mFcj0/LeqeaaHKtg1Zl6wF0vkUB2j2keEfStGB9NYaRHiEQW4K
q7w1TBdWLWl5azhZOBLqXh0kiky/zRwGW/xg29l2kMpDnTRi98U1kEUoulOH1Ug9h6E/pjCkKyA5
mLBcSGwqx3tIcZ+MwaqwzQXMidGTlm9WfpB6HvR7+daG+j3rwmmTZoikMPMdRG+n6z5nsc5QU95F
v30Ry1PsGvI0uXI4zBIvdSn6Yz2pym86wgMrr+/3Vo1Q2V7Q2unBsc1bbGZneNgmP0580AISQ8oA
Xf+gHyd2mmSi29AbGQDMno7hBevSPefDLU2XrBNVuZu+wBsf4BghFlHjLSqvBr4lu9aRudT2s0Vc
/bYnpWFflgTYK1hg+2ienhH/zc+V7I+d6WV+WKFO03l3W3fQtp6Nnp0qJtkHWcO6gHVOaYDk5EVj
3aTyF4JPJfMe8jMyGyZdJi3vqSH470Ty9MUxyZgAdXyfdiBkRMkafsoJbJHK27WOpB73HFy1ZVLf
NWS1PTnatjdRyEwAC479XE3POgGBGIgixDK2/tw0nbxr5RDsYgOJsDYERJvkOjr3ypUPzXxARRU/
sI1YNE5FsZ2Grj3ig0Bk2RrWI0piptNKBydkzRzBvVntWtSaXtYn9xEkiOuAoCfz0g/awPAYdKPG
ygcCoXAqQqst+ua6R88RJaLcI46CC8JleWcLeDTdS9Z0T63IGFSxTRU170edaU8kQSOu8BQBEWyz
6ELrr2Qe+kuo2Xu17J2D5ypDPtYilDrMvAMIAhfYTTvcnDLnsiOXBoUd2kXi5MV72zJK8GK8hQ6l
4tq0dPPZ4wexSeB5HVqW8H3jUZ4sBQ8j2eRlZIB/ikoCJaqQbOtMVfcAYatjrjPdLTSVXhEoPNL6
eXe1F4JwHIxdC75qFc85lb+0xWFIq/NM5b6Dmu9iC9BulTZgLlVM7g3P/a0zY7m30Hf2bK2nSyjZ
AXY6LFea5KODuXzfT6e46i5TVoK/SW6IRnGBzfB7uEF/BnIbbyNdXG1ZO11U4ckNtBP5C+X3bA5f
05AwtIu06ZJlxgPIsIggOQo0+7sM5xT0MzCiEFPsk9Yl0c7yyvpYNQS4iDT4TeLOXGnsRi8NK3sQ
N91xHsctKw99l1Q15U3j3LP6+KVqCXchg3J0pvWetRPvl1wI+4NWnPpKMXuHb+U1Blm4pn0/Beqh
DHkYhVFfHGLyK9XCXbYsOWGyRUMBC4NJsDs4tAQ3sq3DdzsqHcbCrLA1c2xJikskDb2hb1EoPNe6
yI5h1g9HXSn9QM2GtmbqDuOQmPS/sXMf1bOL1sl3uvkUyGneGaWH5NtqF92igW8QoJapP4xZMi+I
omyTDs0zllV7Y02IxB0w9K7amRb1WhQD5DYr5wkeCV8ii6RvlaCxZyYkayhExmbWsUx4KjxXsRbv
s2ICegB9KDetHfH1N8ZY1U5jk+ZgxzzIEX+vkPO6mTIErCBvlv1pQFkvUiQRQdydhrjtTn/9aaq7
byUzHPl2ho/NHfzWdN+4ReWxCQ9xQqzTMCXGCWQ/+qnJ5sKLy10co9tKnavLJXKkCXCbKj5WQW8d
O1dWbJ92hEkxRIuxQKU8Qdc2Bqw1JpR8Ewv9xelG80nXxM6yq19eapLkK8YphjKSvWXsAA0VF7O1
vtPESkA4DGKNJ0TunQIvOs5ckFk9w1OW9LbfhtL2y+Bag5HQkOgm0qyfk2jkOcdtm4yIx0FyRu+W
VtwSk0JeJ5+WC/jB6BYul5jrnSvQRXTL1IJgDN/T3HQ/lITyMOBG5EkSGW0ovvbmMmR6uY+gpLZt
0m/qYfgJEv1Pk8juuVGBvTwtsw5EgqEnD3WLmChj2Tpx16qex0XTCyY8b1bRIM6tTZx5Bj6Ekn/x
mj22kOUiKUCJzuw58kmSrkectl0ZR8YrB9Po+Gnp2ueyqDYRBcYqnWJ3y9Bz3c997ePTZt2Fg0YH
rdYMBzJQnGPokZS0WG0tvXZfK43KwZrLb5ELtB9dom9ZZz8RUM1KJrdRUFisEvMKw3X8XVPfRDrj
WWIzQaXHKBgLW4fhPvfXHge1WRiYG8OTl6DcLwf3VV5dy7rhZLlZOYdZoojLM6CM9XEw7nNQV3tM
zmzfdXgB2BtDIZpNopuvwEHHxfKQ+W6BtbS00dEx86ITxVu/Rhn55PBIM4bM2AGlHXgCIpVHChck
JE8M5WulM+Uv3PouJkt+b4BxXXlE2nfCaBa1IDmb3OaNO79xbyC3xYfqjAokU4k6UIWHtGTOhaQe
oK8sT7FKzr3JFGQ25idVItSskLjmWRWyEs1yVEcE9ToML60fpyboQSTMWW3i69kgQEaodwzoclI2
HX2tgr5YowGp2/GMWsolc2TT2Xz/WpLLE3gV0mOBcaFjqBzS6iMu2TjRAoWmREgS917Wwt6ES9Np
zlQlNfFgM6BBHE2IxEJWMIbpu5E4EAaWb0fyo90oeZ/7/qW2+5vFT9wM1iKX60/Dv7N3XkuWKmt3
fRW9AH9A4pLbWiy/yvu6Ico1JvEugafXoH6FTIRCId3rXOzYu6v6dDULyMxvzjlmPr61t6jDGOuN
2d8B7E3H0bjCHoZYGZNb84hEAQ99ypvlw0zcL+ElaGk90GOtu0vli/zge+63m+YRb6s21GtdBuLd
F9ouTUMObV8BmQv8jqfOK5nzZvfN2NBv9Bs0w0W3AG8M4ouKyj0+XOcBKZzeZTc6lx4zOdeVQKJm
hydnOhGzvNK+f6Y5YD5jy1wtUTN2FUotl7T6MJbghXpHqgV3VBczqSHYU9nYuAj4bnOpfpndios/
IjCvbZ5eBobCxEUwxc3XCAkMNOrP4BO4IXhNiRaLB4O5hNDNbJEKy7s7p8cTEenpWwzvuujeKc0g
+cBGFNDroxzjJ2SC3yHDMj+bzqlXcb1pBgULxrrJsAxvWlLdgz9eLMO94xz9EuEtCzmwH2Qy4kNE
ZBo4eLPdjO5a7jijxx6gybQfU2u4Zib1HRNI3xAAj8OlFg8DQHZmaOUj4eEhFBZdWKmJ4mLQvNEy
DRx0edApDVDjCTzNeCUx1+Fiyuva3aKZxhArmPY6SPRqeYgMhylgMx27QQ3bIuqZKkHTlUnwZpoj
otlIMyE11rwO6kde3hLnEADbpJyf/Zn+M6d9Wib+vNqC10NnA6F98mS4o8bq08ugsCOSwQJ3mTYz
bmJ1D+jiQv3PqZDaRD3DVeRsjOng8hXwpqTDVJWOjOkm+sT1NnIo4jADECXtWoyVTkB/ym55nzPs
qXTsyXAWoj35Q/pgzEbwSCKOYJsP9d83GKWVC0uLJN/uZd0dvJV5JXYHJ0icclsrbplkgA1gjyJ/
qufydoqGhzYN4NRQnnakh4QGQlI3myjsllI8F4W9H1KGwnWz7Be34DMTnGxAgDkzSL65T3+dPH2P
1uxKFFF15TLnFmV+0wLcf2KkEjsGKU9iD0zZhvsE3mDbIYmnVTFcgVVwJ4snmz6DPfpRwuyuarE7
aKlMRr7QRezp0vn63VdkRW27TcIxCVABFedqDXVGsJHaZJUeztTU9OS09WYx8Hl0MdFUKtl2VAY+
9AWT74ly1zCPZ+KYROw9Z/7NCsSBplJPeNEwJ9AjwGV2Rz7NBi0U86glSCHOUJtji4fByZFmUk0G
lsy4NaAzQWX4KJfU21h1zMaUOwfXFp0bKz45bdRhiP4ZhrA3nrFCsChT0dNcMGxOwshvNFDBxcK6
XnzSKVsQri5ukn+psOnnILyxkbDCFXjzRAEupepxlSHupEzCNubDkr7NaEysMy1GjTgFl1Qtm2wS
+Z0nk8d+5C1VeJ+FY3BX1RAwis6fQ1328Je4JUuMKeyruPRp63wK0Z2X1DkVXvBGwTXwBa8+LEtz
GnKAeDORrBwRzi4QjKI7e244FeSEE7BcN8zc5q5iJaMrPKmS55huSt4xhIHY12yn6D3OuMNLoDnK
nkLMRuaNtxihn2Nrdalj8uWAT8DUNLB7FLoyXCDLG9P7ngHmaeHktUJs26Ci0NWsX4aYzuNp8Eng
t/TruHN5aF9r+JRh1HQvpkPAKsqYLJJvgvIMAzw7y34G0IrRM86CYGcVtBpGHUcr6XDzlizCuD42
wjw3Uzdc9QM0GfRXhp01vwNcFel78M6gYY0uJratqQ2oGu9ZwHCo+vmUoRcyi+D5lZQlXZUdFDLd
Y8orzlDid8GAu3TQ1l1ffeAvpqCq/dVFBKTEQN3TY7Cd2/gOm86ySfnQz6Kvb3vP+hWu9VLQ5UpA
hYDUmHZ0URg3cCWx2Vgo09ZSYECOGnQj0qOeha+D54QSermLbYgCQzZep2n+AR7gM4msYdsplGav
qW+PkccioUwohiM+rGSd7NoxDhcjNr7dAJWf+TpL2nKTz3rDA/2PCm44hq770LfxrbH+hWS27pRc
wlqDfwHswQgg9s7FStKN2uDS070VMnBp2ZpBXdsZmR+6ogKD2XAL6DnYerngZ4inl8Z4MOMheYuv
mXKhoCwHCZj3asZlYyxYRfmrySvLR0P1g3eiqvGmW6uvaTJ6A7JzbcTveCjP07zu7BseJjnfzWuk
zO/jo9PwyubY/dPJr8BjACGXjggvdNNxFP+aAvpFqttPHd2PU4wq1+cNt3XzIIPg2QYWxgwgczZ0
fri9C6FiQCJf4FUwgj63PkFB0R4jQTtGg2f7Ku9vMGDdLaI/1HnzO9kIU4wqJhvJrMJEb9sR7k7Q
W+VAbUc9PMGx+qiJ6hNwdacwmvUXLbhLOOng1m6zemMxB0gYf1/1dSsB1xLsaV+siF9IOvVSkuzc
unbabYwcUYdR9iZdbgAkQ/eMB+hha4fEgDw7B5BQ1Ajn0WjzmyRbZsR6bHUgEGOqX79tAQnEsajL
pnTP3/Wqf9Qt9j+5pHstkIGLLj0NSoKcRBjW4/zKNTvas6AnzxXZln62TWbOBUOdrymQL4XNzkaQ
g9i4+X5AwyaSCOhlrIo7+pwuUSS/O4NJaLudZtAq/MAvLUD7nRREDamj8Lgh2ftvo16Ym6liqUtN
iNBKb2UJXCjR1WECMUsmkv7sERd+PhNmzeZPXiG3QBBXu/qdMmHtgO7EYTPjzYMbpLx5y8DYAaE6
fnhVQUiTp5N7+eQr9WNzvE2bmZRlFxz7ou02vcsbs+G43MZINpFFHoPntI4JmBUd70s7eFCd/5l0
D3lU+8c4b8/8VdiXzN23K8hYJDxRSZD9RG1PP3se3PRCvGs/+bGyQuzmjv6UgFCCUsGPneNo5yzM
Zjibv0yMnK5qrvkFBqWG3oNONLbTxA4CWN6+GA2YEj7WH7dD9IfBg3d3OHoahBW+32eIPbfTPGRr
+ceRxDDyZ4UveXXtt9QDhAkGjtihE7qtQBu7jWbHrbp/rHo4SJC39JcMhqMjPUAx1YVeyAsYxwpH
PTSWSl5jDK/DcgwIq2NPkkv8RINNGpK7wdXcvEQEx6BpYFUw157BpIb4VC3lT00BMsNR68pk0ZoU
gWWRlQfT+ukneRe0TNKKWaHXz+YT3ZBL6Dfjj6jrF3sRj10CezHS3pNALytEShVHbnw7XnBxnIQd
KnTWyZxfm/xjFMw45PhaGYSskgjHEI1VcYwTZqzHrZu2T5LPh2I0ti9jREJVZDe5FCdwrPclFBmj
3pod7fAkKp4Kjd609tQaodNGV9SIYxXPKegzp1e52sasxFNbK4ahFzuXrPRZydRjlbtAkkb1ULGW
yK67YzbzhtrwS19AbrF7T8pTO85vdGcRfKYHgTnfWJNMTThTcUJwd73xPmhxaT1ai9nwQlrd9JrI
W5BxQmPAFvG6D6iumCfjPQEDJ5LpHYoFXdguCcjOd/J9wPvbwFs7saFmQeBNPP7My4xIlpqPqUr/
NWJ6dNZ7Ze2hnkfep3Mq7+MiOARo8hBLG7yLomEsRdzHuhoqw910rbqdUoPosjO91PNhTs1m56n1
So/d9+D3L9KLdguOhYnaOlX0OyqPozA2SSWUxY9R5tDXbAJYiN/uEh2sUW4N03nwR3s5Kok/oLrX
iYK+OGPRR6eRvPu7s0SOhegz3KVQygfLe4g1cXnBqCNNaryblF7QBFoenxSaTJgPxoaulZ+5o7dW
BMk7nJ7VjVqb4SjH5+qzH6dPW5Q01P2TBcPXmnq6jREv+Niq61m0dxyvZ6DXzm3mVXjstXsT1cHD
MDu/6PLgKJdTJv1DH3OaGjNxJ03jqAk+2Yn9To9hxWwShLEDrXxba549lJNLapR3lRLo2ZlPNnkd
vqmvYCJBgbqOS2HufmuTrQXbPJarJi5CAiqkHfOBxw8/F+QanKfDvDc0CUOjdW5cheA+xDHlXhjF
M8N7M6mvuLKoG7xaWIDxNcqUxDRGphTqTeyzLxybT82FYraAcX+o8NVVFnbrGAyYV5VfmUNZC7t/
xWWuO3ePVBMuhcmP5672L2l+FG5OgLXAt6QqGjDJl921BLvPRipvRrZh0lsOUzp8T7xUQWvO72SM
vLiMjtWlB5GDab4/L1++sQr45rDrPUAIMs4/4iQlsYBhyTcokJbiPujHlTWDfzjwqy/WWdPQX3Te
3Y4JQnVgPHTafM4JrIGkvqmVi1zvqy8vE4+VhwBmEaXIB/3Re9WDzxybc8KIdQyi/lw0HBe9i8+s
LBVhymCYDYARQvhhsEM0dlNlCyG0nEoxKItvCpcU7E2ySDX4dUwKwbthYiLKqEr2F5zMCedey6Fh
Ujb0s1iBxdnS/C0FE2NyLuQLZ0FX/NyXeyMKDtgDbp3vdHUnzD2+8SnpyUS4BE+7AsqGJt8uKWaj
JeQUGOznxcDNLfryy5aQCZC+zECq9dD6iFACU668iy39GrkRpJLAvPba5BsLk2qXk/3q9Q2gmYbe
WpsC5CHmT2/pNfLJzAqBPmE3cR/maap3C+UtfYtjRqr0qk0xzXfCPzcqegcT8Oon4pTa5ZYB02OK
B4yWW0CMIMOOZbcS7Dj56CE9JrbqKGSmy9qfehJad0UafzSJxgTFWj/q9CHr2tskQf1IYU+npCGI
9Dt29CIcQKs1ozgOMs/phMvMa7lyTcBckY7PlkkKraiajLoj7TdjZM5MROSBg8ZrXE7O0SjTJ89s
8NGYTAUoLPgELWJduge0MAJpQf+LA7PfYuxYBzQ8gi/1Alq2j1cUIeyCQ95wBCwsyYFuobnTXveA
HkP5BXeBn4Cz0P0BMFB2hRXpO9eusV3wp9XUkNbudFQG/H/HKc5Av8nTO5ytfXB9ZLWgsCWshUEA
djNpfquJxQWpr9+6JO9va815xl2HwqbMEIp4r5KqofWnps8Ilw2sOixPVx0A+9Dsp5O3uhJnH6ui
wgWqfHWMWgGTM2VUv2giRmh8VybTFlS0au1xb40TAxXUl9zB1gWog09O7e25dx8wtdJwWhW0QUks
VlVGv3IWdKeo6XnXUxuUJbQ/jjO7Tu1BJ+b3BqXI8RJaqHrZXTDQstYVilK2FDsZxY17e3LSkNaI
wYb3My5y+YwJ4ATeOxoEkY4FuGdhU6SMlLsJzAG4Te4yOjTsax6CeucjqB1xSMf7crEIAvnqhyo7
TjvC5K+Y633d15fGWNQNB992kzQUMsTepxUvVLiC4R1EBOibgoyryYHnZ8TUcFp1i+X5KRmtBe1z
YC7clCDbGroYCg/8c+P3/yI/M3Z9DzCVuk0KlKEc1Dhwy3kEmyG3QPiTuT7CZvmqs+Bc2E6AlZNs
7NLXnJC4mGz9q7BOLJ7TnKlbOZXvOVvtAw5ANHC4GcuLgSISzhPwg06TvRV+fT20zsuwBOpxkFdV
NlGfCKpxb+ML2iaL67Gl5sBbp5i46hkSssFcVpXwzsnAbLGycdZYOFF3YMqAAlY4xYLG5CakF3WZ
rNvYIOtFjgwvWnMn2LWrTa3xFy0ZWl4wmb+pz0eB5809s7GxTi7ZJvzFkO2B9Ow4V6CLViZIiOp7
aM1bd0CxHjXHNbcmPUB+NqRL5c1PJYFJ2CEIrMXGbVvmkTjoAF+7GyWm8Q5QzTlRrz0crxcZndLC
7va4Qil5baz95M7BlWOjYkVKvzeC8aqZ6py/5vKgGK+ich+E7X71aOYHNSkYNzibhIQsJnrzS3n1
jcwbjRBrRfuU1O2Q2dZ71epgHzenOfUbZqrPSTk+5mAX9gqOE2EW+TADgAyZhA5kxl9I/+mTjOs3
PyDzWhYfedHro4D2D5k2s3k92aEBSNWe4FzUDSw6xcR256IehNg/OnaAUxpydB4YklNWP/p4FLeL
J4dDM+BOHzQ1lVXM8XUw7U3cg0t0+bT5N6AkPQPD3USjqMx8yh87e0eXR02IPodAUhU0hClqEqA0
QOk6KwO5wz4vIGfPLX1rfhmn99MovzghO6RowBgtjtedMNEnIcUnNneU+S0zZtT0kgwY5RiKBZ03
QN/jsBxQWTv3gRHamKMxZzP9pXqM8HxGpTo5axiLc3KwIDhAxEAZpo7LPBXT+iHZTkGKLlquDcJI
7Gvxd+Vxu9WtFWKPTO+pfeT9mZl3g9ObD80yvq71ts3ST5uhc+KwntAoWohOpR4pWaMVEdt8eUpQ
HYyitjamcJZQqsnactT6aE3vl6YF54hXIrBarlpP/jqKRmttmdzmPe824kbJjkIR7KqOmeH1ZGJk
stULumETucq4AGg4Cz5KygXxUADWhKo8Zpx2I1bIak6vBRPWaSZc6HDIZvQKUiryD3rOKbWuy+Jm
jYTvnJpphpFU14Zr1t+mSxjIc459NV57TvLrlOoj9p45L3PxgvyvLpxRSMRYivU63zJT3TdudmNl
9nOmjFPhLy8cb2CViP7I9uNJxqxyakg/O4us02SjClXTOQpIpQOP7djLXxuMMCnsKz6NjNumx7FC
1ue2IrRwbc1PVI9+9fjgKSFMg91UTw9z5pDgSL/SrKKMGbOeUilBd0SSLcaHJ9cmgxSJCmNA/ACj
KGqbFz9wbmn0fuLsyreDtR44HBD2BrdbD/UFO0c4F85zAeVqYzjESQrH2lVt2qNta1oAuQ+lnd4M
lQ2cDnIhXcb9kjzpWd+2NT+bwwFe0sfA24exSOMDpmaqIerhus9HUCneeGWA394lMgeZjwvHK7In
d3WuC4imBHXiMFM4wUvLbp9qkKqbmF7iDYsgXmLRfxnDutEvAAkV1r8ooUCya6gjmhsUODIbJCxM
HO4jwQL0DnMI28a9nXAAXZlzBM6ITxurDrWIjNSp/Cz1Xa44edWrZaSoTnYKBbk3fo312U+QG65a
A6LF5Jd7jkH0z9CHufj6pRbgQcYHYpqUA9cb3+oVRTt4hBLoxtvaqFkIl5iAxfLSS+ul0e0tTKlw
KMHiT1WZhKaDMckwuztA6hM1W+KWlxJwISX3oBemXUrZ6Nrtcl+6FM5URa23A0N+cryTfQrgdF35
I+SkmopcdhBsg7mooSrzS14HR0qBuAG8uLsZhwkoBHfjBIuWAUnW3TJ8ok/Z5pwZR7cugiDNgxgr
7J7pbK58eaUWzqRFRpFpZVa3ft++LVXzxrSVE8q6T66q4LxQjR1lZXRLngfcu+1T+l4Vr+QJyu8m
TbFp8qPST3gujcg4psX8wSie1HcTnWZhpxuMYwjFUTniamACB3StBOqVOPYlcRLnkvaCFCRx0AGT
AHtxrnCakrHxYFzZs1c/BqBB0Dn9D0TnaBcVbvzeqvHaWBdkVaKlyWomV+Yl4sZhnUlqhdxJzPJa
ATS6Kquq2Rk4VP3Ie1wlKXv17E2NgQbCnH5i218thX2tF+Mz9zL5WbeITVauzXOVAb/t/eyZF3Cc
mOYtyMZXw864madEbv2uKu7HuHzHdR8GakpetbDMa51NBEbslqCv2z0ElsG2r0znj45ZdeaJfcOR
9Oxi5S5M5T1iQsy2Sz6/wsi0j0TTP3ubx87ry+Ax0XyNrURxW0yNu08DT50NAEeyqHIYXUN5hs1Q
npEsy/PffxbNQjFZs0AbL9uE6m78tarISohSC7QJPTR6B/Y0D+vRGQ7Y0ni3z0VyBxsTo1iL8ZJD
jGwPf7+oQRYw4hPJteeypesCJf/zuwPDX0L2+nJNnyV3f983rN8MUi+0BO0Xf7/+9w/iIh3TezIh
iwKgsyKB/v5Bosok+/ToeOXyCMua9dRV6cFb/9NNSoEWyAfz91UK0Kc97eLGVZR0/2qs3F8+OR8/
Hs1fj9Yvp9M4HGLnQFEAdcc+Qp/bpzPkd6rb8iUuf6axe8l6J/mEhQBqCvj7m4MSsIm5N57TDEkK
W775wOEn3bqJU9wVcCN3dLkH1zMY7n0BTujctfN8rFMJZL4w+7MoOYsRdLvBKE0zxkCP6t+//f1D
E8c/jA10n/WL/+PX/3ff66mckagNC4xoBw7nYfDPqafkS0qk06hEei+Ttn+x9CZef9WyxvquG9zH
v+/RI/fSzJGL9dP2XyQo4X1uMb/4+2oGtySkKVMz3uWrRrIO4tOxuPn7amP2oVMhNhb0DBIl+W+/
SVuDcz05CUP1ZJYvDT2fR2fOsWasf7xCfGFJ7SiQ+/tpHPqqk4Wqzb//LAH+l/jy7lTmOy/YatY/
FvfQcmfm3v3f/x+U8OGMj4dm2/WLHMjaPaZPVLn1T/OpRAsL163+8yeucDteeVrK696exvD/e7XL
/wuvtoUX+v/g1T4MJRWb/4tX++93/KdXW4j/kIGHEUTg25XS8f97x6bl/QcRALn+z3UCaTp8hRfG
X5Gm/A8XvALNl4I83J8Z+790ZNzWjk33P3wHTINpS2HK1fz9/+LTJsmL7/x/8mnzc9E563oBmrZw
BLuO1cf9P3VfxlmXZU7po0COzJ9noqNnM3ffHE9cFzWVYUBZjnmSbQbEWM4exbSlc3aXp5jG/pbi
mpN7RjuuUyA2mh4I23Fw47CR8s6sopZT6QAH9aYpLcADMSVsPptDFwsTdebor0ytCHqvEVGTWuJq
RHidXcqPmUhtq56+oYZvsIzkxSIHEnY+C7nA5olzkqqmHmUHFHS/zXI/gwEGv70v5oSpvGiO8QI7
mlohCiESkkOzA7tjHvuQ9kcLOPpxGreNOxgvdeecSoQfI02aLTapjxSw4SGyFbYvnUp2UmIC2QYh
rlSci1NjfEyn5wipAz8gDSl28AwHYJOJcmvBXA9pLwe7wGQNrll5BT7i5OQYx7B3GXvF8SM0Swgl
aUyNkvYvqqSlxY5NOIJIdAG19GsFfU+WhQJL/1Q1RXKYBv0ul/vWGKOLlgA0HcQ+W1ClgZ5BH4Li
0L1oXCXqN+/1k62BijCD+fTzAqcdI0GkO04X06/0GaTOXI6N6j8LEJnsQ4N/kVXdcBv2BBlncJzU
0axjBxgjjFFjQtndNNBF6Zrvi/edE7BEQQKIFgHTRyK+Wgw+7bnEASah2VppvilWpSZPTlbNStaQ
02Y7AhdnZRiY3XBf5ykBZwJ0lgtop2LCVWW9f5ykf0w1+5imaqnglpSvUuyGBZJQZWzTcDclxDux
zZIo5FDlleTXKPWKwWZtFtnhyoqhOpKYQaqQzCQUvu8eTbFs7X8kHuTGapPnHtKGFb0PyPY46L8z
m0MHT0bPigsnLQLy6RLDMYpT0O8FfL2dRyFmODIib6xirVtnpDZq7yUw9HNKqVxfq6esyeGZTQ3S
zFDt/cn+yA0YBIn2yXOCPV0rLpE5bIaLBEO3uFkv0KEYWSbIqY6Yz1NLLXs/vabEAo8oSzdTm/xK
aYEiuh3pXaLouyDFbbNzFxYTLbi24dS5z7Wj8ks7YkWgn03dieErm9ofGvawB6ZzEVIkj/0DrILJ
KrGfmekp512YrQitoj3VJoxGYzK2dk7PSOwyqlR9RwTaa6nOsl7zCqNTOXVYwmUPHq9dMwxg5tIR
LsEqkoHSE5LsrcV2iY2ouykEhoqkifeu8RNEDQEB6tA4T5htOMTNS+niNCisEQOWvxjg4SuOH5MZ
VuM6ip6gDliCKbqfrA26I6JxX+NBLmAX1Iv8zRWl832Uh3PAqNkOlAhhgVHv5FOQNscE4snifrnM
lCDnyx2Z7YxGJTQ9iRkN5Ei9GXWAUjgn48lkvmHbL0Sw1LHHCMGbWGx1Bx+zLMx7sPSwg7MtNMOU
W8m3SV4x6HJJNKz40BcCNBzOy/IzN/J3HTMFSnzGlcnkM3ldfQfJK56ialsNJANb37mNXJ2xTYHr
oIwmTErYC1S/EERLuMrr7T0tFgeiutl1OSQza7rxO4NmgNmgfhEAiduyG8z2PofCcMTKxmSNSXXZ
lBVuq/VtRoSisYgeLyVOPd0gzMz66KTth41su2GGxuBV0saOfT+cB2p1Wg1LTyngtdg2njFMnbHj
0WoAFpMy+uZKyhpfX3yQZvqGGEUjaspO1y3kPhLxwqdZzRvIXyBUJD2a03iZKKsnFKh8vEJ3vQ8q
WI3PKvWGHVtV2oEY1Ci8WWkXYK+rGoqIrW1b+neumb/7iXEMLNVcJG1+yRoZSTt2Twmwpj3HO7lh
7h0zgU6e4buDpQoifzf3Kt/eDyJbAN4hG9uKbskK8xGb9ad44B3A/hJAhN0XNFPdN7kBs5L6LAxt
CHxG+mwXzT4uGWLKlBPmUhqvVl7uSx7SWIeLFG+juNjISRsCflhQ/O9I+hnTl6Mu/YPRe5wDXAIX
foF+mFXyN0CY0sL9GYzuOu3HBh2yu1mGkyGYmtguIBC8L9jdx5u6J6pQRMyoDdE7bC8RkS15DojE
7FtQC+HipffKbtJ9KkHtjJQRDcuWbhKWiDi/I9ZDVa9LSXzgijeVj24IpGlbygXzuvbV3qLDaOqr
YzOPawIGBEBhrnxR73GuMVg2Mj5ZzXRmnXzDnQs3bviBwWCGWr7nxjJupRVQX1vXmyQbUOqwl7Y2
9w0tKcGVNQEAhUpL+VD+Rkfeo8xIF4/wtzmxddyOnAd4neQ0gNUPYtbgHQbwkjzCFAyR6+eK8Trg
jp0KxNL+B05StwmwFbNWfs9svpkYrWoNdoU4op9i6Kih0dgI1gCwXiMfAWt6PlHv2XUwDWqCGk2t
D6bT4wNihLXxhu7aIjPCeC/9sWCl9zVyTc9AbL2HFeljXo6UUMdLup3XCGSt7gUfJda+EY9X+Txy
vAk9Hi7skO2p7SP7gMKBkkVHnOCQywUcT6xOyTauPHjQvGOHIj2UBaus660UeCtiNgDjn9PSysnV
EQ2X/YWx0KOx2L+Bn93VCFZsjRg6t28wABA9BHeiCvqHxuC6UdLguu0tAK2ZpyDfBQkxzd7YoILR
RLUAjcodjphOA1SM4CfMCotulY/Wg1QY52OzCfLkC1/4rY+fLyRTYYfMByDZz9s1QJVk0ApbxJVQ
10zFp7J953WAsSXdFp6JH7SB8R3h2RBt/9DF5Mwd6nZFXNM6Ph6jDowL5J4XvykcZiDevkpEz8Fl
waHcpqhXyA5D9zDqmDGWpgoG6sCxWhO4amCoViP79K5xZ/S0L7etRYXHmvUPnJOJ+2U7e9w0ZfpQ
QGvckIhrSrYYASjKTZkA+puakGT/ljEwMrlHHUGfo1QujFxr22mvosE52yTgFGOVUlZAvriOru5e
mQmQYm6xB0h9PzM9RAML2Q+b4PfaixEtDzPdwUmf0Ks4uN/VNPM545uJmLcHkbxuUOGJIn2g0ZHb
yqcru3EvRlyRz8chH7bjtKtcuuM919iXvNM3vadOIFvAVyhIItGDw7K88Zex3htVD9dPYFuqmK0Y
JM2DRRz9iLt0md9KEyaJOa+ei/VKaBjGjGguvseVLWLIgtmc61AKf6Mz6v7aY2UGHrslwFsEGKxN
x8jPsUiMpThVoupgz4m+XYwPhzcVcnH8IgfUxsZDbp2GIqQlbhMs1YUOysQejCsxzj9Mxrh/10EM
2eSEbYQb/Sob6L7LOySA5OAa1DYAzjP5mUGAniojBUY1egi6FFNSj1k/RprCi+yzJJ6CakyX3rqt
ybzspkzyfav8kMg02BW2xfAOc3YfjM4S3f9j3reliZ3HTZkMbCCS9N4XWzB2rUl3irUVb0kbcDXl
hFgfXKboycsJoAyO+lzsbDeZ4oDJ89U03QqntXXDS3L1d7bdFVNw7BFu+VR9Brn9O2MTOgSp34cJ
s5S0KPbs3fFceo9+PawOZTMCtyzh7yKOyWIhjDhnh8wzLn3XeofErN5WybezS1wMNc99XGXfgahx
JCQfCjIR88TVh4DXzp7Qlqahe7KRNXImHRsjyHecd0Q42EyellrtF1t3YYGNYSQUNWKkR4fTxAj8
b1Wua2YdVhqm5dhZn45aHhN8gBiyl5/s3cwR9JIp2puEGTZNDUm3d/EoJAXQq9nsrlFvzl3X5QiV
Bd0NMcqfYDIV9bTzRe7vVBTTxeYGIirCstiBXPLY8+d/81NeDUb1DfX8x63yGWBvrXd4N1mJ+LaZ
fKuVQj/v0vxGqjLdVTjQKxrENpA/8q3lfXmSeTRDI+wsxoARYVgRT1ivcBzr7cheVswJhPglz3dV
jshnChIIcZeFQd6DmwlnLMgMjYp0a4EoqjCWHoZl9TFOXKbBMfbp0BXnBKEAF81edPocI6xxWd1p
72T1SYunrHJd0gSAmgYIOfu8RG3CZvnpzhW764b9Yg1jKCO60hBdAUT6CnD0ThsYsmpoXsK7tyb3
X1G0j4ZRQDMNTjMUfc4DPKP4mTGVZfltx6dwJdZ/6BzQBW7DXS3JBBlOzQg/uo7o1wt1x8UbGv8Y
ZQhoFZZ9p1k2kZc626IkR9dMlEuq/jLLaKNTV2xGKka2SqTTBsfONkmze9rhqSjiXWAzag393n+U
znSHHPysdECL4gIgAoc2V/0yLQEoobiHWK26Q16Ml5SKKVHE58xxr7PaeOr88rZa0g/Bn3OFWyoC
REB0mORSHR0KxuFhBz6UmsL04o6kDt0fTA2UL3nFT8deApV6eSSgvs06f5dxRGw9/c3Bl/e0qp4W
aVu4o6KvVvtfk4TCIJT/vOJGVV/1HNvyUHucutHigKVEsTrkgkRMn53dprto16IxVfLc0x2VHX3l
8b40K5pllmEIZ6wbnE7FYXGjK8znzQ7kBmkFF7JHRvcBO921JZWQlaB2Bpi3y6pnX6Dt+DunI8FF
k/xmqse7np7btq1BCKf4qXQDPHIuArpi2IgYknYS1xRwMJ17S5EDD7qWpHSxL+mEQQmjBGsu8U2B
Gbx1REbyKIs/BtFAcNGaQwXsQKAsSejPECrL4Ct+tW1ts29PUkS65o2+YtYjT99bLSYEvw1CrMfj
kcITNveagg5aqsHlTCZxXeYj4wJvqFcuZuqSO6LMxnvCQPl2SR5SjBImHh8MnERqvE2bvXHDX5tp
/OLY00Gmw203j4d8PNs2wprKKbpsCCyedPIAwAfYEkfysuDz7qn9cfZc9w3vv//K3nksR46lWfpd
Zo8yXOg7ZrNxAbiiU4vgBsYIBqGBCy2evj+wepFipqq717PKqsiMCCccuPjFOd95MOdbZPY1tFeL
FqPFsdXjW8sJo5rsww38Mi/CKqX7MwzcVmh3NQS9pR/uR7ELW+DfIHDqmMBmu/9aF85J9JBn5I+R
oBKxZk2OgNX9pjp5OgMdp1JHrJUDvPb2Bnn/U5GOvmSb25q8V4mZftOnimSmFK5ZxhbPZEig0Qtl
KcIMT5M/694zAxHCNZtugezcGQAdV5w1YjkdPiQb2LOcjPeOfKINrcB9b07nPHLZWThfktrWWop9
PfXnySvuyz47gSY64YE5ZrwOCVbdLbK7a2bWYuGDcrW3ujdv+7z9TRV4Bcp7jlxsWiQRbpqseHGW
6CYZb6DCHwkTosONA03X7mt1NnkPglC7cMbNG6WY1kb6cgvYpQHZGv6yJBKyhcJOAfFPo2PNi3+X
T7gELXSX/Xkoiodar8/26jymDv4AMfYqrPi+msVTQ/27pONBQe9mUD2AlvE04HL0yKumfRnJrIwI
FN+2WXOOReAaELGRtAZ4QBqSoSiPDA3i6fr+awwH8aqmYyABjLNpcKVWVmkRb8QCwRYc6i1YpZ7/
RUmdnkU4pocKcEtxw5Hf7GZ3vljjg7nUTCBowLHcspdzn4H0mrx5KhoDXlsbRNvhumZFiwt9R0+0
z9Hgfeoo5gYdR97ifPateYmq6RKPkvwosgubvriMUJpqPSIs2Ih+KMs42aHxPnHxK0DbpjJ63sKz
jysVK2332x28IwkJ5wHKVsrfWsfhz0EWX4vOAMc1Vr0MHxmhdIEiY2M/lALkjWeEj5RqZ9V1xFZr
gEqzsz6DzZqEd+MQ+c0sdOp3oRMGhZL7QUvu2Q/+KubmKkrtSOPmf9sMhsr6oYvyaPeS3QrKm+J5
sjBc5RnWH+whZtkFc7zcCU8cRgu/lSKgJG1fI7iLyOvGg+ZBiBwH+A2WeZNpRJu+efFDZpKpa7iv
GCLHfVIOO22pFH2EgxE5STiCAE0YisnkYN7HEpxqbdT71OtfWHxeZueuGEBYYMJl75Fnp9wOJqLM
0GUWL0uoqa1ZoYloaArTkuDd0IPy1kDlpMvSSTj22KVHsrw3Mu2FCBgbUOys7ryCTFCcccahY6CU
WPqX7B3O4tp+bXJJ0DHrHTyOoPJyBkFNyBTGm956umHhtXTl+QTboBnLfbSaqmJJG2WX6tAL0gpJ
p0dXRoBDls6kf3GwtULCxqe+xooStNxrjmfvhrofCKdb7CM6oCOZaoyHGxeu8voqMOsrfAQuMP0c
XKBXp7ZJ4BoqklPGB1X0fiUYF+GxG96z8KNyOkSZ0r1vTUQDXm1vAKume4IpQOnxYTtSmZlHSrPa
G7mBl3n4yCZ7ws2Z1RyggPrz3k+sgfHAigOjqGHlNBnPbSGvZU/zGdpfjFDO+hp90rXdr8bhMYsw
fEQW1aSq0DyRbwNBpBncXd8gWSRqqYOcVsZ+OM38TX3001laxuoJfkibr9+Q8KObqiq3KGk+Rda8
o7ZJD7w59n1DHKfkiL/LcfHskPN9pCbWOCxpMjOfVG3TherMuAuJ/rVGpxuV83ij86arbbqhBKh/
WzXlmV5vXc4zziHKJ7k6mPF5oSfboVekvHhrOEvGRwHSBlqhaaP167gWU3a18wJ+aq6YLMfhzo6A
m4wdEpjStrPdIMR8K9aYdghOnwkzuWipU79peRM3dvfTHJmhDgl8LAF5IG97M0hCEpvwZ7UU23dq
4OHtc/3daJKfVQHdcJgYAhup/Cxq26/Fblz5icTW4n50aOo85kRjHjZXsmC3lMrAyQzq2jZtP2dd
ALPg5Aod51SVHrECDgiNPEMNJBI0DQkPyFLQYOQp7xC7BUiSO1xUu+mB0SccYGVIPldl1mgOTOAO
YYhauNyHTnpDhfaV4n3feBlhNFHJIC8Mx2UHEJdUOrDrO9AIxZ55Nd8RbW3GgCKo0ettFOtgTU+a
naoYmowZ039E/wwfDZO16bRA5fQock2UP1ls3Wvc4Gqpz/gorwSeoLFtqNndTIeZB/+wBPVPngnb
z9HkHVGrIdA6mDKIah3aHSz9HRlxORrDyE6CQYazj4/0wyBKywQOgWabfJUksX73DoxHkPYkGaNH
Z7gHOKwzlr2tkid8D/mh6rFXdwSJbgwD7/zMqIFAtZ3JenjX5/3eyqJfdUrAlElEj6xpZNuQdXmC
Xa31pp9OhuHTiPColj1ibNCsoCwQW2CuJn8u5SitrejWI4tRV6nh83hxc87MyOym9bbIUuYtbbNN
MzJ/ypJ08nJwjrkRChpxusJVSMpo+RqzAGDggV5VyxBZlynr5SjdlXH/KRznJqvj27Gm0Bz78ujw
9r0svTq1irgALUfEnKOGcqsFVIo18EQx4tv3jnepzfjipfotwU78NE12LVbHGJ42y2M9PbY81Ix+
Ai6QIeAkG+AcMpiiNIQks3ABJoScflfnd2Y9XivSGKImY0HBCU8nSyANwMkLU5VdM6nXpO5PqGSg
/EcopzOEhkrch7d64vV3bM36Tc4XyDpKPTmFB81Y2WxLFutS2dmvqPe8A9JBELqI2uR9UrcDYqME
YDbVCxrXJEQs64JJGxe3OtnJcgo7tPOYavtdl4vhVDt6hijFjG4JyX4wMAzSnrWQKJEfkcyT3HcS
BTw3zKaFGrPz4vckLK+VNs4X6AGZV3rXKGVELXn0u5ldCoOFZitmb2fLVQZjVFfNscm0heS6N9ZS
1fPSXRISBsvY1dzidts0oqkDIhgkehja4yYyxNaGs7UZnF3YwadNyBc255mML9RQTFUhhNyIDieU
adn7KhHZjcfbK0Nlcl5VfPVIG53UTL1dhv9kqfS3JJvr6+zsro2zS2vlI7/NB12ICjMLdODSW7Z2
RP61NZh14JXbeuA57WPtHrVZCocIBoVDptaAS2hrDyxT48z+gPo0nIqF+M0k/IhMpvBMi6ZDoTeH
wdAHMkBmtnwTH8ks3iSGE82cgcksr6sefltEBIgpwyW4w2RRwE28QXF3Wyiy4V3XqHeT8bHQya2t
we+sQymma3mMpdr90Ik8xR/X3+UWyTA5kuztUjMhnZbs04unZ5WsJzlFYOYucpvy/p0a5PqTbA5N
Silud+oHJwrRiFCD9k4i0QGR+ui2ij1vVsMYyFDFWW5/M/QkHMFcmFDQRdOpUxO+gIww5sZUwYJz
YLOAjK9WLPiUNreyYvuQtPFnZiZa0NGBNUX6uzbK8BQ2RwGZmIccRKZpsfxYZiW3ItKuadFEW5ar
Khi9+DlyFQPAwfR8RHEk/FkPJH0OvI4LSRtu+GG8Nmep67E09N4zgTNyDLmV0EahC3SzS6yHymcl
ycy3uekJqIAhQ7ZtQseORDo+J0u9hTHICqIk1jJCd4kPXq2Ej4TnmUs5rmZzl19Qb8LhbYDIdVOZ
NJF9p7entOl+lR1Tk4IhJ4Ob9jkJdWYyAsPOYk0N8i5wLzGFFhtj9pSDUxfniA1F0ZITUiJVt73e
3piIOTGzolrLSDCK4F1TZD96dnNvCoNJR/1DjnlH+Hn/5MURLT1JnUlP8RQnFgLYct1W8/Qewj48
cdd1jCRLh7crZMKQ06BXrCT0vA0Gh8pLFtjWpaMJn500uwOdXjXLQ883hvix0bSTUwnnRlfWb5UA
ka9dEO/5HJ3SpHz0IrgtteG9EzNuEKE5lMBawG/UDSbv2ckYKrk/WgrY0auehhz5naArGj2Mxiwp
rflZWv3tXGYPbkwScuMXxoilzev3+hBKVlEc/FpFAlcul2uIvkxhlXJ/zmR1soChQ9aS5CGj4Cxq
xiesUjgvxjty+5KGSi/WCht7weK7FVkiRJT8qlr3qCWQYjzvRcMbt2ED/Kw6YhFJXhB59zAU1U1R
pb5EoV235Y1h5PsoKX4pZ/iq2uZzFvUPxtOYKZZHg6k9hDRmWpaz1LuakesQifwmwkbK3IJ4JrLO
4SMQJYYWnMaNLoOagGCVmtNcsEKLwbthYCXnw8zTFyTD9xkhG9OiDoCEzhhWERO3o7NpxUNa12Bx
Clh6+Sx/u3yvxkwPShZgbIFRwASkQzAicrl77I1ZPxQONfg0aQZvZwIBq5qYnaGDcJ2zmd7WqCvP
yskOiYsdy6u941ZmZcVMBrMX+jwX7wuCAiOHexXr+PLaJE6eWojxA2sXiDU4vE2X5XnBZOpWlCx7
q5WwnOB+PRMMhIg67q5hS6Xp4Lggxmxg3uVmyT4idDYFbXdxc+tJrwhCI6OJ1tRSeBZmoFiR7mz5
pZ2GXubqjPW26LrxVLKVDLp+fsoXy75yQASmk5bHPkKRbssw9BO5buC8ftoXxdICNlK+WerAYkxK
cdcs5ksK0Smwgf+yDSSFw9WfoWkUYg6ceXp1Z+qk1kU8zTz3gS3R4usL2QvhYh0cdhkUpWjmsdAS
edAEUz+cCfCrQefrD1lMHz+6I8q5pN+VNrZK0CM4CBydhDhCSfs+aEMWgYzv2VONjFtmwF2IV2jK
6R2mlbnSm9pGNdpH6jpsac34h0Fx5PYSp5DJ09OxJ4ypLT3lqNUrZ+6GiQrVLEqkCDyZOzSb7IsQ
uuwNq31tQg1KscV4L0GMvg+bPPMjr3+TGUXgupsSXVLezZXPBKl87PXkWLcmb2Y9JKNJ6CgqY4yx
xZQUSEC5YDFvkq3b2zJwCAlgd4qg33cSI3qKou5VCiMKUpCuu9Ab7qtkiRgWTU8sZRjDsEDwyoxg
CQIlzLyyD06eXEZoUBjHnPls1JPHVFsFQxsVL1WEDHlaTj0upb5e6kAAQd3zRyMjUONAC70wggU4
ODAf2NajhdNaJzvX4c/DcoQF3Zvz49QU+4Y39tGLDN8Ne1z6GlFdXmdjPFbHaArrQygpWZvefEBO
7Oet211Gy3I2CmcYzmw2MbWBqshxyakk8ol58FTfgm4Qm7qdl6vZQ9MFyWecgTxyc/QC97EjAjMl
uDqcIK5E42c6sk/TFh3Kb9BnhrtKhEiwFxpTl4bhbFWM03mq1JPeMo2yGb+dcqIV5OpgX+acyRmJ
5toYY6mO49TP8ZOapkZIy4sdTs9jiJsfOwKbLEy4EcbtSEG4sY2QkE6nY6LV9VvbsTR8OQAL0pbG
xCUAOaJKPmROcmWMTcp7XJZY8umd04hdkmpi5WNjBZRDMUGGw9kQRXQD/d4+WGxZL7hBlks0oNCy
TBT3vFCWEy79XZRY0wVWCEb3kBSBuGVj7paQnvWRrEI87G9Fz/wxTbsFSdodEcocgG1Lhq45P4MP
Gn1sWo+G+RtUNRFqPWGCso1Iow1JOSkBfOSW9pJppEX0DXPFKZx/ZEUe7nmuej8doxcnokrWlkS/
5AD5nYLXPvPag+RuO4hXzfVe2shJD0x7NR5/JtSEsx+HiDDAdhKMMJj6zOyetRTDfsPjT+HvBCom
RymvB2RGo31nRyUQNakFeQQVikEwjg0DYg34a6e45YBI+c/44Dh1IevXjKcJooFjBLK6SLqRlZQ4
u3XZM03Nr7qDiWXo3P2iO8eu5w3HiprKwpsZKGuI9fTqzq31SziWH5No90jAjxgfj7NFzK/ntofK
u5hUhIiv2o9lzZDyYvMjEryZ60HbCzjyEzkE81oZgpR7de1XRyL0t+wLUIjpBBpyEw114acRFahc
ZSfY7Im5cOOfRkwDWeZRoBf9s0VHqZiDm1V052nTshcjz6to7yGO7cFlzImCBtkS+idhAYq4hyVi
1H5uD+kp4uUcl4p4EqbhPhXCM2y5Tbd6TJ0ef2LTe5KEaNJVEOAGbKcOiPePufuWcjLUCR4jxjmI
8PC/LHq8i9O4OIJiRJ2G9s8AaIf/F/OW481skOM3aOQwGiy2Ejb++x3qW8ZYnRPgBw9CJG7bOCFL
xqlmjD3MuawKNA7mhE4TP6j6iQ8IzS89L70gcrPbeGLAU85LdCQSdd7bzF0YxZUi9UPo2TunMwIU
O7NPShJfQsJYb1FIw4ZIbiddY/xlM8JbFgYY6cz6FC7iCfbYOM/2Y5jN12YeD7ReFDHpLcKbaNdU
OiEeSHCEaZ8ys2BO3ZFeHLZ3rIkoFpUNgTTtAg1wdmnLGfOd9jNngYH0hw/Qz5fZglKEjLreWaL8
6kyb+MEIIZeFEA7hxK6FBBXn4Gz6LgsMvV6BjahXLI6H2HkVdt6+gHffelnFQ0FoI+WEcXIaO3BX
+i1Odw/KwrVt8uQmZ9O7G/QVhs+Ot2i78FAnew0JeeJlR9PKsX33xLLplasFjeW+wr9hCGuKG6dM
SSqIY/uQdfEpS1gYOyXmx06pIuD4udOJAsbtTevgIUDJKScKxzBOshHlrmKMSnlKjNncNwlsHg0Z
DKsRbyjPhapO/K6sojsXZM1t2lm7j6kots4wnWCfvBRr3dqnFp1kNnxISdXUA8TOUPER+BO/Et2k
Ar2BijRqbYIcYkDtDee3Fbda7ALXRTlocuqda+YlFB7q2k8pTQfG4Cw/gev98PIUuUJKo2tWxLzb
SfpSSPT8bgc8iSpmpxeWjg3IuYYSrYMoGLcYVsMb3YmeqIsVdlKiwVWHEKDuCLZ04nNtxJ+6chM0
hFWQGC+5G96IeMTAW3vQqpr6YR50WPiktrObPpmMpbaZxG5Acip2SWPX6XLYLrpHVcXabcet9dll
LHLp8D+qMHtrEpMsnJ4MvtmjVEpa/EuWSaGnSWOfLkjIJFtY2RjVfpG8xKWamyAPgVeM9NXoNa6K
SSGCBma5SrJeK5gQlHp07xAAG5SN0e6SLnkWdRi9Jl75oAOZ4Ifa9sM4+XpH8J50egxlbK8XOvG9
PXE0eTEJH4vD1rM1CV0iufVH1oCqiHPdxsMEP8mM7XE3UxFuB4wrmyrTIElKkunJ0s6KisByvJ26
iQqOnvJMqdJBdDD6nRwhguRqOLfhtgBps1MzTg2L6FdwnRt7DnWqcgbcInICfEP7dtaR27AmgFaF
gZJnTQnW1FUY23urwtqVZyGP8cKbYlT2tXD7fFeaMB51E7aUNxVXCmm1I5uTEXn6JlahcYtkyrGx
ngwhqJ+03bCCvYUrMQHqpWhUIaq6LJ3snbCqD+xE85aEM4IKBbhfMGOu5PiDEfZguYB3XNt8zBYU
Y9YkYgaKg3PQiuos4obtHydtqJwzwaw/5rBWuykc33PyY7d9hsgUaz6z+QRKVH1vRVc9gqBExug9
ACUg+KOBWg3iLBEeuOddmfpa1AUqfCnjor64CRMSc8hvs77St4lgucbEBKb8neq8n1WGp1sXCAMM
29s5DRrcOUMOlRZawGo+C2YiTdsShC2ssv1kVE8NM3ZUTCUjUu4lUAdklnVz9NTPgI9nEVlIYeAa
OqIJANbfWWuiQhTNydkqyHiMHHWvTNTDUYL1Q0tJKuo0da30zmC7wFgiicp326WQSCQIVklY6wxO
REQ34IWPs5rfbNF/tAz7N5MXnxihfbT1bJ1wAT7xz2NR1RPUjS9ZI2PIc/eHWUGOM1uPW1UC+PfK
/mlB9SiQPFiZEXT6pKjYjYCAQ/TJXHjUmdCblEawEKPgDCQpAy/uPr6hAcHdZhJ2UDqx703LNo7B
f5E1v3YEX/hh2LdR8Bj5jawxYdpLw9vPe59t7CNhtXPF9Nk5LXcr4aKW6X1Rvv4IgZzqFvNu26T7
ixf2Yd4pbuVhNrUHcnwMDgL8v3U6ouIZ2UU1NduZnDVSET6WGOfiVDN26C8+taHwrYgJl57yZK1t
vVDWsSnqvTlJ1MNrMh0zFeIcGnmoYNTqFULpyjI1HMvlW2zF2B+R+Nhx/6zlC3I1keZoI+IYnnfj
kKutbTS8Yqxluls8W25spU/s4CWi6og+eMGnjZ6eb55glGKGa97OVBlF1/NExVyb1jOGYDQcZM5l
fg4z5y7pGUpHUZHDWC1urLJbPWfaM/wbv3c0DkLwwcuIDpTph4GspdxW0sh3zsRJyCUSONZQ4qsW
ewSSQa/mCI/sGkxm9OXpRMFj8XjTNN33LArqqWo/NbgwmTvO5OG470v1oSn709WpwzDdTxh3l4M5
Rkx+4+aucIb3qrGJVkGD7A7VQ2ut36/0fJIZtiOR3tsmL1MgZruuyq1DXzx3AxQHTMyS7Dpmpes6
M0VZS3Tlr6ghxTWTwxLU1u98Ih85RrvNL2ziVd5sLQz/ZD1SYWKtLwraoKyCHczxZPfqK3HCa+io
+WAsWL7brL+zkso8emBvwKuol3Xi0475roghVdXLYYzRvYIBemwXsA+ord9D/sRRms+jZ+D7xsW6
kSU0z1LwlszKlbpuJXsLAKyNneaY0Ufwo1LkeJP3FBJurS/xTURXP1Yo8vEIU0+a7mGFgurWkTtX
IY1b8q1ymo+5YuezAHI2BXp91o3DoRDRO/5HbtzJYNFlEnUxQUsyEO+SPmNnJgzs5jOs2hZWiCDI
j8y4NBfPiA3cgNj551ibKiKlJzjxMvFbk+23FjqsLnOckvby2gkAm4PQD02j20QpzuTIazR3UfLg
2f2LRJe1yzTYEvqQqCDDDwY0eNo3s5b5WcYWNdNAifRyvu3YzZmaY6JiZESdTRo6CJ72OnbujbzS
AzeT9aExahd7HwyyxUK5SN7TtIN9yuAJUSEaU/0Qzaz0ZNXu9Db94RriqlZknVU4P61O0HoooJUe
njWgJUFbUHx5Y00PsTwlwotv0Igya1TWzYARXGhPRcWqOtQfgIvHe7NP/SilgFERppqWtnViyMaK
8Ny0CophxUxoABBsKDAjg0+UJHmSWGqLbgZVf8Xi+zR13i9lgOR0uFmgCB5g/doH1o1ru62fu5ah
smG+j/iZdn0vXzV9SX38QLzM2DvZiXblG0CSbi5ws/GrdvX84VrDXTFN75JRERoe9KC2TQqj7Vwi
DTl1XLgfxjycLM01TvpE/letyemQjPpPZVVUkbMEkTrbgaXJFGLPuxHbix/K5TWZE0Z1WU3yVTQf
iSIlGvtmYRI2hjy4nhnT7Y3LKVap7pMGAcWBNZCPn/yust2H/2/C+6+Y8Bx8af/vvJRj8zv/KD//
mJey/obfH21H7onzD13XYTF4ruUaWNwE/2r8/f2vhP4Py8VEIOG5ORKgBfa4/zTh2fY/TM+yHddw
dNcyhMfv+k8Tni3+wX8qePcbwvIsDNz/HROewE74BwuebTnAMjjUvv8O4dqW/mcLHunxnkGqAFtZ
Tysfo9m7m6DnB8uU9YdImfYZOS6tbFIzgDGY13tYqUitl795b3HQCfs0unOIK5T+MnKGVZVaYcCm
yQ2SJvjDdb1DxBlV5R+TXaT424dd4/AMS9j85ETQWH/+sF5e6GVm8DCkU3bLALXBiJqf9Nazz4Ne
SAaeGZDVdLob0d9svJAVnlejeJX5HdM09WPo7hEaMvHurPfvn6vXaBxcndBnTSDpi5w7lhhxUPFP
u2f/l2bkFoaCE3qC7SiLAgmiafQBozm9nOyzy1FZawUBgmMlg96Bn9mWR2WIW2myyzKnRPmhlny1
Blv8xGBvYqajxopmXJ0uoX7wKrY+Y1r8dgwtA0Yx9gcgpSah5jcGgJIjZ3x0TmJI5pZoXgG7Qh3s
9OpGSkM+ADiWh0VnOd92xrvM5jkAhXY/cIAfI/6Qonara03ebEauhlzjvtt5dC42XRgUG4Io2Ghs
89Cd/RkBG02+4hRdbPvMtof4SQOFC8cPhDaohWNsbSt1WqCos+xxX9q5fNenjPZfInHtF/dU0/pw
seJ/On9/Tf87+l39X750Yw3r+ee9cPz8P/9rvUNdz9IdaQs6b2KCsKr+0STa4L3TJObFrUCBvFGD
HBm6knvC5KVdxy/t2VBze+4qOskalHU/9IjwaGzrEWOYFzNPg6M6bcqsedNjXhSkYWwLiIJHKp5b
VgHE6+UOLhA3vICI2fzre3Z9vv/+8R0hDVcIHLWW/eePX3sALxYDoHMizPaI+3+5gopGvcKup0vt
1dKCQQ6sNizA+7ZNZcBSRfmu5lyBS5hoQ1ifZwYa1l5DSljhnUANt/0ffEqus246ro4jVyfU6Y8X
eTCQRBgVNKepXu60ulxfOajlnNHYsiZKjpP+sSSmccqQQaBUPJZUn2d6tvzawSCO2xmgWdQ9We54
zXOIXGZodYd/8xn/dlR5jslJuT74GIZ1+y+f0dVBN+B7q7DVxWDm2/4D1jWYGFPPLp3LSpiSn+qV
RxJ3cOxjeONt6F7ylAnV96WcEW9GXsz4J807WEX3kFKZ65jN/r//SS2xHqqGbVj4pP96qEog92UO
9qxUencwS0Pf9BzmQFeqC9QvTqVp+uXEHtPW5jFWxWnGobE4KJKmMLYY+I4BAgYg3dQOwGvrYjcA
e7wdUoxA//qjGutH+dPT5TmWcCVCEktgxrb+clEnIGcoiRj+ijb6HFvq+HKwCgw4ZZlzCae3ri1Q
dBq5DFIq/J9tiLFompnWWes5RcOpoaONccF5O5mCBwPseyqpQ6GV5K8R2VT/5iVg/+088BwWAobH
vsY1CcVYH7g/mMbdPGGNIKZyi+H9C4Kq+RyCmhX9FYfUrorYbc3DG0kX+UsnFGccSXvVzKCVdRo8
+3kgzao1tmogNrn0nN9iab5sc1h4lxHWRIpo1yOprrffd/hIKtjZHWSPKkKmm7QLWTy7NQqbqCJu
hgAI5mTRE+PYQA9hbNkOY8FWGeFuySH4mGHe3hZxAcqmn/3SGp+XybPuZcacvmjOiV2ZB8GOVHhf
iNL6ByKa8o1tpfY5NvBv50SK0qv8629c/Nl0z3m6Xj+OUiLLV9KP+Mt5WlVdtpg1mzJrLusgX9Oo
vASozvcLUR/5Uhfugh4Ff8Lg6VA0jHoyxztVVlQcwMtTrQomTpbPkmK+/psPt95uf7kd7ZXfwalv
WJZurRXAH75cU2vYS1hrq1siXOYdTHxnzFCM6eZQis4fdOJmDd3wvRlPMP2Hd8Lj3N3MGbkV//qz
GOvJ/OfPAjQcg6erS8MUYiUx/PGzOO4EHCAi3lz27BLB3iW3i5HNR22WL9//j97eWBkvB5rTGcQw
NGoAVS/2mq39fYNA7fwa5zQEUpCbhxxQP4uUWmKyahSMN1A9kTceo6Txdr0jXH+stYNVqvjfPDI8
FX//0qWl8wY1DMnDI82/JOLZEeImJ83Jdia0Av5ZXF683D7Nlg5zzUQyamvST8CncY8zDgp1+4wH
nWEDetBpfQjMbnmj4e32cYVg2xztbFvrvfIH4sjQgG2d2qpO+dycS2A+JwJMzq0u1N2osHzhRfaU
NM5Dhf5NyRoY61p35R3vOTSGs69lUXds18rDTJJn28vQJaek9BbpJR0ZY435sBZT5b52PtomRG8X
ooaPp+gnWQgJe0X3SB79g1wW75ZAO+HnVfqhrPjXsBAZYnglFU7cX6wa6PhYmeYxybrk2qacCqzu
wEGM67hVouFjiUIyS+fehF7hf1dijqupH5UEHDRU8b72iCLN2uSxntx2mxdYIhobFAI7RKlG+zxr
fXL13O2QJcaNxrDYysObiIPXR4HByjxBdiVGc2SRkj1+F6jjHCVX0stvCdSG0V4lr/HcWtjDxCvD
Dc23J7KHI6nhjlwvULIUQeMN1Q2ukIOhlcVW162L3sYTmytGGfiDqisehI9kHpSvKe0WVeDGLdHm
2xp4HFmgHPYwjLqy/sXPEB+Xhdw2fYoU8XLxc9GVb4VgQ5XDvAi+v2K0ExqVLmFRHu+wGF7t9ych
M+IGlgIrDapDaPgMwuTs13b504LdfFdpoR50Y096A7RSpuesudLFfmpDA0LVpO8dVk9OyI9UJOHl
+2UyGZQRWVg/YZ1m3aZg0fpdhSRBky6mpSVrdtDwSRIwmoMbje3GtRkTeYI/Po4XsenGofW/z/q0
nh/1DmggLN8X4ETLHgElC4MJpw0CpADGnPmImwt5x3hERDv7/LD9OrAvGPDt0T2ELCVRj0yNdA4Z
VzKyG9/1EhbS0aj8rCUeiAWshsHEE7hv8MHVbaugE9RHOYear4rUBlzgHXoT2VTvTXwZDF6mCfeL
ptrobfyqXRUx71QyGNfmZWCIzRgSF78GAdIdw7NVsziHRR0jr7Vj3lbo34klsI6I/5JdHLIoiupf
7mCZME+1k45Rc9va4td3FQkZkvGAa+5Uiz8qKkfmF35dVKU/a4oPs3g/RctU5vsmD8OmenR0z49r
YZ8XRTW/Ptxz5pwY8wc4V2+WCPYlFY84JHnEA01TecZ8Ym6cpWMeXJnF4buF1GLtgA/KRgc3vxpo
EI/ZIm5R2LvHIpSfw1Ag86zY5jZx6uwzQEK72QQ715OgaBXPlWpkwMT6QaSze8siPUnEJV2aMvi+
+spizaFQ00AmaALUIOGjR9wum4Vr5SBwUa7b7Jg8MTxXAC+8BiykOxKpt7jmKVVMN3uTB75stJ1R
Fk+mEi8iTRj+rcWMWsonOYLVDGf2RmVV8ISXLfl2KGHT1tosbVKfUIidHUGGIvFNRdq/1pn7Re9w
STHx+9Ek9wTEENLDkeiFNhRJRURP1sbO6Z9XZ8InpiQxKNXMwZdZxouBbuI2P9p4o/1V1v79mPrI
xiLInhmJhbpL6kAG/pcJ+HKWYNyIt5yS9JiwANhH4YjGmQHfWvxiibPPvQ6LBm0CQtO5ejShi9Rl
YT7MLTpXbZjuSIFbFfwMoYyQezlu6iyQ3YixoPj5ffm/T7IldHw8iuLBVSxsXTu86xFr+VNIznAe
Ov/B0nltR4pkUfSLWAsXmFelN1LKVJVUemGpSxIBAQTeff1s0LyM664eKRMirjlnH83PECEJsr10
uO8TPbBKWmqHFFn1+hB5YXQNywZ90/oyW6y/HkiPgEzFAyxiplXyMOgcE/3ypNVLP8vOfj2dK977
kBEA7r70nZDP5pZytZJwyPY9zh86c0IzFibhIWKBc2I97S7LQ6fxWbRy4/qC0aptTyfySRSwUC5v
msjupH3CPKEb3LH/uAN1U58SmNznipSCjXL7CEnJknE/dreQS3CTgSPez0aBUHF5OBA+TMdaeB4h
1fbR6On31xdJOPJIrlK+61x58OvR32DROk+4ObKJ43qwki3boGRXq3rarX+M5sMl8FH7h8YCnxDE
2D8aOCIp50qXuacgyb6n1Nq5alAHeqn1/l1vTA8C3qZnlh5MIeZoQpDOScDEAzZgYjCgzKSFOpnf
LhrTaD8E+ARwj7+E9Tz//2voxucwZa04Rtm0jXnMN3RUu6SJ+19BW+cv+fQPqOMu0lP6B3vtL4Uo
8iwUUnfWE5ARGsu9xKWHItO4dnkKj2LM6UqRjJFM1ueXaJDNzgz84a50H+uZmJk50NdJdeEtTf7Y
8RDe9yNwxgrX1JP/5trAv9fC0+oHtDZx7m3KJiFmHk+sDyxjAxUwOlOxNge/MFAz+fj4/awdH5vE
/YhZtFI0ERoQpvN4n4wEslmaIU0ImjEx0et4vDZ2Uu89OUc7VDw+ZgzO2tgFez63BWSGQEdHMcXH
Goc/0j4TmUjW0wCtX1VPYkouLb1XVUG4KHtY0DjeGWmRe4T0Cix0sLB3l0O+w+FcnrLlFfJz+zjK
MdhXAJjuEovf1EPIOpbEAjTzTDmjUE2FHa6HOH0Fn35w0feDqahjtpE4NI0AcgF24dAGN2qKF6/O
vp2cJRboPFWYMAiWwcDaoa9PhOAFrmHXQiseKWZCdIVI4qHrkhSnHbpQryfAMmerwU0xnVi3B5si
qf8lui/2HVoptD5AGlL2i1lObwRC+jYlwK3Xf/o6BNATgssanaLSEaVhOeqDOVgHBKqwjUGl70xj
8ncJ866dP5t/te/3RzciBmhm55F3Y/scqQYv08RUoURykU2Z3rmczgfBKDshTpdNMICi5Z4sMye5
9FH0ko3iVBWNfSUuYQeHYziVKpUvc8XitcGHURAodlJ1/G4O3YjvQL1i6lh0clTXysNZLW1mkbKd
n0RkyX2biXDTZ9kWCv52TEvoJLOYCSaBimAHMcjCriabOHX2+Mnx1mIHRAe8GeIXfyLulE8fprnn
/VmvbMP6sMMlGsIN9jPTBS5UUpcGtqaILuZkb02kva61xvr6Yledd27CDisdx60nreefLtRpIEWb
bJlLEcoHUbIRXFLhrDSGp5m31tYoluoZ7dAWyLi5N5Dq7elWqhP+hfqWYanG8Ln4YrBTc7HJHOuR
1iRfrteljAaBR2DsQTiFxv3PuV3N8luHJMCRL0IsRev3m3CC6LsexGboRodw6B7qhtOShsI5LWfq
2vsLGX47sjfuwWAyyEwBtqwj1jAdiUEG8OmFJTxHD8dFt/EJjDmsxZhnBUAwGA8XYXcRqBr26IGv
bGJ2TZ/AzI1Yc2bR8LjewQ5yu7ssJ4BrvZzE1O/soLMOM5Jop9ThvrV3HmKgi04eo8zM79cfsc/U
lfaKoAZzui0DV1ISLnbEOiTETgVoo6nITN2v736TRuE+TNlDjZYLU0e1MHLxM1fBQwBenPxe/Akc
JOv0YH3cdd0R1EzWMz0rk6RBXtnwwKenjAI8Vz9gA7+Pliuj7WK8D41/b/5eCxuhE3UG8/tphjCW
MVw9+swb8WOiEelHDxWVhIuLX01vQF6R5N3U9wSS/CH7EyQ7tGVJOHQcGYjEiMApeB4IxxTTfUnG
ItvLotyvX0CFn7fqiZch8dOBGYdpBZtTDPG+PK6PIGtzbqtJI/AFvCuLikE1w+e2d5lFWx46DebQ
vAQCoWHPl3IaGjmfK8e595lQRE0G5biS/2Bh4bnVcYJKjqnGHTFMxZs7ixtT2F9TX19cVAO/xyiB
iez+gh3ybsQEzLLcldYGGzVB3X3vPtdLxrXddLACQvhcjOgi0ynv/by+tWLiTYr5yoaFCOAOEGjd
AP3hEtrne+92RcXaYSW+ieBXBdcPr050sEmzwMJcfRMbFG8L9jEoVOYjtnTy7TStmWxYxeN4RDpc
I66HWzd75Ynup4FyIoN9wdpjymd/73R9va8TC0FPgP9gW4sBdRHu7w2E864FZxxr1W3jsLMuBonV
AoUZUXNohYgdxH5R53BbAgR/yx/JsCqPCgU+2mRyw8hZNyOYDQEZNmMbN1s3sN808PLN4BCAjfsy
tGNKR6w4jtl/CTqjieECL9pLwU4P/x9qXlP8JyrKyiqaQG1hjElsvAwKZTE+GA99hlO9yqiQZ7gg
SN4ifxeXvnOg2ss2IqjPQWOwPUmvdvKlnUtWYFFrbP4wC+BqI45+RphrQJsYAwSm8cfxVYUICqee
jTjo1p2p43dbmN8umNZLgrKMTb3Y806E2ymxF1/Dcj87ghswSo42G/aFTJfuXR95D88XqEFx59V5
uWsJ/ZJufM1tw7lOmcf4jja9xMwEOBEQ11DV8O1ntszohYdWPTO4+E61TjBQ4BAD8h7tDBzqJc0U
mcQBoahexIrG+giCqTuEgKsCtzfOcxn+hc9MPZckhHjV4jg4NU8dyrwSpfKdGihYnQHOaYFSjXgQ
r6NRLwJ8NW7aYDGCCz0WBlqAhfUVJn+93vyD03tMaK0iihZm/qe2yH2WwUx2tHSOZQQbdvlc4tYP
t/UcoOGe5WuVTwfTzqYjPqd9nA3/JcmjCymCIrOyoJTwjPaqG4nO8xAOQA8sUgSL2rx4ErFb3sjq
EVDxSC7XN92uukRU6HVa3LysJYDYTL5kRTrekIXIpiD5gG1NN2Me4h7JGG8AzMls1vJYCd6NHs52
NY53xF8OGywKMaQJ/t4DPzA8veBC7sp9RmA5c5vDCOb7xMSQZj5+HfhdJpy9J+3i9+0wk4qWRsN9
nsVGuN10XyflORm+o6k5EBH31BPilVM43LW2xrQQqQtKiii9WpZhXhl/vnhh8TyFJ7lIQLp8/vbH
5dDuovEu9wSZu9FZFCo7dYSveJXqTmnV7hRBXm1lekfBkMi2MDXxskBR0AwNajP8bxDu7wrGDcKV
4HVBX5oxwM7srxAlw7wi/Oiy6E/soP/xIARH+QwjTPknaqXfOK8dYEjjLzOwH4l7eowIjqfAvMfV
99+EjxCpQniuyAoirQKStjUs5DxW/b5PYncgEeNEBWyqDt2VKMSf0UrxNBDo4dM2IcC8RbL85uq+
qcWxzvzI4xZe4pJ8JBEd31WumLjCIVNSP8lZRmCuQmOPjIQat4+2njKxtNvNHyK69/Xi6ER9ExE7
AOdsaDNnG8fMjRP8KKWguC/s6sMWmoiktvO2XBvwg0u0UfVg7FxqVA5zqjLpBn/6ITqSpbZIQcaT
x5OTRsEhqOS1jtQ3IHCyjVLrpU4lWAOk4JXX3+sp+Ow8JwRYRGeGuvU7ViDu8PH0hDQDb2wRnaM+
Q0MuF7xlYhovbNvOaTbXl9hFL9iWjbfBNPiARvM0x5l3zAaqmdInNVYU1nAwmks25/62dWEIGerN
qYA0YTenXId5j8gaC6KeXqcRqLGLpLEkieEIH3FTjFZ5x3TeUN/1cpQFC/1Feuj1204/8G0zkqV5
pUQBIXkXiWyPAxSt8tIqlgrHQFCe8+GMTz2AGUE+jUNKUNREv9nIj7u2ShgYZRaU2Ay8Sz9dCjIr
KEoRJOZz+bboVI+U79+2/WLbmMnpSewdVEjt1++adOIw8fBxq+pkNhGrBnplvIN6wq8IPVsN/d4h
IRswRXxTtn9ObM7Zzg/eEky3LFsTEJDzBq3xqXGcR+qNxfpJbheF5Dn0JQEZk3PPnHmHJhtzTzcN
hHaqZltm7Lh19YgDhe49R8/sTwpd5ciFX6PmdRumAOQEfrt9eyuCfVsyq4matNh01rbe8SVuk7wz
jii47jijh5fMNwnZCSaQp0wNG5Aj9ODYy/SI+5Yuio+m5HgjuZIGCu6pKcShF4RpUQ+d4hARK0HR
/6UmUSSx34M8YbmQt8/MsR/AJx5Fo5CwK1pu4tRR9/UuLt76DYMxZBRbn33sQUdUOkejfCocYz5a
RfHt9xaggvJjSstfdZt8p2EuIPbYZIUbApD1EuNU2aa1iRF+EjYnyl3tfjHZTJ7I5cJh0lNoMCtL
cIOlZC+emfWxLnKIgMIP9pEHnGiDtp8hhuSboP1GXfDeDkgMewvVoemxVXLnBoGvx+kbGe1l6Cps
v8XvEMbcJZI3M8QRz5x43o2N3JHF+z63OQ7+lph3LxqxaYwtwVf4s3kFfCoIe3HIRBwfSMbMabqo
igwrVACIMQeabTE8cVcCQnbFHwRHDmbNnkIqF+cqCHcUw5wuLvtyyEXXkoyrjSR8xxABU/SBBjkm
4SSYvob5zTCRFQngHVN0ntEB7MQg4HLArOBhSaqtLbNLx3BgQCiwV4vEubz4oF2vQEioIOPu3nAp
a7zCdjFzuGxWxR9WHhmJJhUHaDtfXbJoKoMk+gmWxob4FAWeHGRjYRIx6uFtGCN7Yxm1hS0GeTWk
PTBz6NZGx3vq3ZvXH8EV/adk+xXb7tNUkN9JVNgrzM1+O7g94AySvDnfsI2j6ieD8WhPuKRjG2Fr
jBCyhF7ghR7LLQI8cgIVblo75QNEXcJPgKftvIZkKo+aeWM/ayuaeSUYRBgG4UYBDRUsL5FtxU1y
+7M/lhxVoETuJe6OCbfAPk3CZoegkDqs8sxzKevPrk9mlF3GY16BlAuBevgyyQ9DnYHNMp5VmYCS
rNxvvOMtwL74QlQEZmR//qBswsuFsXMMqld3gKyRp623nXr9Vfug0gJtmrsBdTnpc7jeBooXA5gK
3ifkl+kAaUBCxBtq8yPtovlg+NU9fmGgoNs647BDfAgSTFUfZXDCnrRkfi6yxtgELa12LS6dkoTo
NsBXN6MbZDIcTeA2gubIZvpoOcO/ubJfXNlSzoBIdGKGAE0sOKw4r/24+dM3jPnkC7Lms0sBBu20
3NL/Y+OoIlLoSKS4c0ivpEJHgVhXDsZniz7BDc2tYpswKUrWKFf9GZLLbYS0R8DgRuRT+lfK5FRW
AOekjJ+8EPqL+k0cUHnWWPL7MvM2vj3Xd0GnqJ6rhtmoGY3btPLqA3E9DrDu2v81Y1U5a4zId83y
X9mCQ2IIqqf1L7L9DF/a9Oo00AgQCBUnPwOUs/6dtV5gWJnbAB0mJbaisHlsln8h52JahK/1Me1D
59EJZ/cRUmIMAqQhQnQYTzaa7F/FIIctmc1DklAqpgir4KpwDy2tdm9mHHGhfx/6zr4Kq02N6PrM
4TxAmJ1BC6tFJxJFJMYxL9zMY7Qb5iw/9ME+SWP3ZE/lm/SLEDU5zUDjxdgSM+xoEhv/XVqC51q6
+m4KDgpr7S3qBGEdBdb9wAGlkY5FfrLwWrTYU6lKHsMelKhFEvHeXTbZxeJnXxffLJHx5lz8iCNp
Guf6RFYSJn2lK9JYMJKrpoJqEKFz4FpSM/KjqSL2WsPa3PVLM6pAWu1M/qcftVP+QahCeqDEJRwG
ZuNhqJwBpBwVMZTCkNT0feZBAOJDhMvswoRm34et2lPucc6/WujWv7mYVu3Z0v7no7NgY1FShyUK
piD3igMBYH97IIJ4pnjzow/aKCivjM2YPgxIMoj8Uf0o9vizxwPOyF1vedzUzWdc4xsuA5+M4RG3
mS2n00z40ZJSNoNb6ZPr0U4CQQqsZPDcR1+zTUBs2dXNLm4pxHXH8egqq7iS7byQl6L83Hj8+C50
3F1iTtWjXRtoiSXi8Gl6rjOBuStEhZe17W+Kt6SvcKEPNrl/Vnorsin5E4yvNARswNxkZpGV3gM6
/Kwzmv4wq9+MoBueSAFmH7KMlUp6ewV/EyhyTbItHAgzsc/xbP8uVUuKYyWrgxemX+2kRpgiAGRC
v/PP8/gaRIy516lJ0AgX5y6weOWyoZFRCOhJdvfrHH7yYovBq/RP6zxinfoUCYIJP0qBIbpVtUUk
l29Tw3zQjUN7KZJTLF0WgMtE28obHmEcn7dGLUYlUmLdiviikoBXfoqh/HlsY0nvMLjqaA1Gui9I
cMLV+JbiPv7VKv+BPtK/n7nEKUYT6mmQ10c95eBGwrg5GBD/N7NTciVE3yGjdQLrN0HMnhsOgKzj
6b6vAp4CA+ht77UAWVHxXTOb/j8GFEJJLs9ljMdneZhZzI2Pym7fEmX9ArWFcHue5mPiBt+Mvvdz
ParLuqgrHdYKILxP4CMwYeES+hmBBsBL6GMpb+La+UTV5GBVYJyzSr/SVrM4UEu0QeifgPrg3ung
Rehm5CmWL4Hy87vWkQulvuE6wlvJhcFvTd0Mm4atIP49zKKll+7aEEqgKIHNMN/aliAL+PSAjywS
M5GmM3+DohWEvcLUgWnGJi0qvWmS/vojVNSMXqF/AxJyIzAty+y8xMcaWYE412xK26R7pogMj+2y
0Q/5PM4GJPaSuJ+9GgnwdkRj75nFIoZeQh2nZrJ2AQfupitqTRCil+GtUdTzHdNLQ2CsCbC1RllG
ZVOSRpBM7Hkds15ub/briAtQTpS07GmNx1H5X61lPkpcDNdM5AxPPaJJw2Z5xDFUE2cVbAkVGLax
CsF+TVeh5nEP9O+1KSBFUSzTW0jzyWXXfMogEmzcsnpsUSFezNp9cDHGBvNAKnVoyA2zMPYFAJQI
Z1De8zIWtWWdnqRi2I2Xwz8kjfNdt0Fw8MZuOiZwjCMZpfuyLuUVuSq5pZP/YMECl9ZbMtv2bSLr
7o6AmOFHXMUcqrrTRAHS7TPDjmL08aGGweZPbnIotHX0+kkBvUXyTrt0jCZd7ivgEtzmQ/YoEg/G
d4rlMeX0xcy5JxVynf2x0SVud+ZCnzPEUpH75BOUetcst4H/LlnVXrSt5VkHJMpXiKEUqp928FyO
8+IsFn2l38CDr1nDZyAr2okInTY5GUGQX2jteTzC4BYl+pzgfr11c7lLBQCx3lnQFguPcWBYGmBz
aMC13FWecQuc+nN9aLBI6U0dV7+Z3b/Gff4nHKCO/bwJdQj2vTSqXb3Qs0pZnt3Of5AJqX9FBdD3
BSaas2gsXiEIlmeiKHFBxriPHAS3x5EhwKZy3FcngGsijKnaWwWJly2m3inARMVY9f8z8bChIE3K
Ue4kOYQbz4WjIly2lzrIiU4S/9nstS+Y3o9mlDenjOVkpvBoFh49N823OIieBOg49+/FhC2zLiPc
Zbxy61C7UIgfbIjiN6ecn6Rnk57pqgffSrpzAQvm50tiaIo3fyBfz2IVUizbSndOf1ltX2BIrT8d
AlOTAO4/2eEHN7RevKSryN7BKUA+oI0hJ/C3jWvHj0mrPwPrvEoVMKYsEAfXvAYSrl5PWAcxscDf
Y+Mrxe54hDj/hM5kChzmk2TSGiVWp3hgOBDXeEmzlmtySjr/fv1VYjfQ+5gKJjYVPVmAG9yuMMip
KYWwwjD4KOr2LeNde7IEuRbkfkLPQnqMq/kEiNy69hORRaoxLr4RfOjCe1qfAvRb4pKq/M3W4hfe
hm3lKsQWKv8v7gdFPMRZi25g7ln9y2vX2/RpMW+bkCX2iMDPdMxfLd8QnyYwIekTQjeASe8iBBhD
hMo5kWaxNVAkExcGmOvO8QOFYym6Fg4ioIpkWMs21QXC7noGtQsc0onmCae5nrcKmzBO7vGLYMjv
0pPOpkJmR9HN2lkizdixpIL9sFRw64UG/6jesR06ZXl1W4sS3Rj1SZQQSDsdDEDFEFfnNnLDgEAn
IiLZigWcG+YivKoT+Knh9B0PUfzX5FVapYhrobQe8+t1UXbVtxUE/eMwsSohJKTXQfREJCDQ+5G3
hthxeDuduKgaVPQSIbsYoHdesEAq5ijZigg7X5vFYhd0WPCzUr+NzQRcGHW08AlbLYX823nF+vmm
7cD524/b9bvKg8A5yi4+uYCG2QnnT+txNS9SFukUW4hBFkg21TH8YKtfCLATrE7uekH89GCnr+s9
8iOgRxllvFtJQmKumv/OCBQo6AxO0KUw8AXZGQKwxq0I7b/hxEzNDLvjkGOK7OvEOEZ1eGW2D+TH
mEjtLbAoRb38TDDd1djrIN/XRIgH6qHzwq/AM0596v4y7AH1gotLdqNKvLskvxs7M+5CtoAuJoGl
PvVb7LJZzYk7uB07ZiozN+qnPwmAwf0qLl1Ve8I0nmVoNZuRqcxhyKbx1qWLOHSBUTU8WH1BCUrv
nDKOgMRAPEv0te4nu2VpXw7155hAwhgC5h5GfY3hn+4T33vsLT6DH9UQBYUGTHDxMKLeYaYaN6AL
J+hJxgCBPX4IY9nsM8PoN3T3aE4XsQJ3THzA53zTw6s9NfC1qUnv8rraciKXFM9s/4s20xdk2qwA
FzF327VsPHoIJa2ayFlevoTOYd40hO7vIUYAmQ5kjZZ2QbZZc1j/+nIF6n9NGTMA6xaP4lIfeJQm
+9qPkh3qjwFATiYf7AGk7CWN7cU2oY99viSuSE7bdZWfdZQ5YJBv7uifydFEcz7Xeo//77b+E2PE
UIcC0GXRRUxnEpY8uoohVOA8OXr4LPfwQ0uyV8h0VTl9ExhTif2TepObgCEYa1GeSOZN2YMxTodh
rowzKo4HdOa/nRiocKwNvLr5kuuiKO9QxblDJg/rF+2NaXv1R1YzznLQjbIkRpccaMt2fAZZ9Ulp
m/zKoTcoMtFA8iCsXdZaevPdKA5T/QGecgDOBwpDSfhEs6CABBvM/2HSIv8I37TOXzo8Fw+Fjwyt
grdzUf4CQx4Z6pu8pinHAei9qtkgCaz3pdAPJES424qPcbVuzAQGztJkxJFV/sXgLH7IUp5E2rJy
P+ThOYlVvKkZ/BEuz7ernZa/mEcz8bZVhuka6bk7v0xMNx4LftAuqBMyF4xkS/YBw3QBR3wtI+MN
uyBr00+T8aB6eU5662QmUEnXWqMwBB5BgWqxnNnl6PlzFd8PKD132k2ugLSX6jNYgBRwqPfrp2pl
oKCNsb/5qEuVQWqXj8IumF18pgpqcmW501m48NpGwDBIKZ4AACRnuyxfU8JLk7Z6l8l4b7k9hPXl
DeD1xrmLBGaHECwnMJX4eRcMHmuZ96r25GH9u0J6RWMBj63KGWjCmFYnFrkUXoRGDS+hgkyztjj5
IoxIDQeSRTzc1i447opDJVTH/Ca8MscJb0H6JJTQG78tGdiGTQjNQv/Ih4iK5k3yN9oBiLvemPlp
NlLvsJ7mcVp39OfkgOOcTw7RmF/cisSgMSxe1u505AJjwhihExow4IIo+hgMfs0fIa21NR3VXtaT
a71HptITB7AW5HSiqWRG4J88s6K1khiWs+KDubFz6qph4o5gxu4k8dG24wSRUDfs1+NgFedyfB3M
iqx4S4y7qhf/gpiUZKMD0pr4m7GN2mPnTiwW9ADVaknIlgE2c2LF3mawf1w0sBWRl4KMJSQQKxue
HBbhEnL0IY0pQkg5wGkdB6wYE8DqNKmvInTgYwZ0xrWHGJdn3TkMvXxIneppfZLNUh9tzU/FGOs5
Ibrop9WKiZk1/Rrxa335WWwbzOA7G/7f4odaj0WXZStz612offuChgoXuCIsLeUVQ0Vo7Gz4fHd1
kHkHsF6ApKPy1Pfy2a/6B7KS7F3UsIsMkvHdsqSzX1WwSLHt5zgiYLQFCG87EnVcFl6QwZK244OI
X87WDE7hri3tp/V4IXMazkDgG2RasfqRacY7XyAlrfW72XTF0WhM5z7P0m25CFxEpj/9RdXrJj2P
Z2cHuyKW+mw67IUKZ7gPp5MDxmZ9JrOlYvaXrn19Uz01kP3sMunzfSjGnvIx5rtoE6ul29SLmK2u
kiP6CFIikvFPCKhsk3UUmmk7KpQjlCNTMXxmukIwKZjz1RbDuNibDpka82/m8vx2y38qpvCRPSSH
ZEj5GzXFl1ji0hx2eyzDpjvT/k8vvw1pWL9l2k4PHmI7mNkToFRUWV3bfKyvmLcU3cu9MiNWTwbn
o+QEghnPWni18AW8qRfzkZoY4XCly2ORYqPpU21sa0CRMPvUdJmgi/icBWcGx2/1kkQs4i/0uex+
R/6pkBSvOdLlrVPbWwmu5WpYsHn7uL5PcLiX2voXGybK7o7tznrjz8wT7qCzW9sERg24K4Nm1Sju
x8ivL84I68m0CFJzSvGE3PaXGhxWuCMO8hwZDHJdBD5tnT3OKv3HEiZ7IHkOvBZgOpYroE/D8nfN
G7sfarzA5GtuleecXdAQOxVY6dGkRb2LHesfKSYMjNBBU/ERJZHlAewAiLtbz0jFA6wtxFcuVk7l
fZMitG3iIds1eMF3s46YOS/y70WR+XNoCBNrejPWGy+y3tyMlQ3jPG9r+6y8yA4AW8xwnH6R2ZiE
dXHITSvcxHPLjpHHH5lPtMji4AYwbN32teKYCB0mO4sua/FhLQLNYKz3DREPoEbVcOzlVlUe7OJF
wxy3OWL8CFxP7/7Lxyi8kUnFMAZFattZd32HEK4c8+DA3NbbFPCJNj/toq7/X2iUYfIpKsN91Ok7
EhDCJqQqj6L4rGSHc9yVoPJ0zCglh6cyN+3T1M5/DYeggDRkImX79kY4nXxpXYj1wKPXusywm71D
0sYdpD60YV7BNsnKnzMJ265zoLhXbvYeDjg2ZjN6cW2xaetK33ed3nUq59cig+1uQAXKJL08tDkJ
UJ01XMlhCc5zNb01Wst7ShK1QamnK/ninjFLBafcUpChnRod20CkHhLySz55Gz0PBBzZTFsd7qZq
pL+q5xLmuXqaJA6dzH+aLBEhz+/7w2wPzzYH8kOT80ssIQfLl2ekMXmHNcIZpo/NgcBDumakqXZU
0UmzV53UDDiLavGcnstuCUDBDsghxMHK6XolSbEji7qTIn7E6+mJ+wK4M/EA1HBBapDMBRQwF768
WYYIzz9y31Xzj5wK4WE/muFJVFFy1iwlwLntisT5ZPJo72quUDpWVizsrJADEp/CIUOlNqoODZPf
Iimyp7PJx3hItRWcI9Q1Zw9YgYEH8lz5QXG1Q40jhwqndcYXk+ycGx9nyWYOvJeNjIPIhwFfRx+8
J6GTneTIFcvjB1SJmKJOc2kHY3yOIDy0DVwgo2ljwPTFKYKaQMBFROLRomRbr566qJuzoBcn8tnA
7rZ0y1J8jAw17iuG0fuGNN8pHFBlL5EW658JmVqc6hiB8PrUjN3RnJFQVrn//jMga6LPICoPCUKl
y1oOt6R8Ic80tkGNrmIeiMzyvAopk2RZG5UxAYePCAXz0yohLIJ4uGT9nFzJcAHMOY2H0vTGY2ZF
bxk5eXGKQCi0o/8ss8ToNVnHyRffaZA4xGZyvI+zveTD+4+5Ue1rs8NjkSKgjsP41hJT6FSP61Pk
NCHKSlNTt7foN/2oSM+ZX2LiYVhZ/MFc+45Uwn/pFZOTsc9PjFAaMLpMFcbyy9CXoegTNPAqP2nG
jG6ALN53XeSZ6NL2pNhDBppDseXbr4upO4/ImbVBfJh0NeT75XmtczbCTno/NBEqqtj+7JaLve71
W95DuP0JNerSA2Fr6UUr+wnzD10Egqf1LEraaGv6sbt3wpIEEtsNDhnVF2VrhJ7wbhVzr5VqhxP4
mKXx78atoGbb6mH9oAl7Jmpk7P+GyocnIZLqCjN1ky66e3JVwktJiQJWL3khFuDmMSUNXNYpAsT5
OodMRlEf2Bi9rNbeBOdQ2NLMots/rKNr0/LuoJGcAt0yz/WMcbPWcwX5UBsUsQwG13kS8U1ISHHX
w4IAx53NxA6xr7VU+WNKbKs5pR+Y2NxLrzs70Bl9s2GXkAF+wz6H1d1NMXFY02nZlDgl6giBi/sU
CZRn6xG7/rqqNc8j+8EdKB7zGJpih9yL+D9HjMc47Albt/UfKBbkeFKDoP4cUCRovSeenaitpvw9
Z+zlo+7o8uOeUQq9ynEp6emhdm0Uy5vtfHqwrs6Jzv4N2azQZbGmiKz/ULNVP185aC5A/ANoIEbJ
xbUwQeWz7NsaTON2Xfdh58jl1/JOdRaKCEuCjcPJjHkpjO9FrM/TEBZXDzvpZm7kFXshGQEwUIgt
NG9R8yw0n529zAQR4r0n5DZIxti9bp1jH9TFZu1N8CpudCCMi1wEV6pmIbWMoiN0kaThIT/oSRPh
Xtlggvi7Hi7t8rwy+iWX0ogRQi8NiVZvcpL6gX/HxvErH2bNoc7L0uSYlVc7vp340GeUBoEZOecy
/XFjNOgECacowi3LShB7mZh2oYO6wzMcVvjRdf0AEBQkD+t/qnsTza6i3+lR3XtJFjyik38JO1+d
u0le/WhwL148eZe1DqAj0JcS7RHAbnq2Qff5GcXuRSnA27v1eah6Z7tWoEge18x4Gv1uhqbp6evs
6gcbr9fBwBPD3pl3JPTnl7oDPWAVZ8u3GR2nldqvO5P1io1Ms38Y8eSzTEnFph7bT17JnnooH05K
9lcdICWSfKr0cKjoW0qasETzU/rJdh0PELl00g2JGYzcKjR7bPcESE5Oaub9hRRA35YyEOnDNUya
iIAR8+q08MDXEV2D8kfM73oMtz4ewL+alMckNSdyg2F5DiFZDCx809aCopAmrE4YA2zGzspOgSDH
OI5RR/IcFaHpANWb/adykbZb3JHpUMlLoblGgNkQrus6BxKHm808z0RohG59RfK+Xct70hDl0fHZ
1SX+fFxnBX0tLHD91SNb/5DQxeVJjGxWp72868yQm9RIk30vEdJU/QQG2+30BVVC8jDTtiEZQVE2
Fo57gvj/tdZYBsDZQzdG9aY06wYzfKv2sLEf1zGiDGGqibkkaAm3dsyE7qejqVqQQVndHFk1vCMo
KdncCOaI+OnhS7JCSCMgesgHrDu7awEFSnGJ2xrdFbmiRNrww/H7eB0ANMghno7/Mee0f6sFng+X
7M6f0dM4fUKnZc4T8/eBZn1uzlXkwRZg85IY6eM6oOjBRD+OcX8rx9bezq1BFNtoWEQuud3FnynE
V+8fEPkCaz2IrSoUFxSNyXaW7d/1Ls2Zix2HNOm30cTeISmg5tv/I+/MluNWsiv6K45+RxuZmCPa
/VBzFYvzKL4gRA2Y5yEBfL0XoGu3yHst2c+O6O4ItSgSBFCZJ8/Ze+0wQtpE3ypJzSuXKsqaWvno
ZXtBClPnsGHNrBCWMIN8PP7Gyb57hGPEkMh3eYEBLWpi7eR2WPOJawhI96AdfGvEbYBme+6rDBX/
B/MQ6QWgYROGQ2LAB0IDIY9IfYrA1d2ZgXJ3zTx/abKaTGfW5a5Rb4HQ8NG1rPaQGxsE1WSL9QGR
baaydYZezPjrRtCQpNTaaUP6EDb5V0aS1qrVx4Nj6cdW8WCKQeWUWije4+IZ9z8BqLnmnfPwrQzq
fQ2Zf82+q98XdabfB5z9MhpaekkUTucFFF2NPoDc8h4s3VAnuP39toDEuWaqAhTFo12sDGxylOj1
eQAZtTgHyoYnMPNFwCYSna53mCaxZiNbr/SLGp7iVUgrnWEqS/Bcl/ZVcNdi90bMhoV4LN2r0HM4
2M2a9B6z3Cm2Ks5gzfjaqOkh8tPL1vZeCd5kcO5G/brw05fB7Qka1MAKMlB9VUHRHoM+VDsrbK5p
sJ4mbsTKzuxgq02c/OQAI9CYs/Qa3U73JAEALZ/9ZWoi71m3GSDKoHbPxXzdVgaP33Y3A6hVpiYx
Z6cRyFhqqYuoFQ6i4fg2zGPvOnszXDCAiWBaaTLbMMxm13W2fxE9ZPXYHUs428A8kUVAHGUcrLKX
0CyLHW6Z775XD9si1RFK8YhM90LGYNRsL8i/43yxDvSL3TOmoY0KyvuacLf9jPW0pePcG3pWHRm8
Xy77atWUDn0G94apVHBJGwGQgFO3fPo9hma2PDSTfmqITLxbXrpcjfmWp/CcMbM91/CkTxbhmRu7
bATB7ERo5GAfWMQNDELkZM2i9zCNgHuk/j51xiuEvfzGGZD1kbA+QSW3NQMxbWumM7fWpTlBnzWG
5Bnh5hcEIM11j0a/DNzx5MBAXU+dFnEe5PQZaluUaZhyRNmsyvmtGRQr37KugSWHYxiPaOznHqao
UPka+fR5mr1yy/HUshnxDQUTP8gPpM/W+AXMuDy5qH6tXDcezVS8pmN5T5hUu8fbE21pW3ngT1Wx
D4xUIBaWGEmb9EkM8iysiqFTJb/ooRkfWtkOfJdy12h2d8NcWt7WvWRGKfKtqZzXQHMhmSKMiUvz
AoQozllWWBTW6BnNIq5XgtCwi2myT0WD9CoY85xFFau7phMJK0bdWUsUCnwSUOHPnxwsZExtYiZS
kBWmkESTeBJfRKtQMiaIG+qRFzmwWI9s2lak75A0QCWS10iOne5QAPM8St37klgjQl5T3bsj+SKo
tZcCtA6bZ7dy6lNnkhFpI/Pg39W3iVGos8kMd0QST3Y7wQu8pkBSOvY30TrNBQek235s1N7OM5jl
6ZwPYhCVPmCUODjgUFfQwvUtJv3kwlItyNjBbrdNntXnmMi66GjOdVftZNWJ3QpXeZgUeBYU8mTp
3jrdZxRIxR7fCnmOmriwXWaVSQtsYj6fLCCmPC0fSx/7aczmuilDaK1ez9Lkxw7dnoTIDH5vhoyI
x7KH1HOHI7m8KMJnQrarou0YW7iu+obn1rdcqavqgxaQI1VGZrBF5YvRoaRTn5Zmf631pb9RlvN5
GQUaRvzNQex5Sqz+cRkIaIqPYSea8syquSlaPng63u6NoeWIBGx5JPPOv2rglKy8RiOnlKTNwMfJ
i0ev4HMYvJlOUxwmg4SDpWmXR0SDxVb/XaVcFtMEAN9asBtzYiyZj0mIWCdvQqRTWnAXqcC9XVVl
17kpnb1R5neLi15gE18OnHblX9t0z+5iZvnzdlYTc6Lm6aARMTjNxtTY4SU505zFUzRTv1gp0Tsw
ZRVsJIcSLi3VqspPLcptBtaoV9v4xYvTdB/bOLJzskPmf5bJ8dkX5CwUlLdZ0vhXuQGhiYBh0jer
vr9Ef6i/AY0IV23L/LnKeVPw2Q+hzXHerLsnhfNhHaX5vT8yrUXDzMKRujsz1VNMgd0fp+5BUp/b
vlmtWw88fWkglu2wZSdjc58alnllw63fqpZoKJSgF3N62qUf0n5Wgxg4vW72PjP9S+ytPJCqtEik
dc/kuCWXtanMddgxnyNY1tqH+oBfc96dMbl1tyLbA0w9NREP2CqUccHY8GI0ivC+0rSzT/ou8Z40
5Myua29Gi1+99h1wHtad38AtqWVtbNq4ZzpjDw2NNGSatTHykURs8PZjn0Nhjem/IkwEPCWp0Ggi
l/0onxqo9/O3ZO/umOd3MAYYexFFlm0Hf/KuyZlaG7PiyeRTayQBwEEWlYMGzmcDEYmwgbll7Oq3
C3kDWIp9RLBK12psTQgUwMrtAcUm/PQUMeLKqTCipToCeSZayVFPsHeF3ozl7OPqgOUis4vnEmlQ
7kBi5LH9UHz0Q3wSpl6ehNY+1L2LnYNNC0+ycUpdxlXjS+2247Wr13dLpUxiHmMMMIsEkhCVQzaV
s+vI5duGE6qlJPwOwA0eskWyXYFjYmeOK3MgQVqSA5Via2LEyfTqb/+i9d38ALr8TJUTf2bOoOaU
GDrg6vFGLuyUn5gzAC3UULPBr2WDpaPJTOrxqjYus1wV+FyoXjzHpbst6VWqlgCeetSjvaMmcVH8
YFz9+zvaWfPPf/DnLwUEas7o7Yc//vOhyPjPP+Z/899f8/5f/PMy+lLDMPje/vKr9t+Kq8/Zt+bj
F737zvz0P65u87n9/O4PWLqjljDSb/V4942CoV2uAo3E/JX/27/8t2//G8KiAYTofyYs0mjPv0U/
Axbnr/8BWBQCVKIFPdHWDXwBzBv+9gdfUQjz77ojHJjhVLgA8Xju/4VX/DscNpN0csczBUP9GdrW
FF0b/sff+DeIRQCt67CDlm/4f8Irvufu8HMN3ZAgZo2ZWgbS8QOxcCo1KgmhsmPuEJqC7UuMb5kD
bo6o6IcWPSY2rRitOuW3dFJs+dlWR51Ot8Z/yaow30xTeTV68etP9+8v3vm/vCzIk9LGijffhPdo
oywNk8wnT/WoNaSoGPmFYWcXlsfJQUOn8OufNT+BnzhKP+6BMTOU2I9MzgXz3//0+eLMZ+jEHGZH
cn2fQzPfSiqtrMCF6+DDaWe27Mi0oRxOvrJxQvuYv1Djn9lSvtix3mzhMmO11L73VvxsSRQbQsP5
2dja19r97vXwtIlxxQIrjSfa5P7vgFnv14fl+oky5TSv28Dc5Az3/Pn6HU8rRgwD6TER3hf67NNK
tuMb9ha5IVGsRjxQ0Bkw5gqHJToayn1X5dtf38S/eGDvruEDi4resiHGamRbrDhlewme+MG9FQlZ
76iAbn/9w2YC2L/AV3/6hT/i6zoxhmlS0+8IQ/U2lAjtGu1zSIzR5HxNI/vx1z8NB8mffp6EQidt
24NHw23+8MuVWjsEIZEl9BV1VlyDkgkNCXmQbKCeHh8Gy+oB4JfZNhu3Pu9P2Rzh3McbqyCkvA/y
8iqjeqGqTAgvH27AK5JI4OXxubGSkm/hPeaS+gs477jBXedi/AL0ZkTkirg9jmF+WJ8zgY+q4bZT
UfMYER2BVjW4CwaDGsjFgz8NMZFuvmneUj1f2empwmt7VI4BLcMgQSCQX/JuqK4YdyRPkeld55Lv
SFbRLWi3jefiN66r4Qq7+afBtQ8t89zGM4FIt2dallgvsukZB2N0LHpLrc2cKaoTiOqiEIS1xNNw
ymkfriohgWpNBVMlQHu7QtUbrKITAr0m2eaTdTQ91NNeyZw3DOYSwj2X3Thu7aD8HM5cCSdpXnUf
CY5VqYMtsq90F+Nd5ZevE4dSdMzY+NtwThFVdxoPg8llPVopCIb8a6Lo0pk2FjatbHYqxP3gZl6+
wmhzlTITpKjSwrOXfEpDAAFD3gCcJq0AXEG6YXoFdii8HtyGIkKLmR3J/N4sJZ8Yu4CyOmETSXJk
COknPZ+OKDZJOzW3GracfTo2L67AOsJrgkTXIqAayzQSGErszkL/ODhoivDeDIwwd+wWa98pH1H0
d2sdJ+s8uIVzonV7gx7cnV5Oa+YaNFWZCLR2Vz45MENJBSCEpnFqbNMagS8TDTHUvv2qo01MVBgM
Bm89WZhGZX3OO8+/qIrkUz3065HAaMclcEBF3+mAsxjZX4HqXKXNgYCcYe08VxX6OdAir2HGQYPL
6S+BjMDS8UhNsnW0E+0dKW06KA0kIr3KSUUFLmJAK6+HGtGKYTpM9RWKKtL+OuQSuTUrLqq0I0Vw
2Lo21LCyZ0Kaq9e6g9yBdeqFiVnHHfO+8juR22hRapK4RytT0vZQJO+q747VErubR5y+YjrxHjYZ
4UW3dspMOTMZZDflrYs3YWMO01c7BtkgJEajAY8L0Vp1e+rwoawQVR6EDnyszylgZUoaoeW4Z58P
wbznVYFxrgr1lrF0GJk8M8R87Msc0WQSrpvHLC2w8WfZq22GLyxy4NOCbaCV5rqcjxM6ynbKU3qy
qYd5Io4+V0H6HAv1VpU686fyIQinbANeA102VUB7oefnHtcq4j4oHo1J9gD56v5FrqxrI3QR1Vpu
szVrLqgjzztFYH2JFObhrEe6eVP6zyqiXV5BLY9KtLi+zsBCbyWHVO/ZxK3O0AXxPrFafOow9epu
8oro/BHHHNloofeMaAbMb+OeSKe6jwIC6Q0Tq6DKg5fSrhDTE4PHW2gk3bXeNeUmrNMeOGwwQ2yM
cwr3iqMoIr/GeR7SesMJErx67UO2wVKrJca4HUNXfxnNr3rzEuaO9Uk4SEH6Hqx+3pD2W/jDJwPg
jBdmLEtR/hCI/M4NUNoXnlVfReDqSQii8Hb6+mhWMj4EPXFWkxnbG6/uW/Rc2JKpngiWE/tIE9mr
1U6Xdj3N1BoBjS9Hi4LznVCx8NLVdB43z5Whi5z2+TAFs3sR623lzPlR3R5wENndCoV3iyDc2uUt
o4rCJyknVCO5uyQgAaaiVTpnLKUSYljLzOtuinGBebbPyBM+Rq708gamVYv1E+tZblVXvgwZ77Hf
G6L/7jFvv5iT1CLSSGjZBzdNjlDdE5F3cMnKqLkBJD3xgStjYa8DQYYeEKtqFdZzpF4yfqfUiNYQ
wsxtnFgV80CDwxjbLqL35jwhaUDxh05Tp8e/YeS91TCA7iyRBjv4O+TZsqat7ay6dbJxgLGBMDqt
4u9IAmoXgodl5FBx3WxECkp6dBFpl0acH+zs0gcOfKfHsX6ZJtNn22/u3UGuIDPgwSBNifN6uCfj
GLcHHIw0vTDCzLyZWvsRrbx3dHOGI7VLHxOzyBX4J1u2KyR4MS1a/9Ynspb1xuXMEuFdaSpscHZL
pDouGq2UTzls5z3NC8JPeng1VMhsPwXalf7Ki0yLeZF2YSRegz6HKWSUW7cyGu+IpG52KGLrYnrJ
B6L+kjhugIwZd1XjX/c+IZLtIN9a1yGoJbagqPXtvQ5aGYLn0UNojHfnmm3L21cmyTCdb1/EuOMK
6RxFCjo7UPnGaABPKtO/dY1uJ8sovdHRxlRSx8vtl+VZ0Iel3Yw3NbW9VT6RcWY4SDvoSwEp8pGq
1CaYM/i0L66fv1hFOeBixSLY0MTnqRdEQzFug8rd4HyDtjD0+FPNFkImyOa1M700dhwfcqogQp9o
4JihDoxnZWq93DYuifRt5TyXwfdJhmRmD97nrMxZ66drX/XWUa/hMwCiNGP17dflEl6TP5VLpqt7
DjhsadisaPPf/1RPl1WVDl5XJHwSQrYenRFBZdBmi8XOT3N5C5GBHGxnDogAZ9Ga7gtqujk7Vl7R
nbpui4CIe+gOlx3YSfy1wANDVsosy0lKr9ytaQuyUEN5U5nOvc+bjlKa44k7Nmj3PSy/REHhMmC3
bYCQBEZQHRBbVavSgElQaKQPEI8cOmSwTuRE14QsbYsx2PGibIkbU4SOO/ck5R6KZrwAK7OJphg0
oKMOhiFH5L3Ns9NQsoRd9dUpXnzYHduhSkGokAp9keA3HkFBnxyB7FlV2gM9q7VbpTilKVvXJKI+
Y9vZ0PV7GzUNY3lLrhHL1Y2Ri/ssKA6+bW2zuIZ56SLFZgzPqsmmW28zmb4wAyfFrgcyhxHNVskd
Up1rb+j7ua/62ZXpZTJl5rmK6Tql0BlEwh5mNuoGrVZh+ievSzToCIjs0wBmQqTcL1ViOdeaQ/5c
lx0MNGZ4s5kUFNF1mE2HHErHoZtm9as+HOc6zFLlnhC/Pam/w24cFBuOq23pdoNKAohGaDwUssz8
bqv6LnQ9eKJivAgKjESEIK4CvSkP1KuIonRyeyv0welwGaQUZJ3ED+tal4afVfBzGeKBeYOzYnYr
nRYjoWPatnIgA33Ssv51/jEJfe3eImJT7w62Q5WdERjuErMFXo3tYloTAfXaVMmrajF+thyBsuus
m60NcyJxyvR2JfgNkOddWF3wAvXzYAFexYr3YjCS7RsLR0rLVenhKbeSr1OINU12dO9JkKvt5zyq
rprARQ4dDpgpe+c2BcfZyOyR/BjQCTeSlCHU0VQdtWndQrLaeyNpz3U2vqmR4jCxGWkJsmFUNSOr
NIVwI2c1lGP8OvW4upP0AujRo+43bw45KfiD9Dfp5FdkpwB+6MmF5uN9qOKWcYLmknrGTL+r+uvE
O5UcBQrC1vOk+MKpFIVtiEiQ/e+NjJKvARQetOI2T9tnJADAcoUVdhQMoForj1epZ36LLWJHq5Bd
xAJB6A+9IhOP5n10g8IOKEZRP2hkva/0Pms3pKYe7WK6y6eCgCqHKJ82uyE7td70gQH4q2lurX4g
1EYN/R48x1Gv4vRRC54pAFAvhmfO4YcGUs+Wpnuwtpm8F3bYrtMADVumohtKU5unzIWqIL4KGhsk
UgXNUCoAAo3/VCjH36CavPS9+GpgrgkfOvDXQNVedM25m8IsXUsApvhuce07tuK9pUHrNndU7t05
HWY8kKPQ3ZL+3pXaazp37C35La+QoTS5C4yED1MZ55+S7qpJoLZTbYWrxKyPul6KS6e9LPDYEqin
I2si0ZGxpdfSoY7eaLiLlVkaN0QrDabXbRqOJUNvP0x5HIFT4vCXp7Q2zRPH52jn9yWHmfykmSXn
hvauNHFG6AyG9naffIGnsbcYJW+XhfuP7tkfTZcPzbwPf/x/2dtzOO7/z709fOnvOnvzV/8RnSIc
9++8TzabHERCjzXov1t7jkObzqNx5wniUyyD/tUfrT1yOkhV4czkmdKQwnEcUNd/9PY04f1dSp0G
hOVYJmc92PL/1dN89/zocf7x558bx3MDsfxXn4QjjEnPUbckezD5FLTS3m/EbixFWWmt+VSaI4MG
O9jBC9v3NIZfi+a1kBHqNk/zsdL2b2B66NnU5g+JH2XXJgJotdJMSyIDEvG2JL9u3RAyuPdnrpD3
XJLj+5TDPPjp9v7FVYv33Z3lqun5cay3iCrxhPXhqstZvUv56zw1zohuRkHIFLL/xAbsboo+2nox
zuistOTajQPaK1D1mw4CDluJpWLvzJzJRiJ+N0aPZVS0v+lMzo/uw00VnFdME/e9SW6O9+Hy4m7o
Muzp/pNSCLmqPqn3doDsMFVxCpaEI4vWOl+9tj0SY/FN86k5dLu6xg54h0Hc2yro2Rumf5uhw3uv
jMA7z3JydPVQcmSs7Qy7PSymCwRxnOM8IimXkfiiVTQyNGboZO/Caq2AFT2Nis7HbzqiHxH8vDgC
eaHOG03XwKbN/P7FaVG/yD7L/aferYhraZ0rEofBUcbGVY/GdCPg/KxHwnios5rz0E4XyqXLGY5E
Seky99g5wWbsi2mMz79+O4wP6QrLpVmM6+WcPMSg5cOloeGsY8cV/lNbMeSwO0+dZbbJk62Gaiw3
y/oewSPJvQTjZDEUQhiLzVkBKrPU+BBnmAzAL+lMqac36eFTnTJItraGonuZptbjeIj5IfuSwMS1
QdB2Edg2W2OIJyruSfdUEboMhEOLkG4M/NsiUAl0Zb7q178qH/YPb5ojiHV0DWnNH144Qe+fQqeX
VloGgNkgEshb3GFszcYUfDaHEYGAAlcR8vKUAv2oLfxdZQ10PVQ/4WkHQN2L+K7yPcQiUIb2CX0s
AsnCw3Lb4tG6YoJU3bsTos7Iv1qwCBZjDgLvp3tKOfMYVm59LJLtlM6/YXCM6IivCTNrDtSQ91oa
oU0axq8LepQWyUqJwbpPNW9bh0o/T0GIkqUlLS308IAZDqfcKLC/+nH4yR0uaj0DB6GYmfcvCgfA
uiVQ7hLmTznc/voufpyeOS4HEW4jEGrDRl8kPrwwQas5iFxAwy0PbNHAt22W7HmfgSthSMMPJ8jX
IKqPblQSM3rNC3uHVOe3yRbz0vBuPWba40mHwCqdoBjP/NCojzuNqAjCgp4sVhhQFJTDnVZy5LUq
0uGQWsVWzrsGyWATxWjGXNT0cR4+oOdND4TLwdL3AvPEsvCbD/y8U328Mhc7oG7bGGz53H+4MqfX
lOzL2HsyiCYVpX+NzIhW7DCzAO1qV/Wfejvyzt7MmUWNilIorEFxOmI81XICwhjU9SkJ7N3UcwQY
5kslKpTpUI3kZsK5FDjldFnOHIkm6CwSoO3xVM4vZqOrcANrYdi3zT0S6OKTcuEvMzEXq0UNaQG7
zHWMlEbkElIAH3wgUWM9Gu5DP4FgNJ0S1pHfI+pz6tu88uYP9/AoGrzrcT5sbdodWL2rbUU4nqYb
r/oYYphPqJUFlphy/oikQ+ww0slJyIbJj4pRncCdtRtPdPcBJ9mL2IL695sX8y/eBteY9ziLbAIc
0PM++NMx2W2F8hmca0+an8oHQ4UJyJ0K53gXZ9DWzlpua8RWFNN6LGgBLQ9gxIn8ENXTrWM5T55r
EdmTMpL69ZXJ+SPx/j2VQurs6lKQyWF/XP7Dpo4njT3gGeUAyTnVnKqJJffYGEgpeGY4dH0GcpvK
QN21XFdOlFE9UtwqjX5PXAU7IfCS/7i5nPc3qnevfrz18IhFnSanX1+zmAeVH67ZFAjy5xtpeJ4z
v+E/3c2W6Yc+GK3/FKPt2emypMmmyfQijoVHS02DmFlkZ62vzovxLCa/baUsEH590tywCBenPtBv
fnNRf17BpSW4GsMVBA+gsnt/UW5JCWnZVfS8CArTXMzzS8OEvI/IsBsr/Un1mP2XfbPXwFb1boJM
IRhuwTpwVKKj8esrkn9xm2yGWFRtDkkrQBjeXxGni9GIG0I8mtYSDzVt+HU0dJ+zeSfxKsFsgRRo
HITRBtzfzDpB09AZpL5Y6ckeR/M8kaZwCaI22hPeM4s0kuQQEr0JzFfc9L1PQu5cAADOBXWFevC2
Dobjr3+Jj5FlLOlU0MJkJOe5DObsD5+cAJpi7+IMelYAj0irEM9o9uBOMQTd1bN2K4uYKw05OHJh
uuKi8SLM2BrbfivSH/rCooJBK72RLm5yw1mQPSDC7fzrC/0wWaaU5UIdpvgkGGI+oyX2/m77QWxR
mQ79c0awE0AeTTxkfssJegpOywNAowPW1g5oHs2S01bXrKMsNbpeGYAgPTbGPWIaWCnhF0Ngwgnz
3Eba1TM0y+5IBBUP8TRT79HKAZBs0UwZ+X2zSFR//av8xT1HbGDyQWAAylsrP+wQSEWkO6RG8ay7
4xeLNGOE0UeHJKaj2ccjxqsgIgYFEhecmWylx45zMN3sSla2fVXbFLL2fJMbL/HOETvfSitCdx0Q
4vd/XwiozC14iNJl/TM+3nMCeX0g53n8zCzuK8OibJ+ACcSaRsY13oh7CSfJUdBRNEx5ib1eyo9l
c7U9JiaZsH+TGSXn8fD7pckmaI1uKOUHGZtLtf3T0iTTtnQHkeXPnSVIII9CmwONh3t2XksX+SCD
sJruryWx9ViXmgHeieEyueESOLQmxRc1yWfUydNpFKi6bNzoe9Bvw2bQQ2fXNjE86AxHxjRC8RaA
q1FUDKcyndFE0ZfJYdt1dDKSk7q8+PV78Ve/26xrMXjRQYrIDytcnoZFD48he16OmD/oWl2EQ6Kc
fpxa8N5OO6eIz4t9/9c//EOnef580febiyom3AS6ePPV/XRnI5IvJ01LsuflcJjllkTSvVvKDAIV
gVyrYz6vbIsLvkAR7rTjpwaf3RE7IUcVHZdCVU+/uSfG+2qK1454ecooF0GJjYJF/7g+8aToTGrt
oz+TO7TJRGotu20F3PwEneXTcpuGKk6g7sVi06Uomf3J/4HtmsFR2953OGzPJaE5MHTSexVsQGZY
K6NAsDn7oqp8ICaKBbv0p+CSJejHupsYNRRjJL8R0VLb3MrndHZjn5YeWlfEp78pFRZtzL/e7eUT
5llsJjqHYcmeMu+APz2BsitLpwmd7oncQ//CwEjCurCqSP7YdHROr5QDFJwIiWugklBDjVpDkDtc
Vk29acuE/Y/8nLWSxEczLPhkj9W1NH3vrsBDYgOI26IA+NLV2o1huvhzZ3vfiPFkH0yTsU+K6JRU
vXOCxR7spkre4eNxD63Sk6MT06rNDeub0wEKtdNcBxTMoHo2FUOYSPZNy0EmrtWZ/PeTmLcsvWzR
+pPL+puX9P2WO98ixF+8nbym/Jf/eX+LwMu4YVWZSOijfhs0HCSXWn/ZQ/H4z1VqRl51Q3pCEOZU
A5X9mM8nsCEGg9upcRUNGAh+c1V/ekfpMTEo0XVBD4PX48MHl6DaqPSKgXP0/HEwE81hBw/vmTXI
h84WyaXeuQZKzQygnjF7tWJ5bVDmb8yAUPDfXMz7ls98i+aGF9olqi5OSPqHtyjOcvq1luE/Td5Q
flL+yMQGfiYNcit2kGF54EQTS5QHjtmwysNcHDImhxsPscoETzzofc5TfYAsvtX3buTsfn2Bxnw3
fn7NuVGc2EwaaVyroDnyp2dIUHeaqKdlbZGCsBW4D7BKUhrkPaaT1Kwfq6kVW8pqNmTkLDuryOxd
VGMTCx2Dea1HLCMh6dkqQ6FQ8Uj3imTzGXs387XdEIxEbT4R3heuZO86O7eFfV43ihSm+Yti66Ya
auu+wJjw699uWaTf/3aGx/LNtJYFy9I/FoV5xiEsdeYPsZVAZE0RPdt++ezRXmflsA2CS4lTIQBy
t5ATa6GhZMZbtOvzBP9BkhwzrTsnvknSWGogpJkxeYv5tWgtubF1MsV+fcnm/Ea8v2ReFxcCssOk
kUbrhzfGo5EvQtwITxOICRjM8rqka3TpgtDduJEApADCgAIUF69pqfyC0NC7OsDtXaaJu8WGHW+Y
J5h7nw7qqpvPtqnTDXtHgNN3U3VniQSkvplH++XE0yHkhMUBL1Cb4uZcA4XSDppJVAqtewWlU24R
AfT3QaFImGYOkysvvCjx9OG7kwXQ0g5Ji219KgY4sh2SGRqMdA9TmL2JoTe/eaIfeqgUxcIkFRpp
KZcPamHZoX5all1QqnnVD9PTaDag4EMmI2FSt5yGkI3jSaCmr7ofbsOlrZhiddv3pfwE7VgDN2n+
yF9earZYZxzUt4P+myWIev1PD5H4WcaYNLoRa+jWh+07BhCcwH90n5Td2ledo26XI2IAVm38ZJoC
Y9C8TWtkVu+0o6YSQhKGgUdS1hvbZt7oeL25Zxh7JgWverQJJsRBTO+rsb0efQVTrhp5+/Jv/IG5
Uted2Zq3bjKdRF0CDkQMue5bzd0tzlRjGr9hXyIhx/CGfSCACoOxZnAotpbZA6OfJd8O1nnEJ/G4
W4rGpdexfECzaLSv49S/cFsfsFfjIATgCKVZnb6pzS8QrWeW6oqRcMgrGvgbjdTkDV5isSsn0e+X
m72cQnj37C0nf5IMWH5HTgCHwpdPRhIPh+UahrL53DuJeTKtiKE6JG2vVigrinucvTieVcbwqe8k
TY/SsNZo76y1X7jNV1KaJmLmaOF6iX4InYFkQ9Asrl6pY0rJSMuU7Vrl04kg76WoGpAAAaZ3YaXZ
3bdCxt+NGS7qS9wCrFJ7RSfoBdGgvBwD1F4Ajfo1Riu1pROXXSxBNQmkxYsAVQ2dRvWkyWE8eqTj
/Kh85xo4msVypjXYaBZo6rbEcFQ1k8/Kj9uvy5Ywd8hDbD2JooIeC5IbZZF3eFvGlIG8nx6Xhrkd
4I8Y0sreNbEEXUe7HQguFdi8HjWIjTchQJFNpDOxzQFfM1zo7TW0ZgT1GAjWXWQkmwbn61ofypu4
iteBZeM0jl5mJva6CoYat5RzC3Yl2rudhSKfuKuNKD11yVECNn+PHHHSeLaoBKClm2ZKcdL1K8jX
9xHpw12c13dRPp095gKsAx1c/Zk6kznHIcIJXiMOKUfcyHxNssWnWw0qPZajA5TUdNcu/IOVL417
HK7UB1H9wLkSzPD8+5UEVYS0lLaEBYQb6UFl/dFJmn/RZYVr9ABsiAI3NugFXiLNARpoeMmPvLIi
sUosYJhhklJCNJ9by0uzh2GHXPUDMCI/zOfgB40oEaJjytiPr+PEuHbtMTuOPqF+S8W6QIHAm30K
EoJsCtO7c/XIPHYlHitwiH5c9TNmib1PZm84YJr9UBLYCP0PU3VGlqRIo33qY6UTNcadKA/WQXiI
k6oghaO6pjtHWI8FZGXMQXQQX/YQlJI2t/QfA8skVSXqgh0oN3e9XH9tFCZmbAOX+yAe4N7A8+iP
2KJRG2Y6/usy22DfcDG3CExhMZIRsxnm/aPaYDX+7umPnhy/1EIvGMuggSz0Wm2TjmlxO2Z3S++G
RONH6Db1bagzcgisODmrwjqn07RVyrpUUS2vIqSatUrvzSLp12p8XPYVeGsnDKPqONb4Nmad8br2
9PZSy8cnMSIlxmrIGSCYOftVHu99E9gjdfx6sU9bgR/umUyaKzPPBrKQKmJ6hlRfy0w8J1rnnJsx
X3uZ581GdKLICm/YaV4MnNUDTJACWdprmvdluU96M3Kfo/4YSaymnY2JiQyDg20iKqK3ALA1A52D
3CQ8mAi9N66ffjLhKK2aqXI29dxOYo74bbKJqU+fcOnU+5Ah+uTLh4V8WdhdhEILRiOoZaDpwRyw
RhaKrt3iL3SfJTqNlUdMYQHXcxzPJGSRsMCCm7FXL99epqTCWLGhDtjZ7WbEzDn/1DBAn+lOQNgw
+KT0FPgR9ZyZWJEwDXMi4rXg8foJhPYob4JDXLMuWAM+woKzwspt7GkzGPV9Cc8DMyx8nOXGLi+z
HZWvRY1IDT23tmojPLStjYe6QpDrVZp7hlvz0LdZuyJQ16Ff5gZXSXPElo5FLd3iyzNguo/5IUIj
aFD5HlPiow5Nh/Dnhs3ROELxhsI1NBe1gyaVw+y29dJzXMhg67qzGgIh2PJXgxN/Vs2EgCXhbJ0Y
3xFLyONSZrk5XSCE//cVXQBlje6ZiSSbDtI3tKL1ChRXcwe6QwDmv1TCeoPolKzdKRHHkRHWZskQ
LhNkzoQrsnS3RIXmKXHvPwbHnlavjUTHhzUMe9kr0toUB1syQLjJbk0RNDevhN0bx6WXnZQEqGQ0
ejPsa968VC2DKN95IIeiv/5P5s5suW4jy9pPhAoACSCB2zNPPJwpUjcIUbYwz2Pi6fsD6O6S6Grr
oiP++OuiqmzRNA4OkJl777W+9cGDYBLNutWxbnGVy99KqhgslquVm5H0162LXo/gY+tYDvrBtEos
5JxRt1kALx4bPGzd0n12ApTaY+rUzT60v4sKM7ujGSejSg5WE5/rbISpHFivpOroF1P8ZhhMp/7v
Rxjauo5LX4ehPtYc/vyng1bPdAKRbWa/mBMZsTQ8SSxvsayYbbahsX671AtOg8o81SG5NIX/h24+
9WbBvIEGzh3BVK99ZAz38Uyi0UmzZo41nSstPWcO+v2JBBld5vZjJXWC46tjTMv+IhuynjR3mg4I
wGuYGEiptJ4NaPkiKk+8+LoxbiNEbF7Yi7vC88Y71fdPQ1ZoV4UKcqVSrz1wkL8fWYLvpM537Yhb
VuxyW/oSTAl9VLgwg7z0hH7/dZJhm+nj7ApcucNVqOYX2L5o7AOb0bVNmhPZm4pbF0qjbW/0KTKP
dYhRzntfmp1WGSOwJWZtZ3TwPiLGNUWZTNuum2DmxhaeWKIRhtpMANrWybYD4rOtDVDZY8plkJUM
vmgP//sYc6IkxWVq32Nbv4W2wOs9x4rW0MWvk/ZY6ylSzzh4Y7DTr6G5JA+Vl3WEtmr1dnmmSaID
0Uxvdm/eLw8nAp8HI+r9LZpBl4WhKbfLzQyNWNvT4U9WVguHwCXfxJmze9iooiRP2CjpIS4N5LjR
yTStMI+TWqsO5CG0q4Dj3ckzEc0xBTiShaXasttPZBfsncR9w4vcXiMoCWN7opccvTtlelNnSX0i
wuYrIv7iOA2Pueu8DyYN5A90lZonlssLkxplszKdMd2FU4TQ3iLfpSXFJ46L9PIXxCw8eVnNoz+v
nZpiS6CHdE4C9X3SO40xHrrEYWuJtnxTcIqX8ahq1RfaqM4+CWMqW798ITzktnVz42Q6bb1bDmm0
iVng+/79g8MOM7p7GMv0cTlzLLd4efQLi8LH7FuxB+wLzc+ZmCWkNkkoPckNLB4XmDUSyOGTf08B
8YeqaXt2Qw3VrNLKm4/fNh9DFnBgYkHpbqT4WpVlekHSv+phbawYZLk3MSChLtQZD3KG3DlxyVEw
Zmlt2CnYqG4bHzliZNrP2FwOYzR8dTpHv4kyZa6qDLgKWdLaEZCHvWbyoK8GqK163agbY75zRiSt
7SDwhmkmk0PiyVogtbo6IQ1NYJpu69HKDkMwOdvcbK6eZDq/HKGQlj2GnXvO8tDau61Fo7+Sxyat
5XvOFQ79CFkdkEtPjxMHRbJd9mJIXNxluA8qG8i0KVJSFrX4jYw+fjy3hk1KTXLJzeHLvMaMMDEQ
neQ3Hbj6G9XOd5zeG/K3NnpSTopEstn5oO+fwGEfPElEzNjp3VlAQ1q+S+YIh64SdH+6k18TkeoV
VXnHeW55rpMrwx82QJ6sI49itOtodMCygxgJVWXHr+M8lujBgSfBOKeDfUi65Nmsc/EM1K91CyI1
pnB4CZ32sSDwePJc404PQuPBy/P7jmQiGx0VyNKaNaqRz7UGl7EJnEfQ03MTxLug7j8CWNEmzb21
KhLm2KWmVdvRbIzd9I9S0nhI+k7d2qj0VlZf7KH90ovoSLyV6Zgd2kj7EgSY8gOjkM8pJW5BwzLL
TglgACw2KFubxIo3Q1gYNx4P+u1IuvzRd9K3aeDDls006wIJcp4H92GUsHmSKwydi856GdcpJxKM
w2GP3rmwo5k72Hi7RjGUWk7eOJDVym7/rEl13hJHQtaJDkazQszsm32xdecA5Aia3cYXVLQZ2PQA
iX88RF8DDMfgYnjlhfZq50IeZG69I5EMT8EYt+swTqChA+h+0dB8z3DHIp2yh75ACJ3pYHoEQK7A
Yei49L2XaW2J236jcQRfg03/pjl2t1PlfaqVuKZZc3bLUb3AHN5Z/SXnRozuozehtyUh4c8Spv6K
QgBmHz3hYy2pUEd5q2sJ4508gWGG5J9jV/1mZ8GPtKMZW/TVyp5tbQMYp6sDT36ZdhnYvFeVFdXH
5aGnXrQOQ1qVG9OJKOv1EA6QH9+7uvkthIOnpyOPMdBCD0vSgYp1w+3cLBQdkAI9ed1Rs22qkHwB
07tD4eScy2S44upH9ZKkN8hn0TTkg3krAR5+aJXmCVqV2kdhgIuzdPWVITBt9ba6yX2TszImltzo
H5UJ9caa614HWlJOdty9mdEQWI6Iy94YC8zXjmNzQUwUwe4D6c3JMv04I9p9vAv6/g6vACtZGOjH
+NoSGNfK8J3h2K3uTNSmNOs/EiZiU2s3kU+IAhpzfy/GKb3IGhyPsCcSxCUgBOIbesz9+6WLvDQi
GihmAYlkRyP2oi1qREJkbErOJgXMMGb0xeJauwa6tK6uCXHJ7cjLTkRjHZZnIqG+WcVxRfRo2M81
TIJD0F07kZE9ORHqh2UpRj7rkjfCjxZBOa7tDFqHo+QfE2kQjBiCW4tTg990e5kW3jqlMNylfYEZ
fR7+ERe0MKwN1pg9TdBN57yHnEWuPZBHGYFyDDCrzrVcBqhOIXc/2WZHgI9C/Dp36FXAaShHmLZG
y3IsJYq/YlY2alUf7H0/5lUsvcsMtxwKLbsGnvGjyfzXxKqardnzethBRVBuRUx2Kb4EG62IOLL7
iCuW53FI5gmlbnzzVHJHbd5uWsOd+tVyezVPgGhCFK6A5zXJ1J/xUN75PZxi3bkxMByucli8B6dC
8ey6FQckjG5bNRElKfEeoc48l6UlThP5B4Ps3pqwJTPZGevbyaDCZYIRcZMoqFOY+1117kz0Vv/c
Nf11WDd3BW1H6oIIOdvUUdB9mktZ5FwT6Gh5L42oy7WC/iUNlNtO55t7P9JJJQwxN3ltLrZ4s6bf
NCWXkcKvPVtGIcjYLBYG5oX2p0FIFtQIsWQXfhHESJ3iCro3Tby7KAux6kUKlXdrgqL0lb1JqxZM
mKlFw/MksuSFxF2+uD6CLG16PHfgah4JAlxFJHnMYTHhQXeD75reRHuzju+IiwZeZgMHTAeWdaLF
2Fjbfjo50TSurGhmwCrMl2zDcPAs46ro6tB/qf8iMxteEq3afgjXy68MkvowSswCbgv18J+/k/90
V5CDoWXgjtgOA5lfKwglooatJEefZrLNWRkTlrqQ9wPUYKeS+W4yftg6XBS8x3jMBXOFGlCXo1nV
pmZvgBWDu6DkT0/LQpR5Rrv2KjHOOcJksoycZvuiUvvcETRo9A60okkvZ+q+LbuX30Mwm+rbgazp
pQNpZqzelkqudEq/xwo/GFv1RTezu2Vm6gvbOVdlNG6Zd//mXnzS1s4P6KyoBUnNkIU78llkADrd
TeO891+WemEYQovwaYDxy7E0INoGPX5uO/exMGbyb2muQ9lC6Y2GbEMIDP5Kx7mEnXaaUXVnWB7P
eknPfmiiYEdabb8KLAZJeGgvwmGYurz1E+k0vQgZrIDl00K1MpkoXSaep41plt91wtJ/0/j+pMte
PiZYCMQrliM8XbqftBQ6LU0tttCwyghHiFvjag2Ssd4SGvDK4i3uEnjbq7ycibsIKdgBR5dCvsX5
XPhyE5g0yHpX/4HK3LnoPautkZorrW7uB5CCZxIlsbL55etQwVb/58fVmAvaX19iVhHeY9RDNv6s
z3JK7GWj0YlZtdYxc+NsfCjBWm58LfP3A/3aj6bb0pXI9SJa5433unTuNaswbwZz+t0F/X2IwOBZ
Ry3PpJ2v/fN4lb1YDpC0QvSdGiEEgfloFOY7FWPEGHqKTpULqQGAm+9F0GVmJd3H7L8j2KWuQKP2
0e8mG8vU+9NNQqGkI8IzHCkBHPz6Tk+GPzcFHIJE2p75aaPF21TABfSio6HT0wlC82V5W4uMMbVX
z7uG2I9Dku4oENlJtGHcO1NHncOp6t+bE/ylh6AZtTnCs9orMsYDMf5uGmv/fdg5expsXmSP+p1b
++vVd7TXjdEq0y8N7cAHeG1Hem2rv14/qHMYyCO1tc33Hj7LgwgRINLjJhu79dyVVoUtWee08QOk
YfdhkJIhlvA4L6JiPf4ayflgZlevC3XNG8d1aBMVGocNInJa4cun7XsGIpNdf4w+7Sh5bwCv71Mz
NNlSMdblXcUI3wNdydlpQ1xwwpgnel9K9sHopks5eAYdzNNSBtOsk2KUX7riuKTxdLZ2n4Wh+ZtR
/yelz/JiY/hgRoyyjsnA524QOWFRKJDFvzQpRZDPaKayDmbgDXvM87hDc5TQbWl8qChbN/JIs2sF
PEw/gtxokIk9Y3KDMsfSUCXTQxNqj0MDZHgcg/IStl/LSa+PdT1heI85mVBvWEfJxB616ooHpz7n
fD2LyOqfX/tPktD5kyGjdlB5YJ3jiOh82qXcsp9iGev+iyMSevlhvgt12GKyCIGkMp2ebUuMgrmU
yg4lxLws/DiaW1lEgF7p7uoi+7qUussXvJycl7HZRzcQzNwqjOhg/fN1/4fBPRfLVHsWXpsMuGcR
7k/9OUmOfTtmcfplabcbujSPBb3jS9Km9iNlBjFB0V2sjXJHuxmAVOIfSRf4A+AyaXFsLXXHVHh5
Vf0q+RHw645DOtwWsb9easERwEXSEG71MQwsMf1qTaQhjQ6/G0RbPKbmvAhm0vvNXmnIX/XDy1cy
Q1+QllmSTXP5858+WhmHnQ7fMfmy3ME6gFTbEMoyjN54JBxw68/pdG55GOdjbRjp3Xoycj7mN2Xa
0AmnhlgS3aX3V310uhBP2WEp9i3406UbmZBBhsEjLuiYMxWJCWjt9cldpxqWaRsoF0eUoJreA+QN
tKhBvwUuvZKl75NXo453zokOltXFaIHgqnbTsZ+HQIaQ6SYSksBroJvLxNMeUZZMo3ez9OKWJwQ5
bHukPxyh5QVp0SArjxjHcztXbRibZ5STclVoBttm4QuQHQmBAFhYm5PAsP04aK25qwiMOi1rgjbL
a7TSIa6bp1WzR2rQ1nlcHtuorO1NK9RxmfLpLjrcoh0BK3CaXCrTGsD6SlNUbHpn47Jm+rTW8WBo
rfKfhs5dxz2Bw7O6EzS0ea1JOFweji4BdFBySnG8GSBU53KHF3xABvy0HM4SV8f6W+QGA7lnDQjI
JQ6tt9YO0n2gh3+GUTrsYi/5s1fDzVLnap16CphkVzF0kMjEFu9JqLSG444H6OpvRCRNN9486HWC
7ocYlH6ZH4L4bBjPvahKyHJIyholgLUT6n1d/tJSRHguHYrlL8tgcC96fIExEB5s9AM4UhN/2+YZ
pNJKkBgBknopGT2CCWofvl6lJnit3utoOIoRrfbNdyfC4+vkqua6c4ggZICODFeF0k5DHZwjcmt2
gyr/GBuLNMd5ipON0VU4Tr0bLIkCwfedbTxXjhqhaL1JbULuzHDL/Nx2k8sydNeZ2W5jOX2IUnBt
ImPSvFPbDt0ljrMA/Kz+m+Vk4U79urG7rsHGiKkEKpXzWSkTTvgAestrPgTdSTfjvWe5flJrJiNu
u9wY4bCJ6iJdWUQQeFa6wcM818AttBimPVINT3ZGuhdU/eXBxCLz4oa5xlSbo8kylV5u7qi7X2ri
k0B/8pWp4MEPaGAzFkdRMmreLdK/98lhNOYQ/7pZzqw5QqtV7hpgaIoSwspkP3DPVpZMvmsWLqFy
Fir98/r6ySk2L0Ie4jYD+Z1HTel8Piv0mLctJ3f6L60D6JNkeBi7GpI/5ejlh9doHJllQOrDfxQE
NBaSuDourVF3/nutKrJz3Ff9RmQtr+6s91gu8f+ZrXX+F/0P5+7/DxrdXDn/747Vdff+7WcW3fzT
fzlWpfUvQxi4TjyyjP7brKq51r+wAtic5UFrIXEz6Bv85VY1xb8WKybbjCTMDozg/5hV8aq6HLkl
yrF58MX//F+8qoCaEcbRfJAGhhMh3Fmv+NNuVpOcrAoho/2H5McmZy6dBWUJgpS4bZt13wQK0z3g
jKorgRrlyDlAWncXL66MaziU48sYVqTDZc7wfTSxzuTAWKLQOtiVOFRnz4pSaORq+M2a8Enta3Pl
/MfGPkUJj8pb/3TlYZTHjRi8YJ/19tpzMmM/KK/fZG15oanBu0taLRWa3u+TchZSBo5/Z8XXOpjy
NZb1k+KDH6EgD8Cq5BttNxECliF+7HtZghsbkwAqbFHdoTmaXqyM066TvBaoyrcsItA25z83nbDf
Knd4pMPlEtdH4u5Pj9DdxxL3i5f419PG8in5cA7NG4pz3Vnqwp++nyotcijJmbaDalQcK2WWl1IQ
5kiQOZwzLezWHam3NWnee0cP6l024WwY3OY7adATyen5hFqS0Z0U5YOMarWdcob9w3zxOkL2ZULt
bssZ+BjUwUHRGk/L/14MeEX/syWah/Ln8nX5GIgxIOXNUk5dzM/zz4/Z2ERONqlZ8MVEd0uF6hHC
EpVHzH/FKnD7xelirc3WtxFU9+pm6u6KGsynEJpxG7d5vQMLRchYYZHsEohnIh5mwFTAEd3HYEor
ih3KI+c460F0uz6UtDqka8iUe92aPUdMNM6x5qh1kZsbtyKijugIJoWJ2yM3yr11UxevZLy1V4Xb
FK1I4IaKGeJw10YuG56dZjtPG2BHxG1ElE/bfNWGgjR54cY3CAGeCQFadZKBnghPStX8ywAj1VlP
aK8bMQXQJtr+kXodnFNahtWqhb9/icK3sOxCziWEDjnjdEGsZVrFztecPzsr/Wa0RnhNCwxnbpFT
76HMuWZa/Gi5Dae01OQcM8fSRrp1NUvndyWp+WtJOpdTBvJb9hkPqTAb76d3LMqzgGhTIoR4TUAu
68HRbn135ynfhu9f1ZB3lbwxtT0Tr9ZpSGrVnH00lMHWoBEKwhVBz/yoYfvbRsKHlgLbC/bPti6h
9vzzq8IO+OkhQ0KL7tLSMf2wquE+/fUhMyQEm07Lso+1bGJ12Ot9qc6ijLemVsIEKiuG6rlJESuq
4b3LNEZfRXRImAoltj2eZDyAkBiUfRMb2YsCVwVbP0Nd7OKGjLSuOeTaVxUz3A5FpCFTVO1leTGV
Y75NWk82TzaaJNzTMLUEOureQ/wpGwcsmqjXTOynfa7J4miq8SVJJt7ooQWZ5BNsGI06ICgvRAsP
0S2pwT2btedv+LchvexaMjotyHMz+1phADrRDfoo+HkdONnp3uNgu8yEmrUgVuhkF1O1hX3XMYk1
3qKSxVAHgbW2mWNfikB7EYW0N0Npt3Dk082Sq1rIkDxiv6nuIGBF3Ai3PYVptaIeym4COTzHdkTE
GK+fU1snJ4ZsvuTYNaNDKk1WxfueWIvtVPskl5g89YnRZFvZRVDJ+uS47BhOR3BtWSeXzAhfFpRu
VtvmmbElQc7zxNkdY+/UaEmK4mp+00wvagHHyJbuNN5wO9SsE5XAgzv47Y09MvqLvTBYd/AJMGPF
sMJ9Sx2INqTNXfq8VnqeI04zcnamyL5UfUqWqHhe4ixLNOxl6UIxj3IKMPWHTilsV/T+ajq5kpTY
QLjh7RBx5420VCei314j+2DK2rhmHYE85MIjwNDIfauEazEjKxihh0W1tZT15tLHkQ3U+lTlDfgw
GNbElhM47GrNYdll5gg8ew6T0OzXwQV65VnxhbC9Pa+jf0bhd3UTEi4rv+vWy62Oq7TZ5wikjzTz
UVixcBVW35y1FvMwaL61HpbRqzN5D4FZSoYhQJnaOHZ2S5M5tWKx85r+wGfpLw4T8FVWFPVdbaXv
pPQ4RFbjz44rLdl1XvRKe5yYwFxCpyux5epjLjdm7qwTa7oKZUBYI3vjY23IRIqGxomA1KEV3fhV
22Rr2Ua/s+/ORN+fGqF0EnRcRyZ9R2zTcj77/vqSw7hLkrHr471QajhopNzt9ZFCNDPUE7mv6p7+
k1QoOCwXarVN1KjdAW1gAmjvXB7K9bJx5+mE9ZCEohWtRN7CkEk/+bqrAmjwNvVIWo17noRZpmHa
nTwRi+RsV+AgORjE3W3ehcWNkeSPraIW6/xmb7F8Hiapnnz9bnmqRyrmjyP1/7qLfnaRzp+d0DMa
XNwAE3Prpw6hY8UyDwhp3kuNgLOCbtDEDr8DdaezT5xaMcQnLOCJkJA6pG/se2jgLrGSd8MIgaGS
gnGLIMtSjwZG5C4wQCob3rZsmsgvZaCxRJxM0vxSj3oGx962fzONsv/2/TEA5gBLWwjQ8tyK//X7
E5lV2C0+QaSmRcuuBuDdVOjMKPozrfxKMvZdZkomMlFTrevOG28LZiJVe1uokLw9M/lu9RRVXW0V
nDLrbE9O+nNiBLAVDTV8LCGidIyDGPtjYhGcFMb6wXLla23gqi7t5IdR2P1Kdd1rjc777A3xe9fr
xmpq5LWiqT1vte7NZJ7HuhVnD8X2bjm/arH+NejQMdeAklZ5ozYacWWbkPirY61XIMoCKJqtcnqO
g+EqqLs9Ghi4RHNiD0wjRBOd/2D1L2H2u873Yg3/d4HMW8GOx3DPwiPKQZ4Rzq93VXGGQJ83hnv6
behn0eqSOUJ8KUln+T7u1LbN/OGu0Qx11xGBUdHFfPK0ESikVj2MuzrI6nNtEFxvpDpcPbpIN6Ti
VgfyOJIzAFULjFIjU+LhVf3Q1R7CTcN6scvudmgqnG/DsEd//L338/6xSrNgo+f+uTUiY28Xo7Ff
Dp0BUrxjaBhbNiuW+Sl8RAQ9QA61w3meJG9IHtg0HRMuQb6sFjG37tPgoR2qeEfQD2pUggMgReo/
fnNwmB+5X2+ezWFCYhUG1iYM71OT1RnGshsDU+xw4bKjjeNXLAJQ1RpXAuDkZNYa5mk56STmYyWm
Na3G4ph494vGciiYRVtxvcVuM/7O0vj3S2OV83TMuyiKmOJ+OtJI0+jl1LNoDxqWlXEWN4eaYEYq
/tSy7pJJspr4aNWRigenhdNheKJf5EbFXWXdOVYhb0pS70I2zNVUTs8Fu9RpBDEemNW94QdfQ3o8
KySDV20a7K1tzTGgIx0jXJtrDyvQrjK7flsPIl/jpbuORH4eF9EgZsh00w/+2vQ50f/zN7I4yX/9
RvhkOiUw/hT+63NVyqSrbGWeG7u+Kh/LNm33kwRvrZmCsrPb5wVeBtR2G0it50Lk1in1xbacAuN5
XNV13DET8b29Kyq509Iy30tGejxH2fcqKi++FN+MKB7udGJlOAiCdgyn9nZwIAkqiH9W7dyMbXEI
dKvdan3Uww91Xtyco8xyQPG8rDimGeIx/BdPnip2TRicdTLOD1HTbzrAcfd5RlZjo4HRi/wCtZz0
j5Zv33kwTrZdafW7yFPRpqe5sw9Ix103hAGtYm2o7gMF3pPkaUvXwutcAoge9LILaGVvx+03fZjy
MxOk1agqZlV2e5CqLNcIzo3fMAvsec345Uug9cA7wSgKKhRu/0/TtGSsNIGEXu301owADg+3oCXG
nPHjksZal8S2S2+W85N0aPtZeQ7yAnfOtJKhh4Bp18XB1kaBsVnirwZztM8AMm/zpHuyct/YZj3B
cknJsYPZOuFLQyJpqjbWExDdEmauDEix8Dmw2DMib9Jg/QqGNUEVdxuT4KutKsZHIjnmmFNM7RUn
yMIqr6kPwHVVOa8GPycVkU9d0Z8TkAo3ZjcwjEbPu0MNbnzIT4oefCQQuj25L+L4mwf5byUJ9xDY
nmPCfqCyNebd8Kfy3dAaBZ8HSdMSWzJZpO+KLjmidnqMJ4G4X5/SNSaEF0a4hBvNcbPKx4NaEEzW
aoyVIp9s3MTbm9WcMW+SeMJ0gIoPCxuqguYxkdF0zLp4XI1JadCHl9WuIdDmhCRNEmzmMLjL8aOj
ccT8FtnTNsE8vPIijVTJwEfd14sJgRnEPmCg2zSL/Yey80nBUfeTBbq4kPRBDRP3lltA0+q+D2W6
c1KsN1PANliOGvyvgEvGvcEPU3RoXk6qW8/3O3Rv3czu+/elLXWk0PNiZdFqYsfHasw4autX09s/
33rBo/q3B5hTsmsZlmAQBcvp01GDoXeLKpNsdGi8xprmLMG4yk/2oTHLvpI6oiwgFr5DCuWGbJtj
wGfxRF+sF2OyJ9oc6LbUj4uOW6MNdSpN07/Weh1SiHXhMe4ofBbV7Sg7tOa0mD8091Z8ZBoSXhur
REwPDDNq6/ugbED2RmPGmjnLbUdMtVFHp7/xJzoBpNwmQ4CzBBLzylM6299IK33iKaeengpj67cV
55ogf19k9UV9tuxMO1tVRQ9lnL1nYChwZ1nyslxTBW2WLKcRS1avTSfdKBgkpS0kDucGPguRYwIJ
lF6SHaOcegA9NSRr+tckwQnzu1dN8u7js1WRv2V7crc0nY2NWaf1Ps+BF3tKmBdZIFejwLnzOT9m
Uw+XsmmiW3ykVPr1NJ4bstoPyx2tG+t2wXZFkGFWqj4Lguy2cUj9l2vFIa/ULBDcLQ36vJrKt+X/
FUywwNpTq1t6vlkmVUOg14dEWiSahZG3blMaQX3YM3SbqrflMzI03Q4jIPBhmPyD6SPCWcRwwxTU
t77uy/3yi3pVPA3CbT4iMqF4QodI1Lb2knrLDpRcgh65E0dugraptXZuOV585fcHna7J2QzHr9DC
NIIk8bXOUnoivadznQR3jK2qg9am/jbU8dUFvsLXNYvmAoKjTjKiGlnmLyVRPyfZ6uZOb5J+xWG9
OQepmGFI9poTpyDVqow3yHGStQ9TYb1cduE7t4PZvyeUtgOjhweQ+PeqIn+s500myv1qkcX8wyMX
1TavZsNoaXSLH1YY9mcvE8S1NyldDUo1jhJzsN4y43NmCHDp7jW9vpfAbzeUUJepHwGEB4iQsY2Y
BEPB/AWk8sFRKSPjFFhTDTSJztjymrS252Eq40Doe943gkyjVQcNcQNB6bR8Mzk1WkO/8iQrkW04
lBNiWIUhjQm6JouCYdKRsxTI1DwvHo+DkO6xFK19bvMRcaF2iLzyC1/jlQ+e3EKpB+4jx7sc99XW
jEag8QyX94sUZhni4HfLWfSTlDcA87rmZ49dy5yLPW8kLgx4vSgzf2d1Q3zWujw+6xJWrBGZaoVm
Uf5IiSVYs0rdWKiHsBgRSeSWjrdPBUd53daOipdq7VmoHdyePNzQZcCp1dXFYcNbvi43IR8aAenb
mMTmQzmmW0PDhK63rnHVC3jvIjpHlfIfVXJI5+d+GS131Bm7aSzCrVOF0H6bNjtlwJbEWpk48qPw
pvXAzM4/X+qpvzHixjgWQXsQ5KDd8uBejY52l1GlE75On4CBRL3qIYKP5UE0AC/c0I1hiZ9tKphw
edAHskhF0uxVahnAxolRxK/dO5Bw+JG8l7eo3I37pHm39JueqfVjmjlEaSsruURd8mc18TtivX80
UqkdCnJ6V86kDqFwxBNColM2UIDbKdL0xkoo/NrujwCRO3m6aHxhciHYzP0vth9mm8LlYOWmotxn
YaLQmfv5PrNpKlQjk30pFU5hYk+B4iUbZ45rB5f09iEc1fKsOHi+TA6225+UU/j1VnPKs9PSYSnd
JsOXScd5PPhma+x5DAOYLRz4PUrWnYcGjOpFZvMwvkSz4LxUHk21sLKK+yDxvi2Gx2EgYnUiNyNz
U+uunv5IXQvtsD6UJ6+q9F0uIzi2/XRjl6QPTjGuIV99HaBpbBgPrxgJEo2QsgdDc64YgreY4oIR
9nUHf01ht8BWRsC1I8pXA7nBPYGBDu7BKqYMG9MrLZk/e2EXu96D305bwj/79hyZRws4Rfh2XkhM
du1sCIPVL9Y03S5HV31G0miZ+zxWgjOU0iCvaXq18kRj3hugp9ZInU9B74UlCRGqvw9G+6Fw7kD7
ZlcC6DJyhwZyx2uHSD83LJFZMH2XtWOtQisS90v7gMAjDeGt9lBDLgLvjQHbmtEoIkaL09RpjtG7
pwTOFalxTGdJnpiDVTtQhI9GRBLIGF5CHMwreqDeHn3717HWvn1clG4F3hY2n3kV/nQy8flsQ7vd
NJQL+9ot5EGN5UCANtA5M6XltywAYTYAc0mgOkT9k+5G4PVDe7coUzIcNgn0/2M2IGCXgZmfdAYI
yz+G0CwFEIO9NAoOpk6iQauObQEqtJ8c9dx5yRcj0D88WoD/byN6f4dRw7A36C5J1Wa7F7gOt07b
+1cLQ8O2IyRjJzi4c4XSOJiVNOAaI0xrylHcpBUo6/nOL4ugLUbS2DVgCrmuPRBzQBKD/kyWeHOe
KvJSA1o70iDJE9ILQYuzzzTXVLHvcfdfFtUCZ+fghtnXgZCO8arnaBcselLLr4qc8H0cGg2yH/3d
qpUbWI3abtE2fHyJRuNtnLo7yDqqDrMZmJb1CgQevcOp/APsUU2+pmx2lddw3WYoNw6TpbWu9/a2
6bLh4Jp9dxS492c97IeKrVCDfuYM4W6LAReHw6rtZe16bPtqk45DCQKCU0UxWP0BTWq+nWYhZTw3
7uNMJMRjimfOpe1VlvlXR/dPkaDXUpU1ooa6KWi+JhXLTxeem4SCy9dxOKbikDWF/YKl/3H5YKXR
vy5+pVp28BgGjlUESj13mktohCirlcNgY9WNNQkcjcCCNN/ZD4kd0/5VAfNrX5h8UtgSX6KBw0JV
yT9yU7xkVkZEjYg2yz+SFmaztsa4Pg49Mjwg6sEDUbNt+5jppvGEWp5DeYqTLSYgdm3pEweCcd8J
lPIuu16MY+toIDv9CMiGzKquXojQT07RazgDX1kBf0QhJ0oWvXqdgTe44xQt7xrObllsjftCDsOm
orjY0PZ0jljRXi26Oaoc8LDkOcTbcmIzCvv3Js+/F4lcjVavvcT9jr57gH4hKL94bpKvQr1rVxPD
ossYYVbWCSeZWgMkGW3uMRtfWRW7L8HQYBnws+EWrQRcrLpz9k7cu4csiI/Eoasbz/7WVbJbjZh4
HyKN2F1ZltvWDFmUAztbKyxLJwF7fN/bWIWG/qBk0z9ZVtHu66R5LSzSK1BIt3jsiGJI4ZmtzMo1
2Aemfu3UKW1qk5Wo7WlFJ8WEj8Sm6Bk1Gd/E2fRiR81rYsbBxV1kZ5QsjqAQ4cUgTRBK4bciHvFe
jBbDogT/QJBSYLa3nhs7X00z+C/mzmRHbizN0u9S+5vgPABVubB5Np8l14aQ3CXOMy8vyaevj/Ro
dEaiu5aNXqQgZYTCzM3Iy3845zvrtARgbnTO8FBCPXe4ASD7x7u65Kbqqohrwx+KI5MTb1e21EUk
7DhBNp7jiKXmwNjzEE4u3GsM6dMUxU+asLpVVp+MYs+orXzQEZ+yz06uVSRBIPiCh5Eyn3zpF89U
pdTVkYHKKC2eusbGzSubS1tp719HfTzKQ6oPyTryWBH6Lfj7iigBZcS/G0vDZR9JKGfpYK1DoUd4
W9pVrRHoJCcn/zDjbLsYphgBn0gPao9GheoZbrJ7CZV1giggj6UVOvvlT+hJNsu9hH8k1JP6J7Ef
9ujeLYdUk0JLyHB1CW2DqrxFkRSu3dhAIl5NxqEUCoMq/SvDcW/rB9NflJpCsz0wPDWYKX0t+nL8
VgQdIKnQfQ/rHG+JbX965o+gzcqrltEEuSNGKPBmuL5dUnfKmnt28G18m5zhDB4KuU7TpDpihyk3
BLWrbVQLSjZOyE2RNPFpTGXBgCDbRtlEJPQ4nKukxtGbG2fdlXdGeSCIFeO0OiP5qUtt2P9KeQdl
t7+WU3JM0jv/vDpppLKMqftdcW5da/pshHq14rBmNpyFrrPx2A1sYmme6rpvv4gZZl6Idd4FRNO7
aKS7NIourgdMa54FLf6AxRC1KJIWigOzwQpXbSjWUpTVecIPnzd5vktNCplEYxPrRp3c20asb91I
pYckN9I1svocAbuRvtoOTAstaf6w32euWqDdWBUpIB7RYUgwSwRU82hkuZZcLxMkWpG1OeBHREPA
U9rmDo+d7pzVvr6bkQoB6K2dP9M2EmgLSGeTb5NXfwuHEXUgegUe4/zJ5rsR49heAwEhAgW7QsRc
kcbB/qrStebZZF5Tqmg4D132lnWMLGhccGw60XY0c/vki+QNrg9KiwQTSj9WMwBKcv7YvbuvgsZk
LRaZ/Vo3C3L4qgQDae9Fl1yoN4ap+6qIgqPnq7vyg/iZDEMukuo9r4foGXOzwilVsTS0onBPWB/L
W1gfKvpcSqUMBaM1/OQHDjDmqbcmQSkXYiC26jLZpWU2EHHi+IcJ72doYO8wJvPOXC4cLPf7kDFE
N60nXKtvHcOeoxlPb5kbmDeK6x/M8tlIUPws1jZLTSZabMdE9ecCKIlIKZgla7V+JuTLfh5haCz1
SBejAIDq8zseB223yD0DCBG3BPEWpaxzXXTAY+7pL2EacwBIL7+bjJX6xMsf5tCNr+ItsdppjXoM
OW0//J7gHx4bxwiQOCS/VFi8Lo8vyuf6HOJTr8mcOTfZGK6a6b68D5EYl3BsBjKW8D3AZfC1o3Zg
cxhc4FQdphZ//XI8eGP9Ojn0sR1d6Km3qm84lSn2ZxxDk3b7zKe6X7rgZZBeVc4sniCxzyEPYxsG
ivJznmosIKFFn6Q01Kv+ZDMKCPtfdlUebUuskRGHx6jRjfNX31RX2XFM60+TmPK94uTbDGkL721K
sNejKyYEzlrnHh8wVv6TwJx07SaxxfFCJlebqw3dQHnL4pT8OyjFAmbvfsnhtkkR3C1KVlX77hdh
cJLJjqQm45Rm06YfjeybahVX/QwXTjLLvGe+/urZE7IWrHSO9jCCHDsRhxOeBRIWjpfsHrjEuDUf
uPmCbxCzDjlRUEeLOia1HM5Qs0C9CresMSq6JIO3XBv5z7Sgc0MN8B4Oxa9wC09ofLAARNx0wx2B
ZmGxNDrxZ4x7lsKIPDCPTiFYrGk2IpoPcRAG+7YKx3Mu9HLtKL9q9wZ4rFMQjwlP8ulpqSLZOu9H
Rqwj+IuLUWOt7VXbwZgH6xhW3R+lx+ogRYJoptMcShZT2+QDPq5U+jTQQbeKKeMeBjNfLSuUuLG8
/dhnxzIobiKU/TNeC3L9ukkyprI5XdLOXvXjhY6TmYIogJy1zsswf6gemWp6UcHiEN5xdCMwCyZS
g1qaLdFUyL+HrCyv7tR+z33T3C/HJ69Lcd4+uebddpucVofhwDSMKDtye+Om2F1TLzgB25SXcUyv
nt1+4ip2nzPX4h7yy9Ngq/TOPoFqNgfhFTcEgLkpKrImKUxuyMrfV9U8B/er4kUMzqdAjmAThHSq
xxczY9HQUIPsctLtmx2etnE3G8/2sh/h0WWDeZCdnq8yCbUu54FYGbOgyI4+SSVO7pXPif5X72P4
RHmTS7c3FDHgPWdvxQ5lhfMB/UTJI98Pu+yutzNUgna2nZ3sdVF+irBrL5rW7MB6MJL0NNaBkVPu
xnL6LhX8GasLQyKUbe68ykIAhuV3tdQDJTcs9qie6YNw8l2d+YLp0Jz5JQdE4cWsdR0AkQCg3NqN
j5LOGG7k4HGNVP2BtLFNUcOYKjSaGkcaR9XRoi1iU6eY69JJDGC+GDAlUVyelr1515fhg1eXN8fY
RY1fkJc5W3abaOCpRXw8e2U8V0abIaqYfiql7UO3f8SM0ezThkdbEPSgwyoICk7g/STvbgQBlHiP
taRmjqvqowNavuP53r0OvXwInJpiJnkpTJJkCr//WUYEXEgjvCR5fqvZCz4s7ZihKbWOhP1e5JO/
zzXzljjyLULQs05Gs9jHBc8nmyfsanl6mLNAJPOqR0UA7HFwGxbOghiasLP2RqvnBy/PVn4f7OgD
T1GqmoPq3ntdUS1E5vMQub9By4wbCU1vNymoBhbQoFWrC+3WVwOpt91l+RizbrMMVC0yuFeLEqkw
xvRJNc2qcNyz5dfd66LAEk7WrKHTYQiajITmmLR0dCd8B7rvwn+zwCoRZ82FHbSvlWVQyDmy+9Kc
LK+Y+iazoDn6mpoGmI+Mz5AIa7O3zz4qnXCsH4iBGNYCBWmQmbRfcwiQmx+rujjB62pPVTS9NnVg
38rQPxQTme2DAjdjGtXWlKWxYpVRPX7tW7+FjkGkVNvX56miPdIjySS3Dp8wCcgniS3PhG184cok
kDMdfniOd3fT1NkyUrF3FLyMU+S80enKx9LY6exgVthSH+McmUGPc7Ew1dnUB8TZUanvu3Z4Qflf
PJRgYa0gsTeoS4kcmuVIrk9CnDN5/Qqskto5Nk4WDZfNQKJaWzArd2qyC7+kSjXd1E6YJbhD/IM8
2oS/TogqsoCvbNhTNER5DCRhJuObyTH2hjLqm27y3hxeXw+NN+IwHzkbHgExod1J7GGtLXqvrLOv
NBwYOowg2LpG96hCiJGBFe1dU3Go0II0dZiAENLtdcbeuvTn2yDPCYzM7OQSW/EjY3nc0Zprbuz8
d9Dp4m7Teq6y2CgO7pwKj+afUq/RIU3pKrr7vP2tlzFySzQPgAn18TDpPtljMbG0lJU4QBJ7PxnO
3SGNbZ3mHiW7m83pNuMT/2n9bGGF/Lqkmvn2S+YbsdVsoLoVd0o45q9Tldu3JifRMdfVA/frT0aw
1TuPQiZaE01h5EXnQoPiRLs3btTE4gR9wEPXdOFJD8W5ZGR9MCqLVU1TO1RnZGdpnZ8crI4yxzas
etv5Jpy7QkXwjhTRqbH36M1jfW9WJduqA442NxbLL27Vl1cnt59FXxgrt/VQa7lTscXYcJFeYJ1/
awBcj8DY2p076ME5c3syzXq9Qnpj8zuURUyxOXnb711cyyOTL383FJ/WPJTV5autV/ktr/NDFu/C
uNokehk9jZDIlxlZbm1IVyBgxfVx2yOFO6lyJmhiuTCzFF+UrRrmg0Z673P5WXUwHRgIZ/co9WFj
CCU2aUZ8cWlwpg6Ieldxrdtn26pe2Z1UezOnHTNDunuPk2XDc5E9Y2qqtcsHcx0DwJqt0vJ9lRJS
Cwk9M5yRbjhC7BYeBgcomBtou5E9FzPzUhxjmVRgsXXQ7wLnb8NkO/apDvRgTh31u+ip2aBK+5Um
5XRAtrVydIgSMg+B/jHuOwaeYmRURUfiS3fKzaBzKeyqpPWSStlk9gYNgATdGKAZ9J/5eYgMtN32
hTDU7OIzGF5N9FQvthFYp67QfjNw2Amnj7+TnTquo6CK1qVBlG3vG/B3JJF6jU85GOedvY0ddIY2
TQ1KYd7PpIxXversDcv3D73GkJ+WqicywDZ3WR2rrUjVzFuK7Gv+SdIY+ZlOxi2gHEW9IwXIXLPe
B7pEE4ikhfGE0Ll+KF/rPvnL0NS2EBw83/uMuv5lqDyx6dNObqE9BVvWP+AXc74PthT75ZmTWlix
QrNhN6FeItdJzypL4u3kGF8Xi5NE6Axtj9CP+VvO7fRsuoZ7MpX1WaYq2EuwEkhvSxJr3fguoHtg
sKHxn3Vgoe7itA5Ldt+RoNIMKnfFHRNvm8JTV6x7RFq65NAwEGYPYG7t2FUnqRWPAySSIz3CPY9b
7Qrwp93ofXBY7m0G+v2mDgEB2l0hweP5SARc59WqtZMg2fO0nDNaWd7TTpSnYrC66/JQay232RpN
+eSUrDzrPDQR4NGZ8ptTG3tHGt72MWzFpibi8uSXRAz03lAfnL740/TkywozvrNYeK8axBmhFKzI
9dDjaeS6uyJu2m0F65Q+HrZjB1eZfyWo93beHcSQ8EzURvvciP7WlH1wDhP3k2CldhWMqP5y2Fzs
DqfixsYEWVUVtw9TXobETM/Jz8pJdubAd6cirHnMVb3d0GrfW2vs9loZyHWokpFNafqnIkB0HyWT
WpljRytSJ9fl0pjgYHqEg53dgB9wEckC1DqLYNJPSx/VO8xPFLS/kJjds4rdT93I2THYYbhZpqvJ
BEoGXdCHW1f2ObL0B4bx04W6eENOVXPBgLJdHuy1TQkJzyvb69YQEiyMhUPCfLgslIIIc9OVLC9w
LUE18EzzPtrKD07UC1DO7suWpbaDFzEZ6sRAK+KCkdnOprti2gQiyjC1CB6Mg5B66PZwMn+gVRh2
HFPueTSGFdN2RjVdib+wMTZGLFymygDMmqyr74Fs74nNhrPX/fpM1FO+tnBshaqrWetNNQUFF79y
kQVmYf0hQyc98N2Qk0Geh2Zxj+lm96YH3MKWSQ5siWC9QtvrGSFjQxQOOwZe/S6Ne5PN8FgeFwmh
01jlu7TkIbJa0oCs+g6mxLlUWV4ShFj6DO6d58Fu9GfB1bwe9Rb+nTk+k6/A7mLYupwpft/Lb44T
fWJ+nw3b1JeWLQ7NwKnE4XxuQ/ttKcKWS9Ywp12qaK4r5xDlRXnuowTemodI0+GZthQdoSfzXWHE
Z6WTihvyyUAlwM+dkbc1lu3Rn9yXCk06oWzTt5rS82YjaNlgj/3jsmDZcqLpW/Ce35ThrNsh+YnQ
St+Br/M3PdJjrXQ0vC2TvakkoBfLEcZu4iBHLwVHKyMV2IrKE0MqztfZLmLI/Dm0DHZLdjE+VWgE
1z2Ux/m5gi4QWshatgYO3Cj5CekVtv/YEbM4RsbeLyxjg6byw2+i6g4ZGUPiCENmNrPoE4Tm2kVe
nifqtFyLnJz9KZ8Ywi/gmji85BXna+x7v2On7zdNicIRaVVS+t09ssPLVEUOl+L3cnK1m/0D0Ml0
1ntjjc+AhtQMgqtKnPqwyE5U2IZrFDUJkwzbPkuS2G6xJYjQqrxjn5Hou9wjZRwf3Vr0G5250Gb5
3krygPnRqzMb2ZJA3Org+4H9i+XMqOqN01rGDy+aqlViMnCx/PyhI19yH6Cp4GaDm2VUqUd0KIsD
O3mJAtO8JvMv7QArVWUt9lMtvDXuGVnb9xD2zVPcO/LSZ9JeEyvWps9NbDwvCojMi7DyoHwLq5Bd
rMaE00kBYSOf3Wljd100DkHnjNfG/rb0A8p7yaJ8tpXQISw9A0OCWSyVvxBcSoKuvw6aS+TYyTlQ
/H6SRIUvwnvJkP9WaurFqHvrtSGnm9a83nodWFg5YElxMPOsQjGURy9I6QF4/Ds8K3kMWoCPtl6o
vVKM1IfACoNLN2un63z81iSjtq4Y1uBGNU9y7H74yAiw8AYPEAbSjZSy32UkX1wofdUG7ox9FzpP
k9RxHoCdNzdPdjHaxmyX0QDcWv2P7rbFtTbgJnVOJXaez8ChNvRLS3Jt1KXVU6F58qw74WPUmReD
85SgeVmvdcQM1yYGJj8ItK5B2JzjvHmtE9UeJ5Yb47zlwDi5yajLhvzPgKLpYXnQ2Q6zJ7BIT0Yc
Pqbkkl+NQb3h2IPla07dxfsYE8N99Mp+NUPgBmVupenqm2B6LrQGMphhU37Nmq46sy7RpHqEjc7B
d6Jd1/fIWsLevlQsksUo6tfCDrwDIb8rFUwfyyqewQ1XWyzPnemjVNWKbUydiX/+o/FazOZe9dZE
2Wa0+9ktkEQbH3UOSWEenpFp8hkL8E5r1E/kDrFnQ0fyUDO1PpIUgbRJ+eANDPLb6YK+W60w5DoX
nbkxMtmvzXlVVQ15cxLGCKYvfl7ipsqpJbxo0gnNsNN1PWnlgyXmCOG5L45le5WR9zP1oob1bfmO
1H1ac8sFB0f3rrmc2h2EZ5bjFoWHT5z0nqVccHPZxeHy5jptQxLzutT8HRRut7dbKyLr/IS9irBh
N7A+mPjo6TPNBCEsvcuEux37BzML26MjS0w3qmcYRft/TYfwmAjs5Hmau2tdmO5VoQpdDZQRFBY8
wwEgOjO/OsFrQs3u8XzejtTGG4LWSADXPGZAHpc7ERo6WMfEaYsH9EF5cbAbs74UYCq+SQjnK7u3
tUumIacVJDt8s3o+/YWtPfZO9MR0KWMNtGGiHlx9Dr3NWNjWVnYFBZdBL4tjMdzBEhtXgUjLG5nG
0WoxxyeAovXCosGsOUHtoH8SviQjWEn93ainz9onWlk4JlWaQD/WErKoswLZBbNDHfsOMfRjVN6q
UWyLLpOXcABJZ/Hqq8AvEV6SrnJc/n4zssiAdeDDOrzGYY92Q8s+pIaIo+pD/d2ugZS32XM+h72A
nDtjJPB3kxzlMRyip6ym9QnVorEzUFsW9s7Exb1aJqFLpJw/hxi/ITVxHjU/dfdyxMC+vDmQ2u/K
GaPjch1EKU17AVLmWPkpInXPrg+jGV01rTWunSX1e+uQ3R6dA22Qzyrog+OslQ5J3cbcV09fJCM1
mttYFc/w79DcaNpvfhKxrwQWks6KkCz4xbEHD3Zx4kJuIZ2vW2xja+Kzo8Myz51aGkDf/DBUM6x5
GNfvtVR/YGGqBzOhfm4zYA5OxxiFmhWlpdSdA2FX5doqiAoK6pLBExrD64wnQVP3KxclhN9oDC8F
MVmrNq2zTciMZj0wsHieMkYpqTDDLRBLPic9PSOh/a48Deq1Wa6m3tqObuHeHaaGIxv5pz41H42k
4srDcnCKsYscyiifsZRQEzJhCY4s/W5mhXPX50MwDrMDzyvzGLJQK+SDm11kM7jXpunblSeTds2l
0GyaqQmPfowmZcZIhFHV7Rr1EjCAvHX9zDzqWaA0ZXm09Ek9ujGLy5G1bD6oS50DxOzNML3X+rhx
ohgECDOjLy1ezUDlqDMfqzIUUpsmica1Mw8iEqJ0biyqRuhXy1yGAMTkf0kcWfVsG6KbL8HrsjtQ
tBJrbfb59UgLvi7yCEzkLq1qaw2/6EOf4BeHlam94SV2NmPkQ2X0nNfltZqGrAobVO1OGwa6RJmX
04WKiOJ2UcbFxAHu3Lk85z5oVwz7pm3ulOYh67P7qBTTGyJL25WauH4tnvi1QAgTExF+F5+2J5gw
Ns4Ty9OfVZjMrzTje7WJPSxJAs+Fbe/1TB7jgoCur/wA22l0xAVMQO04vmlBLh9MIEpsANq9iWzz
BY73ofWZiRYNywkX894y6Fae5EgNE3E2WQ28uQ2LOHfk6G4VR2hgUCRYBr6y4SCkJw+NcF5dPf2S
F+DdQOQwj7scERxGI3Gvdk0rmPcuOmSPOWVod+0trLgiW5MzmeQXGolZ8Vjkhf8NP12u8hcCb2BH
NuYqpCrYLrSIrh01BHm6sV1KuqU+0XmwbygMkYDIzkPZPbV7bf6FcfAnPI3pDjT1WSsx/Yoh4zuc
g4wYpF5N6W9NROlHjYkq5Fjp312PPPXlOnCH9ClKt0Sl5h96l7xWckRzF3RHiH8xbHOTOznwf/uW
hONfKoipdfCS+/MElAPcgIm5wH4TLDOoDKR1GxgcxExzvuiGzbmeva7T4LQHz3sHhfrhpUN66aru
Rz77GZEndCvDHGp+Dqjop2juyRNEYRYa3bLSpzXYOFYF/XuFq3YbmUZ3dOyJmJo6i8h9SD6WnU2v
l8MNlEpIeWAWJLN7SArMR1Faj0L5SH4RzhHMiWxcetWn4Hi4EDA/UvHGPya70h/JnfrwAMLHWvTL
j9pTMldLXUcTtEQ6dPa0n+amMAzigks3yViwhGuQ4WyvEv9YlOqTxfR4BB+CzdnWxCmTAZmSOjOT
tOdYsxomY8uAosoz5+Io58+SN6HYFCP4iafZhBSz4xHlVuFYuzRLoNakim1ZBBwN0RcbZ1EhLtJN
aeXnDP0kHsqw5shDJxZUdvm4aDhnf0DZ1bA+TO1Czsuu93T9Gjlh+2hg+CrjEKGSh1AIXEu3S2UE
g0PLgcrOiovBQccTprLdLY8xvqLHDHqnmdKQRl72OKlTPsuIm4iiq6/ld45QAyOqzXpykVFi0k1X
ZoSIXBpdf0aG21GhzZLZsCHMIUd6DEdDloiy3HGzXIjxPC0FqcDreJ1BZknO0iTJofAbTvEYhldd
86tN20c6FQVrC+ySuTtrf0eRHmSQ2huETt6Xjtzz0Tr4v5dosaRsGErNHB1ZofhBeNUeQyO+NsbQ
71AeWj9I/GWQPx5EEgaHwos+URHjUO9N74EcpXqVdlDb+0zEV6tqilWmR+2zW1u/w077RQZhcjMi
zXhlof4LxnJy88J3w+vcx1Hq5Dh23r2wUOYanRLPYJaW28+6NT3O3swxfmluU95MTWN5N9ceuKK0
bVQMr2S+FgeGiuYqM+rkoXLrZ6Pu5iSA5I89DCnOjBZskEMZEj1pZEN8CerbBK8+Mi7z1heX5c40
EEHOu2Dv5OnZeTl8BFei0xXWrY6hwSwXlIuOy5pcb1cQS/K4bMkzSnFsFS42MnTEq55l6KZ3pflV
5JSTc2cFgVhevDfE1x5yxA67RDeak08ew3oSEg37zMpBsN9fgnllmbT0ONB1iiASP2DyvsEvHwz1
1Ih4ui1C8KXqsDJSjr7cUjKmwtZWqWEdZN+ZpyKwKiSIWLAthtWnmlirzfL+RyXQEWuO3GEsWYUd
BshiAGg7b/XlaLyDfd+JUh6N0q0utRO4D40XMDYYxXthw7EvnZAbgEnSlVZoIkkg6bdWaoFlVB5A
J5NyomHptcYBxmHK4Pk+Dcn30guzG+tDfZVq/UC099YtZXVeHquDL35pw9jsSfYcrtIaUXnMa/l2
oGKMM8acXd0SAm4DraPQvS0/hq7ktNdp5dBbswkPS5k81cATVwE6+i1xyyov5C4louuiJi3bu44b
bROvd3dEVVubsGidhx7t5FwO5JO2cbQJOJvHAlfl6lwaRoZN2W0PqZDWQ4lZJR7FZ9ym+XcVbOKR
EOnY6qrnuPZjAFeiR9tHcohm+uJGkAdMLgcHdae7KEz0VyMdy3tMy6q5Y3gvZ5m+88tj6fSQWopl
SIMuQ03PCKdQvWq4Jm3fuOp+8mf+n7JcFLGdbT/x4G4efQXRwlJ2wh1gE68ydTX4FIYgdR5dB+c5
bI3kYUoZSTv1hZMsxXOcl3tJ8gID5/RUsJ0VIjJfm/6YFMW4r1X2ipqanZ2HaSJIAv3alqRuDOCz
MJJMwRGs4d6JrCu6+G5X2jSDAJiLYxZPlyzpsguA2XnqgQ1o+u7maKyq4HEKPPGS1xH/yJyYDwNI
gWxpG6Y85gaCvFmbGaK+K9CQwjXor9weFdMKgFqFn1GhIg1ft6bMXwgxuqgKTauD+PGYV7F2a+Ly
rZUBBmo9ffH9MbmmWULiT0ovwzahullCPikT84/PJm4/k4wIzNTZqDjJY4pL4aWKXqmWg3ObWPFf
Tg3f3y2dQcmkboMWN34Bm9Cuv65F8E8xGSVhtO35G2tUUczIm9JdJ2l6a3NNHImy5tqaOyCJrWAn
WnzshY63KYQ8cISSRyfKbkI4w7jXepIBSzXOuda0+cvVrhD+78sECYXmC3ul6+hpluPS7XgWL9e8
avpiF3JkrVnQhHs/MdM90oRtmqkfSaOqJz2HCAIm5Quk5QWed80MgoaCCj1jrDBxKS2xr0ULjSD2
c7WPe9wtdDuvhq87O1oTwcIy9/Y+owJ73TqziyaNAZdKQHFVEtpXIN3w2HJ5oMDtNn1Wfxszj7gd
llxLAbYcZOZ7hGmK1JcxPrkNlc0sc3FaRpkFSh9kP9qtmIXoAE7EhryC5KIF74mTe7usQXGttdGw
W5o4nCVEwjDxeIy98ruN2sxx2u5cRxdvEohd4G+2jnO0teCi53b3TP1wZaiykrMNSRMMXmIEaCz5
fI0FXVXuw+ZqDkOzYx6VoSBmnBwO4p4KHXQ8Em4oLKcu138upWreladE5P2+MHx/K7Vb0jM0Mjst
2Iy6Uc5rwu955mJhidp+jcSOG7EYzQe7fCt4HG88I2LvYRcv1uB26Hwr92jkJiB7yfhHJMmnHljy
F3THtfAwTem294RCaQZgV+EaZ8JvS+XZAzHqfVxrG8qTdu9UDjGcLc6wWAzI6hUJajYKjv0kp2tk
+tOtN2q5iXDMKgxr4cohu6tp8TkM4QthXumjI04s1m5dnOYfAkHJygqm6Nx1I01PTi1asK0Ikji8
DzVxxVpg/RlVBY22C9RqGMp3a4i2MfmBrYYIyoXCf2oScsCZ47+rvJ59ouMlCtL6C03w/4z29a+w
r3/uf5e3n/nv9j//xgD759//+P8HEmwm4vzfkWCbJP5VUl7/KxZs/htfWDDL/Iel8yQnYsLQiYua
URbqd9v9139Y+j9cDKPmDAv7iwimG/9wNccDxEPGoGNYM+6q5b8d/dd/6No/oLuAEHNNz3V8G7zz
P//zb1AJPqu//flfiVN/5zO4sHzB60HWshxEH0xZ/831q+dNIHCJGLPi52YzxtuEA79B74ytV90M
iup/+Uj+T4irv8fe//WKrmWTbk11iNH97x5ZE/pV4tmOgTQrGbdxq1AsSso5RyZ/CjOLNwIfG6Jc
bjGqaUH03JTXPK8EEhpVhk+mURJKVjm3luZspkDsp3DcjUCK1poe/hEJtOH/+S3P7+h/O6Pnd+xq
jEVmZps9c1n/zVjqaZh2eFjPtb17g2iBK412kXfwP78M6Tn/9kIWLwXSiO8VOhz4hX8DfrQp0hqj
ccZVWhBRJpHabckhD8RrZ8HX1oSmIOMotgTQEbrykrduxYZMams/KU9Yi/bSGEFSmNknuhimwVFw
8pFPUtMylJzIBtzHI8IBXyvvYg5AhVyTH0gPsQo2pp1qLrldt0RJ7aAq1SsXDRWru0eUXvZ6nJ+R
lSn3tSW8tetT0dcgi1yB+gWNcrkZk3cjInupYN9llE63NwpWn3GZrHwkXSdLFTVciAnTcJYm1xDm
DBM8HvZKGVs2++R5BskHz2B9m/oMX2YXZOvUP8acFPMuFWJFI9zCPtEEwKPyG7I8HoETBnTQLgen
Yu4UoXOknj0m0+idNMSJE7lUa0xFHpVmOq0IHAk+0LXhKU0f846fhcnzj6UMsEFJ3Rvj4pfmOotA
Z0idKZMk2HRFDJzFgAOHkaDNBF42lScDpUwbsVum+CAK3KClw6KlyGgLHo0+e2Oo+6MbGW0z8U+Q
DLZqEyUO2+D8l5+ED0XLgM3ybOKqEX8qev8kj7S1V3/kRpTsHEqDzSBwxmBlWWMHZ4yj5cGVoXaz
gm+wGVrAGDSbLXjRadqovLVWgU2ZFVRznk+2kpLpSROlD7ERCKKWzLcwsH/6evapFTHuEzZWApmW
nwr7IC1t3U6ldY2qtjiSQXEVEURLI9kL6qh3dPQH6J/mPomMeKMlo75PRQe/ShSHoAwZPVYCYZRw
75jCYwhBKXFQqEu2DLFyiNaGYMUlEcx4wVsGHeDs+CCc7Plfs4WVrpn32hdC0LRXqr1tWY3he5xj
auxMRAjLX0cC+UNz2LtotmnDbJe/lv87k1Lj9GiGw/KadH8b0lXltbFy/B0pW7KO0t0ZSBcYx7Je
6SkYsrr+HGPIGT7ux3UF9MFw0KfNQAPf44whUPuls+tvZhAyeMI7kAhjQIBxt/vc2loTBo7aLl+q
EXX3JmeOglGlqZkCYRzoBW6kPPbOLR741XKsoR9kHpz8CVHylGX+vAhInVbSyhTGunETcxX0JYj9
Unsz5lONT3DXFGxB5yjoOX7cG+ybPlCtxxH/npeDK0uJDNUBEia8nF97knSQ8I/dhfmaWcYGiyxQ
lQYVeBMxyRBZS51A4hSMKVAhHj+oAyUY91Y76uYpxSew7jSmFosOz2gImSkcB81rbx9Gh9GDNuxi
FHf4a1pucZsF1vJpdZX1bKfzNHt+24EX/yyLbkeMCh9GAbTA9lS5EYy9WWna7pCv5jdZkov83+yd
SXPcyJpl/0vt8QyOwQEsahPzwAgOwUHkBiZSFOZ5xq/vg8hX1mKITXZVb9vSkmaplITJ4XD/vnvP
nYnEejzf6yggi5ZQXgBSmBb64Pd0vY7Y0oQJZ6DIqSrW/lUUWrd61nJsptvzoTvKYzOW2BUZaWIt
bJ/9aMlC3oKJPJTsUKsgnp2dXZA5/rmLZcLdcWpO6fzrYf2a18r7+Wz/+YUcYs8Z38G2K3ULEssa
kt+to9LJYyi4aUbJY+7V4dGIXPoXzbGYnjsd9fMHEjuftmFc45fjvpX9Fbe9XVT6dKK+ihFA4JVp
H/Je3dq+zW53ehhZ8eDl7gtX8+qZJKvpI7QtWhJw0Fxlyx4WuYObvLHIs6dXmVS9AbZrweDNTcpR
U+uR/CoCSQELL+yEJrhB35H/VH4y/TCWESr+w+qI8ZeunAk4ISRnDTmekCXsdsSnFAgrc+YLf6UJ
6yXyyp+RMoUWKeyWFEOnvwpfKjAo8RpdQFCdktyooFCIKOWgWmMd/MDHg+Rlt51KNmG2Rh+l7aOw
BSvX1usoRssLYeCxT5F0MxPy/Yy5I8BrngiTvu3SakUxlVLRovJDY0PAUEzK212T+JBBAtFBmcOb
3itXXk7hoiJVjsi1tiQkRomvMljqm6jqrIXAHj5zE501r91SCWPfFBDIIYkodFgAt17sgOYGp920
MUKhisvp4995jsvLSalRdGLDro7FSOy1iyxwTvQSzJWXmzsmgXx1rmyfbzHA71+oqrcU/sFusBc5
o7jTsn1mW3kVBlVB44ah65eIGtjpjDigF0jK2jWRjs0EhvI6+MPug+GSpmlW9isYCAQuWUDzauBz
eg7A1adk8CJfjTGSu2l95Ep+aHb7I1PAUjv+3flvOR8O2tUdorY7NN28ypF5NCY9xFBdBQHtxxT2
Ovownj8VzmJGH/QRGQUQFikXo0HGcxM1r2n0kJOqGPnEKI898BFkqWtBGBdqkHDeZgWtCjDLovTf
aTbFoNcS6Fw9W2kv3RlR82aLgK8M6r/zrzZNAG1bVUkQwA9OYJO3Uq0fZxuFBo6zLzTy8KamQd4v
2NGKSWa9gTigLmpzuMUV5qwdWqlkVHUrZOV7khOzRa923iKqp421+txWDv7Uc9Re2GI4bBDWq02+
SvCVbYxwMOa55yHP4ImmiRPfVF7zFnl+s7JMhDCq+iIjxTuRzIVSu8p2athQlUmFvkL9XZRHEBqr
rBbFGuMmbaqpms1qZCCQqQtmlKKuqKXxaUg1YhgiZyV5++dh4+FF0mnZntnSrjU8aj3Rbg0z4YLa
3TifNMt5ReZJ89K5mClV9R/6gZZ4S5gH41yoRrNgnmCyHAp13VjdLKvG8FpEqHhsH6ee/24g4x/j
ol2zwAIyBvWCTTsL014vdsKevgFVeyf1urzqaNSFKCyZRCZIHzgYytrc9fPEZU3vWSbit94xbqaJ
GPo85eJpGjzrr4MHt3B+upkazvyJkjPEZcdunN+jCaHMz1P8VMqq2s7ZNAH2EHJ1l21PQcBMwFdq
vnLftFQUHJuiT55X2q7wvS3aK1qdWnHAeqPNaFQ0iyRmYE9fDDQNP8RoRCur0Rxkf88GjvWQc18O
HacFyQwXgEdHefosD3htC4fb6zTaIkqCGDCgducFiju3YrbfRVN1J9S7/RUO1Z/WaHQnFDP2Sicx
ZOGxGIV43Pjl81jBElaozM+HIA5YU6IaiPVeXgXQXa8SrXpiEkfKUpjbumq3KcbHOjWpWfhahobE
0+d9mR2csX4WTbaW3l3X1oRMlf5vhHzxouz7h8K3zLWsu20WQ9LoMJAM5n0iVTHT+CR45pAvik7O
zdz91WiVO++LX7WtRfvYH67ZNCrQBCiIVRbaB1CX0UAoa+FtpMosrTeSH6LcN5V50pF4zD3AuTOw
d/d2HQ18CljDIsRCe6gQiyJlQxdbEElu+auQIBQVz/VVcW+y+F1ZrbewZKaslBF1HyAwa18Ghxq9
7lL13KNf5s+K7elrzeLLQAjEvHU7zJTaORyK0ewYcG+z3pnrTFxbehoDdTIWPcNw56rRxoe61SUh
EksvWBZxFmPAqfEyZNHKwZF8X2sq9ND30eySfTL1mIHyL1l7wZrQEfdHoKHUwi0XqK2JNAUwypW2
C0+tMZowjbiopCOr26vu+ADPtFlGHThQxEHJRkvL7ujyKVnambTvxASvIYE7DVqCJzV/XNshFaWO
z4JJ2SQts52spvnGC8S8xH52RKZMG3BUoSvlpBgbdnEYI/iavfOCkafbOlJLt3bDjdfnEdrDdVNW
FN9aMlYtbWR34PfdXTcwrSL0jhaKllNooye/dRwWPq3Vpzsx0HrzA/jMrc+kFNeGuRIyCOYJY7SC
FvLsBMaT3QS/ez3Ddzse2TUhLmpx/oBj6cl8SKylnpHIJuDUzrym/t0G/l2KZBLRMi3hSn/H6tfc
UDfFFmltcn8AIlCa9X4YiaAuKh0yKEI/3AyRtfHSrtgpFmm+LOs1HbhhZQv7xIS3B8IDgVQd9V1M
JucYDdqR6XkdjM2RRYqkNT3FsTTr3nadvVu0PSypmm5LwQ7CMSEypWLYGPgUrgKvkquBpt2cjf0h
RBF+HxZvoQu4pDac2zZrnIOzdkuf8MWuJxizLFbEMCAzQs+OdapltxW6C8YRKmwdLpogv2zsgB0m
4G0Jd72l1VUtEzczF/QMlY1JkQFCVr1V8c7vkoqQlSGyt2pSpDddms/j1CJ/yx2ojEeEG4rwWXGV
ZE8TuUcWbmdLreuujZyOZFz3YEGV5rqdfuiZ7exk3x+BA6RsmiuNvZJLBAaNTBfI5NWg5u3OcGqW
VW2zKzSj2dmdCk9BsSTpmdG8H7VoC3xg2ImcpfjoeDtp9/0eYgj7APxOsJL6dmd2A+rR3tHnTlO3
5B7mAlajqu66gBjU2BXsvc0fSUF708TogcwRX51y7JAczovukV5rRHGZwgrM8E0menry7ZXvuyve
cvRmnneXO9mApXoU13HvBMei+l2Vlb2rqt9K1i0QKbgrjLCHaiwgmYyArYbUmeiEfHeAgJ2rIf+/
xHg/5O//+R9vWZPW5XD37gVZ+mfBUCN56/9cYpy908Z5v/z9/84dsK1/kYar25SSz/XFiYj9T4VR
sZ1/kWBDuRAOtyPPKTb/VWm0+UP8MUDt0nBgT1J0+q9Ko/kvG4eAQbMRKqVQiaW4qCx+VWn8WNya
4OLwXzkMJFsHxuUlX7BBOimkrlZrcurJYqK0lTc7gm1Wf9yPT+qLlxS482GmgDvS00wC7i5qaGSk
UMcbh4rltrJv4ogpG5G6SHaFtTHcEpL+bIBb8PVBLyKp/n1xpsoRTYq2f1XuIi5NuBqaFst0oOG0
4dKvmh9O1e/NYZgrTrCTqL2B7BQ79nqIk9akRx691r/hCSAmLAZqeM2D1ipgnbWfAeAq4QQvTaNc
u4N61+ZvrLeenNq7z4grV9wQJFK1qyvl8esL0T/mvP37QviKUenkSQlr+v9/Egw7HTMOAKR1Z4fv
GpMFfC9lVoM0rP11C8OAFX1EI8PmR0aEpNvot6RpsVB0giujoapS1UgC5b1nlXcFwnnNWOXEPoXG
fqS4ZijdrA32TQ50rTdRr93pqGO5DVP0EFpVqK+SlVSkTvZh85sYFf0SzziNDQrnhDwBjZf2GVb8
x8X5BpT0SKLYkbF1rLPu2s32oilXugzv81hHvxv+imxqvNzjLI6XCNUPLaihFtcQfvZtYstVibki
UPCg4fm3+eIxtK6MtDmMeb7t7J2Q8thKnN6xWTwHPRacqN9DmD8GADV9J3xWu/SbujGv4Z/16X+e
GeVpXireftoGU8X9j8tSTAw+scUz09BHDCFFSxKaWRFJKkA1xQqFtHnN1NKZDrTQivUDfa8bRAmh
6x91CNRUjIla7rR2+fVg+mwsOVI16HkYEhbL9Kr+cV4qiiWJ0YhAOSxuqQTN4CvPXx9iak/879L8
hAdXAcdOb53EAop48eIQSJiySA8rDLkY+u19M1S4A+8r4jnieFhFrLO/PqB+OY2djzjRl2GU6KC5
L14QWYtkgEhVrU0ETol2z9Lw2TKjEzHBd50/rsSgPnvitmF/5styPoa3euzs9VHfErX1wKru5Jb1
JgMnTc35zm6za6jpN1O6t5UlC+J17xwIDU52FQ3G2iyaXccG2vGcvVCGR7zymFtM5ARm88MNirev
L460h0/uJ2sA2h08NYN/Pt5PM8HQGUdKuUbl6mHesHPK2+PLoBtPrNysbde4V4FbeoRc1PGyI7Qw
tjub/i3mtrrM2HaelH6fBap+4xst/IHQWWouuD8fR8+gjnRPI+PFJQ30KkSsMMtI9V4Mg0crGiOn
j6SALn2DvqJEXwuL4BfuAx9HP40IG0mbTJs7u7efZQuLJi1de1mW6XG0xJUfl4xn5953MBEInUJp
7XtHOr37TE54d1oNo7Bf2sF+h0S+gVaT4K4sVr5uP+SmM3fa4I7sFWvmpjmYt+rnmdcqVTbmEhnD
oDZwk235aPqkGgswojK56uQqrYPfTUmxlehmZHOUSxL5giyG6iQFxYUKtm4M259RwjJWr+86K6kW
WEj7WaHbpDT1irlKy+RFVdZREh1SqS3MrKKu0PQ3dlchuQisN5M8KXY244yoYlw3NlG741IwcmaC
ojds73HmVxUiCSv4FTbhjzq4UlvwCXHgzw2HjKxCPLJcfclC51BJbHiOYczKaU6L+/yhg8snu189
go7cPclSX1GkQJkXPzRmQ9KnlVxHN9LP8mWQc6TQKqt5hKEH5ARGOR0xZpishXIyChIiDSJUV/jb
DwicqPW27JA1XAtEJ5gzA4yMT5jGTK/8WzdOH6ViE9uVsCODTuTV1xo1iwXQRdQmHXv7Ua3XYZjv
QTE4844QDergyAJ1SapM/pAqT05YarA4nCXcsoOioaMOnXQzTK4jdHuvntdXtHoUBhp569SzhwnK
kP3sW+ctSpxDptZbx20AkkerXhPXvsQsa7OPCp502d+NYARnIsj8+TS8BrQeCEaLO6GIw9cv3TnN
7HIOM6HjEzAoiP25nMNQb9hxm1TlmsALWiBd+h4RGqMHyIkI5+Nf48bLIXeBXSnI8LSG4C6N4U/Z
LhHoFi1AaisbYm6qRRMZ83LIfghLMeajD51RQbQWpockZoIHfqWj4Vo0tnoae1gIiges07CfqwqV
ft2QRMH6jEoYlVM9fga8s6JsLxajSv3da3kumDv2aa09dI0O2s/wf2o+rOGKjgdlTxjOfcy2Q8+w
EofPqULSiVK8aYoIZqhMD5YXvTchjA/kjPNa0Z7Ljns6xCMUwHETRFT/RxOJdb+Jchxpd42UG3A9
QeReC0TMXrBRHOcYyfZQdi6p99Tboe3LxvKmKgw1LixLMyeO38YgvCPPCvSud9cAY6ZZ3DwQjKiA
3TBibQ3XaTdWJCzmktuZlM3D1w/0THn+64FaNObBp6gsqC8A84On9uZYQc0tYOAkHeb4UJlj8UR4
3M5C9K640MdJlr2ruNeac+ggqJEaBLO2M3fYHvHs2uamaOL3r8/sfOS/zswhl0zV+BfFwcfpvRM2
sR9NXa4bu77HOjRDYyrnW5NGDFkkZglu0qVUPO9At7ItFTCqnW1Q+gzNlDm/TCFGjuEuNeJDn9ab
FgOcE8kfro6PJs2ihUgRHY4eQCkV7J7hoJPExsXEGVFlner8lfC/+SCLzz7IEroS2gpbRxNxcbdV
PSsxcuflWhsnkkOubrLQJseki8pZHcdrZRxWtTcuXBZJs9jC5iGz6EVxfhSuS5PdZgz67fXXN/qj
quK8LMEfibzQhpBMzNrFObHtN+tYdXM63taN2RQEUcTGCZTemibiTeDmv74+npj+wosHK+EomZbQ
CCfC3v7xwWKhVZLaAU/hqdlbRhbRrNKtnVoptw0c1liPHlyAJ0YkiA9I/xED/V9KSM4Xy7EtVbUE
kg4G1sdjKxl43z7oGFTKsKll+6DwDBwZXhndlPNtUMX75mo/eeQS8Mu0UDGFxrLv4xFN0hGcIip4
5Fb+jjpthkTtpgyJURpruXTMZh72FnpmZv68H49jvK4m6rluvteCP5BE36ybPnnc0wic9tGWZmmX
rxWN0tYqHYZgW+1UMEd47FhIzY3KOWJyWX1z9dpnz9rArsom35gO+/HqnSaWteum5To31WdYjMuw
y650ZpLRVn6NZnJnifip65InO/Ff6z7Y5B6BU1+fxF9bKSY2KPcmq3ppIkMyLwecKGB9l0hOorID
t9xrOPSb9lcETATzA2Vgul9RrG0LaZzoQ2yaKny0wvRnqrRQ8EChztoQdboKwtAaVOhwOVX/Vpwi
O34yRDXTTGTSRot11YPuXw4HOQLVGeP6Rg8Ga9178aoO4EBBz+tn+hTUZvPYv77Iz6YWqTkaUi1T
I4rpcmTLRsnt1PN5q+h3Wz4fsj4Vp0KXi6q96pqI5mZHd8XI/TdDpboKHFcODHnkA7U/HjNRpN+c
0rSf+es9dyTGJVMVlj2py/7cUiE2Dc2yc2AZdOFdTeK16VQ3hattwyh7xjpPV4KTlEH9zXGnMXV5
XMDbeM1splh5eScGqXiqMM1iHY/ODmvxU0Eo2td3+5OtnMSexfqHMpWGLO3jpXkybGJ37Gi7RcrR
zgTh23VLDAlZMSiB0i04D+Zvcji+Pqzx2dT5x3Gti7nac3At8GEr1jDDf3oGwjfPzp4wQdVzc6T5
M0QLiqw096W4DsLmrUQyUgXCnFmko9XYR1YScuSy84PrVq/+yeeiux+XSzJ0aW9jQUga5bakJjUL
ERdUSYxKyogBM3svlRW+BcB9Zwb8GhBW142ZPGo1S798bmfDbURXby766lAkfNemkFvDj5+/vgOf
zaYGgaUSreFUnbsoHwyVSNW0JSQvgr6IhPTQ6cXRDP3brw/z2dD98zAXQzdqGp8WVFsQXCnvSIQq
Zllw6sdHevJLDEVLOUhcbw0ks6+P+9m4+vO4+sdxlcWlE7Dc5ZVp25uUwlPv4h1yV1Yebl1avRBU
v7mhn84b5++/ZVIeE+ev9R+FDzIkNN+IMY3Q4GImq3ZZ7d93Aztce422zWvY7abXVdkePJn9wC2+
jqJ8Q98B0aXp3X19/Reh8v98nyULEZVsEhSe5sUN6Pog6NScAZ5YOQoIr2bDzWq4O5TU+WZE0q2b
xN1DTJ/HxRxJCBnjtABtVtMD4uz5NLPV4FOpzqXvcJyI4E720+ufV9XD16f62Szz55lefNky4Ama
76nFeiClk3LxcvDib2Ju/qrUTh8u20A2a/D5NPFefRwOYM60fkTTvW4Nc5PmtJFq9dzbOMZ1ih5b
3tWlu7FCd693+juMpxzqQwmVgR2GfSjIuMH8QOYfhFVkGYglDVzsxcksx9NAdu6s9I3jWBhPCYpB
vlRv04sEihXWyM3XN+uvst/5SiymXRWCKLuNi1pN2GNS1/qE55qLFyacJ1PJV7mWrnxPXGEw3zSK
/5ZW7tIcSzIchpfBQf7j6RR2Cku90mVJ3UD75v7+UyG++FRQg3QMdLycmpQX8ymkX1inOfQpA4fC
skvkte9Rr+67yiJJy7ouk+HqjMH1nPFG0XPmAKJkbMFm1La732EZqMsSX7nZdiweS3q1BSgQ3yeI
K8Et2KpsgdsK3zhBKHOB92/WW/kj3cRwriKsm7Vli+02eyG+8wT7N1sgKWGFYqjbQFMXakvdpK+h
Djm6h2DG+AlO9actjLdQIxlCczedRlmj3hWleDFNFJ+kTyFSs2g4oqZB8WmC7o+XMXgLK0KS3Cog
nwYFc5es6YxCDfTMrWwxtidhfpQhJa+InN54PMSAG1egLHGJqsuWz8CCDO9oRZTSwhLpPg2SifEG
79GBW6M0ybPb1Ou8Se+BCJmzyCSqroa8NgdIi6yjUG/GPj+okuoceM2+7TZaW5xyw+H1LlkcGT6Q
9Tph57EysaoGrnalK/a6tLil2YQXRPU9j/Pqt2eSBJZliJaKX1WEwBBjYBMdw1S+WiJfqX6rLZiy
YoWOcodWAssTXcrmRzLKdiZ8LjCQ/HXNoIfzsQXqlVuwMw0TrRMXHIeUfFrcyjO1w1dKguEMiQ9C
U/6f3rQU0O+6OPvtjjrZHiEBhdqrBd1mMRQtYMHcfLChCKfVoxgdbUbc0bMXQDX0ZPLYutFRUa19
3VX53DJ8B84Piam6tdcrz5gZhX1M6C5UrvLqtRL+fYzUy/BmA1ZO8iaa54iLj8r0N6CYo5aYc/xk
R73F5WnX81D7ERdWRiXEUCHGt8+F2TqoyhAJwKS1/F/CCIu57YdHoQAL/ObV/mQitFWd14eu3BRV
d/Gt7B0XzUcBLjcA5JpnhDqFCss9cKb9eCeq8EZNWuzRj9SFT7YZ3vyso4RODa/QNycyHejiZbZV
NloCRbrK8u9iRnZBnjoJYYbrjEAXQiatPdvAfVbe4kbbE4m0E+1zllXzocl2OQwMpf/xzRl8sjzj
7TNsh5jDKd7pYpazbOR/gM9yKKjmrW+HL3gXj3lt3IuWMAgMxlFg3+lB/qur0292WsYn+zpbQzWO
JJ/lv3mZKGXAVBkiSqbgb1Gt9RHbZ4pM5Yz8yBu16Z89Pf+dIQ8ttep3EKCvLJx9LCmCVT8HNUpm
QzE3nrWqjtayjZxl7BNECZkDzqzh3UEF+R2qMThSs7zLzAR7gU4SdCUeMM5eiQEZlBk3v20lP2H/
1veu1NHStOXOqCRKmFAuNOldlQWlVaGYWwbSOlDdmQvauQaPsC5C44BaKlmZIU3QqSr6zZP57O4A
b2blqGJHY+348Us62Ek0OA720ypProY8/FWizSemhCJxlb3IovyBneCkmfQCh/HH6EmYcEiZ/WTp
5Pug13FIx/5rzE37Zifx2YmZKktZi/qAKs71uT+WX0ZX6BZs8WydaMncBDY2y5tjCA+yV687Tx++
uRGfrJ9tificLQt3g9bzx/ugV3lOrkSfrRVvItfFyMzlChfQd22+aZ12+S7yScUNZBMPD4rj43Fq
3ymasGyztQorzQPImonoIQrDUxQp6Fm8h3FsD41ukqQyGoek3Fqltjeib7/wn72RuBZZ4JpYVfS/
VlARiny9V7N1XgoyytHVlX15g9DUrJKbAawqwTLLtqyZtsP2m2L5Z4Uum40KBiG25FJa07P/49lG
dmnTGEByFFYAi3yv32syOxYQKlsh8PJWM92Jf6dKcoJ79c3BP9nB2GgXdLqZKCz+qp42A52jntT5
dWzKGxDY0dxopvhduc+tbK8YFio8eYLu9fLNm/bZHUcxMQXpCotV/MUIMzv6L4oh8rXlAcc11MeA
oDGCT2Yy0NdGhlUyL8TShEY+I43j6eujn1v+F+OObiB0Q5scYlrMF6WeiKVKZWLIWTud+UgRTAJF
HK4pf960MBooGZuvyDoeZHVyvB+ehhc1b1fmqM8Gk04eZmwSu5rbIUeeVltvFVlCULAqbdHq8WOH
ThIo2XjjSHxNOsI0R1tVukOdXJjbIte0ld1Wz5bBgswg9CE1rVdUhyq6dZY2Zuji7NbmQS6ekj5l
ZfIrL1Gbu84mr72VHrU/RVWerMh8daL6OVdN3FH28PukWQqT07UeNRgGusqc5QmQtcXosJLIBiZw
rUURpkT2rm0ePMvYok7O+3U9EjFTtFkOFcsk2WLghNLeQYnZPLW1+8tUIQ4NEh1fUJy+fgr6J4Nv
qvahm6H6QlTqxdtvxobMnd5lUrM8QWmtfqwKg0z6yicziGRGI8cZBHdiNUYuMnws6HlsbsM8wS6i
VM/omQGGm/ZezetybpfK1iTEZCZU87Uc0/Wo1NlBo5Pr1XxP1KZhb9A514FZbiQ0FvZLP/t8Wsrm
Wk1ubrYJjFdvyJKZ0hJNgRAsHuw50UU3raiteWOV1jdz+me7HYd6l00or2GQrX4xCmvPDMhwxDOs
B8lrEwDgB3UwK8oHOk9EgtU0ewv4OcbwktuRSg1M3uX4kGGKU/I+Tq66eYVl55vT+qSjItCSIJgh
b1I67MY+zkdx3JsafEHmo8RixVvpx6ZnoLssz4eKQqgnjNcC7SWG44Rwe0YjTG04szSIlnD/f4+R
fjCT7BHKfjwb7n1++9hXp9AQK2njVcsabqUa2Wu8189A+ONd2yI3lpQK+sdigJNtxI2z+HqwfVLA
mFZ7WDGp8Oo4ES8mHDQ8XmE1Rkp1t14nZoOfgtz4eTJacFkC8jC68EmC45u13HMRs4smjRGEkmie
6lh/hIEDgytxv7nZn0z+QgAmUR3uNjqeyy9P1khIInYHTJ86W6y5azGRDITJxAJdhfjErQdsFGAb
i/Xvykjn5cyHaVBH9kw2Ll0dg/A6baoz/fHlQcvlm2YbZGsbQk5Og2UYlgLxpYrKwWffUcttVZhY
KPWHeioM2N03TaW/ClkXJ3BRuSgoOhIlHmeYzppdIBQicxuoHEz+ACmIOCP+3P3vLm0+HvKyk2m3
WuxbeF/X8MUPsMzXGFP3WlZ9s9D+O7p1Oo4wNIuvDNObvNhmeGoiGz3k3tZusbUNpqyerGChNjsT
slRiwMl3+ye7M+/DeniEbvETKM+GlPdFWKwdpVuOcfZgxsE8Ve5aI3n+5nX49M5rtornGv0iX+GP
j14bbaT2ImTlFSs7jNJXVQlYsWTliz2KDLOligGmdZybscRJF26YChYl0vgh9vZ+BKCmukqwOjnV
6zcn9tfSc7pvrME0yxJsUc5ipT/GZB63NWoLL1vDVtuljX5LMN5qDIi77YutoQP3K3eA/uZwbu6L
utg6VficVbe9jB4gtK+/OZu/dq0XZ3Nxm0JFCXyffs3aC5AOOCyEZX+ggL7Eh5wNcqFL/YFKwQ2y
RQA2UB+CDC5evi6+iVH/61M5nYchLCRhtKbodX98XF5q9WMXOSkiJvxVkNCI1KnFMvOOscgxutPV
RvDw9cVP1/bX7PDHMfWPx6xFSjg7yW/rwmnnrQ2niHzQztRmldL8Px7q4mUhzbagdmWnQB9AWXfs
BUhdEe2d9m0DbNL+fnJVJqng7O8MKS/mPN1o8kIigiFBha9Xb9eLsAQxUSNvLX7qAb7GbDy4fIOS
aBb6V8jV3wg23Ufg9MhDpupFRF7r/eotjDvjM4vruRV690o7QFgi/evrR6D9te+bnvtU72Ya0Uiv
uPgWJyULPUSH6RohyabXcnJ6ra0SVau8UvfTJNIVeOeluveVtdVa29x3l0PM9jnRMAOn59cW9/dN
mLZPXjPXeacGEyUZPrxdTGAkZmdIMiQy4Pc95U3zzVf301nmj9O/GLZWF7WNljCEwMQdJ0FLRQyt
2LdtuknVaOnV4//kPWHGNXSTHdVfbfRwoA0XhwStZoOym/TIuQ3gy612ua7DKjIB3aMQicLvZvvp
Ofz1rtA2pmGoUtm5HFUAZlM0XVxoMLBfkzJZ+uNCeM3V6KrzTM8W8bTcNn9Q4CYw299+PUymHfPf
J0AHwGbhxlpS8Bs+vqwtWxFCfllL91UCoZ+Ea6q811juiX4zGz7tyA4QP4o1sIfZKPgB+nhTMYXh
C914RnGvABVsy2DVDe2TyE0bmyDF4Vzoe0TgOHxz9AaKkPFMFFsssdd1YV9ro7tQyVuZ8Vs6Gte0
gxI8vQAKt63lPxAPtWh780CIS7aJVBJLHQcqAjKiejilkbVUcQ2tMl3bCbO8Ruvx4Ps9XyR7Eevh
Ee/e2qqNfaC7t1lyT3WK4ZqLXVUkwdJr4gPMZpsMOGPHpp0ib8nbWQb3RoKSz8/9Y2KoPxNNe+zB
qq41gZUfe9tW9uprHu576sDrISsRlTQ4ZvLqmDXaozsgam0G+wR+J1rmKty2bujnHUCNtdcf4jAd
DlHlH8auzve+N2EJIB9yx3+VXYik1T8lejYSGKcHG+KQ1EM89u9yLbTwRVdM/7YtbmMzAvxYvFuy
dlYMhQyjXrn2lfjNNoNp5UfYioEQtQR2hcAHhT2Q1HTy/EXdslbYflo98W1lqd/kvoFbLi5fCyyI
i8LXC0jy9s4s661ZCYWMKaASbj/OgfESvkz7WfYi5QO66DPXXA3RU9EZr8idTzpRkZtCD597kg2R
MwjoomggnKH6jf+zrlLciuR8ODiJYqPHHd+lcyShQA6VZR0SUNI3znvdmL+L5s5S7GUTTRvbvm5n
OPQyLLjGss0kEtEsMBe122+w2mxaQ77W4tEFt03XIl67PSvcxnaOgUsnNRjbAVpXAZIW6Q9j4DXt
SAHTMNX3+HV09dVJ5EPIqiUdDEgh2XseudBcw5+xW7wSGg09uayVRZDJF8LKn/3u3qeIDl+Cw3mB
Q8vFgrESkeLtim1jRYwVDmtU/Aj76j6U5j2ojwJRKPTjtD5hxYRnCkY7z9tnQcoU+ORyIHUWHeIQ
mTtYJogxaSLq4GuVnGdEEt6Ab7+EUWzA0eLNgHVFZy4Zp7wVgy/p2FG39wziUwrjFIEYlyqCTU90
ixpuQN+p1SzJamOHK85H1jYzs/omKqM31pXhKhGMlwLGlglZl8Jj8Oya4kolHyguymrhRDGKRShr
Vs3b4o8s6dHqqbb/lk/K2zbGplYY1zKhc+vNg7QrJ7yBPiP0hMcW6afG9SMiaZYQ54IZLWe69kr6
JJWQhKioeyQe42YQw1Idovs0UOWSkJn50DP8OwJUZmYSd1sQwVdZbZ86vb9LdXEaDPnsHJuW5IaS
ATVlOYRAUmedZV53efqWWuy7FMuF3ljPajt6S1PciwUpKQObksWYVg9gfNa1+dbEBLhQGxZFQres
6Q5nvY7u0rryUnZQTTXpnqM3vyRIszDRyYm6+4FoDhldkWAdLW9b70eONHXmFf3G9OCrWPIhqLCd
R0ivLXvup1hTvZgh0CfRSXFaTK9ogtimHFkJ0G2L42ZeRv51JuydZWFBbNX0oAfpXnhlutAGlcAv
t7lp8F/LhHgyDe95Y6kTG3GTJwPDEiGGDbALA3THrQ5t6GnecAAkA71DdakC0abFuLqqhKHMuvJG
C4163t7rG9kU+jxpqv3/Yu88lhvHtm37RTgBv4HmIwF6SZSXsoNII8F7j6+/A1kVJ1NMXjGqbvd1
yigNCHBjm7XmHNOHLC7iQ5smX8kf9p3Bwl8XA0itcG+jdCYzIUlvfaLTUUrC1rQU/N7bwIL22vMS
K3Z3lCMVmCHIrt5gCJVvQ6dc8faRf1CyAOA+Auw5Tx6qH3/NmUA9f3TkqXjm388S0ycuZnRM/qB9
o7C+UULmYq167ZzMVL7RsboxoXSbOpFDqqc8ac0QX/WEeZTyAyi7ZFWwrRe2+b2yrbuU4yB7BCKX
vZEvBreDCFGXx6bNpld3yUmFwlBbKT5gOql13R2JMrFX8RhuhkKd3EaoiyJs5tnKhgARv+IL5ixp
VN0K1DNREbDJRss+dHFIu2+eZYZBJ6ohzwaGPVsnIgGKgCxcYT3W5djDHlFZ20AIU0Lyl4j/pTIK
ln7O7ysLiKmiHTdFP1yHSrqEZkEuihZ/JybBcCLIDjSA+3WfKjl/OUZ4OI8qWuKUmJicGPS2ZpeJ
KR9Ucm0TLhPq8F1sZDKs0NhTx4Y4ozSWYO8Jm3nDt25au/SgNPOCe/QWF14MNREPSrkyKZMuCdYZ
3FIDq9CI6EphVdlZgPyicnyflKpfEwsJynM0iGpR6XY2mvhRSQnLj+DNokJF2bN7ijz9Sy4lz3mM
xFEzcH8SJknloJ5ZSkef5xf42Xf4BI+Fye9ImIvUlJdPK96E7VjDbByQhxuYGXCrh6siU8xF7VeP
hSejisvCxLHG0F7V+vy6OeBIr+KoPtbKeBXl0UEFaSQr2a0Nh8/1bKarinRAOR+vhELkNkhr18KQ
hc+cJBkU1GiL4VO2JOm19dfc1gM3o2RNwfhOivWngnLaJtICmL/Fm2yzInUKEzIk2AKs57JR1W3C
4gRY+jZsGeQ+a+XMq3kXEs3pQCuYYYh4XMYp3a0m/oqkPVhQBFZWihZdmZ0+wwDiZIOYeNEXUrTp
beXLoA3WPmxqxvR3tK0BGn0bkkQNX7u163FN5/lbJ4Zu2ScVkMqJmMw+nPbo1YG2Q6toPJmamCWv
6AWhP6yq2yhoyCnF5pekfBgrFoeePxSL+HEcG87BlfUWpOFW0wK2PWDGbGVeYV1fGp3MeMrhd5t9
vYSMMi6akQvHAMRjYqYWlUb0cuZNKMilwRFmfGOWvBJtUhC0FsXOSE4C6UD1c9VUT42ebkI/O3Re
+iSFzCIQPPdKXz/45Her8UDUxOg5SW9s0jTkbZo6uD/wb5a2iB5Em7/3vCxL2RirQ0efgfzBgqwh
wpqI0YP9EPUHT0oOwkjl3UTQRRaMu8qCzU2XYGlk9puZBGQzVgssAPkM9G5wBXQPgZ/aiKDWuL9Y
qPXUXM3Bjwpb4VlqpkOtJ/pO0ySSloP83U6H+2TyWt4CWMYD67mOnZ4dOum1uWIu43ZY1dAi1iHm
MbeCTjsp8zJiEtrlTdVbyr5+2WvAM4Z3UTSkuGO5XsAijDd6yHsnymSHywFYI/vCcCuNLGJCmeDO
1O3SnJLXqvie1AD9vRCOjqrOdugOUQUlyLxLjrqFj5I59wWgZsMugzjzya/3hlXWAFLYWgdEy8gE
2pphqjnxlPywy67gVBq8Gwa0E9ILGtY2osjHoxHVvJ0igSWBZ5SGJels5tDuPCN6H2q9X3qgUgsz
uE6y9KqRxTJF6gEMrN9OZEwsKKzAGimURd+Yc2gpuI7oZ69Ah8OY4pfsGrZdGORVpzWThlhQMaNV
EsUZ7EcgUBwDrG5HGnlxHaboJKYarDzSh2Obe83GYsPbTOADkIztQ1QjCzvOrsyAMPRavGu2d190
Aeq56Ifc12Rm+JSk/GAYUavs7Cre9eTnqEZPUrEvPdIShlTCL0HkarEmH6uNrB+L7l0St160T2MH
nhiAGIS1KlFz+bEsQMI+Eycwaj80XkvPbhZa/jTaN2l/75vfZlqEALgVFd/VgSApktBAWtMr8R0F
s5IPoETrv3jhAQ+SqWE5JxNVm4Sr+OkV0ITtmDXbUARb3xTrBHRbXV9hqXI0mhpZbe1Z5a+HmbrC
SSa3xb5W1YM0ZDeD+hhPxU0CWM6ElhSE8Tox2y2W0hs/Yapr6DHT+x1uh5i4xAbehR5RSlSvFC24
UhKA+lF+gDK61hhstFCpsKtbRTq2XeCOBMYKTl2cx51QFrtEHbeZspgieVco9r7Ox12uz1Fu7yyn
0HyllV4JuA4TUTk9u8LB1YkSLjIAWMbkVjmuKM/fp1q0YUNH59+8D0H7J1kDQYyAorDZeBYIC01f
td087YFiAms0BqCn64fGvhdt+S51HnYK7cY3/Pumm66U3Obk5y010RFqnOz0MriPRXQt5HQ+9rgj
mT8jbZk4BRELg4MS4qEBHryQ0h4aoPqoad2eUK4fdtO8EoN6z9bmCm9d0dXATbxtGiRITyAFhu2d
bpYzjm8V6Op1aOSwdbYNL5kR+7edARxf40QMWSPWyqtINV6yJt0Kq9j5uvcKgO+F3IQjkRqPkqU9
yxgF1ce0voo1CqXo9QEG7WBqbxLWTE+Vn3AuQO7rH2jeCyYencCrbTKJd9uTt5Whrct4uvVyadPU
LbMmQZqEbQS5tYzhoGlUE71Q/V7IQLEiAnhU63q0J2cM/auRcOUpDG6p9rCUeQhZboac43YvL01J
WmkzLGey1nGgLQF1u12KuF6bFiVz4WAiRUzEvkwp8TbNwhKCBjxpwBiLVNG5MtyxymDOLJOlrL8Z
6i43SiBW5pYmIB2TaEPs7Vqp+F3sPvVGX9m69Ci3S90qXNTUiDZmFwqTNcC7XlERcJT7GEAHW+bs
HlzYsSvE9ZS6JU39NpC2fV8gBxKrJJkglhNUNI4Puk2Zl6Rru3DTVl6oAo0KFi0wRAvL/OaX2Zq0
CxzwYp22qltL8TbA+dagOYlz2IEhth4hwTDM8K8LBzDfyu79pd6RsgI+BNT3Osn9XUW4HgzmbcOC
UFG+0wOJjaNjh9lKqcS1okQ7Ewc4UJhtlJNRHG+xGu3sQFnVUrWhTk4Ud3anaeJh4mRdGfa2r6WN
NXJFdmOEErPaoVDVI7fHZEjE+yYLxxuzYCvJYkt31oBhL7u1ikSbWcxjjSzJ7hlhephxuzErglgV
YnlqbTViRixGKh9K4LTdrgVTRLythUmCwHVKwF/l6a0FkNtyqEAMvKx6A2xJ40YTgUICWtwAt6su
nX5kJa2gu0XlSoYgKB+sYD7GSg6piw6193WKHoDkoGlXVRxs9GJHKRW7oOTgN1t03feAzUHMdXnQ
hGXSNKZp20ica4vXGnQZrVtY+z55i5NLOfvI37JSQVMOngodK3KkPj1E+mvNy+7xpYeyyhab/Bah
LcEELWJvcnM+EXxjKbgKyLjnxL5Q/dfRUogZ2IjaXFdFvyrYPnuat7BAAqUK8Cf1LmkTSjK1tLVC
4RK98kSMDrDRZNk19CC7cZcm5Irz1FqdeSMATRwDILfIX7eGRRLhNmSDOpXaKi6tReQTPMd05oeA
lotFED3MVKFpqUXTrsP+JAHeKlvXQ2HfZOsIpJUyQ9EB4mQgTyQBqC9VXcmjcjSqXxGAuDD4QCCX
PDOxRvTymqbVUV5FI4VQ0M8QlStmUBjJNN8Nt83ULX8xZv7YwQrFdgdOQU5KCy3KFkIdy80aubdG
jJNkoUvx0F7KioNvx2ntbG8hQbe5VsGiJ5XmYhziZZU3bA1rjtzKJizylSUlZEJAdCmdOVqtmgDu
odhKndb7PmrNPB5Y7qjr4cz0xjsl+2oNCsAHp/Ox1XngdqJ9pwGuzmxH/mkfv8OHmXBU7frQiX+k
QPjCEXwgQZTkQJMrFjsy2a7BUIC40oB9cQDl1lCkwRTqEYnqcHusRRIXLqNgLQOPxh7jCoSggCod
XwtXaglVdNB3RQ1PW24X3lDdJXXGVrkjEieWHQIJIU7Z+7gMD7EP1rtU1wBMnVbv1kYcPkAw30Az
3jYmp4ZieJ0s86ZHbBY2+aIgQoVhADEKBLbO1jZEISevS0VeyTLAOcgwVPU4DBBp35BXrIhFP1p0
EjNHGdkjcX8m2TsQnTampiyIMwae47aEACtIYxMd0hVXUWxipZlA2WUelE5a6gqzpR1jk/bQ9CJx
RXzpxYepJDZpHFeD0ABVrMgG2cne22C1d4xOdhbWavTIeh4KaGSkoPW8mmDqOmG4PvO6W1ihS+bl
rSG9YuHYKWm0KVSxravpUMfhPqUD4kPPAt2Dq3pcth0ODil0spU5w5SmcqXOwWVqvOuq/L4fOHXF
sYxQPFnCon1PBAXjaLimiLwvcxmyBydFaSCLiQi18ksRWNdxCyIWqbbveVtQaJsks1ZeiKqv191E
vQWZCjN4A74ChH5yVcrBvpjUPWecY1QrW8tKN13zntKwL7r0RoqNWza625BydNcBYIt5K1p4rbXT
JMXKY48Ri3KfkPpSRPK1+T0q+2uZx+azFvYF3VSQ7J4Ibjhky/bAZmlcBeRIsaB0buRfoY76Vpf9
w9QQN431Jav7dasnrlaTT2tN6yrRUR92S4+VSol89CJ30kiuLyf6tq0J5A5dtclXzYx9w1yl5f11
NHJuj/r2rq6KalX3VbH79Y8qloudJcf3hOWUK6w69S6co27wNNS7X/8bBCmcqF//f/LLP3/h5Gc/
/5oxm/7+C0di31Fh/Pf/f/7yrz934Zd//kaBHZlECXNLgazb237c73/+169/nPys8EKcFj9/Gckc
zaiompxfv0cHaVUsfv3///r3nPwWXZ22FtaTzcnPf7vcyV/115V+/vDnnwmTUt6OyHp+/ejnf/31
+6iDN7nf0HhOWO3M4FDqxpPSG+3aSKTmoLbVba3h0CwL6LGF17yNUveg9lToP+/mnOmA4xjTZaFS
WGFdOJEF6XJQguSgNd8b5tZSuiXpP1eTZPzz3hzNKjB2OjpoomxOWotBFMpZnTMNdHW7g3zAJoR3
CM4vZ79xqFeGcgk08qcGZ9aQ4dFGdjDrPcWJ3EPPzT5qBJfs/RZKXr/wPIBepI1IfrkOanNZTOaq
IzLNYm3uu/4uzK2DiAe36r5N2uh+/pzPyV9+/zinluYcUDxnFR40Uq99USLVK7FuxNl14xXbVhXU
d2ZpKoWqjnaBhVqwqDeff4YzDdIPH+HkS6ilQarSPuCJ9OWN5t0E0as1sbgzW5UqpoWh2X1+wTNN
fS5IIxnZrYWd+0RsOkxGPBQZggaCJNyk8VyP5i/l6iXugQvinrOXUhQwPOipLeSWH1uSEEUVc4q4
t7I2oX0YSEu1TVDHbiyJSxadc+8MVjBTmQ3Uqnxq5tTRaRMgQZ+coy41vIBuYJMs8RgBPi62WokM
p0zdVqIXloHd1NNDGZQkYM081UbcJ111Qdp86QOdKBpavdB7eUCwUYbApxMTZQ+UPau/+/zrPD+G
DfTTmBwxs6onsrYERIkZ0vtddzGMRhtsnkxEL6f8+DoU7GrQrpCDmL5aav4ypddqmVGM9C69SWfa
3zOijTwBSyBX0E+GsSJg0HvjnH7SeYcqhFRkjdQRXivOGkPZ7GIAVSPIJp8wosyOLl3+TPPbAn01
B1CgpeNRfBxpMsQMtUiaHLZiCvEYEbHcga1KniOjX4lsegpbht9UoecLBOaG2mK7YopLJv4zIh2u
jrHC0km5IAzi48fIONFlGTyWtayGNqUzalcl0FnScg9Rm90D715o1vSSyEF+Ycn40xCpyQSpzcIg
FW8LWRofLz0WdRcOFcM8GRK3BSAJz39msykxlF7FZ+vjxACMqdwZmzqeFd69DD/eohs81/q6sbif
pobzIYXJVI+ObabjsspQ0aZgdr0muKDTmIf/iV7it8+ryCfDtiD2DEAfj0rU1naWnHuWfkG7dWb6
mXUgjArbhixwOij8ySzJUWB2N8Zmn5lUda41SXcM+oefv4NnNDrYLrEFKqiZdfFTbP6bYi01AdJ6
sMTholV0FGFIxfptThe8rP09p9ULYo+zlwMGaKIdhsZxKgmaOKtWsY5mErjWckiuxjxz7PGReoCP
mvHzWzvzDG0VJzkUEl1HrD/Pcr/dGsHS00jG0OwW4hAyeVSrkoXRvlWGfvv5lc4MCFtFLYkeEYQX
24SPVxqSbJILXoz1EAJGmLM61MZ6+L9dY77b3+7GB75rBjZrX4QzLqG3hcXswlQ0f8yTcc1tsLYa
OGfYWZ1MARi+OGx0UrZubPnJysMfXaFvAnmUL7zwZ78YBD+zSwlohX3yuDravINscp1MTE9dGn1j
p3Q98/0AifyrW/p1qZOnJnS/K42ClYyMW2kxxZ3TW9ZDmfr/fErgkf26zjzuf/t2JLKNB1Lrqevp
xq0stFspDS5JGs+OMgMGnAbDxjbUk8dGxlhl2t68+xGe23rqBm/mv/lmcPXZqLEEk8+JarKwRgvB
EbdR9tCi9dHxCI1Wxu/UJy7sHc8sN4i28QsBtiRJ8VTJLAOoTZgg0LpNyXswds6EgVsPSOt4SYV5
X9bpYbIvmTbODjyBnFljy6H8IWtWKi8xGQ8ZDKLivpyQLszmLC1xo6674E06dyksWRq8Ep6nmCmy
vw+IMVGB8MQmA2+yr22JupevoHCE7hTll4KKzuzD7flYAnRRAP4Rp+9t3ySGncvZuk+e0lbZLyz/
Tkz+MfYv7FTPTRA6RwbSomYv7B9nDqUi3tLoZoFiesgG6XtOqScV4QV/1bnL4G4CfovLle/qZH2l
85daxONiLRHQFfNhWVb+0tSqS/aFc2OQOUjBlcjmC1Ptx++oBOIsZRnXqQmZsyqq5VzL9O7zhKAt
flRayd6Xw5VHR8CsS6q75htVqE6Hu96mG6vEsK6IfW90zhzC8fl8/9O/cDob27rgjIscFOjvyZQy
1c1keQmDtaVRMsFa9AtXgqwpCmNFPJ6DYhPEo4FazqR9B0atfo2RvEiRgdYEUVyyjBvS9Mp0Man2
Os7JIkqrXRvpi0HzdxmlK0nEmwoJzFzAt8hD/fwG/nSHYEX8/QZONrZ1UBtWPeOt/A6rChtb+vDq
Wld/DBpGISLOVL1ydRJ4P7/u/Fz+eG4G/k9Zw2OLOfHjtyqpaWvmJW+eRkSkNVFBBq8hIaAY8neB
Ovvzq50bq+yf/nu1kwUmHYE7FRFX00lFmBMZglYQr37/+VXO35NGq4JNMgbok5GaBXFTWwOPcjDG
xUyPGuRg7esHuA7L3BQXht65uQsgx3+vdjKfdCjcoiLnaobxPiJdENq4NqSnQL1wV+efHQ4edbaO
gpn5+E15HT26tKBIakmErma3sp3DZij/1d38usrJe5R0k1wLQgFQ0b7igCRcfI4xNlxF/z/ezsl4
L7D7d6PGhTok01b6PVFfjVK9MN7OjgQMbhrFQhlv58lZiUXb6pjj5w1NvZb6d82EaiPR71YGFJH2
hQn/7Ej4dbVTFhPmkZDoDq7mg+4fSPqeKECMlsooty58TedvjP0Arh6qAaeDwSzlQpPNkelOeyUx
I4ieg6f5XUqtS9bFs8Nu3nn8faWTAQEd05I7VAvrUahO2O+snEhQunSfv7JnHx0AUfbTLMoAWD4O
7jrTQo8UVzbT+e28vsBCcbXyKajTf3UhHYsFgZEc3k9ux9dHkZmC1T/xiZvKLYrTiA0CdlPphSPI
n18RbGfibtnUUKz5o7ZbRxzooDtka08Sq5nJXcMWb7BKek4lsn+8QeRi0MdkprufgMyPz69Ti0Bp
SWz/eTH0X09dUqwDJbiW4mCdage13mcAiz//0v4cGlyU8rVJEqYKyuJkRoonO8EQhf82jydXFs/Q
eq/Tur/wDp+pe3EZg9XJlNkDc9T6eG82kTCTSPnKxGIwGjfNEQwCoA6/yAf0S569HdhixPRMRVJf
KKGevUPKBIAiZJmxqX68dAlTzPBLXrNGmvGgeOdx66X94P6LB2lyEcyZFk6Wk7mw13PJ9xEUrX0P
tSBt3InOpgRd+fPLnH2SBigSW6NwBEH15EnGserZXpew2KsNyjRa1xIW9+kur65Itpa7wJmom4l3
+Tkv//ktEgE1Z5HSh8Cde3LpSCU4M4jGlM0waPGcvGUyVMs2uzAF/yyCftzP4IhB5qEbrMn4Hedv
9LejpTzpUh3GVrou/VRG+Kcvk44wTmkgNFRGV4P56UqfpmJDMZ6MZoOKmB7WhIkWmB3USEW/jo+8
CafvpCili9i60ezmOal5LrV+ycL056zHh2XnaSMZh9J42pfxsy4JG1tP122k3um3ulE4NKGOqhde
KFHPT/f0qWAXUlGn6LNn6WR6Ra2QaInQUpDUWFIsgxsOJePCiv7nAUExFARTNABALbCd/PjoG7KI
iqGZ0rVqj7ylz2NpoEX6ksqosMfSVZEmZXr27fMxPf+lJ3f24aInd0a5BYkswjHO4ADzYR9oRo/q
GSESxxC7DJ0qr18/v+SZiR1PIe8q4xl+/ykxBZ2qrHZmxyULIiQB13iErQcZgoEQKclUX5r/5u3q
6S2qOuuICZ+FqsnJdna066Cv5DRd91O6qBWxQjO1kMF9G1PpYlpdCvIZxnHTjgLQ9KVz37m7/f3q
J1NgaxbxRN0RSrrWL4sQb0k3uCEyJB+LUJyaf80T/z8450JwDvPU/56b8/+mt+rbV3zh2e/ZOfyR
v6JzDPk/JjV0nAXwVShJzmSBv7O59f8IGmUUIf7OzuFX/k7OIbbbVpClUy7HRjiTcP+bnKNZ/6EQ
THAOmTn8jrm0+Q+Scz4OIDSzLN3wGAAZ6QrgmdPa1YRyjqwH5N8p1c0vgxfgLo6k5nkSvrGgll7d
eIndbH97Pse/3o7PgsENrkj6+LycEsup/myi/LYMCNZoa6oDwpntEcWT/TXStcPUNoiKyhVaoAvL
zsf5VTDnzdFAvJvkTlCJObXYl9wamdWJ6uJOPPhytdHt7uvnd/RxreAS8+6AiYvmKkdAtiQfZ9fC
0/XU1+rBjaAQegO6FNDYWeah/aY0c2Fnd/ZicykOWMncaT2pKUEDHBIyL3jRJc9wJSxEsV3PUBXE
cEjJ/AtT3B+Pj04WHeqZNs/uB4Xwx3tLGIpVXg6Ni2Co5rjZ3hlaeWGHfLL5+fkAP1xkvuffhoTc
ZZE6KXbtxvVd173QvlygVXqg7LOPPQ/UiXcfD9ahrbDtwjOtJ/3CXZ55qB8+wPyi/PYBFPTdRVn2
3GXrb6VyusEFjtZ8DJddQMHl8+Fy8tbNw4WxT4OFI4hKk+Vkv+URyIGez+vdkPhkI1yHieESa1cs
Q6TASxJBHz+/3tmb++16J1/hZFmEoOYlouh0n5QRFHF5U8r2ztPyC1oD5dxooVUFr0ajHs4p7uNz
xKjR95Jm965WeVSPKh3/hWQTScmmthTta49fs8NW10IVzPEMI3oenABRYhqj7bTH+8/v/ETq8tfA
YlXmqAfXjPfzZGBJOFUrpfZqtxgUUh19xxgs4nwqt2qOYzleZZA+I4xuSoKr2jt2sO9SvSGXt9pD
ZLwwyE42wH9+mpNRpqdNZtuhVLu4ygAZRJGR38GE6ruFOmrSi5ybxv0UZ/GWllKwliJygCStUwi1
8jl4lGoDJHLI6vF+KtWckHrfh7/ayLG94UARfkvIGdn1UZxGyxD8+dOFZzlPLL/2Oj8/vTGnQEFI
Yskgfenjd0t2V0Yce5K5uZ36h2GSJdKgAu0Ygka4Q57I6WQMtQ1VdcORqq7cMEFZFw59qnJCjvj7
Y1BTn49krB6n83k+sZnOa8JJMnNSvyVpHW/xchtfxrjq8QP6I3ohzgQ346SYB3SNw1NIqzNeDISk
L/uwEc1t11ZddCOIDCFeJEjw1appKl6aVNRHYef9EcC/TmTjBC2xmZp1o1fgPpWeROKcYi2s0WHq
tmFiNZsQd9aAyECJj7JfqSuv76LnXk/sm7KAWeJoIkcCb4ZoOsVQmF8GBCku1Yd6b/oSqOBAU28l
Xb5rJhT/quIrT4WYvI3RAGeqCikmjocp3ddbxS1q7I3piPGtzdvhaUjhKES+FO4Gc5heaX6bRLxg
KawC+zWSe2CihaVBIVCUCa5poNgRBmvNBCSbGHJK7G5KlM/QIMvvoH0utUSqj40fTyEq1iLc2b2E
HjUcmg0hZMVtlhnWlZXEtdsXrO0Yh2vgrkmQPqpZFxyISx92rTwh6yU0WvXxGgU3qebj6ukMBUsm
RTGEXYHfLirZbpCphhHqe7vCm4NyFUluXunFxrBhci4Q9usArMv0GvNq+uDNhtbIT9BM157pxwt6
h9V1Tigsdtf2ZiJ31elSklanIOw3SjlHvJGF7StoFGEMrS2beTbQNKdmPsCpFz2MTfFgCEUsUfUK
V/MNHBYWmWZGF32pfLQbRtrba8x62VUd65gpzYyjn+kNpGBQ8i9GjRIlLP5ay9KVTPyMrRFPMJDr
Q8qoOxXNtyQYNuYkCDA2ZFwikxS5GZ6iLvTvPYJbXlip43cirOGMqbguLC28zSrIcj402lWBu+0a
kJdHrnbxfWhqeW0GI+rvAcd2PULAIlspk6qvKcTclSSXyxrSvMv78Ni2JQZtX4L+i8drKybIDsQ6
L9XCvNEDzHWetEQ4+d774Yzb3mpJdFdgH29QPuuVSbco+VGJ8KW2GXu8D+pK77XvpBuHa2ys+A2j
gsNN6L2PkhyvMlD2WpA5kggq7EHbvpJWvBYrNQ9WQ55jEI5WWZaRfM7JNp3I+MRwFyWrXDadpJVX
YyE7LS/YBEzUb/jgyfgSRZDcC8BI5AOn3yRRvVk0vZymELFrTUjM9RCYWXYnydY9NLkrBSPMiAo+
ivjapsgt+ZMNBGqhYRHGDxcRZWV4CSnkhqshz0aZPvOe3NwjkUgY3gItvDPihKls/dAlz2WP8Dqn
WVwTcIX3352sft9LL35/zBIZLbhY65ABNdLtPdzRepYem/Sr4sGpad+rCElt+TYaI3af5imdXhSq
UkPCDJPn177ZOnJkQstTj/wcCMt9g48vsm6iLgeb3B7Mvtx36X2ebT1P2fUeir10ujPqcdfGlRvS
ZaoE6vTJNcMtrGl07V88orCy8Anl3yJJICZ7O5VGYNnd5c0XP0sXZvbNnp5EYCzL5j3SbxFQBjbT
oVXpmOsIL+mvfVwjVSyFK+HB7njK9OFLBL+w63PHCN6aKt5M2WPcmV/14VvUPreS90T9ct20A026
9kgm4FpY7zLKcq2wXbtJHBlXctv2y7Yx3CzOd9UY3mhagTJcWaa2i4Efcw3mT5VbiG7soXRSRd8Y
8b5FDlbb+bbR9C+NSHZV4b2wPg8a7t50us0Bbo/aS1WFj22GJV0On3VWRbzvX5POWo50wSeiF9tJ
PNOyK3ZTle+jAK24uZPRzBtG7cj5tRwXjtaEz6rtf+3G+AkmwReClMHq9oQUmT8iI9gViX1Xj/GV
Vz8lJXTtRCwjxERGc2UX0VEtZiXOEDmqmA6qNjzFAnqhzrcfTdW1luLtzXFWhXkK4AJjiyzwRYZs
04sgu5ZhGnUKJusYpPXYJu6IGpOItWLMXavPXdl7bdoY0XvE1DRbJn03iV2df8XiC6a5qyxaWyPJ
DTK5U2IMFt0U36ieWM4kcxXdez56G1OBfRA7Obxqn3UxoP6h4yrMeljXWCuHaOUnBeByiAwI760K
BEt98APiqjNQ6YN5P6jXmvwyYTqRxqxbiiq6DmqZgTxYz1gu1rVaLO34QALAi2K9d+o4LeyUTVxy
bQVbls4aH57pykrgamriyhLE8fAtlB/RLy09geM4rQH95y9e92Rp9W2eY50yzB7GiPVmYbFW+sfY
B8+GknRmfFMdXQ7GlhFD4t/ITO05Od4SL7nXhveQLItqvE+jxyqr2Mwx5t7r4q31Bm5effBCfWmy
WNsKsO0Xtb0uPYJQv2p5C5UgX+Q2pJDge6Jf195jWRxHWVlFRrwmWzX3nuOiI/invFKU56zHG/m1
kR4r1OF7Oy/XamGtA40Wha8ooArle6lUDxPVS6XFgdmVK6Ltlob1tWfitvp7yny8Ubux2k7FVWhe
y9SW3VI69v1dXpbbMn0S/R3L9QZ6A97U4H3uxQ6GvCw9lIzdbVnMg+ZHSkbM0KwTLLttTgjRoS8e
TaW8zmCzUFdbCXY0McM5BBdTF48jnjirJNB8xoqITS02QeHwH8O0Mcd62U50W3SAMGm8bJPNYMVL
nB+JVTjstFyq/0TBNUu6JSgLko0d4yt0qRlK40oGp6cvjdid2jUkfX4eRI6XQjEBsrTUZoB+fdTI
tUmqRRUebewItXfTFGtL3Rbhnda9DNMxk151+8boJoJt7Wscam/SGC17tFqhVH5R2i0KlKPqdwAz
HmMGWR+rTh1bRxp4hwBXowXLqJNu1eylMKdloB6K+JhrezGA9emw37VOoRw42cWav6qD8KrH2p4f
jHpaJOZRMe/b/L6pQHFAfMi/THwzdr/IwQEWrxomR9FXm17ZRmQqaskPCnp9/Obrq6D7kqtfEC/f
+PJbDqZAflNa0D0N1BWSgGULYMx3O8WeLQPu6e67TKB5BcfSk+ZuL2Of3NqH2LzRkD/IvsuPzAmX
PXla37sRoyNw+v5bVgWISOPlBG1PvmdiDKeHAlCMiYtbDq4V/9iat7byINJDlzm6etWxN2r9Q6+v
aa45ER7ipnHMaROIp5HdTd5uiCYkp6He5n38jRyJZ0WflcEbMe5KcZfGNyT6BcoxDLbBEDgplUTT
HxbB8Mqb6ObsPFM7WdlJvmpxIxmNt47tVyPzoOgEWNd3VWD8oMrPpBjc+t4hyfx9EYbbKfCu2yBd
pVqzltRnQg7gL6Az6AlxK+W7WC8dLzDdif/WYCRIE7HA0qYwTNYGvHAsslaOes93asPAabmVfD5i
JDk1A7cMB94eHRNYejOkYmEyg+hyyubePAQqoY0DrDNlWo5aDrnFXIU1UQGEOC7oc35rDfVmAizV
jOsBsCa5hMssHb9VRr/sku+exNcPsIDIQAX0kAQsYa1GT14LTaip0cepT2VCgDpTtApIRFXwrgrM
80xW9vhcyq+N9a4Vhzy9j+RuBZ9nBQLlVmbdx2y7jPrb/2Ht3HrjRrYs/Vca8zxs8E4G0DMPmcyr
UlLqassvhC3LwTuDDN5//XxU9UOXT03VNDDAAQ5ctjKVTDJix95rfUt5zwvbMgPvL2WYPK8LYts+
VvCLPL11A9jzD6y8G8+Sd5Sd1nVxh82Evqv00/PIiQaU1y+SuPZdjsfXziKoWbdhVeRbifdUzr/M
mkVnss8ic37odsLLTMVTJtcpdHfAWm5TS97gmh44qS+5eeTSbBDlbacp5llAl9nk1zA++PVzJfPD
sGT3TdfvEhpTB6ea8KtlH6b+3nSI+TWhy6T9psPPwedhgF9dyzTSYjqVPaodCa0JI6PNEFxPj8wm
70Nb2ZdE48VuHWPPFpCBZsInt9NxcVCevC0l1rUyP2TuOyruc+sE+xz+FQr7PJvPg0/89TDutJtt
MxeLUL4A+qHWmwjuYNH3uSK6D7ajCg7Z8DK3X/r6aklnP5geAzzMcQza0jA/DtqJqg6hQ+/vJueX
BIgSm/6BseO3lnAEmT13xr3JOpRM2RzpcPa3YdyypJDqujEKTR8hQ1F1KPFv2yLFJm51G3qtd6Mf
Te1wcaGLdN1LO3w3bOuBZLOjik9MLnfa7E8UzIZ1zZ3lYlZGhE9hk4tuN2Yxr2pxeMvPYWEQV+qN
r8WEi/3MuSsal5uxeJqGeqOra+hVoDYa6gvj1MhXc/iRSW1uVcwv8pgn+949h6S02Sd2YF3c9c0P
j3MqE5EeV+XBhA+lw29J9exUz2WenGrjXs1fEvbUtAlwxPaR7+3Nctp6brN35LvpFbs85Nhn7wPn
wrGTtEe1X8KjWEacuVMcBYmzScFZ4P3jnpnckBxMBXj6tbdy8kWyELKHC/2ALkKgvQc3G78X4/JW
pgV1qVlvQ6v2j0M7jncxznnF7sxXbvunonfzlwZpvJ1hbyysltmhw9KO3jY/zBauerse6ue6m9Te
yNufQSyejK4Ec9Al32UZvJmxSKF6T+YvkjF37RC+KAeX1dLDGbImd1/Aa5Gl6g/jWrTIQW3tEuQB
ZspT7rEJD4XApOgH20bkzyLzMEMJE0CXwJgblN3NYKdfhtE4KPY4NRrfDeAY+IgJaEeoRbTt0W3k
19Rwik0XFuO+UYncpKggoZ1kL7U9P0o2Iayo2z6vPwJOlW483Ds6vUOTtW+G4Kk144euXYMAg1NY
2SSqcsgetH1bTMYGk/Uhs4rHaizJLC63RiveHGa6W9PE3jWTwdkDxltC/cy5czvywLu1+QoPBVRF
uMcG9mAt8QUo0aNduIyO2BOXrH7Lqe2yRmueoZKDV9Ysik0KCkdauHE0DPar4XVk4mb6u4O9FJr8
XWnYSOIn9+dcDM6D2Yhjgnx4gKslrfRkou3cKEH0TZ/uEutn0Dffl+QH7Dkk9Iu7cQAAonQ/ehxp
HXL+moyfN2lTOHhIAwmSXkyHsIp3CTwIy4k5BhXHgbiOuZ/PTl/fg/M5CnOEcuHt7KbbDVmzeqL3
4FKormZKE2m/ZQQLJOFIuKOvu62o5HRqDH4xUrJuSbLSm64eSYrXVzO3DjWE8g0hxcCjsPBMFsp4
LfdW3u2rsFBbz54PuVPd9QYzc2x1X4XZRLNbnXwSXDZlRX6fzA7giMpdhgIpIqSdmzg328hzZ7Gb
Lesn18LaEWQKOqYn+YUh+Y42+4vrrWdQP2I7xDnqjxBl2vSs0xQviVFEAXZ2tu75wcy6lWQQKTO4
IDUdOXuRiyOM4D4tu+e+C6ijyDwiLCo3AXflcR3fO/AjRfYroZtP//G5Hlx/P6nykYLvZ0b7cFxW
jsvY90+6NNpTzgoJ3sZviVwy/Ebvuxpf/AZoxbmylk1Y9kvUQC+ZzHQXK1bzRnE2pT9T3SQpfkKZ
cvOranIhdyVtue8braI4n39YiTwQsQhNqwQHNJDtO2dn5aFalaSKgmC0WGmM8saJswgwAaUH94bA
U1u4VaQ1DYSZVGkA7Kqm3PX1HNxNQq1fvZE8iMCcXzpjsn7AB0MzGtvFTUVq3ocJHG2vmy6ECBR+
DGXNFW2DMjIJlUdSmgfbIQe7IctdXfxU9nBvG+qH18r5cQhANCkdAr2UjnObt9p8mwTYrYggvlwf
sHR77m4h78WFkRnOsDg8FoyTsyjvwYjHVgCE4oEAegfbPTIkW/fTbFh81GbABsH/GcqvSZtYbIhL
C8AP0BZlP+wt4agzBeny1fFS66Q9WiYfDt4+UF3JSKrToDyEoXArv6ke+d6+5b7zb9raib8OMmke
ma/IxzBQwWM9DMndUC4ArRfiEzCRTAfHVfm7MTMhJIJB1WdH5WA1C46gV5mO6jHW/YrAwLnthE1/
k+YB6q96Wb3XZiVeMsiB32RmjftlYojn+EF939rdcAxDxH26DtHA+XH4XAGnvJCgbFBADv6bIpua
KBqnefLo3D1Zwdxw5lMc+rLAv/FK8HFenvwcEcLe23LhxkksujZGL0kFVlXYXS09G18pEAp4jGh/
y3mxw8h2ZXyGoqSfDOX1pyQT4z5TWfDuoA+47WlxksBgm5wAQoj4VG30gK/tgr1iMxtOdy+zBH5J
QTv3oUmyX+kKHGhX2q9XsfkwaliFOFXtvoHScC7eUqe4C0j/NWTWHVhYXLgmhfetLDNnk3Xe8u72
Qxn5IJrAW7Rj+ew3Sp/ok9dRl1aEj/kBQljgXc6+rYryNmu74B52Z3Aaa91cZiy8h4kr/LWzO44T
fh4PIKaUDfnB75xvS5Eu+7wjO7TrsvSJaUj50nWNvKGDO0AhtLVFjgro8yE02yd7SpZdlboWaJ/C
NyPRjiBx2zI8lHJlXU3DkuyWGkjEFhqFpP+5zBw3CpU/SSPge/Az/6Mrjfy1S2z7Trk6uGRT5kZB
2Tv3KdbCk1UN0Coc7d0ufojCvHLHZ5tH8L2xoZpt4iIufgmgphenToIbz+ZiBD0g4k0KZGtPinor
NmIUwxdvxaD0Tj77m0wU5YU8zYl6ePDUxSWV63YchfNc8siQXKa8N0xN49ssZbDzXC59XCBt9/KO
Hiy0sV3ttxPdt3EAzZJAM+m1GjetXhzwn8Ckeu2z35iTf1xYXPa1PZK+IZEgFR7wgcVdqr2hJdQ4
p6PFLtnUGh3T2rcn59gbzX0WNK+mSRp0otgJbM8AG+umXZQMwJHCrpkecFmn+6ax3uuF4SIinTUP
dDYfqsbVdEkBiDfOJICt+rRrXLDBHcNDVv7KvGlVCL2QG3Tvj1YNxqVpdk2j+wP43CGSohdXKzFA
RwRBfvB4rV1gQ8luGy12iJyYE4Tsb14qKRNj7QGf68EYTvHJGrgybk6UxzR3ZdTGHLpIStRPi1NY
HAIy+wT7t9l1uV/AOqOlW8xmHHkh7fuN0XYMOGSutsPAlNZJnBfYcN59nkI6Rl9p7VlQS7gxoUsK
uVqGjRuM8V3gBzS2/AFQU1MEkZ0GM1BGI+NSCX0TdGNyGG1FG8xpWZMTWoSqqbxf6AqNR12P0yE1
pnSl0AUHq6squHRtdeaSLlvR6fqkB7+F7kQLA+RpG3Xm3G5ToiUe3FQ4vJ6zNOyOBgjmUWAn77vq
pACSwsldgBfV7Dhz4MnIpOo/YMgcTp479pdxQWw9Z6DrBu2JzdI0XsThrNz7QsUc+MW07wElbS0V
51+MymlzzuzC+MLX0OM3TdP4KwfEIj5Ctxu/QOsDByFs6b/F0rAu4ai6d9dJmD8XPUxj6cnyaRiU
fh1NQ925PYvxYLpZVOQ90Jeihl7XVTTVy5QWmC/BGem9CzWnLZmliqRgnjFkR1dj6k+TwNs0PmuZ
nb7Jxoi3SejwtZDYynk2hv/nC9FfKBRGfUpaO84xStuNRXN8DutdMrQE5+SBdOWua7qi37EKBse4
gTU41iuTOC6a8LXJPcBxPQ3YirYR7jegztPBXWRwxD9JuJBRYpZYoR36pahSdW8FqfVe2uM6Pctn
kOepVfjP7VDoF99JUnwq1D3AfUfp3U8KL7UGNZlzxh+X/byEYHM0qQzj0qS7gJHBWTM345Q++fdl
Ng0MB43Si/xgxgxtjE4kFyN+YQxu79vFyW+aJfjoLTM7JKPp7pxufqmXPmTYNttnpmEdfd5siQC0
le+Om5+ooB6SfPrZD7SU6k7lm84rh10+9jBuyRUtvvRx7bwuwo4xhCyBecrNIN1nRYjZGJW7EXWV
Wu7SKeeUEQr7ET+hfkyafN7CwK+eysHMT0VidJskHGCXWDQlJvaZPQGNpBpmo38bOpP7SjwSzOJF
lC4wPM65rhHzgcJBnnXhEp0zBCy8ECv3Zh8Ej5JNel8ZjrVVvXb3vknkSlZTBbWYMG5qWpWcIByg
ytuYUeN9D8aR5no8njAWdLQl9fiQp6rcUwJ3A1BU0X6PY2O886aB29uVC5K+vMVktzWdhEDiquW5
NobiJjFXvpkz6PoowoTyRxvGw5gAiq3TaTkwYtW3QcoxbQaRSdJ259q/dF3pbex3HdlbRaC/26yz
J1MKgt9qn+0eHa7atT1Id8LzYLsVjjx0oTcfhajcl6rMQIO5/U9QhVOUloI5geFIhiU02+c12K55
DHDTwG/Ou0M8s3tv/M4bfi3GbNzl6IhvTZsZ34Sa72I1S02BUDViR24oUwaYaT/TIV3hwIJNDshP
/KpkVz/rBr581VsOdL46uQZmyuLC0mYAIXWafmOBSYXnaA/vasgCiGmufUR9kDg7w3PqO3s1Wm68
uKIBy2n2hz0J6wp0s79kI9MRVw8LXamJrnQ9p+N3MbLHO05RsJCCSjiPreX9ClprvAsSoMWQhJfv
IodEF/Vh4/8IF8u7ZGGm4JYCJYxNtqntsiRqN/q96JlLeAldC9Mf7uy4658FenHSngxXU0xNpKMy
p7y1iYXZ+WNCbJOPwYW72w/77/MS4+E2iW14J15dwpWtW5Cua7GzNRJRSHJgaznRUhqWZ6Naxtt6
6JA5kJipX2TnONDkrVbRitHjbh4G69hU/vRiAZuliVQzR5J5B44c7jTPRta8Ns5I6pxvpldW2fFu
zkT7Nal7kllZ0Dpo+UNqXVJmqoc8gLhUeGV4mbiQeztt7etiJDkdZkTVTVJhxohj8prHoHyumDwc
lny0zmLqbGrKuq8NDqau8UWknnOmVu/1pmpb+wIkkra+yBI+3KAl22nsMKMPlxi+IZ25Q+oBQaUO
sTjLMl/+EReBd9tqmzrKkeaxTFUAHDizztXCaKMN3PakSTCDK9TR64anwWh0yUl/mQ3mGy0Cim3X
O+WjTNgLp9KfoyUP/bNqXHmRRoiJjyave1/GTK6BPHL/B1Wcfgypy2E1S5P0ssA6VJuiUj3ZB4F1
GRqC3XL4TZsAOOoxtRP/pazD+mL1cfeeBhr+oF/Ph8rV4SUvlw7KKkdT1yF+NR29kANAzqETPru7
T9Owv7plbLzPeWrwddpo/Je83Kdlu1zzUJDBmDot8Nn8sVYif8wtyYBjEv5bIkZ1bEUXMMseQz/b
dFnY/TAUfvpN34r5wfbq/BEBuXs7S9e6GlaaEcEz17eCVRzFRrMs31JHheE2mDiZdjIjOY4uDfjs
ThBy23sJ8zfSDraEQTAPMGHqtobK2Asnuz4twVpoU2lfNZKNeyq78tYoO/3CCZroSOjES7AvY/hY
3WJUP6Hj+tEsB4YtthWoAwHEyykzMuFuF8K4WJn6ghJQh0QdhB3oMXSWu64iEK5BkN3tVGGtxD1b
YKxMOWw5O4m6U2/mxKL9iUBs+hB1bj3YBcndRLAwvB0rXiIZJuc8x46Y4A9PqEgqaY8r9lE7DGPa
4W6WzsCiXlVDNE3JmN8oDuQsfgRGH/iC62sOkn9LhpHgewz8W21IuNy1Cu9zwR03ym48QjWGs9gN
hF7SxBw8ou5KY3CIbxY0NzhJwovmyuPSTjViLanzm9jOJrZcYR+y1oNdmIjgO4uZZrI+V9Ydsn2H
zkDZnLUjx6NysuS+aXuYkQzg4Qvilg7A5XcwL4Kidx780k0PQ2t7dD/9pT/lPacZs9XyS488VjKc
i+ljYfVYnEiYORN0Tw+TyUMZMqsNUj/mDm+NbyrE30qdZCI1yWZ1bn0emwI8uB/JvoqPlTHSf3Km
wgUeB282bUPxnCZNsrNXGktrFpzRFlJTb8M06R5rW7p84RWfeGPJZLwDuRa8xLWHK4NIOyKYhDLK
n5ab3+RleKYCEfukL03Eddm09+fJuHCEar72cjCeM5v2cC9AgachHbqyqNNTMsfzr2Yugi9mGXdq
m8yTPLbcqpFISkC52nPWyijvOcE5tsH3lcf32eTazNTG4vQ/0WgFyCvYDwOVcxhxcJ7PuTbtNRxx
7RpbtFNmjdaGs+qgnleH8mtTMiFGAFH+g8/5N4fsH6IsbOiBjaMa/Mbv4ZnG2ARWPVq4f9oqe5dx
JR5baEDu1qj9eDsbHjT6oZAWjLUJwj3f2DEuh+EflMV/IXSEwYMXH6gJ1av3mzR2qFszHHw17YZ8
JlWdfk6yTVKOr/TSxIM2m+wf9I5/9YYgZrCyYGBEi/2boE93tVzji7FU5GP66OYz8hO7Gw/AXhj+
66n5B/nbnx0Vf1zm//p+v8kry6lEJWXzfpxg13yB5CHwiBCgibABJ/SWTda1a8m9+Hvl31+IOldn
ElYYDCoQT37Tj2ahy8OGMXtX+M3VCbuH3PinnLb1JX7XFooAqTZWCs83f89DDuiY1omuTGQQlUkU
hHopk/Znnqgw+vvP8ldSY48EJ+BIDo4uIGh/VjGKcE4mfHEW/KWmg8NI15O4Geb24S7PzJ0kzmDT
pRllvVsdWh2/yzr0HttRP/z9L/IXFxX4JJ4cKPI493/XjJOjaSJeS8ydOyTtUVWx+X1s9PLfMhd9
3jDQacyQSCSgUHzwP3/avqkt4j2JKFO2UGfaKfYOP+Tb338U6y8eA4xrPG+W60IaC5w/v0swJba5
YLbeFRUpCHG986zkZM7D6yyD07R0Z8Z9h5iDfAd4cp4SKjVK7ZpRY9pGoZGffQlE5+9/qb/6nXw2
bPwxIB7+JbLLdkqRKrNDJm+F6AGS62i2D5KaooVF9Pdv9VvI4OdVxsThY6aweSfKrj9/fkFhphqS
Q3c0mtoEMmcg30dE7NtYxh65PYpYAzvmxi6boPkR+uz7le0l3xlbrjJWeC6t040UUGXsk+5g09uG
CIkogykJ2s5kp0ZQ5v/wVFvC5tf600PH4+wGNllcENjI6frtUQhTY7bgMGQ7t8KGQcku5P1kLvrY
K7P9ojkuMe/O5W1tCvVFshceusbKflm9PbkczFvOuq7n2g9W6vmvTETtX6Uq2QadySBugj5Yg/TB
ct5oGtjvkh7WVVQGJSi5oO0lgMJO7RuS+pqJVZAWo+z1ETv53UvsDjSna+U/d8DqdqMrvTfNax8S
3FaRToblQ1oqfAoExPJVjToSHhI3jJoWhtGDPQJlYmgeh0a9b+Ku3OvWzCMn08avxqurayDD5sbR
FhNjg9vxmiftfBlF4XwgSBS3grYuKq+Z0ZZlK+sHRWR9CYihOvkI3F/CrtYLpSWAro3LeQtuejjx
coZ4rqas/joHg3dspn7QGwt+5WNP6ga2SvJlpOyo5mwBwXRY4uoxK9v5a6zgFYvaN6KC4c4TTPlE
AKM1pjnq+g5JaFN6BCoEU/NWERZ7bR2SqGTatbhDWd92FFjixbA56jtAwm580atTQNJQdzHCAi1K
q4FVc8YhAJ6IMcfO+4PrVcvJsrIxcouxOhqi72652vM91WZ5bMNEMKDsx73RGe5TXDXTNWOfA/xb
Mf/1mopkysY/xwvpFUEpkV4uhX4oErsgONkxu7c6qMkQHNgllBtkH0FT91+lEOWBYPds7y6Zvc9I
cjgBAbKPXVrnO3RIw1OZlzTafAbdqK4RqrTiVllSPyl3nu6LXLq7zAUQYC3BW1M5Pe2+IqZQMlz/
ZgDThd/PdPc2spQHr8qMW5+VYcOk2T44oRpuQ455R88pkhuEiRX9pbFFlsmyhgSDws2Nt8Lr9INX
LGTO114Q3OEZ6F9dKylQto2LdaMoEuW2mLJhjYd1mUIVTPtzVZK4pAMkn8SG9jk6LQIscsNOftqj
w/pTA3td+0Xx3RjY8qGmyLbIg+GWG7rGfzDqudtMVR7uxNoIGLmHT1YX+ntnbLwr5ubw7E8keMS2
Bs3dzYNPFm3df5sNSiBq0yr5Oacma9zMyGeT2Un5SAe6/VF29ntK0tA/VQP/srC63O+YHamvVs+Y
+K3I6ruJpuHc2jv6EjW1dF4QObUGcNc60m41/sMy9S/75Pp22ElgKfggDX9/O3SfJje3Q0c7H66M
ji+W8U+58/9SfHirSZ7/8QbsYOK3dbDll4bgYZBznk1HUbOgdT0ae/vr328T68v8abld34bt/tPS
txrm/7xLmOWcFPRRbZQc9WbNzlHjeIzrt4pJnxmHkbSt69+/4199MJ/pkAOVEiTi7+9IijZDDVTb
TCRNWr9lJMLlecqYNv79+/zLLQE2ZmUAQG7A+uP8jhEEHlgBWgGz3jVvcKsVYj9vYyvO6nHv7z/f
6/+3CfXwUd99Lz/0f6wv/F5zQ6Yy6f73n/+o//iz/Kij7933P/0B3mjazQ8w9ObHD90X/Cgv9J//
8v/1L//t4/NV/sFeutbT/3d/KSyjtErfv1f/9vih+h9F+v5ffabrz/5hNDV8nKE2Dj2PDV34YcDf
/GE0NQL7303TwVqOM5Ev57MW+k+nqSX+HSMNFSI1gGnZ/kqw03XfJf/rf1jBv3suVn28+ty0VObe
f8dpyl33u1caRIO/Iofxr66HTbHeRf/FY2cwEEwHgvJ2gdU3J7PKXwVi9cTthguv1mxTm1xAmpBI
t3yXQOh8KjcVY8Fz7tWUyfCHvYSotyrX7iNyL/RZV40KwRREOswxyGLbpAQgbfGhKas9JM5sP5XO
NVeKgVXvii0y61+ewMnQWou3MeJeXbrJ2vi4PmgGO8aBJmV/7AsY58T8kizQj+fBauVpATWlSrM7
SFmMhB6Ol3Dq1C4eBjb2AsWPLxhkjrM/M4Hm+BXX/F6qI5aiX3htUlkQ7VtLu+s7QPMea/+RnsIP
E+ADKaiCz2DStjAw427VFB6XhlQH3x7GrdOr6tyZNJX7NnwLFC1wYGZf2A9go4+O2NGuEzvloURK
ayRRKXm92bwUG6nYSj5ftRmGMKqIKdj6dE3QCjAWnEc056V6Ic/uR2IM05VUnC+iE2kkh3vU/JgQ
dXAtBZkg6AJzM38xAqm/SeqluLG+yaJuMbcrwCJ8iYtlpofciu+lWM52QWhJNSI6mtr65BaBikK1
vFnEVpB9hYzKrvxtQGhHZI8mpVtNyptpf0Fv4kLNtbeGS/hS4BcLI0rC16vOYIuhJYQqRmb7pJ71
vllINViWu5Zx3gnSrkLbbAxRbXUHp3CNi8YFd4jr7FS5hbVNBKLOOaDH1ONcbfoWSZc8CxVcgyQt
t16A2iMQ81aKL0gqawI4hqdFTOrNrvrsGFvqPJeh9WwCTWieVeXiWtbW+oX3xM617bGiYbxNOl7K
KMhQ6PNhNUAEBTktY3pYqvAHXbCa3lt6IX9Wbewxns7WZF9yDgqOj3qMsYNzInmQ0DExheRsMoUZ
W7KWsC2m+ELrTRDinzJyxWefX8uE4CsJDCP20GCiffnaFuo2gJ9902t73OigDiPXHbtDu7rbJolC
P7O2+eDqqGwHwgjG+L6SWBA8gZUvHBlB6U7sloWZ4qxrJMdzEu5bzdvkeU5iYem8Iaugk1j5LaE2
3KmfF2iyxvpGgFeYGldxifng5Ib8sknMIXaBXEaAabfjGjbVkD7petmlEljnPL7Tjevzr/t5myak
e8ymh2Sqf/28YtpWN73wYvQP6z8h85z+OIn001o+JkEVbpllYKjYL5oJb24aPyvOSzRtp/mA/Xs3
NuSQABdtj0k/uZFFVzDq8VQhLO0eJ7shgKVKf+V94Z4mP7hH0fZhNDM5fB5OkSTF1ENP/mD2Sf/H
QylZq7ZjX7/XRc2NNLT7qeO+0zJ+N0PVnchTLPWSRLVJMTyHsrgglMW6QY6Dt7RplE6kLEoPTVw6
MU/m70CxBESHMKlDVygI6mnCKBYYIuKRjCuHWQV8KnJwsrh/QBcy79wE+HxJU/4UNsSLcGzTR/TS
mzac0oNnrENsWY+XVzdQaBmN4smUdQA5j/tvUlazS7wMjQBZctuhDZ7Sgvuj9aznciW9k1Ba7+q8
2lJ87PSUt0cUDOXcheduvf5+SAOGJfjRkKMBr5uYh4Bn21zv1srMyElbb9RqOAzBNO/CmOS8Ke6s
bUes6EyAITNAZfyxHlSJbvCWuHb0+XhQ8J+6OfwJH7lByK2/jXyuyMiUvuKaDjfAyZvzEiyPLVqa
bV5NRC+F87Uw83sjk2iTY4/hTpG9fd4Oqq0eMR1yqBuqrTu3+dbwJ+wyKAc/f1dO778WouM+f90l
t1662kJ+gNvwEYE9ohc7wKM88u34fo3gm0GmmzvOKUuJppQ4+tYVgTkVz3aRXXtVpIwUWSZZ9pOd
odH5+y62JsMgT0vDFBN+SrTHvSiHuyHh4aoqpXnVifyT9bIiW0gxkc2PwiCi+fN7a9IQcw6YQzuz
IoghB0PgICxr/7EnXuqU+OWtub4/kplL6nXjLidqhgOHf2EKi9piCF4/r0TVBLvRQ/EwevXeCWMX
HOly+vwlgjxF/M/oNsq7wNp1faUYUNrLHjnFKp3q959rBwRYLt9Qn7JSyCgQ2O1RIbP2ZqTejMrZ
B0lxU5cr4Q4zzg6JAXkguIpkOc1nOdkLdhHkjcqpBzSyw567ot1IUunuG9/4nvU99q/1Ihgcn61a
Mv7RloVGUVpIoEnT8jLubJZSe1buVtKf+OOJJ1A1RYvOekDcHNlbtGFOWVFEk2Oe8ffone+ReNNY
Pdkx0/rj8cx8GPcR2N82yhbpHUpO7FFf8k247t5Ef7UnZL45ouyjJ86PSHDtOyfk11Vm2R5LSZ0e
gulmpaRoYJlAPZKF6EaMhhwb+35uoId1fYa2KPHaqGhmB7UNWWvxoAueFPGNUW21E6iWIqd1bzrV
hswwQI0tngvVKXROTLAJwW2Qd8Rl00DE5B3Xp6hz8SVNyaESRnnwm6ra6QWDnEQqY+e6uSfDMttk
VUx+Gut0aVnf4qr4Yi/8aLskv8aYHHB6RkdukHE127PaaSJZBnPfmarbsASRlcM0t/ZYCBHuxZE7
YCZqFgw9LG9BLH8iccmi0Z6nCCiEs7HmPj604x5H24PMm/64BNOyYx0logvgsRrzBV9x/D6VDI4Y
saFgxoVUG+WMw7OP5rhrj5wdrotXZji35FcCTPqdhLtKuLkZHHovVTeZLfeO0NQvoyR+Kqxew8b9
SC1SnaRHZSBVwI3mfZFjntyOLjKzRBKogyjioNavwK8u68hoDMIL6fPtPvDaQzf7ZA6uW9yw7gOo
ARTDb/RnybUNnD6iHYdtUSfbNnbjp3KscVjhtfFZQR59Vt4YnmOJAvTo0/8/MVeuptp9yey43CDg
eNfOQByiWl4ZcNoPlS+eqo5pZI7FI+HEeYidAptSQWmw0HRwV1Xw5x9x9R3Lpj31U9ncfP4XcqLS
Q5Y6UdHX5SmTttiiQdoiHXZeXVR3p2VdURXz+5zz6l6UpEqbXfZYDRgdgmS/tNN0sCZ8TT3pzw5j
OBfB13YdaW9d5JttMHzIGYPmoNjDJ0LYM9nhAHdLJJOTcz9p1o2sbRO1cUfBOo3LldZ/ehDtkG+0
498BsxnRsvFFNGvlZiYfxmAm3DKOj1O5CiM9mBoFffFD1uxqnlozzlCTGmX4Ei4u75A+ahtNWqaA
uRrG9KZaApyoRoxtSoj1sUhRSqz/qTb2YnGZNStCnhp+hyF00wsRr8R5JfOhbfkJa30YJdnfel0u
BpEpEs5xM5T1zSjGk8RBmqXyprWN4WgExYMg2nT7WRMXyP2VPNRmgqHGIWSy6QPOGgp/yuc3kRvF
tLft/Ku/bqJhlfFZ3askR/ayxPqopFFulz7wdyI3yPdrkOvPRFLDa+EAEjhgy/zRvTFmfQ7LwMM9
YXbR4IXl5vOzaafkM1s5sylqmrK51EhbT+3/oe7MluRGsu36RbiGeXiNeY7IOckXWDLJxAw4AMfg
+HotREnqIvuqy/SgB1mbhZFVbZWRGNyPn7P32i5ivPmnRdq7W4h+U5q3kZ1/YWmz60Y67hK1JClj
Rha+esE4PqbSePUDUqDVgHmpMfjOUUgLaAg6onX8zLjg6VVoq8VPpyKml1Bwal0TZ3IUY6+UZouM
zSsOKJyxEFlE8qR0JztEXpzF5rKldntcPjmpmXoGcUWpVT4546MyWClTk6nx/Ib386LGq5gcKTcH
vK96am8DZ3geaBgsRU1ZlfskatEWzGTz7lIJHyfpPqnQSzdG1G+1juOQbjPPSjK6Z4nv1zudqKgw
H8dlkPM9Qvpn+sh41vMHtB0xJaVHkrlmzfmyEVl8nG7cZTzM9TzWEXIS5kNXVNNBz+cSnYqGEJbV
/aHx0+YhmUICz4uJhLX5y2P1XxghQxhQDbM+27xFJPTuUk2c8p7kL7sT+PcIjrMMh3RGwfLUkdoy
UPofdSFWPd3KVRLxWMftsqZnuM/IAAd2llnE7urDNuvaHWF+qP3pOa4bEIUcH6qjW8XMaW+WBwDS
HcafNLcobE1cgoZkjRydTBxCW33nacThIbMAVXYKYxGV7KmbrJZzS2aRqiWiRSHREXm1sBdlzsQh
5lB3KVR9scyo2fVuEpwyVJIPjBtAV0DdJ5RDnl0yrFcsJUu0Yv5J1uN7WXU3xyumtTVS95Hbni+y
nleOR8476Xn3UbU6wruSMEACGJ4k5u9NVSHhsariLbJGXjwf0SVjnavtsVcIt+SXHo1DE7oaLVKy
KO97s+UobaOJmmiMrlqWLopvBmzPKOOG/dDW39vZWoQyAntuIKMFoatfGdnxS51TN3HkRbNBpJFg
vh3JySVIWBQUA70pH7B1VUvsPrilVfTjvtQMzXgG1CEPVctrh3CZwNXRYeJSNZzPeo8RRfhRGzax
kK437PLI3iL0iddFPN3uq6VCvLnota45lbRe/YL7aPr+uad4Z0voT3nd9mS2Sm0Fu5Djidk7q8bU
45Vmxd0qN/puQ994melok1NJBJmrwDFUzPCZRIHXNVCleT3KKzyA8sgZIF3SIf9yomQ6ZBrZmVOC
b9MiStHuiaZLPONVtwjN0dMpe4wRjPVKo5b1+a/mgrKl0yghcosDj4dA0Oq+esgf1BiIdoJqXTQ8
p/eHVaSCiUSisVAC4hg7CznNfNC8v1td7qOITUx36bD67+4qzfl5d4pIPvp7ZNQcXOcqVunaudI8
Agtj9SNGgbWJA+eApl9fpcbobz1Vbmqf0N373tFrfEGDdaSh5qoD9Wvq62CFPGLh+Gl+lnAK8fMy
N2pESji9MjZsAthonPyr7DiXTZNdbHyBdi2MH6wpD04W6Q4rs9+XhvYeNgZfyPVxOM3fNc4mJi6Y
VceGHTm1unUx9vo2rZ8IxP5iloEpS07vEis2hxNiYp1mXQfDY5riMU9b3EZFQ6WXZ+46HCN7H9BO
qPzmltk6DI15l8JGlmHgsr8EjpW0duj9M3PaTgJTZUB5ngFJweAve3gW3YIQFGyfiLt7pE67uVxe
1xGPILVwH3vEzWKGCOmrs9hyOus7BZOhhCoB3n9Ve81DNwzcp9J+pssOfN+hW9Y2YKCF1pJl7V8T
BLxr65DNfpb7bnxf3TpLLXUj9ZZRxfHDG7OFiawVEgL1i4PElvi/yvlwW+x2g2y9v1bJBN2w6RPH
VWrOz4kTTVlye+bgKINRw+r+YoVILJ3cG5YD5TTXC6GbZUXhauZm7NMYvRJ2wHlFNXrz2vMLLP+q
cpAOnfI2XHXBrEWZKyOvvSBSxYRKVbrJjOzazs2HZuIt1YTggEBfhF5ED70ELWseQC3BYzF54gfs
EB74lsUvkxhP9aaSlDrDx/2SMKVzFoznjJA3PSKXfmW/x4oai3RK9LcI9e2nCNrRan4cGO9+koeH
/arrdqliJcZrxOCII+F9pWi87sNUG8VGerv3WdgGWNvoKPqCXwE/89sgGoO2j1x3LE50PNR4G9u0
2mlxtawd9yNxzXYZEXGwQj/04/6ucSSzyapc8Fp94dYI9zq9NENYn0FQf02qfeEh3eAcpFMy6p9d
6UUEPPh09xAI5WYBogNnqW1WapHrYjVGGW4kHDzsTl1RfaEuQExbZExqNAZ1bbtwRpKIzGRtI6L2
CgKktazOVp7CduDUhK2WGYe8smz2STi8Z5ukCnH9+HmJMaB8iQfSkcdnGZSvI5q5pSfFl+k22yhm
/WHrqezhgNvqYSz6cVt59EYKup3lyC7SjfnOqMgXDXIpLjEiUI5UZ7PutIuLa2ipS+RfkHLgmbcJ
7aFhCjeIbnBp9agVrcyGZdCEHQGzYDarGrNKznuE8eVuH4KWUSS8uikbfvkT/4tG+KVPX4t+kOZr
e312NgNuSi6+aNYDEZyGo6yd18ifaPJ5C8bnNlY8EEbwSMePdm/64k3aq7CyHXygje3m5zAkyKnA
JOkP3UejiidXj3ZpsmNSjaM/Qa9tZRxz6EwUBm+CcpJVwERsiZJ+WNd98JSq3IbR6ba0cuRS2hk2
QILIOMAkG214lrG0jnWofw45xA3H2vDArlJJPKcMGm8hOrHpshfdeoExcIit5gGmerwMJ4IvE1yF
uv8rJadlyZr+za6TLy9v3kOTVNksmXaVQx+RGGJ+xkNaituQQN81presn6i4tX6hyYiOAWVeQzqb
qYzPRlqnRrPVOtHT736bELba15eqwSQbO8kuMvKDFWuXMuL3sokwL/E4RpV7MONEp62F0hdB2A8O
stjFWfsd9ewNLmnk5WOkcsD1utz3crrYFA84vFyqFrhVxHSFjKSrITl0Xv+Ncc52Yj7K2/lqIAiq
MYLuu3Z4vXBiWbux/FUI7aGI8Sj0M2VReNW5dp1iUbQxb8kLtLJ8ga9oXDCLP0gj2PXx8GuKyGVX
TU13A5jDFL41tY5F20GGWkG4WmSJ+0WH7GjG1ruR+P0+JYd1rHkou6a6Bn5lLgJdPFBmPmCMe3Ej
7xNhAIaS4kA1fDa4ZqhbjXJdO+kjEvB4AZxx5Wr0IIZcXmTQ0ruKqxWSDI+mKUV3AJjKtO2b6TFm
b9ufHQkYSZU/Cyv5aPThiuYQM3jA01D2ZJEXErdrnh4L5dySeb2lQYZJSSHWDXkUe1HtS4pDTL/2
tBrzzkMx3pKxodtX15FkfqTVJe1Tia96BkXVwV526BPojC2IQDS3fkxes1H/sIY23Ugz39ppTuHC
4aLtI8geyXCaw9urq0mE376U0yf7Wz/HQD87yDbX6cUetRC1j5duSReWXAticTOoPlY6rmQcTXu0
69NpSOJN2nYOZWvmL5xG7Akampgc2uOiCRWOO+d94lVfGL7UGc9wGLCx1SxtNgN8/TM7rHY3ket/
2A1kDOwoD8rMrxz2HVYSlMe9L04anYrF0EljCy8FuyxZPauuJKYbXi7944Vwo+/6iEy+sUzOzVa5
Q0Aq1+XFxDu2amx+3mhn1GCivwRRexstf1wVrrVwwbDNkUJvNB03rJpgTzpvK0zfQRbeB1ed5Cyi
+Ag7eSKGmKZVDOcJg4/9ahT+0e/CJ8G0fo0rIMPkHCcrDOEfvj6RNxxpW+YCDxF36wXhtHZD17Uv
Rwz5sV/ER2wK35M04riaY6+VIzeoRW7j+9q7CMkJdtqBZkuSPTU8u6S/P97/YozeuCYBD/ac6p6M
zGRAofEF4iTX3jDdUFtHbrqWvjA4C4nwjSDzjt31tQJrYk0e/UEC0dkp3VvVp6uiUPa2DdCgGLiO
rmmbfEsnFk2vEasoDN5sIahtUua/bWMv5K/M8mP2wLDlPxNf4xH/CurwHYu0j0DZAzBA6Du90M+Y
8y8PgO1Hp7b230MLsA877TFQXkJLrzBQ6zILoFqq0Hx7qIg3teWsjFHctMJDJGsG1nZQub+cDPmR
G7Gzq/ovNshy09vMCYYCFE3FVAAQBWcGFxAtzhKGQsoi1n1ualCZrjCDO5tsbsxress5I6Hjkevo
gZXzWsUMWYZ797FJv9o4hiurtmnsTOv71OY+weIFCdY29HaRwSNyu2xrzIMxxelcJkn+VwFupHRM
Ih/mhdYGu2ieIamgShaDtexdg6JgoMtuzD97KDiOWfvBwD0r1KXpeUb9xmHHUjANC320ZmGIb5Dr
7i47k97IqGP6FLG+D2mNBHP1GhoFD7bfvWMO8nL1PBnVB9l8HG2App1LgsUg2mHi8b+Tl0L4fNMb
l2pugyZRTpa6G3+WZvFPiZX3uJd/aSIQnRlQZXXm1XQVmV3/GVOATaeGRMcJ8t6mL+YdOyy1X9OY
0Yl1NWhk3nMZZGR3zg2JwsFulRPtRmeLR/JePGLFLJb35qBiSipae+1Zw4Y4TqaqyVgCEtu5aWjt
TcOdn9aBeW+d03/JOWkG3ysU2Es8dmyOXfSix3QU/jasv/31q/wddmz8rvqYf0PHNDH2gBN0bA+N
4O9T71b5Lid+q8bTz61ACU/kuccJ0bCYSAy/unmeYmtzD6V98M2GEwSoJzq78AvB5IOJyR7R5T+1
Zr6TNq18rRX/8BWd3yU281f09YC+bmAY6Hl8ExD13wfzRc8MSrkmLpN5mhMLy9xWDZiQTj+YpQU/
jJ044ly+BH1TbXrcyrORIV+mnRW83s8CFYsHffnoQMyKj65fspWRtQ5uU/+qmF9d/GedrtQu9cUt
C39yVOcOQFVBCXxwiLSm5mFIYhK1DpusodkzwDK2uoQcMKBUSKsgz9nesRjCeAVIxDl6Lo19x9kH
PU7zKfm8T9FUwDvm176/SvxJXx2dgSXetsYbyoJ0yUnQpLPCmZXLvLRjtHL/T5Qp5+QTrn31JX/X
otz1Jf8Sqvx/pF+Z9VL/Z/3Ktvn16/PX3zUr8///L82KGfyXayPWp5PskWrJ+/G/NCvoUuh7kYNh
olwmvsRATPIvOLrnEILkM5vSicWyeZz/p2TFsv+LDEYHq5RnEcZnOO7/jWTlDiL/1+KERMXnS3nY
dVicdIN39/f3wga9W9iRq6FH54CVuLASKSwebZZlku4jxnVjto5DBoaGKkDy9baxbFX53DiYGhHz
BQwPc7mOLBwwhjuuGo1+eF6OAv6audLFm4dS+B8E33/q2+9fmovJgmqTWsGF+P1Lg6hsG0MB6Szg
La5lMVytcmKFVNQf0a+20ay1iBxrZfnDbW64gelwq50dd7u/3eX/buH7Xe7z19VDdDaLz7l+yJJ+
/yKWXkdB6cxgzhkpm0UckRCqNJtJ6gktcXvn1S6HXqlg5GC4LctRXznB9PWfv8Yf0rT75UDdxLqL
1hl/yh/3MCQSllk9duJcsD80NebHUDs3zoTGtoj+CSMON5/f6u/PDJrLwOJ/SM55ctD7/f5b9yEl
ecZCtmwNq7sIiY0rtD+0vsGBJqH5mhl0iClyn1M9qxZdpH6YehqeplYWR2Vw3V39UAzDW+ytOkau
R5D8DLoYVnvse2sXQwEWcYUoZxCMLdL2Z4UNGDKwsTc0x9y5HFGRY+IfHJPHHuTlHr+rPI4ieNW7
UTvAu452WZr5S5nCitChNFpm4R4TYWyU1l6A7OKlrJE/xlkCfsb3TmV2bqq+OFZNsRRPRTGp50F6
a5/55RrTW3hy8uBVdoNNr7O4OUm5sIo8AEk66IswgbUV43Vmv2OM3ob9F5aE8WC2jynP3q1GpjLE
ZnQOMUYCihi2asSCpicGqF8vfpKpVvK9JjrWYIeYI2VLgZk0RQV3blS/D3NT7gdn3Glax25DtMAu
BydCS6rdupTfl8JWYkGPI9jmunWRCJM2jjEzADMUZYtOG+NjC1R+LBuQjU45k/vJmR/d6DkDJ5Xb
Wyq9eOvYNWRAGEuZ57zhY1gBmM6/i36kthvcaBVEuN5VhN4xiDpzXUZav6F6xKHT1dleN2v7bHvq
KK2gPHhAu1dem5ZXZy5aASmQq2W3jBA70ItKHbEET3vLky+jq4XHoAkvYaXFG0NJ/dDAIlhYvVNc
3KDu6Cn75qF9MwTqGdFhlo9pUVkCjLr0yhhqUY8pL2j8tS+b52pw9MvYCxPnt3n0GsWR3TKYTrSQ
NXGAJhsLHOXO8ZyYMx+lh5low6YvIVxCqXzHxKz4+XAYUDUc/MCjpeRXtIY54vYhtWcfBs2DnD/s
QXu3kU4rw68PugUn1NCKYKF7vYAaWf1Tmuy9PvnzncM0TylJ8YKx54+Vpio9E3dtynR1dqvm6b4z
ZX+0UXQj2dh6BNEeOUfUm8b7nohKwxJehZc+Nx8GI2IsWzCrSro9Dr7kFj6LxPTX2CPhK0HLa/T+
SPxysa6f9bbtWDU1a6EFk45ORgDbU8mx8/9SuP4lH/3vVs55jfj996EZjmrXdclRZwX7Q2Gt68qO
hzaLln3dwHWMy+CsPdJITxjQ291Stv1MzXD2Gn2W0ocF6k1E6QZhuK5E9g+OM/vfvwxib53iVXdw
EXGtfl/Qcrq5iUHpugD+ppB2gPIYpV/sVReJqyosfWlnhn0y54/YJm8+c3XEJRqKy0VUbTJodIO5
wQ8nDj5Ay7NIzXgN9K/cDP4pTjvjU1g9xW6XBDdia5baaC7x3npreG7VaUp1a5OgnRi0Tp372hVP
zVBrJwZkBb2C1HppsxEFi6F/eRZ96s4aQs7khU0KY+xucxGGb2hvvhUTFa3tcwn/8/ZCXPG/3SwT
22/AToD/bw6v/f368DyTZsLAbZEaU7tJdXMfknV2wjqBj83wsMAwk90g7NBfGt/5TMCr/oIft8J3
PbAvIJYqpENqSF2rPTSiRV4w5wB4kl9tt6Cbnvrmc6K8N81Q5aUBZ/UofObNVjg9RZOOGtZ1dkKC
F8UhUj7WIT/RdyQNUsNQT36IX34t1S9BlMhVGwbvocnxz1s4PO5/y0L54QSFOjMiMbAku6w/81V1
k5BGQGRdyzjtT05ndAvTkvpMxjNXgx/6xaqO3ad8GItVm6o1skaEen7jf1gxrHjbwqHDiCcd5sxW
L3kYh+IKX9vdUdqT+Gh66gSqLNmnOhF/dePbu9rtBK+asheT3gFtGxh4G6MmzoVu8EETcs3SrMOc
tb+qFF2Xr3nBgntSbpKsNZfBACc06dC+QoPyH8KM9BUgQuKHoe3gnMmbyKvwhoAkXU6B2gdl25xd
kTRnjf1Ro7OwDxq7PpssjqvWaKwlhy1vV2soZmhCgcDw14UZdhsxXx5jjFFMJjaSqcI0X2RnP2il
7T4FE7w5SyerQWN1rjuHh7w2np+0tKK1XWjOY5U17qMny2pBdiQsIznzBdr0UZNJ8xQOsBR7+HZI
WFTzADxJXYAlEelEv183RXM2bd9/IMD9WFmR8RInR32eHnvwSI/m/KdkAA/4nx9xf14+f1+ObMOl
CndxkBEu/GcCXu4OLUqngkgWx3nGML1rETyc4gxlWBUxPohi+zZmuNsM4QDW0iPuVNAGZ2gov6Cr
iDWwOBQGKTCKZhJHNxZslkVCBew6Aq84ZPMDzbAnSArTm+V3j1UHFcmh8H4oEuSA6Vi8E6hZ7mB7
sN+G0yFJZL7xZnWf3YcaasbERc88qsf7R5FlG78p2qsHGXNshTw6fu+fcvRuu76goURxwYI2/bTU
yAQFh9BjHwMGLwvMVq361nYcw3PZx9uRGmQzRJX63lYQsIGhvKpUB0EsiqWdmj48A204Go05HIPU
f/UY8C3cPGj3pW8U5wxNIPT8gofRZ+ZezWCOXEGeT0eGvxFajXWtuu577zPz0xH5hFZp7QlPYgw5
/3MH2UDSGu4L6ga8m5Lu73++s3/6NgnPID18Pt4QOujRAPhj48z6riB8CsoaBpsNcU/dm9u553DM
WIamIl6H8VA+FhFqqBbfyq1ROmDXIbT3XrOwm8bZ2mWZI9RLIhrU5j+G6jr3R+u3R4/IbBxGnucQ
1PLvi6s1NkEceiyuA0Mr9CaIrzQzP5SZvmkok6jZYGlANyjCbWqiHWnt6E2mZcLyO73UXruLyso6
3D+AxliHkp1yVevqmoVTeBxVHR4hO4N0rR6dllzFsQzjF89kBU6Citx2tNhnN883PpU0LVbq4kDU
2YuZoU8ooA3H1VV1hTgmJrNK9IL1KxGmqBarapsqqzmFxCpsRZA4G7ucUrx4JQOcdB8hhoOjUDEa
kUxPj2aBQjFu7f39b/ePBgLUxuko4EJWU3C6vrFLRa4/hzElup3B36yCzEMNn6DWqcfilDpucepC
T67oABaPpTfiKGLyYdiVuXJKVrXOLd8Y+H1H3QKTEeHIoTO8/hTr7bAZHXCdJsUzDXY9eENvCxAk
GX8mWOjdXLPeYssZjyIzBCOt0XpzJ1lSVrbUWGb70Di6tg6GWi2HQc9fSu+H1js7LJ5r6YnpsU55
1rMgCPfYkdyjq5npIakrRnUC6m8VGjubiNkVXSBsE/ghH7u2MPDYUUYjhULBXEMQ1mtcc4r+ewhm
5oo4dJsgMz+Sz2SQ1cOf9OpNh1NzFMJNNhXCQRK6LY2rQeMJy4tYlBZzQNlE2BCcpiKHvYufQrc7
VxyeojIBeCPTfRG1/T7w0XTouYUhIU6Scz3QF4Pwb7CTFF9ENSwNRvhU+1gVtQrF6yi97KjTQ94M
+WTuvCytz60YAIcOnnfOCyM+GqU82vDlrmyeyGrG9KOtEPDx2PdvmbA/saM8gDh6RRNWMb1tmn0o
Q3c5pL5xlE1uHu9/EjZmxAkrypt2CVAlXLkFw1qLiD4wZfsGg9c5KQqWRUFowSMiHWI4xuCqquTa
Klke0zxAmJ2JIxYM+BIK7M2ZjJhhq5XNr8n35Hlou/DQliJfA0OeSjAhnzHj9am2fiKp+h4dLYlo
S3UjrcpgtC9VHTOvAne7csWE92ODQIDBN27LG8P0aKadOM4T9X95pYpYWaV6sFpV/fBC2nEwGJub
SPX4FHvttLr/C9O92R6ijdi1HozGCJiWI2hAmo/rFfXJrgF/C5tvrMrmqlVRsMlDZNNBT7JECIvh
AF1sXLXNpDY18oRd1Ez9DAky0AHEyULVk7U2rD5c1/QItwOJtRtNG0IuQA7jXTWlQfywk276Bv2C
7QzO0m5UdNU43OG9nBgg5mACh/A57HX9OJk4Qt1OI3ylEh2vgD9cpYUIzjAu97/kvQnWFuAZalDD
u/RJ5uyHOD0R81TeBorkS4ZTZmE2gbdsbTta+XCHd3ov1FHXwLJ3SFcQXbm7QkTtIg7H/tA3sIMn
qYy9ZpJRNejQ0QVwLUrnKL+MhFqswpAn0waiSc0iH0pIJLuY+TVLdoe2riZaiEYD53Ts+qKC5De4
Rv6ldpxw/PVIliGje/Uej5l35lS0GPRo6yRFuxVkmn/b8OuSOVeicZGFdRz/9wdSvWGB13seR+fX
hObPI1QiebWt8jXy++LDZX0Bmt1hdG/Js21Sqz62Pq9c4GtnnpLqyTYEerAEPSYGZAd9TGgG9Bck
+rXK+64njknhjCRPZrLaJ55zRctfLuuoL8+5i2fCZAh/BozMT3ApLAEeO0cRs8vjrNB0rzuMHmLb
2kp2fuZ93e+BcOhOBNzjFRDM6KELi13GsWX0/HddkIAUNXSlx8H88qtMHduI6VBrvvb0LQ/j/CHz
BLRNjuxcH6Jgh/bC2dYj1Hht8OxLnhWQkF3v4vtZCrjeh8TAXdjb2Ks5ZXvjI0EeEBLL8XUIlLPy
jKLeD1K07wFbcqL8x7Shoh9TYb35wLDytmNdsK03K+U247XGoRWvoqiflr056K/I/y/YYNS1BY1D
xT3eZKs5z5EFQh6Z9KrHvPQSY9SCy4bxo4WHh42puhjzh5OR2tKINz3szTf82WeOPXgajOlY5LZA
LuvCGe3tT7uS5YdedVePHfk63I/8KUnxmhsgKw36U5Kn5EN0lQsHKR1OFvpN0xfZA3sBeDTDXbZm
OG49FMwrntvnyiVlJxOG3HuJSy+phROIP+PJjoxzqmXhgzunvyi6Zht4l+LItiGOY946mymQuIKG
eK8cJ7gpNz5nhk9SMoSoUzFp+rLnGL9tRP6rbOMTiLxpHcU0P0EWymM3ZG+mVjcswmOeniKlkr0c
5btLwLCV9NZ7UhAsjVJz4zR6uSxrJ34IIxFSFuEoTLl2+KXScIc1T9BFi9Bzo7M9S4Xn1epcgSUv
PfpFbQLoTOKFUXr5mfjjA1XXAKvLY4ESiLACP/kIHSUPTJHKR5LAr3qTehdT74t1P6qQ+WJPOLlT
sy2JV5E44jvBGA+I2uSuDJR28KTmA8kbcR1p3TEYh5HVIXC3kGmsh9zV9nmLMUGgnV7CSqNrXddP
at6mXUc7puNbHHn+R2bJFzOpUTbkRLy7vC+547VH1TXt2SJlg26l2rSJ9DdB0+gn+oxIV1pPv9ih
T3erQXmgRkVEATNChwiqMicNqK5z7IvklC1lBTC1gqZ2k5UXHDRLGNwJc9s1dvNqiY/ET62ntu/S
jcZg90FPAjx2XodhErgrkKUB7ffkX2InkMw2hfajgdDuRi1L5TAN9BOAuqsyjV/c0LhJD6WClUM8
z1WSckUE3F130mgu1vbJD+UzyB6WFM4gc8x0pdCsESAwFskBKywNCXtW0zqE5LjtcMAyCVWhVehv
gPFGdRrd+sbWrq39wDNovtOsEaucibQbBgzrLaVdbfHoWeVBlAHBXQgLvL4r1wJFgTnp/rIq4+I7
h0Nc/km/MhWg1qibxIEx7c/cmmJQEiMUho4Tlz6p9FqlgbOwWQeI5ojGJ0TQ59p3OTNUIl9xckmP
euOEywbRyIYOybQg6sa/2Io7pJt+uoODN56L8idjcQJBCg15egfWSzcmdyENqbHVecmhn6rxCm3A
WqY2OUFOmytOApxTnbjIL7QZxjf3G2hL8YYlZrxMqCL9sDsMhoZYVmutftuOJBhYgfvLFUZ1yauA
x6F5BE5rHP/14bVJuJMsUKkfs74bdNKE3r1EMdaNysYlWiHHxndZ/syMMaR0KvNT5tffi57w5mTW
NVuy/+Y6dINrG/WirHLCl3HA3+4fvuYfUCT4nMcy81qP3xswCZe4TINr2sWfo2kgfIOkRe1o7GTs
2AeL52opRHfRjBJ5Aq8xnHTPRwHX/UCt2u4cqCEhaKdbWGTwvkhqKDRIXlWFtBwKOhiKJkpI/BDF
s940dYg+qD8hloAzNnYu+n6/OPlwkc+aEc9ZKsF0kQ66/Ip50VlqRQdQT8GegAFcVe7Jm8r0odDN
VUrwmRErh+8UFmx2UXSjw19t9d7Vtmy/1hE7j83UqfweGxzDNVpfc3+jXtGGCXcRZsSdZ5N0xQj5
hkSY72Nm3dmbpHzsDdIH5os5DDETWE+7GdKPruxnhHQPKZozp/iMAVimyTTDBxUvr980t64ZnWPc
uGdE0aBCbeMdIr5cj9LoD1kvrQ0GHgevqtUVG2+itZEwfoD0k5o0wPWlkf6cJpVsyoBhst6h6stk
UR10McXfumMTpdMlrol+msaqpw/FZfC+TFUHVzuAyEmi1niCvzPCjS4XhqsqfKbSfazobe3M/qe0
J+diwEFJI/C2qQn5jNMve4kXux+zO5OgoJAh0bekMvSVJQbCkVCILBheN7f7xzx8mXUSJ7utgqPr
WKd27NqrsO3q2u81vwo3nNKeOmKYXp1pDiaCgVtTytROBLQEEeuhnf/UCnBneoPkZlJzgHxe30Ts
ir8+4jo9IuyT17pn6q8L7GONgdRh6hFo5P1NjG5GoL3o9taIaLT1svdgeJ2i0gL9jakvcmkhdHkk
1ihYwkOUEc9WB/xAeD3BAh5e+dOyrxbI/Zem7vGLlXX3kKQ40qu27ldljwnKM+g0pNJ3V/gVcs4m
5QzE14vN2BpP2dyDmXT7W1yh/JA21GoPKM05KDueVXaHOh2tE+4wlK721L9SiH/XbA6DSHZL961Q
rSAaTc+2978ODoGOxOw5F9nX/rGqoufIa9gRIqNadhDB+crNcKry/COoxLJ1i+ZFZNhnEd/bCyVQ
zGN74jUwsxLwfxE9pubQXgNM4ld1HfvMPya55x1VXPzyEDxtW63+LPIEaU7IOQUj1rEPPDR/FP6r
2sScMFbgSOks4KDVqQ/tyj7wVpsUMrp1Dey6JhaP8yrntwD5ZGw9kk5ATSFK59kwCSlz2Wpc0rA6
Pc+3IQCctQmobHUvoXwJ9SVOy50Hfp4MHtxxzlQETzWtK4w4zSsSR+z2UIo9w2xegR3053rkQHj/
lwx3Ai8FVjw6+put6qe8dpO3Io12WpYCGQT1eWizoFgPCh23C7jg4qierncbf/ZtpgPWizgkpwUd
C8CXzaQZVyZo8SGFDLlKu0S9W2iTF1MyOAcpvHJG96htkeUYN53mJNKpf27wsKHHQ0dlh3l7JWu6
3aVuV8B5LnpAnypaJwQovctWLQL7f5B0XsuRIlsU/SIicIl5pbyXl1ovhCzeQybw9bPQRNxb05rp
6ZGqIDlm77Xjhz5l3M3wO9777uh+NyJJN1klJuK30idbTfVFktq4JXYF9Xsh3DtpSe8ODFN6dGp+
vzZJLZBl29wWcKnEyUrmchQeYAgxnG1+0zQ8xQ7IINfvxX0okzrAbE2DFmfW8e+l60O5d0mdU5UX
3kNPOJXLv8NS/8gn/BazTdzPIwMAIUFDBsAdVoqpYpBOEr9W3VA9iXzJDmlWf0ssxiwkbrVpdjaH
kNMeXTYjEOiQKXM7bPgJtp5YPkYxrICWdBwABQtsIH0x28EiwolARgPrHz4+t3hqNGfti7Z7rTF0
nxtocAFNgFSt+EmzjQfb4IdpMlzdKHcetTmetqQt0dH3wGb1/tRUhbEnmvB+rMMf7ODaTdqieJiA
0CbFSA5JTe87ICNwbOwvXkQ0Aerp4r4vVQyZmD94kroVTCEzSn15QfpIUyN950C0F6lVZti9lRFI
A9t7Z6kQ38Y0T3cdxvhNl4BkloPbHpU2j1sPgPi9nhsPCkTna9EX1N9tM5OpXlHUOHq+awUgSyds
nVu3sKxpDWNsVNMz6At7J1kLRuvCSniCDMIGHSCJQNYiOI0z6tawXLi9S40dy/5RM8MLEVT1WSwv
Y1aXlIK5/Ww07vTmceMx4JjLO0h+DXpwc0ISmX6LuqTsa0TgW8lwbpGlX/KkPBv6HB6byeNFr351
o612Fmpa1VZYu/rmArR4w4BPIjSMjZ0bCnFyZJxu6mT6LhhHAZPQ1SJDpishMtFM2+GKNGS4Oq42
XBlMzGtB4u9l9FOa16gfn5DxPWjSfgK0Yd85vjE8dZmzRpc3vzaK/rBqscj2FoZGN0rPaY9ulkQc
rujxCjFZPxUxT2TqsXelSfcsNBeYpKf/4x0wHn1sp4OvLnnPjWwbCjllTSwHmR+rptSLS+MX+4FN
+out2lPLIPk3WwbysefhHTSfx/GbSecnOSbOztDmyAiEWVRXNqjVlZk975VPu8VgTAFVXbHOancp
Cl2Q5Ia504XWrzNOgGMTW9NbndiQXv3wKZ6uMhrRFbe5vETWR6ea4iuc7DmAXZLc6cZ91ufiER0Q
zl7dOTQe9P1Qkv2ybK5bdDGBObBtUUXp3rrId4k+kOnRoz1eLuiW2/+tF+THgsSgTRL5tXUU+8Qm
+8Da0t03kTNA7CWQ1sje+6ESz1ghtnFjiJPmMjvijSWqmCEmCpEnvDruXYreB0YA7wngguaE7AHJ
OhjiTTaqeZOUubPJ01wc6slkzhp5TCQbHm9Vdff3Fe6tr67suvWiadqQm+S9xvxWTMMjpmNlQ4/M
qj7AmGNcFn3rK39Uho0MhS8RwUQwbOOE6ZPdMjbIzCEBbh8ZO95d8TiWZnlqS+DYw4ALx5hsGDOa
Nh9CR6XnLiy5dIxxRMmGrL4tvhypYYUtbXGxi/wtBvO49+duoPtsbASlLQOVpnSHiwluFcjbVB2T
YYIUP3gUoyCeq27CE8FGNyiyytrklogOy7tXg/tgVMJbiLL0A69u9qSRXfQauvZ9XxEt4/zdKMsL
ICUeBZFyjtQwqwyw44/p4duz2op0aG/EE2bHX9injH1pztV+VN5XYTRxAFbce/Maosw9DQqk26Fb
95zkKnJAwqWRtgHuAhTVWcbpP9qoYpoOsAiPhwuI2/HVItSPJ+6mjd7DQU3XDj1OgCDGPmGO+PIw
qV0FKw6AW0B1w4E8YMeLjoAhye+x1TZ3J+rFhN5YvroGa0CWSf3p71fpWKanodgYnOZcQBai40Jm
ZE4uIHsiHi7NFGNacqlwx5bUNNsx8NO7zWVMyvbMeGNblIb10hftEwQS/cEZE+fCEpqIhCjBvcCo
dVeYVLCmzqdP/o/zZLF2YbU63+liEk+wkSnyCYmokKA98gG+GNLWX2RIbZhkQeRX4rtsM5sKO7aI
APWPU+aHiFC86sUaWcj0UT4sD1jyFJssPFWgiobQ+6ak054EKqRt5HXlsUpxxwq3ZGJhWsXWpFfk
inARehCsnZme9mSk4Hu5B3VFsV8UkGEci0tMie5Vxzzn0yD3Mr9YI9i9Ro/6u6RFm+5m2r0fRZ9m
EcdHsqtBzgz2S2Erqv2UeVhQT0gFutS/6LCJKBOwy1u+G+76KY7JV2OzG/HjxL5Uh4mQtidfyVfN
HF6gOunnmPHMU4JEOBpli6mmnt9at/SvYZjoT3mO398fmvH096WREMaL9ZfYUre8j81EvwhtIDUh
wkfO8blKlrns3wuhZnsnsRwsMBVy1qkr7KCLkhjpbpnuMbCTh9607zkTs51d5dFzFDL5GSxSezPg
DaISHZ3KMnP2AT4NnqQVjyp5p4quPLOAo0DWPW8Pd7Hahp6/71IxPSjizlDNLLDxIvuHG5Ad3IS3
QNqArxKpdnFKzkXe2N5dBF/uIEcGUqntRxe+j11HUxp0c1U8KEgdq0zT/X3eM4RisbOJZN2cemqU
sIowG5EB0NmUH7ATzB0L2OmuYyYamMb0lEWZ+Uh1sxGUorOy23PeTvXOzdjqT7aWPjRYaM8dB7+l
5gP5Ldq1SIbsPArzrejc/pypiWGRev/7wm/U6zzK/Swt4/T3otk94rFGb46spi6Vl+T/bLwQYVbe
DXl4qrVquDdGhqB4IuvU855D6DSkMceA2p0FSAB8We5Tf+6JiJvY4Gqaf8ynjsBFapiqdIqXSCGC
NyGWL9aj6aIc7Q2m7i3BOfsdxfNtGrt3YcXWukrFb8VQ4kynBNRojsIXy/v1Jo3LRhsHcrUdtFMG
3rIdtEDnAbkTBifLHI/OiJSpB5JxaGw00M3Yikd6IWfdyUlhrn3GHpQ/6LPePs6tgJAzzA2plV7z
qOMZRQqD/z5S5bZUSp6tpbhOTFoZsO78ir8fRV6yCxcpQgcSBMtKCqRpkSh4FUNVx33InLS7gaIH
nNvw+6sKqvqQ4q4nbyDa930ojuPUzqfYKn0GKVgBe954ChkkC7jdWEpW3TGeGUTjzgloKapXsE/4
gS0ulCEhQqHvbf3c6q7Yl3WDPqLHfFnsKYPbY+jQcXVFnl+t5l2mUDKdwX1vbCd+FEvB0DoeJeuw
WFAUvI6iZobYeJFz/HsRfQYSpQnb9d+/IUMuRsyaasSiNvLox7WK5SMq/DUPnrfGmJod3hZavBw7
MRB1qu3slZlifnVzBD+0irA9p7i6DpVrXuCw/I2xSXHca05uXUKr1+5NXcf900DOKNi1patiQXTa
To0Dz63vk8w6sBaaP7Uyow9ybedWWiI5R/NsrhsW9QFNOkiFwdYfkNPh1KYn2rrDD1P76ZhiQYpX
WT0tcUuHYWjXqLbSi6G56SnWpjurM6CjDLqz1wpv+DfoBImrhArHitZJ6+d7vaQ8SpHw3LH1n89N
oV+W2JtdESIZ7kJjuMPuQxYVG2g5JunRcJmYN+6jVeBhbokyPM/0xTicDI4xE4EoZjpOwN7Q8bxS
BmGkWvuZ+VRohvvhO+4phNIYB/Wwpjpr/pFJc+5L7sqWC+NIsFiR7ylq+9VcuPPRcfHt6qpsVp2n
Iub8LXWuNp4dBpDbis7jWBNOxG6hyXAS1v1uKCHvdszSb31Gn6dljDa6wbhDBYq9Ue/DvczEs/u3
SPYbxskYNI+8Rz8Q1PfWaNjkKNf7QYg3O+3U3iRaLuBO4NjUp3oVhqVcqJnV1SFtQ0/J7S4m9/Hv
0eHRe6/iCA8QvdTRKskkiwF6Meou/T2RpDF+LXO+TrbxZIA7Ofx9hc36NeWoP0eKuEtoNNnb/7+a
nCdjJDHE99AqTn2f7UgwCh88BbsLlByHfR1/D9kCFuvHI1sZMDpFU95xZg8rObH3trpyNyw7qrg8
K4No5n75rIYklAfXGwA39OWLYVjxGXgDUXYEYu2g8rPNd5EX2j2bPh+2BuS1btNZmbFRTPAZRdWf
7TCpowjt6q4hrmQZb1quqM5xb7PxrsRL6FswaCyx70w0QES37efy7Crfucqx0m8l9fGNgDfnlIvk
6KbciURf6ac8T8SqzfT8JReNHsxpEv4zVYJSEsw8t2a3Qx2h70Z+zK3vzPOtJNMmSKVB2Kht3uVN
Gz6n9QM1kdjUdYwQw0qTKyV9v+vUmOO750sIJ96+x2u9g7lsPHI8/Y4lIj2frI314NnaxhtS+S/k
04LlM382QKtWVF7l1eoae2WHHcAV09AOQxbRUg6ivAt5OqyTxoyvXdTf2kEyzEwJ5cKAfee607jD
Y1KvM3IcNi3E2rWKQuv89yIIpDsnRH/syqn5yMYh3I+1ReNKx7STo5G+iqhDHEx85vnvy2bMiK1g
LKTJxz7Jii8ol6+EhylyvN1p5S3leEI47buqSwqtNsNk6RV3bjj+Y/keHoumKi8eMgVn7qb7PrOn
e5tBbO1QuPt+dx1zpBh57ha7HMnSmkOSzAbCVM5kmmXnpCh0YhW0Hq3HHF76+uKkrHkJbT04vstX
fy91S+XbEh/a9W5z5zOeAZWWgIyRROnmsCMMl1iCyQKaNgny3BrDJPpztlahS69Ylb4M5lI33mHH
PTezP9wMM/xyymK8pOg91kalww0Y6ic7I2VU75vb31fgKRFTaKm9UrY3HWdz8eSZAytxm6TbBJ0b
tOfJOf695FH/1kYqPoK5QfBGXvMucmP0rKLr0OCQcrkasHnuKsdMHuxiSB/CnrBjqz65ikTDUjKv
ZYZ+kwmbNy0vQ1BRXnxUmPWYCOmqpdsJSBadHkt/9h5nlqOBTc99QMbgPbLZs/ZJPw5cVzW5J551
NmZTPloz6gKACj9zL429TDSN7XLOyZUZFSvhPn/Rcr1FStgMn2yZDhVRHlM55mwTqcGyqYwvf7/6
e6nCObrQqTxLPBHbUhD7jZOJPw/MWaY/eFrEzKOMql2fxtHPkGWP1kCJ4eGi5LhbtndpLU8lwpE0
cQrucr76+/t56OrrKpPeKkHf9BDTY+61tnFx75WXyCTwVWml/jBOLouAQdRPuZuoVUgi1q4sTeIU
XVc9hLwrSWEa5yhW6gGKOPdzdimbUjuwCeMJI9ljyfrHXbJQyVleU9R5Z+ZziPT0yL7PnDnczx6D
AJD+ozmoa0yGzE5aTR/MdRHdqgRpX9fNEs27d1Z8hBfTcQit7cGbTPOkgYAsgYI7YFwJeMXMV7C0
2LIU+w4b8vW00IsJd87h+AmHnQr0T0Zz5KkMbg/ivZ6Hs728kMOow6hBPhm29raQxKk4ldfzHiw0
y7YgPXu2qpaTAS8pkzlBWFzYXAnieUKHUN8sxUlnt0xRVDy+tb1HfNxyZbGfPxQx3/AUc5uVjkVg
598vadcWKJzrl3iWLS7vOnlzuFj3U5GFl8LVzF25oOz+/hSG5cNOPDanyk6YgBgMk1ZWNVr7v69n
n424stm0Yzvk3LPr6SXr7SciTcQxktgRe1g/F2EyXu0kYuiG6qAonV1cYy42SKfQMYCsXHyMpXdU
wt83LP+JBdxItDVBLeSDzxMRMfBK63csIRghZIesjB/g6d4iDBdexGYWNzSIkqBAqdZMxg7n8Sab
3WuGm6Ga3I1sXztY2POZtfzdqGufxUKkLHRaOynORvdGFiRAqJJ9Vn9AwiF96+hIDyApgUhJUq3q
atoUrnxDm3NsyWHO45shEWNN7zYD3rIWB1itK0+ePI84sreko9lHxO0ZxibLjvXgX/t52Csj53Pv
f/gR14ltX73whH887t8q493qzTtWgBw4WHCZX04liafVP7vMMDgxM/GZtMTN2lXHIlHHAaN1Nn6G
l7ndZ/W8NSC7EQNEm44+i6FwG74I1LRsIifeidjAvvwItJMajcC0oJmqAGkVnbfCm+tt5Ow+ds1n
t8QAtSFjAdAZ/gDy/ku009E9JAase4Pjt4i2S4JfOILe9UECmf6d971EaWUzU7LnOXnWjX+4F2As
Hg3/QPwTcXHaDpkcBMd7enZ3mI+e/VV+4LhG3n8ZihJmU7EqpqPXv2dWf/adftXx8fOY3rRp96W3
Zx0tgPMwmcPatft1MvRrv36czWkda/SqiFQt1tW9qC8LyKzU5l2vNCrWghjVaD86w9E1nMAnsH1E
IzbrE4BbNtsgALwB1ZtOsNLUuPvZaLY8OFYJx3+fZScBvzczArdutzmAsT58DQnT7EfUmx1N/Ckm
eKPnR7eqaDXHySH3Z3zT3aotChZ1jDXDLN2kgtFs/ZQYJZOPMqJJCQ+UOp7RXWbmzMHsFIAPKxKh
YiafDlq7MT8sWaS+886m+mzhmLAkwYbMxT506W0ayGWNF659jfEc9miHPiXQEnEuE+snCguQOpiT
xm3JXarhFR4oCIX0ns2xOkx1dkeg+cZLSSsPucMUj/zsJ+NmQQp1ZfJGvpxJWwZOShDOZR2G6XNK
kC6SpAHu72I03YciZTJLoudJZ9MSXaK53+U4VFpOfJHtixw4b0NfGcmO7CsU50m0jXhHqyn95/BM
G+cfVGJPuhefiMt6aIdxjb7ng4hdNpfjU+5H5pVPYzObn7EKWKPwAwFJlGq4otWBP2vfeT3BDEmX
bcSSTFXCg9SuPB+qLVGJRqlVh7rVNtWESBVZgLLSdVNmW6QsCktUfu9JIN0u7qyQcZy/jHQxCU3x
sSYRwg+TTerRoPULgrt6HJ0aFihhr+h1UsiOGQM6AkSaGPc/2jYnzhCTpsduhEUrcST6lX9EXViM
nFiIxI+4I3bEl+dMPOeXiF0665UTIeok6KrmN6kiwbdgvZc1IX3heEmS6Jxq87GL/b0LYy8T872N
mtx1FFc9R2TpA1jS7X1dxIeKB4yt9mz1jvhMtkZbIsCaXlgaYw7sxd7BY59qR/6nOR91/iR9tSsb
885YUx0ESVisxihcdcSvkpv4W0EwiiJSbAoXCV3OW0Z6sCUuaAzbAKHjI/OKSMs3bUJtD+952/bd
NhLuMbeKpxpYOTMJlCwc5CWLeQ2XKBiIIOJPpR57TSInGGbE5B3FBjnPOMXZbNisYBhwdvgnCSp7
DHODaO9ol7DKIiWWNYo8WZP7neva2hv/jeKjastPNecHv+C2NGfOFun8RuG0lYVaD5p24hYkrZcZ
WP3DsAhVmrHzG/jlyes0axC5YzLp2+ors94zmQSmtFkH1Tey/yCtdv4JBerWNqN3phuryHI4mUQv
V1ncbclsJNwasEjgMa9boI1ctgmoUJ/Rt/TXrtlu6rL99BnS7uXcnhVSCWAtK0zaTHlZvixQp2aC
ZWZ2mzguL1aFOkfzNm4I0U+UG9WZa8ssPhUnENrvXRfFK2nhr7U1gtiSA2dxZjRvU0jnRqdg1+lZ
c1vySPu1VoN2q5ozAIbntpR3BVI7bv9zYghI6IACzQomrrGey5GZlnsFLPGT2+4uSx8jSe0cxoxr
zGAmKVeE/imT036wzJcsa3d441eElaBCxIf+q3R/546sTztvNzpiZ8iiBYhE2HTFVikbwYEL487m
JmoW7FBV/rZ8x8j9g1JEj1GhfuvR3nAK4d0d0k/cytUaow5jxdI8WpH/MBsIV+GYs68lArLhJl4o
WuGhZQRo2s66sixEfj3baO3f4JJc6bAeGASFMGwOr5XH6ScqCiYwn819GuYvTpJQTnF+AVIzAA2F
UEtgaN7cgoi5IkYi7XBOk5QRudWhqZMvO7bOc9OtYsIPQXl7MYBYL3/yLRfkfnYos2aX6tq5MkPW
0i1D1SzcVi3nk5URIIPe0sWyn9HiRWa2YbL1Qy94nAx9W2vei9TbD7SCWcXeItzqofabGd25huEk
3GgLN+C+V+kafNM+t8atbovNFNfXztOYYnj60YdjWU7fwuzXdvg7geX0ZL4jG/YCCHmX9GKr3Obm
xP4j0ZDbCr1kL5jzh8Va8x6M2txDV8qDXBYoF2ASEAnfNO6zPmHirq6Fw9CjwJYL4iXX0rOJgUSR
RoOj+2HUCO0hhW7wuWn8oZAsBKZHEmT+KdteclrtW5NYgNb9mEoi3KRFeYAuTg9Um+PeZMezM7pT
NNTORiYUtAWbtjV5RjETyk6b+XaB+fvTOqzVrspYb6RuYGcwnnqkt/UnAdrwyYuNwGuAxcoU87YW
vRmEbbMVSj+AfluaumyFTfwSQYYz80+H7n3IwnVd+0fodYkFRRPTaRsBMirc15j6s+QOanmi1MNL
aVLaRPqh1ZJt1MRbX+jbrmvxMZB2nMibU0YPIwqawa32gLzvEQwjkk5Q8nZb0cAqZS5s6hFM+/K9
Fz7yZy39be2QB62/VzVeqeyiC0AtGROtuDr28iH3kofOHU5RhvYn4oGHtx6JVYwfUvbJRR+iRxv0
h8HzfOh6wn1z7ydPKUMMpmRB4WdMMdFs2Kn+O7r1czTDxBraejp0yFXWc6s+lORTntl/sV8jzqYa
cFk8JF55nAaTYRaI9JgKKezrnMTROiDTcK2zXEBAaFGExqyk8V5AJ3Hji+tWp2JurkXYfGfYAFbO
WN0yLbmvxwrgUW69RKgRhpIM18ZEbgVdOiyNMMi6Plp5Ov2y4hcoe74ru3okUn0AYlQH0agdvHis
N1ZT0450ASMpvhGgl4FKWHvbbrc4un+d1ru6g/6L9qrCPmoALwATlKEyC3XzZPSIGCr9bfCjZ9Ia
3/TRe8yroDSgKS8ZmaPGAUXy7rgeJ2RalbiluTsEc5WOeLLLs4dscVXVTYI6njl9XwVRm32jJY9W
Lx3jr0Xz9W045CqMydGnEiLZG6fO1LF5LMBgNS0hq7oAkAT+7ZDEJhzcGh1L3q9IQluI21h3cndH
KI/Nlt9gnDlpGyTSdmAYoFoxy2wc9KZmZSk8WxV/TsvfbdtPt0DjTtTv2rQI79aJ69XyyNkQcXKI
nP63Rt3AjIQCyCat5sgqbjRhlBoAUy1DUuiq9s3Jn11JmgTGXg48nkcqrkFlKd0CiT6wcfVe/Yig
BA4h8o7b81Qb6TqxgLH2VF9IODKOnpA9HIhIK50gvRasUDaNbu78sqCcn4Dixqw61lkIFDzPXpZV
sjXrgNWS+R/5jtEOcfxbzn+sXr4HM5rvhKJTFir9IS5hsWLIYZecWahrQVem7yXjFyI+D6NLpTvN
4gPe+cHS29vfIi5BZFfPAsA6WyMjee8su1wjZaaDUMbL1E6XonUQAzqw4ScnjdejWrcy4ZYklmI1
a/1nhTY/tL+d8eT1yXMWRre/f4ONcR6M2smOimPlFB9DpB6aaTpXqU1nyKguiRYEn7ZIHUjL4qrw
3rQQ/CmD+oBpwq3RxW89ZP845shcGQ8INyixQnHC8eIyk5W71lJvoxlNzGyNJxeLD/94gpBv2M/D
CFcZOtkCAbIp3TRnX1XjCtg200KGdis9MwAWRU/LvC5wDIPEYpa1Q99+N0rUwYgA/JCjmCLl+eQZ
071ZPkGXnWEGNZuu8r70kF439+9IXn3NXZJoWmwXK40Bm+yLozss7G0NCpfBWtRBY6B02QdEPN8m
idVdDg+NrCES+GBy8PKxY72kA1bIpOXGrpmXNMx5+7Q42FVIaTC9auRRr/KRjMRWjy8irJZKJF+H
BtRDACJBoZc/cgqB4Rfjb+V81qZRB0qIYd1a/bdLujuzt5r1R5elz3nCfpelznuG2BmlAKJe3dIQ
kcU8BVzrk9RZ5rL9Na3QJICui475zYXkSJJxyp2WQhiPjkmFAASBiB/k9ozHAnGWLrMrdKh7lk/Q
muFrRynXQE2OhBxZLArNFis08zKjUA45AArm+CtNUeuRbv6RVj96DruJJzAGV1zBQYP3jvUJ7vrp
WBWiOU0sLDxLUyvN6MaVFpHHYhgYkYcXl/3BGugsVg+byDUr3zJ1oREXPNZLyyL3rHmtfYo3KwQX
h7loF+bTRyHEM3tz3EPyizpkXM2fLbtgup4GHGnpf+r6DxBwtuX6bG1DDXqg3nh7GIwQUheOe2PT
qjfVh1c6Lz3eZdgdcm9NVBbIPon/m63bYKPWKp5c2Hf5PdEMa0z6HDFGXHAwPlVp/E8mw4tv38uO
J6ZTvGXEzQexlFiARUo5Rfy0IlkjVT0ldqLfkcvOTKRrdmQ9vza9cdQS5uzMlfGMs55vXR1Ys0mE
ZGTd6uX/0gLqCdY5KHHGDwA/A738EA79e2rF3caH6ZlMGXIPh8EMVJG7IRSLf+pmMNDNUjqa2s7u
cS3Hsboqz103fX6aRwSuiAA0Mb6PeCuhil/62DuGenMQHqoC174TfQR7O98nWvnq602FZF8djBHH
B0CCVH2YPV4YWS2e7Us8LOYSEthWvdWvZ0hfy2QhaArMtuTyvCdFcilNliGtfOeUVJtiyB7K0EHn
aCNS8mlhZfgv9l1zQZ1F5M0Jrl3gwHXs7Z3GXtKuucE1+63l7OunL+Vp/8QwHZS8rwvtMta4O1Ln
kYCozwxNmSaepckAwjK+QkwCypFbN2QdH6K+Hkcmnk3LZrbF30ANYY3PiaE/pd58NsP5AT/VOcaY
GIw614iX8lHXc7/vfGtd6yiKSSjhw6jtvSIaNdC43Tse6iNtt4IzovAQDQRN8jRmqu4k9gOuls8s
Fw9E5wwAlwsAc21+KHPCUgBwTqsm+XISNvPRPKh1PfYvTtXd9IUVR3jBm1HNrzK+9IXzUFAl4rvQ
LK4VF6Lv8hMRlYhHP4m+bUiMLARAEsfK2QEEwrJkaI/GgmcHEMPItHuj7Vk49pag4IjWepgf+ioZ
UFCFrJXaq14Yz0k3vC1/pcJ90ZqBmRLTM+E8On61HQbjBbsWKOX4c7TkO9hgZHVWtnU1NCRKaWsz
LQNJWo1f5L8az/22qBbe47AmAdEP/n6GqMCqWfX3EWJKgrpNe7woyTMqXN5nmqTHqNUOpIbdPKVf
eis9TNFI51F8EuAAOsy6C020r32/acllYiIFNZmU+zlAM7+GyEm/3H1ViXrSiurL4pPFWy/CENBq
hqGch9ajnfQ3ywJZCcOIekSQjOGUIET1kv0AMVvCpMGx9L3X3Cc9mV1Wof+wgDj6LVmaSG+8KH1w
kuaLeoMx0vy73OQdhVeuv1ntguaUuKbLhO4q/1QyuijP+JJpkq2rnnwi8jkNRqRR0+1GWi4KJ7WB
QsPAuuhvNddb0pSfxkDJFeb3cGK2Q88wy5jPFYha+udT1b4lswEsd9bQ2aTxU2NzEXb21/I96qX5
TezaRxmmB4hCX64JzHKkGRnNFsp8YWCVmRPm8sPaiL3VUETEz9cx4ldqVw7i7NtzN4mACcHHZYfj
W2c7Rz7QK67bAyDxcpUMIaWVGrcSBji3+A5F93GeAXpEy1jO7sBultZ2Zs5l6xkffJzTEEf2e2f3
K6vGLiPNgdgp17+I5ZKGck+lbqIQzy6j57FmlmTN9OWu1DAhWMosg14IejdxI7/o18BNhqvWfDNH
dmcwxHata207rWZ1YltARPlHqBcYBJbDm+Xmv6PA9GDgD171rVxj8p62yKlAUk7eSSKeZUd3Np3x
bKYhfl5L3FtLHpPUlYOegc8nN0Mgik5/y5mxS9w19YD2TSshnDQh73zt6Wdy68GmEFWzsmvvHEpw
OfDgA6NW2Bx6StkKiY+r+zBN+RTIT4MvPqBDNMmjgmsAz1jScowq/GztsdgwC0gMh/Su0h5XoyiW
gCI2H3YzDwxM0bmBtHRXRkQwXlS50SE70OD4GyII1NaqTqXoQHSYF7Lt70TcfphLVHGOim8dveMi
t4PQFkGrCQQECt2DsvBrFjq4FUoUzyXco9DuK0JU1yVTZiRtRd3bjK1vblKD0u1sQhLmFXM5B9hZ
ci289E4NkJtS0TDqsp+y3NN3Q6K8bafPC1qD9moa5fPg2magKhKrXFbMJ2txQQjNOVRVER6HQifs
o5DXeK7FLm54mLgG7IHGDrc1874VVHCsDTRIuc7Qn3Ug8kMogwIhsa5Dg++a9ylbnAmS+sCv+S9p
hXYgkeREDHdKZRcpRifvc6V/St+WPEn4PQaRJCWZ2U1PUWfH7r1nwMrVZ0iiWUogrD0CbZhwPY0S
dTnDztF0klXhRD8pC9bAq3BcR8z1dH+8Cp9ltsWWw+f3Zk73EY40bg1CW0qsInR/DO+NFT/f3At8
GCJBdZmstMLeFVbZ4a0sksC1i3enC1/Q4WLhjeZdQoO+m6C6MkqAmN7WLeq9+Gb56A+Gns6q9tBM
sL2rH5hcmZuhm376hZUcs3vWmfbytuYrWXsqyI3mLBriTBAZ/aJ1OxI6tE+yxgpyPBsBKWsr6N+k
OSgU9IBCArNOfvUCn8Z/nJ3HbuRYu2Xf5Y6bAA95Ds3gTsJbRSjkNSGUjt57Pn0vqtDdfym7M4Ee
lJCqSpRCEeThZ/Zeu8yezFEdqLbpxWWZr73pLvIMbdto46HOdYRb8fjsQ11ZDPGhayl8soCmC5Ll
DV0psjZcZiUXIoih/qnCCcUToqNsmQEL1NV4G61tbMR736Dx0pTL200rmuHJCaC5BKxSEYdTUhEW
uW5zXEdd5u1c0mMYX7/0CPbxjogXi/2xhG/g+gSNmSOgmRx2AOtBVC5yoEsBHE9KN00RBF2FF8Ae
rH1WeCemQmeBTruYbH95tbqw5jkVfzTeeDD04GiZwSbV2eeb9X2Opw1m7amcrT/8cEH4g2T7u1Dt
LHe1GrCWiqGSXjUbiyeiGXNUlsMBsqzWXYKunnHY6TVHgcaa5DD0doUWDFtPEAvyFKxXbPXfnLD5
RXn45obRN/wES4VJMQxZW4Ssxzog612m/7D53Qh6SQ5ti9gvmwrM9YzadAOPUYpq0W6h2ihMnz3y
D8gA1xLV6bKZlrPgbPX5X0MhvjNUKxcYL/2GDVjls2BPK36J2rdWFmytSe8Plh/ixkKQOc0PpxlR
n2fiCe3oNz03opUfgtmtog/H18l26N4SYhdEmZ08jfhIrXpEULaV1IndUJ9LUNhTPL1Ecfsiq3IV
0j3iZaU3p91Gxzw8VAn2XlK2AcJFh5QhIrdB/277wdbDNWBIhkptj+02D+SCUFqu7ZQkvxCf0YK2
wfUx61oPaRZaC2Wv8ITCAS5xJ+fcKqKuHoypx0c1ASdyVMbUpL/W9RbQ5MRfT/Z5Fz/EWfokDcSJ
xNaQ02iiaOf5C6MAqnQcfiQTrOcaTSdOy+ie0LP7pjGePTntHFVeJ1HAETdORaxzAQMlXTAoogkg
frTnfyn05nm0vhtd6y6qxn6sAfgykWLfIl1SNoR59LjnPOCCHjPVtm5PXRZeinzgseqP52ZY6XXy
ALkv4FdLbnXfHsrGOzIsQrnw7MYB5QFeGxXaz6p/L6bwYlr5UZNzsGV2Mnws3EW70fqJN6OH3mTb
hAuY7TtsH3q/iFFMpZF54DAt0pxwYtvYXGt9YFFOUQvXw563aVrpXKkiuMebAB9vsgq68kKKR7P0
I/25QkfrKkDFcUBSg0t1HHoUscN5ovZdaO8yodDL8ZYwIl8kwYC0nzvbKkhDcwbvLXIAFop7sye5
Gx9bRt2ajgvnLZPM4qMQCpbfcbeRn2fPF/e8YoNwrNDHsttjOld7t4gYzkU2nEpYGYfSte+x6vwS
ZXFunPE7OBp83vZjVLOeY52DOrYlKCBAZy3HKMSkYn9A2HqKuo7jcP40lSBwrCrjZ4Bt7FQ4ABYO
JxxD7h4Xj1084s5+b1ufNIQQJY4HpQ+w3LSOvDVkVPj4o/IWMIJ2dRGdFSX4hvTDbT4GR8NkojQ1
9EhkVk7lKeH2j0BULYDgDStwFMxANo7v3Q2adujtmNmzLV6rHA+0wWoyeI/r+kIZTOhCRI2UhM7B
6Fnh8eTm0WhtDZU+EdZ89ProClRmhTDi+pJl5ONIUeCNKwiDymz6MB+Hott0r7Euq7XRmESSVMS7
kQb7juL5Mc3SmkW+8T11WCGCROVTJ7BT9TlFhWNtuwJYUy+Dde5Vz4Bg0LXh2jtmWEJQ72p77jty
UkvuAT9qFh2PLkxgzIenYWGZ1ndsqmvJ2Eu42c7FckSOA9KA8aN0GNJaWbQgUwYNkVlczXBalbGF
JiEwniJJpiFvyivDqg9u2K02yHKN15fEL22fm3a5l6J7aa0o2g1BhTPAIurFs49+71TsAxHpNx1L
FhHlCKYZJ2JZh6lv4uPOjLfJc15KebICNtKCwOAl8YEPTptgtIsoH4pDPY5XgkGg/7ug+brgHsPe
PEH2HqeKZDPxSxU9jgvFp5ZOxbbSqqPdOi9GdvGJoqAKYvpU6dwbKF0OeeecE9tZpF1mgjREZ5KW
HBGa6jjjQpa+ZnLWkpBwkmw9QUqid63vCc85+orHkL0aEbwvdNPe9s5T4scwNB1kFU2hfxgImsK4
oLLw+18lWQHOjFHy9f7JMdpz35Mx1fFTlEtAobB1smMs4u9oxUVldgvLweNSifIV5wl1v9Hdd+Rw
AVfM14XnvwxtcnON8IgY6zhFVF0B8V6CXF0EeUCsba4ZJKMMGf3zWBg0kREjlNRIvnediQ0aDwCr
bctHiwkMwGjGB3uy7KVb3lVFcN87Ka7A+rnE67XENMV1nccE01qMMd3mHXbNuzauS+TPC7xUVl/x
DlQcjI2t4/uz0Xs/RyIh4849UYWf/CjeTQ1BLVWCnyUBLGVoTMrxF3kHkLk8sT3qis//jUhexlg8
4kqgZrfy8+Qbv1p2FstgTN+ZbQBi6u/Gymwp7/HYhH357DnmEVWeleHSNYhgWYhU3GxfIHpl4NHH
R/hwMOMYZlNxNqeAgeAihBXvs/MEfn3ERx4uuxhTQSI05HkEW+f+S5DXZAmlhz7p8TuVLywEL2Ol
fUPzRleCKsl96XCmB657Q2b10ddEVaAnmlz5w38LDZppbWTuVhIS05sGxLxha3Xxq0B7Co6R68A2
wAgP9beQBzyC8fBokfu6RifuLeE1GTuitiMqKWQr/iqKXmKI/4vQcB99a87Rabaq5vlaGKyehGx/
dJnzXFomBU9o6NSS1ibp0IPG2DPauv5GQMVOa+WqluV92w0/WYicybk6AvLZaaJgxWEWLKeJ6zSI
vovJfNDmJkCO9lEvKSBbcMN42YYbCzWNLgyXGJqdEoFLouJkaeVvGdX/4JY8W0fc4No2C3CqOCQf
Ma8pechoxTYZ6JgD5kiycc51om8x2xJH6spknYs2PFQss3s6qp3uFw9w5E3q8iRFEgSfikALtt1j
tDI6o16URIVCJzNWvPZbluUoBaviZib5ned7rJEB7USwyxdeoq0Yw9ZgzUkK8L65NsqsqACIDJg0
oAjOz0XsAqfw1Sxsse7ymFOFq7igCMvwmI4VyY/5SbnF+1D0WAp1qnXg/nvmo+xrHWi4LpvhtCZZ
aow5VOPG/2G16LM92HzkrV/b0qLf9NEW4r1nLa0guA/EAntJfNM1B+BGSdgFIbCL4cY1xmFh0MFw
34XLOmneu45HbB7zYDIk5WzemIQzFPa30pbn0FJ3Vcmv6WtWuTU6/TvG6fmUIVCy8iGQANvNhpAo
QSaKgM0oEIU86GH4rMA+slU2+DVJNV9q6LFJ1rCW9LC7VO9/cvJD1PDvhXBBDZHV0dEu+lMSH3yN
nbbPxAsXDaEUlN0TNz8AIjTArTizldlxSOQYPxamz/YanU1BKeyVFxJjtA2JLikhvEO60WurPjew
gxctUqqNiNptHjr+amhaEk0GCGZ+eden7msTimCFJrwmUHgtVN7ADHSmVYV0P8EyuK/NZVpFyEBE
8Bi6Ml5Hmb4iUJB9hUaeXh2XKK0d4TIqH8hzMaZ6nTNEczPYCxRbGgQPm3kiUy9UP9VjQsd/5OGy
CVTyoEFA3gp9tu1MrXZfKw92nQiZNmHVksWjyUDrGJY6pu/MSNZxSdCpH1n9rrW5FkI7r+j65Le4
67u1Y8qCZjAOiJxmNa170YnFHxHh9xTwRA/76keVTdk663z8IYG4GYEcd03NbYAxBapx2yKHlwUK
u2Siv3F8iHLVJRMF2+Ge6YJHccdq7lA4KcFPJk6M0R1hps29nTdeZMZ6OWKpc6AeKNaqAS9sIEKz
0/CxkwwwkMGrFSAbsfIb316komO1KkCVGdqe0oosTyZMdt1kL0gVW0arUKK6QCL8awK0LyMRHcHb
gNT8EAuAv9Tby8gufAImp+mI/popRpzQcbjmR2DmYqnk+EZedrpg7jTMQcJYW8b8aGmrRlSE8yYt
l7CvvDWIvgguVpA84ZBjw2HG/hZFfHsaHBAVSBM9slUKGEoAPegjGow9LGirq5WqaVEIw9yWWJzJ
doD4WrIsfHLKadPZxp02JekvTqYNXB35EQ0VpFwiM85kM34Pq5bRUcDfNoycgbYxsOtxffOfb5H7
pPiCIAwCpzqnQotvSXmVfjW++qXz6ppv9fCrBEJ6+odoGpev+PU1fL6PUuhoxXkan7oyIGyt0Rkp
x7mzLuwmPJKsOCA5CKFhe3n5bNjpvR90Ylnx/1qKotQun1/Q0Sf7IIY+hv12gTzcemJ1VKzhY1Vn
1t8M6UrFpZBPB/JfJbHpUl0NfMjApuJXwg3ftXqyTnZEAlqSiGGJ49c8fX6ZIjtCKptvMk8+jDVR
NtBX0JmV00s90Sf2mZ09aowbrNJpP9wrQu3qez0XjMprsP060wgYKgbT1Xs/e1tcPHwTxOu5e9C6
413lgb3K6lcKMgT6nWU8aZXt7T6/jU2j3ILu5TxsJ7nXBQ8ZwwTQTqXe2JtI1eVutBLBeFSd9TEu
97lVDOfOS6Jl1rTFKRt78GzS3aMaQreKveWtiY8uTEd7bgvYVUcLJXXnlDvgP20eB4wMqcJ7QThR
BFNnoUqzO6I9Vpxu2Vtdgq4BSNLeiUneu1JpZz/DBJcPQ3wWdT/DGH3BzsHRz27ugUcwvdfAg4IS
xwl5aVFXrEjCQrgbOP5j4Q0P5VRnH6OOUL5zMCUZVT7d6dCoD0xNO/ZfgXPELYHgNZKUihg7PkzN
vsooLe+TYnoUlgW1oOVpjYdB8OCqhmitIHNucgPZzaAFSO0G2CG5wRiiNRPqvYgYbXQel8iNuq2r
RZDPCBml1EvdSzvzC1mZYF/NUTa5je1uQYjdctnU6OUcFJnFUK7iykRnhnx9jXMgZyE+xBD+ffm9
1fL0zjS85K7/33/y09olSqz+59+bZjLtM4sj0iYi8ZikWLpNPalfemaasWiiHy7b4a5ZIitwjjFI
mDXH+gyXqUjBtpCXgMFNbjnih3VfNrC5vSkEvhGQg2u1BFJWDAvB0oxRMOxpfbgbGQzw5EfENvNG
e2A6TyLgsTawJk8D48XxEJSGbK/pPsNlRb78FdNKseeu1xHDPJZek19lXTBwmjnBfvQ4+LbNTwqB
G+f8MoWb3+sVsFGpBrSmecHfqdFFgKRda3RR57RhSusOzFql6bHP7r1DMtukhvAuimv+ex4Ai2/D
ZOkNw7ixa3rKHoQMeeyHiAfNUbkfZTAA6G5U+OgxJZRIUNhW9RlJWKRP43lXIudMtwai/KAtMS8S
2QUC+Dqo9HYz6Il9xgMcLk0x4XOL52BtGBAlAyD+GFvWz8BPjjgQRzL40v7ZGaBSFaMcQR5P/bNS
2htoWBh3YxfuoZRVK4d+4GkkC5HLo3lxe6GtS0TNWyf20hcElFYskTPqg1yaqlKLMoLNEksXhwlJ
roVr3qvZ7mIkebb1O7qP2u3GZcUyAkvCCCOjJ3yRf3XsahCH0Qi/Meq08WR7bHGEN67YCfkHo2S9
3icNuUNltPn8eOLhe2oOwdUI02udezXhYhrxBr6lP5gcGiutivNr0J99G0kaCLQS3wc8p5GidMfm
3p9Ooyyyba8ZSMWHZxfj00PWskYhbCfYDZJJiq3Fw4oBPqbB3rvUQ9xtiFFy0d85oBv6pF63vkJ3
1WrpvVH1xwHFM+1Ixk7Qs8+Sx9EQPvnw424jWiWwysYHdZH2JEJeny2qfaTr2naQicPHQzvjje8l
SV8qEmzI/5cBVLe4zJTjHOtg9mYWxoNuI2eZahKzpwDvaGtZ24Eh/d50UR6iHROj1+P7RW/kApHe
jf705OI53+rWYB+ZG3SbKqb+LrBlJI5JRiW5E5Osw7Mls1evi80HNZIuGWk4XT3XSE+lU2SnYdhM
RbBWHQDe5mI80RbWyWmyzGHra517yBzp4kLPGkgM/XBVXoGnwrJg9dEiI4ok7LLmbJnb2ApB1n2P
eQP5x5ixocpWBL4hIEUKFAw815RrrJXOqMFjS42kZszv4tJ4QF8fbz9NTwWhfVvpMrOa/b5dY9eX
ABRXToxZNVtOAnOsth3BGBhtxewqZZXZTDZKfMklkCeEOrh+sVX4mdmqWteZ7LmxiFR90BtmAK7L
DEozg4hHT3EwrEmd4KoQ8+2U7KJnN5LVxpcsj+zdMDIRn1rKT5lUeyh8FRDSigEGSmR9Z1vzNC1F
LdSVnWKnHefrfmYsGDRjS8sW7uHzW1RM+wre5L1SxXCy07I7Z3oenBhALhF5euR8v4ydGs9+Uc7v
mqefsOckm9LIUT+Q370yGiQwWsbyRo5Bj6OYTxinb7dNgrY74pIgDTcOnvMcgkzqw8xpQ9N/Ngbt
FxciL3SWSRDr25/AcumbkdnevYfkEbzRKJ4JCtqXo771BhTcVWLHD2RR93oO8juxkWcyxSxPqdVl
W0igdA01GDgQ+xA8wSLehJf4Z3bXD7XPZWXEw3hiptLvEwodxIomc4yZN0XDs3GUyUnUg3mdpOlv
3DaJlw1KXnDNbfqstwoZdN9szEoxVhLVcMAarm3YWF+82dTFqM7csC799clYast6VzGI0lUQvzik
OmjDNJ7tfNUKzccXMgQbDrdTWMzY6XLg9dEl5a33BGbevsErVoXvPvSExwKLK4xbZ42XAhgdjyim
2W0OlcxxNzqpI6tOx3ZZ1lwTUQ44r2o+jMrOL5rZ7KaAt6ubvvk6SEHLwZffjaa1D1t/W803eTA6
5BQyhdhJiMHX1NkDfD2O7KnuSri5tKKaPIATuyUF9ZDW01qqjnF4Ejf9Y+aaoJPCj6nW6xcEleg8
WwBsqY3TJ7dQioXDMcd2jOAlabZdw0hBDht+L/P8yabBR+zx2EWJn9kS350Ig/Pnn0LJh8eYw4qK
8KmRYXbUGYaskJSk79T/LwyUTiObvmaUcPhUieCtY1LLUevHkA0WjjbFhwGKx0Ob1TZXesJQFr11
k0FvZXBzV84Z8mSquLBuID/7g2zu2sIxiCEF6e25s1GNnIIHUm25vSo2EAocVcOQdmERKXKz6hHH
StaCEKrTFqa4wAgReekHGRan1PvomXTnbgO9xPYzUnxmdUwYoMTtj5Gm+AF0uc78BelvAiWiszCA
8C1YEeJUpkluUb9AAU3yj3/O0/lQbfx82GecyIsyhPemcEeuW9uxHnBvQIkww+dUaYrlhLmTLPFW
1ij9w+hGEfBD56414/yU5w1iE4QoTGlLwDqzlMXNf3qxq7bm1Dkrp6uBqApiZMK0fMyY1kP6Nyl9
oRogD+7j0+cXIT3M26PDItnKulPhEVQOV168TQU7q6oV5p0okEfhqnkbW6W/jcjoljYa3qQq4PpG
nw/ESG17hH3XJLDJFnL6+hW84HM4RtGHdIKtVcXbWfF0c+AZkJyDLBzq68Pnd8T5LvohzB8/v4NB
DTS+fiqqql9UVV3SSmcpe8qCbWOQlY8tOasMWPCLBcxk7u3GYkk4I6Y0d66Z/EScUxmEGyqoGDVd
6qDNKo6d7IyniumyZHJ6cgNrOvdRrJ9LgoqXqCkashrrmGV+Ej+qQL+2oSN/EvCzopHF/HnvWtr4
EbWMVxnrbBDd4MctB4+9bFXxJsxfMiQRxwHhPpaqCnm4UR0//wTukiIhHIDX8u+JA8nNNwuq3S+U
e5o0fmHe+c4C1Lvy2PIOXuB450w0LwD09JkU5Z1J22tY7OZqDRYtugAzsPdTXz+O83cOQoCFK+tu
q8+oJcLJfzAGzJ+VMc5OicDaRXYYvyQFKCNAJ+WdbIInIJc0nxrE9kGT9qszxk+U1di5kKWEUtfu
R6GzNIjQLKau5GWwD/AgrKVa7R2dIGlvQd99U7OoOZSVQssY68fPL/H8J03OEiGk02vTbWAuT6wq
bKNWO5Xp5lOVaOFqnHS1++Tta1FBYCkC910SEcs0DuXeg7jJ5tDlBkpTtcMnIk6fDYRo2C/FRZnD
/58qUo8NO1k0ox6dzE4NtxF8iN7gaKxTsFR62NzHSRPvIieKtronkBwO+UemEImOEDvunVC99CwD
F2JQ8m0Yk1XchFBPvFwcSsPsVmQaqbdBZAjS+vZejELddVwHrDScbh64tRvMHP7FrUf/HFndUmcX
ePn8kjr0/1bkMvLstJ+x7RILlon2HmpduWocceEKPFGojnd6GTPdI0Hmm86iW0+Y08Ux9MfP0jRr
bOAPRK5oEywrTTcO6EjSmf7PpD8d3+y2+kuaiCLS719pIojHbEsXJDooxVf7S0Ca1Wdd0sYVNasn
mt1YpN3VnS+DdmhunZ40N6312q0WOns/Md7hs+/sOun2YZbFR9bp98nc6IV+IFiI8bH9n29zPe9o
4IsfWXGwS1d+FH3prpQ1WkdZxe4lddh9wi1W+yFju9+4RYwRxI/Pn3/SW5fiO1TcombZHbQpor3I
opNL73ejwPxe8VDdhnnrriBcADEU7aOHvh74VeZcPRumWABlcZlqTzF6ypTTW8vq3ls68tg0ofnU
oUFbG2zzBCfEOYsKc5UMkbP6c6TH17g7aUpT2EJSbUqoH/ocyvf94xZmfv3f/yX+R19NXhApYAbQ
Bp2dku2B1M9fDAQ0bB84Gv/804yv4VD8ONvUiRqkPrYcR/8SDtViHaaBIAYtw0/yHX79Qjlx8z0v
sTCFkO9vY+8G20A270WDAFmZMC/Hbl2Vhf/CVsJ3rhNr3UNRCnMfyuR7EX8mESfuPlIk7Bhuqe6L
aYjnSuMvwVbW13xCadq2o2wLCoxh2rr1Jbipj9LeZjXQLd1GnHrenAOdc0AU25WiGPBO4pp093xe
prbhvTOhuhYvY56355Ed3hTxkEsHWS1TyAU4CiqNnHgl1nTlHiKX65jo6s2zynJVEGi0LpMAF5zs
4r0EyecHQ7i1g/KXXrMLUYiEl32jGcvU05ig1jx7cov4bpRlVy8q66M2FS7xdrWLIss8kaPrPVtm
tU5yaxOmzH5NBjRrqsiN23s9A1d8lm0518kFFOcCyys9gq42aa17rE2isxRqYwSBfg6Nsdj0EZzX
KsevqbsJYQllhzFfYJ3/89WCMvu3e58RMhtxR0lT18XXQM1YgDoSJkYP0xJ3Jl8YPfkuo5I23Ay4
9HCmUqK2sPAuBpC4nd6M1CdYk9LMqVECZismT+XNJk1r6xUlu8aE1WBX0pPWJQdfMYzdtQFtjhoE
waWfTC+VHU2LjBiBVZuxYAGbax0obZszkzbn0RcRE2bUpBbAYczT+aVtmmyvqircoix0n+q6eABX
1X5P0E8aDMfiu3qKxCsq6BDDZZl8MxDRGaBVOjVPEbxaO48jYwYnMI51l7KrngPyXJxmawF3+IoF
8GI0vrlg7EJbXXv6LRJKXAY0F0W1Cpwa1mCuHwEvQ3I1fO3gTIV26MzRh4rDOLHvHVZfmuMeLK3V
92kf9rgJ0nlBRl7XOqwJsob4UN3w3lWrCYOE6ekClHna3CWNgQomFKgaMLUm+dXQ61PghMWTaD1x
ayprybjP2XcmeiFMFxd2duGTWWrl3jCChAnegXnOsCUzh/onMPsdpBC57n3WE66mFzz3MQH6nBkP
oTkgpdADSfYAf0Ke1F54EjsLmoid5jjZEZxa808C7/8zOU9+jaqSFinSQlgcfLqr5Nck48I0RYvg
HIJ0qj/CJhafDd+6hutFg4Fjt+2rnQkIF2MggYcxSNtFQ4u2jtrSW7amb9/lmjqHMOvCMX31J4Tg
zvQBSmOcs4JCO90N2NdPY6OtYOawhyAYJmt07zKQTJLqsj1p4YspPPeKw95sS5c3TJ+t8pC0Ahka
73UEsMI+QMV51RQ0785xGb5Aimd97AfrP99xaj7D8mT082z/47//yzZ4P+aQXCIOdcDrjv4l/VQn
rwf6MGpFtwQC6kt3PGh9h0dJ2tqy9/tXVyBT8YK2x7IK3s5ES3iHVPZowW4+2bzVu1K0PXPz7iVI
/BGNnS7vkPBGK50AKzCExs8G/wAkSsAYw0oFfMyqHovHzjropvWMoUPDMs+TJ9TFU7RilCk2YMA0
UK9XbwKrFCXFfaRzs2sCt1oZ2MkHJkWoUjHxCmVs3/zwDaOctfdcN8SSK6K7WAaHQZfZr0gQjq6x
8vpLiO7n2f/1fTNNg7NKd23eti9FCo1qJDwvzrGgsJPnfKpxMPv5e1nPCVhzC6D61NsnQj8anPNn
Gq1D/tEDeI9Rz0TO0oJawhzSyZ64YX/m0VtEEWsE6hk5hbHsu03WZlAUGuEsmJniibU9d1nYjrFy
SAs6WD1OmlofJ94w5SEewdbstm+qqtFh5+Q2jR1ZZoIXSCH9HlpzFAXGsSSklagajjmQR+tRdNj4
O8BUHpMDtnNmunVD19h6wpmXUNa3PDLbkzCSlSnZCOq6lT3Tcly1WBRXzxSw1bITxqH61nbhXUHr
/rcAsn+Ho8/XJ+WgZQhXR1kF4GQuFv+jXIkROuqy94ul1MPuNHR2uK9i/NJN7B6zMsQ+J4OU3TVo
UUC8x9wf+1Pb2B9JHsFyD+3qXiRVuPTymH0jdgnI3b21Qz3815zH/9srJSBtLliBxFJc/fuVsiNg
3YFVFJdAMAC/CRhLBcvUjcSjZxcfPbuRU1tG9prZhrnGjbuviKG5uJP+YGVWu877LmGcE71jPGWb
06ZsikvP/Ev591txzfvpGAbnn2MqXVpzWOV/vJ9eilXNa+p8GU4glXRFKFBMUvPKr8nSDHBCLIsU
H9efTxkxV3n/vluYtCnDod7kH2F8OWWKrJHVCC+Dn1VuvSkP6EsZfkBCaSXhOTBk5cbokgIWCyC4
bBqNvRzUGzQrcK+1ZjC7wLT5lxf1+9EnYVq5ruIVSd2WX8q7LsqryhgBa0RWs2/tsj3HQPP3PsOh
9UisyC4Q7bAvkqhB/ir3/dg+/eUV/FYcWxy/riWUMkzHIdL13x9G0+gwMplPLpMIy6ML+RpbmwfR
gx8lkVRtc6kYfcbdngEKj81geKHf3HUWcS+ki5l/udnU/DF8+ZhcrgvdsWzbFY795WZzWhQxRhKS
pxK058Dqym0WtxE+rcR+SyrA+Ehh9noWpmfGoI+wC8ULGFjo5ZFU51ib7AMg1xcr7ZI9PYxgFBEH
G4tUGYtl+RE2Q8A+z4UArGrRrhsRetehexYq6GN6bdPcU/DBumMRqrxbozLtl1Oem1oGz8S3vU7G
AL5iTrChAdNgKkfJaejb12IecX5+cW2wL6mlSLmGZ3irnNpdR1NwTZgc3JnEaC0yfQhfJxPJo1a3
/fFz5P75RQubn9JJvV1v1v7pL5/z7zedJShpeM7SDtEFfbn8VWyGOJsQKvhZn81Zk2tzMOtnB1HQ
HqD7tMKB3S2MsnBPOWnn3jikD8a8VnaCjCHJKz1EIL0SkJsjzk4bf/vz6zN/vz0tYTmGA3PLdGwe
a/++DrWsgGQ10RKUuAvOjp3fT3rdroOhhB87tCwkmsxfVaHzg6lVu3HmYO++rpCIzMFDQ6G6tdVS
mzhp511yfzbdU75/foFGjeJ31PPd57dN/hyCTDQN5PtEd/s333mrUpPn0QB9Dvaauw8LJnWpnMI7
W7ePFCfOHdPDv1zq4rc22LJMQzgEpAraPOdrHWjRLunMIUKWWemBAyK6WF7pnntIztF1xJe18/yc
ZPPau4OGtSdGqT6a818bxPSBgfcVSws97ZDc/+Wz+L1ApSLTbctCLSlx8s+Pmf88oKsSagHu82XL
NuGsabULNB0dskm6DXensdYCOZy4Jae9C9BqVTLybLI3PYUVRHhJcQqmcTq1vW7eoabJgGKGcllZ
jjyDMlLneW3PJMz2NhmVfpp1QI2m4T1qu2ltYQFljBKq21DbWFeBEq/AgcCOscn+ati4/fl3Fb8/
Mi2lTCooU5lkxn1NFy0rKWu2LOHSNqwlEXgMqhsDXZphaxdk3puhrdxbUEL7ROd4HAItACjzGqfm
qg2L+kTMmnnXDw3eiBShCwIW0llF6Fz+/DKN3z8S22AGQDFm82qp9v79kaQBgiWuyjk+HiMJtQP1
eDU2z5PHniolT8Mfc+OeBYu4T6KUxj+PVzaH0qKKvQeKI2ZEeQ7F34kVMy0YN3Kc9i0kWtDGfFE0
ZAxxJeoNl/iVP7/4z2jzf5/p3NB0Oybn+lxNfTl7tFAjCLweEb8ztQY1iyS8bYfHxrXlCYPTDwxH
4F0QNCYV0Xl0/OKchSUh3RGuzj+/FvP3m46GgP0uTzup80z/+kbGMnaFbIA3VecUqfQiT9zxuffR
P7hK9UC+sThqeXKoHZFcOt+xj3Bbn3XPZcYahcYpLh1177YCiIjt/wCYo+2trJrzpoNpbYgEmFzZ
nj7z5vSJeyg3rDcYtqe0o6EL7C58TVqdjDsTikhcquGUptYbEFn73BYVzFl0ghudHMSNn9SsiP4/
fn2erFzzzmxh0L/UXvjO4qSs0mRZGc7PaVL2mahib0fDLKC7SA0eoltsKgAQ925uSJJFh+5FWGxV
vFaF27wI2OhXxZwEjp6yC5wHTY0s5NUbcU7JOWY0sqy1EKTU/G0f5vYhjM32ZgnkjZOe2qfUUdWu
SlBD+rVR2GvY62ta+0CKD5vMi37UTxIteY5YV/5lEmj/frNTGs/d5mc5T9nz77to5OUEMOGzpdcC
jpyKS1za/is2quRkpiD0HZ5uW09ByuKjG5ZGkb+CYfqfhJ3ZctzGlkW/CBGYh1dWoYCaqziJ0gtC
lm3MY2L++l6A3N0W6RDD5yJISvZlTYnMc/Zeuz3Lc4nGRGQkXEXkKbRjEr85vUAPZGTnaGmXZZOD
hwBUtyFhU0wJgsQKEvs82PGot8EMEzHuXoYSsZioiDhTNyyyLikkAPwDTUUdGxKtlSvOvcCJsDWs
yroIKawOhGeEYKM6+UnPceUCbx134WCw6LZ2cQn1lh4HqACZ9A1JhNor/qavRI0/91pAYgw+tYe6
FAJtpNLcY6uqfBu13dCJxf0mnjU5tfYpZLOd2qXGYYKYYJWR9rXSAtMz047slinPOYtFDCOZDLpJ
lIq9kS8YXJfI+tnlCYzAfDg9LpbBfHViu4f+oMxPilTpW7z8pvf7t/B/LYWmxc2bzrFG011fdhL/
ujt1U0oAoyrD2iWi0qgC8170zZ9ygaGvQHDjpcYtn9XKE8mYYgslwkAf1TskNe3FZkDXFc0By2rw
OMLOh9Ds3DKCio6ljVxvwIG1fkfDcX74/e/9HzscC2+oY+OQ1VTrw84WzCZm/A4qogb4uMGHoI31
pptE6KZyBZaRl8IvAFfuldLYRxGUByGY5ghgtBtZMp3j8q21vI5pH/wV2ANSjnYi0atRyTjH7LdJ
pg5Bk0oeQy+3lhdo+MQYZbDn493eYmY9KqGd3pgBD0vE7Ig9QP2mxdnMlEIYh0bHufL7B218aKYu
23hZl7m7qhz51v72v14sRkdTrsdgPh2ZcOwBdsMxJhH4oZ/CzhVEBe4ZnyVnO6B1Yg/Rfex1LLqN
9chkR96uETPVkngKqSeGHQ9PnbjUZGMPpDbHnNmOhYNGoWyxNW/APceuKZfpeTawcLb4FC1XTZtk
P4zKH3qkCvpHoSBCaQMFgLz3yBdjzggEHN6B93K9r/u+RmlqCW+aAvIWGlllRwJBx4nYUZpyRFSX
3d8dY1ORivim9T4yGfmLRC+Jbhv+LUSd3Sfv9/Xu+O7uaauwLG3dUNkfa+9OREYvINbYRbExk1jj
DkKygqzkcHMjEd3igqbhQCsAaPsAf0dKuydEPwk58H3xOHez+jCF1eQ7Uh/fBxXbkoI6mLNJinWu
SSyaQOQv7CZyl3d6OZRHVU2RCvR98mI3TbKTbWc+9j1QEqdWSgV+mRLtypDh83qMwcjpuENQqLCC
HXurBBi81/ZyU+ulj1ry+/rdkKgOAadBvcmtJXOjkRWfgAf8W0vjKITK9dmH7T/2S45Ff1V3TA0o
rfpukUgcdI7MxCEYELyDJvelK1ucGSrihPXboqx8Iw67W+0MrOqSbbgS+Ny9WeWma9KK94seXFsG
Z/8bNmW9kfFml8A/sn1mDeYlNNLhGs5HOsaQCZjA08stb0M8hXhJGrdMAKUh8B/34UxuSyJbSHy0
Tx6k8vHszuZctZkOGZZu6+/PdH1gmkWVaug7Kn32ojQb9mZsvk1G+ZU3x8/Ph6VPj3HZj1sdWNAx
NIPxEFgQaPBzz5/spT8O2kwY0A5mBnaq2ALfNyRHqaxj1ifOAFLmsZsqn5Qkiq/6jD1eRAitEq3x
9XGSj1Fef60M7dyzKrxJ3XgK5u6t66ZTY446d2VH3xp9TWSrqiN4oHHI2HIiP5fAczH8BVHI/vbJ
QrW8IX79lNmKycaAJ9IwOfa826OaBNnhmZzw2Hcwu1Fm2TvA8I9TPQDGjbLoMpGcfClIbP55McJm
AHta1ZsRLBTOBKJNI5AK1lXVtOYLj7Q/1IjCYBrxbawZmA1nB1DksQ114PvEdO/MpLCeZ/CwFXC8
Jzkj5WYMpPpiSsrXJmiNx5ZAmYfaabKrczeQIn9hJ1/uTFVVcLDM7Va0fNwRNZPWGuZ4WZxnMgiG
S1wWk5dJX+qsL/chlPdNqgmTvVXVbarCbkGKSuY9JVU3jFvC6Rm3f7JomR+32QzRrOXZ5P1g4Qb9
9SY9GmZTjcjG0AWDHAbBsaBNpQP9D+mmg7Fw5cjSN0mhA2VvcEixrInjmlUiIIV6wYQnt7N0nKBy
HflTAup9aUZIcxvftPmWSeCkJaWPWYvMf3Ix48zMT7nRH8nEEj+jMpENs9WSSBos2Usf//8yacVA
DOi9YxTwoOX58LVNmNTVFp6UdojtlzbhLIqF56sVQ2kiY+47oxb6D1qfPdYDmGnyNzC2IxpKQPId
YYrXmwwZkidpDkCsPnToA9vnEd1+klqtKzed5qaqjeW6ioodx0j1DOmbVYHdm4iZKk710wx+lshb
YA6frBTaf6wUDJJVE/GURqfv/YjFlooALQfLob2YKictwaHWqf1Fi8fe7a1JvaM9gkTgdiauOVAw
VTfUR6ki5EHi5QLVpMx+MOE2mVPgyO1AdJqluKo+guIkXxbPsSOf+P/Nt1FTiV05qdHdghJiNHNy
FSpLIcrm8ImgByiSqKJFacGMmKGigkn9rNf1sYe49JAM/rENFsj3O8S0JQwxx9eA4tjJ7qYt/khy
2/paL/qRKHWsQ17Fi9sz3fM2g2yJ1PvQ2J04WNrDKDo01loXkY7TWe7vVxnz422Ju7jDL8ddCWqq
8e4AQt8ejhG5U5t6SLyox+klWml8NIhQPko9jD3If4/rj0Krgioam+QbZYKdRRyepcpUyPbOtKsc
qtcRHAIxK/FNsfW/K6RVsI8zc5cywHtQmG0/NNy8DnVlQaJNgnOdtsqDNkvOtZeV8jxi1N9Ecz5/
p6l6ILEue1UHSfZbAv0eAjv/TljveNeWi5Wa36B9RkRsDK+pHP1Ak1pcDdIAiDxkNJQFWxK8SEWq
BFrKwn5pSHE4kH/QuJGplH4x9A2aUjs8l3EbPGRC9rKqXM7PXfeNSWh8gTK2rxITCVt4lZTwkyM/
bYYPa7ujmJah80wg6jHfv/v5EA7cowH3iKnpfRxQnMeaaJLODTypMFbPduoUpxwjgE0IiavP0rS3
xhKsuh4PxoPMYVbVb10/AHSua80f5y0mMah0RW/uFKL8/tRq5TsL9sguHnPIXIVoNO1GhZHUVU9D
unVmMEOj3GkvhYnjKeoc+U9tILsbyP/G6WQaBiYiJ4UJwMZcjAQ5SDXPbvXczVTcAVVfK56oc6zn
41g9Cp4++oG4m0I4IuRv+MocMC5OZyIaCx1CVAtd/sTYfcmNGe4CmSv+BwvnhhyIrdY5P2qH3VxS
Nfp9CJgJ19pJDsH4PXT98omIIQqlEVCUOZYnTqPInoK+DM4lWUMIZ/8w89QEeW0Yjw4WRSbHM6zv
yS+NTqbzSgQxY1x4NR36knO2+DkAB1oPZHvT2u0SxyuZ0yL6NBbTjLqJ7UTHRivD84IthcuwiV0B
5/HGGGjY5cRMHVIYujlqOYilXMxIBv0rM49WRMuMCov7q90Vb1MbKGcMuzHDS9F5Oav4xqSPeCXv
FY1mqfIfa9SDAUufxatNgJUn2WJTQt4CqAeO45xu40wpDt2cQssUcr3rq8nwRiwQnp4r8UUtap83
m3PSlku8RLSPOm8FLSumQ9wY/XMh+aaMr2AEkfnMhOQPq6PnpXd+17HjGf7vImTl7ffLy39swByV
f4zlriuj6n+365XTRk1Eb3KszLUz6eOwQtrMIoZlJDlVEIZlJN34itjumSxZoMkTGh6prv8u2Wfd
dYJmtrOAsmUYxUscagdEGdUfAFyI4sVCawSvrQq/fTl16ZX+yY5hnb/9ugFjHsIwkOaczvnYeve7
J8G42AQqscmZwe5siTdN1SwiGXYK2y5h6VbYSixBxf1j0o8Tm3YRYWsrHPRQJk4SbkAd+YfbgkAW
Zv5WhuER2X28fCWFg8TKo2S+WqnZuS5GWOa9hcxpnBhh54+/fyGU/9iaOxYtZbbmHH8/jtVQ3RoK
3VheiSiezrY2KfsgYgiMtyDajI5d7JtCb+40W2RoIHAIMcfuexQrl3xSDp2TWnetr5PLyNxwQ0zI
zKwpjWz2KgSvLqygxvnepe1jFPXzBU34/GxmHK9skzho/stXOYm0I9kr2jGFAfXQIvLDwsO3ZlD9
BdakOJp5bbqRFHfeHJV/W1iwb418aWSIi3VVYI4aw1MwqfktmRtWeERRSGExBdiK+gcH5t0sSeZX
Y3wdumL0jVrYO00yE8gQvVfIifBjNSXJbxBuqwPCYaqZX4mD1DC9WdBEcePBoRposUJvqn0gN52r
2gIlOMLFvYhUPIhoD0rkoCRExf2tmG0Ntn0osXNU8q1WO8qTtZW7fnpSlq/rvmhRgJSnKp8z7pLI
QAjoTA9EnxRPYw0cgLgr9GRSvgRY6C7xJP2XYjE0MYA4pujIXaeBAlRKOmfZ8s+IQfSFkK3plOHZ
3+RxsQDKncadieXb0lpUjzT+bjMedA8Z0YgRQiEVSZvH79DiH/rBQBwwRRIZGAMTDSnqwARayYsu
gHr+/t32Ua1qoU3gDGjJKkde237/0YnrMqtV6FC62vT7oYBPMWpfapjo2ywtwtrDnjh4k1NnvmKl
E+ObPntTFtRVq2KeLEc6wCmIhIfSABA9FEP+PUX7KKNe+hE2xjFDePi3ZEPuSSrQV7ilWBSPogon
QoBHZLGss1vAAp0vyvjFwMD+FXHX+MBozriQ563ejbS6WfkFvsh8kBkdowRZvozqdj7oWWDCdZFp
URkJyV2CprxD/9UDBVV5RW4SvG3WIytvJl9FLWZCegLnm2YszszZAHFPFsjMm/5gD4F2KLFxFQ8y
aU2fbN6cD70snmaaCkztEJksg9RfzzQR+LOks7hhl135Qr8430lWL1yDrhdNlmI4KS0JiGXZv3Vy
0zOpHufTeonKCEtWdO/V26jeRLNcu+bWhzdZuVIOQVXKdbjU+kGEV0u5OMolxHR5EybMCBaxCCKB
AUetXvABB8czo+9SJMFvAoLjGm3T/I3B8BjkDjaeKDVpr0v6jb/9va87pNNFNWyTminWUqbyqEVP
eruUupZlPKX5M9VPz3H+HEr/1Ny8BMGz0F/G5qXWX4rslSr1l3x6pZLstZHwNkAi+1JIrxREjQep
yfuBiCQYhg6kh7sTlR5RVs63PEfdiLHtzdSzaIc1p33uPm37qPKHc6fFIQPBLGpZVUVX8a5Zphgq
TYgUbbtiIpA8kAqOlw6i5JAfR+eg8STpR64taOr4FGAuI2dKnIR0Ip3LOBI32FRnMS81OmezuNBj
p3T7EhSXvkBqeLVtjERXasYo6lwr51qXt4Zt9Xwb15rnmx0sVdX3IOBlgMd3b/lauYfMJdyM5+TZ
hOMC1S1/Fm2u79U0PEl4qyAvm/U+rKzoGpYpGnhD8Up1L9GQO8gL7O4g9QeL1PkAViLv+aUiwkmc
Q5AdKTs7pii5CYnQj2ZNuPgpDE6VvJRGOEVxVoozKKwJkhWGyuxCAdNVs0tnXoQ3aEcnvdbmZeqv
VnqtzOvQXwsCJ81rmt2oOLslw620loqGW27dUuvW5nfKHO9NftfHpci3a1VXHe+Zc5fHu1k+Js69
VXr16BDXkXYaPdZFgspqQzieDXY/lZKeWCSDBcmSQw+iS3pXJRQZYdcMHg4L8kofjeJRW0spHqnA
glz2aFt33mUo/TCT6tZdT+/ZsJSc/lOFcftZmXFzYlJmbtZ6jdqrFt8kcdU1EsGuOB7z+Jq2lzS+
xu2FCltOx5dOP7fdmWvVnUW6FIYcBFTmcNLXymCSOUfag1TaHOPmGMVHhsTFcBiKQzYcHKKBkk9k
4R9VMuihUA0oNP84Sjrv/Ql5CDusiXRknWpUPkVlart9Kw/uiInjaZq65hIIh4eTGU9M0IkhWzR/
zdB1BE/oBMPTU1FQXBzXH60XAoC0s64d48lwSIG3kItDvSDBrp/vkWOLi9R1u1pBpB1NsBEzyDEA
RMrpWySajamk9pekYYDBJzPerUak5edWDop+am3T59Ab//z7MhvryBSHEOXlLgVc/KBbVX9dLwU2
vWvc66HXqsJ8mMq3mZ3mpdHq7IYBDA9M+sPU6+xLN4pmL/JPhA8f98/LkB2NmKmhZtaY07xb4QWZ
v4i9y40xG89JmjgIhuadvuDQ4oGjqzyBhZmbGv9TcYmKXnCGJ+dkIoVrzMcn1TRebMNI79jdYoMD
rpZ2rl51BqxjuF4jgOIrujxSi8tP7k3Ksq79snvmN0cMrqAiYeDx4Yhr0wkuu3yE8tNFndfODXfJ
Rn3JsK+4uo6NI80r80ZGC/BkJ3w1UKOD4aC3afV5S6OnJ/B3idW2VHxcbdoc6iVJ4Pf7FPXjDZQR
EG0ZAA+4DOz3w6DEmidOFMCO2gmEcGlicDFCO/Q7GW4OXBrrMnV04dgju4NcJKBLymmTLmxp2CQS
SYVvRp033qB0OrSZnryFIT8lDup0dQq+Aq65tuX82fzlo0yHp5bGGbpBJgnooN8pBpgthbNotHyT
yE2AFw18oG2QiyC0jPg9eJsbBq/D3miPhYDmZtaTZ9Q6OtDcmk6FLfkNIn4sNx0xywP3xd8/qR8F
LPx6bEx0JNQoqD8MAWbs0ARMwm2LuqB6Af5NtNbQJLQMgsHVhYYcmaPfOTCJNMQkdlF7JouJUBkv
2tM3Oe6APQb09ErdZLwLKsN3DJtu56h+csL72ITkN3UW1QW37VWE+e7TlZN6NTbwPaNpWWJrFMiO
QJlnpUaDM01vsgfbmvNdo7QqcjQCpPBU4eHvYZHO6rJ+I1NYhk/Ktq16fG8RkayNM1lnRVeXMYwN
QqTrUShEuSK7ObKcS5gTuJ3KxgR9R3rgkGW/0sJhRK0EypOpJ9q2nxhzqVLsEIVhFDsr4ojyyUv0
H+97Dck/ckMG1jqnwl8fuJxXdE7R0W3oY/fHrkxsoi5bGq/yQx5rPxLEwjtsyfh7etcIeLR2Bj7r
97+E+R8rhMaixg4IFdFHoVOGjMvOlHwBakQ7WSW0BkK93xrNkppShQfYnrSkOWLSNyTbD0voDiVN
8kIWxI+IuOE/IU0cBPEjJyHDnRw44dIRhnqqtvofJZkrd0R99XVpnDzwQZKPY4hcaWry4QmsNgrv
dsv6WbmVTtsrEtMJN3N1ccKOIMUcb/u0tEvaqiNTAkpymuF8iGp8G/Ca97bdyjct05xnqa6SBw3h
Oy7pJHi2LAYvQnPK/fqnutwmbhc8JG2BaMsKSE/EGO6zNiZ+SJ7INhg16zpH0imUq/rVwi6j5JG8
JMzQo4uVR7Qx50GGtDjJee0jJHEezdqckOeSWPf7FwTDx8c122BWAxOCzoelv29TQ6PtOhpOFegz
xChz6JxtHf3f+lWld3dTY9u6VNYjD9yTMUiN7VJdtp/bfe/4o+Pz3ml3KpHi7VKD5jmBN2lLsXeC
mUpeA8cW7DQVaXsKKg64C8p9ouFM1tvXsTr+LDk8atrBWCsl5K4/oEqk4mCvKUsZyp5QnqnF5uYv
6lrFp4LWDzvfDmgOEwrvjZo3a4QweabwdOER2lhaHgmKM1IYDvKxj9/VGP34R9EDfCRFaU+10T4w
9vO4b+KDbYAgPZj1Qa8P/XzgeJjbS6VUd4yyY0y6UnccwlOmHSmEsj+rnk9atVQ5n/L5ZEFnIRcU
Kkl+psCTJNDwPnkJ1/3Au7uujUKTOy8L2zI//PWDXYikqiYotCg2xXh1gL9cauUQoTrDGoajKmGU
cqdTjnmttP8WvbZLO3DnURCnJ3yn5SExM3K6wjZ+SoI/9ajOz/RT8/P6lZRl0zFULW7kQXowy/ir
hHfnySQHbBtZrfw4T4a2rclk8Wt2FPfqhHuxeEC++AWvXH0rS6u+TcKp/SimI2xlQ30LQ/0uT6C8
dWdJDLU7k+A28SNJqvnaxpJ8QwARPVhOpX/FyJZtqyJDLZRznprjebS39D70h5YHC2oLQmGq+1bR
vqhga8/4sK1zYrUWiBjd3OWNA8cBASK8PeN7YmIyVbEYbDXSyB9W5YaCrfeBI3t7J5L8bwK1nVuS
NygWl2Z1ieUO62lhIDIHFi16tfD1eyaTd72Rw0LyiMoVG7NNLZiEjgDRAG9BxKq2wwQJt6zHu5tq
fXlTcum1nc38R2xXP1D7Qg9TA56Sz7aO8ochAx5Txt7cagwbW8MqgvyX0gWAlqTnuUL0Dhl8shcm
xNf5CotI7SO4EPG+JUEICFC8t6elgmlfWXtM7HZywGo9isMsDkVwEMoBIHtdHPvhKApOrXght1ly
mocjTl+qIuEsOfXqyRZL1eF5Vk9UVZ+7cKkGwfpafc1ittS0lrZA5s9WcFbXqxMQmXTOqwvQLcl5
UMCfVJdEOlOiusQKesTLUF0q6Uw1a7XSmeo5upkEC7mCv7PWoJypiTi/6Ix4U4/OZnTWmuWa6adg
vTLjoBwFrkxTmXeLnO6vk5XIm9oR5T0n+Ivw6Sl5IuJTfQDEp95mo/pSaXC8jgW9zOrUhSenOll8
MZ8MRMbOiQ+9ZJ+ctdT8LK81Dssnvh+WagfOa0sJ8zymFz5fSziQec7Nc5tekgFsJWnC5yK9xOY5
NMGqLHVHumgbZ3MtKbkseZfDRunPqnGe+/O41mScNYtb9rnL/qnROlF1diaHobVOSKRVVNLlUlF5
moIjNQTHTFkqaI52c7RiAmmhIRw0Do2cFdfKy8MM9F/ap/iNtb3R7Qk8ir+gU6HWLag/s+bi8uv8
CkIod2vN0zUP2dJnt6jlwPPrAqfJCrc5C9cDe/b3EvVRnnsjUTtOcqYlbbFt72lsyqeEWKq1IrgG
BLVh1Fo8eEuRMBPmS42BNwfEAnil5kXDUpisJXzWsZdCUpOXMttdU+ymeqeRfLs1tZ2u7SBx/SyR
gRwi8xk+mUcKu2V6dewbyHYqnyjiArijgX7LjyNEmUtF1T+FhI5CR94aezM64MMr9MTZDbMERFat
YVMUyp6qlD3E67Tdx+0+dPyIiF4eDqpcsC+tXyn+xB0184fAo6bAy7izaV7IAymXCiIPJBwl5J3R
7sg4gYIXEwy9owweCA9L22Gb+1md8KiZeyGPaFaYSdiD8wyDOrI/PbOwofuPF469pqFz2rJQSb7T
X9SK2esSAXTEwNCB3kywSsjSBgsabiE8UFq9DdF0Ktt4YJi5JXYgZCkN4We6Xe4OgKWFO+Uu/U1K
0d1RuJq+lLGWxcZMd1PJzdcqieYFZLYWqVcda4PkWhC1JfhMLsl4VGO4rcE23O2NpUa+bckfoHHh
Dow3EE8Dhua0WrgRMj6wcyTdkmisbSn26dQo/qk+3lJQ3Bx9ozqbWmaGAwR6o8COWiuE6B4uxTxI
qrZ2um3lpZq1KolUwG2QugUZtCkWt6Xm2h1ooHBMJ4FicMmzoYlFTbYLlLbih1CFbVespTD/iBGQ
uIv+wXYpOjBUvFZou3jsKW0t0sJRD7YQp1z4pSQjUmri9ohgEndKXIekWWdbInmatrm+hcKiTUh7
tlm5jcntS7ZJwJaBHN5NDmlnSXXZAKrPJuzBG2zWgW8TIkGQIa9ruJ2zrV5vwYSj2E1gvStbAEZA
ZlW4cNZWD12SWah5LaYzk3CL1xTduaBP4BJjy9xNm1wOTBmv4MRT5IYGWTpL4XFfbO68ZLzcxlL1
WsXsCgNsudsZrmiXamcyQ10orMpaE9M2nL2x29rbOHbB8oTaUgrpguN2EIystm2x7QtMFVtEIVBm
bR1l4qaRl+ui/5qWa2GhgyDReOuwXU+JFt0m/VJC3taEqhlLlRJ/xNtya6UuNfGCDst1oFS3Gdxu
vY68jiq/CYRHfqulmrVoX8W86DSxbBfIEpXwN0FpEbYe70zF1RXXsVyldy0wb70rK+ygcLG6Q7VU
t9acuLazBSmJBLrQt5m+1actyeZtu20IgGb/xuvKqxvgMtsoe7ofmIk7eeP0n3QHVgnguwVcd5D+
mAbeajpa6q871Gqqshx8Liq1QMXFq8vRE97w6CloNLcfhtwn4yBCcGbLLsYTtidC0d4k6x4iwwgC
dl+ZNt8ZDpaeLWf7Aemcl/Yh21RIYkjTo+v/XzL8EBvLenOst7R7yzv+M29z+FZ3b0r4pq1FBhj4
05WA+kXKvpj6azd/0ZpXW18q0F8tvg5eqGh6cQ5ZdE+mF5G9ZNMLEFtLf6aEYHDwHIXPSfhsz0+Y
AI3iyVrLth6jYalkeNT0u0gfDf1eaqTjADquypzM5di0n9JJIiqjDP5KzLh4IffQb9Dv3ZCoII3q
2mST4WN+/P2t9D86tgivGKM7mF91el/vukhyLwBrBkvHq7CueoWVa71MGXkzZYbUpxwQOI+T+ipX
JomaraEc6zr52jgs0IS8aNuBHZKsgJYUpDaRLJMmbxPgl61NQtk+i9GpQDNvVE3ZGQGM86Rc0gPL
XL532cxWzEmPuTHK9/VHgm8fLJiTpLpGDsMEm1wTCUWXZcf20zSOxkPLKTgLklcS1o0joWH/vsTK
tljC3OdaeejVgX0oCbcYJcJD00r2s92Rm5r1DWsI1LQtWFnfEFX+0qDu/uQNbn1sazAzwc3LCB7V
AGO5X9/go6kGqdzMvMFrm/vcItIsLTHtCfykRmefK/vZYX+yFPuWnxVC/XXwOi3F1oVi3xJky5V9
C6Xb2+7C5kXq/9m5oAKMrR07F0onF2fdubB5SdJl/8K+JRr/2bf0wY59S7vWz30LW5eSA3Dsd6Ov
VcumhcoMP6GqfbhuXYLwn03L4n+DwBoX0w7WILQmKzqtl1JCABu4dYe8zp6kawcI7Pz7d6n1sSWh
0UtcRIIYpBxsMr8+mynR2i1oyIpMLBAkGS3Vk0C6e5rsW48iENRdNb3FzYxw1+q9kDAWyM32fFwv
XZMxBknSYVPDZ/MbOx7wCaEzE5mqf29VZVMB/dzqc9l5FiMehp6YGfk8/BllCxbr/360/rxpmmBT
Ak521z8gqPDvUZ0IE0ninXAKmPsd+R42gdXHgpcNb/KEUv/NAci8yZPx1QmTH6UwEndOpuCpG1QS
NOKZaYMx2IcQygsjaPPWq0hg0kQuXtRC0o9dv+TxNkXxIiMFPds/TEF/rKyd9BuZxd+Dbsp/jG1w
6unDvzQoC1biRlWg6ZKc2fKdWEXm26ovilDruyOK5m9DruWHVEchkBqwyhHYCbdq8+r59y8d9KSP
Wz4kJ2huZV5BjqDvXjuZJqNEmH21GRS1oh2t0yiz1PKKKaIr3ZkRgLOtTfZ+Llv5hmT7tfKRLFUX
kzLVMJY/xzXuwd087EakV9pS/bBznJ2dYgjyLGdHopeeotD1tMazp6Uy00vWGiK/W0sy2CH7FIMm
4rWHwTdKX1tLDD6iQAyVc+mXgz+Wfk/+9rBc48FvSz8cfD30K4SDJaZLPyv5qHiAZYa1IsNTR0+p
JhiW0JzgpKNzF9nV4NdrPA2gaeM5k6c2Xm56xuSlphev1Ud+u1YT+Xa5VBX5/eDjAmkH+gF48tTS
x1BcDf5ULkVjJcNfXC6V8Fd4EKEv9b4W+k7vK6EP9mtE/Bb6fbh8ERoeFehLzUgBaw8KjQE0flvi
Yk+8LPHA3VOpTaDzUhNBRsVu6HZDtOsizhKfjIU+IkJoK5rc+2XTsRTVeU/ayjIrK/paBdTcIsOW
85QQgSRvnxTmVwVUWp90APvJtBIJ4c0cPzFjIEliiHPfQFp6SGrkN6lKdE1D//YbhMCjMAGZRC2p
Z5M1K9co/OqQKQQWcrpUU9+eaO+E52jmdlSVTvQmDwMvUEQoZd0q7SZQwNz1MsQHqJfm1UZ6fahF
S1/M6dOX0M5+LP/r6aRtmCJZV8TGxD0VnJg72QEV2+sH1aiIzqWxVOWyOMrmd2UBXmetTUxGyEIw
RxOxMVOofQ0N6U/MBu0fTEpvQy79iBJjfixT/l29q9Ib4FXpM5/ux1Y/HAWH2xHzWSQ56wzkX10g
i3iUzO5kns7U7P3OmKJDi84KFGD8ZECflaNpVzfO/KUM44ouD2AHopR7pOFxSn4R0qJaMzUfldD0
WkYCBq8BIas3AnbyUX82Uol0uVYLPmlffbTogs7VdJxanPeh3K96tn/93hEvZoVDBIGaboHWm0J9
M+ZMOyWtrg9gAmG7jMk+ic3+ESmX4ynlC/1A/U4KpPQJ1+ajwQ/ZtoN4W8VMxG39PYBLScdZT4dU
gnGIHyOLqvJsVvEP9AD2zsi0gpBsKLWx09Z+kpFkCgA89+IJP0YGgHqZSSfakuXdpQSuWPMDxFYV
Jpow94lpxBy9Zudrm+l3u3GqTywwbOc+rMIQ5liFZR04rvqhJdyGRSaKUQs3wxzI9SaEr4lwVJq2
tlwr+DQ74JvlIoUYdJWWD5dO49wZmcQtr39QGij34hycBNGCO6W3zMPcazU4rdLZJkVeQG4NaTAs
djZtuSAoE9cunv8kx8TY1cJqj9pAs3z9qlOGt3IQrWe2ZD6VZvIFiey070oCx6sKYSrsxmNd9sGx
1XsAIEEy7Exyp2n1Zw5oV/p1D+uXhZyLg2ztkEzn9lNZOmPphZUku8wwDDKQKuNEYHHBaDSlFyJA
PK8/m6ak2mIXirbzgiEeSxOXBbMw144a5ZLYAWDWySTtKNKiWw1yexM2PUkcqKtv6886tXSu2HMl
8b8/SOgZIEGwCMSwW3JkOesGNiutwuPcdrTrIcNyMav0gS0tqS7z6CaJVd3lnERmWSZAMSkFd7ZO
XBoc3cdIU+ob3HKi70aCzDNH2rWt0vl6ULbPikYaYF/auGuMv+KCXkr2P4yd127cWrZFf6Vx3tnN
HIDb/VCBrKwsWX4hbFlmzpth8+vvYNmnb9tuHF9goaCSbKlUYth7rTnHnEG+t0k27UZPdVY4OI1N
KQdaWJY2wP+EoW8YC4JXBJEhKrIf4Mc7OQmnXMQOE2IdK5rNhyI02I+njLlyGxF/phD1t1AjSbsj
Ka/XddiaHmsTu0s/2OPobCadJnLPVB9sKLfJzFEfO7eNbktD0Z9N75Np2cVTAY86SkJjl5ldfBhB
Xh2uH9GJ//5RXTQeV9+h+eaJcQqgDo2o3X1dz+O27LAICl0MR/gL/bEH/HIsgJKTDTN7AVEiK7h/
6cccL4k/eELu54zVFQS4F9x25yJO8dSGg8EksQvBDJkyO5ASokJbhn5MGHP7WfUYfHbSvcgkRaRT
lOLisiC5PmtkMW/cBqyUnSuCIZ1m4j2xhIai0RxWcYuQW4FLIiL56KgoKfCX3QoPJ6ttzwQC2V3F
VJvtU8X2czCq8QCmbzyw4/3+kd5P46H0OIjZu3LD5be9G0Q937m99qaYnXlAWi3vvn0+7zDHV97p
+uz6eUm/yU0EMSbmjA6L/a7wcnmbYIc5aDr3cWljhODOduc5DshzjaF7ZDThIYsGohpndSbBIIfQ
u0qWzybXz8YE9eQaiq2ro9shFSGQ6F6ZwkBa+fbQDbNfKhEIs8rqEGYxhMOuhqrWUEJQRTSMVS5t
zEUnoqDrwZkCKHk3zVB0Z09lG1SN6s4TI7+P/jKHJm+crYsFE+4cmmZ/fdKrX4FXWHtV9qa2i8xl
+T9qRI/n8rWRcfGklJHPjdz90GKLa+pk3BcKM2t2lGnUeEdMUemwun5qBhxwuj70ycdmdCE0N+YQ
b64U8XGBy3fMAMslyWskqMbr6+8P7vLU9Ui4aTJzDPppbo6iqb70C3GVI7PcdoRSbu3FnTO2LnE0
RXPTmlC/mevowZA0JtISsrYjBWq1jfx6JexaQ4sDVN2NjWgvEBismEPVtyqR0UneDhdW0u8O8MD7
xiBeHMhld8rIBDtAOHhgSNEB9nIww5Ygu9JOAchrsDEuYrsMPH7gbtbJXTNJczt7ZZrQmNOW41w1
5AppVsTgSqNLaURYHpt+PmYEjR1m0v+AkUj0hymTjOWj6wMSa1a10pjplDkvrpKUO4JErbOrtNbZ
LHXjUFbDk6uJ+ahYDkZbNnFrfEbz0bkGULpzRYa4rT/XRfHS2IjPY6FntE9DtmC1iZx0io9G1bUH
VQzV2gRws4EhRwipCOl5CZfkFNIhWLtUKiioRC1xoBgN0qym2fYiJ0W9x9JVWxGmDmBzAiA+em8Y
RnQrnE01yYNRENYWEsNzGeqhuihmFl0cBs7ampDzflbqbUzXyQ+9DqnpONT71GEeinvG2cXAJFeD
qXmErrbfH3pyvlbINQDcW/N6cqN2uVPEYlcVxZu5nAspQfQrUdXljkTg7iayCnKlWVkwQYnRd0Tp
Z2cy3/FxmK+DafekNMj4uUn2Yc1fQ7qOZKiWz98elCJslbVVuGuHc2AfRXVKrGy9pD9n8PDmqj1C
qgxnK7+gC++tjWmUHBRra5Vm0ycviWMiKrv4NqKB7iWKdaitMbxHkHHSOrC6mjJYPqSl6TItIHop
52nj9mQuu7O6D50Gzro7jWslM0sfzFSzkU4l6eGGxjlLi71W9JLm5vDuKWzGzDoFn7soLBCP3GtG
xNwxNcNDFWFGArqznVL8PVlPEJpmRskDzHeGSYvboYy78AHZzWc1S53PVlQCDY6ILh48cv2WVBPT
HdyTDvlz00zErU2x+rEWXvWla03S2534Qx4O/Ta0cUrmlrHWUXjwByb4oigUTEH/fqjJoDumtaXS
qE/trRUZb7Nt1g/mZBp7zSCFqyJUJMDR6h77RHE4qPX7SUMOWyUOClucPTvWm9Eq61K5+81u+ddp
LQGkqgOGQWe//Iv2ghQq2xU9qUwxUq1L3Oo73lJ1o8KedJOKwUh/NCD3rfm/JKd62AeA8pTEuQIy
0OS5SdOPhKL262bwHqpO/6jiB//NOviqHvixd+uxEIaTZxsGPZmf5XIz4JTQQX62ZpVMg1/JL7ZV
crCFCLPZuz1NZhofR1hcO5ujfjjqOjGQiGg8a+pugOBtJe2CtTGwl58x4G5jermbLCc5LyE9CJBj
XGxq7T6aAiJTVFj0LPqLoiL+KJlMzpT0Cww02ArGuAImmWxVYX5xvRBM67D08ZuUMYauI/Qe4X7k
9inONAw5Ht7txolp1NdyjfJ73s04IGgyJFUA1yYNXBuPl+z0AKOB3Gp1oCcMwJy4/BB7ObNjiyMQ
6DbcrK3dNU9aOL3ltVR3SAWMgxnCNB9lCcV2BHKAUe3hr48M/dcFPK/Q5oJr2IjqWMP/2AKrtFm4
3DUK9mVQ4EIn/wjVNsEZGG1KRgSW0aLiN5qXfihrLgxzd+Gc84LYKJkS5Xn0oZg8beVvWztFHw23
dh/bsROowCBvC08+aSYmWSvSyKrHXxZf+ryJL3XeOL8Rp9i/zG5dGkGYr3Gz27RIzZ9GgFqZw3fP
nHJdT5r5SPrmbHxNPKt4SA1iq5wyyc51otz21RvLzux0fdA1ttHEiWs7e3SH20Z8zaYSF1JnnadJ
Iz8JT2hIq76VVr73Rn3jLHlJYH6wvuFXcKpE3eSGICppBtkM0vXqIIp07ZUYNfWRPjPbCazGn2V/
G7tcRrScTKQZuvxDWpDoQucPZUQuvuIEGf1uqLVtLWP9UnTE7xjqN7aE0bgsqEfu7oWTJI+QToOq
kg9dkZ2EMlSHWE+mZ4K/t7henKdizF4VS7lNumh4vHryhvArWZfdb3otmmb9vPVzVUwHjmMCtUTn
/MusxY3MSCEKca21W7jXjrGUd60EFjdz4XapovWl6Q+Kr5r+pPiyCGbFNwgiFWQiLuWwcch2BaR+
FA3b2Q2ybAczqch2eHkpHYlmu6PbSGB33GHp2RnOzp3RXu/sdO84u4jVnrML073i7KjY3SXZPnV3
3NCnTe6yqtiV7q4mzlmlS7vr1R3rQ84wyukgrO68bodXSOl2jhf0+c7zAuVauh7EYTAMS+F76q81
xAHlzb5u+6ilqU74QKxk5AsGuYDftkMjyQudVA8SqniKo6w4zV29qYaguVZZBRS87IbvZfvd9dGG
ljr7ddZPqzixiJZ1ze6L3DlExv3mlLd+uRugzIRYYXNLoPOtmT9RsSojkkokPaCTzdlUzwaYQ3Up
pzkjjvGac6gushiQYZF2RhmTXaseVl3nF8DKWnLPz3V7bhDB5AdEbfFZtOehPUv0MPF5ahdhjAIT
PT7H5qnvTyliTzy//Unycb5UDkiSxQgRUPIIc0zW30utgfYckQJS6bBIASlZHL6pAVmm2Mw3roLA
kflcvkcIqJGSvggCu2KpvtghCFTCRQ0oRgheQe0QehuUDhfenZrs8mbnTjt72s3WUmO8n2pGknt9
2qvX8pqDY+0dHpuD1RxqF3csStBDhhrvWml/pBhc5OgLToo4DtFJRCe7XqqNThAB6/lUXst1T/CG
7GWZsdRUnHX3NKDLKc6iOLfFuUGUU5yr8VwW52zcJiTBjOdkPOcF6RLnGC0fwZLD2R3OSn72WB0D
C+ZkSMxTx3LkVOXjo2uctBjHxqntT5G5PApS6Pk4X0pzeNknwzmO8mjxTssj7ixEo8OfSkhkkBR6
SMSQyCAJL0YPGYV7lJDfxJAj2y+y0/4UQ85/KiH/Uwz5byVkNwZG/l0MiRKygEd1VUJmdFabfysh
v4khUUJqROHV38WQ9n8TQ7bzAc8ySkhKIZHEWPSQKCFRR6VXPSTSqCb6QQw5o5pyT9a1khnE21lz
T1TP2y4D9XPHu85bDmGpuJrH9Rg351+fY1dK0Q+LGU4xh86iR58RwevP4Dkw54WACVevmyLOiBJy
9Iey8OJVPNXOkQiX9IL6utl2WVxz7ZlIWNQxLfdLyDvwK/MGKbhBQGRNkJFBL4/8tAnW05TflB5C
AkgnkU+H1OKIq3K/s2zvRsbkYYkqarG7cEWOPPKtcT2bR0eZEFSQcXn26LjXWYgQbo4GX1WAAqlD
VW3sQomfZ8eDSIgX9DfrOiZqv9woSBVY+GWEgmPgcZev/0ezFYFi26SiI+hk2HwryVzG3pTRdmaL
8iFi/9Buw2mrtNsOK71E07yUk/netWgij7DMJfsAPzR9RoWO4tO2okKYAEQDlvRqgqQMyj6ALUZJ
LWiZAGiBfq3UC6Y+yLESakHpBS43m2u1XmD1QcRm2gtAWWV6UOgBe91FP791S/wuAYADKqqCOA5Y
06VxgP06j4PG9meu/RARZj8RS6Hl167VRD47gEjd5liOmQeo2wpv77VC5sMuNMSlCuIJu6XYM1Bk
blsKXTB2TssjoG2KWFeq8rawqWFPDakvKJqWpM/Wfp36jyADSJ8z2CTpvub5MgPaFYxZ0GfB1AbD
tURLhyRo22CUS/Uy6K6PeDc0K0jbYLaCQgaTFWRy+SD5syKJuYPgtsBoltKaQKbB3ATgPChAxYPr
U8IlbM2Xmj8yje/9qvKN3jfipeBnNc6WSrVtTNXbsN8q1VLpCwmxwkMIt1RLFrHYEKgNsaFrNtqw
YexOzfZSEMepsN2mgP+I/ZVbItOoIdxO1xItBEkf9MbU+p7pkwaimH5sLYWXJoqY3gZxGSRRkHKw
XKvpg7IMACf012rLAP/hyNpcC2QfeFowlYGiBTOHgR6YfUBuqHstqTM0XTllQHnXUsjo5kdwhFyr
tJHf+bVNEp6P7PySRv7ICqHwU+HTV6qhXdrbxN5mHCX9Usm1MAI57oZHhXE8EjC2w5Lo4aWmYWOq
S+XEi9ubFuLktcj3StptYmyVcUvSRO5t+9SnupTh9VLN6Cs6mZe+p/u65zu6r3r+xEHi+QPHCYdE
G/QcGxwtZKxxeQiA5JM+xJWyagPTClr5vWoZUKCWRivIOXw4cORS8bUUtlVN4E2BTqZ4E6hMA9NA
NsHAMZJiMQ96lwAOnyuti7HO9e0eo5lfVpAYST1ZSo19+JiU0m+RW0T11mPfzWGSLkXMCvJvSumW
olXwmyv2LxJCBO0Y4UyHi5TBFuInZUUqi0lpJS4+kLAHB8jIqY4jctbVibAEe2OLJjtdP50wHv/2
EVLSqVvhd7mf9apfux0remuMnpuuCc+DTn5kTqrsB3MxoQs7YZRgKeY6VhzEJW7Z7if+1NJwIIzm
8j5tzeM8RfHlmmplxX1Ed2NTwmI6dFFMc7kT7sqylVc30/vb3kvLByNfaO7z70brvwJkXM1Z4NkM
9pjssEr88YLttWGUp4pDjrceJwDkNW6xRjgGtmU/Jcuz66d0WJdQpqjMPMTxcRgOlXlwi6WIr030
/bBEA+8dsbfzpRxvV/a7SN8xiMlg9FlLOSQPx3uHCX69r+29b7ASS0ibX8qdD/Z8mN0D7ecxP1J9
fhz6o2os5UWnpjk50alqluq9U9GcOm+pvDwn0zktzx0k5dqPpnM4nhV7qSy/JNeKaGsNlzC7uFkb
E27uKLDHJh0kLM2dDaw7pT6G0TGKl8rNQz8cxuHgFAevYMu17/EkwydNNka+d8We/aHtEZexVAX7
pFmKPo5rLWXz68V7ZVqqsvdacijsfcGE4lpTfiR0e+AXdA9jf9RY3PS03paq8Q43tHZP5nxSm0MK
rOdUlIB8TlQ8namkPCtLTu1vdgn/RWDhwjGDnMQdm4nVL1hsTZZjWOekz9PjQoU4KBmLlMK8icNR
2QxVbTxMnVJhboWuwBLo2UY3PbvJfBuC5LyviBAxIoLNc73uAjqHAgQlXM4R0v52wll600f6obSc
7pH+pXjsFC5dRicu9lxyxUoQFGMl3VXOXL24Te6nvfku2uS5sr3oETZjS/bI0isKBW2T5L0qhuFz
iV5R2pA7JixSC5yB3m7UaJ+zvNtbJhc1MerNbQ2Ebz0PrYKPpylWiTKVm8wy20dOU5t19/hcOeKJ
AAnGazo9Ylqf+BzjxgbOZojLbJX1Oiln65MbVpfYeAad4S2Jnv2hyaM73R2dwNHZE/alYd3KQhk3
rZa8ZGXrnPFQIr1ucfjWCnoLpzpK6A2YG0b1uY31A+hvm3zAAiiTrDD21bH9UVdwC0XSuJHqoB37
WJ1urw9pQ1BhTadr65ohgRYZ6MG+LY+xlOpD12gvvD/jQQ4FA8/EQkvfaSfUEw+TLVWoER3YWNs1
VxqXLuR07SKl7YuDMQKyiPqkfWi/DhL4rwsG6Pb6oMgoPBjrdGzmdR+a85EGmflS20dWwOaHSoT1
QVqTi7AzSj4y0nlR6yK/iHi6AclZc0kd1a1OS4QUeCgS6tDeubQc76KQDlqYNQBJ4rCP19wldTKf
9LEqL0VoVzg4sDLWZmV/oH/1rilG+TZV8kBoTwSm2Tp7Lq6Kv74Z/JcdMq2XheGqgo/TsQ/+eAUU
zqDYhdURmxBJ/S4R6GTCGWO5C8DzQ6lqb/MM16tWUgujkaI+pCweczDIW8ItFPwRXpC4cQSw7I7S
ClSZhKAPNFKO//cglqeYpJna43wPjDB5yCvN+ahlmIIrhRRrMfbeHeOQ97F2z5H15OXPoXx28uc0
eomv1YgXwwZYvVQ3Ep0dFNWHrPqgpq8yfTW0D8P0Kq7VTq/czXIukmNXXZyhah86y7v96/cNyPkv
a32W+Ug+8TwDRIS6/eMbNzbE5VoS2+WgKjetHQ++VGc7GCxtfHVht5KJDV85GzQYo1MOoMGhB6oN
hz69bWsXHk9LhLhmVltIylDJhAYvSAJxj5P4s+F20W2dRvo6QmR20/UOKY4ljOdWhaFoWc7J1o3p
1RoNG+qOvqob3o/YQStOeKS4jxzlowc6hhUHO9dULwThqtZ7iEt2PduwTRXCkzKtu5i24DZl1Kwr
q9bYWWGh3bdF+DCL1HjpdbkrlFJ909zPruqAKXZnScY1D6Jq5KnIbYdsdb3Ypxp5XTJLntATx09e
dCeSImeHRY63nqVre2rLG69HDF0SsLoe7B5MhWWPZzWZihNT9rWpF+9Ee06PXZE0gZVxa2ReVO1M
V4luNc7DFZRFdGEmFm3wskejr+e3yqw+DgLiJG19wSovptPWd13QLt7iTTzU615Br7pO85J4N3jw
fS0/2slYYV6gkTah6kZIe12DXB9sTU9X2YhG8neHys9HChgHzGN4bZhLkD65tBf/Y1fIN+/r0Wv7
tWlPzU6GyrM5jF/jGQgmofb9GUVERcRekHn2uK57hBl//QJ+pR8wEmGtx0vgYOVe99O2NCJnstPA
PKyNJMSbEFkH4TQYB0UXAuLAclBaNPPTmmVpw5XLdcZN0rNHhojUbEY92gyEaaMxcbdu/1oIfI45
ahOTZfYYvcHFLOBiyvq+n4vdX7/yX9p3vGguSQ7LMxRXzs8qtxhF5qDh/F+zSEWqZgMRSopw1buq
xRbb+IJaQZ6VHmP19ef+44cot+5f/8Pzt6qWbRLF4qen/3qsMCMW/7P8n3//mx//x7/OyVtbddVX
8Zf/KnivLp+K9+7nf/TDd+anf391m0/i0w9PtqVIhLzr3yFEvnd9Lq6vInqvln/5//3i396v3+VR
1u///OMNBLZYvlsEMPaP719aIttcRNj/+M9v//1ry+v/5x/Bp8+//vP3T50g29P8uwWZByAB8xXo
lwsEbnxfvuL+fekMOR43F0e16MVy8JVVK+J//qH/nduOrdIzwltJbpTOT++qfvmSYvydYY226F0X
16UN/uKPP1/X7bfu07e/F2/D9+d/I9n8toLWRdQoQvxlJf9/bSquT8glufyAbEPaBb7tp5NQEsMs
UHNsNWmXx9qq2GprZCUYwwU72TRkx1k86pM3nvCa9vjYEZ4mxbRC5w58rY6NdZVFTNVBNWDth2vD
0oIlU/XQx86+HtKNjAVzW4tLti5f+9rQjp1p0REwCmKa+3rYeqFVQ3fTlJ3avRVj8cFJu3EdeYPD
qla5q0WPHM81PuQOmQysJSz2seHkNyUuqdJpnGOFyHGnGeMXjSwnNopefHDoKSAcms4GsM8N0NZy
uZ0ewp7GakYfJfcm36trZzO3GAfahuWskNUNnlrdj2JruhmE+tQkUbuuQLkflZn0k8ZWURr3qLtR
COIFbpAb52b1tVbEOnJUcMmugrVyMRGMqb3P4uFG4uvXjV4HmGhj2prnKhg7YiCs4h6NEmMpuH2l
mjHKD6Fljg1sQq2QOwsa3ksd14+jTG4tADeogs1nw3phwkjm6qBP7CWNtYwttA6KG/LSxM4Wbnrp
0d71gAHO3O7iO7Mngrq2iRgiJvPo1dF9TibAo9BAZBQqZAlLGPw/fbyXJt2BmqBLtyAGlMvIh8kj
/BOqGuqfzH1yuYH3MHQ3jatXvohE9oh7Ml0h0YlOtdKa9wKwE6mYkaqSJ1CPwNMhV7fAJs+WjD5l
EohqZqlYQEIICBBE3JDLOaPofDP2+QsATXRgDiQUhJ+Bmu11p542k6nLlRcXdNcSJ/XtIYV82UmS
uoYK/1UukBYLexV6LEdHu5VvFUmqn0W3j5YFbswwfzv1PY4zpckOqFT469YviRltRmE7KG5AZoTz
1mm9dt9n5qeocNYzGsLngbPVN6LYhg2aPnN4Fk8AkIttH/X1ijVCvTNLBqDSnVRfDmUS9B5aH1dT
10ItIMZPFUcG1is1KzBIDroCta9/Z9quQfW0bqq5OJSOFgOV4/cTWtes3BT3NC7g0UrI6i2a5cbc
5icvLJGqmfrG0vp22xisiUINkFeeb4peGx5z6P4PGgGxLhLPB88yjmlT+awQZhw9xg3z3Nsssz56
9ZYLSrImCtINHEKg4oW3VaYROw2pq9sUdktrJPHDN2VRbIm1sAaCISAukRoTVY/5wPxZm05uC16/
62R3keD90DbGjz0xL2uGEeT7zUXymLUoyjQMEmNId65o46BN1Tel1dxbTAPq7Xw/sKQ9WtWLbePd
7nrpRxYYtaocPL8iqSuoUoGqytoTPmKhzMySDSLhVZFFjE3ll6pOvtjyin04dLYLBMXWlAN+nyc5
WM4h69RT69bqHr333QwfexXn400SujXQDEuuTeuu8rp+rzSLmzZCG56A12tSJ14NERTDKOKu3+rz
86yKcKvaeeHnNKx7XeGwy9QZ4t4c4mYQOMZVZTPKcTPFs3duYjxuwnE7RrgaJCLkb4cWJv7KjpY+
ZHY/9kZ0llG0S3rT3XLbVVcwkJ39qNVPoQp5CLgnuN46fFfU4uvo9CXwMedVbVN9R2A9Mq++C1fk
vmZbwmg/GBXkqrzVmCux52qVdycrzRWMo42wmXnVOq6EOh7vmG4XR1lla6Tp6gbU7bNXt/O+6mrS
D7S1mibVYzayr106hIlnPg+JhlsjVtOVRLNIMqvt64VVHcWMJl4TdQbFYj5FojubXAXvXKv+xDmb
b9PIKHk7CGYevLQjvBuHV1QdiQSOfUkAxiaaAIMTEbupLHXf2OF7mUdr1yF8vm/xLsipeZGs7jcF
8rey0jMi2LhVdMI8yLihcQ7ad+dgPKzMxLrD3avLLgEMuiXkjT0aMTx803bTJMWLCijlYw7EdXLC
dqNpCOi40iLXQqubaKdQpys7CVRfSUfAcll64UZWycCrP82kDOtDsUSLjlgWqxM9uhwmiMs4jCTZ
tGvjG9Z5F1N160DhkputZssqDteHuC/5hRJvq2PO480hIstt0J4Z0JTyVbh8eH2e9JqzmsTcblqF
YUQSi1dG4mlifW3b4U6TdbxvI0H0dOS9RXrClEf7KNT2C/Ed8jZWGSGpreqtRaOH61TADjEhdQmR
PPZYHjcmkGLfme1qP6Nm7jw2T+Tz5F1NyIUephzm7ifutvxCXDGPdidDZlPpIfPAzChstonLMerN
4CpfVFTUBPtYOJBKDQFfrr8Z2tKF0PCpxEb3Huts2dEwdWTtPswEnb32CK9oCc3r0LItdkMD2dVR
9nXIYoY6SNYUZXAPA1Ckla2P8VZY8XvNEt9HuI5efFT4c+lquB9QPcKpnvo7q2X71VUGqMW+2vRZ
urc7ovuGSe2xvhAk7KINJMmzxNEozVPpOTSFwMLGGb6rKkQMZnPrmjTetJyEn8OIVyqLePdoj3wF
BrIvBdlVBNmH6gy73WhVpJR42EtgRcaMdLJobUyUXfkVxFx3rrvhlXCh42wZWmDNlQLmtRm2xZFY
WsT43QyjqTRPckAWxNL/QXfri6knyqYUkbZiUW9vMgU+UBbWd8OQaw/m3LMoCqHATtmE1XlOyY9t
gtriJItp9uR5DnnIMatDCQ1WiYAe2D1bPg3uBkxJYuUIhlG2YfrqTDhddFVLdnJsEQXLkpEJAR6B
o9DE4Kdaa52kwe3CGSYOfhrJ/KLxr7tiJ5I624EqCW8HhWug6qqXRNbazdw0U6CQo+vldIKlN6Pn
zSe+JkNfN0lzmhvSdlJlo+GEhQlWH/DC6fswcuZNP5LWE/Zo/NGUe0hDs3MoWpIlnNoiFmMgXMYW
J08dn52GGGIy9FZp5ErGOsqIrUXaR23qH7LOuXct4kWaxrW5D8jxoLNz5Uo/rdLG+DL2ITDWWgFH
ajK8YvKfxwPuEaLMbqNp08+js26LwoSEbEfErkeEwxNdu1Fb+tasQkKnLZjT4KZW9Yq4GRqRQxm0
oucbSqGf1OXBy++zKRYH7Fd3OAj2FjOrMkynW2nPj460Rr+a637VJpOLqVxc8BFxv1KscZXR/Zoa
iw5Oiu/A+OhlasX1U7srFeNdycZk1atdv0lbuhtgzAgK4rZA2vW6Yvm2iSuXsXWEjaoaEJnY4mM6
YsyfFn6BANmQZqZ+Lkj73LZDlfrhyJFuG3Jnjjpna9KriIdz6fOOH+y2HF/NOQYn4Fr5phFlic2/
O2DYsHw08KQl+COo/rtG0d11kgO8ULXyqeM6a1bmzshH8y2rvrLLSS4qUNi1Leez2sinsoXHX4XN
5Ksk0Kw7rWIpH+3DpPJ8JVTC1ayVkOK4moYdA1Fm4s1t3qxSN58By3HRxVVpPGn6kRCeeWMq3GnI
A20epNc/13PVPHVu6RuzSM4ETzeHltQ/75iQYLcysor2YUsXZgbrQ396VUy8c0OXE4IkBJYHr+18
S2EEk3Eijsb8MnXhl2RSIMMOjAd5YUTVtVBex3Mm1W6VkgDANmF8UEP05QkGfLtoeSe9MTsmCNpC
odFpdbUG9DmWrdaawQPvvaFIOZ+c/tZV5Oc2y47o08wV4UHpJiRbFtW6SxuMRGyHHA+WT1Nd3Ug3
N3fYY4J2IrGqSbKnsqH1NBf6RrfSaq27pbPBtqnunWJYlwpi6yxlOjF7xBULUzBSUK16KyTdUsI+
86Mdm82zrizi10pb0PKD2LEIAW5AJpqwOFWNgfsvXjchuv7ZVrw3PSWNZtAfBjJdWIUKY4s1y50G
gtsU+UFt8znQeBMCzZ20D7lVrUMRYvrtVHRLdnIhaale2UxO/GS2bri4Z6s0V7eW4UmQPDV6EdvZ
V1H4uZLVa+mlnO9WAVq6Y2fDmtwDWkvjCvJxxym/Skeu0CzD5K6n7c9Nl6lNavAXIMBubYSQN0cl
P+R6zIoepY5SWc+NXd+n7mS8JQMK5LF3A4ynKBkyFYAt8/0QR7fdvAoFVppXts0d6SmvbVvnrwYM
wy1QXaStAOK4LM8Em0/JU9TGd7bUc/ZMzOYtkkFiaHrgS9pn3D7KpQXJn7PWgbSf7fNZb45Nm954
ZWjvJoVrIb4PSNQxbR8Cfg54bKCV1mLa5gtyLmpORmVbay8GVUj3EPW8+sJYIA+c1lVX44hKnyXw
5HIxsvPyNST2xrMz9D/xM0Bk0i/5Q2/mCNZT4eKUnqBDRNJq165Vzpd8dG7qzH7RbXe+DAYypqIE
4p3TjqyGWdk1Xmduknv0sNaKYJhPXd8yXbezx3EQBRnH1bMmWhWaBx1YcNQvZp74SlpioW04Tdw4
7ldqTiRNS8tUIbZ0XZvTp2HG/dykBDiYZMRb3DoUe+rOaTXPe3wm51jP6u08JauZviqYGBcwRQqf
2DwhfVf9qUueWbj3K4Ju+pMbsUlHmp+uZVZwCwjtcCU7QHphgwZ+TiMm9FniW2H9qnjhcNcZyH+L
6aJyuoy4H89GPXQbZ04kV0cX2frUae4FX6U4ahKF19B4qDr5lJKp4dqpc8YdJfxabXmYR7HWZ687
l0g45tAXQLRWZkQjsg6zbOXNMglGd2bZ0A65HxVIpB1RfHYNof8ve+exHLuObdsvYgUN6LpkGmXK
e9NhSNraJEgQ9Pbr76BORVR1XsS7/dvRkdlHSkMCC2vNOeYl5w/7vk3LAY3rstMyMWMxG/W1Stmk
mJWOxym0uO8S0qiINUMBX8p9XfYU1sNs3ddj3GtmnGSRxf3o6HNu9mCXZudUZo+lU9pXolleZ2IW
TJ8ESkNiyV1UA2gY9LY5kSpRKpOusF6e+2X+SPs5jIvVbE+ti70/zJob06AMzrKCQ7IKFhhjixXB
yM/PSxHcV0mxBT/TlKj0U5cPzdm5CX0uDhUULi8n2QOmK7pzyaannOCvKFDxzA2sccW6ELUd51y3
rUDIV3mLnD494CURUe6COrN/vNYyL8zcf4Lh2p9/P1gjnOiJqYi8d8ccUku4gXdHCs/JZmDWZPeQ
ZzAM0VTpA3lrenrcdxX1gtU6xKbP+KM0YIkrwtR6fNVGubPHzj+qDbMVyvXZ5kI+ZFmzRsVgp5Eg
6XWpHgwskPuh9ObYqptzibUt9qqtWzQiDlpWIxZtybBNOrSebfLfV6E+bTy52iMMd0y7v1bt4hXM
qFDVzGPNqrXamRwda1zoxAQYZ2vATIgh+QfQxGeApW/X5au6IpWkjKzwmRdhPTDraCMnJ4rKnd2X
rl6tE+A4m3cuRf6o7abetXZRxSYpPaeETJFkKYEy1fZ48K3lynTul5Ww2gzMf2yK6gG3xUUQAKQs
U5RDLXdaWZvPvyFRrcXiYxQdyBVEBcn0w2NH+4IltCUevEnK+tQ5zRjVizfvkoY+HkLGkDTXx9Z6
MMYc0+IYfPdj+F66k45ywflJeOUlHF0ROVW+0phJ9YUrazuux/TWhsWNuTmWpqTUHoNrJ+EI04Zw
20X4Us/bMXCUwHiM22CpbijMjrbOsLjYOtwHqkS8ZgGCJ4ysOlcNDj3tU+evDuuNXN94zDY710wk
6Cj266S+dT99raQwNdsgYyne/KDsjysT3MDYpmm8j3abY0BrPbiL3nTFZJHioW4DeF4hO22L1dph
i6BfWVzwbh86xyh2JFfpYzl4x0ZFhtKvOh0ZX0naINbMW+c54XDpLq9AIJQsOUmM3eX2qFqUHXGd
4QqtxhtMmRdTSzRCj4csKIL84LdOeG7nGcn49NcpkuIvcjMNuXicPBQSimye0RqjNENQ35gqHuUi
iSIJcDO17Psm1oLSu65rcBRF28J8am4MCrcYZ2zoFtCjjB/ZIg3pOiOIXS+56wzXvW82LbasjCtt
/vX75S+7KgEUisOD7rb1ltTD0VufAQgjJVnNvSEmSEsc7tjj9kRvcPP63rU5BR4mEAI5O0l7l2Fs
WRPzmpTehwi5OKmLq9SyXn2wl7n5QPYIKcuYLWO0ifnlKsfDWC5u7PiTdTu282enHs3lWQbNvrbU
GgtSBS5nn3iLsbmHV/Os/b69S/tKx0riyRrzGaVtbpA7455n6P1ZSUxabRv3jthPPZYge8WDWzEh
inyT4zzH79ED4FXOBcbV/JAyl4208AraagbNNDletj7KQuklHWe14bads90gTI+OZa/3arAPrRS3
OrC3vsSOVkJ61Jn6w5yX5W1gVVsRCdEFTFBVYo7zamaHCxQRYNcgADQz3GgOmZ+B1Lbcx7VKu03c
4+67+TTPIrwQWcrwPC/+Amu19tDiRxf7qzt2hwVb8EPQWpfrsNzRBVA77ZivKYb+KKBLZE3dW742
P4mvn1dyyVrP7j7KYjcv4jjjYvub5PpiNpO96GFK6tmjnaSTgbaya+zdXBzsPuwxkA7vNAwAUjpH
cJH5qQzTLA4s6z1J4e8UxlFJ+60UPRCQtSjium0pbBu1y9kMc/wrUWBiqJiXeyPzb8mg3Yucdxte
9B6H0eUK0riydkFAJwrb2nqcTRaIYTSMnVsMaaRo7FSaLSpcBIo1Ilw7mU57Mww+SxvSZlF/VD8l
2UO7MO3eAjZshgTXPe6lPQknE2pRdVhN3OwJWlmr7AhX8I3YD4v71CXB0jJJSl1oxNYT9NGubvYe
c1ahwpuxGX5WMEi7wTBlxDn6NlxJ10tN49QvX/AkuH7ajfFAyjyNnHO5Zd+Z43jyF564m3k4WpeZ
hlneRU2obnHkMF7mXBUZ5lc2ifehNCmjg3d7cXkMYf4Bpvo7KQieKDX/X71cZcZdi31/jwIspRwY
HtKh5f5Knsy2RUlKW8kzDaR2Y3adqnm4wXn0wsVhszIn90lrvpehwc1Zupe2B0i5RcNSVOroViHC
dC6SMVxepEktmxTJpTeIg/TWCw7ssd+EOdFn9UMvBYCPNcpINx0AyFUePTE9+NfSHe5cQqmQXky7
ytafU65P2inwJ8r0r0aIEXUhQmSjL3S0gPys5Kcc1lNr5M+dqN4YfF3XAT9LuImi0qJVyY39IZRJ
MFHOQQE7I5P6cutaybgqqbp9X94mpDJHGbaNLNeEZdWfeZ3c0z6fyAtbd92RoTHBue669wx/qyKT
D7d2QHm3jwb4+Sgbr+jB9FQ6NFPr9Fmo+SdldhLNA9s/TSTYR/3dkgX3Tss3SodpQzJ5MQF/4oBa
uabetDcaBwcrIT67qQJd8eCEDXnohX6rRPvZcAnsKZarHWAAvNX6NZzdn2UJURKV8x1m7nTvBkkM
C3vnzuqvyNWZ5mV7s6bQNZs7a/vDkBNo4rT8GbQREOVSdEhmqs7Dtw2PbCpyXCzGdVmoXZHD0J8V
/GaRH+ABRb7d30nqiaL40CFcYMs+LJqTItftHe6gYi0UwiOw0Ix6+9LdWh80H+CSkRZWEFy+jlea
xBICb7BcFLdspy+Zj+Ed41xi6lPpLY+m4dwLN4sxVQ9RNy9/LfVjLQmFilWePWxwx5oy2y561DxY
6IkNjlJDTrHsNO/bcsD2vkS11V5OA9e4gLE4NW3BLUYHDlvddRmUzK+g9a4g0JN+2ZmKTAU8VUdO
BRas1+kxG8qTyiCOKvVWz70feY1+Dmz2t8ZWMELbHGORbKLG2QLL4fiDZds1bomEQz0HYtNYvBU1
rj16rthDgu9l6UjYHEh+zEA9ytF6MeZMRHqikUrHaAnN5DCMICAXafJmE14TNZaxlzahEemqdNy2
7hdw+2crLx6M1Mb2zvgUCUp1RoPBC2wU58nJHoKlhEJfQFaa0F+Fmp9UMMCoY8As7CnK1lm8eHV7
5FE/e4I+ld20j4HZvfXO8Jj6E52pYWtIFoDhWRWJ6jp76fDl1MUlI/6vULVXizE+VtgmcVb7YAdJ
C9oB4TiYJp4HeBA3rK9wyfapNVx5i9hjB7hacv9+yfJoUvqP/yp74yVprbvFBlS+FuyqWeXvGmYJ
UW9ccsldZkKfKTzMqClLkj6q4Q/NpCuLyAtYiySP3ZX991pPXTwygtVSfVXc5RC+75NKfTS9+Bm1
dSUH6kQCyv3aQaubs6s4ZYckst9rTc3oMqwQAuUMGqRkCji2uMXzgic2MJMnDTdW+Ozhpb1NRJe4
2pYc0QbfgbI/VbWZfYuzW1HRNVnzqNCWWyNj44JsMZ1Wp76rj9bksPUaFrfq0r+ZQ/CdMiEM1N3o
TUQmjZwPpvqqrO18F3DzdW7/OAAY8UsyZnANRibBdnZX3DmD2jy+jPpaP0PbWwS7bhxfnMH/ITjr
sRjL58W7oC6C/NHt8n6BFbYz+lFFzH4VXkJvn8j0rFH1ane57ULrBYvOo+MkT7bVnSdZgKbMngmi
ujDD+m2GDcWJuYqChVhK/nEtQ7LOjSfHX9coJ6CzTBRZOcm9hc6ptOVtVqdfdFgekyCVsTupnzrl
vWZWLrmwDfIQV+xvpZtFjnt0ZAgyuTz6AhaUnccFYWJUKAZXIMNkjoZIkn0Da/vswsLKfO8bINjJ
CSm3nQH8WkjHaLb8o5XSeMr7ZAJUjF5pVutdsT5Jp7irfRBjuuWPEwLZ0CXIbwky7CJJbdyAhRrN
I07Nb8MKIcRA+CbiZ3lpoiz3Uya3ElWm85x6/utYY4PeetiqeK5yrwW2WJ1K1JL+MtfxasJPcPVH
mVC7ZIDtRK+AEijzLm8WZFnWTnBu6kzbZuAaMiITF+y/deQCxo/6pie7C55+VVY0+G56BhSm30Gx
cL9bo9P7WVvXFv7zohsiW0r8GQE0E1wV4t3bAsL8Gbtxk9gvebhQdoTXAxLUrcHAFYX8V4TNQWIh
QznQR12Nr8G1qz5eOFtuPQ4vIFyuSVmp8plto8+f1qS40qq8MMC5ZNuMQnlvzBTfyFd5o3jGFlkl
p6Xlqk3qY7Ya91YDX0fiDmWZwlkSqL1T2/6ukCwGTMbe0g+HTLu90dcXHJkgP3J/Jd4mPlB/zWz4
qjQTojW4Dqb3SXtg05chajw0eoxqz6LpIqKIXjiXnTIXPQTnWpjb7Q3Ng+u0cq+19U2iXlfg/u6r
AQOWc7nkGjdndSpYDE3PvF1kd6d0krLumVHV5+daL4/5UDU09H/89aGAeOF048EdG9C84T6lxaxT
hXZyGu912VeR76xpbFvZH2NuwXAZtzULttm1H7TXWCyy9Bl98Hc91sehtgRk5mFL19wuXCbV6XNS
TvAsAWFpReE79MOjGcJH0smyT7biOdW4bN+n3HwRk/zyLfl3XbrHymfaYEnerI7xqF+THY+cJ65c
rSOlQBCVpJF11nc4MS3kTk/h0rcddfgw4arTF4to7qZJXun5B6V7Mbh3c05xUqbPRY1pxkkfAuaA
NDbpzENJZIul1Aho9IACGjr5lZfu95IGb1M2XBNcMF7NdhUVlejuBI3WI9EYZRys4try+h8E0UQu
edejb5UEwvH3o5GxziYxu+JteFQQxWnBTh+2qgB6gM/x+F2z98os7ilVl/NqfNLaRQYBfFhn/d1A
l7sa6ze9LTKOtxyXqfholPnQZvS90vWFqIZbxjgvJuvdupDk7DX+DiXGx+Iw0UFaDE+F6WGVvCNU
43ScXEyockhR8vBOu9/9RPKJnC4ltv5j0+L3bsp3qsRq5zupAsZEuWIEBvBbPaw0kQ4dDdpUh4Ai
YFz567BLkXEqZ3yjVG9OAU9pTNxP0ThdJMDULfzG1WE9lFgwYd61f4gmuB/c4rYMgk9LJZ/BmtGe
lZv4h/Y+mLsglNB6UopcGs5Hk2LEc1mzmp6h/2DUsWl3h5D7u5bez5Amf5VbxoZLud4ofNzBIp9H
M7xGabcCpEfVmkZVR9iBDUgKF3iNqVS4r6n7RWvshaGaisx1mnd6+FOgBtdcw/4sb1UuxqO/MBWU
SXZYl5bT0KguMjnfiWGJx7Ie6bXMF4ZHPxF5qBtLfzsaSZiEk08pE9zbLXEUwGyiRWdu7NaP3cjj
M53pBvEDhjMAO6lnobWdGX+4JGadvYSEgnKWR1r/N6PrOteLge0kVwZnVi1Z6kxOZ2oYokVRndct
pwVjsvE3sS5WLt0G36mbm5VFaXYljF9wuGRCIRdbMTVXSfY1Fct8a/+Z7a7jQNwS4pkF5wT5aQxV
c9y8zvTQPst+X9KUFgyw4qSzoS5MOU208kyf/rseSk04tQ+/3nUuljF/nmu0K034l85ZEU0lwhrL
mOrINL2tNfsrmwjK2FIgB0vrKizC24YkWErMAhmnziE5AVry8JqHSf3lJjRy3GZ8mrzhrkQqAG1z
29bqnrPfTCyFAidt2kbMzHjvLvktdSGEHwaLrCLIlN88rHJyRHyloTSjUmrhNOm2v8sc76fKZyQm
/Rx1JsIdxyAOkTp7zreLnGiX6MqeNPmYnJFsYLaqWXepzO8aaR8aqzimPejPyTySWbPGblWRRjpV
x7GmULSJqXy3HtqUHlMRB0R9QG26ntzpFc1+RL+Bsxm6E9I+Dtzo8GM+Vk1HgTHdvenlDyHDfYET
NXoNV7ognkWWqjPczUF+UpyhxpQSyjKZO0EB2eVE3rDXJlcpemDAV2hKfouapKnfmmB80EX/vlZU
c/PAwj91C0jpJW5fnNm5IjD90aTtPgeMQWlq7WxnF2SUcdSFJz2KbwNfsZuwccqqgcA43pngonb2
YL6DAfrQ/aKpKxjZqfVWOv1PUjovYYXChWeLT4mHY79acj0o2DuHcR7a3cKVM9zMBbGQdlWKo8ft
bvqqYpIHUsAXh3AxnrRD5kbpfsiAfJjS3WQpHDRywb8yXo3RfnG2A35RFQ90jmMLTBo6khCDHuuf
gT5PbRCUpL/rU9yZFCgL5y0nngQZ16SUBNHcxoOYr123+SsoQymPu0uaRbwBa/+InsVfca/T3kjH
clMTVKjZh7gaJTjHIvmsje3M4Hb3xeJ8jFJZJ2hj1yhPuMVo34I+od5xqITWwP1pm+ShcL59yiOc
ZjA3VKgvhmRBeWn/dRYbevi4yB2zRTbnkX3MQXRA8+oFszDyQ7vyYdfWZ9OejrJe31U4sMGROGqg
ODDbrI8NY3gkWetEVFaP13NQVXKQZJ9jQw44saOV6xZO3fT9naY1dtv/pxl8RDYayTbJUawUoAsC
SbHB8WaisqWdCG+8p3Cok++sbT7AGnURPdddRQDuBQ8QIEKCxVAFlyHp2pdkErF2CRjosakB8PVZ
NylGdGTV/35tWDmZzsXfhXg9Ml26NypicUZBQQRqZWfTaeIs50p/vlSlbe6oxP3IsZc+ao3pqgFr
Q6efHFZVELRjFWzqlnMu6QRTtyXIZLZv69QUp1G+tZLKovSYUYTtap2djoKETT9DwrHlUpoBS5IU
OUoVRNQYdLtPgxDmfe+XoYk0Vg9n2COIKD0HbHW7xNak58iyXdhLozpOHJ9+n9Hvh3zE+T8W+Y8F
5POis2xsoDzl/3yoFuffXyIRpDOM6DzK9GTSlnLN88jx9pRtT25JWOu3D7+fOS2r0lR14sJob9xR
1Ockz5qz7Y/1+T9fKnbGjGSfC+pfIt6n4KnOgATbHhCbrKCIFtW6A1cjD7U5vPhdfnSdhT5Gxywy
6ScOPRyZzxkmsaMi8A5d1fydZPSXLdrfSNTvk5VinWnk5Ac4j7uD3Ro42RwG+r8f/vOlME0iZAhO
DNRAx22SPX3nYUVXSRMv4JDab5VD2tcfEweL/e/3cregjvn9we+n6828+qx5279HIUvk0PbhP19K
390S9/rHpVo+w64E5axI67DClrkQV9w/nwV42ri32yQKVEgH0/rDMQgZ15xWTDC3D2J7Etmi6OP3
s83t5ahzgCa2Q0XnlCIhTCKIRV3VhyUTP0C2WOGt4tadQ2ofe67O7fbBk3V1trMb3eGIUsy7IHll
s+RiCc6NL+kHiy5WLpIm6QLfXeVXoszv1WPAUc3zW28kMfcNZpsZPW2V2fvMXzkh9awdEvFYlFrZ
Szq2D0Xm5LGpyi9YShAq2j2HonPZdVd+4f9Y49CeLRIB1ATUKZn8Q/oTVhRfhFKCTnRpiIGnPNSu
mJkweYwvCKKXDfbe3CyPJWesu7kgcUG0yOdEnx4WkX2ZNEjisHX7XUNuRaa8At0kGpAgvxxD03li
ZDrGhL5g5DdSmutBR9dIE1ow2El3hVRi3XkCX10YZM1FT4MxqKdTMGqGAt3Q3TK4jFLfXRlu7VFm
GLc2PKv3CiBAyzlvN6NZiapgaqBtzsWdPQ3n2V0ORtsFp4ChHNE7KB6MLAWqGWZIe0dGFoYHp8tg
Jylr3HntyhS+KxXtlIC3AMGgF2J4VdXyOjhtedWRx0xYmxyZYoiYbD6TRvVboqS4YWuHlFUMw770
DX2TGl+kvefzYeI0ubd727+GmPeEqJbK1bmf2qwEtmao7YBMVNI398XitFejUITDL4Ym82/QHMb1
F81BRmMrE9ysautLidavUYZzIvTaujJscfLnueQcDB+gLoKrtPCRKa1m96d0qJiyroJOkOTNPu3M
99ZZmAfUw7tlKoAiznzrVz3tTMoL9hD/vgsKcePkW19B+NOTZ1AnzS2Qt9oyaYkIvm907p+xnWkg
18y/mxS5iJ83H9wQx2buX0D19YxhlTg1GlrPRjFEiDnsHTcWw2xfIhBaCdU4GXYePDozh8Bk9mJk
qPWFT+jobmFseKoUT9nwGLgUho7SspP3gPE5lNuIDogyTG9aorPTkPJnNMWVOww4HUnARbBqx9No
DCcf8zYHIdh+i0c3JCUfbsUGp1GmMQinJ2V5WRbVhv2tOhOE1URrcjXyy2pljpOipKJhntr3eKt2
Bk5u4p0h/bQd/8Jj8BpV09Lem604dZ2vb2fbbOiTUwNlQ3EeGMU96bCs9qOjaFwarCoZnI4bKYc+
sjIc74mVEIhE/KEheb11nt8NRfb2e00seCV3FofZizJb77VC7pzP2HOssnhJE8J+Uk91O/pCOnIM
+W3NsnmXujr/YiLTUsHQqT2Fpa2wzTi3RbeDwmUcvBLkkDH1vJO2/ADJ+8XALo+1WIGdDrPi/VAX
LByIlSenAjXCBTZW4WW9PdEMdwAD1hYFNMJNNgSH/N/UOxuuDjAipNbtYBj0fMyNtcawvmpbdzf4
lb52B6QaBupKSL7IF/LqBXr7oUtFua/wtwHnQSQ1MEq90mWyKRjTh0Kl0NbYiC9sNwnipQqTg+ry
kgioEeiazJ3nvlOQQ+cBNznarKffB5ts+gwgExC9sFVsd1dis500HNWqKg1OPZKfU1gF3Z/Ay6mq
/aC6Hityfoze9CJXl+ws1XSJktq4nrR4DkrPwyjBV3kJMdSRINA6+I79Ck7Flb+YLjK5/M4PI89W
xVU3j3dN6JB2xXdSS6xxFoL9+v2TkzOgF2rsbit45oMvObZ3GdEsQwEqee3rk+WSrt32M4EKFecF
upPV5e8HC+nUP79kpR+/V2pNsOzkJ5j+7s4q25LC22quLKAz7RgMT5hM0tOCPzpsfOpORtwvU5VX
h8C4HleRXm7Ag4M3YScoCMwDNWFl56VRhMmIPnZ0WD/Yo/xcWNwAysZwqaqbfPDjfHDQNExB91Bn
b3Mt5RVy9i4uiCYimgX8e4NscCaQt4ZL5EyLeYUD55D5PbAil8p4aRxCHxM6JnoS1JLbzdit9AfZ
UsAFEzyjO6UObUku86LNO3JlwYx6rGSs1GlhiBu3aPdttzH5OoAWnts9MKR/gblAnu/kwVoe02/G
jSvhA/kYU8aDLKELfHL8WpIqn/dkBM2cm34XsTAV1xmSgdfi3rft5cBgY4hdI4dhpFHgyZY+5Lz8
ZFW/7D2ILSupjt0A5Qq5yHduT0Adlp7hvmrrHa1O61L0Vr1Tbc6KYM0zL/DIoYMM0t9vZUUX3gWr
fnGy8jqRIekBkjLddSrn5E6hPHadynd20VSA8hZyL3nEPDGc7+NtmTvdfZrSZfx98todT3gzoY3V
6wPiO3njmFuIEkKT3Gyeh6n+O6Drt2FaxMmcihOkeuwDlsV9XZB0A5IoGsc+Q4nBcUgsZU2ajQhO
xYLVY6l0DuDZjUblinfTBYU3JN2NhcAsmqqZ+PfJ+Q4tMZ7Cpgxv7XGkx+ui9dxkVPi8dhJUahX0
3124jNHiqOYx68ryOC/9T4aAEAEe+LS6AcFi1wN1SEYbEjir8zxgPvCwYFLFVCCy4eWRAQewU+BG
v54XoAO4JFJVLG8OoOmDY5jiiO6WykekL0aGHSotpju1ek++rOyDnlR/FTRVePH7+ntz6FDRcrqZ
Jcb1hRv+d+sN8hJ4jJiBzPWoFYfQfTT7BmOlVQEHTfmfwp6/hhPZu5DOVgghXr53eqLOE6fDdQPF
NsvZxxB93gSq8L873/gDe8z0i7d0DDIo9qX/NLaEWc5rUNyOyJmsxJ4vJsNrDtD/OAOjGTYs5kCW
ZXknrhv6sDPi/snlyGomXCEsj+PlgoYzGtzl5HlTcY+CBqGMIjysR0BNyzcDlsGd05OjsvNVON6Y
lGtXLODFWTbB5+9XrdH6Bxmk+nry+/Pg1HLfWCtA7sn27/LOhLAiNuaSl35qYdqfC59MRfnPJ8CG
CRTA9E7lsh4QtfdvNA76w9QhZGeH1HvdJJyQxkqd//OZIdQVl/V4bBoCL+CU20DmFn3IgtLZJ5Nt
0U9KWjIjDEo13wdrkStGWA0Ic0Bdw4XnCHkokN1dzPOTjQIBYDEDGOlkRNSV7av2qk+fY2rbu9aT
NzZ40LYD5dSZLapgXAzrYpdcP/XffG82KnloS1fQAHfJfZ2qSE5++eIGTABWBl0DhIi3dc7QmzPL
MxBmttUiTolOjUNXMFldGtPe09IZbtaEe9jqMSRocya1DAk9RJ5K/UwF0zAjH0yEdnyWmuMr2QYQ
cecaRzYL2pWR9kfdTOFO2wsmSfDuTGldZtNMlWKkTbTGg744dr6Hqrg6aFRFN0mA36XdiJKkIMHO
0/rFEsPGVxIX0pzh1W82b4Iazbqf3gGMJseuXqZ4JdEl4ID/wmziwZhm78PjXEOsxGtbTM0LPa1g
L4zm0y/wPMkR0fKsamQDs1t+GxJhmvAptXPjuVW0fFA9jzc2/gjPK4Zz6WKPRgjlfUwT/fW0fKnK
/roysQCKvK6vcGGndwWWUWZZAfzVhZwCZ132w9Bb34uh2E1mSjhUjW/DVschYrhnOvCBUybbQRCx
HpEsZTsjRXsNCRUky/YDOYeo2Uz47z44gcPqmpxsUX9EY0D6Bg/wMSOCGj29JTCHJbeioxWWGEhJ
FlmTq0Z29CXFP2Bi0QAqqqxP4CHKtK2nEbltOLjq8Huv0GLtKc7IQjMI0hhhjuN8o8IYjeAVKH53
73bOOwLD7EPHRpWPb73EfJQSdZKulXprZ+HjYxP+RUUoxm1iy2tExh9eZ3t/XIdLp1Xhe5bO76vd
fa1tNd0ynzKBnM/65JimAU6LqQHdjBpkxqQfxwRdopcTQ8j9kh6Nid3DyBtMCo1xtWpBc7rQ05PP
vIqetA5OSpkfAUeJY2Mjr58rEue6pEO6lJAwWBHDcGjnJLuws/YVXRJ4pTJBh8ceFmuJH4Hd9TEN
5LUkVP34zxbG7nFJVuhgLt3feqg+aQkC73f65WJwrZBWYuuRJbryF5ETc4kRiQdc/50Rwn3hTzNv
2gR/JS3g4Ey8c66ajPP/GdX/f4zqLpiS/7dRPV7qduj+29i+/ft/nOqO+JdHmK8Zmh4+JGFb/OQf
p7pj/8v24OoCZua/OJsABP/bqe64/wL76gI3tKzAIwiGPOh/O9X5fa7nWD4mdo9MEzuw/jdGddQ3
/JX/MqoTOW16QeDxe+Ap+i51CD//L1rECIp/1IiJYmaKXvtk9hat6on+xEwAGwccAN3TM76cW7my
bNVtHlVyyKOQPjK28fxt7mxGXSn08tBirD8YN3ZVfCVT/iV8c4vnca6MnLAe98vX9d6TC5hyRDg6
jHDJPNp5ej8jMQvy/g6fmoNiqMsjv/a7yKi7W+7GoCEbw9Y8Kt/m2OYypZJ9Y8VZNzDgqcxLUtXn
XN9Nnm/s1wyzfFK3TGhMBBLI/3Yi4381t328KL2O38Qf8criHHrdU2suyMRpmESsT2CU2/CpnBvK
JNsjgZTNPCK1sSUNRFCLRFkBx64Z3/MxefIa9yxFsw94nnbPr2TP3eoLH6Qa8eUi41u8i5Re6Xgv
g5bEPVvyGtHK4YVaH34f2jIJXjGGkZGEabX9qm5q0T5YuE8yjB8cs6hlGompWiyEgcAO1NPf3G/T
I5753yeWl7wKY2q8+qMdRvSbOJT4HLFUUO4qXzyanU2DhjgeIuB2idnWsRvwKoKXwnJdZgieGO1g
+abPxl92rfTHna0k+n38QTtdzTWKH2nIr9/XxdzA97VfRhMI3agc+/sJ9OuMBwmjHfGrJp3Q2WZ8
Z725k0wBzxHSNfhvHq+kkQsklHhFxwatmVlgkye9qT6MjT5ZasjjmjDQJkjoBbp6X682NTq/kklV
sPNScRxAp+2KDFEIrwjzaCt4EEO6H1tMJy3DjcO83PiNbR1+3wmz4QH6wVLsCq99M7Oerla6qZft
6VCAzYzMwHlaBMfIefQvu9bWx1FREBszieAQQiIXdbuycK3ZPbvqrB9gFRzZD5yo9oWxt8LwI0Xu
N2ITOdK3LqNmahnMWBmdepFTfHIBmKF/Y256ZpFl8Hm2q7fR29WH42Fc2p8WFGFgeORmn5TgMMso
2UZcu0k9FWCs7SbocTekKNfwkjMDsl3uAo9b0GktNxLGZWvxWIrQvfcFjQwMGjtVd0hsIX2Z+dDt
1u2t99SECcj9UFkKwJFKzrQ4r4bgY3uSyoqvpnFv6KbfGTWSd76Wvt1FHkWyBb4xW7jAYLVA1yyN
p6qXX4UMdv/D3nlsyY1kW/aLUAvCYACmrrWHDgYnWBEMElprfP3b5uyuZvLxFbvnPShWZjKEQ5i6
95x9AGAd0Srv89h/ajL64Mn8GAyCHZ8DvI0PqKPgSgXm+NBQ+3E5054yHBCsQJn6gW0+ZBhrkYZM
Iv6ecLH3IOHWplryQfv3KZ/4zhHFQ5cX4Bi7ft219X4ikGvlSrDx6p0IdHnp5qfGQW8VJl60zNXI
bdHmQCBcpmqsqxgIi7NY6j25OnwZM38YeQLMBsjcRv5DkDOs6TBY7G7Hi2xSNrdNx5GM99T04h81
20k8kog9sP4Ryj5eDZw4q9tsxLr8jEf/qUG7imBUR14bkp+AHtP0mCmzCMRXI3hnc2KJzbc2YBj7
Vfxh4DNHlUFb2BmqozI3x4UkNZw5VQ/07wRyfMnU5aPGAC0wxbsKyAGQN0wySYByPj/fXowuYbyq
l8dyeE3wz7Rr9exwhoGVG6EhJQVdyAiXRUTTp42018Gwv9hW2m7NprIwt1M0cpnaYPGsDAfTutNq
FOiM7GXE3cq5w9x6EdJtI2herc5imzhpJcL44A0lXbyik0yYjlYtqBWPl6T2T1bzpagopbng0/aW
raT5kBPsn687QAlqOFSiNceDHZeVyFoSWF7aRE1ZyoMqEEwzM/VtVmNU9Ut6YhFZJavJeopgJWH5
pycY6uQ1OuFHEPQsRC73YKyfxl6+srsORy6nkZSNNIcmG307swqezVhseUbeQjP5a4LHLlMXf5ac
0TtHoErrdrfHSWOy3PZFsKzLRBwawvX02j2ayHt3almYc55aVY74jAwCkzkD7iE5fvyc1NWgxpGt
hxrRBlyDp+7rbVZkTrmYzcsoxEVNBtgA1UzJJ7t9dDAVFrkWCPpM5E9IyBc1O8Il/dvHQeu/zVPK
ZOeW5HlFyIQy4Ht4MDAwMEN2LXC65LFyoOTW/lqzeN11l8/R8GFdjzEbARU3nXeri9ZDzKtE5Cdj
CvMeywGKT++JPeyT5RfJIoFMjLOCs68RfhgFIVN0ylkn4g/1JUMfftyGlvCHV4lhjc72Vdfv1BfH
Db9WqGUu7+W+Cewna5A0WSInWlq8jdRmKQpU/CepJrPZ4l+1/LtFohfeJOfp9nO7ruD2ZRgYwAoX
+oOhpm7D5Jsm9aFSMqV7zreofaBY6zZCE1te5GB8q8AWjFRfF+pjOhlvyBzfJTzgfMyOFObfZJ81
q4wpir7IpSYpZoKqqL5YXf7MHtoznCcjcfbSaE5NWK8UGR6JP/NIHnBlFSsSmzrCBrtHdblji5kf
igk3iNxqp3cx5sXLJo6eZc/lpS4L2u0D1YRJ0nox0oyauMOHuF3jUHChrt8u/HREMkN0S6AwOiGb
fEObXg3Kithv+aNNhg1UvkeZYnR1LAAsNb1oQS0byEAILm9bBYVYt3mEekVe4GB7HEKMU1avwGu9
t2Pp4fOhY9gZ+hPZM95yUq+G0ZvPgxO+pxYXSPGeZxSbB2p3S4sg79tjUjcE9Rwes5D6xsS6rqNp
XIRqtCVYtSXB9w3Dj30IXfFBrurC/5xzbkvkYYPJUEKIyLrPxuKLyPhuzCjsg+L0HMrh7vbwiI/x
F6kfrEosjj/vdWr3SBSc8vYcJ1hOa12v1wXpaMusZymqMJ0uItkeb58F2yg/UhcfngpH5AnRyu+X
ag27fY4yytpFqNtrNtYMJXXdvV4eZmA0fW3s7Jzk8paAJiykNBWk9fPrOJN7NEMGdYblIWUuYl9L
kG/S8rO1znzRCwj+kX/sgoEisMCzH5iLouTTJSFfcru02xVj6GMTS/EjAmbIYOPniij4RK5wvg1u
S73YlT7SZhw+y4zh3kg2ofEPqZ7vaBuwj9WA+flPSsSEkgMuXg2NY2ybVRmcmXmvt5+VqN/VaHnD
gZSbWTXNiwhhparrcMP4yfPb620xjxz/yag7UpnYnlRUZG6joNEGD5ET5NBWFJj/eYq1mptKNkHr
xPCfiF96JJnu5Hfaj9sv5Kh/Qi92N9+GqOygrg/IW6vigwhcenYqobS5Jrr3Pam7LxYlWchDSCyN
ZN5kDR82S+hF2PW33o5Ia1Kzw+2tD0xz16fuZkA4hFALZASmj9s3sGHmBsbdXpvsD8qD7fr2QW5f
eLvpjrpFeMQgNHeXQhAXrVZ+3k92bhMEdNPG31rOmxZu0WJia64lBLw6fbCVaiPlMZcIpLvLps3e
reDVhQxzm0PVtEe38qiL6IH0UlbfKf2IwR6xN85R2iEo1Aq2/NWErRTNMoGQ6G4tEtp0AzEubd4F
EiG0fcjEdx2hDDTe7CM0OSQbJBPZNXqkmno/qTrZqsnm+hDSMet1JEouEJTbqPU92lAiqg+BN65J
XK0W0YTbwTcReZnTpXUDZuNZvaHqid+OZXJuqIMSvaImMXjLFEwGhB5FgZcjpUSK+Jy6unoKRtk/
ETC1UcO5UeegIEDyFOvDLii7Pc1pAF99y/dnD7e/vo3X2c8fMze/0+VU78tiT+WFwOLSeQIqeVFT
JNysA54F9Y+zWgWKjKdeSGqf/QeOY5eiENMCCS17NXMZcfrqFS1FpXRdYGe7vcsYZJf4mdZaVeGD
9D+NkBdTjAEbT76jdZ/Uzk+tLpM6d4wUMZceH5v3ZZXduT634zaGb7NB6+KFrAs8LLlO4Bbo+dqJ
27XKoqH1DMUitNGNN0VwTmvP3XKmpcFo0Q8dYiKnCw4LVFXDRUFAEtSB2t2VPb4H08RAkQVrd2bW
x0X0XsYtc9KAmjc1cL6kRbNKdPvH7LmHdpwRa3K/wby5kLvuIqqeq/+90VWX5NTzs5+n5iIhUm0V
+2pK6Ax+Ew9D+7kvDife6dvTrBPWmG7Kj+lISznkhN55ly5Ems0ZrU553moKd9gX2m3hLdU/IJX7
UP8fOOzEB32Rg9SEM8eb7E/O3jbkU4d9W06kmqrXOwzZE2v2cqw9g93U2RH+822o+B1Do3eTF82j
+xWHH77adKif7HFyVQ9GqI1QqDb29M03amixtW4WzLtHI4NSE3fUsQNx9+9BljZYaPJ3OuLbIg3O
aksQe9TpZSKJHtUXWkhbDDAB6HalmDBN1BfuOENRDzjls+e/nUpNX+7VHo0jCzYfYPZqD1SaxucQ
YUJLP/Sja8LeikznATHl3W0BV1+iBXw4PC8JGSicOVRVYyhH/vDunUZ7ShGFwJu9bYAqSra2RYdb
0i3Gqvgahc3td94u8Oe3Ui5pIwyuvokVVDzm0ryoT4UaxV1lIdVnJw+wApjUBFzGlecj07bjSz/c
e+pIrL6WNXmG+u/sNYsdXI0Rc5EXAm8gnyqMSw7oap+hNp7AWOfu6+3n+0yApO4uhL/EjR8hu1Xi
ktt5IjR3U+QEa92fgNXDCxZii4f6FRYYD2pgVqsrl12ysWvpie9NTBQL0KJrZFAXmfK5qRidilA7
FVi4aOqta3QLiKGFWN5O2cBHn+3qaqiNgrrTcwICzzKHh1mtu7fTCQYMkx1s4w3riVXxdgBuLOJ4
veL+tk+WDZN6Kmdo0+w4I8361kensuTknXs8RvU/YxU7FJlq3ozb6beaph0mJ3jyDBjNYFxZmiyR
YaBjCHT6nWoMTclEBSiejnY+Xm0n11f9EIBD1dUrLpKDenEJLmQf8IBOGfkMd9Z1qws4xATip7Ov
rfrBHdutugx1cMuo2C78kpLM7XCviiII39Zc3ufssMDdXvxb4eR2dPuloPgHouTvZFK4TuwMdKqF
Oq1Oz6Qg+GuVbohCQ4yhZzOZGedeiB/wZIjoVGbIpPCXtmOv/3+l9/+m0muoIOb/udS77aL8+7ti
mDXv3a8V39v3/Sz5aob1L0natMI1mzoUUAcG6c+aL8pbKru2R8nVlrh/Ke3+u+hrmP+ScENdzwPv
zGlQ8kH+V9HX0P+FPF5YnmXYoE1h6/6/FH0Fv+OXki/JA5JKtFR8Wz4jb5YqCf9S8u0iw0PeXF3B
eW6GMP60kni61vjU5sL87Efweh6pBAe3++pO5sWXSXUicXjYNmZYrsKAfmFfoervPKdhoxK8tYZT
bUXXoDqeI3kuSrKluk5iEu4IVkhbgMtjjaqncK1Nl00hJqZCeY+iaCcqyGcheuUZ9tg+9AOiowIy
+TLxkE1rXeuMu6p792u3vzqatbJ9Df+bTYSeS81t/8uT/MMY+41NfrsvHFZZDLg7gMHd3wYZ3USQ
QE14bVxyPqQuIS5kI9WRuvmgB781zXM1Bv2qEhk4twjUWO4uLDcXq5j1ZRNDhKHs4xrwFmW2HrzJ
WHFOiffCRY5Szt3JLvXPstLyUzn574Uy2vmOKQ4a2gbEkDZWqD4+RSLCgjtb4T7b1hPqxngyp5Ud
OikhIRNpzUAqaqsa73z3QyoniKSdC3Aeu2I3cNyM5oi9RuPidbD0TQeBtHSb8ur59J2JxT7VkIbw
kGNLc7zv6FvNQ4zleaE71WuZV/3S7axo02o/CcfAiv9MxBX/5OH+vLcw3x262rZwTZM2yK/vnFkl
pMJK7eLPAbTW+qFxs+ISzNpWtLqxh8tCm79W1tbqhQrcWmsggmtSf3KaYZFWZfI4Ev1dEhLPFjak
FGpDICf0njqCQw0xzowUGSiLDprkfoMUhfg1q94ZJdmoNbRFgJTs2J06yjd55IKliPGsTSjnaM3b
BzGO5kLQKNx6jM87vxXraQqx/gpOVAyWvxC6b7P1/4ED/7wZwnAdR5cWmGLx24sGvxsvjtDAC+HA
BdoIHJjttkyQuqPpvK0h9mCw7k/3wSSey8HfwN9dZHTnV8WyTODNmXlbwm9NWeqjjJ71hP3HjMvN
bKY/qlgdAlz2YaSCjz8Xhv/xSRp/mD2EcMjgkqYhdM/6bfboZ0Mzwsm7xFnlX42u2nhjuwoHYhoz
TPGVHlFIUktom1eLpJFHjqSoTfmixdw03/4yZP/ZvbrdSdukuSYEJhGDWIV/vlayqusGG/jVrKjQ
uja8duQRMQcir15BHCLvJsiMNdrg4lEfOSyPSFyrtHofYwdjqVfEz0zsd4RlkEeoxZteOmeJlHJh
NPNw32H+iRpNnjwoVXcLwLTVk19NXyLXJE8oLf1Va9naIpQ+WCqbcquqjswVuX956O9jiQURb/JH
O6Lcz1K33FcjhXnAZTU9IIYafQPOvNV0lw3mvJoMemNLw7KGnUGKxyJxIv3UpU92GB3DTP4FdW79
M570dudUx48MNWHbatn5551LJiKARS0uTTGQZZQFOxFTpO9rFwjaYK2rgeqJPQrUu+g9x0amS/I7
qUPAy8eqsJQDBotYnJNk6Jbz5E9bmgTksYCkK5sTR+vzLE3noGXlJnYc6+AEkqpSGo27iePTaBcI
Mx24KpXQ+70tF8robRUFfmYKnUyqFYcu3un//LoY/wxRuF20g4kJCBlLqYu3/J8X3dBYmIShX1K4
ZFujN1Qu7za2xnrlU9lfO2GErFzuCFE+NNe8R8T0lw/wh/eVZZfdgXRt5LS2Gly/LL3NiN2w9q0L
MwuQxy7+YRU7qQlybImzyPV+WA4YpfxYf+LO/dwtM3H/7T6o/vHvOwDmHkO3BGoMsirVy/HLx4CS
gIJp0C9smbcWrYk1ZnM/C9x7UrwRZQDQoEmQnIdSPuiF/yX1qIm3TTBR6AIG6OfAWaK6t+nt6fkJ
pcUyd/2EN+A1bqjD2rGWLTnWmutsQJ2rFfCyNQcw2Izm0esMDj+g/hh+wXtFYETkB+LSBW2La9Ci
xtH62V9uu/On6zVMz7HJP/Y8S+3xfr3e0NLMWUv1S4UZcDDw+5p5kT/TRy1td7qkFuRUthgQC3L3
vjpAfIQ1ks09rMBka9fpodKqkcwUBvRtpkWeW21GjjVJ4WaLbkovntn72OM+m7ZxMf0090aOLXyc
tG9JRXU2t8jeI0JQoBzG1OCn5sbmxLUWoiQ/04BEHoqv+iQe4owANqMuKZZWUlE9tIXbiWxV27Z7
BFjZLSw0Y5jzqQjhln6xt8jX5j169ATrwRELN57DbmjplM4210On0SwDnOSWzJdgZKPjMMfpyvSs
Te979X3k3A+hHp3d5gJNzL3ijQyw/XiXhpogUlGggFD/Jso4G9BM6LrGLvnbaviHBcUhdkFtfi0G
n/wtFCtshziItO6CjpbQWCB0YBOLr7nTV3iqmDXmGTh9VhKf3UYgaAjxc2L74JIwl7gU0buqLDeF
7F/iKM0Azibw2PqIFJQW6DX9I2TWTONujxnZS/+S5XRb7H5byR1bTaBqS8257DfMfzy4msjT9mKb
4Ts7D8wFIJ/6XqM+4SA50O3piUjEQNEJ6CwOh27CZsHfIT8La8RWVcGLUQjztSB9uxqrbCtr6Ail
P161lizLAHvKoqZwHdfowIOcbjILkr0w6rGAhEbwF5FQsBYTUnBdEw9Y6SOu+8+T1h9WCg4dwmK/
YpAoYvw2eEQgTbgl5WUaWAkowaJE1mLQRNN7WSUP//l3/WmgcjoyLIP9NeKX39QoZUoBr6rzS5KN
JfGC0Q8YneXmP/+O2/nm14cm1OmLAcNkYBq6/vsknBWmPnimSdcSX25t0oo1IgbpKKKDmYgZ2AKP
jkY1e0CxQp5MPZe9Q9LMNfrCkwb0+SqmaJ2Z2DpEEW7hq27hR5fLYNApo049EoMQ7EJ8FHAWu6kA
M+sDGO3Eo1bLr76WFwDiorsJJ/8KLjHpogE8otv+reZFQzhw7aKYgvKEzWnO+IKxKZ9DjkfgQegw
x6pYOXdehWFQVxCX7FRDYbd6e0Q7bi5zgm0bDhU2Cre/3DsyMv6xcnDvXJZOh4OjEDZHpX/OpHNp
BDVwuIun1U94DIKj9KmoTEZNAblBO+GAb/eEBuHKUr45h305nJIXK81fJqg3pxQ+GPHX+q4szH3Y
MEZtF6E8HmR9U00aHbB6ZZWc/eaYeMApV2mTPBsHSTfYugg4p3RfS8eXS1PaOgSjSNtEjPLABrpS
4khO9Ynn2Zo6MPzyvgCvRqnbt9jHVHJbMOY2RuIRCT6nyY6+MGscjrfaad+Kmn2jH3ingerlemZS
icKVjN84RTvH0XQ/+zKs1pACH2LySI7/+b6yGP3hxiIssRB2uZxNft+PFU09zyicLk4s50WUmsbD
HFFqzAhhylwDeVOlY04af67Flg0uyE8MAwluft/rdoeCiStVICzoucJeR7ZPcXdYQAPI6AHY4HAd
6vquY21DyG/nuiHDIgSPOjdUVQMBuSKXabWmWRZRMu7PplWZ63lOXjHeGfts8DLCpt0Ua+bXMJQY
DYocoO5cG+skhVzccPJflRGzdO825jKBRb0Y3Q8YVxNqB4gAg41MYDqYzUDN3AMSdbOkVGFnbCq3
eEcELXdJK7+7TqmxpcjugrnHPsjPquDoHXsWKWOGahDgTLlLgWjmGKJDpO7IoSCYTwbDmcsJ7FVQ
VriJgXLBZMTOrIcjY8+OSNkI8otpu/gq4uLbpI5ckZtfJsy9d3YRPRRoYBnL2CEHFFhyyMJT0Trf
XIQBWGxgy8+BfjAOYU6CdqOPXyjXLDlUfBdxUK7stqoXE0trLYvxQBkWzYJLU5lRTPTkE5785OLM
YbC09AgSpY7dBb/qtrfgjxeVP28ckSGJskKwa9L29nmhU33NsqudlT9Kk1C7IAcGlhFqij3vODVI
nIexW4gSvln/WZNpg2iMnWKAQeMv22b79xVADXoPWB9xNjrFp99X6LkcxeyWGYzXGNhDw6zpT9G4
1TM4+DiIUnA5NkKPhP27W4faPrXsJx+yISG5VK9L6XarcWQUl0GJSVO/FLE1IwCovJOlhHJtpulL
L22vqIyTDTITNGzyk1OvcxgqTnSa7V/CLJYMa9LhHRCu5F6cXJmCZOjHvSNiuHL9tDLNMlxnetri
LK4bbEq8PDCbHkG2iIXZwdbROH9EXvqGdyKnLhJjehTRd9m259DjmVVZXm4otp87AyrbPMVyBVp/
RNfmFjwNLCN/GfW/V0W4sZ4wbTbiVHY95/fzSNRpdC5r7dx2UCX6Ls7Ag/Z0SJU1EoMDIeu9tZyf
4aWfQUf+ZeNl/LOorLSermdT8HKEQJj03w7Pde9bvma757EGNhDWz9JIj4asK7r/rPRdbJAfAmJl
6pq1FeLhjDEJbhtDz1de9H3wqDFNpnXtZhoFA6Y4I6n/9gn/sNp4VDwdZLPC5PX77bzmoAojGcw7
D6FnIH/5dJOupXMwvg8tH6XIdGw7xbIa5dvU2eHKm6gWWVPSLGymnSnw7A2CiAXZOL7M/7ISclj8
b1O2p+u6sG/CXgKnfj9FSciYqe+Qo4hbij0ispp47p9srUcf49OlypDyKZPBwQ/9aR9mNeZJCNy1
wdqCuHRntvHMgqL4Zy7ZGE1wzovWfUnGd4DRqM9D+Hgx6BmICNkqxcVQzgP+56GCqVHW8qUzSAX2
BrvDYCzki8Q5A7aylbtAQZ9zzuMHj3b5AmxId4znIntJYwYgHSDAnznLom49hGhpN13ZEhGh/hX5
lbdDZ5FwRumRD87m/dR2w5NXXkfde85IBXxEpkXqpUaN1B1d+8113IVRWeXH3He4taCVJW0UkiYl
gOHPKvcoLccDBkkO95m3CSXV3hzw9EIZHrDlOFikz2xm/KPhEdgBDQZdX7sz+Y5jqImJVQxX2oSV
Sq+s4dBoYb5pMA52BP8upYcQHrw3ECYP3dldM5RoBIVEdtpUBIHq8UM4kUFgNrFBokdYvuQ6Mra6
m8IzeOzyBTfHE1zeM7od40sL3UtMbrLz+oiEGkFmd5ATPD2lgmzFMnuA1/C9r8GUJQZdexJOiOTZ
ws2lsadnYmVVDdi5YiVqp142g9NsWoGXNgfMEpgPCWxYiuoAEkIsbb1F2reZa8NOjJmxhcK4zWVs
r6tw/Ooa8XerGEySJnx3Ax3pnuAGTwTzHUvpEemQs6hlz/uOpVxoun8YYUO3XbyzRvOOuPt1Gtn1
2tIoU8PNeBhGe02iXb+KrfJRjzhp2LH5GRoD0SUzJRjSZPaDbV5bAI7LsvMpMUbiB7j9+tplzk4b
uh+xbUKfcIorcxkkzLq9h9zz4DW8XdacvVZz/MxW1ey2Vc5BWMhv5HI+Ao76LOb2qs188zApDSWH
E9XGwu7BPWMJftB1hzI/XqG0/1o2/tc86Zh/yB9H2PBNDhVOOqUSiel0ZzWFme6quY6HIBtZSmpt
WsN/6215yOd8OQxslI2ucJftEFzCodv7JWS1uE3Pnh2/1l78waL+GsbylLLVzydtHdS0sAd0FlS4
5seUYrwd1B9j1EXLoS4hq+Xa11EX7I2cyL/gUnyJeJGW0cQhFXrSwukd7SDcGiex5h8mWMfrunNR
FGjgqhB6rmJZoDsF74WNziWAafZmeGaUSus6PwPHnrem1r1qI3gvZsB5jbh2WMsUQoatWiZaE5SE
jDQJqWT+zmlG+4JlysMibhbcp1j5kRxGTlx12aXsPwfN7i+tzZ3s8eN3hgZZDM5Gim1QDNbGRVS1
cTrldcf6vrRmUF2xszRC60ceuuRjlDkWLB/EnWMQcGu1p6TQJnrkslr1ydUoTf00st1HfEDFrkFp
WkqM5XFyQaBeHivCBgrNzlaJSxfe65ycBj00EY47AbXrYz+D0huDL33WQQWLQvhWKUOzyq7ExRxH
AbjYMayCOlJHPAR7/VxzSbuRWGgrQuXiIhUALonRqWdCX0mM2iRz/F23y3DZpjmPbByvXT2+yKYG
LSXgWFHkd5hBpoDGdj4s+goOWgXZMjS7M/jjTTToH7AB9K2H9EfREtIsBntGIkuYo5+M/fk0+DAf
UPmkzGP2UbPad7vt1py8v5jJQyZpZOE5RwZh6Ju5hpqt1fqPIRRvHs4wKD+awdGE3W+XPEdzSaRX
CcJHAt5C2h1TaoNhN2Dl3FGzxA6E3NcnOajSrXQJ3PObp/kIIErULW06vjLTv/plPGz0nlcJJ9TS
95q32nU+Y5P9e9akS5VwPPvRPXkd80ErnrB3vCFhCkC/o7lOEqS8erZ2iIs2eig0MWhc2EUQmMZ4
3YW1CgoqdnmDoilwGgS+wWiSThDCXPRgIfl4mIUm+beiAOzbSrxx8JczQ3vQmuqDghKNExF+mxW+
3CqQRFlB8Ba1wQC6ovxRUCLeZ3MLFNwHsKz1n8Kqz2MzEnmYGIxdtrY4Eka4ngahpUkWHwx5rQXk
3gid9EzWE1eXmM96m+L3Q/M1Nu+mrMpdBXxsm5A4UAzQVf06bed1O4AaTOLqkVaox+nHzFY5Em5O
MHrFisGErEDbk1bXuxEZLoAuAn1aAzlG5Xlqdjgmc/VGxRifNq0B0nGLQ/rvP9iAFwpcGywzThpo
/Mz54EU8ZOd9apCus9C3SIJatgB2qE+wAtJsdfumpnSjlAwGvv/245J2fKU86axvQJXbH6SEwKua
A0wNQ+huh8gv5uXtb268lSZ9r4vMXut1+cWeqHNTMA7YMI6atxhyRB+j1a0duRKVfAyn+kcr76fO
uPhG8piwH6KszO8HTLHPet7RISvTddZOZIbnjnmYXPtFT+p2M5rmW2e3DkdCwaFOC09NXi6ayHg1
x3BXzW6/gMcCl5077mUjUNvR3g4m31AV9tNYcxC1540gVGEBXCxaG1GlPZpqkE+hXkMB7cmJdCPx
FhkSpLZ7HtieH4axOrLTmh8m4vaAjFTLOfKISywwD9GToltJpbOHhsUx19HP7AheUyImlp502BaY
JGg64Odn4WLm80pKbyVtVmiI4mL4w9rSp6fK6eq9t42T8sVrO0zFSBFd6RI3YI0rkjyfJadOFKZe
fqo050uaseUMnfKhawkecWP/h1bn+TO97fk6osTstaHeUI+9K93ZQA5YgNCwUNo7Ojt33XwBFxEi
fzs5ovLONZ3rPozwXXQz2low7WuQd9R4OdSe2e1CFuxksSblbSOb5mP0KPrpQluNg4FWxyrvjSR9
iazAP+mtq+0zB0Jm1rOzQTW7dPEPLB1w3scqsy/oYlCvBRZBVdabbGt9T2BFeE91zT+2tnHn6TOZ
EFNwqmeLgI/e/qiiO3xc4kS1ElQya3hfEzA3NZ2/Sqv2WYe3sRXfjD59Iscr2WgteCPfaVQw1asu
b6hVzVkN1iesfIVhM+Ndasce2iJ6ZCUnmpEG8TOa7GPn56jY4tPUORyBkwPeCIphYB3bfLgAIERB
7nbnumuoifJOMvMPQLwTfCiw4/2p9pc1LbWJt/cYDll6vP2TA/p1OQvKw7zjzTZ2WaiK2X8lZe1o
N4lY4+AfqWFsHQfiJhGs7xFSpYXUY3CZfQiwb66+zNJDCgSp2ELYsBxJZDPImTvkkQKaW9k+n7py
G1jjozflu2wqmi3awGAx07IuIqT8uW99j0Od5CDG08h8c3Uq8d3qU4FLy6Msb0lozkgacQAvSqEP
zyXmPJCyEbG/lSjPFXSTpqiZwafqUc/JpjEmvK/DHD1ExZgejKL11vaMESs3rPA84MIO5iQ6BXnt
rxIMULD1gX4lLhOa274O1DvIPMjOmZ7JbRZuqtr+qLX3DijWRQ+HC//un6BpwvrQ32Jgw+esdGjM
m+UhmcMHwlO1ZUAB6iKo/ktPA/zhhOV6KKp+j9sMj0FQXq020yH6EWC5nVsc4Y12IMBr3BVkURGD
Ytp7p+Z6NTvxHlon+kZHtNwMMVxTMZbpyRjpAlnOKpwqd+OnWX3hKRaLYs+yLZax3+vLWTYvXTjN
oHFY6KKh2VEwHFfpbB3MIXYuZm9eU84Hpzw3zWWms6122WXTjjWwS+j6pSn573bTBOuiQ+7bspYt
daldZTvquxtkpfb1bsXW5OobTrFmoCX7xh0+UPgcWcHaZXyTOwpUZYUBqs5wo0uawS+Yss7ZjnZC
Okun9XuEISvpRPK5N6diGUtqDImdnLSS+h2l5FOiW6jv2+gxH+punyoEMzguPy7QhwQwHvV8Nre1
EF+ifgRYpGdfK5j9B+y+a20CDBg08iHUumMk3bvY1fxrJJxT6EDa0QYruUwV2zKmSasqAb4wj7Y2
4FavSe1dgjZjictdAIc4uLYP9LnGINk6ntykfVguZpN6Mbm6xrpIyvpOkqVTOnRiZ2ieXzLAHqOv
tcdc9Nqqp7m4pNUK4JPwwm2aP4RGET0nw7Dz6Hgt44qkjpj3RhkN2KhqFQm6Y4fvysMGCTs+PNpp
n92Wgfsi8/U7L4igkdTuOyWHha8eT+Rb3SXsYQRTQXooOVnuQF+/1kYQqdPwuEHQy0vV+8FbSLyW
1t3rlV+/z/pdDEDg0PcFnK4u+ZHEFAQ8ht8x18ppqYfVp8HVb3XLZMLuGs58vfMtQmGfDNN4xGY1
Hm17eu55lAxfvJuuEVztQi84fxASbxTma9AS1GlHx97h4FVyapL5eGQnAworhNeSGdN+Tpj36pD9
FMSFFdO6fRbgIXDZ5js919sLlf9tlHBsKsziCwrfEFAUKLRAqsRksrxuLvli1AkIbXRAi18NkIqn
QecUSWjzWpu9A1V6fZvaIVlSoPtXCCzKQ1pRBiW9ItmWHI054vnFEdvURo5dsG3t/DHhiAszTO6K
lOiIaDC7ddvU/k6oWskUwNNsG6SpthieUlUctmAB4w9luY6YSZZxTsqz7xgzpYfgzbUC/Thm8SXV
iy+W0+u7QDpPpllVG95SlPgUAy4mGpclBGfvSoX7FJf5pbHn6NVtFKaGizep/WyFmhRoF0RCDx8D
tg/EKbR7v8f1RVc6P6RtsGx+gKK3H8c6P7rYJo7sj1sOTn58H3vJvhPltEKITAc1C6yDmoqyNuXq
cZ9tI2HcEQauEMzasXBioP35sEpQ5h6SccBmixg4yZp60dhgpJkIKZtnSb7xdCCxBbjbNWUykxdf
58VuYdAnKRBGGQ+EebaztnO0eTomHcWQPA3fKE6np07vXgOU5Gu7JO0KZlZyckGUYK3q14move1/
sXdmu5EjaZZ+lXkB5nBfgEYB40767nLJtUbcEIpFxn03Gsmn749ZOT2TDfSg+n4u6iIqQimXnG72
L+d8xxkM6se8jx8kI13gHHs9CZ7UkIBRI/l6MZOjDRHZadMHrbac85TH1z7WA7DbWkRCMoPSZtFD
0NwnPIctw8rsdzmBTqTSJwsUdcyLOVfR0PU4hQyCyK2u+/DmJD2SljSe67YnlSV/IvM5JdECjXDX
JlnolhlguFre8hZprT0jJloo90LbrhC4VbEW9okH53NKHQw4owJwPN3TcXkQvtAiE/1yxMCyxMdG
SJXvdEd87E92qurQn5x038h0b8+ee2WdcM89733MrDPSNUZgGn81uADbMpI7oM+e036+KBah0USR
sVsSBy5680nDUEZcsvp+8bR2W/o/xoY5pTjKJk8fOuRAvSOY2ibCOcfOj1HioxOFWW0Te583CZV2
AxM/yNzvAc/ZXg7Zu44v6VyBB+UwTi5O9ZZh7rgwo3kA7zRckB95pAsL7SDyJNta2uIc1l9+PuNr
xncedHR2lm5dWcTS9DHf8xjBhYyTuQxc3FGp6I92YX2AlmFu6fTIHAOVIvUCij4V2zZom51uLyEA
FeOEkC0yZCn2MjDL7wIrpMVr10rjWmb1i50n4mJX5a8Bqf/BHD+o64ML4YqsvXDDMcBpFO1F/iVd
E9sOThphAPl3OnMPYIis9VrfD0nss+8Mjk1RxqFTgUnR65OQKO1HN/iFwZNYT27rfVHgnK4WstiZ
q5PQnAPWhy6WxBVm6QLwMqTGDSVdfs0N8Qtr5BuSx81kS53H1nyxh6U40CVNdLMdJgW322WmB1LH
XB70Rvw0qlaGRcJdIZh/PhrInKTBWlk1tx4C42yWj3QUB0fV5gujKLJMnRr4sSy3TREHxMAVzVGn
KtDVpF8zrRERQzaSaUz+/zTBfMu27eK1hnzNu1ejoazT2nNfVfah1FN755A5tM8R1d8ECSKbpQUt
HSxYo3vHGTfA6uzQViS81pSv5GWYz3FsME/s7UswnnVu8qfsqDF12vZUcmet4p3srCQImRJw0cLo
nvXumdnhgKCVgbSy3CEyBqLGvA6wl2niDk1l9+aREbsTrkYade88zXmavqi5vpiXApXkFXhmd1gG
mW/6anzUxl4dDTvB9NwPE4E8vJEuCSGNWROOZE0/FrqrMOu4rd1Bj5TEO4Wk9LEvtSHqFeAWs8xa
5PvKOFunoWFjFDd9s3NrdZeS2Z4mUVImvoj62X7ROjFt+LTlm26cAJcnrLZHvplO6iFirgezsj6h
sTaHKtBelW0luGfK+FmM2HE6MOcp+JxN0kEMSIc82WuDfXcnPiKZ0ueT76sQFzBL1q5kjVD0FsEr
xb0lbOHZ70lI0MltvaVp/TOTpn+pDfOVTzcqlFNudvoP2RInkGeczqAxad6yOXIXOrcxxqA6c+fz
8TkXeTWGfV+1TEXcHfcIydbjPEUgzQg57p2GEYrCwWiZPKZ1+qBTfm2nxhh2xGtho1I0UUEDCLTl
0sobzzoPXLSbydWbw9xrx7iXYivIgz6wfjWxjfZtqNB3IxJOH+IpOSH1LbZwq38Te4yiIE/8Y49w
v9Nsf2dqDMREB7ietPRdHkNtKmhEQ7vOi4iJE2Jch2zMyidfD9b92acQB8RuXVtcGPxWh5elQCxD
QtZu6qDxMVujpPNBKTWagW9wdDdAJ/MQWwPSaXN+DNgO7H1B1bTMAbq8tAIvDZVLL1tBwjmlrS00
dTPK8W7PwUeqcs6/5Dkj9eqIPYxt87pSWzTHOpUV3wcewXsi893Y1y05e/Z5hO5waCxCSipPbdpB
OuwiSNGw0D9sEASYW61n9aeLYZcaE8g4loEzEdFUOG0eSY78rds7pNo247wZUu+VVAuLfNIUPY1a
nnQy+PYFbKkwCHDP+MSM5GN1N4YwrpP43Ouv/eg6AJR0yEeePKE5zrawtBi9sqcgXEcr5TU1kS9I
PibbQQNb3UHOA+naPplB22Ov6N4mxcZXJwQDq3NsRrhJqHxzDUikB4O1L2OqIfrJi2zM+7ws+Hn9
wb9bU0JeQPGosAdElqFlIPXWkAw6qcdyJODIJFxH6q55rweimglmJWLCS6ErZ/OeDRvx2s558CqC
B9jtTyVrAs13ENhau9gnfMaAqER5e0kIjEe78EQutBlaBE5NZOlVWjkzHxvecOtyuw75T25O4gz0
dcDbmojZgi8yO5ENE0l8YIu0HRf1it4o++dW7H/+TR7c/+Pf+PPPupm7VCTDf/rjP15AZdblv61f
8x//5u9f8Y9r+rOre1ra/+e/2v+uHz7L3/1//kd/+y/z3f96deHn8Pm3P0R/Gj6e5O9uvv/uZTH8
+SoQrK//8l/9y//x+1+yjbBb/a9dI5vP7sfnr7r/m2GEr/jLL+IEf9gmq8TANagRVljQf/hF+Ctk
LK7lO4hiTOpgVvN/QYJwmVgWItL1C20XBTRf9b/9ItYf65/Z7vJ1HqMa57/jF+G/+ndtisOzGfA/
2/RM3Q7Qu/xd9OPirkoW3dG20O7CQnyOtX+QFnd1Z130EestoFBmLXy8alq3dtu5JfsCfW862Y+a
lIItI+KfFeAYwAnmAWp+SKamZZdyJxfKFlSUu8Y0fk7rigCDa0MH1DhvkOF/a3zDTE3I/9Yh0pD8
zh39w8UCCJBCaOhOaql/2rl49VtaL/i4ZBGAzdaiWeTrqbotW+uqiSqkEIkMYBP1NPJpSwg2n7Yz
IOFADNSG+rEUa8Tqe7DSmrVy1/aEy5VwhJJ2o4gMHBw+MunR8AoSy6bHZSg2tlPvVF6QhWBisFsH
01hhKZi9tdEvPOpXI4Lhq7bk9xwN/T5Od4bmpGR58jIXQNEJe00l/87Mv2n9mcB3FEvlg2cP4ZAh
O214sb67w7Gya+wgZCAJBxZ0fWuE9LwRicX7MW1xctfP/HnjgkNbOdAcW3WaXBf2O/XkvefduMfB
8KMl0g4W1K3PvYg9mlncGsv4PfsSo77+lCvalpw46CR/asfvtYKI5HsHLwD7lOeRy19nBSZEapFv
di6pd6Zsm3INEy1gW9t1bYShlKw51hreV9anR5e8Uivj1m6MO/7aE4EMcgShHHhsofRHEc8ANO0T
WcaIxHQGcPXz+pP65BlQMpY5duUEy66WRMiLdzZ2JAMitdeVDy1rtXiYifZqhnTj5N6esm1b28a3
DKbjwKRy/Zll5b738bQLuvIoteVu2X3kd6AdgUyM007WHlFf0ydB0hcGMWFnHM0Rnr4/TOc2hjFj
VBnzcBzrc35uxwVPULkv5uytlvMjnFsizuND75X3RetBpOB2LQloWtI3TRVhqe9Kfd4yKd2QTcTd
jKpTf3Pax9aIo9InvrLtYTFCJnefHR60RnvAZNsLFPUJe2NWeTYcG6WRK9DUV2i039tJO8wr8Mg/
1oV+m4wCtac6TKU6DGTQ9GUQSqO/uYSKejHYHx7P9XvYcEvhrIdr7Vf3fChYBoJMYFkNDas7rt/b
xOYublOnhzlJrlprnpgnh5nkSkWtrDUxu/JpW2M6ArO/U9VLgywr44cGx7RJ/OK2aNYWldM5mZ+c
pL5a69M0+VFqrJDC8mBDKInxaroV79PSn7qyvsq0OHu+4N4d0qcOsO+GcS6UToetRLCfhy8du0Yd
6Aw1q20DoXFiadGxNeUWny2DrElIrSTiJBbCZlI/+GxhC0NjA6tsvuVQCwivP8Qa0HCAeaQTagB+
xGn2kie7mr68ZDwE/NYM0gyID2PNg4GKVN08cPeyATphjIel8PEyeBfkcN9H8cuxM6TSxWFd5NL0
nTtKbzswT36qwZUhbLFiCA034f/fpv/abYos+L++Tf+X7Icu/fzbZcoX/PMyNbw/DIwlJJe4XI2O
6/I3//ReBn84UIe4ZB3qvyBw11v2r6vUDv7QjdWXicfW8FC3cgH+dZXa7h+W5+soMg2L24+tzX/z
Kl0Fsv9HfOzpJgc13wPzB4A/2/JWNfz/Zb1A6j4k/sLxGQsuDPqNcteMFORaCYoqLpkisor1nXdz
0rdDPM9HMWsJaoAzubbj1kX4Uhd1CyQE08wQgEcS/XeLKdbebgC6rOkMuBeJAUWJ0njoGI204a5d
nKMtYtpc987OC3OgY75B4nzRCbMaEhOwUuLSLQ6gI5id7oTAwKVIJg4sNhF2+TQtZPgIE9dxnnJ9
CfVJ0Uu4u6pcCGorArVZNr1qs+3ZRzD7WJYGR5EPt0YGq025yZGEVs5+yl8Z2XXbVhg7JAxgmxZm
wGPwhVJ7QC0hhuNQ3yo42aVbGWS1YsIUcXAEBMEo0+qQDbIA5/YOiITxhuQw6Ux52dcmFMp8yF/7
qGEyf1f2yMr6lpRtt2sC190EZJdvAPaBy26vRITf0QlfXTd5AMT6VoLTJYsv/zCSkV/W8IGAqI20
cSb2OWOtwnwMskNWbQ2NJrJz4Vjrz5OAnAV+BBuCaMMyjn8YLmiHlZrnNB6OF8snrFqXMtS4yWpR
1+HQDV3EPhDDtnKD0EXCsKkqF8iHyVxyTOqjOZDRVWCOMTAirzzpMCP6OWRFq9N8KXEZSuiCMyEM
rBFYiA2sG0dsgqNeGjB7l0u6Kg7K4VdVMNNxBu2L/DcUHJMsQUihmu3mgCLEqs2Ll+bELw2ZHy6i
+glb1cUzX2YhnXHoBBz65PBgNe2YdxXEJ0UWstaMpcE4mlDeU/2VAaqEcO6jBq2Ng9EDwcN6Q7Mx
EK00umLZj32vMQIMDsSv02itemFtZCWclUgMj/Vg2+AAe0CzLDII5oHD6MpgeiDi+mWKg3s5eHcv
Gbwt2UO56/PzjPl4kMtBEHAFLMLh5kQc4s1Y90fhPflmFexoNU81uc2HPh2QHmsEW+hDQPpZ0bGQ
qJDOWT4kczf/HZvBfDRE20Z9kgKpN9jmMVPdDgPMdBJ5bWItqCYJmHV2lt096haCAmXClbdzevPJ
D76XBWCJUQ7GK/PX98Tr5y3bJSMKLvZSecCjmCdn1tQif+3WSAK7OCJR3E4eQz0ZDBZCYYA7uQlV
hAYZeo1pLiLU6jBXK702JVpbZgyhkOHcA7tE0+guqG27vN7xwYFd0GYIyZjatVnHCxoFhccE0xAn
n4aYNhKSGUtLmOUG+k0xsY5JMorfyutfZhSR0hyepPT9vZFn4WBAm+lS66dpVtzE7niw3IwQdxjE
GQhzF6MkvKupfKwV9i4VKxhGRYfZMyVsQkcQ1Q8qPlOU2VyJRR/prr9ptKUJexXXezO3pl0L3N8v
Kb7j5j4tXfLOUvc14+1j5pwSAKGnT26H8QJLGhnsC8aMtuYr3PxB5CRPCjybjXS6vfYnEKPy6yge
ydteUKtmec4KlmPQdYQZzl5Dsep7xDGmlhNVcf7RF8ZnEgCayazyF2EiFWC+xAMdylhABhq9dHDK
GD1FJkM+9nYAeXxX7KaRFMauvY8tQm0WpozmvZgBzDvb+D0q9+zYmMkvy03OY0us1dLwuAJWZH0y
gn0X2Qv6rgYOlgu3p2UsmPpAbEobZ/aAUHGYVFgFeXpw0+zNrq2YW4GPke8D1pvz7BOJUHFCJmmi
i5ZMRR9SbOJeFrPBGOcdP6Q6mr1xo8gMSHpHUsOg3+jAVwYDiY5cC+/g0yBg5RZzrrgLK2v6lLFP
RpzpeRu/Fu9twqBhZE3b68l9+hPFxn7tAvE/dlgBZ825woRF76OFi+zSXT9WBNe1ARj5Bq9yuepJ
prg76z5Fmc4h7cMXpW7NHp1WEZBaYXYtUlaexZCcyANxDuTHoTmyjGtMpO2mt713g7zIfVCjMuoG
hhVuUx4Xms20jmRnxIeizVfv1zr9bgBmYu66GuWtc9Hvaz6F6Wy4+863TlixINbHGBtS8spNB7pM
6r47HbHyBXgdS4c0OmK8wjQ97AaUD6i60hA+IIDGCg+B5dzrsf3SW0hwVKbGJidNc8TetSkJBSOf
/kftBDPdIkdpNuyNhoK1c3oepEA+ZvLPJ6s46ZZzMvV6RmI337SKa5Mu+MYqBhGZoihlooZC5VkB
z2d4eRqw9yOjhgHrsNMjxZQxdIOrO6gGXoDJU9MgWfKKbt61lkULp6Eu1L1sF+CSG75b5NhHy+yJ
I1pM1HdWeePjwGw/tr4Gu8BloRnfyIxSoQXjS/TNU9otkdEiBg2sLN6KWe0pfPZ5Sx88CAtUzcLN
jb0ETuf4kaY28a1jh6o6JbNR11gzg7feMEgtj6yeCO3KaHg5BNs4o4WU+jlpvik5HVnTHYxagzKK
MqCX66hOWjKUC6yBAbWVKupX3eiqXVrxFCRpeifTLjuRytzuHCNB2sYqqBT0MmmjtjysRkdTQQT6
E5qNQJsWnFfiUbTZAK2QkA75ajextrOSle6V/LCcnpSyFosKiidicce23NmNzXozn06z7VwQnb9S
ZeVa9j7HwbRRvAMY1U+NTmB1YpBbrDufloNc24/lp9dj7a78y+R7/WGytYNqAcSkQMCtIYrT9nNM
TORRWv3o9QmSReOdBB10GkTP0Vf7x2ZEFpVP2saqqwerQUCYDsYZDjip3jGx2M7AFGRGs9EhbN2i
hITHZsLEJfpxMqVEY2aweszCnHMwRGIkDuw1d6NyH/N2RO+a+qxpZzos5F68Qb65m2wHCJgMO3pF
Yphw4CrEGEdtpMfuOxbTwkVr6Plv+jtGivQwKuUfAtC0m7yN4gXrucPgNkyVeOtiQ+6IcYgjFc/f
qGEgpAlEkU2WvqMQD/EF0wrGVXbQDF44OR8Uj9WXOY7PiJHUzrTmV73vu0ghUNrk42OaDctWAkba
5rr6WFTpRxaOOagjzXCdFfmORSmcyAYzcFl4wGaT+Dg0QlqknBZpFpkcF7WumNh1ugeLZe8Vt+25
KyDouUu8bddeMSeOlHqj8FAb0EZqmj3uCzd9EFNpHmxse5AhIZaMHA80Edq17dFTqkVuXTN2AF0b
HCHCCu5xzIRCkrhjV+JtqPTXQX/TmRbRwB+DoUIYqAj7LMA2EonYHCeD1dlk5Nuicp2TgVxjg4nv
pe6p4JvOD6gjtXjnBwb8Uc7gsBj3DMZIqMTMGwhFTC/LvWwaV538fpyC8pi4BRcIK4pzpuFTbkkK
eTDt1R8w9DeNoDDy/HbI03lzWJr1N6HNyJnZ2exJcRB9cexl91s0/qWrCZdkkMgMyf0sSWw/eH38
bCZMTQJAybXuQkdCPJd1zjsJ1pCOZfXosFPcOg3x39ayUGww0Y6Lw+IU74Qfa1SnZHAS0oTmXR9R
0UI6CerxZi+tz0ObX5m/WynTCH/hqLX61kbxn/S7fI1Vk4HB8YYk8+Db6bzTWcByuW8Y66Hq4uSI
NS5/8LPmqSCKBPH8dqAms1b/SW5PnI4ZuaMkVhQbxYKFNsbh+3jdz9xGTa0ti7pVtAopsD+0kxzi
K/6p6AlmzBIWc7D3+hykTOyCHrFdouyUk22z5iQ7JY4qkAfNbLpthy9rqw/80hKmGlBYs4hPCpmM
Y/JR60cXGt5u6GvAtVWHSh61dzpM+dHzqyCyJ/PLgXy2TrdYZ3T5xRUcfbmE3o0RWBZEVpakNK/U
zyoavflDH0vFOiEmQKK+aX0i92m2vIiq9zcBGwP4f9lpWH8LQZKejDT2zrld41Godqq1fg6EYpVE
NYBq5vV6WvBuZ8OPHIvoVhkHmDEKAU38tdbZXTt8FRVTE9C0DNFqswhJuXNCDMXSilHV2Ga1AwF7
X0iYxGOsU8qBik1s/81smfKRHo3ES0BlbUY6NuN5TlVFvlFPDnVgYbT6ktXwfWrFMaM/cLFv7q3G
evDKcztP894vL5jZ88OUDBd+nfV5dXOXHUDcwbI/NTrkyA38o5cJe9cr+wZt787gPCJyr2BXpD79
YPny42mfp/D1io4IjDplCClrKvCqxgMy8A9bXLj7VOfOmvoS7rbmUBTOFpfE8r0YtYNha+zZpHGS
kPFylbXHMffjfdbwKeviV43dWYQ5HXb5dcxhHlcd8K/Bs6JgRI5ZWe29p/QJyU28Qc3zD8pMDrXr
cQV3RIDq36wSNn1lkW+GnQQqqef8ntTM9y0BCTgG5g1TeWQRK4SjLtk9DBuT4UhQsSRxQL9j71Fn
h7ZW9JIVD5zWuKyW4ySyX53O0MlT5hhN3hqfOWsfvpMQgSw5Sjubq4iYyHLEPSGGp84i6Sz2bcT8
7gNRmvIG8ADgha5tcVwgfn3hNCQsJWGcPi9sPf28AwAqDGL4HKxdo3olZa9a16jutmJZuzG7jnif
ma44G/X83LlkfJly+jXjWNq7owmm0cnPZTPszFGMjz0V/q0dXwzhQAHPtBfFAxXZaQY82Jp+Ss9/
0FDn9J29geIqCX2ySLDbFoKYWtODJzPH6k4e0as/1D+tDvp70nKmSI6zeDwAOUijzumeu4IPj1/6
P2sPNaxTvGrLwHnTyzfKGDT8sN/RYvvsm70J20oA/J1covWC948qI+1HW/AP1FpYp3q8923rU2Pk
jUb04CQNBHZDg/JfEgTDm1qyudW8+SYdJK/GTNgyIpqTpYPVNytcNHC4s7Mp9sti01mVuMEQZPFa
HQa/ZtWchF01+4lEus2KBdx0FtYZ6rZnNw4QA/asEGoL3J6RfzMst0HYgqEiS18IlbMOYrCeTeje
wkC74a3s3qFANMopcdAmgjb1xrgm08WbSu1BXDMPeVpdjVWkowhMJ6SnqvOMXXpiXwiO2R6e2nQx
roT44YikcSQQueegy69tir5z4T1netQe9V8CTupOZOfZJA8z9bUD7oYsJOWgiGz21KQT8aa4qe9s
GEOthzU1vI+Rn/K7ZhmTo3lVzVVvurM1uLesJsRBz9lQEI3GatXQuShhVAkkGxvby4xITUlUUXHt
kmqmKLYuICQuIIvfgplKamZk00lq8bF16Q6y4EIvcux5B3auJg4+/1scg33U4hHyWRNqbFr298YV
kaEV4iQBLCbAZzZOh4xp4b7bmHR4AFi3eTGtimfkGLrqPpaJ1OdmSrODP24LXcTHyd8RXn7QgvgK
Jfqr19AC6kAYRqFo3+phb3vlQzGPVzzHx2IEHKLWU99eMGkPDb1UFn+IlLc4jWNyydVMfppeHTMc
B4UbfMpCXoEr9Ngap5MseMkabTvjzo1pdO/lsY5ZDLia/zuvHZK9RBPZNHrbGrDrWNpIdrDohwFL
msZBpUJU2rLJ6uzkA+HdehWb9LYHC+mOr3J5oF88sNnQQntJucdH78lNp1PPcRUSGFXiaGlvigJ4
O+tUwp4xmRHKqhCPb7drg2xirMaPFnOZY1YkILgy7oPPUjsoqh+kI05hkiKpIdjpuXrKLB4nhHff
AzWgDdSf6grWUIC7g9vE/zaKat5J7jj03SqiSQRND/Bx6brizFpqF0N32SyB++lgPrTkd18mh6qS
ry5tCJVaespq44hhOsRmg+eILHrZ84lVXPFI3xrASjXdofWrpJGiN0mX4YN5UUoaApy5bCIyF23S
it8dbZ+uePrhzwpAve5GhEsxH+VZotFiI1WYYTVy8iZuuXU174o9WbEMzG88r6xa/D2GJRe5ljT3
ZFl+zH3yNbsDmBit+FXG6bvUkd86vvOl2fCRGL9NmfGRBzlF5BIjPwR9tpkCvIVT4+NgCmJnZ8vh
XBYLQdfp2W+GaSPG9mFMWmwtdqV2PtrRfZnjCiy4YHUwL0zy8jsSNMSpizhZJPEyN23wpVIdE4C0
ExrJwQa0nRDzIdRfEhO8wbDv0hO3yqeTa1oEUKOR91vU7OyA/Jh63A5H2KPbxtc/MwR5IY8MgwmU
nR2aFd0EO4ueQNUcAJ1dbBMAYIfCN89Djl5Lm9lN5U5CkF16dsbgqagn42QH6icpskVVfVgUVW5y
txhHwQbXiZtLymeJ2J36HmnnHL/ZipMBat9Rq/J5K3xoJ4HeMrkQRIBUPf7opn8XRvbkBnIMle/X
O8dxjyph3sxFV5KPC3PLwKROUHR1ip3gO97lHSDVnzBT3yD4xCdtW0lme6iX+Xi6yS/PIxlKW37Y
ZDMCaON3UiYnmby17kW3Yn0/t1qMel9ydvXOVQ++piJ1I6GZH6uCpS400nJxAEQkkukWQh/LZP0m
4Wuz4esI52OXm3HMeR5pm36Ws0lqiHTFDr6NNUXECpRlJ+hoeP1vvJxuz5sfmka9r2MKdUsEkQec
wcrdXwHL56TXN7pmMPuTqWQq4aC+Vuo8CF6fhWPeYCEX6i1PM6rjn6RLyU1qDg58Yi5OY/6Vi6XZ
gn68G8JFVdXIr7akmlSmyarOYyNZzSd9wrZqjNjGckKxNsJ3+C9mVTQ52gvUwqvw8vPQFAYlXvBr
FlaEJKjYt2qkVIwx3+ccAl6iq6ei63AcZX2JSc/+8BkvPASzd8FMBafbcNnMkyBqMBrsHUBApWzD
fnDxLdXVU5mrbxOh5y4zeu2tldtAU9ApM6069HgNl/Rx1IaUkyp+yOLsVZSMUYs4CS1eBDPwD4EO
HTvmD6+dv4kJh1aZx6+5+zYOEF5TPR2jwkkv+LqeemmBxDB1ppFBda1Y8OmMc7eDz2lMkcenVZk/
uuZ3nBDkKTAVsPvFuTCOIXb0V/Au8cZUeBji7pvEc7hdyE4napfhtGXnW2RygtGF8dQM+i/SDLal
ba6b5/SxzvaDtlzmUb8nXbyb4vq9t50iHGW+eiFEOBnGQdSdODZkQrSV4nLAZ8HzwsYHE80Zyrb2
YhfoMEqnwCfHTGp0XwpeZSFnD/whxOEp6b+XkNj2wsMGVgd0NqVxUha0jVnFJ65TTgY1IYtO03xH
ELU+d++jXhmnLqC8Ncz0SavcJyfPCfBb31/HDDj8pgcGFMvWx+semngFJ9QIuaXdzbLkquA42ToM
j6a8jjLpPPnPU23Idbr26SNag3r43QHaW3LoQDzYI0LfBETT8ft/Vm2zaRfrsTDUYXWirsGslkTS
y+imzh1/U7vtQ0+AXSB+r+fP0n4VNRoMFJwsJmhImbvAu+7OcBI3hhXc6tz84WrLCyYa9Cpo/tC2
7tDmon1MMeWMDyQ27Jy83Gsz8oShIpFkzMQYCvFQJAdVEEQOuIdpY/lVEDW0ZZ5wSYfV6yza4pL6
/KhqOADO0G/e4n+Lx8CPhMKEQcR7f8i4P0ymKc84VsKFydremiNI7hxC1owueMgDsqlvrg1SD8+y
JBICnZOsmU8JipuWwe8G2wOTAfKL/Oo8UqtPGTptac0YzhhmBEN7zPXydYl17w6n9I7WTUSFOTy2
DMlPRaotG1mCgEu85SEoE4/BuvfN1Ce8V7Wx75zkigSiIg6BhcjYZ9+gzBN8tedgEcDOautM+vrG
wVPXeaP1HjsMQtwRu1jPL6OX+sFVyXPc6uWaV37zUOcCmEU3Z8vHqYcPG5g9zgOEf3EZZHuBZVZP
Nn0dM0Nk1yDz6Udit1/oPklG7qdDGat3f029aazffjXuAh/zrGyR0C8yeRBZIcNmyY7smozLMg3f
vL655ooUTNKOvy9+fFk8RaGiNTcTYQIzDYOJJ1u7zu7wfZrzwU/yGsP0dOt7BjWlo/aNUY1RmTnx
OjJ9maogeWwwhWGvcHEsIZzUsXbaDHTvLWFQUGJCRycTesnPgqaNBSx2MpmXDor5zomSFGCA82j7
DMCLAsdmEdiQDXyDq35dr1oHpTuCrdOrXWifMysPVOC/sQCTfmAdgGvC9QE3pesYPEqLmqopPrSj
BaI+wnjg4KZEflSSOYMsv34e2Xb9eDbRBZ21nFquBp5QQfgZqoVU7gblgtLQFSl/CpVGSam43kIu
o8cRkBq/s9r6lsmLR8aWk8jyqSkhO1gTXwupj0Wzq/AxJFdvdu+F1MjrICY1bIbGimQLZCIfmEsa
2ldFjmGgz+YBOvs2KeqA8R08YbscR1oq+zXWB+IrVeYf7DK1tm0you1yzZ9Wq41RWszmXhM14g5v
6m+G7rHeS7OwKA0/CgxJxdYjamSEHJEDNoQ6ciReZYPKZ7soHGqWk38G1O9G2e0hsEyrh+MmCV8e
HeAROA3XLUP2bjJaR50N+tDHG8a5QuKc0H/OtbdvMkOGfYcrnXL7guWn4sl3yp2T1TjlmvRI3slh
AOe56QJ+Eu4qLdRQiPLgcQbm+gEkn30gvzmUaL3aNkYW7PvH1CeRw/HfHdECO0KY3pnZjf3ZRkpR
4tnSH8qO06Sb1Ikzvwv9EdEr49rPylXOxbWra20nt5L3FKVNh2dDiY92xeK3MR75QDvajnggR4ph
utZfaC/TYyoYgUjd+aYMnuAOr08b58MG8dQnnx0PSypXisKqgb7gl13jJDSc6pbwsmqe/9Q0u1Ml
Fz7h7iVIiCB1Ud403nehSqZUFiuCOM1+VmlnEtlH+JChBNMCIwXrafXwThMeM9n0fL4lN4/XHx3y
6ytHL0MbiklW3FlXIL8DhJpMjNy8RcBAYPoYtgaBcolm0uxUDGuTsiZ3nG0SHTJlErc0yuIuN1d0
gr7j0D9gN7mY/dQ/lUnyO3jqklsgRvj+9Bd6nn3ns0DIiJc+kz367+ydyZLjRpp1X6Wt95ABDsAB
LHpDgjMZwZgzcgOLKTHPjvHp+6D0W1WW/kpVt9a9kzIlMoIE4N9w77mEerYS8pt9p9ka/QvXqGlA
+NcFAFZWfy+96xLrOTIMDdkeILv36B5KJF6qlajmXo2hMLaunX4jfJ5hpkd5NpnYtvPCuZWe+MYu
0dsoQz+bWXzf2Um3QWTPeEnMyMsm/cCIccJmEmY0rVXNgjEwr55HGOCovQKsYE7P1motCh2KSxvd
kVwWX2NYXNh5UPxCXqC3jX7Ew/xdBShJBtf8LkXenaWDXjkOi7e+m+3NPDZsjWaUEkxE2sPAIYn/
Hc5B/UFGRbwnzfgcaxV2HlOt4qgyv3lcGa2VPUcNjWjsDbVPtmu7CWPUVG7lo15nJe+AcRgk3YGm
s48u4nGVROGrWR46l1FFmxyle9vGNiPjKgpxd05bAsM+C51SLMGEiAI0qTYlccYQKHDOweiBHaPV
HHRRcBacXXOfbpyYyYDOajorq+jkUsV4VhtsSBwjy3cy1rRFI1XXFG4cOMRWQuPp1HLrZq9p6hCs
V5vJkgDz0AQa6+0C6bOOKy6t6D0jZmak5gTBOhLTo5mAU+PnyzMMi175ATb6sYioZKl0Sp/vwmDG
q9sk/uoPraTKbgkf6uOSGW4DmKJKkNWnOfM8rCT50cWS7VcjO/BMaU9zw9ixHuRmnDLJDj4qN+hT
GHKszEB9tshmh64vmY9QWFX1GG+AnZR+DQfTh6/H3Mht8Iwn2SFIK7kTI1t1e8cKk6dKgsuDnKiH
qe7mnUzaHc0gZga/svscQoBMfWuJpLfvOoVasGkwQjdFG5NEO1trCjn4NVE0E1rX6dssBDlgeO0x
azRjNxrg+ALMHdpQoM3VBtpdEm9Cq6Lu7cJmE9msxKdCI/PGS7eIVSWTn0UZYTF5jBKaa/zLH14e
235k9ZLZEIIi0saZJxOHgWRh1RIdsVXL7hEbiBVYVMBOzvXpUm5I+rkQJUJgGS9Dis+vQo+wjUdi
oRx7Knwt/VLSGNCFYjHpoU/MXJNjOd+VrHhWg7KNy5hOd96S39ifgMCdKIEREMTyPvbMrz5IXfZY
xlEo6DFJtU4yTfnzokNQeU27noX5rVs4nwh6xm0RvMSaxqfWaUd3cfMVk7K2dXfAW0fIi2BkTJJP
z4LOq1DQjJJfLbydRBAdaphtU0NVNEaUNx23ZLLA8/OU3bPDvKEbCftbFuRh5aygKqxbbAF+W0/v
XknMKZ6qi7YUJdkwkkOsfcxFKUA+UnlF6MYmFvx0lRr5cml90g+VxZXmRXz2cz+TkG0XVLY8kwvD
2rR18BYDkijVcBlYlPkeAaNcs9N7GIwvvaP6jfDyPfa1bkPgskbgpN5txAJHjzKz23kKIhibPPS/
5V1jRUik0/I421a8G7NFM9Ij1KnI6kAnzmNqBKHUaNsea+uG7RA+GbN9iTgNfDdI2HKaZnKXX8Cw
a1b1YM8MgBfnbc5IT4xcBQiVlWKLacbIudUgv+F+SVdZ1aABmJN9YtPUVOTOIUvrgOx1bx6bG78h
wJ6rE9WvF1JXtUQ9Th4G62qoig0hadXm3gva9qGsn0ZAg9Ecna0ODFeFniysbic3t3cgr38ws1o8
QxXTYJNCO03ENpmCz7yxBCf98JTil+6xt6FQSVd9hSEcgYjrJ+nEl5PSQkTRNyHt5uRgk8KhR5nM
kEbZgiuwmNWp1mA+989GFkCX0JfALkzwq8SIbUI1sc/vilmnHAtnLtLFGmliMWllc28a8SlJHbjc
nK0bC3UNk0CH59S2jrR9kzTexUNOr0m0VVFYYSatWFAZTHroFJiwlMnVC7Rpa7DuW8cOW0GTLaRG
8Pam1ipcqlaX+boXEsE6bUJ0Ez7TYvTRmxhRxX2SpFS4lnERUts67MvxkSTAZYBw9gj9drEj7vp4
aJhgdAxQogmeXOobuIPAZVzCBvvw1GXO0Y5sAr4mzF6LK8at57dYFNMuKqKNnuZnkhztGzSGVlEA
xM70h6HzhjN71AO6SrXqJB4DZTKNaZL5MgvNWo46olGXvBuNujpQw6ZV+jG11CkkinuFomJZUyb9
hiw5RCf0Vw6iaAiY3EKWwUQNNgGSzCh+93LnOYBttNICGCK2Vp6gZT9UVfgDWkVKoFUvNpDxoGB3
qEj4Yt1ADN9RaX1oWvNmQcLCwm9yVKYNWx2zfNMRfY1WZG4gJaAMtL9aM1X+WIoW3Gh21wZFvGuW
GEbOeyb51sUZf5Qw7SEytH9L5WSTWuJuaBIQA6PEPDZHXsSc5tjbY3kbZHG5ki5fflLusym/n/p+
l3rZlnCB99EC4tPjJ6xadKHUq6DVg943ZX+s7eg5xnp8WkAQUBARXCa9nxnBViTSuhGsVci4i43T
oPdUbW1vbxA5fLdz0EGUf6u4BMsymAyWA4DUSqLH52lMJh4pYtICN5LJ6knU9O9Fbj90ILKcEE8f
4kzWsebgkTCHzKXrSDfLt6Baips+kGg8aSF2keZsWmESqJzyHbhGJE5pTQ5EBXkz0e+amG+TFTQz
oiqE3C/bUy1g34z8kPhpB1j6OKX8CjMuigi2ukztw20CEJRlbrdLJJr+jtOvtxDTBarDwBCJhN4H
BOSo82czWlidEtK3LZyOpXrrB+PGs5nxR4W5F7Ind1gy2rOGovRzK3wqSqhd8mgHJSGiQ4x+CMwS
Grpqo0GFOScYCTo59hvMeWykY5vWzxQ3XWL6FUbxlaHMV1lnRxsNMNKvj0nXiRLNsYOTO3+sKN5Q
0VvhrpbqgdFt8SIM5sioLFsXX3Gbdg+IHbfCDXLETfKFK6BdR+n86YE7d8Lus3bSBRCrR4fRAZJr
JheaM8ytmT44e1QyOvXBcEnwVjNEpEsULOoMa05XeZ6/DLEkomRmU+5aEN9pAPFynl3gGtQEvc/W
5FYT7NcMKz63LssWl7zeKCv2QZi8A0RcMxq1dkU5UZ0nUJ5kalLLVP5cOd4hHhh8jvgp+iIiLFDR
Z6wbJkJ+a9XjJluahS5ZkFzskmQztpuyQZ7sAMjjqM/uBBKzGWzIwZnwY3I/7A0Xvsqoj0dl3vQV
rTe6jWWp5bylTUkNBhxrxZKXXjrX3yWFklZEvq7NMO+8+I0B6XCKmvtsgay00GXVHLkrJmb70LBI
Jek4xq1g4YPJxNthxHenCHpM7l6dSlwmQrDXiWHV5xn732Rfgmy+1lkV7WacX0hp6auRM2AhCKNj
G5ndGmbAU+bCN+yp0ThwRdpusUCR4OK8VSk+QQTJx4G5987EHkhTKQa/rdjT4s8/C3AQOG6wEXX6
egzH1z6GYUesw842kHtrE+lm2tBvFWd6Qje2cwyCBhDXrtoqDy7LmhXgxFoiF5lnyu5xOc5KregI
T2MbiSVsNRhJ41P+3dmc377OCJrVQ3wKvEi7KVDt7U1CABw7e1fpUpLKUa1HLyAnnjJuLSxnZgml
Zt8yuLFYH/sNdY5XAFxp+rvcc34sf5ElybhP++5rFCMk4tIVuIKGZ29GHTLH+FKL1NzNGQdGhS0W
9SK6yZRDw83XRml+IaWdd8U4Iphx3hKDEoF5dXFg+4iIzoIFKxdVkBt5N8zH11k6pKsgICNYsXqU
zVo0886Ucf/NIF9ted74JVfqWg+Mc1tOJHjmEGzTWnEVwFdjsmVe4pLfw2WRUeAs0Vl8zhMGaiiN
yJ4C/TkeR2dV1/RfIAAO5lTRqdrC2vaCuwVA8oWc2Gw7GNZjEKNwncklx08lTkzXISQoYTJbsLcp
ZTP1ZXtThTmblsAJOPEhVcAUdyV4DH1TzPJmUiwHcNx17LS7Q4S4dI/2g18uF2BFLB27j+buKJwd
VJTZZ2zsMtGkBzVaW8u2kNfO47hzi/1AZDChlZ2zwlShbXXH2I/EX+zMRD3KoOJBUSf7Cq3iOg47
OHoFuwnqch4Qte9FenuajE7sndo+JnbCzpwCFIOyB8CSXRS052zb9OrBHieoROj/t6Y98Z3gDCjr
Jtm1ff+CBmsf0sDNeLVXkuRflt+QnFnWfqSFrA+1CJ+zuGjuAn47G2yNxhR5LVKdVZ7rvYlAF36l
9RwCRt4e28DcTAX7yR6pxVaJmzJ1wjOX711hkydsRVIC2fW25VCIfdWxQWa38BF4zCLpxUFtSVlf
KGeRQiQYJAYzXSMeYTvj0Wwo6YawZyxfIbWu2ch8JM691efflcrEzg4LNvnaXcc36CP7nNc0L5PP
vS6ku48zOlsHUJ/n9uUm9IAqeTJAOZIfYixqUNEO+Iurm47kBewgWgRsihB1fvqtJ0usxnl2zyGW
bSrZ43GsDnKujpGD721MvjXCGBDtuBxl9cRmntHuakx0Yrky9aximhKUERNnybgt2ZqUHSKyyhZ3
hlViQeifBUvvlw7NlON1F3NihboU0oze5Uu3yAOICBy97mz1rYNwg8xW9hX5qmn1YRPo7F4GkxNO
1q/0GZ96VpF346CU1QXxliyh43xMkaDMvtd1bKIjVAYcIlQEVgW7LJ+BwHnltB9C5INAbyC9FfF5
qNhEsbvTjmaROgxAvYdiycKt6gN9ncGPNHwieEYQ1mHvdBmaMhIq2nIrJoG7JR1Og2lfK63Ao8pw
dxKPJvoZ4n1G48ZRVIaLYYeqqikQPSrES4vEZ3DTa4PyeC0y7iXJxCOHnx4qZJdhMnxXacOz1ETB
hc53pbFqC0zNuiZVLQ6jsJkCBCYPqqJ90IvupbE/0ihifBGO2rbM3lIXL/sE+qdK23Psec0x1kfG
WOF0MQg5NfT0jJk93dApvOduxeWjdQfZjumODVHNiCnL12XKrGZOFxtiA7QqFajCU4NHAV7U165H
LRsgiZcgY3iWfC8j+HiAlFGQFghuFdZ3VNoBOlIf1lLtExAzbislTgSRdiaGEjhxDaPom0G5+Ran
x42hQ7fsCvcrGbpo5wra6HlGBhMJD2us1pwkMC8obVh4zPJTm4qChq+KAYt0yzSXgGs7a2B/Ztbk
x2NwO5lmtWc1ZDftM9WSABJAKnToIq7neDabtidzuwJeKjN69XgThUgyO2N+FNg6V6MJxYTIpGpd
xv0HQyx7k0W4ZqAH0I01b+y/Yad7b9mcybuBmDgXsztHCaPdrkvfIe0iJ9GiV3u80yNLHBh+Y4vh
sOVIOXGFke5gh8/SlHCJxG3s1q9xXoNOlJ5aTdxjuzZlKWqA9sGCFcS0SUB6QY9bkEC9Bq4Z+nFv
YusRtMN4oXGIaFvjmCjVQHfXXp7XuzEuCZfh4A7s/FAzZfDLMNmniMTHoeWqJuVtYzOnxLbsRXv6
MzhENENM1QsuyErdaDkFmaFPaNFcEOl5YMa72hw7+hsnXDPvZADbt0RUO1q2yiSfbjEwQZ6RvuMa
GXftMuLwZpVvw8m0ffoTrqpMIOyzFitwhw54dFoHqyURFZX9LjNLbrQiZrASsSSDkMkKzdbVAf/l
JU6ZnKeWRa9Y2zSjxLghW2AQVs+fAXwwmsqWHa2n7wyV3VpZSp5FrDeXeTiGMN04SfH6TFhjo3Zn
Bcv94TbGSg5FtZ9ZieeaCE/miG+pgO67BY2CNOkdRrm5a7uYaYDdks6awEWwKsbJplHchEHJeiJF
J4WHsxzN8mQmLHH7YGDPVO/6nOY+8gAlCa/xDsMwbdlrcjeNfbaxq+SHq6FH7Du4bfZcB8R4rOwh
dm5V47zUwqk2tazjbRcunV3LhZMkyTMmVxqfMX7gTOFPUO+rDtJ0NsJ4HIuIaaZ01gpEoGi7+mQC
dgB2sRh/4G/m+2aZKVnlg0s4L4qE/NPmIv1bMgaADtq+22kysmuo4QsIBIIyI/FFHF8dfbDpZ7zv
rUYGkRfJFY8CtiXdMxz365jp7TF0cAyEevVhxZhKkgAcvlbvZ5kCGBtgVHqzl4FX0rBphJzqlos8
d9LtT53TexiYFEw1x4sFImQDkCtlpB/mF+fTsmGYK8AkGSuYHeV4OVvBhWMMfE53DCxEhtkE3yzz
EPLq+tmrWcXSxNU8NAgWkmlzrLzomBq06shEERt7KWP1BbtV2+Or6WZ4iWrmqmRedL6aRgOYJCDM
ooDNqn3qGrLVsGcX/TcCyEDmttvVlPMp0Fnl9dfO9LJ9scBHURzlLF0f9RlikXOXm5HmB6lcJ9pw
SAK+YuGVm3hEJYcXhm0/Use9SgaNo6unVhzL6Rz27APBnulYFRf6dTdtar1bIAN1fQL1sWWxynkF
0pUqsYj2XlBsozTfMxJRQHzIjRZT8BEmco1eiqWqOX6GtSkBKw1Ic03U4nJc1O0NqnrdCYttWrY3
pQNkatmTXRo7C/0sY2tj9Fi53Fq/CGMEFu88hU18rSpUtzpTKvKiIO3YTsT4uCuvdZxfLOWiCpBF
gorB2YnyIU/0yZ+kdpJIxTBxUUONyBrGxovO9GhUqGFtM7C34A4DvOOQqn+H+v8fIuRxqr7+6z8/
SpTNC3AkjMvinz3KsDt+7Wo+f7Wlisr/7//43dYsQIRI24HEQVgermEMyr+7moXzmy5s3dTRgRq6
S6TR313NmnB/s6XjuB6pTSh1+Ye/25o1U/+NDDoAIRL6MVOM/5Wt2cAs/U+2ZtdwLUNibGa3ASHE
M83F9vyTrRmp6IQflieFHWOnD3PgNOOMqBLDMnhbPWYnrTjzclxlPszNa2gnrwtGD30TVjO2j9EC
0K6dt9lgoSfzWttmUfQgasEz1ILWAPVs38CuP9StfjN79cEVosTZF0CrrFmIjQMwQwBT51YD1NHL
5LYtAVuaVdxAhUU51reHKCIMsteHFz1FZeaF0UjOp7yI0lyQs7GLtxeKcNgT+4TgEY8tOoew79rr
JFhWlB4bnkAx9oJ7YBEV1R8cYqoFUN+V+zroKEzCJE4hcnhHpkfmUpGY6xgPiVcYyEfwTcTMq7dx
p5CA1E8GlC04ZrS5CZvfjc56Kefp0g7GdpBiZA63HyZ1X2NOhbSAyqvAm1oSzYqlr/Wpr3g6FYx5
g7hPtlPOUZLr3yfAjtfYJVWlSdHbOCTfbTUa4q2r5UcG6Cz6IkZ1vRMeU01RDGF6nYw7SGP9pmO6
G4EMlUWZH5JkZ0Eth8+gvQ4NzmGKl6tbiSfw58RNldqdwMlJx+njStFXsMFuvNp4cfjecCszz3Hb
VdYa3X6aq5fB8SHNGZuanxIUN9ZROHr4JxGE5mpj60N+YNEZrlCs8s5x86RhWVoPzAHQx2GMbapy
byrMuBBXw3XWdzkF1weU+2AjrRy6iy/dBzchr0X0SAdLLd0PyDDXyLMQxFOq6Im+bdHWYRumjhlL
QKRKo2vWsedVCaJTOxgwK5rNKbftdVDG2nHos5uxY1ygE0HPf9tETNWmwHoToeAgSmOMRn3y7mU6
8qopfSYAxyijC257vEblKjYr7bE1R/1YOc0+wdifTO45zOfhWiX22dbL7Nw3OQcniqIELfZlcFhd
SMDQ6xTN9jXydiHf7MrmLFzlgL/XlVAnCdpbb21ta9Xoxo3JmBlFtl+RmlDKFcAlOxtCwIiKIorb
l4VfSJW39TLPWbfIQa10yTfq5Y8084KDW7ISb/UfE4kKwJ7x6FdDuS4yuXEEWu7G0BYzesiF4BY+
op8PzRzAVzo101uikvHrdzeaPnU7FoPc5X0oyGS5xl17NLFb02aHBmZ1fW0UrlobRgwTa2KEJFmi
dQGe7FYz+5VDX+VXqf3qSPuRAmCbdMiZJxYC7NyrLVQN5vTTxCIo6txLS+GpG4DFU0XYn8PaMU1e
27iGvZljoyX6A8egui1bxB9Dhd5j+GT4whB5rp48VzKsEQO9hMU5qgvAXoQzvza8DtCgiYo9Zd9S
59H3YpjvZ4sAXTU/JxmKg87tI1p4Z1rlrVGs7Nk9JKP1vWDDd9QmBL3dsQ5fZnqQTRNjARPmIHfS
tB5Kc3oMq/bUlN4N+R79anDYdbv2txwi6T7jxC+XaYQ7Ics0EcSoOutPcw/STjn9hwixQzc1C4Sc
38Gxq10jJJgYk0SAKBsRPJGIzB0wblqrwkgLE0U5bHm9Y2O5+5n/A89Q+Qqpf9g1tXiQ+oXC5Hmy
H8Rc2FtuXFMF5g7cGL46NBWTGzEZSdlt4aLZQP+vyKaLz4r8I9GoF2aVrCdc0JcxTi3IdRlqJHEO
G7BvCWplYYXRoRFIcZso+WYMuX5EaPPdKufqoJX9pwTxo5ftRksUslTtw6nwRPWsWGbrVEz10SF5
ZhkMfdFOsvb2GuumIjO0Tkd6hxi7kjvbPIkqgSdrDr93laV2U4ultHJIwuA6IteV8jgwMW67413e
Di+Dwuoty3xfCjKWkhq14mgDKQjddw//D45MYzx7SXenx7bJUKsgmnOGBN8zt4xKzJnsgbbkHJFV
YMY+S4CU1ZN3ZVEzXAMWjkkdInjDSkDlNO2b0OVGqJJmOWuuXZsO6yJiXYAlE72NJbaGDf0dZugO
ewYVvuqeGW9V21aoLT3iri3H2KcO+xKde0dGwC1Zq3cmUq5vzMPJfhxpB8Nq2LCKQpMbdtUBCAaz
1fimtCSz3LIM106taZv8okNiZ1OZ+AaDz60pzHvNZb9QtHLpodJLA1Ny1ygHrhGk7W7iHmzqV31C
ZYpTGXIkZIGiv1V2+h5wUdCS5u9ju57Js4yb4l0bJrLJI6SZMlc0culHFZkN1Ej413xBr1mF5qnF
hrgSrfemeWD2imgkYSE4VWWxICGIkVDaN5jteVTdQDw+2jaGO4vey4+THboQE+AV3bCXa5fuycSt
t9LqGg20TMObWLKIGCqMnnH2QUQrW8ZcHoXh3mqjVm/QE9Pyz2O3L3HOuBqz9mSu61VujA/IdMm1
EsN2BlqytlsHqbpdbdrxgcThb07eNmwfvOCBO3ENeUEi2em+mcYAkqjP9178qFemtXHD4upmM48l
oOKL6j3FkH1UBvqI5MWQkCW0EGSnARVyMElhz94DRkorYvlqGi+xC92DNrribBPf5OS9TZYdXtV8
0p8h295Hs2UgSx4F4iO+ZOXaX2WLZDZdcsuJgWJrmdCMly6dk9UcnNEB0GEyrB+q7OBZQNWqTJY+
sTXL4CoEbkLQTZuUpxJ/MilFZDwDK7UC9hm9W35ZPJRgzIA7FjPB1GOELyVWJ4OARXdamFIMncby
uejck8Unz0A77fy6Thh5To/LraTK4Ysy7BMVMUk2WnmwaaCaDHCmw+uvLAczM9Nslho1AkHhvEX6
a+WVBy/qrY05Ja8Oyo0dRhafdOyDGUg2IIKIl2I9ZsmnNkuouUVirZEtEGogWbN4i2MhBWA7rHWP
PlFD3HmiD9yYrblpKUMs4RmbQjd+uLbh81TU+aCMT7DVOZIo8ogp5qTbAAwpFLQOjMvQDmeitnia
oD9zY+vWFmwM+hhzIPS4Nx3kp2Yim3Ia56Zx1X2gcGo0iWrXqNMf7NZ7tZP6jr1OthdY3lbzwFll
ozu1rSbFKfYBkTNZO+nAU9rJz96IM9JyG2A9rKO0jNZY5h64X3dAPcR3q9+buQNUga2tnhc3UaPF
+0lNxKjQ1do95rh4MJ6CDpxZg/I0rarbMlDWyenUc2tgyc8RjSYBz53hMWqGfk8b+Jb09rQhHpUn
PEF+fqXrVwsqq5cNF9Mi98CSk+PLxnoOY5fYCxyEiUVaRl2Tv9nk+OKz5oc5oqfRAoaKcX8DneFp
SkAOIyJlWacRvxTkzrbcorCHbtnGdwmttUHi7arVK2S9gLr1hqknZDZKMhtnXKcdvNh8rOrgzESc
JnmtvOQchOqxmoyIeXt17NmwCBRqe52PpejJWsuru6yLvsUuKjOmRWVWX8bYu3LafSP/xVo5i+0Y
T+vaGnrM27N4q6f0w6rVRTUdc28G5AhygLd5ru5Pg35RQbVXOmMd/SYZ2ovn4T2dRvElEN6aIKTX
HAbnuQ2IkLBOuGyJMzfqF7Jc7yoz/078G1JVlNKbqWquXcT2pyl/yPGlCQjRIAuIoVmJX5Ut/qpt
mk2adu160Pk3x2DgbWIcRmhtEqxrxxGqtgJnfjp+AFNqj0aQ/ujx6qm85zmvGzipdTTzVt18eohi
ToMnUWKPqJ+Sql+FqACzt0hJop9tbB799JmV7+S5E4aYmemNDPVd7JZoqplH7rtefcfkUvhz757M
3qpZC7Tpzqrzr6A9duQsBcp5V/10jIfx+9SCADHT9nV0T0Gl71VuvwkMGkw+E+7rztRp+NATGBiG
cytG8pwjD5m8+5B5DVI/tvJlxLhWG+7KFm4zvuhPiFg8mUy/Edju4iJ3+WoRPyb6jVNdXb2e1jRV
6MPw8kZubayLFkaeXqDWEIm7XVoajGKUUQLOg2cR2qVQLod6zQfOVprKleGdUzQbV+8uQp+vTY1l
Ii7JXydT5sFWOYQAx3skjXIJTliSo9V07ccMrbUoTg5oI9keq3DYaeD12VZG5DdZCeIaCuMpibBo
zQ9mqz+EXQ6isgPDTPb84nSgwMgY1BgGWoLwNhiHx1gEr4PtHRVrPpR/7gtWSjwMLnWbYh0dzA0H
W7LJOtyvOeR2wuhwZ/WKR6PJ4bPOnt0i/AjKjkLI5azuM++wOOoclPqz2f/QdSA6jPI2ry1DOBs6
AleufuF2LtfUnk9hgJe2DzkGPaCxeoEEAQXFqirVotL7nhjt5Ge3kBnMlUvZsm60AQ9E9WAFTDIT
B7TXvdGH38g9CQ92RwCgwGAy0dJ1NMuEp7+TVmhdNUmJYGcBmwaHrwtihUcgIQM+m6eH5n0xDOWJ
iu91Y0WvRj2XmzwPb8vcA0UNU09Zpbgs0bcUnxvQ1Yh/02y+uMAOiWbRl5Q57Sx5wu8mZyxAB8JV
zmWU+9HAWVBPWvrI2uHsIBQ4hVp9ztv6fSK44WIhmX0sFapDh+goPQlhkmDhn6HzXuMZ9+vQssjg
NmKPhUVdMZUwPeO5iDRtrfdfFRcdF+x8plRR5CeO44Gsq+nQB1HlJxO+2paDjL5znw+ga5o2iG+r
NXPC/mo3QU2MG/BiTKEa6M1wOmkaTjapiKX929w2aYDci8S5TDxCVK7eBuKoVkx11ioZnxDwH2c2
kEeE1RNyh7IuHttR7FstfNcWETB5boeQ6gRDFaiUsLs3y+Rz8OZpN/TFjYwY3JrC6daFle3Q7Srf
wcdJcEF61i1olxlnJWQJHu8ycr55X8JJrkTGx3y59g6GGtAk5wWIiL7yI4y2aiA7J/xEqG2ga8sA
GBQW+YjyrsbkhBAmhpgB0cSECYZoSL5kGJTQOHrutjey+DJaBR6WDgt1F3IQTTFmxCqLwNd1xr1r
7me9/dRr2pJBVy6Y6uZG4Z0OQnlSmJtXY85SIEijYxbVD52u8JqQF8L9v7Cosq80dXH1m452aoaL
AVogKu4A2zwVokdxU1unHGyBKjosuZP9gesRYYGnfdQeWkON/Dc4/+45t9n4o/Y+jOQXGhbzbQq3
TV+CaE+qx0GWjG2FfnSGAhtxTABUQC6N6VreKama4IGaGTZamLfJOSH9EO3y9DKG4XcqrA+FhvlI
x+oTrAA5HixcX3B5DAYOEpICHxoZRhsWFZi5WM6PYoBipuOMY+9RHkwGTzmJQdik548GFfk5mYYn
vRsAFJH00BKI4V90cnN8M7TvsenD5Q01yHAIQuE/nHRRtee89I6MtXZVIQ/wHUx/RCvjtMaO6Qzl
YsINnXWqYQ3QEnqEGWhu2p05sEQywsn2l5WQ1k4N8YqM9pkM9WYy+pLxux8GaIOhbL1V7DSQOPCm
ZvUJvYHQSlaWfWQgpzJD6/9Gyl//E+q0xRj41xNlLrzinyiZy3/+/yiZpvWbA7ANN5J0SXKRfydO
O+ZvNjogcmNsSUIDE4e/z5Nt/gqdEihMLm3TEP+AZBr2bxZ1ElnGNnmdprDE/waSyTv8RMjUhGE5
lqMb7pJC/dMIWc09VzZWs2vdtBoAD4t9+aCm35mqwMYBe19/J23+BwvKK8AP1f7Xf/JT/stXX/78
p1c3HDtoRqWF18AjlykrOnNJYTDWSGaz7U8f8794i1/9Asuf//QWKfozxBu0oCnZByBc0J90gVXt
//zVl4/hHwDRf3w8fwCHho5IpV151m2Fp2SltPhSmgkJbPJHiAf4r73HH6b4sOVRl+mjTdqR+hHI
9inQ5Eb14pnp2Mufv8WvPiTjnz8kMrdlzCDEuvUwMZbxdB5wlv75S//qE1p2FD99/nPDdNJOTAsq
kv5oBwH+vL56CKPixcDa/efv8Ysf3+HG+fk9mCp7idNrFtl/VU51o9BtU0i6Xv1vfolfXKcO+5yf
36BJQ2nUtmPd6kyDzWLCVZSQFtOLj7/2C/yB5Z4HHl540o5xvwKcHkrNpXJr0n9zl/3q4/nDPayn
2CulPZi3Q1uzYm3d54IIjn/z4stH8C/ugGUJ9vNH42hicsGZiVt7kh8YI7Y5CRwmsjiHgC01kmaj
ht1f+5SW3++nS0kZDSu1oBC3ZTSQPxXV3ypkhf/mOfGrr/gPd3LZgWSNg4gX1+gDnADlSK/POClG
4kT//Of/1Vv84UbWJeoCSyXiltSaPSK8x3SJP4LM+Ocv/6uv+Q83MakxTVZUbn4NZwWNxzbFUY7I
Nf7aq//hPrYxl+rK1LKrltkGfAC98W0iLeu/9sMvZ9/P3y3Ui753+ia6QgY06OqZ8GWVLv7iq//h
/tXItrQdopGon6PEYYQlyQGoBxtt1J9/Or94ysk/3MAOJ3Q2aqq+DQympOl/c/YlS3bqXLNPpAgQ
IGC6u+qhGpdd9oSwfXzoJVrRPP2fOO5gH30liIsnjtoDCTW51OXKjO+9GiuYMS6J2Xm5sxIFx70o
55o5SR22yN8t+vECsX8w0B3oEoGnsYGD5Ys/wTNT8BzTeBZZV3lhymGei6sRpLlAAAjWbZJNlzEx
H9Z7TDNb2fL7FZjxXN/VovKqMKWu8W5DSC6Fk9r7euEapDEFzDjFmGBqjVVosKIdcOfZfJcDLMvh
OthtzVhLV4kCZ7jcYscG/YSwMy4QmsNNnI+EL4hNudw4N/2TtKcfvPzugEkS4RFXzMheHf8goeMQ
JcMhH5OLUfaB4JeRfbHIjWnfW9UE2uOXvk8utsRFO0cC57vbXWBw+4D/Bpb8XKSTs/ELc18HurG/
MJcA8dmQK4HDr1NW9ZCzCIc6eTVk8iFpca5ncpMi8eIUNc693fsQWABXPBbcR64UHr/3DZQSVawB
j6Ke38LrS+DKx4VMHTiBSfvgNGWygRrNRHOUyAKOvkyiafRCj413HAlMkBb7sv71uqKVsGINSdRU
tc3CnvmQxWhBqwI/J9sYF838Ug1exGTR2oK6U1i79IlFsGQV09eYRud9H69EE85cn85GJkJIs+Ku
dh46H/eiVb1vsXaWVl3hG6+QRd3UphtCvwQqaf0zNaOdHbMMx1XRkZ3yGs6Iblh7YBKUYIx8TTLi
gMk25//s6xwlgEDJq4pAefXCGMkm0Z1Ms3H6xzC57T2uV6AbXCV4GK6MG8gU8RDJ9RPsJmkHdTPJ
kV0AG+59VSiwHkDEBft5pmGTuHBKb+4gJ/uYS/qyXrxmyXMU6MrBAsGX1H7IafcxNdNP30PS8VDh
6p9ttECDr8VM6XqgoUBV8gncxbA3FjkZE/dM9qKzsd4AzRDYCnrLidtJNqJ0aTS3vshuUzt6I1Dm
WC9e9/HKliDqMTmh8uSGvALJDLwLY4C2IYQh3tbL1/S/reDX6ny4UcL9LsxgjvrgIMXvGNmDD3cE
cFCHam43gKzrJhXItikdqJX6od1W33DliIyj/MGVxdN6M3TdtPx+BWaTt5AUKho/BCeZ/ID6sgkt
VCvfdzIEo+4/pZc0wn7bwvri5fV9TcUPCMNvjK+uXxQEW1MD/g9eesKmgWy5N054pywz+c00ZX/e
1zcKgsHG6iGnY3lh5hmTf/Z7LzLwhN0jWWdfBQqGQWEkZVwZDg7OiQE3KZDiE8n2nRgsBb14aJ4q
amdeGEH0F67deL4AG3vXh1sKdrllexZs7llYLTloCYfOYSL9j32FK8i18yqHPrJhhq0HEYYRz9R4
msJTwL7SFdzO5pDgZVOa4GJX3hNJ5gtv43QjKGsm5d+96hWaLIkMDRqlNGQDxF8KqAfgit+lh9Yf
+XHf9yuABV+EutKMWBjnRXcHsT5yLFjLn9dL1zVAAWwW93beOCjdiuQrKyFy183wMWmajXCjiZoq
JdaAadRQZLiuQI7YsyW8QIjk0Zi8ow2tw52TU4GtlI4NfaMa20I8i8Jpa+48vA9W7tYI6PpIQa2X
9yMSGJwibOOmf3DAp/wr0/KcSpvt255QBbtGPPl+KYoyLFxInEPO9gBzdzBU+3/Xh1kT9amCXwh3
eUihYEUYQ3AFWrJ4CUkiZBitl06Xnv7kREMVBMNWA++DnluE9QQxPojd4NDlwXMEjx8DEkMg8E+h
Er4YDNwZTiD6O8mNYMQf4/TYQXMIWranwShv3RzS52l6V7Zb10zLF3z2ZQr6TTznshiXBWGOdNcI
acK5EfaQY60WL8Ni3ogxmhmyvApcL6qEVY4L1kmBB1wYObr3JgywTWdjTdUVrgQA06N4GnbMInS7
+qGwvPOczpe5nDcQqpsaSgQo57JsO3ealzUJcrgthIdHlp3WZ4aucGXRzsHsMeAYX4R47gSR1LIn
cP5Mcx/w/07Hq+jbFl5eWBBzAK+gik7UIFDzL0d/Yz3VTR0F9m7PwCxO0zks3UWAgS0CZdL/4Scw
HeqrBlQOWLlvtGTB4SfT1FTxnzCD1iCXhw3keY6QfXfO0zD0N0hHGyDjDFfKOMZrYtLG7kbrNCNj
KhFhqEwJ4W/XC9lUD4/g/NrvfuvwP7vG3VQCgu8JUhROmeOw4sMePuq+GFm78eUaPJgKpPvYAJWl
xQUDFGPYA0QvJxgp1iW0UqDUu/755jI/PxsPBdCJ7PMcDsF5CF78uRza966o/yHRcEHQ6tm3pv/T
CMjmQi1fIPei7nd22zJYVxN6RtoDy6o+CsFNQ46IV0YlOxt2WSXn9YYt8+mzdilgN5x5gLXBlIe0
H2gANoLx0FPcygo8JJ6IiyuzbGrZmRcwguVTsxHBNJuAv7181SwfSiQVMiOhoteT9FTZ9YXnw0ec
gMKD69QNCOkmtLILIFA9GGyrz0NkhIMa2C30zQ5iGOsdpytdCQbIkQU9SxA3nCEV/n12BB6moOKc
DBsDoyl/8WW8HnkQ5GgOMYEshJYfsvjyW8tvgl2fbihIz+vaqI2xy8PYK059Yv8Zo/bbvqIVmJdw
BoZaYjsjn7UmIJ5QJBeXW3eV5tK3n0xWQwF6MhNwa0AfARq+YudA5ux5RhQZo+cur56myXgo+t+b
17K6EVAgD9aJSUHviILZQPIVPN5tCDOA4L+vp5ZaryAAiwVZYQ0cod8588OQOvW5hBjsxuzUwBr+
nP8pPZ1nDg/ILAuxyjrPPlTukdzt2bh/lxfTbd54UbCLbGpIJEDkZiNIatZHY4mdV03yYtrCHJ2l
4QQBA4NCShWugIiPFavBw7E2gKG7LTcUXFfwea9jmOOEvTenj9TphxenqMWvXprluV78cqshADn/
ZllhGks8IUfiZt+gKaB3Z4n83TJG/vtYQdTNhGpT7UE0Yr30z6Mi3Fj/239QLEU632yM4VxNHzCJ
Ai++AsnYh9r72H1Zr2OZvP8LIWNJjLweoyohSPknMepoPbj6WZN1NBGJIRaMk956FUtRn1WhxICk
woyaQfCEW3nSw+Qrjs4zchTPMLicL3hryCDrCvZv3Atj102Q4StxwSfOZCMBcg5nnjxQVn2YtA79
aV+8NHw1ENjclAbMykJY8XRfowhKN+7QbgyIrreUOOAXrPdst0ZyFryqkZVHGIih0LUeZAbq2QDj
t8zhFArrQryvj89S8mfjo8QGCEnRcnJgPpN4Ir2FGdb4CEWkZOPgqitdCQJJLFviwjkAhJy4h6Jq
7bHvfVUhH2ff1yvoZ4iUsMoVTWhjcUcSJFja/cka8FKzUYEOIQrGkcYLa/qp9QJaQygkhhHa4moD
yaVd379kH18D0MoYcnTwLg27cuQA5q40TnCV2Hpn/zwEG54C7yyHC1cMHejAJ+8pNCSc4gwbKiJf
h3TciIGaKOUp8GbChohxbXvBnMGDb46eIU53Ghm4/by/W+8jDSZUzlsK4pCcE44hMMpHt6AvDlrU
JmA9dMK/k4tD5hjZ4XplmgnrKei2kYHsQP2NBNBOOoq2hS3QFvVKV/Ty+9WCyC0f+rBYCINEWnDG
m16Lxj3v+2oFxGkfxaPA7XGw3KIIHKD9ONsYYA0APAXBxKPu0DczCco2hV9tehGy/AOvu8u+L1cA
bGQMls6JgU4hUMpNEhcmdZBy3ECvDgAKegtqpQx52SRo0/mJQvxxno1TlgokvMTf037ciHIaEKiE
N6f3oSDf9iQwKwrj7QYuCaDeU7yWHWjBNvYDmumjkt6k9NNYTDYJBBneiZEe4zzeWDF1RSsgpnEW
yQn76aCGXbBhO3eQxf++Pr6a6eMqizGDwRDjHr66Reow1KJN5F0ZxUaXaIZXJbtJs/cdOHuTYISW
p4X8lhLiCmBm4AaxgoXzegt0naPAVnpOM81QrwpoZ7/IBmnILnj7+8pWcGsafd7LdmlAjNSsHmqO
Fft3X9EKbmNqdZPwOxI4FSQUvJk8NkX2db1s3aAqoIWSP6QUkJiKhFoHSSjD+MwRKW3D3Yj4unFV
YTtOSPVrMR9BMHyd+/m+gP0ccvmfu3a4iSHCvK/7VZYbc6w4Z8ZIArBioWiGbDfAdlcXMWXpZRFU
xGnm+8EoJ3rwnMw4w137e+1AFGm9Bs28VDlueQlTiz4dMHfEeMug+8Mg9b+vaAW0bd5YKbGNKOiQ
gNRwGD75dOO2QTO0Kp+NzgS5cD6+elmpJv5PgQMA9iRVCY3sYqPvdT2jIHbIh7hvIkmCKRMO0isx
NT26xd7VXDsYKpnNzmOnk4PrY0EcX6IR7lRQGYfFMeQIbx3opcVuH0xOnx+aYeN+TNdnCpTrGDwC
UWZ1aPH2C2wKP8zeerddDwoCExLHIJS/PuzL8H5yFGAKrBOgq3OduQnNFrTtzEqm09jDYw7qmvyp
6zZWBM12jingbpsO+hRj2YSJyx4ge/mnhe6rDSXqcmyRUZa+DlD6Xm+QpiqVa+Zgm2KaNqvCgZMg
lfTEIHRTVNZj3HYwck6CzG42llBN3zkK3h2kGc8ydaswz+3nmBcvfukFPG7gxlUMG3Vo5sH/MNBy
pMnmdKpCCAUIONmU7yabhmNcDAKCPOWf3oAQ5HrPaSDkKBGggOLjAM0BTDlz7F+6HCbioMALeFmu
l69ryrKyXO2FK+FCTMyuISMYD/yjmYIGVknHYXDse9L78yMkkQDb9bp0s0AJBxHe8SZDotsskZa3
BayFT+jI/imzoNM9ZQx+Vl3VIUW12UeHMBxlWS+rnMQzElHCtoQ32DklDewCC8tF9ux6k3TDo0SE
1JukSxqCBdiJv6UOVPL8dti5KXGUMJC6WQ0/y5qHpiMgVus65iM8BKLn9U+nOqQo+Hczh8AmOwIg
/W8jf/FzCNJj5+OOsChhv/B6UptvoNrGxMGbcP0Dp4ETLdNzbyNjECJ78ueyk4SaxyFHZhJ17oqE
fGGQ63QNAt3HhMGBZ2Mboullle9WQXAHtwtxHML71UfM8IbX2YSa/npHaCCg8t0oiyPoA8xQD4kx
OYwohLIdxBr5V+RlPjlN9r5ejaa77aX6K6TFyBEoLZq1ISRgHobWfCXz8Cb9/KGF6Mx6Fbp+UoLF
wDsIR8KLKXSMmkJZEI4xhcV/7StciRRdQwe7zso2NOL+NxSMn82i2PndSmDoe1ztgFvdhnbppS+e
P01I5I/d0/qH68ZXCQJQV0JHEE/i6qttDpZRIokWJkTFmUbI34/gMHKE5aP9bb023RgoEUFU8EBp
lgeEykMeegmzeJguwCZyvfSlsz/ZGdhKSDBNQjs61VMISu+Xxs5f+jo79qz/Z7143RxVQgJJ4H03
dFgwoV9y43blwwL40WufTLj9bAyHqekhlf/m1HXCTJnCATwKfb84Im6ck+h3CjE1bp1miCKTFMK5
5CPtrGPEYY+ODAW2eXzXtFGlyEFtHHoCEJMMM1j7uaQ7w2TnmSbeB2vzjXilmXGWAvWxhjVtNhI/
qOl0GZrxNYP0PyzE77sCFH5v70WWpeC9S2d4p1ZIr0hgiHWYOiRbpH6x88ZV5cyNEAhou4Z34Qwr
a9OqXqClvfjzbBxAdNNg+f0qHvJY0pFbRIRJA3WfOK0WS+ho58nJUkBfSySD1rXfhKSBb9gEBpFZ
QMJ3HSYaFKpkOQsO4ubMZg4yXv3cMw79f+sOJ+WX9eJ1M1QBucCw5maGdd8Y2J8KGrZIAcKi3LZV
eyPczUtp3QAoYHf80WHRRHgIQWbjdhji5FiSON64itOUrjLluMkGpDJFWci4xB7fTI+yLPnNeg/p
Clc2+VkhWzDxqizMXWbdpMRzDmXibBFXdKUr8C1bJMMNEmaChg13osaHJzCt5MY2QDN3/u7GrqZ9
KQQ0HkSXYhmtQ9JBNRqiuR70fvf1zFLtVfGV40D+lBpQ8yig95za32GWsZUYYOq+femwq8KR01U0
kN5JQwjsH0sfcn3slsJpm8B30EkyuKRAPQgOvr742pWwUEPuQAk5QPMD19Xn9fb9vWX9ZAWkCrDh
lwryoSvxmg3DgKKGsOHFip75QP/+IQNe3031xUqfO/E0xUOAZ5FbDv42jLFh3Q6P9vJ3P89Hmj6R
boKHBmSg3LcYxrZdcqE1PCXSP0W+WC9f+qa76bLvs/0xDJBdfBnL7yl/89z8hKJR82R+zDieozYC
NbsE4pZjx44Djk8+SN1T/gWCOWeQ0C5NE71a0D3B5cT9HBUnx7pkUMUa60s3QsKirUI0YoJgO9xE
IvLvKOHF9ggti2NNk5O0wfpKmrt8vPTT3USqpziHj3sz3oAI8Z5CeRUf3cAmYL1//zK/PutfZf8C
aZ2SGDYmkA0Hb/iX4CoXfgAWTNPnb51hHSbxkyQUuXYXDP68yKnAJ4Oav4fFjyWCrki8dSmom21K
GHTbNCdWKtJQ1BUEriGeAglZ6Cn1yNLeaK1moaZKCGytCvl0lpEgFWh8iCOQMDKYPySe9RhB3caE
I/h6r2qaotIGe9a5EIuo4zCfIGXfWdAbddzxrnGrcqMluhqUiGi0EKqQ7RyHMOfJDrlM37wxhnqp
8L+uN0ETFFWmIFizNOMOmgA/wuI2Tms42/qVfVovXff5yk6mFklPZlArAuljOs2w6T5JBz6ced5u
PdtoVtW/Qe0qeMFCTUykbLFZgrRZn6fB4JBHWOw8uYxuDLOuCiU+kriFNF+2aKdCrIyDNWS68j4p
y3Ml29d9HaWEP4lkY1nBZC+YrKg5W8kDYo55SyIqd04k+t8Yb9tpmZswEw6YjRDYDi80n974IDbW
J91AK6CueqiPRjR2g7yEtCA8qOAVu8RZ4R7XO0hzyfT3tvhqmEGj8W0xkiggcuqOkDCGJc98K00I
BXr9PW/tX3EHNeT1yjSgUNmAlc1BkmxzFtgQmv3Rp20OtxLMM39jMHR33ConUFSGWQ1JZgdd7V9A
cfmZ196DkdN/y1nccbyIgeocPdlTA+du/9/1RmlmsaFsf6KkhdtAB5kl0Bbe05RAtZUc8bp321b2
xubQx2T6ZJFRGYMUr78ZGxgNKPyLiMV+dvArqubproafQAsRqgMYz9/gNdbsQ6axTMerWdG3RgaM
5FCIa/3fhg/FNCYWAeHmJa2tLfhr5rahwH+e88iAyCn2HIP30MA6JmIMtjpkY7LpilegX/sZt2Vs
DoEzGX7oThksvVI40UFzPu5cc6OntFNOCQBT7XkCFNcukDCSEvl8qaboJurEXSL6B9jaP+Rj9dYl
yKp0h7f1GaeDkRIUkK9pFDPsnAOLYFNnWfMfWNLsnM3KEl/DjBfZB7QLijS5hagsbEUs56X0QHfz
5OX///uZj3//nV11Ji0JEaouGMrudu7Jax/1r+tFf7ZDWYpW1nWH1HE18rELIKh2dDof8tQwIPfo
paD2M2iDX9ar+WxuLdUomE+gBjc2ftEFMecXKLt+QFTjhaXitF78Z0F5KX4JNVfwS1vZjZHrt4HM
h1eZFf/Aleni5xPse6E/C7f01C83OkzXkuX3q6p80+rnPHbboLPsdwhc3hlFAl3fcuOq8rPItbRE
wXiOkFSVImqDkpvjxc7h11yPMJoeioidh6T/gyUhehiZ68B8RuQb8fIzgCy1KtCHTAADb9hrgyXZ
BUKLVnowc6j2ro+Ork0K4mcwwweZOm3QuDi/mc0prme4ykHt1hX80Z9yOCT0LSx3nY0Yo2uOgnfT
k5CGhsVZYCYRTPCqMTt4HUy19zVHQbzttDMiSiaCerqF4xUke4uTn8PUsb61zCcPgqrNtPF0oJls
Kmsw85KuccxUBKmAo1//08XoTO6e1yuMusoa7OG+5XQdSs95HB8iAk+4ho3xRtDSYFIlDPpwGqgh
1wmt5s5y/rHbov+HesP0VMp4/g3BU2QxWaT6aGG7uHWi04y7SiDsfUgNy5nyZYGkSJiJRQfdfi6t
LSUpXQUK+GevhctYbfGga5MHzNmAe8YOPuIyGEuVV3EFr3ww7GUODxoctP7tbcn7g5Ea3bf1Sav7
cgXhdIytgkA4avGBhb+r1Yz8XxPyhRtRUVe8AnFz7iPk3w0icAopvpIqgi8DKenGe7huKil4tsq6
9RNYbQVwlrqktgEp6vopRmKs19CbJFrM6rqNSKirSgH3XBduhTyGHuD+AZ2qr5n/jGByiOYXL/GO
PKPH9fHQIFtlEs7QjiBFjnoQNeAGe0nd5MAnYyPiaoZDpRCO3OjtZkj7ABIbi42dcYQOyVY41326
spZnzI0HyiPseEju/s5YMT7DojTAsejLvr5RVnMPGv0ONQCFFCmvB0rqU2+SJzY7d/vKV1DMOg96
7jC3CCDg7R/I0EIClxnmHU8Md8cNPtDsLgNzhea6iKVvGHMX8BlO1jP0NWMGTfs2Lb7va4OC58kg
3VBQswpAobsjPhxrC1BskLRfbABBN8oKosmQTQ0uequgiij/Tud+CCBNnN67Tsr/XW+DbpYqsK6s
2ctTe2gCl8+ZexCC0/6JDZDM/livYJkw6jFwGQUFzFEpLdpCsDcYExjdw9fEOxgd0qMOoAoR+I83
sCNer0nTFJVgCNtIF7yMoQocCN07DjThy2yL/KoZCZVhCIHzyXOzuQ0cCmurtn2P6+o2jbKNgdZ9
ugJnr3TKPptLFC+zL75sbhxnD1cK/c8UIDuFmPHqnmOZzIh7lKP8iIl3GmG0d4DZze161+u6R0Fz
knWy5jStA9jVwtU4fx2wODSmt5Wx9+mBdWmFguW5j+cEXhc1Fv24PeSLGpKIhq9DC3eo2ISsGZ2P
9lj/cWA2ymm29RqiGxcF4eDndRAyIlWQ2nEM223m23D7mnD62Og4zVLHFITP7VhHaV3WsJup4WdO
RuuY+w68M2AT9yFtnDXizB/us8FIthL1lzn1CSBV4mGTSc+wwZIIaDma/jcD1k05snO72uBPRUIH
86sQDSWQLHdgx04u+2aIEgbgsCKmCgL6QeT4d1lXXJzSvG3G9ut68ZqBUsmHkLWTsNGs6sBE9iXs
aWQ68Q7JDU1aeRu7BV0VyxBeLSeZx4eo8eY6yLLY9M+1NxLvphcIlRsHDU2kVBmHhhBm1eZWHVCk
BxZjeWO2RoTkEg9ILdONNUvXCiUc1ISWvZfTOjBSAm/tUdgBCI5bd3660pU4QJnJnUVmMogFK98M
mgx3dIZ6+75BXmq9GgHmgtBj+Qhl1hSJgxG3Z0YysTG8mhCm0ggHD2mtXW/WgczEvTHSV8rrm8Il
G3cKup5RgS7JNNNuqoNiymDzACPug1W0W8KlutKVVdxgTp/UfKwXQ7f2QGPnziVi49Si6xgVuRFc
XiIZ1Tj/JvQUuRARg7HhcJoiatzsGliV+0cL2JpDj7EOkhrZDjdj7MGx0i29butqWNMGlf7HQHPK
DcvNA9wMBBUrHwqvmA4NkdHG1NRVoCzgpeuTbIAmDJ48jIAL8YYl7K2Coe++DlJQa1mynJOpaAK4
gZ97lj8Ugv+zXrTuy5ffr0DlEuiSOzB+wI0zbCbaFgQaM/KSJ8uKdm7MFgX/6yrYbApcpyFyTsb8
lEr/kfTtvnCmatzlI4Nccu/XAcENw71rRyZ8t7Lpbb1vNLCCi8B/PrwZ+hHU7BhXP9aYHsquS46Z
cDdwpStcwWzUJ1AJyHHz43ORw2fNT44p2YyVumFVUJs4Y9eA6NMEeOaZvhe8xWjWzWz97uBh9mW9
e3x0wyc7CZXkx/0KhirVspYU8SPo3vwIe5QfpIZKvzU89DU8OCLxUhg7F3mV1dfG+Wi1yGAM8qi5
mCz+IRL5a70pmsFQ2XyxSDzZQuc+mPP25PniAjLkxhZPMxIqgS+OIeomnKYKYFmG3Au4VRwd6J4G
5ThvRR/d1ysYrl0PwhJjVYEIQ+7bYrxpmnnjZKLZoFpLlVfhwUpKXvkG+nycccVqmrAwHUq3uIHs
j3eilMLGMEI73LpvNvpLsw1SWX22IxL4KwEXcWXhRhQzqJsG5xCL7FR3e5JVcJ5Q2X1Fk6fjQBD1
/LG4QIUBhslZ+gZ7n2NRSPNgmvzOI8PH+uTSzQAF6bgQtdMkKnEV3sCnPoaTDoQD55PDjI0u042/
AvZBxNFkIG0kSKxqgM+d+JNkuNBf/3pN4SrJD3l1pKZ5L4LWRA4Al7S+iLbip/XSNX2jiuHNRln0
A4wkAysaz1hEbyue/WoLue9G93/E8LCp8/MRxslwqmsfcaxhR3ewu407Ud3HK8tyXMFDDQm2Aps6
59TaxWPliBfCt9j4GiSoSnZzIpzM9pbiW3HpWfEjS42w8DzzCGPsnR2k4Lseujrq80oEtIXPq989
lmO9cf+mmziWEjqE4ZIhReATXZuDQ0ievUgMl/V5oytcWZrbZoj80jJ4IExY6bnVjKwciTyVfaUr
iI0zs6qcHLefo8f/xSbgltd7tN4QeVQ6WulkshjHqQpcfzYvRmSBp+hVO+88VRJaSgbmd+Py+tKT
g1/AWY/b1WNqNe/rHbPsZz9Z8lWluqnOBytDFlkgWIMLHlisw8l9QkJvIczXsWIbvHENsFQiGii5
XusxrDqG5L+bTtxwEOw9y96Il7riFdy2SQN1Lx83hZk1HeT4I3e+NvHW1bwGtSoHLUnlzIiDaN+3
7lcpxwfoCLxXg3lb7V2U/2ZdXC3KeYpJZHK5XEt1N0ZVfPHt7p6VsIaHN+xdyfobh2+pXehGXEFx
VA0xr9K0COoeJGAKL28Kl1k/zX5DuePRgo3u+szSAFrVpYMBZU5jznhQSehpHDI4zeMBvI+2Lj50
7VAg7Y8upAobtwg8AZd1L+t/ES+Dm3X7x6+toBvkRtTTzS1lLcaFuj+AUlAEvGhviB3dDX3y6CfW
RtzTNENlozXJzCdqLM/qRnXuYvHMs+6CDJfvll/d+zE9rY+GZhKrnLSmi/0uhqsOToVttjhK9qAC
NcmdbeRvUbV346rS0DJh9GM9RAKnlHSGe3DVIMEy6/6sN0J3a6xS0ARuo0tcDYsAJlZPDpU1fNGt
Cwyc75q6fJPWfDOO7LYW1sXv5Ebo0g3QMi+usGlOxMRZIq4COObewgjtK7jWt7Awe63M6Vz5yUbb
NNNM5aH1yF+MSZ4mweBO31onu8ER760D43W963TFK6jvOXMkUs6qwIf29zBb35ldvrQm2ThV6IpX
Vu+0g4mz2SAAT0X0AeHCdxfb/IpaG7FEV7yC9TanrutMRRV4Rf91gNNybJVHy7A3tn2aUGUoELek
Z3WiEVXQV8kr7DQfZFtvUXM/L9tTaWZWlQ95WZVVwKPY/wXjW/I+OFn7Z8+wev/DNJNzmbauhzsw
vrxZesKMxouTjQzJd3nWls/r1egasWDjCgOe08c23HeXh1HYOnNfOsdx2KUzBPVdlWjmV2ncpAzd
nxFSH6qxQNqCdeEO0gup+Th15LyvFcvsumqFhC2GMOAyEQygRh+yaiSHaSGtr5f+eYSFU+V/Sy8y
DjsbN+fB1LP3aHIvDmQoRclhOYw3rH11KCgWQsLnJh0LvCjQr2JoDgOWubEE73t2trbKn8c7z1eg
7Gbm0IvYgeSvWX8k3HyCc1zgR+lxZONrUlcbEUM3pRRISyNyTHjNl8Ho5vkhxz730G8Phq50BdFz
Vgz2EBnFonT2IyblL15GGwu2pmiVPjbZtPajHmMwMEgLWnaa33g2KOTrI6wr3fvvLErdzoxk68ZB
Lqi4K03fucCaa+teSTO2Kn2MuUTCykiUQdM35k0Oe4KbuhwzGDbb5GTMDijczCo34PapuChwrTLH
iOB5IvHEE6TczZ9BD4ge0wIewrDn9U59DwIZHsbco8OH5gLSYnmC2Xf/mIhpy7RjAfb/Hm48VY6u
T9yyMirOg7kr7mUCo+/Kce8L6ArtG6xlEK8CyjS5rItKnCqjuZA3lTEZN7aX9junggL2Kao4hbx7
FthGY+HerPwVO1vvD7qeUUA+zwWFGkCSBxOZXbgJ9Ic46X5Cg+plX88o6Ga21XRFiZsOF3o0h9YS
xbGM3C1KoibUegq6IUdHrDHBNX5VQ6gM90E/G1LdQeaqPMCDe9cDn6eSyVrQNyhNYh64Mu/sE+7f
U5iCJ325cYmoQbpKJ0vdvJ/swizBq0zf4qg7VeDsbkwdTQe5ynqd9zPLB9qVAQRkzx3Pnid/fvYh
LHkwpi3Otq6O5feryQ9vFj6VLi0Df/Ivie+fnMy7gffuU2rOu471nqpQx9xsOeDZZVCw8jlNBB1u
2oTN0xcBDZfo266pqrLKbDmYvQHuXZD2nekcktIzxcvgsmLrUnEJ3Z9EIVfBsU/jtJQ1KYMOF/k9
jT5kVdzJiZz6KguyLnuoYFe8MfC6SaXgujNmZmc2Fu8CujqLHt7Bn3122ddTCqih2stIJ1pwtD2Z
3BjULk6ycP6f1brWPlv36Qqo64YyOO1WuKLz8+Fk+ll2klO7JeaqCXgqlwyGOFbnZLiAan3jOYmL
kMHT5lAX1mm9bz5/OoOL+H/RwBEYJuYaWFkpyD6ROPqm/NJO7aWuFstOfjPm8aMBPYb16nTNUQCO
3sFpvsRxvimdr2UfI6fIzg7QWNzYnenKV8ANV+uGMMHxUOqK/AwXg+a+rLh1bGAJ+Xu9CZrxVrXs
Cg7VTFuwPCg7zzs1XXkvpzQ9rheuwZxKL4NMHkhroyyDqgP3hhDsjkXBx6e4495BYv9xLGKCQSps
sg95qrBdmlrY54ushLAdc74PiT3dx2SWG3wBXXsUXCOXoCmNjhVBkhX3DeXfwO56Mgz53bRwH5kM
72WyZemlq0pB+QBewsj5UAZkEh/xXN7BFuWQ2eUjM8c3u+VHPLPdrI+SbgookE9GWzZeVJKnhPgj
jIp63kATAmnyG6DUNEUlkRUlrg3gplYG8F08gzJ5M9TGcySbc1KQB8txzth/bnC9NE1RFeymqvEd
I8IA5XH04cf+o8+7rQc7DRhVHhkM1SlubLwimMvmd5bld3HUvGZowq5RUNXqpMTrrMNrFM/TjBzm
uPUPIIxMW7s1XdcszbraKDD0Cl6l/CIwXLokXQ22cUDHN/UG1nXds9R7VT4xMiMbGLqnqevftYdk
RG85reZbGmC68pX1e+R9Olk5LoBtt7z4EzvM0Lk68Mb+ud7/mo2Uo2Dbn2gtxIzyGZVvFbcfaTV+
rTt6t/j07YtOqipdbc5jmqRpHvDex8OaUeQnb9iZSump7qm4WxTI206x3YRv4ZH0VQ8TjmaLJajp
f5VM5kF+sCkbL/t7lkfwuRhMQsEi3XkToXLJejNLchHHeZB5AiL43IwOeAzbWhd0X6+s1LX0KDE7
xCAYLJ8SGCkcWIZDy8g29TA0+FK9U50kqQc2Ymx9w7MPjIuPNnY2Tri6r19+v8LW/3F2Lc114kz0
F1EFAgmx5T5sx+bGcV6TbKjJ5wTxlngKfv137qw8GutSxZaFhFpqqdU6fc40tbOs1FJeZOkJVAmV
9cGZV43IjOQbh4CtC9N9I+L5YYGchDN4+nnAeXCSFZteRu1tob5tXRgeLCEPsNTBjBn2e30ia8tP
GZn7hx7Me8fbTmybBMOJyQoym95rcKEuVTAdKiJDkCRUNchVbndwXS/v3CJMErkqaoVCuFpcppmu
xzBgy0nThn7SM0jeKOn6Q1Mh5tjXmXEw+2GYrVM4IjaTacJcyAxm9UE11SPV1QtKGjZ2PovRTLyZ
pM3Ycz3lF+XJL8hE/OkGb2MEtqavIcGbhXutsEfevSsvYswnkDAIAnbLfqta1bKgTHTZ3OStwyas
2UFGvyfSnfIg+lC5487t2oSYQcw5gjYOrnEkaB99sD7HkJjZepi1rCSTIs5FfpFICEJeaI6EH5SK
H5AZexzL9G6FwM8YdvtcwkSaQXaznZTG7R1lI7/rIh1BJFzk++ItE1SmvFKFKqQl0N3I6K3zX0W0
WSRim13DlxcRVAuRQQmUaH8KSPAh9bMfU7n1cG1bmkaAHY4hGZSMSoD7sEfMEMDDNdrda3XDdSkF
Lj3KBpwGFLUnTtS4p6gWW9S5FtOY2LG07kNBJlJe8FLzjXfN57BM/+qr8Pn2vmMxjQkeW1pR8AKU
HBfC8v5Qpio/DhQcVftaN45igJYbthQ4BmbQ+39e1sD9DlWyPdrfyHabHHERbRqB9EgNnICcElbz
8VM2t8Oy8+evM/JmQ/NwU9X9CMS750ZAvQ+JGuetRwfbrF6n403bDepHUFYDw6jR/QuVHg+soV/c
wT3dtruteeP4nT0kmmuQa15UU9Zx0YP3hom/WSn25aWI4a8duE4HbMLFBUmLanmUKLPij9j/5y0x
MduyNDyW+44GRkYjvg1Ydqy7hR5AFbq12dvMY3isblcZQc8TW1mQsmMDlOz9FKWvbt/92WV/E0NW
q6iCSJUuLwNfz326stjX7nOPDMK+9o2zdoT0lcxXF16rO+8UeL5/KkkbHKcGirS3u7DMgIkfY1lH
KWUCd6QKPERxFuX0N9LPxbBxh7S1b+S7nCbyGYBe5aVbvADRDt6H12iPjg52BhNA1vQ06IIO1yNW
Zp+8VX5W7YiXYX0vVf65jqpPt21kQcdwE0U2zXhGz7seMc/AD2vVnaYu/DV11RlM2SL2nO6xFvpX
mEVdDKmO+9u9WlavZzj31PKVQZGuvvSp6x0DIf1jB3INANdmujE5lguyiSSbp1WS/BrLuYIicO8f
AWw4OSR7ViAJuz0KWxeGh4fjVIFL1cf8o9bqBWTWEDly8+xuFoK+LEjtnG/3Y7OW4ettsORdUCDX
4lW4a3q6Gw89GyOgEUiY6Y2jwtKJCSmjbIEERSCR/CTdN+F2fzI8s880+n57DBZfMaFkIeKjXOW4
6oA1fzyqfswPkN3b+/PGIV1UfMTJhsnWrrPep+7ofhhGibeMtN2SLbdMtoki8wdCi6UagID08nvA
UX7w0vmYN+y5pd7WkWoz0nVu3hypGQlFBsuUl6wIBKa3XsMf3OHi8+05uG6t79wGTbSYcNNKTbSr
Lyobv0XcBdcbIcVj31coeGjWCU8Bar6r6Lyl121bU4ab02UuxsIH7h486dkzuI7zT4Bol0cSbSpN
2KbFPMbBzVxV4PhCHg+8f71IaDgeQWsHQdppw81tozDcfFpLRzDAry4IYedjQYP6gXqRODK5Wf9g
m3jDw/0ODJUVMNWXdAjbQ9iM9WEpoCF1e97fH0BooskiEJAAsIH9AzJO+aGmy99T3zRg4xv/ut3B
+78fmoCypl6qiKcrJoFPxcFhYBFECcq+d+nQZCxzUe9T1mwoLiILh0M+g5o2SNNvIs0BrfT8jXjk
ulX81zlCE0/WAa0dNMWMhHCUnlQoj57fPTXlWsZjHZ1CtUWLabOV4ePL4vGZhG5x8QsF38sDeVhc
oTeOin8g+O8N49rtmy2kgMBh2FEAnFugi6BzeZpJd8i9l4a9CLAjOPJXMWlwPkSP2p/v3fHLWgSH
QXyXbXlf6/lQqOFuCXahIUKTzCzs3LXjLi6t/VCFH6I8rD72Iuo3xvq+6wPD9u+hLtDPk72Lt0Ce
8XMJQgFO9CMth3vU0B/3LWzD9ce5ZW7hFygcStuOHhRTLj2sQedvEX/ZVp3h+PmqV9dhwIWJAokm
8FRCBigv7ijjnm7iiUzD2SHTupyq1R+ydN+wTDSaWFm71CXOssxjD4Xwnryo3ngDfv+MCU0msxns
K8zxuuoypm4J4sV8OCofUjyk8tQpGlh2mDuRHeToR3e75siEpxG/73SZY47mJcrBG+3qR73ydOMN
1eKu/4GjhUERDoVELhtCLtB8y5pTMLX5875/NzaDWoGxQuGWeFn6+qGOIjD+yU12KNuvX7+/2Qom
voKzZEE+ti8X/55n4RprSPuc9v26cbaLRaKEokWsUrTzQ+Dp+9Hdutvaftxw7KybCulL4FzSQB5D
1pxzfx8mGRWx/7YJdcKw8BVs0vnlaw+oee1tBqGW/cgEmHmkQuqybmERloEbtPvQsvyO6SIpdhIQ
hSa8zAWpJgSSyhIMD7k4ZI2YDuC8GR4ioBO+7JpXE2HmDjX1gSEsL+Djzr6tHd5gY1A3DetxX/tG
qM681J+CPM0vteNkzWFaut6NXZq6YiPasWyppvwp9+uZ9bQsLlykTy0Vz05fP0lS3UEt+bzOWzu3
ZZGaMDNQo+NkherFBZew+lymYx0LaCZvWMkSspn4smZ0SxfXjWtA2CJzEeQforD8kzd61xNdaMLL
hNQjzcIwvwhgCInfvs5Z1sR479o4m/+5yb8Th4SGD+cCEM4qxPbAl/wQUD3HqURc1U+XNUp/XlHu
o1N9hxDocVnDJ+mRQzB6f2pSfb29zCzOGBqOHkLvLKo6VYJomPK/vRIi00eeU/9jsY78R8rasdh3
QpjUZjOUrDK0WVxW0o0QTRiiJyaHcFdlbmhC0Kainp1I0PySES7qwwh2yp9rtWyquVsWmglByzRq
P1YaFRfdD5/bJvuwlBT0cv7G71umwVRMbZhs9UBIDoK/EPTvzqPHgue68A9DsJXItY3g2vWbY47I
DHBCjkTxvJRnPSFppYvgfzzdYiKwtX/9/qZ9iqfAJhqBqHaggwJKLu+l1Xhi6Kdw4/ZkgbyHJu6s
WNkMbn8HqejIC06Eut6lz8b1NUzZdJKjI+5QDAL+91RxeWD+TA4DUSgtW6o9wrYsAlz/32Mk45TX
o8xxxVrZd4ekLx2p9rmHyW3W+AsfGMPVttJOG7eTP545AvXTbTeP8IPvbDMmjVmlFCgOFCan6ZFa
b4l6zZr8V5VfMb/0+7yyp066P5eq+na7P9tiMOJ1MU/LkjoITYKOpv5RS38qvqVInLGTmvqZbXRj
OVxMDNpMkIRzxgVGS9u/1hK4Eulk+yjMQhN1Vmc+FaD+zUHmEX2V/bLElJI+3mUgE3YWLlEwFzUu
65Fyi/MMTOghatj/ZsW2kD2WLcVEnnGvk0BLoMbxuqV4Y/fJ7aK45NFLihqNnaMwfB4xih45dfJL
qzk4xpruzHj2cXDdT/usdJ33N3vKOAeAVrUIgtqcfnCj6Dd0LO5pWG6EQDYTGe5MSdStha7ySxrK
7KBo/4pCy4+8Fb8yFm5c9GxL1DjgQxDh62yM8guF1OU9ZSi6c/z6dZ99jNMbTGN4O4NA0WVc5/Du
ql56JGPqnbKpL8+3u7DZyPBkl3pzCObf/ILam7OW08kv/B8NA7tt6u27mZoYtHCF5ppc1uxCx+Ds
t8Gds24cGZafN9FnfgrKdoHHp8t6VVEHDVicV/RuRpQFxoedfRiBOioq66HKQe4A1rT12A9DeGCj
zuLcydQhLemWxLIlY2Ai0Xg/KyesUidZAnDt6fLKQOJTdaYsql9CTgcoHQJ/va7BvjR7GBjeDdQV
7bGFOElF2WcQKz63kXq5vaosXmGSnJVlQxoWaCeZpkIclWrGY5u3G+k026wbbs27MWIkwxLFWfBX
3QsJQGD7DD2lb43kGzuTbQCGW/sS1LbK75wErMNpnHbEi+ve22IdtbVu+LUI3VJ3S+MkoQq8c9UM
/QnBVb8RbFoO58BwadqNfkonLS5+Q861mqa459OXVc2n25NruVmayLNy9VmpRCcuVHQfOh8ybWV7
VwfOZx1530aylcO1GMkkOAtq5WcTmcWFzC70jHp3PHLK9YaRbK0bbt3Waq1dD4MYWlkdRreTx2z7
1dXW+nXpvjnYgrWrcNXGBPN1yb+XgLAeAXpJN/B5lgk2QWhFpzy3mAoHwng5PWIhPctSLsdxcTfc
1+JhJvosC3k4QGEnTcpMPjvN+IgakBPgG0U8uVuvMbZVZHixWFGEGAnhJKNXfody2xOf5X0rkVcc
+Isju33vGSa3mR5XwvTUiovDyL30q+9BvzxmTa3jRqT9UfD8222vsE254dNcZkVzxXJc5nleT6Pv
9/dN5LkboYzNWoZPR37NaTCj9Uz9Gujrkv8iXuIN/Dikf3b9v4lOc7wxF52HcBhh/FMAHE1Ot4oM
bDc7E5omp7D2mOcIFL+l4Qn34OjkuYCW1kjdfSidbgAoxVXPXRVNBz9sihML4Y/jpLq7fYMzvH3w
M1+IJROXRYoeDRfT2ddIvtxu3eIuJnptYVDGWZAmBMCGf5iaYTwKTRKvaB8zPhxv92FZXib9meNh
9lXAxYW7OZ7Kpro7pBKEg7dbt+wo5Nrrm/2KNVk1Z06AyvlK4HL6IoPxEKxbrAi2fzdcPRrnUM+e
l0G1uanjbCDffaE24m9L2GTi11zAgSKnRNuaFvcznX/gNRrJAoBoinD+NlDnMeRDs2Em20QbPj7O
TJQBH7MLYEBVPGKXOiI5qY5OMXWPM24bO5er4e0Qz3Z0GXTZJVy88UDB5HEIuPv19lxbZsNEtJUl
qzIyNtkFtOYsdmS/HsaBbAWVlpVkcqJBrh0KoxomGobmi7uM3wm28ymgG9G4rXnDkbM2qlVQVU7S
pxBsDzxZP0aZiJ7yiauNTI2ti+vkv/EFDgq9uXan7NJEEM/188uUD08oRNk4Wy0L1gS0tQjMiHQ5
QuN6/dM47bNfeK8Vped6nT8Kr/vkr/Nx30wbXo1HOsUgXQKvVl71kBac3nuioxut2+xkeDVEUUru
VpGT6Brq9VVWA48Njcsj8Gbt/e0B2LowonBwIERz6REnGSBCFk9lBmm+9lEL/e12+7a5MPwZwpUR
G6oqu/hUHws3eEjXCXykfv45VM19qZq7bBYbQZvN7QyfJqO3FGlFokQwKHQV0z33oo1tydK0iVkr
/UwWLR7QryLJf61NGp4H8HruqnAMTcRanfNpLsUSJWHjNQeJ9/njVFdZfHsGLDNscp4BiBMoPM46
yZXmn5fh95RX58Jdd76hmnC1GlqunStnJ8ETS/g1x+35GdrVzhaw3HIgmCqbSz6HfPWcNGmjbD1A
XwcFA3xsj+6iFghjb5UV2yb4+v3tlgRlqdqRiMcXVncPftHmuC86WwRhttYNRx7XMMurEV5WdxDN
OuC2pc9tVG3WzNiMZHjxrJcMbzdrmgj0Ueb55zQXdeyR9kOqt7Kh1/3/nQS4a3gyA/kyqGAdnoDB
4YBZZzHkm+/8pTmLVDwDWbIlvmIbjOHGIEdqcj0uaRKO6txkxbFV618850kzsa285ftOAV7Uf093
26ghKlw/SlIZPnlFfyZzege87tc9PgdQ9b+bHxpHODUrIigblV4XF8DU9AcViVzE4+QHr7d7eX9V
4TXl371E0Vx0gnhRAobX4dCG3W/ezltnj63x6+y8cQgf+W5vDCeepEQwdvSEr9NYNrL9dvvnbTNw
/f6mfa8LetECSJOUJV6c0i5L79da0bPr9dXGvvr+ioVWzr+7ILgi5N3AokRW0SXK8lOlmiZWQfp8
PXvy3v90eyg2UxnevdB8XaZqTJNeeZBdS5sgW05QlW+zjYHYbGW4dxFJsF2kOkrWgSnQ6pfuWeN1
KNbZxO72jcHw7pCkYxWA5yDJRv3SOe5fS0A3juX3/ZlFhj/P61QuBYpIErz73adh8KsFZmp1ezDR
7fQ3E2YGVZY6zaYuSnJIzfqe6mNwe8Uz9ouNQ9QyxSbYbF3B6unLFjMguvrQySpLJPW23q4t82sC
ywDwaMqpKLB9u1e2ORBntEVc5TUgoX6o+nkjiLF1Y7h0yjxIvUofOSe/KP3HSbmcIeEnU/EhKEOP
buT9bN1cv7/xbO1UINIfOTa/Uj5fvTx2au9ZVevLrqVqqmbipHbCIMRkZ4hmYi+HhkU/dVtoG9vf
G84sas/t1qqPkhp0ByGYGtSoE7VuCW6/Hw8zbrjyxHzSBUBuIKTn9zKfYt3m99LRx6yaDnnPUVtF
Nm5Zlu3PRKCxgvR+76GrniwfrljcSbjJIPtD7aR3o+O83p4O24gM91ZuX3T94nMUYuMJsAv5B7VE
H1lDlrj3xnMu3LvV3QqkLJ2ZsDSRq76dQEmfcE8y4GPDh8hf0D75APGR8xr192zc6stiPxOfFvhp
rVskauEu9aHQ4V9kzT5fV8ZazBdR9xsHoWVrMcnQeJd7o+gU7HeNSmLonjISQ1ws/LJrfkyUWh1A
3ILNmJ/JrV7Tjh2uOZaYe9VTqeZftC3ulGw2ThFLGhKK1P/2/RSFJG7V1TwhOv+owNU4QY3XkeKI
urWvXjcc16L+B6WYY7nj2XujX8sRY4LYer0CWdSXsOHU/ipSwmIqcNwv3RllOs+37WibJ2NjQAw5
9JLzMOFdz0DRs96hbq4/3m7cNgBjW4igI+m7ALompWIv60g+AzaHAizWq2NHg8/7OjHO+GAiWgOT
wZMQOK/zADht7C+5PusuJ3d945KNhKHNUsaOAFJLQvpgvC6CEUkFpdT0ujqB+nF7GJbm/wNUi1zI
TGcyTBiwGXHTfNOR3Hj3tGz+JkaNg46JCKcLk6aoZTz76nnJyJMq5b51aoLUcFEA6hXiOcks6AcQ
0D862L2aNnyJ6n4j2rJZxzjkWSgAfS8IT0YwA/3029F7ztNlCwJn2X9NVjRGgmjVJQaQR/2n0o3u
ZJ3+IbJ9uSKP3RaAvlnvHMh1gG/CiLWYiExTdMVyxEGpqB+zovb2hUImDG32A0EEVI0TRYNK4qEK
Am0xoAb0c69otY9aipmItCpHpmJJxzApwWXxaU0971A5OCD3+YHhznytVLT603VD4jUY9nQ8ZlKc
bjduOfyY4cNrqcY65QVLIoSkRyq8u4K0r3UznMFFeeqnLZpOi8eZ+LOiFV3HQskS7kKPvmKoD3RR
3RzhgrZrICYGjeZiKkG0iw4K93M4NBMQXNmvZRGHOfTvWopy7dsdWRzPxKOVI1Ttg5HRpASbYxKV
Q/HiqqbdeGS12clwa+qOhAxlGyZ9XRRDHNC+/pFHbvuKYrKh3TmEa+dvXG7kbq9B5UaToHKy4xWD
cwZL7hbPgqUAnFHDo8t0EJrPKkymLHwM8uKPGPkB4rmfWo+9hNpP1tL/ysbpVWn5entSrvmc/yat
mKmyOU4tyQD7polUEFlLxzaIRd6PxzUM1oN0veDRK2c8iGdBdWqqWWwsOss2aXKmVUR00LwN4T26
CD+Pnb8cy2Xth1jz0X1w0/JV9p4+ob4LWPjbI7UtEGM3QMntSih3adL46/giBuL8iqgo46zh/kYX
tlEZe0KeeS4WX8ASPBEMJ+Cn7qOh/rgE4dlXKCYN0uGhqsJ9O/R/IG1D5i3TOtBkakDuqekBt8mP
2biv+ISZuLYK1fPKQ6V14vbLeKJk8R96Osvj7cmwhHPBdVd940hluQ4oUlpowr5mC6hiZkcAMMfr
TzTaR5HNTDDb5PhMlXVAE9Q+DDHlYX9eF+UdSo4H/9ujsOxoJnot6xrZTR6W1Kzr4Uw84p0jKC1s
rCbLgjUBbPmUB8QpIuyXjvMF1fNJtpC7NnV3/rwRro/RWmWlwHbcs9KNpahU7FQu27k6yb8nuFOD
kFO70iTrHfcoSOA/RPNcHwc/nTa6sFnfcGiqdLvkTFNgUJD0c3qlDzJb3I0Vamvd8OU2RdUPaKux
Qqum6CGkCVw2SwO6pUpliR9MBFtFIA2g3YomCmjOq3iX2zhNPPhjcr2gA2G5kRr1LK5mYtiWZupa
FN2gI989eKIq79e++ZplIsPWV3xxsuoulwuYgUcWB6y/o8CUAkl39sLpcerESw060WaTZteyqE3m
tWyleAprKEmEFs6d47T1Q8UnGqu6159ue6WtCyMSCEmZDyQlJFkG+ZsEwcd0aj9qtU/hlv0H+dYP
THp8JYkb5POPOaz677qepl+3f96y7EzYGwD14LiFXFWiM+kcamB742lWWxV/tkVn+DzEolyP1k6Q
sGEdgNgPX4ZW/OZd3cSp2/0vXLaQdbZhGO7vdyuv3VkFiZ/PQwyK1A+sWZ/3mcjwe4cg++hQQZPB
qcUZ1LHVfdSV0/l267bVY/g9AGipB6JxhAmYhGpCIr6c/4xN8/N28xbDmBC3kVIsH9bSJHWd311R
/CgJ/Xy7acufmwi3VICBoavw54S3X8kCYTUPPKuTtzMPZ0p3DmsqGilykugm8A5CiPyxiRr/dPvv
bYYxvLZKxRwWgSQJlJzGuOyCIS5J9ft24/9QDb0T5prQNaIb1DnmqZcAsz0deYv3urw89iitCgbU
DikCsjp2Xqf2+zKF50VXUO+rtiJPyw5sItumiazAWrcBHp6rTx0kc6EB9No2QRwBEbgvWCCGZ8sR
V3PwpgHyF0RzDF3m+cBonsez9LdSArYZMnya8kGCG2UKkrAfmju/AzOhj51j4zS3rV7Dq1eFuro+
mgNgU7xXP6+enHD9H15eXm6vAFvzhlt3ecsjPIR4CYgz5x8uwSyQMOc/m4BvCc1Z7GOC2jrCWYeI
iiS56x5ZU7qHCj6yYR7LGjIxbe0w526aNX7Src1Dw8a46DzkiVES5bjVvncpk6QNFT2tB9Stl7iA
qCAX/Shc5+sabT0X2OxjeDiZ5iLN1AzMMG5Gp2Fs5rtsHPYVNzIT09aoKI+WAEbhEMeOa938XRRy
wzC2P79+f3NbaYHdQLGp8pC5oL+B9Xup263qbFvTht82ZA4lChkIEvOozvZy57cct4qeLGve5F3j
XTeBxW0hiT836pjnfX8Ej51/lwu189n3n2eON5ZBHW5WqDLzk8hvngvFfk7F8P22x9osY3is9MED
NA0zSdpeV3jyVeBj1u54vt26xZ9MvNqCasIu4hVJKM/qr7LOwtPi0PEpABXzGc/Lf253YxmEiVxb
VRUuRTsSYEU7/tD0vhdLvnnJsrVu3KK1mvuqXj1sakMFCY7lyhc7FBsWsjV+tdybqQ38xVeFUjiQ
kVY7ReMkz5o1GweyrfHrkn3T+OJ27ZS5aLzPWmj2BOPDpJdv+2x+7fNN20LmNVTYBnhrlAenNHL7
mGbRziymazgs7uGggBivt/HJpzFf6J9marfI5q+2fSdMcY0jdhqimq0FcZMlVPxh8NuflEfjqVlU
fnDzrbc0y75gAtWyPssz4Uk3oQ3Aarl/Dsbg1IhyI7Fga95wXAHeIUmayk3GjpcH7egudnL30hXB
cc8EUxObNndEKU3TFWk2UbN4bhf9OIw6/bKv+Wt27836qYcg5cHswjyjDIpTr3rIqwFqF/3Z177h
tQAUT6D4y1ykRsDAdZRhQZf7XDK9r06Dmvxp0KIQ/hilSwJJV6AZBlfl1V3WNml9d3sE788wjQzv
VdA4FKWO1qRomupEBkYOPra6e9Gs4845Npy4kSmAGOC6xUOjkyM96DM4wOZ14Oqs//UzarKhNVMU
LaH21iRHRRP25sI7tO3SHDX4au656+rDyqgXdw5XxzmVVTx0JXscR9IhaVKGqHOjPvInt615HdJ7
P2M4vVtnQZaTcE04SjqKeJjF9KGo62YD5WJr3gis5TqpnBf5mpQeL7z7ueyD4MBADbCFe7V1YPh7
RjrRTxW2kwqlwooEPxW4qDdsY7m4Ybf7tzNmnkZxZAlncVFxCNEnneRBeLqCI9xKHIQb9LHsyw9z
mH7OSlQjFiA5cPbdeKgJapsdL5Sorl+TQbBpOsoo0y4opSSZTren3uJIJq4NINio7Bescscrn8Bg
dF8FqBoiOy9V1KRMi5Z1EHnUrklVrn9qRk65Dv70nD7f/n3LzJv6nE3A+Jx5zZpMtPrf6Iu/lQ73
rVoTwzag6qLja78mda/8D9Dgm8BS5G8JS9nsbhzilbtWqK4WsHsWqbMmbXcuSL5+JgA9H27bxtaF
4dVjOjVSQpk9CaZ+PQeyl+exIg7wPsvv2z3YrG84djko0iqFHlI1VKfSASCjRDHjhufZ/t/warcu
ZaSCeoWghDOci6gL4qBrpkONSusNE70f7VATqzZPdUv6qtSJQ0Z91Gt1FiGhh7EdgZ7YugRZrGSC
1BZf5HUrap2Uui8PvZ979wMehzdiHVvrxlnuOl2duroCAJK0icJeddRBv4/UnJrAtIqgZqFf+ZwQ
R2Sfhjlq7/CqspVwsf36deLfhDlO4wL1UrElUZ12fq1+k35nfb8Vydpav35/03pLeVAThy+Jn4X+
AZPcHSKltqoTbK0b/usUVdA2npoSFIh6Z6euGLgdvK11aWvdcF1gFDJ3bbVOimBCAItnq0eN15rT
bbe1OJZJh5ZBG500YsCSqVTHTx1kJz/5gOL/6Bmn+9hSqcmElnJ/hoxCPiZVEPZxe62xYKregFpY
7GPiy7JB9K0GLVbSFkSCdFuLBFvFFrWDrXUj/PaDuWJproaEz212hli6vvdqvYWxsFjfBJjN0lsA
eGF9opj/UDbrE0hHjs5SbpjGsqWx6/c3y773IzKsbdAnfZm+zrn8QpvgwQ/6S9RsFQzaujD8Nqh1
OKW4YyVjgVcVEXyauwU1G855mN0/t5eorYvr1LwZhTOtqP4hQ5+4cnpsw+WSk+IgB/ZQqs2C7Pex
EtQEmC1NV1AUJGIYU7Wce1U2J8IEeZg8HjzxUtHYLXLvR+HWW2QetlEZbl1NHq69AqPyV+7FpSzg
dwKIBlUN/ARir3rj5Lzu/e/E8/8hQosGqdfB7xLSFvwehYQ0hpKlult81sXXw63JtgAnttVsHNIL
a7O8hapkAqH233OKEBxNt2zYCMIsFjOxZ35Ten0bBipZdPA5TUkWt32PItio/NmGzen2YrP4u4k/
Azl8NHkNXKaspYzzySnP181ro3WLhUzQWQvCqtRxJkwG8ijOkD1W2crjSOdb5Ze237/a7o2veP5S
hbzG74eEy4sfebiAZJu6KddrzjtriV6H9aZ1vy8dnQ1zlwA/9LWs5se2KT6iBOYuZ8UZQNPz2LYQ
dRs+7ZsLw/FDv2rXCML1CSSF/gdsC3CGodx5aJtQs7DvRtZPTCWAfDn3iFSzu6DGC+W+Xze823e8
LGUkVwkp3L/7JVtija14Z+NGqK0lcn7XZGgihzR/goQ5K+KwDNTft//dtkhNNxYa1ICzVonfE1BJ
iYyV5ZlEHHryPi/SdSPetiwmEzEGDflgWXkkk5ZjgXZL5B5CYCSOuTM0Sbl20ZlUfD26WdgDvBbx
467RmUgy1PO2JcdVKNHzUB+XMvijUUrlQ2XxdvuWXcrEkrnzWKAkcpDJ2sjYmdk5XOSrn1ZPGUk3
jnWLk5tYsrClREVN0KILsIJqdUlr8f3231vm3sSQLVov4A4pZeLO/DMQXy9gYfuVq3AD/mP7c8Oj
O8hYLkU1y2TO5A/NcxUHTrBViGz7dyMMl37vRJRpmYzOTE5CljpmAAecIYe7FcjaujDcuqRt+k+0
n6wOc891Xz2XdUZPWi0/9tnfcO0S5Ixj5XgtaoR9EUe9PHmti/IftfN8M6nQpFw4oTmUGVuaR/fD
4NcPGeVfdv29iSJDWNGDPorWSRQ5Z92vR2esXmo321WoQk3sGGjUofsYrk1SMP4ThVJZrOb85fav
W9zWRIKVrE6BTVnaJODkC63YYx7kjyNZhkNalBuJakuQaepwtoD84tlEV4nvQkC0bWr3Ox7+giOE
ORoUD3lNDGDu+K1avOJ4e1SW9WqiwyI9Bm5FWJWwDPXHzixI7AwpjbW7bJ2jtkEZLi14u6QNiZoE
OfL7zNcv4br+oE72ZcnVeQAfMm5QX2+P5trkO+GHqdJJCoKKfO5XSZ/33gnq7h5Gs2ypydhsZfh2
lhJd9KBOThxVPrktKrn+z9mVNUlqM9s/dIlASAj0Sq3dUN2zeWY8L8TMfDb7KhbBr7+n/NSWW0UE
T7Y7HCqUypRSypPneMkTJcnGpm2ykxbZaw7piX7E8Ap37oMHcu2blJVzRmc1dFh4Cp1x7vKXuN/5
0k61Yxy0TAuN4wYPQcz60ntOHlBh7Xto0nFjlgdqV8VXeHLepud0GPzL2mbe6fE6G1ZCh47ZFR9J
QpL6BmhmEaAe8uxV3fMKPeSNBMr0A9o7mYsHdAWiIRxDnMuPlpTyqYttN+Iy30IcG3xVZ0C7C48m
sZ81Nyp6cIKLkT5lyl73naM6gKxNpnX2h7y+Vev0ORnI1wFC5o+Nb/pwPZ4be8XVvahuyqmy29JM
8SlXVG1Y3tBx6urIsLwYVBsr2d4gzPItI2s0yvR3vDavrC5+FvdaEKq/eYcSf+GCZHH++nhWphXX
gtvPqGctgPfiJSRrnpdBil8TOC1eJQBYG1MzGU4L8BmEN/bkxuiXBbrrm+ATfLdEKuVsJJaGi7yj
xbPdJw4waX5zmxsUsq0s/ZxU/XPmFOCHJFE5dVs6GYajUEeOWSXUop0KPzQpYMC9sj8vtnMEmPPr
qJytEDRYS0eQDZk9dWKm1Q3tXW7gLgD9dx7dB+5ydeyYD9ImUruiufVZbAV46cgCKJtdH/uSyT73
v7+5BRf91EoHr2m3Yon7YCDuEqQQSERr69ge5Ti5+9IdHUM2OB6VmdWVt7WDGFBYFiNrz9Suup0e
qyt89oC/TUtbl7eytC/eMH1up/iPfTbScvFZ+k5Bm7m+dSABDSBx+1K6q0DLZvo6+Ftt5CYf0oK6
mSdbtg3yAdepZ3mwCEFNxZrz4cvjSZjG1yK6GssCPaDInpScp8NYLBI446E47htdi2e4DZp1Fqe8
FVPbXZp8aK6e3GTgNHy7jihjmeWKapD1LYXstQJtSF6dp6Yk1cZuZNhQdSiZKxt7Xrupvgl/EAEf
JDtRgDWvpMz+2mUfnQiNJS4p0YFY3UhT/uKUWIHjJs6+zVpnQRtYPTsyxuD10lhP7uIWR0aGfAOh
aTLO/e9vdgg4o1CD3dY3ldXtCblkeQG/ZB8lcb1s2N+wCemSnZXwIGckSXVz2+GJALWmWPxLKnFk
qtpwf9MstBgexLxkFu64t4knf1XjciTrdJVWt5HDGM4zHV0m81b2HXhwb7E1HtFpEjUcjU3ueMz6
+Xc88I+P3cg0Cy2IyZDwJFFtBagyilyduN4TC5DebCy1Kc60KB47S67JMlc3cE23qBZXy1IEomz2
kTMwHV02VVPco/Ra3xIwsIdj2UDzJWb7jnqmE59Nfr1yVAeww+Xyr8xBh2hPfvh5dxBTtfFq/76B
mM561k24tY1Li21OzPXRvWfYde0mp8eraxpdO4tVXaIxEYKFaKt0/KPgrXcqQCyycQK/7ztMR5aN
mejATznigFGQ5ZwUhMjTn6Iffu77+Puk3mwTSdKlQ1LP5a2pwmoBG0+FAtDG/vB+dDEdU5bVq+01
cVvcmowdrJQe09w7p1OCDRpP9myfZAzTpTbHZcyRbJH8VnepDMquUQGRw/mxfd7f45jQQtdyBBsL
b85vTQtKH1d2UVmqo7tYfyRk3bjJmpZYi19vhcLSuJLsNpbtk+uyCygTLwNwCI+nYPBPHTCGx5as
ld6c3arMG9vA4dlUHnOf1VvoSoONdFCYgF5tHS9jdkvK6lhXPQ3qxs4O68Tq47p4W6hAgzvp0LBU
JiV3izW7Wei/voDYYD2REeIrnrLTL81oFc/CBaPFPqNpQe3G+ZJkashuBMo9h5Jk/Nij8nrZN/rd
E95E3RCXPuiMk+xWu8sT8EP9yS48tnNwLaQXOatWVjy5ufH02rrjNZZrt9Ms2nlMAMmNWUkT4Fwn
cahBX3Fol24LxmwIBJ3prPAmXk9oubzFtLwoi1yV0+IJbEti3BQIWix7Yzl6DqCTwP65f8Syf6lo
/f3xgpq+XAvhGORCuFOA4q+c/Wu/sCePTs9Oaf1+PLyBB4PpwLCer/Ekky65TWT5UdQyWHkSuPJn
u/xhdTQApuIwpmCgx18f/6JhQjpIrKWqa+PGsiJ08x7nSj5Rtz0kS72ReBmWQmcwc6zZVpOP4RvV
5oFM0ynILXurvdA0uha8XQ6IL0RIEQFpbX+ul7m/xn22lfaaRteCF7XzsckcYUWuXX/ImLrFo396
bHXDFqeTkiU1mj8S5ViR5RLoEPtSnKsi/+JaqQocMctjMsYfH/+UaRZaJDvjnFRDmya3itnx6+BV
DTClWb2RkhqOBF1hc7G8mSyNm9wyDwU2UqvvrPX+l3fTkYx8l0wo02FjaYaQqwA6vxFe5w2K2z77
PEDEZw3Sde32HZ46bAxY5Mkn42xFybyO8zHFSRAffbZTQpPpyDFiQWIINoIzJR5A9X4FCrcx+fJ4
jQ1BrHOTETWRRMnRioo8Od+DWKbJB28cN9Jqg7fqyLE0blwAVLDIsmnGwIZGSCCs8vu4xifbi4EH
AK/Ivu1IR5ExKvmA53KcO97Yv0KRJL3M2Wqd3Wlk+zLh//CUxaOoh0FaUa2IDPxcKiCitmgGTCtx
j8I3B37KxJRZaWdFa5GGdB2ey6K/NHa3L4PUoWOxGGheTbmIVsHRkxa/VjMkX/Nl326tk5Kl05xZ
aGxPAIwVbkCt6jnOxD4yeKaDw+x5UXyqcSoze3mmHv+7Ev0WbtWwDemUZI6jZMa71IoWtLKgo+AZ
knFpwLohHPx6YyM1LK0OCRvRPzq7yRxHRVE9FQm/uOl6XtAr/DiGDfu0DgaTqUeHKaE4KdcRRXg0
ql0t2myBwUyj30P7jV9Ca7Pq8Cghoq5P+qOKRR90bro1+j8v6f+tljJdDpOVcHkHRN1AZvpniIMc
+VScSnGNRzvomy6Y4o/EL4KlXQMx/fDp+CxYcoy9V8f/uBQ/eXzOQEK7z5D39XszVSraDq86tYj8
ePk2pPEHSvmPx0ObXECLbjYMWawgEx7laTM8+5UYQKaQDtehTrcuuQZP1qFiJUgHeVJgAyHubOOa
Cw36mL1avC7JZ0BwoFSSx1N/2jcf59+malkqSUdpHJWqfrJm62nN5c1XWxgEk7m0PDzpaJyvlYij
1SvPMi0Pvlv9icaBvx9//fugLuZquXjroXETSl9xVHPQ3eRVNl5HnOPBMrvi7AEXesKDYn6oat8+
oA6485FJx5JJ1fZux3gckc6+QDDj84wcesN3DauvA8YyXoLCZ+r9iK/LFyqSPlAWANts/pbf3/oe
282wLDpqrKx8vmbxGkegzfg05f5LPdhRMW9h7d4HHzAdMRZPeEophfSjoehBFzCFuZKvCejUphxt
wymlJ8ja/no8FcO2pkPI/MZrbGKNIorzOH5K83X9Pk+J2niSM62GFu68muRYdSn8F6IiXZ3gClZE
WUW/x0pt7Pqmn9Cy83kFAriwuB81/vg0+2nYZZV7Tmr+PEMXdl+YMy3MXRvvikW6+hEoNU9J2y3H
MrHLI/HjLcI20zrokd5kg5WCxz+abBAs5L3IgkG5nx4vsulSrOPI3HUAjZc9xJGf2N9JatdRasV/
Q1apP9itiI8AjXbXrGM1ej5Y/zwkYgunY/BlHWRW4nVFea0dR5Mz/UGcD+78GTKA6MetP1iABXW9
vRGTBgPqcDM0vrM+zbCXLYOQBxWn/WGheGB+bMF/+HbeOZ91xNnkMunXrowjxTLQiH/ql+/xlB1j
Op+tyTpCoueQuilaTtqjwtNCBapGt7wU6lyBJrJfbnb6g3Jwc65hEo/ndfgkQSI8pseZTcfHn2jY
lHS8Grp2nA40jvCgGii12Qdtu7Py9Apili2c9D+YnvescP/tN5mBWykOfgQkQUOdQ+mwD+ZVHZz5
VtiXhNXB7BUnkd6Ud594Jj5T+guQr0NMp0NbvbIuDfpVHJBmBk5nP4Mcm3Twvao7lvSjNb/21D82
9Z+SbAn3/YMgeO97tf1Htt4IaigX2X7zZelQUn25f+bEy9PYoSFhLq/EhcBB+m1Z5Cev5xc82uEu
k7zkYGK8f5/YisD7TvHel2jbVJKT7C45LyLqF0/4FC9ujmz9WOLQYOwbeiXOcA+SrEe38gLP2tJx
/0dH8L3fvX/PmxUbU9UXS4UVK8AhjW4cYAfI2h0LzK9UZy8lwYDeyW6MgzU7iYQeSV9ArI+fZXPL
OvWS1e6hwsGJ/xSLdSrIJ7vYeAn8B7nw3rdpe16bQFXRWomI5vLzsjQH0qPHBZtDs67HkjcBAigv
znVNLvcwc+m5g9LmIjZuI6YNQ0t+PKuvRzbfE/qaVsFIRRGkXr61HZlcTwfd+QVZ6y5fBWBqP5vl
Z2qTAyl+xvLC6Xlw26hrP9VTHEz1X4N/K9Pi2C7I/esDvA5SdBsPP/RuyndMrIPzLNIlFJI591Qe
hRKbBPgAAT6Ter6/JX5rSPbsFS9VBXbHfjhVKxii1bl3vwuQv8P8SxzhtoG1J8V39BkEa/w/1Z3R
YHdcJ/9yz3juTlSvkM9jdxfZdlzD6uiEcdlCpULLjQcqr+Yq2kIecj/dwp6bBr/nEm+CQvo5qCyz
hEexm72Oy3R2knHjoDDswjrWT6UZb7ib8kgN7RyIynsho7yhd2VjfNOn3//+5tNbkhLoMeQ8KuRX
4CJeC6idPj4/TCNrO1QlQQ/r5RmPymycAuHwJ5vVHx6PbcgCdJXTSqwO8ZeWR3S4KN8LeOodOnQP
xz86OuHR3Drv+x1tR1ExqWqbwPruIH7YYzceue+9lGV5s20nDvjMn9Ev3gaPf81kMW0HKSvoCvZL
xSOe5RYCyAMv3AB2iV2j68C+sSoVpH5c5Jwg0S9PWbHWEHwp+rHd50o6qC92ZAU6HOpF+QBdJCtG
mVn4EM59/PmGvFwH9c1tDYZssvCItPNvFYN8TrXfKA64Nok3Vttg/39Ya9/EQt2IjhNHuJHF8u48
MuYfZcrp8fEEDJGsA/qKNG8kSRI36ib2ufTrzzY40ADU2ri3mIa/T+rNx0NrvkkL7ri4DomDZQ1X
ErNnodaNw9VkGy2arRHlZNdi+PpGZce0g3SaX/j7GheZzg4nRMIrX2b4+In/NfkiCRjdp3XNdFq4
tSxIt0zAZWastQJfdDleh4atm5zJLfWYdWjflBN8JrOSTj6BB91PjuBDXNC/g5r4y9za3tY7mmGJ
dVQf9XzKZ1G6kSIBHiLWPgDl4mPnNCyvDujjydi4eYmhbc7nwJ4GvHMs5T7P17F8sewm2xKxE5Vt
E63Z9ErK6pK4W5LXJrPcl+aN52eZ0wz9MrJIjvy4iPFzhZ8h8Vbrhsk09599M7yfLSOvW59G9lS7
gVXXNzrkfKdp7j/6ZnBYO7PHmjpRm41HR46neGVn1lcbw5u+XYvaoXVb6baLE00rP609e0rBzf/Y
Y0xW1y4CkmUo2oiURm6LVvKcVv6hWtvqtIIp9/T4J0xfr52+HYqi5cAsJ6q69mkl8nl7UzB9vRa2
TT4DUgJJVPjJEAIE/Uk4a8DmdAMI8n59juq4PYJDXKhpIZFclq+Fm4Y1Y6eSdNfZT05WyTbS8fcN
RHUAn+1mbdsSskSsXdhBZXZ6KBybbByHpkloFQqLto7FeGpHS9x8rAHRjJf8hneeo7uOT3WzL8Ol
OkOc7DpasnFdEb7TGlrQFYVefZ8cW25tFboMfSdUh/K5pVrTsXXWiCzLIUvJ0U+9p39Uu/qhOHCr
/tA67ac+Hi6cxZ9dy9vIU00LdP/7m/Du+77OEr9bo5Tk2Rco9CxOEFcgjDnuiRCq4/xWPE8Dt7io
aMnFZzTvXjo+bPiWafW1+I6dCsDW2Z2jRnanumFPRVx/FXacBVbSNAdv3HmsgZXg30ayBapDwDDP
kaDecfAlUq+W/w/Yyy3qtPeDneqapoO3rAUIhWGlsZrRNCheRbu84h3g0+NVMIyvw/zWEjAyaAar
CGg/QHXspojGopVXmjrl9fFPGBxJB/qBOGIUqOkrlDgGhmtzPx1VmW7xg5lG1yPdtkqnXew54o1X
/EEUc+uAQ/tqF5KD6sxv4GfsIHYj52gQlnyyof0b8o7uo/yjOvGbWEeWMreFaSBaz3PrctfAemx1
08Le7fUmfKEY2JSNC6tTq4F4XccPzUJ+UW/clbNTXzueu7LJofFXqogn4nUh1odBrodqUFsJo2ld
tRjOnbHrIQ2mItC+3wu6ECZYOC6v+6yjxW1lC+K3hT9F3K+Pfda/1kUMhsp8A+Ni+njtiJ46KuK2
GqcotfGmim4itIAko9xIX97P26kO6+P1KAfW2n2kXHlOiX0jo0I1ZnlN025XbRrZ+b+9x0FRfipX
JaN8HJKDau1r4mVOkMRkoxpmsJAO5Zs6NihnsfqIWU1yYIn/0crT9fR4dU2Da1l157EKImyNjIpx
/GURlqBDGa9m+wa/B9ybwLLEZKPDB4N39fSzcYYqsEA0+nhsQ9DqSL6yaIsOW6OM6gIvwXmHA2tY
sfXXW1WA96vc1NOitmQLOp/iRCKqPPvAcu/AJftEYvEhs5uIedU5B5AjKK19kuX0P5A+VVdJP2FG
YvWyM6GVdUU76BaxkmmhtTBWRQMuHOh2RdKWHzgjv4k/fXy8FO8/01EdwreiALgo9K1GcTUdhWqv
o8uOdicvFMFGbXRW9FsdD4Z41tF8eJrDKe9XfWT3eVQn7nkE+dFUj39Csu7b49kYDKVj+vD63hdg
jekjx0tvVj69dqCLfDy0wWd1PN/oxmkLDCi+PlXg5VDgl+8tBiHNgtkb2bzp67V4LiER37VQ+45y
4pafnTYrr/eCyb6A1iF8KudN6SZWG40L+ZTU6jpY85+PbWP68Pvf3+wVzIZefNkkbQT0xXjKUgkW
C8TBxoebLK8F87q2HSpZqJ/IPv2hoDMaEFt9EU26EQImv9SOYC8Wol6XrImElwCndu5HdeIqvlr2
1guUyT5a/GKvKVCSVXXEUOOIWlLI0CbVFq2uyT7aKdzO673xeG6j1Bdx4LXLqeysH3TaorwxfL2O
4SvSwgWBOquj0lbFaUxXdkm8qdhnfR3CF88lqP2V00VzOwQZRQeaG3lLFq7dvqjSKd3qiTk5yjM1
Xl1T9JIsvJL86hKebD2qGypuVAfyeYWASjAZ8Augbyl99B7E5wV008PyfRI0YMWza3215e+udkBW
018IFEea7NJm7gE8DoFv16dSAt+snvp0PsADKbUDPiYH/E+sSo+D+ol/s5Ic6LlPsAvbKscaPEen
i3Pcas0p98rI6y18nVcFHCHQQuFvI3QNN1RdoTRe1pKslqgiwE7OTRefmaXOjts9kbU5gLR318s3
1fF/d/7VLhuaCpXDkV5H6R7LeBUb/mPYHnTtUXfJhBMPQ4WNHxnW2PCnfPZ+LDz+07eLrT3OZCht
h8DW7LfNmGMGY/UXJfmHxVpzCKFlYckpaCqA3N9YEgNFOtURgJNqoYLgyTqy1Ittu89e6wRq/sfZ
KvcrE+o01x8pb1AhnQI8Ne8zo44ABADQF7kq6mhJKpR3SZ7wM2Q98+GvTpG5/Q12wq0eFIOGIdUR
gfYISbYuQ8ivPAvuAQNUgZcGBQiFaecfwH81068OzS8TI5fMToJ8yYMe0Vk2S2BvCYsYokuHDKaO
ly8EwpCRtKxTnIvvbt4fpzX9/fjQNQ1/99c3h27FVtWRXCxhUT2XHf3Uq/VEp2arYG7wSB0lmFF/
onFhLaHs/eeCVc0pG4Hf5iX5w0U3A9rbUrLvHUtXLhWQzJtGkq/hYJ+LpYyg9XQeFitY7F8kYX/t
M5eWRYws7lAnKNaQtxO/0BoaARAnK8+J0xT7nhJ1yKDdoMV/Wao1hBJFd1DlXF6kx/KNg9JwDDN9
i5hjC+f7sIRu0rJwLsGutqTOuHElM42uJRF4aff9tnJB6YOnvmdRtCQos3U5Pja+YQ/VIYG5iFGh
hxIGCIOmL14dfxSN99IT0Kwysa80T3U0oAcVsjZ1Ex4OA5gqewn9hzyBHubjGRiiTQcDDlUGRQk+
LiEaGvD6OTfsJBt+hdrHvocmHcvXu+AtlB6h4ex6f7YcCiPxErn1sM83daK53B7bFGRdNLQsfmLK
fuVTttUOafAdXYSUrInPee07Yd933Un5a3EWOEA2LG/YiHRSuYlK5BCQBA2hdIaexe5Xn1kH0F6d
5Gh/7an6tW+BtVtAXvO4pg13wqyNF9BdzKHHZHfM6dZLouGm/U/2+Ga/9n0PV5ZOOqE/oG2jydCq
LeiFWt1PRzrXvClvebKv6Rzp4r/PhhVSrfG4xCosc2/45nFhf5CTo76lqgXBjFyq3rk8Npth7XXM
m2Otc5WWvQO/mn8VSfks6fp139Da41wy902+lpYTNv3cBw2Z6XnN7X1YG6qjzcS0MMp96oQdTUFB
aneQwXSqrXq6YcPT2eX8mRagXRxUmMzqEC/+b2dV/xut/mIzMW4EhmFL0nFndbbydUw8Jxzi+RmY
+5ucyWHI2EZSbRr+vuJv/LUaqeeusXDCRLEriNNu2VLdknUL82GykHYei6XzQNvOeViO4ss8xGes
wImJHJyh/hYgyeScWkxPVetB4mT2QpLSD2gT/+wu3sZ5abKOdhq3tC77vBYK0Vx7r6utLJw5EIUB
jM5dWLmRrJt+RYtjThYCjBlDdLndn+Ce/ZS6wx+W75wfR5hheB1v1qjCB8dvzMNVeq/tkI0BulaP
rE6uj8c3rLEON7MgzEAoGBFClA0/TlRc+jX+7rj8GlfdvqxIx5ylXmO1rFmdsGiIAwij83da7uOK
oDrYDFKv0DupWxXa833HTqV37JGrbqytoUOD6mgzu6wTnsU4NsHn/HPwOxVM3fQlG61rl3gHxdtr
BhHIidIrEc7vxytiWnEtqMHLC4wh1CxDF0wnZ9ZY9nMV+xJCT2rcWHTTT2iBnbcOpXWjsLH29edZ
2j9s1/3TK719b406Di0pIcdgydEJRzWFZJivy7punGUmd9ViultdvohlckLQDAOSPdPmJR0qD6Af
lR5sBb/dtwhaVItBAehMsAjtAqxPXHAJ+WiHnH2PWhs/YZiKjkPrIMMrC16rEPQ2YC12c+voI8M/
2X3bHGvpTxtnkGGH1UFpRGYVOM66JRxSwgIgKeagtsFDv8tQOioN/Km506SZCis+52HKnf5KIY96
p/tjG1Fo8Nb/8sx5QzmnDQ1tO30Z5+m5Vc5RxPzTvhncf/bNISp6u3EWbs2hO9niWaTLdHXcOg+J
jLdImEwz0EK6mqAFCTXLOUTbqPtc9jI9QrZKPHusd4+PZ2Eop+kipkSwlgme05CXl2rqDzy2T56f
Hwr7dyGsgycveLR8/FMmh9KObDl74PWWFV416mkM2ORl6OgW/cYlyzS6FuG4xPFOLphIlkAIzfY6
61BYfrXx7aag0+Kadi7SF4aVsMepOUqv79DpPPahaIQ6Nvawlbq+v+KODl3zpjmlJa622D+S4Vzy
nH0Fp/v6iS5jv7F/vG8oaEf822/toS/RheGSsBgXlgcdaDV/rA5XGy8+/5xx/21ScXTSOdE5a9nN
Hgmd+qUixXUGXskpvy1Ncyr74ZBUzqmyv051d+rRttL5Djgn2iDJRFB4W5ck0xzvy/gmNks08cmu
ZiRcUAL9DJ5ecWA820oejFPUQn9yWNrTDMPH9KOtftcVyCHYpyohh6kZTn566z1cO5ZD4pcB5uot
7r0Bq93JqIz+4X9Pr8/cFkx4swrTipaf7BXNPuBWnp5mj8ZkY4M2mVA7671ltD20FMxhZbXL5xog
ir+qNK2+7tkLHJ27boGg8VL0DJunO32ycuunJ7Jd6bujA9o6ns5uW+NkqWf/QCd2WespxJ6wdXLd
4+Q9/9a2glzMrINy2xT6ovng2lUdDCPgvbbzioTv50jHLEDP467StKOD21wPhTkFxEMIPIgTVC5v
jmg7tI687btdx6Sjg9sIY+0IJqcpHPo7/wtPf819fZE+/ePxUhvspdPX0dKL6WBXcyjS8jKy89p4
If7R8yHwSUODZEsOzeCxOtDNdeJWWR2ZQjGCqVMVfXwE4HqLUsU0uhbzue0BAmgnY+jyuAhb1IhG
e1a7rjogbNICWkHyp0T6E+aZbJ58iPR+Yzj4tzAzBgSuo0PdlCzBGdVCNEo6VvVCoBsXEdxyD0jw
IOeG7rA/2q4sA5Sa84OdzHUSrGSoQotzsRGVJvNph781WEvscniBNfpXtTZJIOhOBgfH185+CfBk
Udd8CqdMugG4jNDhmjVPBNy/j334/ePf8bWYbxu39KxsnsLMGU+0sl9tC62WpfusRrXBHGYwkA6J
mxCBVTF3Yyg8VZ6qxi4BWlNbh74hr9DRcNXYlJU9jXNY2x5giCLPL1SS8slL1T4Yq6Pj4SB2MnOP
djP2RUeerGqEoLlfxxu7lGEX0RVQm3jKh2EYp7Cyy5fWGz4C6BtWNIP6An3JM/Ek4mxLbdWw2p4W
6qMcRVNCZCMsSzKjzVrkkCZk3m1Q3D8qNfgbS25aFC3qgbpPwc6RyBCi5i9oQ/m7LZZrRcS3x05r
8ijtBK9JkvOuQFQ0npee274ZD/O2tqFpdC2gB5D9xEOM/g2LLc2L09bTtRhc77rv27WIFgKwU69c
kQfXDUgfVTof10Hlp32ja+GcqiYG3QH28oW6LA1A2Athb9LJrf3Wez9F0OFw9+yDx0M+hZw1v6pK
VUHPyaWCqjePyf8SWvzeNQ8dE+ezwuFgM5lDXE/IQfbufHRj9+99g98n9yaHthtAHcmMJRA5c6CK
WfMDcynf2FEN7qMT25FicqxO4DyYYlk/CauyQ9nNW3A7Q2TpgLh5pMSTUzEjQT87Hl/P2Qqln86X
Px/bxjS+FrmiEAVehTOEFsh1QKsGksHkxVvtfd6v09ohsMa6yGH6BgLwJ+lM7FCw2Nppei1yWZ2B
Jc+mQ+j5c3mYpjZAs8lWY5ppXbXArdyxsEA2NoYM9agQzfPL0YqbeadhtMB1GUuzZMiGMKe+fZYo
Alyy0t0KW8MZo6Ph6qS2Vbf6Q9ipuj5l8VQd+jV7ZWmcHWqgE4NeevywWnTrBw3vxI6OkFsnitu4
Z6swm7yVXpADgkM6a/KPaU+sC0dv5TG36iGC8vrUH1MU/479TLeUuQ1erMPnvLGpW0COh9DJh2tP
p6eub14Xbx/4Em///95AxqVi5V3RKGwIqLF7r7wulf+pz5xXy233OYQOc8vAQG+7TorEDM8/L6i2
qj/VOLV/7ApzHeOGDkWnXdG9HLJysg+QslFH/K0LLJ/GG9ds0xpoh7Qzu1Ccc+w+rFADtdjwrFz/
A83rXU/qjo5wy0A24NgDntMzvtJzTubyzADJOj22jyHYXS3YbR/YktJDFaUR9fT3KJ3qd1+LLTY+
0+hasPtiGNGcgIs8msbH37Ns1yen6rYaXAxJng5aEzZomP0eqtYJyQ552//KPfk5W/IfIITcim/D
DHSwWgr4sYXiAhK8ukOXrqNeU2vZ5/k6BK2BIv2cDjiCOoCfmoDTegrGwSO/Hi+tIYXRWesKjj7N
VnhzONTMC6CVDqGo0m0CWTrfPI8tV3dqNl5uDSGgw9HqHGjZMZYydJdzbCmoXpXyZ1/G9r4sSceg
ealIp2rEQ3NlNd9qLm5d5rob4WtaYS18KQRIKsdfmnDMFhnIxH3qCmfjJdVwHP0bc+b8H60Wp285
b8KpLUhAQaXk2Gij+b90uDdQd24D8jEyHAgHN61bbkEPTDPSYjquue0WIMIM68KDAnCDNuBKxstG
7mFyKy2mhS0qkNAvI8p7lAao5/qXeinIyat6++r5VvVJ7WVscHRoGl3E1BCIDIWLJPFrmVn91RkY
WNq6Youg0mAtHZmmbDZOliAjHs/6sQhcmo2/UE3pNqLQNPzdjG9ycOZKf64qW4bTMPvAyViQsYiX
+vA4xg1boI5L47yypqJZ+xB1iIUHVpP3YRGP1oX6KeobnPGNU8iw6jpCzWqselz9ZA5JVrR4cGLz
fEmniR5WMTdHSzTrt+5eJH88LZPR7n9/YzQofLRYFEme62Z2julo00PbTD8eD26aihbwPXo5O7VO
5NnxXiCbfSw9+nqnwKMT/+GjZPP4VwxbInX+PYW5ZKiIuviVaVBB7BU//p+z72hyG9aa/UOPVQCY
twySRpo8nmBvUA5jRObMX/967sof79Woalausl0UCeAcnNCnG+yklR/9/fzp58qBW7xa0LoB9MLw
+Nr7UFSQyVz4ezUN6MaMiWv76+aDJ+cgxXiFcuTnP3puVzaWXy7rOFYhQ3V2nVSfuOB+PzUmvMRN
eubxW7DaolQgQi9oTl5ZF0XatBGbwYvGhwv7fsZWttRrxmE1mQtU/atC7FAw/TMQlkAL/GDL6uFL
K7SFrcmipaUnOphjETvrLp71PKRcgPzya4axRa6FxhbDhG04QYv4Ttv+JeCXdOvPLc/HQf7H5gxD
WaxcuvHk0PnGzNWalmv75gqgFIx4+nx9zhjFf8g8//kN3axQdvV6NF4mmvtLfV34cQqc99cq1Ft1
1MkHW0QZo9Xi+84Dws4HO1/qTZ9xGv9FmFZKjhm6FvUgxv/Usr9RFv7Vn6/EXJy0VfnnC3TOBjZX
90iZCHxo3pzKuHrq5gcl+QUHfu7JG+O1dkIDMJL0WMTFneAzauDx1/zCFqjGqTvbchH0CHY9dEs7
/7AGxYUR7XP59RalZuJulR7HwzW3M6Th5LdpQA5Xu0kcTcnQqZ3j1CiczTtjxYVw9sxabWFrAW0X
ArEvcxrIbJOuieKdZsWcfb7HZwxtC1xbRahdWqmPp5Mc4gRZR+L3VZH7iPGvgb7ZFr3mDsSpeRiT
I8TjnmLPeQ4HcyGmjeEP/kfzdCt7qqpgKkH/BbpYXfNb6aKoWJTNz7JUTbY0hcomW87wrzrc22FY
LvzquS3ZXNpoP5bVGnJytJ0+gEgiAzn/8+f7ce7Rm5u6M12goXNIj5wG33rXngbIc1/w12cc3n+u
738dnjMvfgDq36Or519BH19XRXmztPySXNC5zdhYtcPrQJQCy1L09KFq6ztQIN6SYkxhLJkpIOdn
5r2QVXjh7J6LO7bQNbiQoSzRXTv2k75ZSXHP61YkDon3KwrLXum/Tja89wqTynXeMy/8mo/ZQtla
SLHrhvvkOHvOT9kv+2GJ91/a/y2OLYZKWhEZPNrTXot5UApB3+X3588+s/9bAFvVeiMCNI8cDSYI
Vt99ZMp5DXh9AVtw5lYiHz/7z/Eybg1Vjcglx9HTu3Zu4djFoZNqX/HqBqrH91/7ig/L+edn1MTA
3NbiK2pQqPpSnCI9oJLqX/iKMwa4BbC1o+uE4Donx3iVmSfJVWUuMXycScC3KqmAdrDRUixQSV4w
9zvIJamWZ13phNcSsngXtvncF2yubYhCOA3CfRyh1rw4NPrbTNPPr639xsLZArLgVmFxJPoIH9Bj
Sbp0MkH++eP/95vTLVpNLIP0vbotTv3oQOmSBTRfZaezrz39Y1v+OTirFwbTYDQ7FjWRSShimVoq
hgtP/9/GRbcwNSnZ5BIUo4/xwL8HzDy6c7+vwvlCNPm/fSvd8qoNUTPN7oiz01c3YXE79k+AQKSS
vyKTk+q3Z8ILDuh/WzHdkqsVlYy7ccLpCZrgqo794xL3x8HGPwmhT1Fkv2TFgIX+382IndqQOBiq
E/PjEfPdjsn7Zopz4tBLdIn/29zolk7NYhiFOAXFl9j9BwyViuaEpau0SiCIM9fDpQLBua3f3NlR
tCpdmdWcYnDUYzg4+h6N3aGe5i9dN3SLQNOKBdwRBdJrDk1ZEKr+dDUaO59bxbmX35h0qQELikZH
n1iXUP4GyNbcff/80f87tqRbsFnIKojTzHj0VHdHF2P8PkayGmcCncGFw3rGYWyxZn4UYCShGdZj
B+bjjHaVvjJr5F64Cs4szRZpNjvMcJ/G+jQO+qZj9u8Kgu2EoIPw+fqce/uPdfvHIfXeakLFdXlq
WVHIZLHCdokAAd3L157/8V3/PN9iFmUypLOn2nbOwbjQ4w5GcUk84Nzubix4FqaL/c5UJ63rH0C3
PLvav8cU1e0czoevfcAmzrYO2BWLuVwxtA7SsIWNJGHKy7/28I3Vrk01Ii0o1mPI17yZ9UME4rwL
RnXGiW4BZE1UkBZY/vIUUf5sfXIqeqfEB0S3rfS/EVt8zYtucWSki6IKmoHsCJ7N8Ffpme7otzpk
CdGohn5pnbZAMuiYwKvR1p7aEkSC0BWbd3UYXxL0O2MDWyDZbB3SUhHCBorqumLV36Lo3r724h+b
88/xxzxRB6rCuDr5UC8A0dYcpqybLmCtzr33xnYjUAh70eqWgFR4f7zSHJgiX3z0xmxbqJ9wOg/l
aVprsCwaO+1Bq3OJoPWM2W4J1cLe1/OMrPhUzl31I64+gDLOgL53YuPAgWwmpC7ir5nYllvNlQPo
ObFMR7TjMguq8QRy95daZR/L8d+pP/0vHjVXLb43gY03GqBY0WMKHvIcBn9+fnrOPX4TRevVg1QQ
rdCJ8+A9E/A4ehqaog26iSpp4KXDC8f03A9tLuAQsk5DWXfVCZB1e4jaWGaS+8t3zfpLif+ZSGiL
H+OdMrrpsFRB8ScGlznGCUayqwDVFN2YeMMl8s4zbm+LH1P9OPaxwO+4RXmFH2nLXTC9Bda5keLP
59tyxu623GoxNJzWxcGIVzDV974vHyLHv+S1z+zEFkNWGZ8CVOyYE9qiByZpqgL2tsZfvO63IDIT
OswC0i9PvV+OIPXXQQ7xs2r3+cKcsevgY8H+8XYFm8OyhhQE5vhVd9PNY58FYDNMAn/923F1qV54
bo02VzJgUn7MZaw+MD7fQ0gkhX2wr9evUUnSrUIqJ7NbWPDBnUw9/Z1wV67U+1q0tdVHrUeoWTtK
qRP24T50iEnCYr5U4jy3+hsjLrSqPF4P6kSX+b0a26uIDXvcEbc1qLg+3+AzJ3+LJpOepqFTTM6x
1gqFj0HRjNbzpXGEM/u6RY6JvnAWsfZ4ul8812Wbh+6Qe/bSpO+Z9dlCw5SVnhEVcm/JhLgba71T
Pk/6upfX7lJfMIFzK/Tx4/+YQOcsNpDRKE9idF+GsgHAru0vXTfnHv6xcP88fOCz74VeLU4lk3Pm
lPKGiWa9EC+eW56N8YJiyBMBQKZHJ2wf2cSKlPRhl/BSpXKKLkExzu3xxnZLdwowAh+I0zorizIp
pKUrxqMEA3ZPXzuj25i6r6N1hpkd214B+udzegB/yNcmAugWHrZUwJcOkkZH0PwXN3rlw8GBWkT2
+buf24OtCcvFazSyx2PrzSOCCd9NdA1B3bDvoNFnu/zznzmzCVucWFm11EwgNz3SqX2pV/+1o2s2
gyHrwlE69/yPGOCfc7qIsKNhsERIiWcIpvnOksTIjpPGXOLgOlOK2iLFuhZcUtBDj47ERrtoxDgm
gEVv1nVWCCsu3wyQZGkRYPt5dYmm7dxHbSw76qltIgJGDua1Vw3rniFfU2TWX78mnEW3mLEIvDQg
fefBse+Iu+/tCuoy1w0vRPTnXn9j3k1NHTNLEhw1hNFQ1F/MDvMN9tsIKtTXz4/VGffkbWzbXdfG
JdKGx8r3hf8yUow43AemoF+bsKT/Fz1G/x8YTlnp8MA/ehN/a5zqCdWWCzfzueXZhNrUCT1wdIFf
cBaRAKSq3a9A76QiiC8hk879wsa2yyiew7CZ/SMmuG2+hGBLTIZRlC+TQk7++Q6c+Y0tOqxnvprV
PPjH0l/MESozCLedNjos3PCvLdQWHVYRiLSWkEs7NqDK9FLbSv67R5fTTVsC6PXXPMiWvwxs19Qb
G+Mfm86NHljX23tV9X6uy7Z9+HytzpzWLVIMXU6Mva+Nf5ziKM7abmzumjWsLgFTzuQ7W3wYoavp
9QSRXzeaxvAJM+HR8BygS1z13MR/2jCAlHrp1u03n2Pk6NvXPmpj5WVvSqsavh4nOkcZg6odCrZ8
vbD3Z9RV6ZbczG3HVoFuFR+lnSFhdXSMSvWLm/Y4ukGZeDzq03L5KewqEmL4M+CJTUoq/RPS5rfL
JHgSuV3uFX0y4yEi6CCurZ/Dvn/pg/hVCv4TBLsmEYVbHUPZ9oe5GXSCe7zELcIvHa5zO7+JEOTS
6aaM6+DYzbyYruwCFY8rrw3Dr4mo0P/ConWiActxSI/gPsSoV+kPw05HTFzAbZ17/40nAYaACjVQ
D1tbFEDQVqpWiRfa7tfnh+iMF9nizloyLsFoGu84FxDRrcauPOml73LfI/LCT5z5hC30jMpmkWtf
eEekoxTyrVNwcMCqfMENnnv6puq2VIFLFtydx3LF1EvSVtD0FVPEnj9fHwpHcCYA2eLOVuiyWIV6
25G0stuvIJ0G3Mb7jQ3JifGiHQ7WX0LGqyoOEeF2DbiKjXixlfu20uIhNuatC/1fkvLvTjvrLJDN
cS2DK8Vjm/qg6IrHntx6cXTdEt2n8UBFWrvAiFW1vPeI+j4DZZoCNPauw0BgCAUmBRGdOlFoilI9
v7fUz0xXQ624fKvm5SmgCCMb4r2ENZQdKj7fTBY4Fc+Bp4heBskfyrYWQOLWz2UH5itb5aXtnsH9
/EBEpPKP54RuuK85ydRqMkmHh3qpfzp+WKeFH/4swA1hSH2MkDh7nO6BsT80XftN9t5xCP0micmw
axWGciqOmoPMjF/vw0CmJaaCMYR38jwSJ0Wg3OTjvaW/rjt3Agx8aGmYCAJeIFAUXE8KBEcKqrTM
3A1DcFQYnjBcXxvm3/Fm8RInLvfKuNeD9ROu1+MYRDn31zyaxJUM2qNsl2PFyBXmVF/QnUtsO9x+
VJ+04z3PY/Cz4N3t4KnbyavvURXm6SrWe2LEQZWTTGNV/AbkavexvLqkNvea6BlCvTpZmdG5j7mt
rpjvYlhPKhT77oFDd+nW3Wy8UzR632sQI/vR9Fiw8Q1I0Zs+8sNkEgQq53wds6qof36s9Kine+V2
iJit+tZ51ROxbQ5StYMHSnAwk45JNxloH0R8V1XNXUHIrW6XP3EU3UjjDfnYsj9jba9cEIraMH4Z
mwa0XWoHkHgOzfkU0r9/IiV2lXAAJMZfFtw50bVG983yRAyjTNbFgAVGtU9uibG0daW3jqbPCIeC
BIOZfxo5saSK2PcxlMUdCftrSjsIt7jsmcTayWmI3FEMoMXVMgh2o3IfmlLd00UVGRPMP4wFc3LM
Co+ZrqkCNIfV90BoeYlbEQyjtXUo9rgBVBrWU//N1faqaMv2UXYYs8cA0x2Eke+bprZH25dmH6HQ
nvd85djj8nukwmDvgE05LT0HukOLTUihf/i2j3Y2slk597t5YFlAiyeh5yXRTc3Sqnb/xIXO44Xc
64A/Wl69eyC4TiM2dckCAWyDGwIY0L1jdL/ni+MmgygPZJ2qZDHoK7YVObnjCJmmIkUhW6Ve7JQ/
kNo+yxbaCzTm+8UJXzD0/cpAgr8PdbGfpgG8ARBJIs7w0tlmP0XQb2eLftSY2snWNu5TnNvrgbEf
ywejRWiuXaVTGne5sSvJFcZx0iYmBw4GzaQ2at8AfpZZD8pRS2Cui95HKi8cP2GUzpkf1fKuk/Sx
LvgvAetNhqA/gjbOpEKLIqF9cMS7vaGMUTQJmwhesxihcfbBO63Le9L3t2zVLJvD+k9N1BNmOnmi
tDsBAKPuzOBWieong8euQRIujB8bPdtMdwTkGLXZEwyU9H3za2nWJcX44JIuFsrWc7ewqwKeEqWA
6e/HwRuj+QmI+kcupmM1CPgzHXzDJKaTrQPkDprwb8llD8wKScrO9xI/YkdMM775DT/NRfwSorip
efXsVCYH1UEG12ETM9ddZgAGqv0SMkPTI8aLPvrl4x/893flT3FKGlGDTq1pXyFHFCbIJ4ukDHu4
ijWKIWI5PFgiT3U/R7lf+QeKKS4wPwHs5+niRwDW/qw39b6CSlviOsGuddzdBGFWN+TwFhh6mYoD
lD2vFt7aRHSgbluXdkhqdNfTRQIVghqVObSrfzPRBcoUgdZH6bos7cPhGPcxqKwj8HLStK3LLtFe
nTlr+VCu1Y+wWJ4g+XEgbouCCqTLSwDhI5Y2AlFt1Afg+ej5oYyKt4HLQxj2jyguWCjeu6nriTYx
avUPMWveSdevCcYz5lx8uPxwOo6QfBLFkDWlmJNIjP2ND4WLSJbN3arikwt1vcAfP8CbaHDF9IbP
bpw1zBuS0pCfzF1/jBGEqOwE0e4yLmDB9A2zqPMegaQ5YJwcZIiR9CCGPN71QU3gGeKHcFY3Xdwc
vYEcZm0lhO6GXNjmUVnzUFkd74sujNJArjYtVLS3GMdsHQuKqSkPKKgtl/DO5agwBbYb0ygyP0O3
q9LBWOgeuIOfOfX6hxoc+n6Zj1G1Xvk6gP2XwPJDY2ZI29Jh2RDI/sosrXgsOHQN/AJ3gqqnXDQ8
p+NyFYFq+T7o3KwLFu/RM2vSUrBdiHXUrwMHS7yiJVTNsXEkdG9FHD6DguEW6pZi13Gqc1f0a6pt
Q68q7v+eHKIT2Rl0R3p/TCK/f1HLyhPSzHFWu9A8qIICfbJxeCPNwBIp4ccWU7epO69oCnnmnTmm
y3xCl4PneeLKunOQUt0BKxWZgws4Sg4pFZp1UFbOFgwy7xfIiaSAnN1FPZhxESDA9NaUMfdm6UTm
D12QLiiB67hpMmBofwFGeQXLOzrTkpgxDH6TYfbyqVj5fdGPck/rsTqwidrbcnSb1zEYm2tRNlWO
2UScVk2cxLSkfuYkqLMoCFUSxYteE1Oi6JuA5nxF38DUcTqREGyAjIMbqNLDLbjKRTIaDz6r8JWf
dXi8yVk9dQVGvrW4azEJsKt7KFNQ7XZlak0xvkywp4y3EbVwE0XVIBzXMp9i3TzLKEQECknKzFWs
BxltX+WDo4uj7zXr67RYvWNIplIpgV0QnnaCxLgF3FpVm6pIptnz3jUXQbKGpZ/VVbhAbIGYB667
4aGIGS3zwRXlk7dCdKes4/6+tiOmJiF63//xOqpfgzowCwZH7HK1qAGjPUQSj2exLMmE61Oph7ma
970b9gcoH5WpTycw9GrPAIpAvTm3i2xfRAn8hm/1dOA14+8OaPXfFQfbGsYOZXW7NvNQJVJ5YSY6
sbpQVmtGnpiqCZaPZmK/n3y3uY4jR+ddrPukc8Y+h0y8v5N1SXc9ItYjGK11Hq6c3xjI/eQU6cce
DK/lT2/0nLsp9rrbuLb6lkjfzTEhuuYypI/Qno2SWkj3u2cjdo9EDhoiI0eYCmt7sAub4mRqiP02
IT5NKR/kB3cie7Etgo+2QiPVj9w1D/gaYUCZTddLo9WvIZZdakf1k471Qyuqn56i2HcJom0kFYjY
5uUXwP3TztrA3YvJPEUYsk9QjLSvGKGxO7KqJa2j1mS6GKWA6npL7yYwu+y9j54M3B8KNN4SoDXJ
xZMbNlOqFleak2WlK9JlDkmyjmSB2HZ8p0WlMtcuiInnIdhBp9m7cqgsklEu7EXZPrguQVibsrZ5
d1d2NTAu71vPh25bFz4NS/0rqOf4BHAdSxHML4jS5+AvqMqKRCAcg2LTJJMGU/WJnjgOXYkhQ+wV
uXGXyknqRjW7nnf2xaVze2wxtXyqY5chOW/uHOb1SeUtwxWwPSxp+BRPmSu4D/MtqiMGwO1fydcG
zPyL3DWQAIDohLrCe/GkXcbixeVLfG/HMkrhGL0UhJnFHoQ47g1IWMZXS3sqchUCOJcMH0VwaAKG
uxDnPl0jFSRoKOjE70pcMRFXWcdbkWJ0AEZkuwHSFjHcLBv6H12LATrIKswglpNFJsKq+GHi8HfU
hXM6VQsAW5GLs7963lWwzHfLsvjfPJwvsEp1GsPfld2jr/BQm/4bkX2fkJWJF5Bl4FIS5hdOJAh8
mG+PzDi3YbnyvB/DNvOEgZYIk4UHYq3eAzipowfX65bU8lYdu9IHtWblu2mDlwRMsyNpQObyZP1R
I+MyfWabJsyW3raZ32CO3lIvTA2kR8HU5OmUuYjT5zkKDqwYf3mYWd9T3t4vXSMRuVUsr8nwDYHX
+Lpo7UOJJwx3fWhvBx+xfa1anfmFLXOw7IqrKGDPRronxKU1/E7N0zKcmp9F6f8iujOghcSooaij
7/hE53Zs22XfdPMj8t8ukYRgZmNkD5XHzK2HCtq+N3J67zFRmDeD92Nccd2LkUzformps6AGxSSK
JDZz5Tw90pW7GQvBl1p8HH7jyjBZ697FXEswpl3J5nSOWlR/cO9X1xF0g3lWEBXfcgzp74nsfvDS
NontPJP2Re0htaN1k/gaDCAIDKvUwckHZIjJbOCN9x7ytt6vCjH1rBGaNW3R70pnUgfqcL0rQNWb
dUXs77xZR3CUzMuhhghUx8J+OUEFbqNq6q+talU2y8DHypj3AX3ppIFok1lhuSEbnjS6gcgxenGY
jLFXUzFOmVf7b35ZtLA2SqDz0CAlLDP8S3dNMWtzYMI+C15hmpvRMQz3/rj6v3qk9df1MlYPQ4BO
Lo1NsGPSda58VYIQzpEyRxT3ToqPRkgs1myoPHm1TPS3dmqaF07QZ4Ue/WM1d28lsCRoatPbEWfh
VKAJlFRFZXbgZ9A4SWGbTP76s14imnEFp2S5UrsACXQWTJghYyjxP1i//ZAP5H6O+0akBScogEyj
s8csb3Dt9yxO+Oqs9yWuxMwwPf7VxjR3Gkf2tnPAZpnUvKHXUNSAq/b916KrKnCausjBy9nd07l+
G/quP2G4SF5b2g4/CndqUbKr4kenxzP7oP0VTFWTDlUYJQR+OCmjaf4eBZy/BSSs0gbw13xy5WMl
WZEh43+p6rlO5gqVgcosi70fOiveqIw8d9cJcOqXyDZ4IVTS+/1If8rSVQ1YRRA8O23O+hEOo4nn
IvjrxGtboOYQTc5v/JtWD1VdTG2XkLYLhoPXFDG5XpcFTt8f/TivxyBIeuEOb4tTtzcDZmpuUAVG
hFpqE14zvQ53FNPJN67FkGQeD0F9pFCcugsD0GHvbNxTeDNEtT2wfBj9pUE6hlCVcMno/K3H0twO
SL+e5n4g7SF2ZsP3K9HLkEx08pLZVYhfp35Fsu577U61A7+DjoDnJVEokSvghnXQOmtHklecRd99
nzftdUwsewfifdpRtcy/bDzjWdOHUCclHNQ3blENdbK2br8bzDQhuh3sVY9P5WnHBojW0AqKklEU
ZGqeULQAHivtnAjmiS5dLpe1ypAzl/DfGKWFrgcK8GwCoQRq//tZRvVhXTQ/Om1bPAYBjRt4SQkJ
MAjwTkXCVdA+yzhYfkAfagTpXk1QVyChbgF3D+ebBkStKca9grQeHONnpFeORBdem1vYMg2hItaD
6bDi6ztBXnigQhTfAfHHhEIYQUTo4Ni+z0wZ9bmH0NFmYw3lRCQms70txrg+CqZJlJjAc/qTiKH5
mvnSa9+Jqn4TtxM7L17+LpAKuFJOtTxGsg7GXRt2zp8hbBmCrkULlLbVOv/2aBDdNSz22yRqKvW6
LpGXDOtgXzSy8JtSt9wkk8KVNa+xvOq5UGk3jX6iFDjWPPTSMw7K25uwm6o9bAuUWSYUGNgigMTM
Bb+Zg2oGiwwbYshMIfQVKN5kRiCFEGRB/hQ6A0tnLGaKOSIv60EAJbMAm3RcMQx+P1IX1D1hKbOS
lTSFdMCwRzjX4SXcaj/1qCnqesT82WQ1Au24Ad8uMkB7jT4NSiKOqca0F4b+iFtprzQBLKiArEiU
OoiTH6sxjh8jn5Z7y6ZqB1p/IONVXO+9KqAJicrlA/FvTl5I1Q9j2jgFXwAS+Ynb8XGxS5Sg0aFO
yOIRVax9nWNeAdJPSz3/gXiz+xgbPt4sS+ncxigc3MBRuKgaLfUpKHmV1qoeDwP8YTIA2P4gnc4e
GxI5u2GRpsymVhj3DiyP4PIQxa3byeUPYU6Z9yJi+6Kh80NMvOgQVeyt7mSZqkmP+2BW3dG4I6oN
AjWqVtbqODM1XU8Vt0dEQt1DByLaLGCOSFo5Vs+sGu2jaNzyqlsxmGinot+3sePeISOYMhK21Y+i
RhBUdwOYXNrh3l9QIFPGa9OhK+jvAhLNKV1xvUOuvUwqjIvdBgW4KHnrOTl0HAdUbGWcfNAA7pp1
nXaj3+LKKCArbi0qdSpQTkbpuKYKkTaqPmuLOkSockPDKddqeIV0rLlz17bbM9E5WRm4f7oxxs3h
TOjGSMf6u15Jdl36cdAkKMd+HI2eXUum/k5zTxLMeq2pMzvyqmZzhMofQptbzSGpVkgx5aXPv5MC
Gm/e6NAkCBZ9R72pOkFa4Dcy1ipxAxnm5GOSCPMUL2BsNz8oBLjQdBTVE/xF96CUlPdjz+ojD1fn
1Qa99x7RkN4LkJuiFw3Xx7puerPKwiUjxtmhF1Mgv+PxbbzaKjNzg0Q0dqqUrKALGaw3Pfk68nN3
6kG7Leb2B1mlfBXT4lzbxV9OLEJ9Ui6lnzRxCx+HHkBSDN571TblngxIeiCXA0mBqGCg7vTIvlkd
BtrQavqFtA9F5qbnLk1CWslD07coVSqPHwDqcfYdqcaMI9DcKRx9VC7pS6Dm+GYZ3IeilhDC88Go
cDdAAD1xuCiRslqbIoQhCWH+Ci87Q7NW8zkF/GW8QgbepCWjb11fQEexMa9m1Uii20J+R4DZp0U9
NKcGZK2nFuDkHGcTY769152EIyHr5PgShuKtiA0mcl/HAd2thg27UkiFG7xqcP+jIH/NxnXIcc37
z4ujY9z1M7sS0AXclRMZ8V+Qb6+s+OZ6c7MXtNGZp5wuBXkNuSZVCelA8BfOt507+7grtZfNXh98
nEIfJVEEJDWo9ZJxqOKEiGbeFTNKz0HfDJAp5VPOuFb3DkjSy0Svjvw+jgMuo2CQ+eqKGLWmskbp
3gbeDrzWUxpUPsooVdhlVBRBgVoikz/q2sjfSEGguRKOsUiRLU75qJGOM1filiuhdcEaqhA3Kvmn
5c5w7yr0RbplHnZA6so7dwRoE+FS8IhGTPROBI53jR2DdphfHaG4Nv5EABDsy9DORxW6QYfOSzn/
YqSon5a+nV6ayRUgxqgLchXqEl2PCZXvGmM+3+p28jLM24e7uCnMIxsgKwUvjqC3QoB+wBfJnKMa
dVOLsnon6LAlC2Ka19Ibmmcd0eh+CkoUQew82oyPPtgtpbaHga/ke6gmfNZoFopuQgyOpDyIVQkp
xLq4cwe4joSKdXp2uDV/Rw3SJE/F/ZMREvAtr4UiJ+p8SU9C9m3senUDbQ/72krR5V00/+eK7jTf
fUBPvsV+b68V2siHUsQMMV8L/S0oZGEh/j9F57HcNhKE4SdCFdIgXBGYRFEUKcmWLijLKwMYYJDz
0+/Hy1Zp19aSwITuP/WGq6LVRBU1w5wWkdBs/zQPXAWDq9xfkyzWfWo57V5vE+vaKMs5ztIrJGPx
vOzJL3LQi2w0kgrTmJyqKLeE8cZunveLZ2lV1DpyXHe263HDr2I8PH4htIRimSRDdzOKjJNiTo09
NEN+VSKrT92oVDQy6htZYnHMfWt4mp1t2aGaFj+yb/VLYzD4TK7L/E/ZKNvyWptmZNSwDsfc0MDR
xsSxz37dTaHbVvPRLruSPqcvOye0vNq91e7f1VjWS5kIL/QKDtm2H0lfLyoZucok8aC3n1Trv1iq
7yHHMApWpHIzPmm/DPZTzwSzUivv+ZgNQQHADRB8sezkTSXFbqjdkzvaNQBm99b6ax2AjHEp2UDD
XFFjsaShSNMvk4KcInMLDU98Fq6+y1z7jcChsJq0Xz7bnMorP86OdrKpwsD4sf/BZfXuDs/EaWtG
/dEZhsqn5+b8SHUo0WFKojIfz12fPDtct4yiHqK2TO24hA4I7YQgkNFgH3ZR2jYfJaMoCdulnaYR
kXL621nW7650MOiRsKzr4VoMvwbZHuu2e3aNIpwnuWO9RXa5HEdPu+c1riXLKPabqVM4GfEq6Vfz
6eRXcGiOd3xAxUvRfmtNNQdW0X1qfnLoqyLu2uXkVuq6bNmumtpjMsuX3tac0Kx6iGPtN6LX8+Q6
p0Q1N+nLF3MuWuBD5LuL/gtA7F+SqxfP1v6l3UphlVEKdT0wPFqMsDIG7zi687NLDMeTU5tW3Lrj
HwWt0I+KHFixvXh1cqQwPtoc/eOsbv6mnTc/jVWvPlrLO42+e1ej47OWyj9Sgx71rI9EK0JHlJcp
cdLIt7JtD4CNu0pUYbEJN0SDVQYZJ2xgONpzjfc2MJSz17lcO2G/z0l67Of0n21XQdVNsS4gwiwN
Ikd0yz73xX7u3DOD6bN9Pednz/P+mPnw7bITDxToXcBohYtFhA+1fKja4dg62wrS7FC/EhKBNoQB
opk1R2PKyAImJfyXtmYF+0rHSTaLhCbZ3pstbQ6UdEnUS/5i32jnwalesybb+Z33TXq++uk29cfl
H3ttqb9dr48mYX11dXd+LIIey4uH1H/YSOWe6ovWwg35ef2vsuwDp9ZfbXnYMQhLr3095n8ZD2yi
JKOCwurgQYR4uxoFQuYvh0rOkZHJ2zr68WxWsS2aaDT06DGZt2L8oFkYUbHR1hjUTFBVhDaXEKu2
zT5NYZu1IXmy5v4rs+Sld1PrSjB1BUVL7adzcpa0CaPPYGOCuyjpvb99ZxxKHkJe0Mhu2XEcm6jN
LdI8pFXHhqf7OwbUrEiI2wZ5pvqonfTqFHBcM2kAtKZzsq+H+hMDX8KjW9641pgK1zItQnfFGOp9
dW+aXtsLc24i3VsHznCjP45DqUOHlzfmfDoxm/tolGOyc+w+j32LmysVzR0gOg8L12H8yyhMMBzW
EQ+sOrHDxsBtaytM8nWNxkm/8ngfFmnvzzotr26/7JbaPKe5TrnuaND3TP5MrUgneS+op/koM1uP
e5GQEmrda8/+IU/rmUCRnHXYEH49kxuZHNzEzY68MB1aD/gwzcHwUzOpg6nX4cLrWuwHkV5r6Z1M
y7736XD1hMko0OWXvhlnO/einqIWSC8bSWrSQVqVJ/6gam6jjdvgm290zs3leZnX2HSbfb8NlzXp
wYRSUwu1Lv+xXbobp/ox+vZPzuMDpDfUHj1VH9bgcEGT1XsfrjB3mu+pSm564jmQYOZzNfUvxupk
BzW3/5rVNyO51DCuSucw7W661x175ZzZtEPYgHulAB9+8+wUY3b2lvpVFiNAwVgNR2Mic2/rkz1o
bLsftZF0CRYxgMPHZpFvpownQ2cagOWB6g5QpitlfNcOP9VCvORq/CktM9aVx2VopFU49RB2jedz
0Of6U1bVsSr682Skxdu8TH00c07ND8mp294dlnGSlt+Dp9sIqM3nonKoheYbSpSdYWqvtl0++VX7
OTbls1elR+Z5OHuz84Dek6KJmN/EIBy7OWVjdSbIR71sLhPALS/EVdREk2bqwST145IwfIYrJwdE
nIMELjIQXRNaQvVx2lBUAfxWKy6PEspVIfNlIPe6DvtirH7nZvLt1ECCHfPCREsYF8AwhiamUle2
FeVq/cigMMChYrEYI4wRTenccQ7pnB5Pydi8F9tGJV/rkVeVMpi9+dow9njsl2elJ8fZ6q8Qttz/
m8exygMraxT99TJPMWTvi5eq+9CU17Yu79m8ZWRbDU6wmBlNqlQ/9TCtEfXjk9v3duzkygiWVt23
QmnBTFDgngLUvZauDZnXV/HCzM3ALuGAJCK1IG+yLuRke0qGPIZ6I5rLMafPDofZATKYcOMsVhOy
C7ruYB5EGeb5djfyDUojfWXc6+esr1rI3Oedp4zn1J+PZK4dEDiS+NDvs8dHLX3ji4qGUiK/rznl
QOcA6S2afZa+uRPF1J7mNUXckEP9FYKbU27i1WvaqEuaT2W7pPfxtlo0SGEqZBF2ZXpVrj0cO797
cTcG2iKzCevSeSjZdQLfODn5Lo9H3T9Z7vrapuUvJjONAUEI7yTfamzWBBJWYy51SxhuCMSvjuZU
eAwG85xnN6uGg+5bW7D4ZkoYoqxCLyX/aCXRXvg/k5bscEKKmLm0H/k4vWlNvauSzQhybaK0KKf/
tMz97frApV2dAwkrAb6EbTge7dWn8G//6ph7Q97GR+ksHvAIBO+8OP8lbhqmxbCzSnga24/psp7T
tnvVckVVreq3xOe2Mdzir+uigPZ9uw62UaPdzc/+RhVFaVyGhar+Gv56a1MOiGr9bnz7dTS0r2JC
x2B5N29lUqwt10um8g5SYIA2JyeTsr0+ICTcD2m6RDhi8VWV2z8/Gx7w3BHd5N6Zxks2rW7om+PR
ZU+IknjNRpdbWGbzf1pJVl1VWF+2UlXoymm5Okv7T1NaSv5m7R9mq9OCiRJQVuoVhKcLQIUfxuF3
Z2ouNgs/8ec2lp5OtoA2/FpWKCN7sN7Hgi1SsoaCZDL0g88lHxm6+7rpGsy7focU3/uN/Cgkzssi
yy6mq9M2O+KPoDArOvPGkLFvvzDeS84ta/LenWW6l3p34ijl8vPA4ya72THs+b8h15+zerpZiQBJ
Q0bUze6L2QKeM5OFTqimyC1aCqtGq97XUjf/tINgStJqmrHfte+ObzyaZsO9D6p7mPVbM/RWlV71
MV2jjZGhUUmaz/eq0w4XeopQrEoh6gGJ7xuasHjxPf2oMk+exCJ2HumlgVZZXWhojhnNWcE4o6FM
4r51r5aloYTTGni21v6lEA0+W2CPgQNcTHdQgJNTQXnU4mM0LfwiVThMdeJTG6Q82Yycpp/Lgmya
3ZttMKCQu8AkxQ2q5K3wUK5trtO90kGhiRXCj4q2sj63DFWKn8/N54Iw+A1dS2GB1zHc3kfOUQRZ
szX/ISxTvwC2ktglYy1OnfqtSLzPjU8Xbro9vwBRFNHSt82pMDmp+1yhympH7N11ikxg1ZGSzFzE
ubHcDMCfa6XxJepEvgs1XabW065OR+VWs3yhRPoQIXqyY26gd5hSI4uZB1NGiIvcU8GNY+8mmwlh
JareEGmLdtNT4EYmlPjsGb8O9GluduAqTVgCTjCVnsF3VLDOPVVtdxrJm9k7nbueukrNN2bXVyGF
zxoywWF+Y0bWdnZlvX1Q4r40KYCBpUaOdB9CnnACbV/T5b05mp1e26q4+qX+Ubdtem4ZXAPPNBQv
hEd5WGRGF/JtZli6Shuarc7+noflVitb7ieXqs5o7THEtVkw8i/J0EYb/6y8q2AjJhATvSETNqMO
cIWOvmMqv/W5PW/5NtODTeBbpdYcayr2Z5EwZEHSlx8qxwW5acsBBQ7jzWGTtL1BsjpnknZLWogv
sI1zm9ivGDn/65Z1ee1yv91l06C/6ttI/4HQIK4sUe2kDlelBDURQQnptUPFfcyzKvnyZlm9GXqF
okzU6b6s+vZQDwwN1Qf8OpRNY5z36O7JV7T33uaQMyWNERkX/FAl63ZfEvQdCBeyNe8lSh5jmG5V
ZW+QP/0AMWILeU0rxywCNW/jjkgpHVDSb3m5Ul9+J9Y28GRg/3HwtjHR5NMX14jNNVZ+CEVoeLnS
WdJW3RNGyAVykS3WGyXPUFKXtjL1p5a8xHPV97yk1iJoD0xae9ZUkpzKxJ4j7JYA7m5m7AxGBu36
arUOhZ+91+XwXzq0RpQ3CAHazZxQ0STdDrC2CMqhGOhl2pwuiuJz8FGcTS7tUtKbfz23sAJTWG+2
PoA6CFMeeq8VEUr/5Jj0aQ+8DKro+2YZLZXRRMjXilsxaV1QVVsbGutYhO0ISwlRvT4Xbq+ujQVp
JVeUEWXmPwYM8Vh6a8rDVcEP1kt5q5MUldfSrAcjMeXJNkebiwgYL1jQEWVhnw8oqbqu04i2TjrU
NwP/4mj2lf+KY/llTpL1RT7W8taqCx06YsPFgNq25w9t7t59I2fa8GY7RyfznwrZHGW1VerIUlm+
PVPy6Rsyab/qtBVfej40fuS6i72GrYAKD+DyRR/XLZwdIaKAaGT6NkHl2Doab9MVboQGBpWAtuql
BHRcaz5+5aC/R2HpyEgJhd8KWRwy2NlPhnIPaiZEyN6S4kXDF4qOQKwPBaeXuK92xf2PaGL4Wzio
knhgTBCJuCP6AcX61vdBaRsj06arMU1xkeaOF2xlmWVh0zk8g7Xr8q9WjG0PYVsM1hFmwzxZVDpL
7Nv6yOiARrUA16aEepf24lrIskgPoE30CUQmjtL4bW1T+TWWVj+ipcgGFy62t5dDzoTDj2XpH5c+
0aryAPppamdP2Oj9+Culxvev6deMMnW/oTZFOHXCZ5KYzWOJfXz56atpLNR8RV4gOBgYV091pVmj
fXALFyyDUwJqkldGeyhsp7COQE3p62ro2rXx6o7ivuucJu7LqTw5VoFFboJYeHd5mMuZ6QKlF3ge
6zcYab5VoGXVqEejZRnZM+oj7yIqpg8E46inty7zjadZFKD/Yl3rPEykKH+nZVl96ChsnMBohpo/
uzRNczXx+n0LbeTWNPB1AkklarVpS1CMhUU1SgaYm57mcyl6SCGsVutP2ghuHGpp1vmACCsjqMj6
yHCRubPTcGUVaxtazYzkDrqDLtN2Jjgpo01fdHvoUEfOjnovXaO/EneKUnPOZfdLLmDdp0zT0NP1
elIw36raMgsslocUiX4WP2uRbk3kd+b6X1VDQgVVZrT3fu1c5Hx2xXSvqaIjo/3mojaGSuphk1lA
vvkyeVlEXJGyKWSIcggd0BAOd9105ZniGyTKdub+M3VLjnm4oQ2lyco23mWmxi0rLZHRThNA+aE2
owOrknLVTpppIhKymkzLQgcPpQrr0XYUeIhTEuekJkQTto8izrKB+587J7PYLK0OhI3A2eij0TZ5
HgjVqW/tYfX6A3Z8me46ivc2mJ3RJvG+dB+mkc6EOvJ8jWZATlIYka9mRA317Aa6mHezb/gjmBM8
WTx6HiB6ImgeQsHEyTnu3LSXoZDz9NlOyvoakML7p4cpqQ1t1vf3Ck+bUZNK3b/ZQpkf1VjK/0A+
Edflqw9XkaNvpqjzHrrUWp/pjqxqroBKSmkfqqS0VUQPi3LHzgf1thLVZcH9TcZI69OVOozQAh/i
1NuwpxQVffAYMsdgomzb/jKCV1qxOzrubyBeMcRMtWf12LN09i50ziP6QGc+EnDCvO1Ypfm78jwL
I4Qnp7tf46VDEQrADXnqafsC+u6lZlCtDAlNdteo5Ob7sxnSzsKs5RXFXqkVPsdeIy5Nt4zrkaaW
x1eVD5F4sozy1PPdCQmR3VhCBxsoOJDMbG+9CUC/X8m+gtvV20WF0u8PhCfo5cFwWxP61tg4mAjM
rz4lo6myyICCbQ/ZQOZr4Njz6IbCaoy7MhOT5KZ2gtLntLa8aFx6B3mO3eMaAF2AdCrsCaDYH9fq
r4ldHe26VVsUJrNVfAPXZn8KcF8UYqD/ZqQUekq0nFaXnpJ+nEUIut1hySvtEVdQ0g3jGaVQa2DJ
GsXb2Fe1HfiP1m3XoezpXuAgGySmLvVH4E+NJ0iT1fQKosf2FU0HBg271ji7jawH5xUICoCdFl11
cT5YZoGEVLeMcNCy5SHftXRgLX7DrfZGzwy2fOR4p4RJXpKp5XAxHdW8JY7VHw2vhhGbebZ//K5a
L22hNX82X8guXFd7McNyLARDE9IJcMlboWCAJRIktlptG1tQF1ZbRVYjiPRsEKhnwWQ1VXpNlG44
F2F0JtKV0tHS16QaELTg+bf3YIEoWlLdavynaTWQObYNwTxXMakkkNaADnQceQBE3tjdcyXc07Aq
pJoPANNHvPQoqzLgxe4p2+Y/7lb+V4zcFsNDtU9EFMys5VzRtaN4kOXfWlvvmqSmmnKONK81YaWm
7YvO+Mo1Hy6Tfx7zqopgznYlI5fjSiHz6bdnGtEzzNNxM8wnqPm9rTsOWJn8z63053kwjiqdD1iC
9gn0L8pDgx60+PY0Mgb80j4svcl2Gf4gpEcvoVBeLDDvrrnOUKADMjBy94XMn5t8emsJLJ2t6pPy
9ur5s7nzZ7ZEUdjurkd+hOITsXNxgVR+03sr1gBDDDFc6tG6OFQcUHgtHQ8iu4W1lOLJ0a32ZIEY
hJBi/W6anSedYzOEZLx0eYJeJxuQKSuyXpu8vqPwuHSD8TZn415m8xBBqNHTrt5wwNK0Bma/naws
+xyk+6lX5cVrq4On1ZdKW52Ad/8JSnRIjJKOIgFeS8Z3bhQZoQlYQm8soq4ZI5o61NQLk41z8q7M
nOnoqGxPRr9ORxNpeyH7w+AhVvaa41z4b+D7oJe+v7MHeci6+mYw8zx0dQb/ch5hVUpv2+TWQeoX
XZiZdNqFBGttRy22rE1RuOWUFFw6lhherWQ69alrxd3Y/CjLOLLCf1Ix/ZqcFgV0jlCkNRPI6PRM
QfBh8mzHwfhnCkgOhTCtKY4VSlB71T8eyxHtyxDzLO+zy4dsiXYMLSiXKO1QBKWoxrvCuD8cKl3h
/7boK3eDrL9zlgfyi2K3jvzZbWyPJULstIOtm7dyN2eE79RJ/l9mr3t7U8/YLFFwae9Zvv4lJ/Tk
8QZpeX1OWmqxIHOdJxwYl4mWlIm06iBd/d/aryqQk7FfaOnCtdW6aNYeujD9TaBqSy0dvnsYLxtS
1ab0rGCz+y/pwjwxwnHnFiig6ZpO9jJTErNAHcCEZrS+Z8MBK2zUO8KWX8iO632rafehxzfx8E2F
vaRdgDlHqjdM5yRHnWjW2hg6+fxrlPKalx64roGSyeymQzszD6AGsPDchwg3jS10mw9IZzFMAZ8v
HHXQ8QF56PcMkFhZTMUP9TXiCCTf/SeT6KhATFQwyyoOeSdu21KeEs+9Vq748Bmx1XHfQPE3L6WW
tRSj27301KtniSd7QsOTMP4APfl84q19ZAOku7HKp16hTscBsObDZzqKNXDdh89MNLfHgqBGfBsM
+qN07PdOoY3wnQloXDP2COWLt7pK611i90/DyAYsJ3cJAGVjytQsUIa1T4bl7sA3HDkp3kgPeSkL
Uh/WrAoKbfr3eCxIzcF0ud5jGmjmC087mOoLKNbd1rObOU+/XSIJaoifeq0/u7F9tr2ShBauCaQG
kTZt/+AsjoVlv87NMMZZWZzmcdb3eTVhawSRWqHAeqP4qgbzZ9AkHxzbZFamB2O0roXtfxMQEUG5
olDKP63N+Bjt+dyBkUdNMz0TVvHbEiiWhdwNZf83Q8H5eKxJnh6X0tNCtFwZaufhc7LUzYVdCxDj
BxDvSN48Wtde/SsFdIU5p+/6AwQ1sukiimznOMuTM1JjJdXOzae/5pRQlGlpGrcKEHoi1o7BZcNR
Ds5xXNYH13JZHwAH9cfbWOUvuewjnUY7th4xwNuWPo9LlcemvV1SgNS+x0OZdp8VhkBGdv/Kp+21
EFJxEzxQATTEhXnQcnljjqx8KMzicckOmXKfKJUfiRk6I8Rn/79Rak8ME3xGMtbFQExHzAFwuzi9
v/0yoUldl/6HAbfNwZBpefSzRUX65FuxbXGBUfi+I+sN7UY+1d7y7j2Yg5qoTULpMrP/42byX5uZ
sd2a8eMD+SC1pdAOyHW3wDZrKlxxKUuXTHN1WFr/WYMvEysSRaOsPnWkO82c3dXkPDetE3civdeG
eksWhHhefrSNeUc4+dkvHmWr9K+MUdjlUuDxLovDgttpqifQXAwOgem0n7KQyG3k2Xyk4za0zpwb
H15tggQSRY0/6bTWxo+dsJFEs+sL/SyqOprqDMXQcASao5pL6dPb/k9eTpgERBqotdl3fEOxAp6b
1OyMhj7yIZkOY9SH0ZrOq++/Ni2yTd9nVtbQ/YMEuzVcAzir38sOurUfHBvgVkRuzbKkJ6Jbq85Z
5qq4BBgIkB/aYZ8CgTl+8gt7V7TgqGT6Lf3MkOCjYT8M3QkPUr7ztorcJ7M9EQEMolsKohJTH7OO
wVCf+prQO2Va/hv/xRmpEMTb4l2ddTUiAFvizCCqVYonwp2O0l9irZivabFc80agMRpO0nfO6BLB
StL0X6OgAHjj7+bq/02Fudta6gQcEHUjnvOm5PjGRdnYKH+AEiv8BKtXvzJL5WNcxQ9By3fpUdYr
Xv9j/83K2tvsHHeaT6plBpFJv/FIVtOaPcNTn5K5x/I3tMCYTlnG/B4VqAkRqZmJl9zg24p6VhHe
n+4wFPI3sfIL8dlwZWlvz3G/1HuDAIudJWx8UVN7p5k9GFrHaeVWQKfo5pP5tUzU3pjGA4OeEQeO
l26tLjhqPsvROy51e/dXbuLRAl/2x9+94//TGEsRY1q9lXZy9ET1bHicEokPJKqt2StFWUiZFZfN
dKdJj2xbqyMGI8t718KS1HgtHwr/x4nRpHsyWPduW8SPnwmbv6SGSr6yzKkPKQvOcTwC7vI9R9B5
MRqYkfpdzlSfPClPwLVn3Utd68fR8u62icPetfZrbkeWt15LMb6IhjMHFG2Wwyutz29/UN89kxBy
u39uO5yrLkHyy9Dt6nm9SZaZxmrxvUdfxduk5PpvKbJDr+FEsgtFNI4jlxPixJ8JGQVmtH0zE+Xv
ta38MszlvQGujFrsEsiLqZRqN33RluStoVhpSscP66LKd4avIuDj8rNCmWWJ9cfVlR+6efZTZ96Z
9X4ewUAuaWV7T6ttyq+FcUuGO92GbrqS04ZjWW8+2rL5WKSWxFWGx3kiuorqWfnrE/grWFlzLpwG
F6RXnNFqxHLAnjIAa2YSiz3aBc2jsvLcld2rtL2u1F5hyFWjBMSuIm1uaMwmH0xooQZQ+6xCx82b
Kke1W+z0zPwvdgiZUH3+WlMXYQLL9v5k451e3FNjt2uoDf2+WObYzhFL0dJdRp1UOYeQp3T6p1OB
0XzOWaBpJaqvAuvF8mmrRsVW6/bxQKIBvhv3L5K8Z1V632Xi7jN/OxhdEU51uzPhyQL6Hs7iBTH6
EA0PlfdGT6My/WsT3brLDDh5ZV0tepDEMz63gRj7Xtspbbht0orkKKlKdPtYJcardDiQykT+l0+A
E0p79dVGj1JnL1Cwh2kYT2YjPl3ebdhbIrTddKflTvz4000Ky1vLS4aEDBmihOhNonlQaCzW2FFF
PE+KCQapG2f4GGfVRWA4KBOpEMtpeR5R6Y+2Iu51em/tTgIAJtcVWKsafntp+ZWsw5UiXj5UD3sB
3YGSCojxkREu5x+PYSgzh7tY57OOnAj561Cd5OL5aPfEXtf0W8tlisD/Zd3aneMp8DMXj3xV3Xoj
/aUjt8Iy3AmU0KxFN+wI93/svK3TdlrN4sY+HMm02PsG8ObQN3u8Hq+J34ZiyUME77E1eEiivVeA
7a8t1+4uHdpEr8snie01wfQO0FBPxQ5FX2x1hBLoH1tmhjkkJvCFvq+lhrC7OsyPutfn3LWGEtmN
f8OKEboLykYxWXYs8uJ5LRs0ES2KQqBps+CHevstkzYqvHa/kg+xtbibNuIju4btiX/kP591WFIB
q9Eo0TiCPFeo/zGPFVn3CwJRC+nYEXY2dFhI5KbsoZzytau/tE9TXYWzoEGp3e1Dafi+KvviUZk7
eb/HP39f9HSXmC3vefN/Ek17kyaiCSRIdgXM5yz3oaj3llgiUOlIK814NvR953pxq8uoZwTSMqJq
pQKP0ik/kOFx7k09bNPkrMn60jX9Pk1AZvP6RIV9aS2FWMc/PRYtShxA+OnVpppsumFv5cSxtkvc
D+YK65/up35+X+V0QOnfovwaw2Utn/AEP7QEeJ1nRKJWvGT5oRPNm4+ne92cE7d35Ds0PziQMChk
x8W0Mat6FZQwO14st9Yww5R3JIaaUyCLXYTkDfDj7I55MHM05NzqbQP8KOreCecSz7HUGGrZ7MXi
6cFiNdHjxllGKyr7/t7p295LzDexyTdQILmzDAv8mcgUsKj8tAo9QmDu45+rLn45kS3Qm78e5tdk
cd9SyhuijfbdBq+Zc0ZygRkxSi8CDyxahYfBapiNENRGBv68ENa1vhhT8pR381sypM+AB3OoZ8Wn
U8rPHh7cdZprLZyPuugXDH6TEbK0p8Ccx6Pppk8uRKLgLoLPOxfp+MK99Ksp/YvsnHjOqp1vuL+B
qM+bbp6AUb91VRxm0W0PNe1+o5BNOuvHkwko5ti/5Nm0S1Cf9qPXx8gQ2rBTGMrBhhm7ixwRffrj
8Gx7luQ8YRsDBq0wMifmoxopw8cvXEzZsBUpZYHk3qkoHrqjIZwrdU78CSG8D54wguDZkaTKDJtF
Hs2hBH200dzq7iXfmrhqBdpI9rPJ9jRpeAynRE391nHCBhRUY+gv1wdg4PrYwdV2S5nJ52Wvj0eB
s3ZGmKC9mFO6wxUyIhjBbyCGrzoh1A1zgdA55023/q8X9TFvGXXaOjvXciiFt8AzprfEg/awGogM
A7u1PRx6MB1CF1C8pTGeoQ8OO1cab+uAx8kcjl6rP/m1gyHNciLdTA7g4Y8cX7yFfeYM1IBch2uy
87QNfZRzXunZmbEAD16QqTSf4RgO5FaMyLTmT8dK3lu/3uN7INZB7s18+oNaAF1LF2pFuldFHRi5
812bj6Slv49qQkiB98TLTh5HHQvzKtQVeB6ieOgQqQwHaGMwTQ4v/vsjgU49/hI/U9prgYarUSAw
eTz4ZN2uje15wYyes3kAlPq8RG6h/jVuFy/9hgCwdCJT+8hRzp/zSf2dFIkri+/GWo/ldfi1gqQq
e5KnVFgFJatzoH1KQ2t7tXkoXp11cV/M6H/qGaMrkKC0EdnXfmj0mh50snhvVwzt2keNjAjcx0Vg
CPiDuPCGmnlXNMsf5WZ08chLglT4gBbSfc6s/zk6j+XIjSWKfhEiCh7YtvdserNBkBwKHgVXBfP1
7+BtJEWMRhp2A1WZN+89ySNZyVNvN2cif6vGiR8dfige+FPVYuHSYYtSVGxznmL8gX+sBju5KFcO
ZhXdOh+t4rWqRL114+o8czTxWT+IIkHcLb4pjt8gKoZ4Y61vQUHUFluD7EodG6SCxZnrd5/wKtch
nsu6ZMGpPSCT48Piy3Ikm5ZAyuemuidttutmdxsYznZ522zRw49pL5VXPYRx9SVa0lPLb8x6Y6DJ
/ccH8xO5/mXmhTfC7gG6B1M/axvDkIjdlvqw3pK3WFs6OBv4VOLBOtdVcUrnbx6Epcf6XO6+KvEO
bSWeRCGffctZpczhF/iFKFBgGgu8l96kzQyEss14NMbsbaz1sVkM6wmWX6wCJyLc/TqrJ058tLEl
c18EeNW8/1+hywlajHWz9hHWypJrk+0eIz3ruh3ScpWK+nssmnNR2uCPGLpCAG/Ay1Q/eeX/VwYE
kzMGQJibvZWOEobJuHXx+8wCdrFdj+7Zxu+8r+SEedjDlTeSjeBetZ+FnK5t0eFGCUp7WzSiejO8
4YkiptuQR9oNLvoWu6gypqRzt+8wwxB7nQ7WbPQb2de001DuJm3S1xsCp+aMhYQpJCKV5xzNOPxe
DNtuNtaHoh6rPSrRW5t1nzjY9jiDKYDEKlDxWqQ0OSU7QTWpErvEcFYy91hX4bTAQ3CWddiq0rS5
dqwkXjc2uJJhhI9SqAeHgmYY9HOfdog6I+XGHL5MVfOaW2jenTwQQvy1o2FXuu6OGTYAJzZoaJX8
lMm8awtKzEJcNNnGNWxjQhrpcHVxwAaW8VQSelqPlfMycvBPNPNNIeneGPIQJKp4vuUhECjNpemu
solONTSa9pf/PjgbDg4KdiIUYT4eQ1JCI/3DKqOwIV/yBHjzeyRgRWFj3xigG6tUAyaakn/aRnc2
0x9dVO+T3wNzsLpDaraPJVBbAC4vpg2gfYjjA65lysIKHcayioucOkzW7fzg4jicZ+/ZctzHkYzJ
StQBNoqeupD4F/5dHkCCprxlfXHOgvo9l4Z7rAz10ZQk2/uBVoegw8XknCDQlF1aaphgVvvRkDuj
D17GQj01WXmzlPVR+fFrRLyMAZ4HjicnTtvo7C/zxi+LpzF0kz9De9ulT+H6Rg1INvTqD7KbKfpI
Wlv+HXk4JQbRY1OiIkMwzqvOX3VOQD+rrJ+S3EJh1efBTnG4c4faeI+qRF1wFu7LwPvsvIKcpMTU
qhxi+hYtTVbzd/7QQ31oagi9zG2hElnLyT8/o5TqDaLhuwinbud3zM7ZBqgby7zKmcSw3RLO8+KI
2eaEVUZ21UXpTB0jWYSr5WSqK3zJdvfiecgyeVz5K5fM9ga3Y8T/Mnqg98BdmlNqGZRdwHaxAAmx
QUHJtrNvXCNuXtYfbrw5qbeZO+M542Ppvc7BQjNmZ8fArSZy7GFOOGfnRmFQm7yBmKhwPukQEJ6M
9J8oijPZ83OcpV9iDHaM2i8mW7u5GptDGjhYK+N3R+G6DY2ApHNuPRCD3hMTCxlz+R9sKj/axYxb
Jh1p8KeHqkPjJnAS9t6LM5Zw0oxfwQvGmPZga/3qcqKMHPXxaBPQM+dtKdOtakWDHb0++lZ5qgdy
7wl8IRTJPUvf7n4vn3Fsv9UOmjzplGsU939Bmp+mEVmVf+PVLuyLBeuloo6hD4rht4RMcaLx7KAH
TP6MfAu/R4MYyJICyTT0N3NvO+sh7jeLyuhOwT1qBTV9L9st1rB/XqspWStMqPie7/5cvWR9/+3O
rsaoQ5JAtwg8Uv3Rc+4hSmz7zDwsZUjvRz88LdvEdc+jYaytcQDTuDxXoRt+ZwH3Uxk/l+gZVlgc
Cy8/hjI6DRZZO2hrOI1PpvKOeWHfpoakL/F3yCdMKSY7hrhbrDNVv7TzAILLvwAti9deHigqyaFb
G355L5MGj2/Wv5BfRgQdqn1cZwZm2R5vEV5H2vvsd2n+vNp/6pFckmJ88Qb++5xPOAT+/AyLpIcp
k+E+nTKUHl7wE+wgnDih9xLXTCRn++o6w7manIex9h9Nq3joAvUyxOFHBJCeZqy9pA2l0/LxWouX
RVNvJ0F5g8V5XP708CriVWoBuFrAUOiGtmo2HVM0i6I3wdVl8o3KcX7uk/pmKshyoJoi+pExSHfM
msrtPIRHKr1HmcpPEQbX2MRjaLTi/8UlCIh12jcPVdAclv5ookp3mH27Uf0iasylbl3eIns6QP46
Db68OA1CJ9V4F1oX3vnqZtkIdm09J3vR4h3vTN7mCJrb1nFUzVSnyTdm21YPAd7oQ5tqoD1u32+x
ZloPY6zivRRZchmjzH+yICrhzTXnt6ylQiYwJo56JNO9C0wj/oVAQLCOJc35phmH4D0hecLDEqvq
Vo0cNuNUH10loSnpSYBqCpduR95cTM66Nj88TviVp92bsi3Iaouj0hr/Eomlp+ZSWGQANq/gQKQ2
mWGk8NYz/bY4wUQ8/oXBhIzc/fP66BSFhn8lvM9EDMPMJosIK6lRPYO6XQo9+9uJouehBB4mm4SD
qpicU5H26X9NOOD9oGRYL+M0T4gIKzuzkXmge2DDvDccRlwfTG2SHwy4+mzDTF1VNP+zU56bEAZR
2sV7Y4KopWiyl1+Ju/6DH5iBeBGcijz6Rez4CAfnIFFawd3VxkoOFEZlFF9DAfNAFp/ZkBKUC+po
ZcFZ0qr+Dn3nnHY8w+RCMKUm01sz9no3GdNXPxYHSHhnhhIPPl72xAn+dFB/FnJ4gNj3t0jdbCx7
Iy9PpViDKdDdK/6O+EB1R9HZMw9NxuSdUP4bxkHIdk6JVzkHeDZ0vxEXnd0xcond7pdAJJNB5LrK
fCaHfxxa70ZMCGdauyN0f8EhpP5/pcMleknS6DpI+KxtOoyX0KkP/gCrDvfMYxyOF4Emm9fqS6jx
m6Mq2Hldesd0cIlwQiX2Eg6YNrKZrgwGK9bgmD+Wzp7c3sfAMVkdLB5/i63gMTKE2iOkfg6zfYZD
QoiRBNCms4d0A89o289c9CQav9wyu/bYKtbaThn0qfCOk/4xzlwm9kNewUjUJy+ZcCVAGthkhv4c
I0JtWRD+q8ZoYLbfLBZwirbQb5+LPqx4FwoTSyCNde13wAT7hgwtx/bKw4O+dWRaYg6pUTy8Rj1R
mJl7I+gfHZdKIDLhVII84Bu1gXpox71PWjAQoOLFaHqqi+J9NGJIgnMcHjO/aC9SEtyxJ2uJp7PB
k71z/0V199XNVvA4ZOWVlGtw8qalocP7u+6aLoV8JRlhMlJesXR8pLwZOtpP/9i2DlCNunwu8/ZH
Y1vD0XrDqXhF2i9IuWKpc2bmhwlW6U08l/XRGHL1a4lZ7L05DvaqEuY/FbdluEoiHJ3CGpEygpZR
Q4ElVjZheU+9UuzDSn5ICd0OwZeql4WqKwnPdVXaebniNoLPE8UbzSaTvZ9bbybd75uYeAwNIiiJ
Z74os/8rEXU586r4JjsCILIyXm1ti//8eCp/bZwEOE3AucNLm+S6pTI9+GKkAAq8p2TkuByUA8Ij
MaejBkK04tdIchkd7J88erTLDLDPmL9YzMIoGath4zLqSibNzGaykYcNvis1l+qSotG8KC8Yd0Hl
BRdREHyO7amh/HVPs1PQPakerGjA9PaaN8Fjo02wDhkubksWhJbdNAJNWZkRZqrmmuYUyrNyIOXN
MrrxsuQMn6fnaqJWj9vxHzIPs5NBhs/kw5lNtSGxh3yQ3h/A97det3cCj/ca8wN8pwI/hIYkJUZG
HWGfvkZNDCWkp9boeqfchuDJgR2hIMADHvZ9Wvl0lOFzKjCjd76Or1LLr6Kz/7ODAEyrqrHaC5bs
lX7dPNuZ+hwxaXhOfFDmXHJ6UNDTlZ9zPVurQaYPgyRyrwfC5WRmy13vxPC0vI5ZRu6162EcrRpa
GL9Dmh1ustg9ogrfh9h1sFBXL3ZhzeuwpLUnflRj50/yK2N4+9wNlv0R+riPEqv+xJ7ibONx/Ofl
8NtS6o98Yjo3TlX+Oanp1bLU3ffBSHltXn+0ZSYvjY1fW4YxI7aKOWbenC2s8keUtLvVB9k+qu2z
TmQXcZaT02gUvhyzcnNcrJg2XGsqYODOzUlUPQZvo7koP3OZMrnfI13VzRXZzQiwWxtxsa+xs62I
cP7Xq+bP1N0eukcN2qy4W0VK+2fCkR3/zRwN9CIDrSeUMe6llctULlbZc1x0D11r3ceCS8RVqBpE
HOU69KovO6HNdfr+MWl6MG7VXx+LP8ybwRYFBy6ca/wr2/nRKLJrXUANWf6hTCtqQco5SEKP1D14
gn2buAQHtecuDAOr483wqsUHBF2NeuMrLHvExYgvwy/6eQPppjnbSepuAnJWTTYd+hg3F4RFsihR
T/F3kLHci7H1S6wV4VPKwtUjGlOyaLLF2g8D8zsMZuOxw8F28qcg8TcQKud+3YycVPTTWO6gzLQb
gRP8XBoEeSYW9qwDnBXnqiqYDoyO1xMx1expSMkXdZ5hX+wYLu5+HuL6cWiy4qtohcnEDQMn02Dh
i5z/3kTkKjQN8vBMvKoPYXjFKbPk+Adui7Ruj6Lv0/zCSntyjLp5sdn9HMwNZug2NPP70NW64eQP
wchavSDZFimmaV7qnVrbF29aTxpTPEl6vuZRnTB7V/t+isQ5t4P0QccxPJTenZ/69F/ET1Pg+Sms
b1cb/a87tsxzAiuu8AUo0XTkEyxMwK4nLNpTk78EefGEizDFWqz1AMkPIM97sQRBySuBFryhhNAz
mYN2j6gC+Ta2Gh7fEmwP97pMqxsZ9ldXd8S1c13gP6uMeKdZ4TRv8cEP7xLprcKRv9ZFyPkCe8r7
b6xFcEvGnkAjnq/gPwFiSq7hVxarjGMECnA6sK6p6BWkkEjEMG8QRYwSw6zXhvW3btDnzJiu2gfW
dO9xGOAQc8W7nIwxRtdz2N8W6eJVZC2jmsSdImamA6430pcROIXU697rKRXHZCQOKWc916TDRXjI
isw6Qk/QBxc4PJKuZWJOMqNwQ7gxOAGCHoG2tOIS64msW5/4f2rorMUOPTk+955h/ed1DcdzmkuS
bQNNXQ+EOrfS8Ym5K+GCmvDvNBH4MnBAMdYiwPCUFMgRkxEiE7iu/4jHkdo0MBMHYCdxtrZLZkp5
U2JM92VoYYwSf1AUyWAw8XPRrGpuJpsswNlBAcxo1gl3Dp3fP+QM3aXU9a4qMYfUwzydNCjUFZ9q
+DTPEcZWzuUD4Xb/a6jH6EGFgzyWaF/rKOq43m1VjydrmOOTIFX34wwxSoFdjYdZlP7anzVx6DSI
nqbMS68kXueTRR7sbFdTCmyun5J1biWo1NgqP4jtgt02rX99jU9z07KN6FCEkSKg4MNTzgwDw9iU
Rwsarfsgp4geaNNFrnuf7dlhPeTXhKfoSmAwosUKpLPzSzyXmlg6inlYTlfX9oAT+RTuJ9shTP44
FxOw/qRWDVRe2/nRc2cc5dSET0Wh9Y4Pg2U/ee+5x0BNmGQiaaYn12UeyYZ20YIEL4cC32leZN/a
qCaiSUAB1+NQJ9vJ1YIhlIEEEFqzwpeAJW2X4H27uX7J/ZAiSL6m9JLQMQXIzcDJ+59AN7TzpfCp
ccbJRyfVlVG+1VFiBCtKLfYkTJmlHwKl0+ioStxIOMvwN7UwjYjEY5U99lVajDfVpJELpdIbE3Kj
TsiQqcJqmhrB4kByF6t/O0VomqgOGTGs2TBZhcLpSEOfBahibEvWXp0x/R9tYscFCVKm4frizg5C
WQ78cG3MobeNmnAebzPaxlOEbXdtiUlgqYhTuVOpP9Z7wZG5qeMOwTniaKp1rZ9cV3tvZWBUT1Vg
5C+hjSyDkaLaV6N2vkRT2Ks6y7J9y3qkmwvqeRtrNKnKZbZrxyN1Cw+l9zGA2nspZ1h2eo5gxejG
/5bYn+NVpbraBckx2/2+52IEpmAG2Sazm3brBnSoUZ010YPvduVFiwTOSMfixbXX+NMaz8OyAiHM
yKyQrO+xjnGgjTO6jQzc+t2yvfKloPEhbF8RPdMmORCiAZfRCAUuRbgxbTNVW0uRtiDB54FI0eyE
xsYOC0yoX4g1wZ8UTvUIzBaah62dqx2S5isala8Yd9nb2g/EWqeyWXmN2eztJBJvhFKmPR/mwv+g
wG9LDDLrCLr7ilwpckLmdxxK4V8bhYBM0VNXymjza9+S93yQdK936Xl62mYhaDANQX1nx653t2p2
DlKDFI+hCTWdBLN+ljj8mAf7ZF0TiY1jR2alSLc+Nso9zCzzK+bsucYV6UTPlS1KKvSiLwcP0cZm
jH8aHKjpnUDDT9BnKaLr4G74OrtaXWAQhTfLs+mm3mOba6hJRCP39oBJA70J4gVFQXvMU8N5TkYW
hopOFDuH+dJbXeQprvdUlXuZouw4htFeDCJ1+SqsSM0NZOP/PN8I/1NKQjYhPRVepCsh8BOA3mif
jUtse+fcha12N+HfoAOOCZtfJ/CcXV5seqew//lKGE9kGcC5Z57apAKp1EPp8A9BXJOUdt2y4Xkk
EufMtDauotjY4bi2NkD0MDA3jX1IRsybjYCT4jRENC0EhZ1FuneTzCa8AlHr/eDHxW/KpbRjBS0q
DpyrtedLcGU+wQeDICmg0ao1wk1nMdkivmJvmgAXWZTkzFAsB2FjGcF4o1RgXQa3JcuXdB92qORd
dH6iDoFXT/cpmepDrnFmHIIMoh5QesaIpoabMA8RMU5vkN0ejNqwlWmcPkRpa/2B4CBImqXOUyDm
+BE0QEMksy727uAbKMdq7A96aoHXRXTPuDqWDfQs8Zn7H9vu83LX0BQ7uBuVf8KHWF1mv0P1rT2o
6FnDFK6Z+lPvprRuNsO41HV+pnzoj1C5KMddho2snHEPjtMzH64BqubZXOyNAeqpxxDzXkzk3tZc
7EtecQyfGxl+ZXhyF8+JeM7QVEBhVDMzBj26m7QzvFuTEeTnSwb0omZrY2eRj09W/zkqLE7aMMUF
P674yCYfFCQtKHVfldEVrFLC3DuWcjYbyy3DTRov8/4h9l6nyFMvzjC/2qXIr60x9Ey5/GLbuVmA
UgR8dJO0QfcSZgHznkCqZAMlcHioRoPojnleahVk0eGjDxnSWgMWBpNuJGsB1bFHYDIWAA7xrFE8
VembLYJtC/k+rGpo4BGIP+e3kS0dV4Bzj73eVNLLhDtL3hwjQ5C0MblnPGtcXLEUO29WxPd9RTtb
bdAfifbETrPhudphlWT0F9r8r9CMnU59WAz3eVThM3b5dxaPX4ptD5M7mCt3FiuDKiElAxmAUALM
665nG/yW8sRGJ+09idOLy+QJezR3zDP5EbBp5pr3bW35/iHMm5NvdI99G/FxwSCZDLrBdpd3zU8d
xnf2G5LF68iSBeuil7+pTdqqTr4iJ2Dpgp43CfkMjiqap4g1Bh4wFDKam47etJRwpIvRep46RuPR
aBJRi5+ZtB3mPKy4GdlF0YxHyd4IZSYY3uetYHFFzENZuKz1nXY6Ts9inM4sFd9lgNbJId7b4Dqm
rE7QPxV863lM7qbZ4MJpL0K9q/KdFuVcpOEmS5mBlv5ptjEVZiVSPJA+LLsIwY2aFivx8GKME42G
bKzdlHUkWaC2rubWbY+tGzgPNAUFIORYBetJ2vVlnFkMkjNt0xSReGJVnAQPc9UgzMSlU+xiyzB3
nSnmDVoUsLbON/+5riPvmUlVK+RSlhIcXekYskJf9dm56Ar2OsBvJQYMzwL8FTnpNm2mO+i67BC4
QUe8J4ueak80dGUp1qa8BmNhqwmrKG/2qu7q7qN02djQU+0erbKfrsUg+2/PQS4u7Hx+nD1DQp12
HZYACKSVyRDNLXbL+qJZrvQ4gq7C1daj1PQVBm3bk/kr1ndAWt48vyaOVPiuxuYh1l62J1gX7QzD
aA49EIxVUUEkbBcCRO3aFnbYKvtLy6LfobtO66BjuVfWw3SP7IErzCZ5OuN8cCDFKn/FTO1L+JpD
FmB3vjO6GaeHjjpxyln2sQX0Zu9YS7XsDrDlMahVTyCyNffgYQ1EO9JIiQNLLwH7fvYC4EKeX7qn
Nq5iQZQcXHnm+uEhKYpyV9mI3moI6yd38Ebejix2vyAbsC/EKgvnC53d3IAjixnIgribHeevHlx9
AFQSrNG/CXuUHn6bsBq4t3u5GWBQQj3xPUSVkUggXlVsmH6y67KYwaRkErd3wa+uKKsglThVvzJ8
9aktdCeDxNs2SCXJb3AmlPg8WXA6DXPN7DfZqTIDJMlG01VWoYEWhhpgTpBpk1GbHwO7hZFReDGF
TZqOM6b1kTBDH8/z1hZ+dyQo7V9ZU+V9ZKosviue/13ZMwVNMXS/DQHiFj/x/BFB/CYDLQeg1ulU
b/Vs/Mi2yDk5ul8T2sAmI6cN+93CDVV097IKzG3dYogNpdlsa4OZsq3MH1TCbo1LuNvOtl8eg8LD
oNLW3ibA7HoDhpsdnFGwVkSkgrhzWb0TubIf+3pAG+WUPfaFDSbaYHpVhkl0FlyL3yoTzbqYsCzg
TAaSHmRujRcYSHCM52bVuZ04Rw6lnpEW2Kemun6UurDe2p7rwoqw29mp+Cfqunpy4a6xGqbwWemh
k7X0HIHULvQLU4TuKBgUsz6A5lO7udxZwjHoGwAr+XGNATJ01U5Ng94IYnYXmxzjJlaEDDU3yZms
P3a8nmilaYJqaRJnuPI0F0xnclZaEEEaTp2dlL8Q88r7oO1mbY2xR+HiRvs8UePTnOaAUIY42Yyy
wkpp458qg7pajw6VmZ201TaSPqFZ0YpnOdYZ8XzV6DMJS4xm7HJdw8zTe9WxLKhXjr3VMTNbS5kT
v8B8fZ68+W7lufEv7IpuP6RNf+nYC7NjRiluUVbg36Y7OAM4wKHjMj0IVahu9HPOi4UBeJskLY7G
gi+jNXX8ZZRV9Tb2sb4BcjSfZM2t4Ns2cVqL+MStn7SzIW9rPFVRE2wcO8G1F4LII2NC6sNtKW9q
YzraaLkbs5nH01SkEpQr9hwd9x952DcuRF8mL2mA4ZBvMnK2Zp5rInWGlqt8svOb1ffltYi6ajkl
5b6t08WFYrbrMGJxThkM1HnEmuSTzdd6HaZE/bXC5VnHBl6+eQL5t9c9gBhsF2uSJBaIzblt4VYJ
65UJt72Llf1tU8SdesC+Z2L+JIMM4ARGBfkQBFqxrYyaMJJLEidNA0qH8iCbiDYFvy9lJSmJbaTb
HYoSgeKXuB93Xmyd82D6njx+LDugkK2c3yxQbw4fVCTV2gFUA0lwOzPbZrHXvolKuD/ufvnnMEh5
Gb1D6n3J1mdzaP2J8ILEi91kasQrfo9NGYXrTl5Hqbc14AFs/H6egsVpSJVpFL/paswl9IJwQ9gG
EcY+j+hDYAJWE1efF6DTFyMvhn5Y/m5PeIJTfNKZZas9oFKcqXZ5EnH6qpviWsQYrixLfMasCVKR
c0m5YSRkoLlFI3Vx9hpiW3TjJodzu4rt9lJzZKtQP0Py2NlhhdM5PsxJ8TzxG/JcnUyH6lV24bDq
CJw3aYo7wEUgMNo7frZ5hE01uJiCojOMkjUCy5py+pYa1qewOPPx+npZSxSFbCyVLgcni8ia37yx
kenYXzSKbWYWuwjE5cYQ8pmxCiNraA7KgUZ0bWy1ttJr0wd70IiofuFzZCvszfnRSmHkd/howIZ3
HYv5JGm+5RFKCbaaZfpjQKjchLjF42j+TTXM/tBZj9COUQwwb6icmNi8MV0oWzPoxL57G+a7B6OJ
+ea7UXI5lLfMHLamE71ZmknMnB8MRxwaEZ+MNDw0IzkKFlxzWehnlvToI393ffVR8B2X/GkjjdU+
TwHhLc9dTO2XuQLWUUgqyD8707SjDMCw+ttHP7X1LudxAx4XP9Xij87+86I7lqULnkIWewjgkXhS
fMta8RQVLlDfdmjOs0BXW8CrgA6JNcECg4qxCh1+iDgjOqG3MwHN5TFMhf88ZuMut58KuJ0pT3hg
dsdgyr6DUsDSpmYdOBDfJ/ltxO1qND9yFErBl8uWmYvHogFwhZhnY8Qezh7XiM89495Jl1BgOblx
p9npXfNsjJV94f/k86u9Ma/CBjfzoMnvWqxSwBc6YMr2wy0o6a0H7sFLsmtAnhy1BBKyGwmUQ7XE
EutdqDBJZLJ7DVTxzBW3lUpvGxI6cyxvoW7wWDQ8HEvyPshvJKoo1vM1k/8++4wMczM1kwDhSSsx
wBvr78OQviWDYjOD/Y+g4hGqx3tQZxbnjODp9zcCD5HEAs4LOwT2wS/U4+J/SwYMqmyjl4XcZca4
N2MbjwDbZ0Z7QSYZ6yEJPvOh+ZKN8WKbU78dlPe2PJEIjyQ8+Vcn23ywgeHCWN+HXnYSKnCPDWao
tpielf/cJe8CisQqIbdsNv27uWzgHOG6xTjHHnSzIFi68pX1uCwJSFm7GS/MQUKI4Wb2sNkNPmz5
qeasJSozCqypJDj83chrTCx+OqcDGVY2q1CghdEjVFPj7HQWG3rs8KGDIhQ4GY9UlrE02nnt8vg2
adw73AK7Kisx3Za3enk+GyO60IeZm8rhjB3tkdAYIaQ2c4+hYsF112BfdelXlgfBmr2HYh4/WAF4
cBZDT2EDYjD6ZrEKFQvQA+cPsc3laciyYe9qqEigPotZXRvXx0szMhmtcbxvpEzwX7YlY6NSyS/V
htYj5fN0SCyvIl6YdhcR65LqjdbMDOkqYg9qeBg999RJ9Yw8v8BL4WyQgMFsbg81N6xjviWsnmEf
qTKmbWHFQPOAm7MYEPu+9NQrGJ4LNO+TNcewRNu9moCRaPuEfYsSLehR3IqRTX+kqBGEkR3pcnjg
9UOZFu/Q08DMp121KzPOwTIxqJ+bx3Aic18CgdjYhGXWHnPjfR2717Zb6vYEbwKf+EusyAuwoou6
pV+nUv4m5sj+CARAnj09hDs+G4LJWu39Hm+gVXqP7FGmr4OQzQoZTPZJnJ2I/jyzxmDFwr9nGbOL
im0AuDH+TAP/fNrkV+4VAovWpfWAbgMKsRhQeLgr6ZRZfoD2HPRY8GaPiQENqnIzY+2RLGe1zvjJ
RP7H81mbGIHAYPOd7NfBcjtKXIsrVtT8Kd5+20WmC40lLmXiwA63xthwUOjdGA/YibSHfpK8QSAw
1mOZ8UC3nxGaPwigk5wwZyogei3ngcr9MwsP9rmTXGIRPaDsPNFoIp0FltyoPL7Go7cLmu59zvjE
9NRjhRnktuHEkKLKtkSaf2GIXJhXbGa+wpZVJ+g7p2Ls0D6ts0kpDX3ow84pO0pxHkKW8LE9DC2M
KBF7IHDaVunVG/R7OAu2KfU2jxALA7MS17qBtJgppgcL6sUd4Q9wqo0miwjGrovXXRA+W8CQ24w9
mmHYxVvJqQHHI+RGr0e2OJkI01P8vPwQIPkXR9PwO9niTGvOo1hANKC0HY90i+AAZLC3tHqM9Hgp
+eNXLQuTcEtv4mB4TnvjCbRMunGiCW7DQB1rxNaqdADjGeQ6Q4k/v3LRVzjzYqDONMkk7isUtDBi
60SLIYMNReDmM2K06252SMTrF+WjolYcPloD0Qq9BzdnzgR0kDdbaiBzMV1H3b7UNdjWOTZeggZD
mYtTQscD61hy/Zt6TPqFGW7Zo8fqFA9ibVQ2V5RR0KIThtomSveOYT6yIvA1WbhXXHf7pMYcXJrN
GoplzyRKXW1s7J6gIWraYTeC+rIN48NRE9bz3t8XXKEJvU2r0TEsG091ExPi6PK7QIspOeEy9pmz
fXOPgsriUfnK6OjgqOo3CNTZpw/XZriUehwB9O/22u38HN+jc+apLdn1V91L3BzrYR6aa9AO1lY3
pNw7y2xRBu1pGyxewyCMP7Qx3aYqYCw1/9UWDeE4z+WtwTXoUB/mpCLZenjPCbcGRUu4i+uj9rJv
Nit0Xwq39zmW02fLctU7CrtPatK8WV5/z8rWOzl2E36W6RC9WJUDpimMsW7G+HYAhfMTRRRIjpVA
A4hw56qgx+uY3KMJbLdiMhc4BF8MrEEMl02VYlANg6cpZiXXTJBn6wfKXDUsH4OeTEeeQAFvr27p
NTsmLhKAO7+DpaynwslAOTksn7QbXsz5XJiAqBucaqswIdVUOoxDK8I2QbAQ7yjfEI8bC18giMTl
9mCahyEG8I62+nU0D6CRgxK4hrBu/2PpPLbjxrUo+kVcixEkp5VzUEkqyRMuWbIZwZy//m2438jd
tgKLBIEbzt2np022DngieHYuEdSsSQijBU6otDZEbm3s1P+L5NJdhraV0xKYTtQn3sJZx89ozvlE
DjMhkCM+CqYH6tZ6r0EgxGHToTCXP0E8/GZDim5OZL6Iyn/HCvaFOvROCNPazD5w7D6yHlFggAYw
VpVv3TPILLQ0dnblgytFvTshKmzDQFtkmBptQcBr59zsRuaw0FwbDAWwOvsqvlHd6Fb1mKOToNlg
gsTHhoUSsR9uZ2675aOhT1BrLR3H+4V+/tVzmrucxFMVf0McGiWUeEazYXgmMj1LiudVPB9irs2x
htc+7vUFJBDMWPRY8SeM22Qr9JffPvPUDym2IaVqBw68hLqolSZbsENU4XM4CT2zNB5C+LyID1Zg
EYtHb9QUBHOxk75udc+FoZS/mJMDjEKDT9HqHQ0OwEs8WPmAO57DtBppTRe8rXW0C0Z7XzYxaYM3
rfXWztfUvO+xUd3RI3t7vx+AvVRgS4Cg8Izi73gOfuW+86vyUItX1Xko85s99qdQoPCz+2wXzsbD
9czuy4rtV0h6a6Ujdbyy3VMpJCvwLr2cXoYaN1sDeztr0n7XQdPffcsLV4OWXsq0vruZC3JfI2vC
fSXR7kmmD4uYHqyfZuSfuFluZ7D/tjZcUkcvd41Jmyv+90UTjp1OmNR7tm5Sgngn+hhpcodAy5qb
YiUrL9mNnYJxZ/RJy3BcY+VA8ahraJCOjD/hFdx1724UNwASXbDr+bsx+E+EWOupCN6KCskg+/q7
sOQNGcChicJ9l4xndOvHafYvdAq+rIKXo+vtzSynJ8KW3zrljQ3d+QtFvRWj3Q69qgQaDqI8LzXW
KYjb2XYOEVltg7Y2zgliqIjT1l3avgV1jaw0xtvFUaUNwzJe64Z4q8Ic1Z9Xeer4yu96yxh+vppE
gv8ZPkemE6If0+nFhLP7yhDjX9cilreCJSvu4GaI8KHQ3bREkApr0AJH2llU4SOQAzq9VdGkdOLt
D1yeDvpId3v20o0fkUv73Zka3dlPo71nzqT3CIDDboI+ZuMGFfY/VGUgLcQP206PCEt+RYwurYo6
/6hG+E9kAVIWsFDMim6eBa6WIwIMxl+9wP9q4WdiWo462v3SASsvpKvvwqnFIGFunV1rK0d7YUC9
wUAK8VWWU1Doqd1nPr2motA2JvMXG9qRCIsIYS+FlusATgLIdCJQdSlLn1A/0AuOB70CE5ubpMoV
tz1HNrQX/9LUxPVowNG++jBTALghyDkUGf7Q3ZGByQtd9pCRqVrWG1eEza5P3YRZKBh8yyGI9d+1
UzA61kWauHG65x95nrqIL1DFdZiSI6ZRgKaiwAY5sZ1mOaa+vWE4EpAqNi4jz4VjoZxtmPNB0C3R
ZKOatFLqWw5cbmG4XbaMULmsU1+PLlEzGlT+WvOlimttG3UxTHExununByAvJ+LDqPfcwxC0KIYK
PTvp8H92bDfWOhA+Wqd+LrZoO+QaIatzmnMNRoltESwNqhOhAerH7dXdzHkEgN2u62bFjy+x7/WY
YHTM+IhVzrDCw4PyRDM6DH1ExUfZVux9ILeJpTvt4CQTZsstbhrKqnnr1CG4Z9cDNCQ6KehZzv1W
E7R7AZijOKQzvYnyaL4VLW9ep4UoQn1Hu7cWexKlm5r1ZLRrH5baWlZ0xnqDGjpdiGhtWj3GnBYb
tTWAFjGSTDBeZlegXurkOlT9jwm2gNWViJ0ItcBeNRAuH0IRFCqoBwuNyt26m7L+WNqmd5LagPAi
8/LrOOdqG7cpakSzVwI5B7W6IE1JPkbReFv2mnY7Jf687pBsws6n02cknKVuHWTbUPf/OJxHamI3
57V0YXOgB5/gh0RfNr2JRVlbJz2wAKDRy+JtKmhCjME6Ve2u1icBdvaSipnGdgdB8iy95rslI0IT
4P+1whL+qqh3whef7ZAc2iE9xBbO5hRFNxZ1NF/WUDmj5oZqYu0MqHThV2D3aDBSE5jxh6xbe5EH
zdoD0Zhq5s3uqp/ZrJlxZqJhMajhxDJQQzIQ91jGzIwA9tN155iCzUG+G+PV3n1aaIXVQNeqjmf7
oPcuMV3XvU1dN6JAxq1Gi06FqzxuSlpd3Askq6tsYqpfDWQUcHtR3x/gi69qx36OVbIcjPkRmwXE
gWhrYmhRdXRrnfoVuvOfzkEbFVWkoK2KSmR4EpN/SvEKNUrtPCSqjChPlhHsm7L4HTVDhXZSHqY4
uY0JVdFavMBqug6d8dnM40vXC8b7SUpTjJXaWAwLp9G+1GCKO8UPk2pQZBXXdLavbumglUk/Wybz
Ws3b2k11ManZVWBn8IqKThPEJc5GxgVjEOBRdXeEdSl7g9l1M/1oUhpHAKBgGJ6oBb7qcIHdwXQX
ZhZtZ2c4DCkMAX0uaC5q9T6srRczNzfunJ7V/zsx+aQJ+j4dQipJ0zn0ME5BXf0765pN6A5XX9fP
oqxZBuVnpRgnrRzfPdmfCr/xlf2RDmQ997d0Q6iJtcxIdvMBndsBUQnN5v4XkyKbPJN7JDaXSuhb
C7nxxrck7Wd5RdZ9NSlvCURFaMXg5xRhcrdjcWuq+Wb8G3wZLph31scm6XwSXe1EOMpscUUd7h/L
I66QEdXI+O1MvM4Ovh+8ePSe8CGk54SeLqjaRzil7i+KL/SiojQ7D+i0vA6sW1CJT6Mw9mY+gYcy
iFYWTEh5r4KxHC4OwvYsxaWhPYfjSAjnLeHcM/Li363tEAzaZgZsBGbUgBFlFBPjyGGiM+bOQApa
uG0WYTehdUvflZK5kdGKDW3/blJBw6gVn3E3wTMcBqyj5YyQMlQr5IjcRSNECXHtQXDZHdEdUABq
h1+QTB6gMnH1FgHbsRKylLq1MYg/oMSvhhhrMD+TH33hLk2v32YQRRQ9y2P21il/D+jlYD5DzA3b
pao0p41nnnpTh+qPV64qLNShni4dexq37QiagiHYmMpmb0/rHCplTVzD8CaWGpRygZBDfT3QYvj0
Rw1OFZPIZbrmgNkkFvDrADlNYB0MPNvpqx9aDfORybYWHUWejNbXsQqNdd1HT+yklxOYA84EjoSO
rM9QruJvXTl7DG3TmzWc9M/Iag7YiFsDDFkmKc0U1qs0wNPKKd+pcQg5CqT7kfI9qWI4DQPOQLIn
fCCKIhHQVLSp55+mTG4OrWIGMOleOQgL65Q2WeDKcxExGzS3hx6+DVH1DDQ3g6hh2QwZBeWpZmxm
HuNvp5BHVSOZJ/PMsMj9XyMZXO7aatyr7uPHHTKW4vd1vEV0vZkDzs6KqmZtzis9QOvdxmT+lIac
EsQBwJhlYDCcYJvBw8+mtVPO11r2cDizERqiEinPl8IKV6gKf81oX6yMWXXJwEBPoJDJ97zPDuq6
oiAC//NO8frMEbLysvQtQKwfjpC7bI8oDpQ/f584xAa6fUulMvyl0u/5W0+2l7TPL6HpkfMCjtCS
vV6obHVac6KtK5txVgpW/7g0RrpqdZdIHe9cBD6BfkqNFvqOFqYYdtSrhFGIyvLxyaX3m0TxypwD
hJHeLkzdnUOqFCIFx99V6dHF3ev1Q5V699IxNgwUoXY1LcYi7PZemljXJ8axwUB0bqN9Fpj03PAy
BLw8XNG0wIrIvKUtyRIjf3omyUiZ1/GOLgqwxVTa7zlzP4tJMjZpTUuD8W21Qpk3WHZc/wCyUC+Y
tGFlB8O8zsL3goOuN521yWtLoosgWL5nNuOkKWoYo84gxntbYXj2zmsjMIB2jSiBwZeI8EsvrT1Q
qFsECHZovM8eNRD57SsGUcryni0ZE/lRPEEYX4Usf6DgMVjMclevijQFk+s4ZAfM2eDC1Mtivuqx
2se8eSNrTf4w1abxtcyBJTE62JLCvBhxloTbmRI9WPaqain74V9CaUb6P7Xe0GWP/+Q4SlLFE0vm
8fdSB/VLbz9YGCUI29KhNutZ985uXozaOtbMHFI2Qdtep3Tw55Nfl/YmZlHUbfFKyWxj+0RKc8Fw
h41cCCDacmjjp2czjeX2zgHFFBhulBQkGiVZxPAW2OSqxIs2Ww8wlrbe04nb6EP+RAQBwCvBBHkI
kq/RjVlOLT5nNCTZ3FHqV1n8gJGwk1i7Ahfz3oKoOhmYiaSuFFDi2y+36xlmhuq+toyQTznmfxp/
cvDfGaJVbqVMhzOYvhn84V7lVFgIj9QRy1tcfUHfO5lyekt1cfMcyrbUgzOY59xzxyje/DY4DbP8
7Bx9XKgZ4DGMcAmxrz4FqtYzXppG4Cnvi33Z5orKNOLbjpxM62+AbF6KuvkpKIxqnJ4LzKofhTKe
1LyLTNxtMXOSlpl5d6r26pfRx0gNdieQzd+oUDhofKFr+hYj5C5lz5EdT1Y0HOR00YYZrUbgWlST
UYLlxVfoJtusotEI/RYxOPOTVISL3Nj7FTB1L/ffWkTbC+Eqb6RGL++mFweXUGNGkqx/PPclCVQr
nZWJgGhA9sKKywkr3WBFELGkYb0r7BAlCpKOnhIGMIx4tHeuCgOHOg9RW7r02HBjOlEbN7fZEEUv
9H5mwn3PSa+gqhyqyYCXcteaPkhsceyI2nB4mINJGbaX0E7KMoHeAYeXnqs24CToNGe9nj8rgWJ1
HFMLygBnGJZUexYFEKPygyDfpPthaptxoAar0WHz/HQbudNnV5XIYIfhlf7Gm+ZGIegXaKg96V45
uKSLoYYOSFwyHFMXWpv/Nm131esWRYjm2vsxnVRmLCzSaso4l7iszmWDU4LoLj7FlQVh4M7s+jsK
3GLZMcLg1kO+qpFUEJL8pA0zq0R4KKFeWikPGqh/xosi8WhtjVstzcl6mdEUHJFuTYo2Zb+VIYTw
mvrLruOz/rELh7ZWl/i02lFTovd3EF2RZybQo6WzZVo9/+VhifAUkoiF0jzTW89C9gzSNBGFzAyr
UwZvxE8Vhi85rAGQk78FJDAp6PTG4w2BkSJKjWf8Qd8Z733BdPSlhhAQBrgNGoV3FY1h4AnQkdYD
c71SmzRu3YQTUVwodRsa3GroPd6sCdkGPwxt/r6btR0WnZTw8NmukmZj1ND+LVQ1aDXocvkF9Ylm
583DuSIA18iySAN7claau/iScwTlPbQKq93bhCqNWX8zloGpTbkLtfQ0kO6T4J88RRAp0ETJlvgm
7KDKDIiwTkOVNnRbiJWYERp3TmAELwHDTOQWePuI4liYs7udymTj9QjyMt9KVibeg1HpHFrZRN/2
jJ+8OVUPE8fpuFblEOrJLcnLqqDHiqDeK77ZQ97peCAuMqz5ONVIfaY86zdAgwODSKk8xM0EdCkH
kFhn+8LxfQYZ8hLNbK2l7wo8QR8MxWTPutCTGE4Kw2twiVFN20C5CfTiHu8Z4n94imtrmj5tpzix
ve18/L9hcu3dObn1WbxJuu7K5NTKjcz+ADa7gu4KPyjOnHWC3/wKKoq2oCQRcdzTLyGrN0k5iCJ2
xki71xmnWxNSc0oyBNq0V+jBNHbIVHePDuMcj+fBLtLXKE/oXYn+e0bks6MepSrGxVUP2r3Z1j9h
Ez+8iqgEWcwmQ+Sf8pt9u973rrzT0N1PEjXB0KfNLw8fPWJHqHQDrd3eXDHRcG1sZQ0XU5XzToWd
fHRacXaGmPspNkFmfTiyeUyK/xOw1YM8WKXDeLVDbQfO4QiWbus2/bEZ0x3F3tc2RKkHzSmDraYI
2UOjRKMxAXPBPq3KdEXyRnbOrJe3nCV4jhb3O4OgXJbKd4BeWt8BC2pPc1Gsa0GBLq3fcFVZGYn7
17AcpN/zSWuYtYpTumlJmqPFwMiCaUZsRnDLkBHGGA2nvaWzCOxVj+y8sBR/J7eZd2WUE4Ws86cy
2kG5z2K4hMxpweDeQMLqqQnH0sWkqrrFXKEp0Pe6aHXHkaJqXg8LFxDxbIKljQGr+j6M+KAbvquq
vKKTEquZAeS6GbZYPRASqdJWmYRr4RHDDgN3RRu24JWfSiczTs2ltFu5rES7Hm00QRET4gtrNHc1
dhuplu70mVJmpSQM8643mWB0FMMkrJibyAHOlbRzm1ijx2HZp4pFqZjZK0+HBuYzJ0FnfznB/Ja0
86whPNJJ2xoKB58xLbVlggPvhhLABRBlDFjUDiFqxKpEnqhgmit0bDzR3NFbJxgRMmG5sLoen6LY
+4u0hxh9ipisreZTb1GCra2KvnZm3EZypmRuBsZkQYqkjraP3FrdeOujaqGwGHy8qFsPNiQjoPGJ
A7XAnAmWgo/JHC6Ww4yRuibBR51L5vIjDX6SeWMVdwtEWsCMpM/gpmzAIVA914L6dcaUc2uGASyc
sKFPJblt4fi3Yqaxrp1t3eFQx4geJOoduuJ1pPu/mSF6snGjo+s5LUsEUaUH4CPs3yzXuLr1+FbS
uXLG8aNIObpy/+kxeAYr/pHV5JCDTQxrVoxMNUk1v0QjKJtpaJH1zFX3rQPB/pTS8g9Zb4YbY/K/
3Lz5LlD+kRCxpfVdup/t4oiHDzcj2TBNyxysezX4ZKk53ybQeYmmU5Ptv9WnSeiG5s3MLHl+zqpo
X7gpR9Ec3mK9HmHUd0f1KCfUWvn8zxyc1WueSzlvfV5GX3cZE2peAAfS49I2qa6aZVaAa124nwNl
jaTpNsjV9gmx/gOg2IkyEL4UctyFnXOssWMyZbx2bO09tJKteiEGH0EOux5qhLPI5w8ov7xFnbn1
Rx+9i3GZ1Npi1WWo4DziDNkUz1FlF1XhcWbg/KnF845GHMpab1W3cFQfFQjYWCLaPHsM/g8Fhg65
9Qug2tHs7Vve7TteHblHz4kQBYvYOl4yoL+sjMc4cKnxXi1i20CcrU+XghaG/TcpH00SH1MqoAl5
aAqSxQtKVhSKLn53YIHPcEyCD8S2TDHyy7mGnCG4/hIHOyVs94jImK+kZe5e0O0vc1RkKWWXmJdG
tOxw9GAdBAuE0mxz6Z3LrHOatIzhtRtDk3u7mdZl9ZkiHB8QGLjG+yCejf3N7zPKcjMNlIa5Vl5b
qtUQH1DCUHsRJ1wI1naCeTBaCL7DAantJtBkqE67VrzsHR0NRL+MdQnf7sEFi+DSAJpglqWkEung
IIg9igiXfBwulIm8jsyt7X/C4pmC4eOPAo4P3ziPBiJI5uIERF33Zcp/uPQMoRa9ayg2ntLgLB1j
XMx82InE2KMiWuWbzm3+gI03mX/M9wYDUGqBd1gBWmF4jlTW5+7zPNlagJPjCv9M5xb5lO7jb5vJ
MSbI2KyLbp+zj6mfqGkMadXiKwx2PuOvo7mPQ5eMKUIERWJrPLgLIxPnEU5YfXp2CRL57pBVK9mh
+QfuKBRNpts/hnxc1V2JM+mfmXaJJ93FBGpNDJ8+Pd5xYkP674GxaHRpb9VD6TiyWJJIbl9mopJK
fGHT6XEj5F5tQnxDReyvQQNTjz5M3nJz/sPfmpV5segGdHa6m9GsmWpuC/t07zQ0P4o6JQDZOJz3
ghxtgjXsWRhJqlLsdFB3Ri0mv3waCMgAeKrfw9vA6pUgtNEfLHrXXIwpnIWJ3hpdDO4CnmFbr5iY
dHgM43eUQ8TNxYo1qPUvtaR0ohYgfjr6JikYEGk3FSMYeI2s+LiBaaN6lJSQ3yznzUGXJuovD9Ka
QfjRax9JSJPQ3FXz2wCbEhXdPoIk0hbAZcyTC77YzgivMMX7/4X24yaJfrPqJzZo+Bea7ytKCwUB
MiYBPgJmnSXeaQOr77A7ix4F6k6MUCBUHrjm2U1ebS/YMXEFvGLvaPFxxlOdgECdR1VkbQ3kv/xS
JVtlxAePDOyVwujBL6tbj9IT0DVasXxv26AlJf42IyYLjGJl118JvSLWNNennjplLaZ15d5go6D3
fqqZPsF5bKe54yGvMFlsSCmULqcDgGNOv30BVDhkCN7/4Z1q8+lXQyE8TZ7c2nRudpWRrIxuUlcY
jvo+NV4i1obrlWuaImv1qra9f7CzZ9JcWJ1cBXSzMxegXje1eIcXXJ6O/AXt9mXJ6zWyHXh6RBnv
tQARy3fEUJP64Um0SzbqraNOLFhY3DiTeDcHBVBgwjHfMGthDrqcFrN4RYPTzxgRu4DZUGXP9oa3
PGO7ZG+o7G/1y3slPlJMDX7vmP80EHpQCQDY1Y8ZVMvabK4ZN4R28ZOngYZmbTF4xiKPv1rUKIUL
4su4+vLBtUeM5GBgup5FsHfjvLnAkdnSp64W3BdSdYp7rbgWSfqFrx5tpZAMEx+Pd3Rq+wkNndqN
meg7kH9yHs+fkyV23MrU0k+5yi8lhekAJrkVBh80TOq4u5RoeCNtXjnS2fMsuFtTbBxC5I4B+3Xc
ZStKwIzDdyTO73z4iVs7eB/40ixGklPaWBuk1aspuNd4sPZ9tAs5SXSKigNc22kkBuSVy8tvkHsL
/IPXvskJwnNjfNgGrNlyr7r03Fmf6in0rTx4JjbPBG5xE92iAp+5XKNXw4fTy6Pa3NsaAQV66LbS
oexaW80x9/aYX8PJUhuj1rXvtP6R0MUUrBmWCtN15xQrFgnYirXp7LF9xIlDfvHk/6HNuv0Qty4K
YxiHvEU9G370aurOq+BvuFS3VI568oMPEXM9fI1fgzNFxeqKBsqROI7kRxHy3YGcqMBw0203KZzi
eEzXsf8MY8ynO4yIZqobKAm2VKIplgWwLgGthuAVVSir3ocCmBALtTKLW+8BDUVMpY4VJnGXdrvh
xEl9VIoCCaBJ97bdlHSuSo6PsX/QDjjFTbbQmieWRGqfkHvhOWuXMMKKLj0EjRqFam75yrroyL+q
BYO//AK+EW/oyhbvGQF8q+TFDHVmSfGt0eepKUC7RrdlbSDf8eRjYlCEjSyKjC3UvlUQuIS+1QpL
rpWl+d9zaONfRcEmJzqIM7kzqvKuvqDoqgU7rtDTbYqMO7imTLJ5DLmSPu7pJO+6GlCnUZxtMgNO
zpHxZXVOcKUGyYMHr6NXgmt8pIaOzkIq5r9wmY5xloMhFNqGvVrGxpsZtE+n0I/gyl8LM31O1vTC
rTICYznWwad6NbqJYJpXbaTLFebVtTPEK+ylZVteu4pXim6timO4s1JHO8J3g2Ghi0XsqidE+e0D
PvqFo312GUHRaEMCRa3MPQVHqLNymc3Kg/oPVlZY5NFr1U7YIexiDuhRMP536b153SenfjpUPei4
2thU3V4vjbtaJB10K9SUIPQ4tZsFNi47boE6owcyLa28qzdnrj4oPIEPgJ/co0FIUmdn4FxUUFPM
UnOvBfPKZPrC7vCf9thfpmk6dHP910YLvYzq+htTr12deS9G61zMZjqGvraCn47ZKhQUd2i+aENd
0rH8XQYAkQucTStTv4HU68kmmFQiKh3xU7cTJrODaeBLIH718YTKyjmZJkakODAdtCn90P1wrwfO
oejNt1SY1yhwnYWVglix5X4Q0xHe935ui70v4yeeiVs8fHZM/N9iMB25n35TseVZGdaHzJsjgPBt
HQR7ix2Amtk2AvaxYOppOXrp1bAlH4pSsOODfsmV2o7F0djg/Zxp/D3ovDm2vQn7GU+NaOvaM2s5
MDdQ8la10R3cKhzhIUG44DjMxsoge8K8cvC1ceFG5Y905dHR6tdRYg3k2dXvgVuRxPraavHWjptr
VUnKDf1ZH5N+qZntlkLmXsc1XVTGNlTTkkz7vKQ5usR88nazNB4ZlGYVXA5o4Gj07Bhh3lqsX9kx
UUuCLPLh4tRfGi7RsXnj3dbNc6C/1eybvLJqO47YtBgqbwO65u9G9aHz1hQ6deKN1VZnFxERLkxo
NNlVz0aBnuxMqKximqb/0dN5zSHYs7Q89nkaHuw+b8hotjpmBfY3NZxFjuAxp8hRtWcv+InaJycf
5596YyYaSToY+Da9Y01KG0450DEc4v+y6Ngrrz93jF7YOCWhKTswlTl6AxdpfZVQY7I6YmLr2qR3
dcaw4NXRoRXdrzl6TfnF/FR2YrXUIqqnKJQ2c/8RprPKclR1sOGoHIdPRmdoetGUTLplaIjtgB2A
MX5woerusBW6LgR9qHkqsubCtfa1ocJTodIpPmxGshPU4BmIXuTXy7mhj2/uiTFwKSCy1/Xs6NSE
kvJ9BChj2cSO0XwWRBYjVQV258JkzK1q6MDoO7XbYjS2Mtr3HIXM5PywaVcul8lLqu5MjBMzhdKT
RtOB50ZFiooS5ywBHT+550RVXY8Z5b82o+DVmUpBFkDgYJsH9fsHBhf7kZ3Vf+akSaaFSoKfwWUE
NH/M5u6nLXiHd17WlR/OW+5fjtVG+xdrKURgKr3qvQ+H4D6QMF4w+1FhZtaA9GZjleK3OtZIGFg8
fClS40UuQ8aAuClVsArNG8+EIxTNNKMenPxXl3wjTiJIPt///WwVt6nvm5FMFyN6eFIjU7xzN/lq
P/vuIsRJhF4dTwmI7jLpvlkYVkJH0tzLFKNaQY/xwhJgkF29W2r3N80d5f0jD6Y1nqqZVJFAVjGn
Fp/EA5HXaR+pk248eTPkX5/InJ8ZRY+ZnjySgAVVMnxdjZ3JqpSQbVkFXj+zmZx6zq2AIJzh822X
nHklyJorHb6QSSExeuU1SRqw/lCB0dLu6F+tPKinA2ZgQ8qccs4IBeyMnkGV5KZRxeYaVVhIuXMX
Z+1BRaUyTy7jkKzd4KfQgaDhHIHUKRzKc4edLGtgh3vlpWoVwh8vVnQGHBXF/JImLDbxNPWQqbpp
XKltwmJWRbXLVlHk7PiQhqAHygvQxc1B+cAjbD6S8wbpReUvIBCXsKbWqXN1hf+pksNRwi/QIuUM
zhDB6+A+6T0BV5BPbCSzrSysZev9O//Ue6XD4NU9bRG5KH7zCXU115ZMybvaMVD/LxP3t915F5Jc
2tfMrpTXhE1AqqXOhjBmXyEU+zqUh1QdirV8AvtBj0cvjpWYnEk9/NY8+8LcJHxarQqYmSFkGoIl
K95vfWR9oCmMgZmTdDEGuzj6Pahn7b0rS2cg+ayd0F2qlDDy8nUedws/FcxsyYdBlQ0uzY32OmIu
Nqd0XVX/7oHP7Q+AJBoeUci+phOwUAm/STLDLMYs7XvXibs6Jox2PLtZtENEcIj4JBQYVDzruC6g
ERrWxI7KsNsZjzZIThR5lzFBMR+bG0pgK5erSqo9T5T3kE1LJdXsLGp7D/pgqf53IKZJSSj87jCC
XeUq+Gq4Ziv129JRLMk9+IwMXv9bh6DxVq1frmPCl5jag9r41a7bpc3+H0xY3xT2t5E3y5ljLMJL
gF1G6v9fyWrpsaBY5H6tr9mWedLqhR6DVUWaa/Mn72kE3tdECNHQBekt5+K3qmTkcxfUF5VUrmc2
Cf6Kd2MmYOMsh4SANJbotaESKNJ2F/QvKgfweBNBcNyIlfg9PO8iRkcoH2rzzVkjtfFMebtiXh+1
2FP9yt7DjVILla8WlolMQo2EfLbdH4eqinp5dRODI6w6ilihDzYlJS6VcqpIneKouoVshyL4YS1O
/dPq39TJVgMLjwii2dgC5uG5oLih70yg/q8skn1OA0GGIsAbD1UpxJwWmsd7EQ6Mi8DQy+q3mV5W
S4kdBbIqBRjkxuoM9OBmcMlq+SaqzY3oiUtnM+OqeXJYJ/CUxnVdo/CO47N6SnXm7tSfWZ6uUofJ
jQ+DQUBVXFHPlxOfDI0yR/0Ftnnpl1AHKXgIJJLdXhU5MnY6HbcAtQlazt4qrA0q+XXU/5qFC3CN
eS+SCI6FuHuFhowSxN2NA+7cAGcTCnjqzCs51FGwkilkIAruwmu3GU9C3RA+SGV/dibjEuzRfnqJ
0g/1XypDgU9OiHtRtyQQLyOHtDow+LDq6J4IcVkT/xp3ubNk5Yn8QY5vifPo8k/dH7pEW6NoLgaR
kJZGallyxqrVoC63JjYfzZg+aLLmObGTagPFNF7WnsA4aflBMLvA3aqNg2pbiNDfOtu8TbxUFChd
6J/BdG8A1fM5WA9F9DXD0hlsfWVwUhIK0ENBBr4hUU/Tjbp8VmAeZRfbeZOuv+A55pTpqgThsDr7
6nStKjTq+ak1qk4CVWSjEMhXqiKeWsSsbIZM1hQb/51ISq7LsxKkz12kHVWtkEuxSEn7IltRj6Ij
QUxqLU3Ngo3P+8JZEJvYPDz96J0f/f8ArPNzVYlq8BhyeGAE6Gi9djGKSRcxNtGNiifI4m1+TABh
pkme6jCg24A251YXYJ7YqcwsZ5jq28PVLOWY5kz1oGGqIANrqx33zSG5I3dpeW1UtamkZNbt7Z59
O9wqqAKY/5tvCpp+zLARWrO0cBxVBSp1sLLPnjhuKJKmDd4rcl0K9Ff8dHWuMqeyoLHOaAdoZO6/
Op+swJhe1d7IA2SG2FjhMI13T2Z9ehmRjggq/M5ldrbMcUbZn+evDcwJ8C4+wtN+rVvm0g+7mzWY
V69hml/prB2PU8NvCg9wC/E4QyAFtg+LpIuZIkV15ZXoo1oXlITHdIqTQXQK4ui1J6Vws/w2+GmP
mNJLHpMQ07tn9jnmiG5xwU202Ym6uhIcUgSK23snQ7bemHChmjYQqNdJKs9TTVlFDUuA16Mr5Txk
Fu8HFDuLPqczowI4taBGpznMIB7ZScSsfQqy4MZs39LS5UYo0zhzW1Id6mtJ5IMILh4mChjALQNz
WLk2Xmu4TBUhhcFofsn0nJkF+D9O2N5UYX6gf2CM2pbN7daBIRN9c1Zvm0oc0d//NUhCVJPxv6+f
DkaSXnVteGWACYBRV7/7vv/Ze0w0Car8Uf2tEi3NCI4iiQ8I8ykkWNuxTU9h5b7lcDGWunPRG+ME
KX8/UtUcBQYMY7V3KDqgPbyEbvFZ2sPTb6JDmPQrFfqrpCUj0PLc5lZP8BDaUTsAmtiqv5xKA7cg
YTyimGJQLZpbRO9F7UaEw0fB9iyw236h+XzXdGosbAtI8QCrRkWFdGVMFoYOviJNa7mcMiDxjMMw
ChjFwInJbPgNAmjajLoWt57t6NEGzIcRVnzovA5VdW19zGvn7A527aAeazHMaEttRRnsz6UhL7Rt
LnhyYyPU761+jLdBqDMFURHMOraahnQS+8wRNK5aUZv3VMprXzQAKSRJ85T23j3VjPI7hIHNlL1G
lZOaHOjDlEQ2otqegXKD8A1VKjO09RABsdKyguFB+72Jk8dA7KEjoGJU5n8cncdy5DgQRL+IEQQ9
r+2dpG556cIYOXoSNKD7+n3Y0+zuaCU1DVCoynyJfzOdCNmkSYGZ4b7sKNx003FqK0QPNFtmDnB9
YB1kQTpnzp3Ue2XtW+iUIvn4/zFNTPpZWUcdaCdqrEe96akhpEk2cMJBm4GdepwBtzpVLHjM5m5b
59haGg6TlmcuWxKMbrYxvJGTin66gBgnKMTgKWFpb8sLv9xwGHuHjkeMnkM1pAoXBRCaGN+6gWJP
FOEWVDUwKU6n2fzlINxnVEYQF6iMW+/E6dOMKWaWxqUrURUKGrdXO4y2oVHvZ5V4V8m4cm2WjYsK
3QsJFgoYMhLSOIxkrtejtzCEMe/NYHgcRvWix/lD5d5Uh6F6gglMUcsMj7gZkLlPraW0+UQtRBdZ
kDGjgMeDYmW0+58wtUqsCOjb7TcIbSyiZFjDudRrpgoAIXflJkS7FmEL0puSbjeO1W3klJ3OIwm0
2iivnmuqbli82GWQYw7oKGxKYUu906lm3+dCD/9ShLDMs7GiMsOocGDbb3yBsNo9Z7rUJYsNuDlP
jUETF5XolvqNtV4IuKM6kM0G2FVv9R5NfUMxsk0oDQfcMhRETqYHPrhcUQMtHdERLMhtNaE7tzaW
K1841FcNNKjJNF5NNW3q8Fv/Ymb8Kqn62EnH5Fl3AwCJEEbR/Q6c46rKxXSWEMeHlmnuMp4Q+1iz
gZL9jNKkI6URAybK0Z7sO0rgIrgqZD8AaznA1Ssz8XiKdoya0T+B6IQEmS/lY6VR8hV7iP7WAY9l
TygOH1OPgLAAnRrmUVH35kMccTgg60aj7onxFbpOcpgV6B9AyPhl4mZIwAn6r6lDqLF79VJzDX1Y
TcWQYL5JiMbo1k0100ngNkTks9GPq/nICd23LqMirX7G6GaBCWiY6q5bTvPsgbk2nqEM0rNij2q1
zY1HCgHPNCDe3WasvG0miTFsSUQLVy7tHwqUwXvT35naYUA8SpgWuyuxLjVCMI5S+k/dnZdkKurh
LiVsQlzClDzTkDQos/RfxupZbyj60TN7cuCeqR70vp3pPRm332Dif6vyQxmhw/fFgYbByYUe43v9
GW3sK5v71MR3fNOeWZx+NvJg3sEoZEZPkns2vwIa3vAD9YfySrAqVKL6+JSokgpf9yOetGd7iq6j
O/2LXcSwwKNSHrTOnfdMHXPHvDom+6Tf7By02fCS9ooNuqBHwfeY6GDYPe6FkuZbqMnc0y8Jxh+F
FHeqzV+McHjlJDQVZOUQjMezzPcM8YYqmBl00ul3qi2fgtuNXnEN6fDV4tHWxwT9K5vZsEd/gnKQ
LXfweyLIOYP1bz5U/ZgdVUKuwFzyFjHQoHjXr6xuPFfF9P8DQHMkREzApaVp7gz1iy53Sv99MqM7
jC6XopZHmCAbff1do9uWOXB6LiSdlK2+UqGsjjEeTX0u6zBJlli23AEevYFf+wnD7Sqs/zxogKve
LR4WinOPialLCxMEhQBIny8IgpNnXEToUoLhk4JN/6wUUN+6JszA4Yf4gAj0yYBXNuYhbRr/gI/y
oCcQMdtci1s3UqgdMXrqEqAGJYLram2y8hJR6G00O74KDVwD1aUtT0NYX5BY309J/v95EtHEtuMR
bWl2xv4FrQCl7URfrEX3OnP79Gumnzc9YkvZn/UkVC9ADbxmpToi52n8uY2zDyz8r4X6zv3pSV8R
vWTplc5EXiOok2mT5cLfU87r/32Q3amL+guNJf1OejLnhXZ2etgt5RtjitCvXtoBclOWPPnVgkiE
DPF26PT30Q9Kl361k3HHirnImTfllvsd3WU6ssXWr7luTHq5szF9Akm/IuYB5W8NK3tgRh16JTIl
sMw+Ic00QfjYS/UDM4H963Xg+Y1olunhXC6ACZBxjLel2pn8pa6ri2CEq0JHLbOxHsA6YVwRsuqw
aLYRAOAEm3lX+g8zm3PagAuomlMBEdATBS0tfMdUR/pl4MXj2MSiSxoTFR/toMTvnlAmaxg4bIh5
hfqNzvLPQna5V59AS6DvxwfE8lSb0ZEXQ19gmEXEE0M0ljI9ZADvSlbq2vYPo3C/qgJcbsPqhNOa
5TNr0W4t3k/TEAowJHuaWLuAN3yua2B+7VNmeVs47wh7wsbdkhHO+N7+bBKXLArjIIP20/DaJzGC
6kLjJGf31bCWP43hScTw6o/JVrB2ZdK6NQS/Q6AgWSOZcyC6tjq6EXnSzUa3UytP7ebCRLorca4V
uGxEvTNz8yachYOGe2HQQgq6PBYs0BalVmen7xyX/MjcGqY4ZE0P5kwvNHO813suXpl9AwaPBf3g
D853YnLS4CmsWR0Yz/2/vWmB1tQZzi7gGm9lEh4D3uQwSyd0bsC92INTnXcZeLvRaU6GBx1ZH2P0
Qqmn0npr1q9CQ1nV1SNBLPahmdHqj3zjyvv0NfprCrMf/eTUAzSZsW58IizHVTC6T8gMUiOzb138
Scd228FAoa1wsAH+XdJo/FBBdYlilOUN1JquVXdlF6z1Teqq7MCCoqsR3ZQh3G3Hc0PQpV4UOBTG
mKy8wjmTk7HX+2tNWCnideOfkBU92UrSHg5RvAk6egad4C7MX7wKbzCbjj6x8hyhqQEQjs7IDjZm
jHKUf26dZtfxitHVxCiXrvWeCU/tQ8/UdYmpBxb63R1oR0Ce2FX8swy/M8cCiETO4nDTbTxuuutH
xPMxQeVhTV37QX+IPrvzIZzKxr435L2T8+1RGtBbyBKr30yee0uNCnxofRNMLTwxTJtRN8rRHtIy
jJCD6U8qrOFcznjfLPto+lSKDijMLGAgb7MhjlgNuRJIiHkfnfgzHUiKnG17x8KfzhWyinf9a805
LhYOCHlvIn2RWtJUcU7rYYgBKV619LX16kE7UdfQejmLuBOR15DTwbroLhfGLjPNZ12ruIqpMA0Z
HS4RpP+GAcJiFeWQV8zw2bNQGsRVsJNK/RG8Cli3JclXeOiNiScosevCdJJ0YhnmbwfT30qexbxO
OU5jDvyc6sx5VKhbenpK2H2RUi/EPUEN5OYVGdN7EiWTeD45Gb8v+BXHVHezxQYkyUPZV1q9Wiuh
HccxyXNR955LAqBdX+yTvLv3EfJMKDb8br4UpDouVOTs4KfRLbDQeEw/vdTBooaWkdWQDIEdW513
stPipwpCtYWg34OOwG3ZIQQJlbP3VFo+JaYP+RYteME8+GzNhkABgv7QUE+gjdbmgPWkVwDO27T/
adh22B8eTaf4bfIJXTBJCJ2NpdaWT63tvBllcR+ZLhcKqTmZz0Lt8J/m3J4qvTldd1Ad0Uhh+2an
hIO0rU2A22JuPPiPoIYJwomcGAWGCB9ssOh6S205cOybSvVXh/Vujtx8vYCHXjUT0Yy4+ep4IL80
fBCcXUw2cUdrM6w6vLN4rj3WcdcZTmmIYSiwnt1KXuhasYNEtCrNbBQsy4u3KmQ4bGob2bCxdMdK
dO+Az496J7fN4YEi5Rx7054e0rpzytv/4l7wtkvsnRl5AxlbKLGV2rDukb+l0GjPpHw49n6wS1ZY
2Cs8jGp4NIT6qHA2uiPd5jLdBdTNBEydeVp3wmd2CdwpCquDq9QHekLcJst5CNI/J6FdiKeJt4ee
M79F7eisiDmjDOutTyTOyBFQ8rsjsgP9vNRmQC+k+SCFAYNhhXov+63r8cmmrMHHstF3IIH2bE/x
v6ZEgOs2tyxxUFiNb8Mc+qjhcJla/EqBy0OQCAyDzNMGGS/YeAiMxTmMOf2ydP6/2bfOKi+uucXV
o9exoo74USEGrEI+gSX+0EeANhOcoBZIirz7qc6f8f2TfjlD8jGdqHqlYgL2xLk/I3RhIEZA5tP/
j74onCceu21tRE+xnVxt8omaFuq5nmz1ZHWTQ3Ms+dkxFUM82N/5hES5bFkigRozu2s3yiVxrdEF
c2EdQqcGCtMua7MZdwvVblSM28mUe5T/4MYYZCxoU/Btv+kjS5JxFHXTQ4zRyuNBCnitWoOjXrW8
BI2/gacZrdKg+M7Q00Qy+qnAhNWgbAUV7TS0z00TXw2Q3TTTqXdYe/r/i5mFksJNXt0U6Y85XX2Z
UuXvum6kddxv8aHfSlr+FmH3LQntUbehyYePnA5Lu7U8nNPFL2xywn/MTR4CkckrugbdsIqQNEIh
444CwjHQW2sBBP4aYHvZ2hLv1dBcHEY5fm+iRw7nu3GqsFOJY5/6QCGSGshjbd9bzfjLw8edB5rm
z5j76GvE2yRPrj5DStU0TFkQF3Cagf8erTxjYNjD2QfO+dbkFjuD/YcEmzfYwfEyM/6rPXtfe2Re
ptyZeNSGqwCUSwhAY06jD5EbWCOsD78ZD+CW11AWrg0+Dm+AiBFGVJYK8WpHWdsGir5r4nIAmN8X
wpwGX4X7Rk+9aBLA6//liJsCJm7eaBZvIoKGuOzRMG+6iXYS5b/Hlmkh2/D8gyZeMxKDseYhMunO
EcCK1gtWDaetyN2PzFJKdMT65/J5SY7eCNNbTepTJ5itHbN9iz2iEUPUR/pr/eg+5TWyzf6BGgDT
8HnivzZsY3BSN6pNINM0sJqDEhc/EuEiOExOtI39FzFNNAfVT8kRPWrMxyLzHoeYdiWpo0ljb5vW
glYX/wuhwRDZEK2kom1CG52WbzaAqIGzv56JLvR9WDCxs3Iwd6RsZikuy9x2SS7heFx7cIRnglXy
fJvMsM5rOus8kxzOWroA0ZgTVkxrmlNQywm2bS+56vfKcN+JoUSoceJKGpPzh48ZzfFwyWK174z2
NPr0//UMiE0HEQV/6MMIfwy066mBAjuACBGsYa+ADIzhRi3bRYuE3WwDCg60Ub4JgcfpOoX1saFR
AG6UqoqdjAvJVgMGh4goiqpEVoquHEgFDicWcyD9mg6E2evioO5SOGSF8u9yOdAoD2AhudUFowUX
UjzLHsoiRwnHos6NfgTgYCNz3yUFuIkoqXLGnsV83lnzdKa9vfO8jFTODpYDtfc0XkPZXYOWwXUb
BRvB/tsDzgd9Ih6ExpCoqaMTXWxtJnaSVkhR9pce7GdvcKRt5+bYhN1hDGDRjYLWH6JUJvP8zsFP
irxLmOmNS6UnCqWcP5bBOHRwRNl253VIKmyWtdcA2/qKC0fkwcfCZKH54OrEGaxqG+8Xok8qPCa1
O4e9jktHEftcc9CdJkgVldkU68Yn6KApX6w5veglCp/uY8oaF2XeKl/ii94Mgsm5OEVyyhz7hH5s
X7R2vh+IWFBGgFuRF62fwsNM+wxk58FWBRosttRM6+TMYGKP5EDS+rceUQA4r6tAReYa02PGZD1X
4tvtlm3Yjfc+m3MfUBqmzTGiqxC3GXN1DlKBusxcGC9uoV5gNs7S/hJ56CLQzwqgNBnVz6TqrTGN
JS88GtHmCGcfAwuAGHX0pxFgGZVrpc6uG22GglA8FRMpI06NY72ym76H7LhB4F065R8b/ymxwAwV
tClQKp2CjF1UJpSbkfluW7iywuLCTd57FskBeMM2zdzemZxre+EyNxvJykL2T5OJy8namaEN4aVO
q/BzoqnDYzoKcTG56H0JKIyKAOLdmrbAv1I2K11u6yLCVOJoY9oCQ8UOY3xNCpkK5h2iPVCdJdMK
7cGJnIX9rJG58Ws3zfthwVwheVHNoXzrYO7in9gUPFcDirFe4Algqqn6blcSfeY33YesYSxZiHMQ
knPXSrGF068bc98lsNhuGP4txaeNX1avAm40fOSLfYsD+z3us2deHMGRoXIJfJ1l8YJ3NNt48s3x
OOlZjvWM527tiHQ3UnFwH2gFAGShtUnnzY/z8zCDlYJShoXBj6Y3bhqPO+yNrcmn0OeCkOMD3twz
X0DjzmVpjuiIVpG3NVsbPoFzV8XzTdA3udZ8sHkO0GH573k9n2sl1XfSIDkgdW3v0K3ULRbDdlPK
YiDxbIWbxUvqS8jRfl2OOD+8V/gtlFWock3xLk2jxcMCdoYpgT7wGG79ZFBdM7uP5dfQz9XOs11Q
J35FHKYxP+HgYWebvoQSNTmL+WeDBDRBHKA4HLbDj36tQPbvctY7pP2zE3qamPXR5M2hYf1Qju4v
WOX0SKgeUc+y18xbnjBnUb/GKDaB7e+dxj+3LCElL/iqROJAqAdrntXX/f+FLcl4uP0n7yFvjF9i
cr5sv/qXjcX3xLHPap11jn5msemQhAUERW6hr+A+xAYIEZp+HKamyKdnVzjUaMl8LKnkHqXdzY/t
YG39UTi7Oc4eDEhUkJcnHMfWNhzsiw5Iz/0vsg//WYAwNwWn7w2x4OaBlL3+MASYRCzU/p9DKtJP
y1HZcVkyA0akx6jBJ/Kb5200lofcYcft/xfrImEIcEkFI1rCeCEoMYZEhpRshFihRs36ykhedlm7
9bNv5vERZCV9YUJaLf8u9nDfRdfIAG8JRqUO2w85QVZvvGrYTtENYh9SbYYdMDLfgGJ/m11zrnx5
bprxNgUUNIJT+har9rcD8budmI0Je+SjgAMwDESngeOOO/KZvlLk1JCJL8kQJg9UXXt8Vd9u62Z7
pSowA3SuI19VaxjWZ4xFR0Bz9Bh4FDpEqrvYqLYsOxM9svZIBg1JUn3AMws+YdUjdrTQNMVTwR4n
LuNcHAkku1kj25M7tj71i6OhqbzCuuLxnQCKnFHdZ4MilaIoPhsfqLe5PKoekkLl02FQVSYJw5vu
Jxmc5GINDKpMe1241XMewkP0sJM+NiU7stl5zxNGlMLqnyrX/UoHOeyiKGKWkMKt7h/1Ncf5oTMv
W0UMlPFO2h7FTwQMngQZ4mfMCkG4Rd2MfT2OW7Exus7feEXFXg01F9IHumsWsNbuPydPIklgzfVG
ZMcBU4YC029fNbsSLxoSEaAXpvxqvQa8NW/q1BTo+yXsc5pln5UzXXPwtMnI+K8beNGjXm8cqbFf
aFfduzDwUYFj9eX9s6YJkfw80lULX6IgnNZREoC4aY3wGINO3zbDmALJoX00h+pqucFpKfI74Sga
kHA1U0bFmKrC7RgAlAZmIeeLVCyfYNBfjISX1SRvd+oxSfQueRlB8C6L5ZYW6WZS+YdfZ4/WiIq4
an7joN/Isr5UDsy7efIO3IOMlj74U8jwZ9iZm3zS9ZcFYxOPF1O+ZCX8IXkN54xfMWbWwd2rG06J
9c6DHo/iCMVKBMSKU3j8avpqzz6A9Du7uI23yzDiuTTS1TSfgjyku7GcvLbcm3b+WYxg9023OGBu
3cKI2NWZ+watnYn6UjznVUWyWnWDrb9f0uBfZPaHpZ6/Y0OcSjffyknggUKs5wQv6Yx9h3KpkWa9
HoO420Vz9bT4tNLcJv4tUh92oyEQTtTda2RhUKy9M7Me6+C4CjN/7bHh99TWS2pRCY9de8dg7qlw
J+xXrrrOZBIgDObhFET7NcHIIi/zXd0uP+GkNWSMYuBmOtmGs+85MzrmwjAzrc5m9ZohBna0i3N3
elCWeksiiWOpeC6aujrRsOQAS8tmNLHyobkeNnY0Yd1pdpFLXBsNR6yFdIzXce8clf4ihs0b6XA8
mCQdrFzkcK7q+kNNWQWW1zzouKyTiSL30+eShH6H6438D1LDePkA9jrd8GQQiuDD11r5cGs9c37B
W/9gCfdKNjfHNy7ILrYVA+V4/PVn8It2y8XBRLi3Iw5Ane19Fotzt2Q8o23OiBTU0zkmMe9+QIWE
2pkV2p+WSzqzqqXCOLej/TT7+bdfCUTfMeKyqQVGO2BaA8mMHXLIh0MWeWIXYtT4jrse/b0jOuLV
F/qvweT/MWF7tki6PXK8lhw8WZiHKATjU9PMIohmQ+6hueorf9wkA3hrd3qf+0rs29phSM0biwcf
EXdgy55HMzh2kNXSVF6RO2Y7t5p1nLpDwDL2UbHM2LFIbCNKrfaxWhpMC2Gq3fUDMZstMTp57/8W
WfTnK+sYON2PWTDCZNfzo5T+RR4PtwGoo0GmzMrE6ZnGQ7IlA/Kxr8y9i/Z+05eoLXM0n3jm2RVx
9ijahGMdZidyN9KLNCmWY8IJN4kf/uUAvNyGCnTGSw9bBS8pgbhXIZt7z3SfnC7lwtWYGAvPozle
O8mhm3lhpE0CMIdCVtAoNA99UjOyiMjB7ie4b5J3mWxWlPxxFJ39oHz1YzBnrQtAdwweZWP9WIEX
Xpcwte+7QumZR3/fSPvqTku9o3d1rWEwr+KQ7jurT2TTllR+7BH7FaDshkuG01+SIeT/TMn4rAUI
WFWq9RA7VOsz5O5l8v93SnpSQBFfzNeoWvCSUJxz9maSQ60bd7LS0N9118/hajEgJRemdZW1rlbS
clw5vnOd7OQjm9Q+Crt53VX9oyRU5uwWAxt3IMdVH84QIbsAT0fzaITOr+G3N9uzH2qXY1cN2Gdl
91O3ok642KN3WDKEeJOM95OsEYvbM7z+IISz4rv7ns1CApn8XxUFhNTojX3TzxcIcxevB5RU9biK
nXFNxMlxQQjpBNDaWpZmLKfrrksB1tSQhQjTY0Dfjl9zMOySKGb8mZ4qDNmOC7NNZM6GqMOHMDF3
w1B86CmjQc1buE5H+2vaBLV39U2OTsLv3G8/MZ7z0mR7AMBlMmhxwpDnB/JvFZEl7v6a2fSbG3Te
UsKiEv8JjssjLRW5Nfwsu0cMBhe14bTpYCvsciJDyj16m6PtsjhFPSHb9XoO0+I01S5vCsb4YzBQ
7Ns1SxqPRvJODEnNCYnZdmgP4kDhGHG2zz9Sh5af72dHRuMr3x6ewlKeowVHe26T7Fn272Pk0bi0
CJkv+vhfQTapKm0S2epHtgh+raE8j0wRVlWXP8BH5LRXiHNokJUbht9VCv46pQNk6NKmA01XlgYN
93D5MG3QkXghtFaSmWqrcRSIUjzrrQxqUpOHDYIwdj55FmV17uvq2louhsfA6IFih+JUyOpOMLp2
yMDdBoTdUIZ2l9Zm4OMxR7bb7LpYRGXziGIhbv7KcbojWfFZgKgsMoMpbkzxFxRG9ixSiwZFyVta
n2mcBD1NBpswig6FB/omytL+HOXaFFrfmEQCUps4E4+XVrp/fjz47CzNU2pXC0k/LLoK3vrcumcK
F7Y3ZL41EZ8rP8AYmRNzJf18WwjOCMIkV6Fpc2BWDmcLoCEmSk140n0PGM8s4k96D2c2qr/a7jkk
l6fEaG76uxckWnijdx873SlNKL9sukzOZCL8KI85wOpomfGDMIqujPbmyPmp0Z9H/6+9nRu9pkcT
8mChijXYMhrLfZ5SiB5MXG6sPK+YytD1jDhOp0NRuxs3Dk9WzvrUIzySGbOjrvvTKZBbi3SdNv6W
iHxy9qDV5DdXnHpoucZin8ZkjelVhITYVV0mL2NXPlS+9a/OW9LM2+2EHZ+kngKX1/ANoQBdRbgc
h3y+aGuJ/vSdF5z80nhzCcP8/7Zm7Kt17Ks11lk2DEGZ7lYbw5rpJnV3veFe7Dq4W0YAXpU3bmzp
yh/mndaLl/YAN4rJ3QNPkydaV6gUsx5fQJMNu2ywg4vKBghdc8kMM+oms6DNTPzcJo16a597oKzB
JYDjEz5HLAH5raOjTrBrQBRxlv9V+PfJaWuci6rIABdOCzNpMj7NhT5WLkJnE4oWykQ2MBa0FoTX
iUNogA0AVyX9SzyEEYxHupCtOf6WY5CfptTBOVH1xtaq8mEtFtFuQCENX3FeBfCTitE4BQiZglWB
sWJfDiPJnZZT035A5WWSanwLMz97TP0USgko4OHkj5X/IjsapGPUYs9OZDSj3VcyPoCqrHe2x5Sh
cJL0xKEMY/Q4iKsxM5QGr8j5u/XmF6t0rUOXso4iBOifLUYydUulapY9LTvi3BP54Ea/AJIwUrUn
4iaUw7sKNN8WKwOo5dTdjdZxmpKtkWUE02iNHw4Nd1UbxnPtfPRT/V6VH/ovoJce9d8USQKYyPBe
6hBkHYIippQap1BUpXZBgqf+J5nwpwCCc/61Hl8b592VpL4N0VegZ/8VIk5nM6FjqU5h1v7GBIwL
7h5Wcr2KJPYpbM/aQ6P/TaLGsNHceajBwgjJpLcrq5ceWkdnhDvkUAZeu0re4ZkZqYSX5JhDaaki
scM1NY8vExglr/8jKJazybsCd+OjGx9pGDjiUVgIiL2nSRn7IvnzBEnE9qeLasASHQ6zY9A0W6+L
6IagbWotPCsNPQv6/aP/rH9BPpwo2q+kas+ITnoyQDJEvkkBfiyIVrXzjqZd8MuXNMMCwsVRp6Q9
tJaOCrgmXYKfQqLZmjzJp7EgcbfDwm4WHybaOu5Ozl5SJslzqehEB+gFotvMR4SFxiPPO47H0AZT
VH6GkGMxD4Ery9HBagkWpvIPW5AkWJ0sLiIXzg+cR76n1QKMnUHKBjDG7GbPFwyj2OdzqDVw+pfi
D+VAZ1YnFiXcmkcr9/Q3MKX2lbmMQ9qT39VXi8qyzREaghvedg3/YfiaiNHRl68i4aApf1GOWzP9
S0Zg5E6xN0LIkHS9tRhhfAu00irRPWRuKLeIf8eARmlI4bx84Yk8cLhYaz+M9lpRl98n1WPmVY+c
1o4wQtlp5Glo+uPcDwcMB19TmhymytlxVzvjYoXP9QRMoDrVXYUviLGr99wnoLzulxFjur/jN+TD
6h2HUK+dsJn2ALGy6FeA00F63ftrWL5ryUXGADfb5Vq/KK71E4zOE1ekYtOlUbROTPUw2j9BZaCT
abajCWm5OpnjtWTwwdexWxOnIDkhKkyINNyd3EIdGtb7wQ9NpuNHmxZazY+p054T+y00gENRvZPo
lj05Bnz3OmXg8tCxU1m0JXmMeOnSFhl+BECK86/5UWF2MsRvGVzdvFxHdG4GIYCrVM1h6PsStxHe
18prxnUQ0/gMZYpX79PiM+qX21TORhB9TLrqCgjTui1/9acTRMk1CMkLkJ6nvit3ffipSrmxcOQ7
hDLUZb6XZG4p8gF4WLg/QWvcx+aL/p76D4gJTuftyVgGO4z6ljFBoriJQr9dXQVPQfw2lFT699CL
C0i/D9aHXv/GjbRelgTeaePfzImJ+/KEkVU49H1RCARyPnb8n3lb7/WP4T7rxYUvoqudzu2eximZ
rq1+rLkbhEHCHjMPmQ1DpmcP1J+4qwHgyrdBRnvfTi58i6WK8AwSpdK+KhnR9NnpBzYQC8LAEzYj
eu+/+n1IRTIBvooedTzeYYHZ3+UYAeBm1sY2zR3OaDJ+18KzJDf3Jkw9c6px6vBs2YPcT4v8Fdny
mqbqa06QAtvky0BRdj8NUjrBmR46tWyNqnhIZz/c4xx2yKm0QvwkeGkSD5w36ZFmE54r2XgnhmJb
jaBxic8w6+WV0oO3WvFt0aQQ1os+P6K5qZqXtDTRAZGeEdjMECrrvYvwdOU0/SITNak9ohHvzyk7
PdoK+AP2zzyhM5TBMcl47WfrK7PVNQd6XeYZDgimj0I9EJixsi1FmxvO1yzgYsq/wUXvYowtcDWM
xZPvccIso3Mr+g1B77sRDYnnq3/IXJKz8jI2ntzDqsDlJ/iUI8R+sjNmZW79QoXMtL1Z6HuQ59U3
JQdedXE7ziPpkm1F4kNEa3p3vwwBA+ZiY2NuLRtTnIwaSoUxfTlg4tmaXhOiG6O+QtYEWykk44k4
g2QtJizNUCtPJHqfTEInF3qlpg0laYZWZgBHlrxMcrmo3nhmP4b1Qpk5Dkc5x4exjbdK4olsposw
GNQb3UEO5CuH/rR3FumfR+qYLnXMW8XoZM4M9ieUeFFz64zkR/WUPnojrWk4I0I7FQnLUa6YkTC6
yLzlvNTpfpmKk98vT/YCVMqNrjp0vQLv2xgpJBEaeQEac2MBv8vq7nBhRnpLB9EJaFoA/vCsVh8u
v/QC1yR0w3U6q/Oy5NvZhIMY9O2T7bi0T9T8D0/Jt5UEjH/6NUTg4+S2D62b3/uxeJFDuzWZFDNK
sLAwsVME1XMQDs9OOZwzJOymwagCU9Oqi8xbLMbjwK0ESbiuUsJ/TTBPZpf92qI6+3FDgCWqxzqq
xl1jfPQQRdE5uW9NwypgFqbC36P4x0VSk9HUdsjeBUROXxg8bb4bOf56BEiHM2mUijnDELEFgu57
zoD/TqF744D1N/qZdumFLcev7Nwkb14UIWtti8dItcc+V/edSA9ta21MZR+57dhxcCtN0dkY2kvv
I6zD+nmIcjoGI8YI7toullpOnr36IjkvRhxgG06rS6hkASKOhKxWP8tGWTaH0HK/eie4i2NiNNIO
mWTGhNCeqQz7HpuP4XJ2KbmNljve6h5FnlsfuF0vcOtB3k7tpvPlHsvAaqBqbWKUV83YnqucNTyu
6A7jJDdRr4gthcfWsTOOG70LWqR/FuNErM/4J23z2YCS5Sxij46lXyek7rSQUdeFmLFDz+V5mcYH
vNDQ6YwieQ/nGohDv49mLd5ooNxhABmRt9lE9Lqvvt3dbGJhTxLGrD94zSEnrgj7P0QUCxY9Y70A
tp5dvtOw3vWp/HbGCKwpL33EYABkZUvuSOki+ClR+ZId7KYWQtzkLmDolWeWxH6Mw65BskfYD10B
rBtZREaJPQePbtq1e6RmPLse6fPIw3K8lUvyIAIqx9mF3jRsm3B69KS8FjwpQr2prn7Pp/kQu8Ai
qdNg0wTHbByffaSyeCYehszliEJna/E2Sk5wywEfwxaa+O+97Z5Cazy1eXoZlJbrB2TbI031xuDg
usNGCVqzdmqcIuGQzmnUpzK09rNnf8+uAlGZZV+cjVFzquFhjt2f0COCaRgB3AWWzWNiRVevdN5U
z+AeuOCWEcahq93H3Jr2aRI8Ocl4niLGY6b5nLTRjmTtO7CDdA7oJUpUf4PFUF8/Q3HZ/I6CyOim
2Jg9rGMrQoUKi65FnRrPOFzqY982F9ubb6Hn3y2OuvVJ+BrSIi7q8DSwao9p9mIgLjGpdgj7pW4S
qGIT7HcLYEOvUa8oz04N3W1PxWsCOZi92eeFJXLt5Haw4/4YK0FGB74VAqRchcZ9yv/KUtKxMJIv
xgyfvrTUQXJMHf7j6LyWI8exIPpFjAAJ2tfypbLyUr8wJHWL3oCg//o5nKfd2JntlqoIEMibeVIC
leCP8inIZOPEPm1s0sg8U/HLoCRD++nqH9I27dWLmetQzPUaLK5/8IvVSwLAfiUEyBqZ2QCEai6I
YT0cG0OfqgbH4ZQoJhWOp0mfLw1QbfjjTCHHQGbrJHTIIKuluWT28v4yjWm9CZvi11TD3zGpz0RH
aVgZe9i6rj9xCPu/Q2FrW3L4azu2s+HLjgilzs5z6Rm4XO2G+bNsNW2bDTKfmuYdYqcL2LFX217h
PVaDxxAnpaNVGF677ShY38IlmG9RbjBR7OqYE37Xv+d5bZyimneI1sGxrcOT1mrv15rGM2dXhmyu
WCE/yhbMTItKJlnodEscKIZ5IAt2qnMXw8GQ7lObPcGyldoHMPtA4xiUdxQOfs7EfcmZMLRe+Rk1
xClL23yc64y0ogWx2Lbh0iDQmhLcnFXCGp58rvlxFjw1WYWrqKrgjurqlliljfluJlmV/5mnjpXl
h9be1JXaRpn7RFEa4A7RrIwq/bKgIYBw6qAcTY1GGmmYZQNEl1YLWXiR38f2VBT2zdLibwEzIPKL
S5RCO2ZIMKzrlo6ghnGFaDh8FNNJhc2JwCP2N3xrzX6gx33btB3h19A9s7Lx0lF6VLUfgRc8VVgq
2qy44R+4zGXGdFyrGGOVb/yd9fjhsQiJ627dvKKGtCPkoqg89YqFR64/7Np3GI7rO/fwhf9wQSl4
NBoKvdkSyXjcW4Ng/Dx/In5ftYBYVNFmtJ4HiyhkrHcWP3E7gXiloeHB6AiXSkhiXuTR2Uv2AQ/I
T+HxrvCxU/Gwf9Wx/RX3THTzunts6MBL+uGfNo1r1aqOx9eOEOJBK/oMKxkRlDkpSKqRXAB/Wdtc
A4XCIyGkdGJD/nu74NrduVhH5E7D1vtDU/iDshh4xaHPowiJHTTrnur40wTlbbn+2H79luYaPgmF
Qn2PtpxnO4QivR+H2sD5AKXRNeTR0IpSCA4fHCY4fJBWq21/WzAASrKCsRdippm9So6ZtI9dOfDO
7zQ/fw46/PTcojh0c8VwdWSinSOHuZ7PiyV4C8fyJ8VYGZQ9Ckf6MhqaO7R3yFto4ZVB3RDqRi0d
GofpqGHi4z01C72qy+1zOHT5XrJXw+cw/oCU7nYyQXeYLCRegMYvKpM7z0UWdoqMct5m3w1Ursrg
mIlp40/dS+ONjA/Kp9ikxqHQdLfPTfqaG2yXA1QNsP8sao+OUF1hi3cBptiYFnuftktpufae0dGT
Idqdk/bRPuTMh29r2rSGeNKqWfSA/hDJ+ZLE1Z0mgxf6Je5Jrm9emD1ZFNl2FUGTGRHUmDr+fgFZ
yOe7o0cSruDwIB3SikvlAOD2LcBuzsHFTMqyw6uLRxClrE/HM/jOPwGfgbbzz2rWN0vkPwIKNEhj
+HpmzJsZGqnBuGxgwMiUwyDv5XjNUVA3/O0R6WUhDjjmzeZq8UOKmF7ZxUPixU8Ry12zVCQ7Tu3o
Q8YZNRQm0Y2EDKCdVYelgjQJzCfPHh+SKNgZTFiPgns6+dHXls3JpVynz+g5Gx1KFM0A67N96Jz5
18Z8zKOLLm272P4WxITMT2US/3Uc8gyVk03YwySCHrmr1mLX7HvUbMcnQ0OdBYZQzEP8PGKKLoWb
HUWM5A8qyeQxNw8o0+j1I9Mh+jxWWodEhAZyKV4IPjSngpPww9toEPqphv1UsSRYYFPSEEGznnOD
I9DcAXwyZ29dFCkin+zph6oG5p8YAJS15t2wKUzgu37UHjyjs7e2i5UbTxiFO9pdwpHeO5cFhjqD
+zCQZiyHnJFPTp6SI+/B6MdPX7SMXj2BwXy4tHG7Zfy/M20axHvNGBazUybeugKbTbL0z83OZ5u1
JV45LFMG/cBTeo9gf0fLOTJIjXFj+8lLXPg34hmPhV3xG/k2lM+Rm/FUoqyDLWzXAScve1bJeooE
70ZDiY2nAMBX4LYPcbGAfCW2Ed6GrkNtrKHc8CDMMf/mukR+jBZOdl3bANwRkZgU5lFruStYryAN
qZ0GydYR1Y6T6WzI5laU4llNCCVzeBxj7xB7+QGnwDMeT24ckmZgmll3mlsVFnq9dQAd+5W/axWu
TD3QyBv3lyyaX2J+UdnFp7pZfCiE0WIbiWPCWzqbrzyN66QpNp3UdCSOw3sxs0hogUi1PASy25qc
KLo5ugEOV889bgaiQjCQFy5XFJFG0cAIUlWd6iWdJcN8OzVMyJxM3nPDPCZOiM3IO45puJLBtKuF
MJgU2oRByahw7GeUlSbJfpoI96eVHEn0pNfl4awyl9YfpKgJx2aaY1Jc/suEWVzwJWIOO8mB0UsR
+TvZaH+j+/mguumKC7el9cvusY00J2YSf30v+cwLrDflaBxSTnEkbCVKPJJelGSaklsf8kdjJNso
wk8apZqBPXTTrTnkKZf8+lmwI9q0JaSZGtH3F/xy3Up7G0Qe84oS5UQU88TnOT6nyfQcJBEj6OG1
Kf0XOfenEe4kLyl5sjgHK8P+59JGD5yJs15qqpVuuY/pmH0pcL5yE+NKZ4lrbptbDxkf8voqwLul
C/KvLa+zun9iYg77NTj7gY8PyNwlvbkfQ3rR3ErB4HSNAct5lJ+8wWCI1TA5KWaXS2Oh33QpAMj6
WMLHsPqTUoc3jOljz4Vm6ea5SZveYPpDgP2r2PuHkPcbL0KPz9+aldFfoyO0qOUtYC2m/vwq/Mq6
likKP4ONcrFe0Oic4wDMGDXWsfebTGiq1RJddao3hg7AH70WBQgAG7zq3SyKnZc398p1mEBBkuB6
hO/G7Z/gY79D9qe6RrzZmvWrQBwXIye9OXqS9fhgV6m1ycLM+axdzmVRM18sGx9jZcWnsc3fWhrb
1lHPFqB8UvGmKoNj6NX1ac4C5DWmICvtUTdmjkuZhbFCVgBUbnnEVqvil6Pwk+R0R1aAXy4oGdSS
TVvayMjkl5FTnGqqeVieI6AKk1gVtaw9feKpdsC7CTaGmbFY1zFp6CxqUGPI4wYnFhDI7AxcDm65
0bsPXMH+uHIwAV+YqMyjYtNsa1y2MJHcWb4q7iluNO7d1t5HOIZJS7FvzkHFbV8e0xplonWyU8b3
mKvog7Ek6mE9o9wOGnYQbwPJlrnVafNhj1Trsg/l0EiLZO82U0MXbkvE2vSA3M6EafLgMLjpoU69
txZOeJijzltg+Tf9gpq2ovHVsmY6WMyoGZ5ydktu+v02xCLs9D3ljCZ07yr5x1fxRAxInoQtjhhr
sDwAiH6qq5yTSRMdIzMMwb7RuFqrTByGzP/XBabH6GxGC6cyGLete4xK89b4+qGtcZiGNSWrQd+c
gh4Hb5rlM/0zGFWt4WgigIUqQd0Nh9/CH4J9xjqfgwzKn/sUWoxKsCcwXdH4ZzxjiftyQQbof6Kj
6OgIj1IR/Dg4kKBOUWoZdu2zz6WSRtIOp6t44PW+6yLcbkY8rbMYRnRvJz8ejryVJlk8LsSKJgvQ
PA1QPGBycjqqVrmr724u9iguJPMc8dvQz2mlDok/9xWP15EZuc/TxQU/SyQDoDl/MAKagcI5uZmg
Nvh38aJRE+uwtSJRlMeuJ7FlFayc1n8P4+I+hfkO/8/JiuJdklXn2cOjWcw2nOEGC2Yn+xcnxsYe
Nqa7YXKdA7Fiu/D4TH4LY6p5TXFjTpa4dFO0x86hoL2X9D9X5jXKE6roBW8f7LM5p4i9y0z02Iia
AHUzXoQdwcBaro1p7LxQqruvrOCmovza0QcAcwQBoHdBi5UMxvYGC2Wjit6nk0rTGejSDa0T55gn
6j529m+B+TxWV0klI7YYRA2buz+vwwA7c9+FG4o81ktTV1LXz3UV8NZckpt+QmuxGXw63UdbMJd1
BuagRMOjV4MzSdMAFxi9PWVBp2SW6yIdkZSjV1yTm8Fv3se0OBWjn+6HhvLG7l/R8+JYtnHr38RJ
zo0YbNQWy6Wszh16qcfAYi7SVZLAoVBB8+WE4tCIbBsExYF+dmAgZkePUyGhFlARXnoovAbWLAPb
G+gqzsiU+IAdMS+Eg9Qqr/ifq3JpXHCnX1XhttdFep1RqYLM+OM7EE4X3DdPx9YqlkFbeIui6M5J
/bk00BuQjcnjmvmryUCT1qXHZnmOJGFoOgmzrFrTaPqtiJq/IZW+mjEL3nNhsljmD1GrU0ccbHYW
6Z4DS+QDEsHiZ7SYj3G3uFgSqCRxYXU1E/K/xI0NSx9wYAdm2GbU4M96A0LlUdl6X3vF2Y3m35xo
GVNNg0GEz3mamjM/c97YwT2VbQcmwsEUX5fPMq6D8xhH26l9VRGdW3grgYw95jM9LV18L+cJ3IoJ
fW85n+SFCSRgYGqAl5TwZH8Ppnrc6bj6zcKCVUjtbsdUlGKoLv2xF4Mmu2TYAIFJP7GmnqrI3noc
9JdLvRkbG2kypqJyhWbxvVi8/yQ0oxxBG8+eak/dZLzjEtl6DaFjha1I0nBpzKg2vX6g4nRH0PAN
rsjBFCHOBLKNpDSrFtAnnldo6vZ1eSCnkqA4Z7LCEPthCP5ltWYOjKIQy6ciwPWQgOLno4njYK9b
Cz8xiaKMuOAweacxHXessL9lH/H652ZTUB7seoLyPAx3K1AP+JZ4UPrCJBK2JLRRK7WhmSNM9nNs
xE+Gr8DzqKDnxm4yZK08oEehQDIJmDbEk8KjCjwKl9mmI4LG4t5PsvxTCvYutzZuuFveOrgLm2Jq
kjPE7oSAvtrPXoBDx5/nTVSYT1NdXgfwrgPdJg7wS4vM4RphFFqBBc8HA5aZJwB1PYMNEQfe2qY3
fUNlq3PobdreGxMHIc7JP+YUXloRI31XpXiMAatgraIzpAT+z8n9BrqWLglRhhvba15LsFgCpnD7
2iNCe/y0RLJILw0XnQXrsBqSTywMWFZxKsS4I1aO5XL3Z8N2lq2hBVVX289jie159KACl+8uZQ3U
LXO/Aa6BHYih+QYFnnGYZJhSRbdMvIwhvRTjsKXz7Z6iO7FMiGtktzjCylUhHlr5d63pe8/J1os8
PaRp9ZVP5lOEAwLLPHPwRQRvvEW2GJ6jgsEdm+Or3XTQPb1z7U5obRgZ2IvSKdjxge0z61/DUb6V
5QfpBHRmmob54w8qsM7z+AMZcFWKl8BoASP9zoneTHb4qihy4aJ9NZOQw0mDQBm9sYnsyTIQ33cu
0ocgiwrF+CNeVVNDC723LRjJZjyRjeQqH54lQf7l6uXXQAbxi9j+sIQZ3obROVUl1MaoH3ahfoYW
BaU3iq9lrO44Ipn7V7iSCYKMvXwJmoDpvX1YPhGccw85q8yB+unM807z6mP8wKWSr3NI8N2MYHVi
bFxrCz/2Oq3dhRKOaoCascs9442U5q3DB8X9nFyzcw5TY2EnsDMZHj8qkgKClMfHLTUOifKPTvRf
0yfiWRsgEcE8PwRQPk6+XzG/jNy9Culrt2jExYxe+MYObfyiYvEQauoSekqVq+aVSC0Cgn8AjASV
2Hn0RvfslKAdizkp9nJu/mTCVa+zou3bFWTOOEHnwFnQmq0EnIvS1oZN71BazO+bxuvXvM1/gBj/
aZhYk4iVt8yxqE2hQU+n0QkT+s0u8zfVunplpRNqe9upbe0Yl5TYogIOhZqLeD164dpoJfpfyDYZ
6XTP+3RT5fWudV2xt0I2WVJysmvqnRPWHFr5wtxK1mDLm08/Mr/ApG7HKKDoKHhMw8Enkj6tdN7v
nXLY4xBfw7lhYEeizupfJZmWBIieTuu77DCGGFyTw7NPN60Xmw9lOR41vEMeBSZVA5fZbL4wVV8r
Wm41f0aO01Rb/Qcq8b6uacaxvOglzseLwy3A1/TiLGn38FyG4aFbXlQGzj9lnGJvOCoCjDySKdw3
O8i+rPldKCxuvcXNqtrhJFpFlFvECrEx+hPZ2d9yTH8JPKwoe6ZgtsqWjbB+9/Nl9dHRSTIqvTWY
Yd1Ew5IRD1nBgKG3v9xkgUXGikxaTswQMmqxreqQELYmpMArdzvn+U2LiXE9JeQaNb/LoFBAxzGP
FDeOdP30HgY7IDYi/dIWKEmDM/9UxieyByftRD+RY+w6hYs8I4DVDlRSly3H6unc1uOtDsXRIQer
IBCsc+bwbL5n7lh0DbTONuP8Oxb53WQDirvsbWB1rHwvvUa99UU5Vrhq2Q6LBl5ZOuGhp10o46Np
vjtAW0u+gosOl97cFsVSjfLCfs+XHKgYVgi4wo7XNta2Qw+IxuGva3rnvjz6SLKPhGroAceTQaHZ
uqzNV0m5zjxF6LTgB5iFm4kYttJLqC1p9LaT1qtZyMM8d+xZVIiIkvaNUk1ftTXT5tc/Onj1Fh0Y
6W9a9zwIK3cZViKGPqVt+lvzpW2ID5sr389fIk0eD7AHGgA/i+doatOY/6w6Jsuqkb9DwQNUlZhF
EXVfUgdLe7/Q+3rF1RWnokslSOyd8JeTa0cI57zjqw5XAtkOBjb52mAaOvXmV0YIduGTRrn6bX1K
WhlgOa0EYE1xiteR4PV34xw8JEydRybLoZswTQnqV5N8JBRI2xMfreFuu8j6lXb861BveIRKefZG
kuuVQpFdNngA88TLh43yu0tKDYrRjAfCvDT/DHpf5s0DJfbWFkRdJ5Y+L+e78EhplPievdhGk2c9
mR1H5EGBesG4vHwZk/nIvI+5B+j7FNxTMHNwYfSb0hDgz87fJIdUuFwnuKntAVwd6btjtVo/njF8
BrW/b5ba+6IBSsfBTqWffdpuM8YzbRRurdC+jvn0ZjrBBuv2w6KaBqSKRNdypQj5gFtBzxR3/9IO
eF9mnAA0S8TYB2kA66VkE45sfOzKCS6qiB5ny30F1baPW5S90S7fiaXwpTlzzi20fJ/I/yH/npmK
n0KOjj68YzLMIFRoCRcFdtSh42CTtB/eYOc7qytxrvGWGoYcl00qjI0VO1+TmoBBhQNM5uzmT+Ut
ZN47tLR8CtaKXwj9Uvk5BxfLPaTdsGdu6TAUxacl6b9Rk3hR1O7mfKE7zyZ+h7d1S4NgAISPf6+D
bwIzFi0tbF4T/vIW4nLhtcM+1tW8t5E0SIhovsxh4CgEw29S59S2MJc4889ybETuuvq8uIKxBuys
H7Fy3KlJ/HGMYO0nxY9lqBuXRanzH4o63m3H31Zx8apUF+7UOOijEXf3VMX3aWLCogb6F0sI6Ebw
4GtakvUIVJxb+kfvkGpKQUYNzeLmHG8kKg4eMbeV0xnflANx2XLQRGaFG7Bn0g+Zoy3tjdXqZ0g/
tK1Y40Hl0efggstMampajH9WoA6yq49mUzjgH+cQDmGyCxf6hK77pf6cTlfYVzBzKOpsy/orUVm+
aqeJt2b3bYb+o2YesgpLemgz+KU4nmiPUpifvTx6oSOgXY9EJo0WAdrsW8yoofHkMrRZjo+IqfYn
0eJtaCo2Mx82cYlDvRyiT2chQGX+SBo9Bv9pnEyhr5Ecn5dlH9vppwqde+jb28FNeIuQpnMCQCmZ
CpCVvo0M6GFCorcJy0/hTl9Dwh1BJo8m2SocSgyTTeqlD54JYHFCr7AC+Qc2+8/SBrssryamN2zg
8mBm++UitVxgKq7EOx06nwYdM5UkmRn7LFHuU/shYFk2IR0aGAau4eCB0OPdARl7eo002w5lsj6W
GWixTX2SGLNJdCV3QjangPeuLFrkQh4wDGw+qHqqOE3s/vjqVnaPCZP/zASCm9NnXErqo9/6v+GE
mtPxcDi01HWOeQmT8mUUzadRuHu7K3isHd6Y/rgX4Uh1XPuWy/zIsLpZu7KU5xH7HxRhcuQThAOu
9uj7TQFasO5wR/qZsclc/WSW3Sv3o6cGEp8oAJkkiwGfZeIyycj+F42TbV8WIG9sY4T7x4Ct4RGm
ftrHKKWoZW+MB8PxT1TWdQehmnvuRvnNRfiPJVZJSirXVkRwAhIggVirWWWwtZa64bgH56FjeSZ/
7AEj6ggb09e6XrbJgmCaRzd1kvVXZOiXKqf4MihZC6Yf7LG+7oG4nmrT/BKjdxWiQq1r0VEaSQZ4
VM8un2pE2nox7tgUXrXvXPrZpDsT/lqKpxR9725R2oOLBURtXH2FXnly25j7e1U9tUiE/hzBoG95
deKdiq1/nWf9W46ejR1eLQM3YNhAdjOjB1H1f00Nyr9CrB/siCIzdbCKyjsaWcPTk//1Wuqp45zI
ZWGxZJoNTKgfqeRnkAgPRsdwBy3z17KLLzME189qxGCDOm9IBoLcKofBxYIRrFqPF82yqeOx+oVM
SCIY4ii0DOt1OVqNhXtxFgsRaC+SMs62Uu7GC7nKVyQsOpleiiDYRVN9RMwfVpTh0NSYgexNJ5Op
umU9oBMCR17qxSjyxp63ciXWy1Fxkm9bJoRW1r70DuZFu38Vob7Ry3tYHuAusJBGOUo6A5sUJaTS
ctQmDVgmup/ARwh/42v9MXTNTyTzv0NHEEG4UKpEdw4WH5AxJsk5l+0ZACPJMnpjEEgxwHHvjXvO
65Xl/DUF5+NUJd+AqPjRGv+9cBlqi0nhVvHBgfPB9egoDPgjgIYoIxVb6VrSMbuyp5mpSvBsusWz
1/nYmiP3sRPYcXs9wk7C5BlggV/bbMTlQBtyNd094Iexk2Pmix/klJ/Yj2F/y/DJhn+3duy2YgcL
njsUsYICkk1opHtXzzhO0mtQDfc55iodWtF7Zw9UqjBTAmHSvOGofSHCdCvq8ZT2eGlce0K6xovc
2Gxw4XQ0GhXhwcUilsecV+zYeNNQg1aJ2/7Blw8Gf7AxkA57a2lYaf1zzSkjhIqwnBsNhrtVSg42
bz95VnDhUBDILGDO4MGUoiOSJu/o5+9ZQAxwchrqosPsNvYe9e7YDXPjOcMIa5cCIIRJmWm3ngr5
2GOBimJz3Jbag+oh+L9VPekmWtEZ8dW48wYmBEs8Um4zbvSbxLNesYGE0Nc40YZ90J0onuwOvjWd
zMD5nuBlDi4Sb0foqmFxjh3OxbR9dTIGmkObAUKNxkfE8feqp0rDzHGJjblmwG/Z+zKsPhRgp9hF
2vDh/EPzWYMzX09DzJiCOR2KxkUO3lcwVzcsXYCLPPmy/FYah+kqcxT+55A2C8lQLb20foB6mC++
jgePz2E1YP9c2cN0mGLziMWlXiUKnMZc37C9+zSoBZtkzu7ajK+LNc7y4qvWKNEcFIjZnCJhUlzl
TPmhATKBg4BTe7n4gvmRTqppXgSAIbZO6hOocyj5/kxh/bCujvlo3JcRhYaToTASBBOjSwNiaJNy
MG5T/24t74H+T1COT6Kbb+40BZD8oCCk5ZsgZAzN4mbWwWWcYioo2BxKK1uosaS3OT8whgqeeccf
iIbT0J7/8bB+iWTYIbzeiaBi/knOYvThwVDQxeBkpNdgkeWWiy1iyKnTxb1EbCzZo5e9OmwI71nD
99BHDzaeM+JV22lxNk75j/TTbR/Mmzgr74ZHfq+Awo+U+CeIcwwHkfeapUjgavlKSPA9q5nIj5ch
UIQQaAJlHKK5PkpH7zyOFIUnjkNbAM0rCE+yVVq8uWrLYfer72XtvDit/9HV6nfZIzskwUVlZcR7
bjExyaalmYKRmydBtMTciIPIuvpB/Dgq5zDUmPKjEW+U5T0JJ/wOh+q50dG3sCTTd54nWQWHwh7s
tRcUGfAI0A5909OP1fuMD+AHpaoAm2RdeXwRnEjHy56OrZagBWmMu4vMz0wWrOJyShhqpZlMt92u
KopjLTg8pR0wAKXDy3LttJOw2kZKnEXHCHzpoLJMH5cSeVlyzbxlMkqcEjgDEAQehace85yLYmSe
WGtsKEm0SSSMTi2tHTFGYizoBHHp/rNHKKHLP/HTbBca/r854RrtRMMxUP4t5huuRt4V2GWe3dZ/
KML4rSZcX3YS1xe0kFFckDQeJjs7WjlTORIEggkXWsZh+Wc2E6t+wjbiRvtgIHqs52OJf9iT3atv
B28jGwZn7Je+4iCccyQMFffVwHjrF02ir76j+csoifx4EUMYdau79JYy3Zgz94debP5/F6sKQlpv
iIVH4mlyp12CRAasg98G830gRsrOyFviBCE0HfNqB2pXMneLhv48c1DKYkYOmGE0j8eMHGmWJN6Q
sETgcqpuTjqpHlXjXR13Btwrj0s/7LIcEUL2WSeveSeAZS4vRYdfK7viDQJjWphnqLnnjBovsOTp
tmZB4R0neNel8toP+XNF8nAFeJS6z1Y9l1Z4WW5C/tjvlEtBgXA2jHT+lODCRnYGXlFvZeitRM1E
c8jU3adpN07Cd9ghtHmET63XP/r8ASDJn8dmSbrB8lyp5UGK44gkKS0BYZBcY5Asy22kbMafuRy/
W8693vKYN90rgjQtCgBi6rbiYJ2ea05OiBA/dmqSuPKKvevmH0nNXCaWJz0MdIM5977FKqe6ewMl
Bufu1qA8oSfbWOXd1k/VyfD4HeOg2imKavBauVumQQQihf8QTk2AEbd5yiTvQsG1wTUhBTjUT8OW
7zHRzw2l4AhTX7qVb4hoyOxs9tPQPpvEVkFxJE8VUhV7Kg9FCfCirp/w7YGKNUBnI9cI77QcoMtG
PEzteG40LQmWAlZCPHY1QdfP9fiS5MOXTrGNu45ZPjiJ//+x4t9EUtGTdItkrBbHGs4dCUjOCXwW
lXkRNTfxoVPTQ52b3Gz5uQJevZENNM60zpMxnETbvQVq2PsJNFPeAHSl8F07mXMs+aGXB1m20VM+
p7wr57+9zHeBFWHnUd378sMmLD+nEwUqLqMCErqkBuTBr8MvpYhWhdgL/bLgrgEtcUXua/d/7jJq
c+LQdvQhk+g6RuqnM+U2t/W7ZdJjbTS6uiRRFnM5KYdjEbjfk1bIAgOFxU53GrCoKaO/cN580A0H
GGeu3jBU7PWCUyvbG3scqYiBtDoaL5Tlvr4ETnJ1DIXlRgOfNQgtbUFTjBzU2oHzTvKD7YvXV3sN
HO9jTgwwOU21nr3oX5d5TNdaIE/edGgtrlPL7TcpjXUp/QfLtg5WzFRUVTtLjc86CdikR+6U0+Ka
MI3grJW/lR35s7m2uPBSvc3crbmXBaHBEr+NE1XP8xg/6K76qFT3UTbaWI1xB+TPlBbD6La8tnOc
gdi2GS920WNiVs8M4NAQhg/XEffMxwUImf4Sj8Utab2XDgALl3QL5wVrqXfUsy6jpelM/+aBvU99
8nEh7s3A9rx9CRg3pTdzI8jG7sJWPAoKaa0ZxzGGG2R8o7prh/MNwDns5FUB3b490KyTbGbb5kZc
OP7GchFF6zwdSY+CkDPDhBzySKcB7LZhlvtOlwfOphQOcphp6luPV4oKF32ZMrr0RrEhyATIT/6x
pvwcSxAtdo3PYGxRjjzUjdkfXvA6Oo+ylhajn5rzbzs/JDiSib5FJ8tlQKoM6xbiCs3hb3YB4+II
R/xsJvkaLPC3h3Wz68IP4qH4RpjIVHZ56YVzdnj1jAxq/SDju5xvjmZsWFcUT/acxfDMwduPnxo2
BD17L5SZHr0G8/7ETsv8kBJG+6EX1p7p858Q3xj1GXsx8BrNBo6pFOthv5Lthp7Jc5e1237GzRyw
h3RAs6ARgBMCslbiVxEg1wX4ANsmSjuIttjJmn2pnJtbO3OT8cfkVynjpfazs5KiRN3CCMDsIRQj
jZI5wEEL5hTJsKG0YRpxRB9ZM9juGnOVejH8FsPaCzSLoWAGEVGaQN9hjEsxa2mSjokIsGmyFxcz
6b3pq7TxzhnpYubgR1qZJkQmOF+Gtu4Dq5mahVffjKNLYjTeyrO6awTfiQiT0+08aEFOakE9pgec
QUBu208Ob6XICck55G+e6/0tA67HHGn7LK1he/Dt1KMH2H64V2l3c5wSk0AznaSldl03Ua6M18+J
t2kb0dVWweyQvSa1KZl3GnMcn0l4X/NpAWN1jC4Thect+P8UMkg2rNq2nqsme/aGAa3fQWGzFYmQ
rphprYSO+v8GKgtxHqR4VwMOPXtk3+q1U57Q6i5GFv1YLZfiJEK8swTA9gSNLQ/Mnbao6mkG4qQZ
wK21GxPUiiY1Lh6B+M5mMGxcqblixe8iKW+uHT80hfzGy4CRoiMgbIsoehhU0+6Jkm5E4KGZQ0+9
phSU0x/dAlWClEj6uGjdfVRSm4niXm1LUGH3UUj/ahMeQADDhbWvcr0AMeJi15dcLwjhPEu2Pe1Y
r3YrvhicECTJzHorJZsGc9TnJLd8UpwmQ/oRXipGpkNbwZufwTAEaG8VCfcm2MYW1bXQ/rcqrl+T
xr3lVXMnC+mw/vCJTmn7YBfuk+Y36EXNHjodXJZKRjlE5+E9oonIn2BsRNZWjtZmCHJEQ3FcJoet
be1xHFwCktfRMN6g1z0CE14crRXxBGIiBaXlEdHj1ARCSglRhTMXT4WMCCFhJyQfAQ8JYxyV5+Vb
xyt3UyEsuIa3E4GzMRL1zGnlB1HwG2GRlV8uMbkcwXsag3dBiHbtApAG2g8Osun8XWEk35Eol+KI
iuF09IXp/xQDYiFs6V6G1N7WZHKLFm0jbuVJYmcvwvRsZzkhv/HNV9XR4UZMhJV6EMEsoaFdR7Ig
euH9zGZdMLYIvgNVvYfSurjD/FHwFxS2mW3pWaV6zgfny2ktHoOLjW44MnbSmX2HIravQxvMtYE7
aTrjVGM2j/mzamFse5ZqiJ9zHoU2UrH06tzn2G9bDhOf8cSQbJ3k3Qu/z38knceSpEoWRL8IM3TA
tlJnVpaWvQkr0Y0MINDw9XPizeqNjXVXdZIQXOF+/KLW8mksuzdyXM+iXQi+4SyOHfUDxZs3cXj2
2uTSjO0DNBFAtpE65WxcHoWPWqZd4oASHe6dy+e2uyZm8s+6EGOW4jkoDkjMj21YXZZhpYXtGobU
jDwZEPp73tkfHsLKQllv6wp8dJ5NYlSVzZd4LT7cXvY7b0yf0yg7deH8KEP/cfCWixxwYFkxk9Ba
E4E4W0RdxDaCk2i6q4Li1AwjYaITsddzjdfNdt0EvnaMWsioBBcwSxitLQIcUSOZL73alr5OT3ke
3nr+sG+y6rGL8KO7o/0r1/kYN8EfL2Yb3fT08QgenrM5f3eJzG1dFmjN1L8EU8wYVPlfk22fLKLR
vVn8derhzurFz2SrQxG0t0vdE/3CNp8FwYMGF7XxwbxdoyayKcfa+4B1PzcuiUCqSLEQJ/Zp7sTe
rVp3X48LW3I1l7cTeuhRh89JPtyumi50qdXV8DOToDmttTqGRQZl1su3Bl1q5e5zaBFm4Ywh4eKc
34kMGP4ikkb99+Kq/gc/UbNJnfCnjhEy1EBFAPfsQxncNyRrxYLpU+qFsHvkj19Of2uXrqOLp1dF
yRUrWxxgzOS7MqYPzvLstxETR/z4FDbEshQoGAdIRCiuo2M/+rdVSrVc+QZDmHxNdYrzmOVSPT4y
2vttPGltCt18VTNyS4ccoSRMitd2aujQ2BASi8mVChJmao27m5QoYKcwVA9GM/eM6vfMD09BwPIp
8pMjknJpNpRPExdRu+PR94ZzG0trS9QS0hEP0GTTfuANex1xpYD6ayDa2evRhbRgXJNbbeMp3MQA
Lqqe12bc5+9V6V/LLvNAJDRQhazqEnC5MUJewjbEk7ZE3/HaH7wGolOy0KimgDZbp30MKFbR5BRI
yTsOsyR+r7Moec7c5neQwVVM/Z++8e9dxcRJAWja18Py34UJEpQl/ZJ9rL3+6fE1WWI8TfH4h7DD
k9Mtd7wIthwnh4Ir2KsSQAM697saapIP8PnDq8SDmkr8iGoADOb+yIysuWi61BkrJqXvfQUltQnu
1sD/dSwYuzLrL6GJiVX1L/J/XE5NfRwUJTSJXhfHEWzP6vYt8cjEJuhp72IcmSvxE7orACUd/Ilt
htYwkfZTTXAHMNIHz/yRGKXlUvztMO/ghwVeqKd02pXt9LbGRvnfzmf0pBtnHl9z0Z9WROmpqtGT
zJs2J+IESQcVkOIoHcU67dwlfwZp6N20TFqZmTIqTVGXi1iYEPBos7QgmGwe7pFxeVM/ztPwZP4A
sK0XtFzEEKC4ZB25rThcZaR3Qx4e03F4XuPkLOJ0x05GbtMecmmeOtRQGRl+yK5Y2mjr3SsWUK8Q
ppEM+KlZeOKrQDd3SFBu+VUHjSlAAI7BkpnZmLzwrgCT6CcCvVaG0hpZoefs/bCq/Z2OLLsgEG9p
5M4KFhj9uUNsWlA62SHBCWW9k5iQB59IkJRCqFuoAhwN3GzL33F4ZvWL04te3mMVpG8dZSoqwuPK
PGkYBdlxfj8I28wN0KFn6QWko2l7ibBNfgukMx7XU+aBBUNuCpvnrs58dSuQsKCSTLJV2zxg5L3h
zG8bssdYqQvs3H7RxSkvNl+w4RiLft7i3WGMxcGvCzQ0q1tsbVLjSrzhSd1c5eTG9bbtaGS3lqXQ
n2iBT3crxzkfzjoL7exLu00pDJYjYHFQJEsfP8mSi/g7JCEUZdwdxrYsZWURGV80iREPxRVDm21Z
Tnl/lywR+lU/o19j9e7n4lZGs36Ftev7P37qFMFXYKfNcnFlIPHuN2MlSAFKYPwRs+YZKaPuinnj
INVEzjvNbgHapJhw0UzsL1+I9gp4dzgjAqZkioU4A8AXFsF4oR0dczcZHSb4rUqWBTjtwKfLM3tG
PAA/fD5WTs0dTTsedY9Sak9+RlUL7Ytp0ICgtmFJ3ZKli/QNPQ+bSO4QomJKxg9tw8lUFRXe1Moa
Ne9T0DvFDYwKUtmLyoJLtRMhg8G/dVrF8zYMPd/Zj0lDhR1jefSfewzLFcPtLsbs15ZgTg+Lk0Xk
GddJxZASiUPxMyaWQtMQuwMCRKASQsd3RWFxicIytS2myLDFYJB1QcTos+z7V2F3wXTXNtYc37Ih
zbi1R1046yaI+JQGjdtb8rNLOu6MryVieao3WpNc/5NRgNxMPIlpmwid7/qs72DTRHwXY4PLorM4
QoqyNFm7qrDwPi8BiIWHpsRF9tNAoWednCyO0ULFgb06mOfCpOKNMKOH6QsDE1T2X1dKZBybpDA3
20FEgMrgIrGmxI0wd3MCusIK+JUZ+PWWTIHNYjFiZO2mptD6cb3RCW5bRCDN9AzvUiyN2Sx7mGR9
l2D313WoAhdTxCLs8WMcON/f+84PMUZ1hUXIapdwgbC6zfZkudvS8Ynh2eiO2g4Di1uvNh81xxdv
cdfUjfsSLk7fPa3RGLczksJw7u7wwlrJq10DuTnyDM/AkBOINBLFJBvHOdgqj0sNjks5FPCUUKlY
xY03tSsqTTxaFQd0VANFmciC0U38J8OIvGKyTid5j0O8at96VTtoDnqnXfSTSGI3+vL7oe2pJAmD
Q+az2k5u6G6pXXd/8paxw/e8Dh1RCy5vzmkfuNXgLqyWkZ/9JFjaojcnbVT+QUHvTA9I17WUZwp1
PKVJKjqWY1PvlhZ/ZUbA2t0MgUxiaHG9z35zzoq2ivcii+3xeQk8l9aZ02rx252MpJrRaTAvT4l8
QJ1RMPjNSBo/DRPk0oGWRWOdZ4LMXx+AJ9pdAVetTWTNnn+u4vF1kLPfPxYVszOPaoscRJL8+tn1
Y5w1tU/SYmaNeNdu8nRVzNv7kbFYQeqjXbhkrnkuUJEtyo3UODE5axIIwwH6v3FbIlgGc6aLVGEH
7NjwviF19KbHyV0Cw1VGTBcxMXcsj9kwdK3K+ohmZ5AHSYq9+canypuLc27xWUg/aeoRUhVHiGHS
gNjqrOChF3HSoIdDXQupzu267j21wbnh3AWLKX5UEtoTRoUk8MjPSuy8y/b0dJz8pONWE1AXWy+S
8UWswHkgChmddiKGJvcyxzp1pYNNZBcNGkY5JD2mRkfmFWnXmW12rxk25pFAbh0sGGL71Pe7n76Y
ZPXQ26NAUeba/oyEVgW4puMNh05fvTR5sFRPxF0Viz7VXaMZPi+GMrX4dscYJomr6r5iggNYcNaD
CC89JlpMvlHkRJieZOyzXL1xunANW8IWIr+H61nbUCPR7+UMQix/gH+6b/0iNX2pk5lcanrEBp+D
17qhVFipQVoSJsMifnF2vsOwXXAe5KDigRyO/YEVHrv30BulZB9sMSk2k+h8Fo/4rWyoKnOZJqQJ
6r5YxkNHe8rrcbVrvw9u4IV71Lia14rZPOYCN/mN07pWAPKySbtIbfvEsW2UXnqB73JsiMYNln2x
SBE0d5NISprrUQVB0mzmwV4avdUoG6blYGVTPPydsTQI5vXYy/Ll2Z5nlDgXbwyBUT9Yad2W+iI9
kdTtvisZAF2L1saec+hIpgr+wRazA+eChmzKAE1HVuCrq3aCKCAYZgZYtO9dlUXObnXCqmI8n0Kc
Mcm4blIm+kFrucAB38fYy6oR3VoIzx+F5DQwk6M4WHv+zZSADb3UEHkwhSCc5va3BdBY3GFMn6On
2WpQuoLPoYRgc2JNg/QOTuCndNQu8toxexxJy+GZW419dHSwj6oxkR7qulx0VjEcXM72hCFgnEcU
7xCukNbesPJOcwwECJeXeju6XZv+S/0pSRmAdFnDOEslmK4Yo1VauWKDgTWxBiYwY9axgWtrj6VQ
282A+XZsP4vkoRvKCqVn7drNVG5DbdVVgN6x5BYvLNJXINuPE+mrqCgUbNuYgsA/qJpQn4wIUW03
d0CnsmwHt7yjSSBrFmh4Hjve/DX3aTt8F3BETVpKSP0FDyBbexD5Yknz7kOJOln/4oaSJnepS2cr
OiAMYK0ONAqTZMMqGn/kP9uNuuokpgWr8tYLoX7UnGBVY73PdUWCDNOSsoZBHzfYrmILbLWzLzt8
2OcxWYMW84UF13nVSRL8ODEhOTswDhHALp+8kDmMEigO3N9NlT1kdqDsd9wKCyZINvar+5S6lbeI
UydziBkY1ZyhJVp4xng9Hyz8is2hHfqaeHkKvp6jOBhrUd8jq0zlHw4SED4EKZZd/O2xH8Q0JJbs
b9tbY4/Bk0c8WC8h2482+sWGIFmJQWQlawalcSlhXJUibtK3rBkGYEpVGEYTWYphYk/oMSw/71Ls
ukuHcU0PZZs9aplm63cfaj9aD5iOHF9g8nJwk29hLKesKVzZeP49OvWsHHdUcDWSVJDmLrGzaToN
TAg6QI3EgzcSK8MQdAijW4Zc/dFO2H5ZJzmrGjlHOupe/ssQDAj3ZuQwBP7GhMxLmYlHcto3eui9
7JS0TSDGI/WAZ9kbH3J5f60ytijbXsNAKk+YYzvx4ELjHT+1rQV5tkWWTG+WDZOOJGF3GlO18zoh
UMzHeoxeZQXE9E+e+QlvJNxzCfG/jRKghRiL1zUvbrA9Q/QTT05SIDSMGalSe0FDZWeMO4iTjHRU
7TNeVvI/K1BY50LdB9gs6/e8dXrHZ35h5r6bbHEEoWuC8iIFj7UWg0XpgSskiTf8h+UzksIl4oBA
MWYRExZPrAnpbQbbnp9neKGc/o2sZP5M0NMsGpbWy9AhwnUCLepdLQI1/lJuJdmHcvJq/R6wCiHo
q0XMfcakLfG6WxDeqfSI7cwtYcNui9BFnZZSEtCZR2Rqsjhm0EXysEs42PJp4St0Q2CSLMsZ/695
kChwpXB/kCMHlRoeHLo5gYDOTn33i5LVVf9kC+QKJjkP+oykOrEl9rUBIyOLSRazPYKtie+k8A4U
nP74Nx/RBI0MtblSn6unu72HaBT0OTGPzmfAzqKlJ9NxzBZlxrHuv1mOoOPbODIoEFCnIFNg/gxY
DCNOr7hosKqWcBkgwQ51o+Qd37Uuyw0J35JlVTgvqvqbM20EPkEpwYxodG0P6e+azW7DUGWJHXrL
GVkmT8XCtUQziSM4ysj5bd1VnRe1Rv058oByPfhwTvAhJQoR0F1qLWBlJm+1saTndOlLT3dXN4E+
OSjr4T/6LsUZvlfLHd3zEOrGeNRnn8E4OBhVQdpJ+0oZL1G4YJNwy57bZsuVmMIv3i8JocL2ovzh
Wq6hj91IVoX5lnNfLtkIwCmHjoZqgW6kAy9XgsHLZNL8DTtLYq8dHJO656uqTtiQ4ZHDj5RFi7Eg
Zllc65sm66rSoSCjjAkvM2gdnV/cgjsS8brHJhT/dYV66juJYP+QheSnof7m8k4jXgZmqMU5TZIV
pI2PrxIuApvzXg7cpS6dwZ5Pw2PAI08Ibrjjn2YXd6UuGi861iMO09cI2zkGTt1HjvdnKUKbmqwT
uQPBc87dlLlLNXG4Ow222U3eyeU+gamTdqDTWgTdhDOiVCL5PiUSLopiBh9H1YI+1zcRSgiTZ+6C
TH6daDRX+nZIdnENc2pJrIBUB0LNGL90CIaX26ommwtGRCcRRaL+rqr+EVBIRE6Ew5yfO5w5aRJf
/DDP08PS+dHyt4mEoT3wpOXxsciaPEJ9nMx5UZ9DaYf2NexaIE8bZotTDmSMza6SN6pTo/WL5drm
AKzT3Cc8h26lBr0iiYjAsZ3naJRvxjqdPGTWHr8ekwP0xTvQ55SAYUqP+pAno6weUwZV8xfOeNPa
yCm0iUoUWb0ulPYkjkbfBEqM/SP7j0YTt6oWVW6TNkObeMMXUeQzu6qyin9HVw1YpViquApu8ciY
56HhVeIJM10Zkr/NpDP/Yx5BTyxY08dp+UR3KqPXIlh7gSKhsUMVctkTHd6T+DuLz6XKugWIC1V+
639yYko4A/RkXjgwfFJJFwNwjFmKBN4ImvZGENg4/xRhQXt6JZBnbZDzLiKe/nL2EJIGRTBPfspJ
ZhRUUSAL0TwT9pD6v6P0dUmChjXSkEdJZNv3cSei0YIMGSXktVe237Q2U30k+PCPimA0mhTQL8a+
DfafMc+KKkhQRA0gCnrbWzuKDavj5YlSjCTsGxGUds5ALwhnlW56Z1G8s1Nha4RqpZ1M+jmnZy24
nHv2Y+SARDFR6BJxceIx8H5t3SGbgKcHQPI/LJ8F/4QZvOx1cqgtp6zvfZnnzWPblos+pHbaQWOp
R3hUVGh+DQp7Yfd/VU3bYSWZkT/j5ivwJuofzcs2v8OO3dhUgbV2lgffDXOWB0z1upa0TdI2UMiU
qFYIe3UbP3lkcxIG/6ykHzJBjlNEX4W+q5omvasdP5ybbdLjAGGw1VmKrHDW1ay7t3bDmwIH5FQi
5lZDaaeXPkndFANviluTzL/pJSzoaDdoKIvqAFmR/JV1FUO8mbOaOpOJU5PderHwvFNQpfhTCRSy
hk1OOgbFAWMUCP8zoxp8AGX2W7ZQKRvCGTzilKvy6rjKOy+sha8Y4eFhhwX1uFeE5S3VYPigM7z7
jmxT87UGNdPOvg2vwu/BUq+CeNkbb26rh0HBYG0SWgS8MrjydFTiIMHlBvCi98t5nzkzWYI6WO59
v/LMQJDhYOdDbbFD2Z06817fpgw67nWTklAh3JmvoT/3Eh8BHdO6LeqaCNzG7z1SlDlUTknplv/S
IEv3XgwrtpV9fxdOkqeNNkD/dMzsDyON/VfZsdSGJStYEblY0MudraP4rvzPwlWp8HEMnfmstAq/
u4m+t07YKtCepFugNujLh8y+bQGGXiOnbr9cjAVMfspxlDwMLm4+dsHMjCemFnFaA0Jts+5zYrr1
sjLN24ENKk80pRqi+5D3W6SF5aOPeA2mJv6dg8rL17pd5D4I5v7kgbmGtaRQsbJov087Gk8igdIj
ciC2vjb2NnKy7Vufw4WBVuntKaznXZav/bXJOwy3S8ReK9XdG1Ar78HXqHfk6OQbBFQ4k0arIYHW
b2FWwXoxM+G/1qrUYVnHGZGoIiZBzIn1xF/zmReYEITimhaIDmz/I1OoVsQELwiV3amLwWDiDo8I
k3DH/Fb3Nb7umEUTBweRrqtJ5EyQOoHYZ3WM/dP7z3E5UIXWgbsFobrza0FvWWM7+0RNfEnXFDuV
mP+kQfQ0trQaqU8fCypYZJfMU0cJDpHFKk67+qUGfGDk1qPdXjENf9YlQV5lVJ3MPnTQJUHCATxC
SG8zJbgkvjOTxVEyNhxy0CN4MIBW8PWyJimq5l4QAT04Ib1k1NPQL7dZwoLSGuGJtyQhAgmQy2MW
4AgDxRqlfIamO/jjako+RkdyBfrnhL+OXvHzsRwGNDj4IRY4a6uG5epjUVkzcop5ByPpPdCiPNkL
rIc2tg7B4gP2mba51P/aCnOgJHWDyA/cdcX64mfxwSS3uzlBYT6JeAETmz6dEAnTiaTFbZ+6u75o
jpzqzw77FXggxCj1bLennbDcHXlsJup6ujp2/VC087bgIVnsv9n6lSoEZmA/yJfepk61c3XxWrH/
QsW8kHXswrX0jkFcHSTfLAO6fe3+JhI9pmNv3Zqtewk6skHLuH5yHm9V1t6JAWWEBupdk5hiDF62
Ex1pSml7xbDgYMdH17xPpgQmiB3TCwKAuX3wbXxLSPG2oi+PC0h64E8GEud6z1CkiD9c83eL8GAa
sA0v3wPJBofWYWWvjTio+a7dP1Ma7PI2OhVkNNkuMVDzavNQxvPvKITa9F1w5Wa8ZuFEIKp769hE
D63rgXPw1pvji2s5d0ajmZS8SaDDXESPf8Yl+byP8ElVa/hO5u1n25GsDFZCLjj3vfd6yY7+3B96
uNFqyA+oXak0ghcPDH89uW9OUr1y/oIS1gSvLB8YvU8ytnejJ1A+ciszEkNlhrzZggEFa2CCe+Uk
02Zl9jX47kc9FC8qjl7MHzTy3EgJaD4eRvhim87+kYkyk58v4je2jfoim/NoAT9WUEYSdovo+EEf
Z7vQs2+aGMGCGJ7W4iu33DNcykOj5l8GikcIfo9D/bpG9q5X0yWtspNk5Uy4toyCbSiXy8w2ag69
j9ioNZ1K3IwJgVZxSIU/Wozu2097ia9YWy+Z0/y0zYTILzDhFrdhw4cJ+cNz6pJsl7KZWo/VSkon
OdOlrcj5gXE38Z0502+I8r8hdqhUFI+oVr0CK3VPvkVA4icGaZzt2VEFCtHj/FUvJQfeuGn1fEDx
9ZDhOfWAMnA3NmTxOO3HaK46BxCIOND5NfMCh5VwIc99RhRikb9VyA6Cbr5nyPdk28FdrKJdp61d
sBDJjYCRmcumz5uDWfp7gDrscLhHRvZFOAzJfeLQ8KzNyPtSpmplxYmmxG3GQ2UQDLDK0bPG14gp
se99GzCQ78VbtM/buM3ZXrZ3CebbzKsh8yNxrH7tad3HRfDoQIMPswjZa78duWp5/U2s+yUZ8Few
aWCydxu25aaFJaTFck7y7JCSaGGkmlAZr8whb4bQOngByLsajjnatSaLDubAmDm+dfHP6zocxT6H
Ctp07hUGE2wkdPHSuvoakKFj2cGRQdbWHM2aRG3mm0s/3C9wU70s3NujAzC62vKknmtd/3d/ZTBC
2GZ9mM8+IIczQBMAlGRLczZyOrgy3LR19uKAKrdnzknMhY5xvvKUmmuez/qWWhyea3wSWfBE333y
OBboF5BILtfKCQ2RcYvOnl7J2SFr2eL3OTHnPbaJ9WdK4m3eYFbi7ANv/iKDHOuJvRnI43Xc5uzQ
LcUsnEBaDd+oBi9R5ryv2EX5RxpSE1/2Ql9enzgvdyX5QVjzzlzvvbAKAnlBqUfBgT0e8noBzm1m
78CKVdEb8VWBC34KZw+dgXNMRALaFk8DP6/nkCOz7xLYLqBDwkbZHZrvZAEZYb5ezQLWNQjjnN2E
/8NW9xRG3ysWFo3VpWHkz094CbPx0R/SZ21Ht1UC456VPOXDzRhNrJblYbU4bWa2rkBYcB6d7Cne
mv8djfnZ5iDpwmaP+7xjajGn3qbwaf9RU0QzHCK8awhH0CZUG896g09wJ3R0MGeaObOKJoJ0hZKV
VzjFAL89fhdi2rV0G0W0GgLMp5L9tkQuWPJ8ugPYSY4P87ay6m9TPxQ99K2pas+J4x01XktzrT0P
lGMOuXBy6ydHtBhQcvvgMNu8GXyc0JqXWqIRy7hZg1pzCl5UyaJmCK9jt+zFCjFa5wOeWsffjpnk
7bc06VH3w2vOh4nKZRcovi3LeorIUF89dfBj96rAYwfA7V1xx5BoW1FbZNCwgwidK9rdAbyGlauD
QyiwqTuUyjaMLwF5uodpqS5VF2zMA7dYC/bGlBldniY0JEsomLDHd37jHYyCoCq6azRJ3FX4vnkr
z+Nymsb6jA7zzXK/JXVz1zq8ULEm1QxysAuG43I2MIJ6wu+rSxadnNYeN007KzLZkVLxu6mQOYQR
hk5l/BUQgHAz8sWSD3Nl5cNq5hpSsMbpuG9C/2LeLn02mPU+fifG/D26dPSAlRU+LouPHik7+Yv/
UbfJY4mfdKWbyEZ1XgU1CkaBi43UPW8Rm5tfncjkg2Xn0UGZyTgq/yzt+GDeKjNmATfvbvvanOR6
F6R/rDK/ujzkhsbN1HRr/Ebms5n7nqy8Q5Q/s+HZh9ycVTC8mCvMruXq+es99f6hq6w/eU+GrYKR
30X1U5rET8Y0bG5dVkg3HTkITkwun2j25jStOeFhU98JoBnmk6VrlG10yQJKO6eSwA2/mP8gD+Jx
6XmpMYuZAGYp0KYOR1Jlv2Eiuyf1d190GBvRsNtQHq0K4rO3PPf9gmOouuoGQqIsnH2BXcUesBhg
sWPNMexK4D5eR444EWnGdzcHCEWpIgPwOZMYdx0SLFHGpzoaH4H67KeEKI4IXmcTbDUqRFPRSj88
2ik9OeYlZ9Vb4x8KUhyMdnO75oQk1+V54fJbIRNhyoWJSRyCCNKIMTqRSRBlaQzvrb+NJgbF5ntJ
+5HukKtufpyDsmYZMfcGaXxWzfjcRURzUEZZAaBKWX83FLptJx6zLHs2p4N5aQZe/NBy1RpEH0xh
HrrR2/bTeI6pOEbWHswAEXBEZ6KXKaCKV+DaJyKToamv22Dw9rMrQfrBgCLEYJ7dizJcEyT0rP/3
C774gIYOiSpHX7vL+L4bWZ75Fh5yA9V3f80rGBTE0TgQicP8r9ZedHWrRzgKnLhssm7KGeaiKbcx
vUle66vqP31eT+2QXQeFPIlbCsogbElDiigOQg2g7vNTroqLhfxeU7EF3jd57BA9w7sWEVNe1tem
+hx6ialC0PeSsEMs+l6l66eO5H7h3IxVt7MZ5Zhyx5ybTW6w28AIeK2TNwchA537GN2NBWVy7G30
uhzi1Hpui/warhmBRCRptSIHkkfANxaoknNJzt5l4RU24ws0RgqR5GcSnc5eNJ2zyQxyEvaXjH9R
HdyVpr4jmtCUP37cX8yXbAyLWTEfIKRtEma55qAslX5ss+lDrvEOpf6ZVw7Zk+7XCMFgiMa7Wnon
817uy/IdcYChPrAleTZ1CdSPfy0z1GGi0Fw66I7Vq03d71tvZcQ1SSGuBz4s4PHNHGQNCJexZ/fA
TwRTZb7gsI9vzcnCqvTMaOavjZYN7cHevEuxCxF3QpI1HQ4SzVuVjl9j6E4HAQZlKMtPyxBjuEvZ
rZ5MixGpej8XPTJjgVgQ2LFXzWxvkcXQcBJ3v28LjCoAnYh2JBAFJludgL1rWIaAA6JPj2R1bmr8
r7Z37SkJWCfC5s5+/dGhguqYRK4HzoKEIhJu014M3rkdjDoeqTf4vEdz+A816ar817SWQ7JearSU
EID/e1wywp5Bpl7MY812+MROE82QizGx9Z8lr/e2XwjTiXemYl+AIzmcMuZ5Zyr14OACvuli3mqe
wvwju32i+/2IA5LZ5XbootsxurZ0U8YnmbSMtMlXCzWS+qL4jqBs+qI+ONA+HUGCxHxXhsHzvIYn
zfOrbMJDVrWPRm+XhsHeNHz+Mm9cujTVF5eWLVJEb8fK8DSPGJEw7fkVoueyYv6c7ONM31vACcwb
rQdePPCBhbozZWDOfZqj2AupGMuBrpWw1i2v5U3Dke8U2T+WmXvz4jV3i8ghGfKt9ugazT2adW+B
6ncqoMVMBZxyb2t+nksfEdIlaY07k2cUJfptMcsrYm2e7+oYi5EhmX8MsQ+ygLsVZCLF5YuG+mRu
BRYd7+a4KHj6hf1Ym2Gb7PeQ1031M7bj3nIcXM5EryD2ImSmj64NySy17n6IJqWoCQ4ZEJt0WC88
MYeOeahG2C0koxOOD2qCfZXOdwZ+UFFylVZ5tIMATbm3M3+O8N1tgp7fDlEPqnvzSPBL7N49u0pT
igNH4OHCO31fpBZ08nwTsnSusMaaoFgQKySG1RY3Tsi7bH2l/nbK6QESMi1etfWanD1iug0JfmN2
RqywAckYHlVqhBz+LF7Nuaay+Mi9zI0QSedPV00Pqg+uQY7ipb6aMte8RlmMYscFX2muNNXhChMO
0xMDmEtdLHwK4XFPyuUbO8s5SvEwKa4lN4f5uLzHT8EU3TGqA5jpEnBovuny78TgpXQ4sdunupp2
1urc2vGjU2UHKkJuP0KHwDj+V6R0c0hO7Y9HyW+1d+bsHPrwaXXynan6LY7Ehjuwaae3li6CoLAj
qZuH1I1fCHvhX+3ybPIq5CKbc9ml8SDAwjQ1Ybd8mibTUsuz+VHmoTOVkaRkqZitmXKKCrDIgJxp
4bKQ6O5oUvZtPrFclSw2yuSsGPm0kbpnXYppSmzt4gvh+5kXU0bTawn/gsDjatqj2CVmN1Rbz8Be
ERKvq/PXp4tHYfzjW92GqxKX1dEcr87aXsnb4WiM2xMv6HPGuxbqPUvY9hCRDaQ6+8PHEh1zCsbg
WlJ2zDcB47QA4FRTxeyPVvcnjNenHB2OaFl81NfUtR5S+IhZoJ8UL1uWQyfzPbAO/VPIgGSd9Dy7
+aeAoVEiEWSBfJBUicYZzl0XXjmFdkuiPszMgeY5deKLnctbcyCYI9gWAbPH5iGQOZkoHHnaVB1y
3TNJKOELmgEDy4gDTpcjaKdTniwfHiFtrIzuWYc+mQasKelZ+V4oEvauqxlMFfd+XCFviugV5ptJ
Le+9ix6ckcas1vtUjd8k9R76CZFeKtTFj2vqsOBcedZF876Ntd6ma/ZuqikEK6B3evVfd4wu1nTu
IXaFmzobD0OtHokDfuL/D7leTKPjcbyd+DcN/D60O09erPcRExHuCdCCx6KEaog9AFAeMIVV/uTG
Cs4D2rUUpRTcrSoK9seBehTsR3Tg2LdpEB+R2rDoSq92llyHvvpmHnUM9f/HFJJD0pi3zEywW6O/
IR1FY/dU0eU9hfpfd5ZnJ2IhnlHix1330DTagWsuzkW7Pih3dLbmvK2j4cdJsivKlLMHp0DG4jms
h3Mn0SuBTz3kzCCYLW49Zd2b0aIpAMtRHdnagNKYGatJCf/Z1ckdIdw/kWR1jwSXQ7V70ym7nL5j
LWnP3r2Z1DhdsDXlFCZYElE8XoXquDo1ujuMwF7sYSbQ4Mjzi2SWecMIfbdweCy1S7xY8YcF0DmK
hidWSzeR7T3q2OKt3v1XsA3QhVuRvJmz0LXb97jGl83kaaIJTOHPmAIk9YL7QTa/pg2feF+yqnlw
++EOyh1Jazznqqx3BLVs0Yeeu4Klf/Q/6s5kyW5ku7K/kpbjQgo9HDK9N7h9y+g7TmDBYBB93+Pr
a4FJvWLgxb2hCqtJDWSSyCRw0bjD/Zy915YSjVZS9TAuj7VIvUCweGDyOHZt8D2RvAuIGAdOt6ZS
9ETzcmFSQgAq9N1i96Wr7dfE8Ai9lfUffVBeCcZxoqnVBvMnWYVExuJvOVRy/JC0+DQNa5OH/YWR
93xNSN22Dd5DJ/p50xDn7ZXM2NrklMr+3rCsqzIw91LY3CHGPNKRfW5B5f7cc7cYxggh43MxLgZ+
fqjheBInfylX2R6AUr8i4ekOkuC9iV5wXqvDNVXGRShpWN/CvVIQiUllXmUPXSEtHMsfmuaRwBlt
Gja0I7o1ZMldV0DdpbEIxZfKC9oXpSIvbqznMf+DOQhtanmZgXK8l/e2i7PGQg4z0wwD561z7Wf4
WSvWP0GOyFUCXhsbK0Vxl2WGZEXwb5DgXpZlf0uAGW8NC1WrS4MrycZ/A/HiWNQjrsTQX3xJ35S1
g2/SlmZYBg9pkhycLnhsG4hFFT0FXXDY1CPbSduzxN9i8fk5mZjY5MdBaOb+3bijilr12uVtiXPy
KOhTX1Z1ewvM10TcX34Za0rYp6gRsDUd90ZIWemryNfg4Bgt8UB9nU+AYULoE3yXszp5ZQPxTSqI
SEqTr00fbCDjQc3NaV7aAPWwou9bUzsUTGa1WlqzDNsnEM1s7VbNq2SWd75dHRxT+2JQCmqFverZ
01mRdoWTbo3+czm+OakFpFkvraMm99ayTZXvqRleBX6xqOxYJel0uNAoI7aeS2cuX417G0jsT77R
EP/NxlXXw+ekqxcWpc62sdkT6jtPyxA/xkBMFLjWrEZ01IbKGDquqDgeoYLAqCKevPcfOlNVyNFO
HvIAqRAChG9ot/ZlyeMVYUA+UBM/ikja46m5b12SvkwJMpNRtusxSAECkXbtoBFSCv+uQ8s3c1uq
JKSI4MKpq2Cee3gh47R02CvaRAMrwetgRw9R0j7FhjnWNIDKlnSXgR/77I70V6ET2id1BOf46ffE
QNeOouHOJBMFBQyeJPQdMx/JAA43bBFJeSh7mm3o20Av5ulTb5ZIpeP71CwQErU0MRNZRSqak8M2
eBGxmILu/DjHW6Z9ZxpFsMn9AbM06iBaHqY87pwN+9XKcIZ4AmNN2T9r7KkQJxt0N+Sl1Qwrtdev
LaV8HOth46JYR0TLir456CBepaRZIHfb9SSUWXa47viY0XKmWMR2eCwxd3nC1MZrYREprehbiNZw
niuOaiG2iVSAaIn7AKt37Rpyv/CN+LGoo3uzIR2XdAJs8AhXzAIyCvMn4RRr/ucx8Ox1UQCuDPkk
SvQUXGBfAksLFhh66SHaQ5rBogTqTYGIfRi/nQTO+DZVtHVviVu7ofJs43FVYrgqlnqlwSVHk7kh
I4fKZcxtL9m3JB62tggSoEXIXDRUeKLqHRoRZ6EmOYK3sGLL4K2JMicniIQbOvzxLeKZtcKngmIC
5/UWguZbnbCMSoNDb2WXKnk7FQECYWNAQ8LdPFBgZw+TarT2HL7FanQYP/d+214QRWLNUKBvG/6B
rWnJUkrRk1MujrGOrcbvquvAMAoqu12Ny6yxIoaXYot+4eBK0rpLqSh2dgza1du2omFUhBs56jYa
S+vxjLx9RFsZ4WXJcjqVeqx89q6mxuG4yUukmUdX7za60dzrtfbcxZD07RiBMEuQ2naPLk7m0c/q
zdwBr3Yss8c2LWb4sekExosk8E1McpnTInUbOUwN9pZ5adBtHY3qvD0PJMdc9kHjLVIzW4//UInV
pwBc1jaRxc6GPEElPrhwWXE7gmWrMKEQUJwKTLY2lLLJQsznTTbaDJmNoNvkc1EqxQGS8X1d2PU6
AVSG29vbE0cRzcg0evQVJ+YDSGe2xMNHLQFgeL4KyjpBDBZkB6Uv3A0iyvyajUGwjn2PVVrtHWst
25Wy/4N5yRwryOW18M1l2SjNxotia6fo5X0F7Bl6iLSzIoLYVMv/krj+q9KYN4MsgX3A2z2SFIm7
eUqcLIJYmB8aSQX/XlqkLTKSj1QfV56Vf5FK72pEhBQieoLzv/Hz9joCmUEo4EWuO8+pyo6YUCoU
z458Hwrtto8I/qs7i22YQgrIOA4DNQUWM2yIx0SUY0ENwrw/72QIp6xnbolTJwSB7a1cDVetYV+y
kKAirOvfh3x0+tfJdeHXr6XXrusBGLFvCG0R2UN7OfaSC5d6tkEVoeaRYNovGvOZ5/kU1cBmQ8Be
bHjJaJee2RivhFmSisjSf6X3zmU+eIfAz6+YlLZKVl7WdLrG+q1FP8iTo2RNZMAXSR1oCaoRweLB
Bd9UQLIdlNmKCqKiXvVV9YJTAVCJ9irn3qEMwChqvkaXV4sWqPRQ3AimGm9QN0Se8/mgdUOyxg1l
N2CK5CCFWI07AcaSAsVGIn66L/sd9o35uCUb35Sm6VeOW7B8IbFWiXCs92wUek++ySQwAwa7vbEt
gr4nmRFYdBXTGsddcde7GLT52ActvcQ4jPJNOYLr6wR9ntq6q7jxjqEaLuOifkqS6IVfdlOYLEPI
IPmiGjKo32pRVvmPICAJicqB0oVbeNcXYaOROJWxzggVpHp9YmnrXEKTLKVbue+u8fGj1+dSDXJ7
nXxn8L+7Ma2oUNfYZNiKNptuoMzGINZbcG1eL4EXDQ9W4rE8qV6ylnZu6XvKqJ1BRADhjWZeUolL
J5GPhVbdxTVtCeT6j5LBWrijTa7wzcZNsW4SnIx6tUlsZFV9jZ8BYZh2oZiKB0je3QoWLa0KMq0U
NpGo9TYY1xjjT/NKl/rZmI8Ao23jkHg0z91wLPDZ1wQ7rrwUKIfF7iIOCO8KY8AubcC8hwNjmXj6
FXMrrUhrjOPCIADPqPRJOShlNrGJ9YwsEl+N/S2kFNR7pjPrkvFtaAG1mk1HnIYeZVuTa1bnsojz
rYNo6x55BEHzrbdT9RC/tvzo98F3KdQpaoTKaxNESM8kg1yTvFdnfkaFWYr5mo0jPFS9S03VNmpG
mUIRHZU4OSS8AuyrR6Fc0a6zwHyuuvwbDdhHv6EKju7ywnctc4Z91zg0SkKFcawsETBI5k1+nxY4
RxRRMxno6Akq4GJmXn0dVM2bIQ3aSUQaJqp3RRLvNUUKB2OLbwBhkXI24cHr+AElbC6mHRJRRcuy
eF310coojYaeantnQjmZh0aQzx0THrBiYd1GDfQ90cVjyUraqeMjDc4nZHNY7c38C0vgqwLGIdUE
qRqZRIjDxjXsUPRfXcUcxjr1VcNO02tYbBpm2y6auv5SqfWFmjYQ4XCd4kq75S5vVT+/6yKLik5D
SJktUy2mwBjJyoNeIiKuaGfYFgxQNIYWy6HkIbCKG3bqaxMHbEOt2/Ed+gJSdF+o/rUnBdvat697
ulq9Jy1Lif1fIenM7TBM6epBiclwgQW6sdXJUHaZIZJcvokqtGZOY11FtXEEcXuZ2MVOkrwtzdTj
QMzSKP34Aqn5HucSwB8nPTpgNckOM+fqz5Q0f6nWVKIQ3z0GpbFBd/0lSSxYYenzwPxfm/JTawgq
f/KBD+mrYda3Pl2FmY/BoFHNnn6F+cWJ/HUX0Ga2cggctMuCCGBYWt4Vhf7j57smonxZqakFFly+
7DRtZze0FlDBNnOzKQk1DByMf8nXoA52cSQdUktBhjDg66ijmAqEly7hrCcztrYXMTEhKJ+7W4XU
9Jncut/zjmhXrYrmWM64ZFm6N8MkWES99uwT5XwUFAphP2xcrPtdkqIXwZC+Lqy6WTXYu1MXxayp
qsQrJsm+TMWPJKFwF4eNTNVXxrEFHzNFwWIH7W2bad26VrT7OIq+ZypI58qwEl5sQfer8Jb4wEzu
uoXWuBMg/Zv6kVbAIbTUbd8Hlyx6vEtkvTXu4PpJcbrvVZetlFIm+znZMq3upBbsEnIVgGpZxwcq
Kclrai0UmwSSdvc1hIyZFyv6t8zqoovEczFPtwMjW0iQDwUqgEtiAsTOM8AcDiPo3QwjSpCiDYkv
igpCuobcWJHOUDy3Wa/9CGDH7As/j24jyBKHHD9XuNBB1KFMdpimS6XmkRohXQ/iaILhNiFrblnV
LmEkkIZeCn9Mk8x8o38SYZohhUF/YxDAAeneJf9GGMjALMe5Yd5vxyQI6YIJsX0iWocGNqP5Udf0
dNfng3srWeAD1FwCse/BxYSCE9AKzcFTo9S10/sqLaqZUjfSY1+axpoEQXdt8Etmnm1ueRhfSjuG
WWqiNUGnj88Q5gO9bFZ4+tC/eHZLP1+BwfpAJXVt2P5XOXdeO9GBbGJLhpF66eG5VJR67zJLY2+8
T2kuBG15AXE0ZzYPer6eBRwMn/Zju6nw4kI7WJl5eJHosrxxzfIZK/tLQIkcQ+olScD31P6+Cqm7
YpmwaRTpWbLV2zrGTpeVwtirQxVfxxjyvvDr/JumbK4J8QLPGBFdEAEMs01865nS3DFA4k3BigH7
AEtTCkZE4zkqORa2D+KSSqzN+nwm67BeoUxe2Rpe8jTTtDX/B4280H6uiCleRG39gPIMQZQ5fBF6
8RTwplRN+NBTLcP/dq82eH3VeJ2LZB0Z5lchmBPNEU1FOR6QERrPiEYDHetmQMXNB4GMXlMlKoBu
szD6gxWw09RMedllwZdOhZeVtfiHgkZcVAbRyKQGhR7b2dyIzV2iyuywzQSijJkcXL/ISVO1xvqd
lsNspTTrgqL2SVBG3vNdqW2+6NZlG+UEF+hH2XGx2aFLgYiizMxSvuY9wVQfGktrYNMHSYoKaMC+
y9KstU9HwgmGXVGaN36WHBo5XwhQXp5gOpKL5gbU4ppZaRsZ2W1sJl/7rrq2PfWpwgcFt0TZibI8
Uqu8It5763CvWgHQpImj7tIg+4lVdKLPOmrmG9EqC4OOFzUTYw14hF5lga9EjqVjZaePCaqNCgOB
QzrwkCOfygx+Dl75ShJEqfGfw9OfW4A8tUg7WKlzD+Z2k/k+c0rUX0SheWe53kXNTZoB5Big0RBA
hqEbebJ0K9fGrekBPmWbc2c0sliZUk6gNf8gs2/TvAYak+V0yfuVqDQaQ5Q4wujYlfIFRu61kooD
DU2q/0L+EZjSpkMZhkiSVxjlHcVf1sSUIbPa2NuRY2OW8JZYBS+ElL4mkj4cAiOpF2FFOURUW0AD
a8NqgLnhyqYXkuPBc4pHS9If9b59sSua7UoCOLsYue8VJXohLwKooxirx8S19FZOvI3aDxtIQFcK
QvA5cUiXQwXVhJZTMkMBzepQ5Bm8RwObYexf9TrKRc8tqb32Ryk34HpKxffIRM7YxpvIxERI5Q2F
k+w86UW7pmb7yFR64UkNwjWHGyepNxKg7J50u5SURIDy+16nBT92mXUlkNkMBlveG7ojlUNbCOVh
0sLj0CilgmeM6HcgJTOpQiUqHUYCsgP3zu/o9Pp1cQAFfqzFgNm6wg5bprRh/OIrFKdhnnTiSVXN
m4xoyxnmgcsR75P1Ml7ceNkKXARWRpG3N4n/sNdUCu78GA4Ygm6iAyT6WYIb64eQTlPxFSc0mRhZ
+QQwZB+GzW3i+yhLvb3I1W+iKx8T2brlFX5oYtpYumOhnJWYGXrr4u8bqvIIkiEZ2SW3Rd9aG8x6
1sJS4L52evHVKROkAEErI9jLaKhglWRilB76QpPIDAC3IxxgnH/+8R///K+X7j/d1/QyjXpQyH8k
dXyZ+klV/uNP488/iGMb/3T7/R9/Sir2O920FXX885fnazyc/EfK/6rcVh5iEu13RnH0zOxo03zN
K+X5c0fX3x490HMldFlQ7wDmf/eA+7I+oVPRZOnL506gvT2BlKc9ZqZC3XU5TLKh3vkm8K00Opw/
/Pg737s76tvDa5IbBmYUqLvGH7Sd2wngVLI9zD93dOXt0anXm5QgcpW7w14TIgU6AaSknzu4/Pbg
g00Fte0zlQZb8JSZ1XWdmvtPHVqx3x7aL3VANBEhnTYmpI2XaslGw8C/PH90i6O8c88V8fbokhLD
Cw8LSOAROJaGKoYclsvONNErO3RbsX+dP9GJh6uMP+C3V9+VHNkJilDduWV9Ebf6MSjST94h8+2h
gU7Wapd56k6PWFiXjrSVIkKnzv/u8SDv3aDJkDWBWgWqKpRdGjvfMrVeelRVqEltLHwyH5zj1L2Z
DNxQYiKyNavewfSNABgT9MrH7vzvPzHlKJMxq2mgZlRMRSMC/5UAFm0x9BGUd+b99fkzjC/ie3dI
fXv7G5meTlKnyi7yxFFThm2mtwfNcmg1pFTuvM34TcCsuT1/ulNv7GQc03uhcuAbY1EQWH4Pv5Yi
RyHlqPhjQp28m/OnOfVMJiO6UDDJyoGV7TQ5NeQF5NwEqWc0WItPHV+eDGvdMuhNpUW2M5XwR5QA
/iOU8YPfroy3/p1HIk9GdRfWgioP4ddG0O1FXKF5KwkKaA9JHs1zNUD71qz5su4iCX2zQ7cmDvnM
fu7KpiM916jnW2G/Qyd0AYwcknZWfnBlJx6+PBnqdlilpq75PSpjACRFsigqPGFRuMxJ7zMuP3cB
kyEvN1QwNM3tdxbjnViPwl9VgkDs80c/MSDlyWC3IKblail1O8vt/XVlaP680QZt29tV/cG7deoU
0zFf5RbVyrrd1UyKWLgBjvTqHUbl8INHfOoEkyHPEx5yPs0NW5+K4iyZqyVEbqv6cv4WnRh78mSI
C80Jy0opG6LjUPh2dkei30DEzPmjn/rxk5HtNwrUFT3nx1eSe7QqI135vZevi5Ll+2dOIduTwR2K
oMoNrax3QQbvtGqUjUmDJ87C3fnjv3+DmGDfTrmB3cVFWyj1zjR6jI9NJMGLg+x5/ug/v8n/Pn3A
Xn17+AJsGVE0Q7XzYtq+zmqUPQUxuuh2kSbDEj8myjgEXeEqs4K5VA1z3ge8exB6fYTA6kJGw3n+
t5y60smAF3gtSbcxYxh08rUmgxTX0w+Wy6cOPb4fv61IJLcUYeMW+Y4+WLdks0mcmdZ/NMzf/yrK
9njW344OCNpwGhMreeU46Ld9mpuuC3gNyyEsJRSLaftV0kicV0Nhf/DgTl3RZNyTHDaoRlhnO4Jf
rVlqwLcVLZzezz2KyaAXioUS2OKb7iaDmOkVosM4ie35+aOffOkmgz4p9SZQ4IrsFMJ80/5ZsDeq
WW+x0dwK70otqwvHO6b9sMh9sB7WFm7GIkY3XrrZptT0rU5X9PxveX+GkO3JDFEDvozrhm9zMOTH
UETbxlGus5Gfe/74+omXQ0zmB6HKstYHRrob7a0yiNOk7qs58MJCXNi9kRGRopsAGCjAuyH5zaAE
YHsOEbiALQwf6NxJE1I3IeXtVQWDgyEn/2Ei8qLkabuRkTirUDgavUC/toPbauCrs+3boSvvCCKQ
qWyC3IqBwNs0VWnKqpnNWfqksSGeG0PQrTF76/kaeb6BUrXTvgGg8s3LNMtomXdZmq2hHfo0jFoA
xA0uFlm1CMaDtkaGaOV1Y9U2cjHShaRnoLN+QBfo+4iiWwIeXXIi8NO580Guk+prl6gB8t9haHUH
B7AHgIzA5T5vnuMc/AYBbwkqrQ/uPKPvnZlNTCbOCqFUauihvqtSHUFGoOZGvqR4rWUffFxODEEx
mTqBjVelHfbaTrMpXEBY7NlBST2ZDJ+7gMl8yP3NKMJ52o5Mwzpe1dj7V2yruuqD1cmp3z+ZFE1G
dQwklRqCpg79ZZzIgUy5tIfquT1/BScGlxjP/NvEGKUhhBskaLvEh4WFbUjraM0WDSyoLHDV+/Nn
OXUdk6mQOmKvaUD1dmSstfmiktIW0WWht94H+6pTJ5jMhniEdQ2Gx7Bz4YNV2zIxcQqrmQrW5fwV
jE/0vVd1Mh/mUV2ngNJwBSikWMvEekAYJmeixCaycDRRXJw/z/jqv3eeyWRnwW+rSlOmBd8o8W1R
xITYNGpmUbZNPXxVuSAtLSEz1fXV7oPJ/sTNsybzXxZ4GjCptN+1jhZt9AAZGCiYu/MXdOIFsyZj
3JFhUzQmVaqgTwLgu4agiUJwGFaTRumgtZw/zTii37lv1mSkAzZtXV4ndacYRFx0dUnc9Lg5xaNq
uzTHbP3SjvX86fzZTrwN1vjnv40aLyyIzEtEt0MvJW2DzCc/vvXRGKaptRSfvKTxjv52EilGgVmW
FBBrWQI1QrfQO2bF0OFGNRSiVW1jb8ARWp2/pFPPaXw5fjsbYkQn0/Oi2yEqEhs/obdiwXreK0SQ
fT1/ilPv2WQWcGmTD71CxgxCi7BFZ2T5P7wgLj9VsESx9vYKdK2EeJYzB3i14++GMPRR8YRe+HD+
15+6QZMZoEw6XVbitN3hKh7qmZu2aCZx8wyXJVYn64PFyKmzTMd/1BRerSJIpsXUrVK3sp6SSsNj
EBry9fkLOfEYzMlwxyOIPx41024EAD+EqsGAFJQlPirtjsd5ZyiakxGvqlphx/Di6XGvOr0D7xU0
8i6PJeuRMHL52ifPcNfUxRhDmi7OX9OJGotsTsZ/lGt60Yu+22V2fAz9gsBMeGdrIoAQKtIkJn7A
3HZDuc8bBMtSK/pFCq9yFTrm6/mfcOq2TuaExjAhqZdau4Mh0r1wi50W9TValr8v8T/etCvKn+2L
lzTrC9/1qsn/+8/bFJ1m/F/jv/nXf/P2X/xz/Zp+eY5fy+l/9ObfcNxf5108V89v/h/0TH7VX9Wv
RX/9Cn+y+u+Gyvhf/k//8o/Xn0e57bPXf/z5krJ+HI/m+mny56+/GjswmmKNpaN/tWzGM/z66/ES
/vHnTfXH8bmo/Pf+1etzWdHEMdW/bItviYWqS7UwpzI829e//0r7SzE0zbRtWTNMnRCCP/9IaOx7
NHnEX7R9FM1WaVkbMgGKf/5RpvWvv5INVdNsw9CEpslU7f77Dlz+/Zb//VD+Jy0mwxCmYQldQS4v
FNM25XG4/za7KrLRWdCgsdBiO4sMjNwJkJf6g0WD9nbI/TqNMEnX0y1TQBZ8exo/08oCvLW2gMxO
BA9FgeHKxf+msAGQR4yWGa0aQBhVmhC3hVILzF+Iq6Pa5shddE1aFyj/tfrGwz4TEArbvAzBgTjT
VYgR0WXpmaZzCxC1SZBuRiR5n195cJzKQV+6SrFRNWlldda8tRFz5vIGYjD6AfODdcrbufHnVQpF
l1VhGLpsmepkjqRlio+oV0kuL1kMaUdLI8ez+2AYq9rbpcSv04CbtDUdtY41bQ+6pMqqsm9wM1U/
xkBvzPRBbtagz5oNUUiBn0EBY8PiNcp93hnf8tok4g2RlQA7UTjXdX8tHPcOZMscV01nvtbpj0Dc
wW5dkHG4sEQ390iB1bWHHI4lrH1IcCu4OqtoxPu1YKILZ19X34b8tsHB7CAW9/VvQ3tVmaSY2Bp2
TRtNLsYBoORxIeYCSotrKggoeNqhuijBBRGhua79GI+QSuBvuxgGYxZnL02jzckUmJt9PbezoxrX
c82x5ggWF5l8IyOZVzpy08yYYO+RNwSr00ZkhjciDrfhYMwrdW7K1Vwm5ET3f4Q+UG1kM1C2sLDW
wOWMpRRf5Wyj+zEsVi23LRq5somQKtpk1JK2KL8qhTdPYEOTbcvnGjkykSrUFZ0exBwxHnIMwppA
eMNFoITWk39vdTTS+VsvR0p3N5QV+NUEvQbpDuGmqGk0q6gPXHeVI1xp0yMJYfgbJfhKR314NTtp
4Y8Zp0F1pXnZHs/YUrnKASBi4F/ajQOmAfM7LmeUmouKZ9OgAQ0JuYDlP29z7rYVLwG+XCE3XAtT
WuFKXWHL26fqa0hOqABZ4EjfhkbsYd7OLb1cAmskAW0maWKmBGPOCZ6D/l58S4dmkebLHk0zQGym
g2hjCHkb62S9d/nRI3gDSJhFD58HjChukZTackgxwBgzr5R2OQNcRYUC+bsxBd9vdz/4oIz6a61T
VgbiomBotrrUXjse8WboMyMyxwMN+Rbpb3H94vOipKiRTflr7PG1xL7ri4ewvjIIvjA4fW8uWi5x
SDAu6sXK4Cw1jWAk31QK7gz45fmgftGK5JEwiUOQmqsy7/FaKxdU6xcd9ZCsT8EQDiOqEkwkFJAA
zEtcbn2+wMma27HttFnl20A9lBmEMlJuRsNC5H+FYAiCslPqpa10+9oB/vrb9+PX/Hy65f9rbAvd
NjSKO7A+x4/4b/PxEBNuQDVAA1SM/hynMpNjalUfTFST6tmv01hCFnxliHCyJmtGNtAKZFBmKhl3
vurfyOUqwIpN6JDQ9VnZMi0Ejz6A76pq2BUjmyPkJrXJRb8d9Sa4ws5f9jvfBwqD/+f3TJbIiCSh
tCZ8H8IeV5yYt+mP2N5XiIWl2F5nNvjN+u959P/1cuXov6DgTH9U0/XKmyXO/0eLGlVmmXF6SXNd
l6X//Psq6Oc/+LWaYY3wl2mYKlGPlglLe5QZ/L2aUfgLnQ8fJUkWM9hdWDj9WswI5S9hmEAYdKzt
SELHf/RrMaMrfyksC5hBdF3nH1L//r9YzLy/yCZZebLErQVqwbDUSRlDpuYCQ/ALtdSXdSi70YPj
dqq0CEzPelZi3rRxQNkF+icWB6VeXUVJokXfKMS35qHM4EK+/Hb/3hnS7667+VGTpVWHE9ZMrSw5
RGYRPhlyod5FXXp5/uBvlxy/JEIcfDJPULegepq2MUDMuigXrtvZc81TCmURlLqzOn+SU1fAi/P7
ZJRKMDnKXo0P6HBJZs8h4eeLss0d3p9/vWHv3KHx8fzbhoyLmIx6qG+w55IwPpQCWoIXucPat4er
XI/6KzXPP7hVp84ymesaiCbB0MbxwQUTfB2l6pXsGvVO6RKdxU16e/5aTj2QydoPtXWqDaahHoLA
rwGVqZnmb5x2VPZ5RmkVi/OnOXExU5kP+UzygDENEKraJ8qNhW4bCyeLRHRqfmcip0Q0JxEdc/50
p0bWVPhTEtWXuF7qHJrSNfUCKsQw4E9wzBp1s5cHko4vXBEpsE6tjD3IES50Y9hkTt8dMaHoVb+Q
TUKkCfqqC8P6oKx66jZMdtVKYVt6g3/ukMbll0QubEromUx4BlnIIsH1c/7yTwwAZTz9b1/jaJBL
H2aN2Eu999AqPlBIk3N97uCT+QHSf+rqehMeVE83Fn4bhkc7+uzYVcZL+v2nd6Was1EQ+EaHHu2+
SCChSYr+QcnsxOs+1QvJFqQGHMPaoWTTm79o4LxSCBkBdJVlYI+BTZ+8S5M5ogIPKcc9adZe2IS4
Zh2PENdEI/Log1f81DOeTA8qqvhIwTF9sNDPZQthZcBRZXI4P7iAU6/qdGJIHN1RlMza2yXzQpz6
xkKrpEdXtZ2jZ7VP51+mE89jqhOKVT+s4Tpb+8TM0oXe4wF1COpGQ01S5/lTvN1+/uuTM1ULZU4V
FL6mYICNWOvDirq1qyZ7DOlsLNIxuSTt2HmeP9eJhyJPxjepZKGWGMQ7ZlJSrm0cgo8ABt0PdBEn
HslUHpSpWta4NRCGRHPlpdQRDUVAAvu9EWvSuH28On8Vpx7KZIQ3ijukTtpYexV8ObY/rDWOpdVg
fmv/M7VlRZ7uFyrKO5EkKwmu5Da4aXVoEqRA3Zz//aeegvZ2DiGfqQy0WHR7V/G7ez2mrb9RhGOI
7fnjK6du0GRwq0YFBbuzvUOVZZKw8GqZbNckb7Db28KygkpbEvcuKbcw8t3qR9iUQn4qh9Tq5mZU
1epNQXlV0L6WZFM8+RGOE3iWXTEol7aJND9Zn/+hp37nZI7AiAW4d6RoSaL80cmZeyNV+iMIt+GT
J5hMEjaKdeToprLvQkk5NCoJL0GoKNdhJLmfeVPQGrEI//2DYPeJ51hBoe77WCtRQhr5VxGqxQcX
8O6rwtEntfWBgkiitEl10GSSa7y8lx6NIceidP4BvNt95PCT+SA3nVxUuhUdJIkMOockYVJkoGKT
e5JBak2c5tnuo7D7rhqajIsLA2ref9Tvene64OTjn//2KSW7QColNaoPbSVjF60FOQmZfaWVlnud
m16wOX+Np04zmS20EjQ12Vz1IQsKB7WWgsfIHCugYf4kFZXzwffo1JMa//y3q2FT4nqyHDf7dgiC
GhSbTJDJzDBUNTE+eYrJvCENoI/NiCIhO8V+DhWguI4dixCG8zfq1BVMZg09bYtOSJK9h+DXmMtW
qs1mFQO5+UAofupBTEZ7r1ZuXYUB73JFtN59ruiRB+CLcpa1NNpEJM9pW6mt8sFzf3dy4fWajP3W
rJ0UXGFDEmmZ3Q4knh5yx1eu/Ci2b87fsRNXNC2/C6nqTNKTBnBVtUybVm3wwWX1IvGzK4IkvQ8m
gRNXMpXNeAZr8KTQ/WOWx3dSrd8KJyVm2pU/tftBzziZBgYY1tik3ODY+P6DAGqqGRmWTZ+dXFuU
YnX+bp14v8R4F38bIU5aSR7ZETAQqCkeED4gwCrk5KO1zfhj/23Xy0VMxrnrMdVrhSRfh0N3h9Ux
WbSe873WcmnuJAmrw6FdnL8QZXyF3jvVZKy3au6BCkmDY+TL94Slz+rii08w3kwXY7JPbN0rxIyY
3c+AMPGRbu3U2zYZ/nEwJCFhed4hjRwD5jYleccuWzBO3abz1eGTj2kyDQBXGnKMQOq1TA74ZRln
3oNlBx95sE69BJNJAPK7W2it5h3CpJeihaqS/LO28Hh+dJdOnWAy7F3y3rTK8LV9KtnJV7XBdj+H
F65+sCE48RCm2hnPs7wBjod3qL1YgsHZEK0CBHZd1Zo7Wi4+N7P8m4rGLmTCGBLvGDeFvui77MLw
3bGHFFbzJreiD97kEzdrqqIJbK+yNDMNjwLY9LoinvOhZ2X9wbx16l6Nf/7bgPfogRYuLbEjH0R7
7icRkCWbJorpPsW1Zc3Pj8ZTZ5mMe/J0pcQGq3+ImtqC4+PF2rDucNk4cJu02AZNNrB/1osPdjmn
7tn4579dlYqoQM/RX0LWtFWSHISyj6jQrs5fzamjTwa5sJTA1ehDXtdu0T3zWfPBVIUW1dXzxz91
tyajW+hq7JhKxjNhVQR6JXxQsf3tkyx+BC+kfPBMTnyxpn0QT2QETw0BZETheutak8GfeyUpb0r/
kXVOHe/IO5OwNRnoXeSH2hB1+j5xUtLFFwRrquWwjCD69NamrLoUSy1agLD+2rllUm6IiKICuktK
TPXwJYZAMmjqAaoBL2mLom1ngxcLP18EAOW1ZT20ufUst2XbX1i5YQKdiKMQthlu1XqHgYhi2cwx
foYJ90JN/O8OImXxgdJ03D68c3VT0Q7yRgEfo4GR0KT3ahFdh7JDbHTdYLOrHiNNXpO11c0SB8TR
+TfjxDObynja/83ZuTVHqiNb+BcRIYQQ4rWutsvtbrv64t4vRO++gBDiJgSIX39WdZwHb8YUERXz
MtMxURghpVKplesL8ojD6T79UBHvC9hjKWzhM7BHm3pNnbv0hFmaoThkmsUQe482cRPMNrwczcIm
P+btZFdCztKwzUIOs4aNunbFB3Sw/OEl+LLA8G3s0AwwQgQg4zJwHUdbbgkv9JXJvrBk+SwADTEK
sbJOvEfWdsULGwMQMfrIrvVXLqxYPo83ID3KGJzAD46n1THxIiBiQe5N0J69hc9eeuPnnwWeAY7C
U+Jn8nGoq1a/xgDV9zCmTSuwa8cGGCCy8qCFMyefRyB8dxT0U6i2kKfBGfRjkvblHvfRz2aMvwKS
Dpzn5V+uz+qFrJDP8g14OsOqeAphCVNnCqRdYGp0iO9PckGgZsCUgKHcj+vPWvpSs4gEr6yxdQS5
DZSCYtf59QeSjsWuDeCjCXJkfLj+mIX5Fs4qDrBsay0AoPUL+HolHNij8RwBuvr1tl+/fLY321vj
mySWBalegButHkUOXw24xdiVz7Hw8cNZCEjK0fQ9+H2nLIaJC4gyXmzCe5j8DeqPHqIw+z6GIO2g
pQIWEJED8wtN9MPKw5cG7vLd3ryayqcgQvN2DY9a2MxZvCmKHABZ33bgDGdxQHmRXwV1U78kODjf
U9zbgBVwsVQc2+TWZRrOooEaAri/opZ+ilxQMNgSMVUdiUZTwgV1kQe722bBPBokZgrjgmOoVIXq
M/pVKojsQ3m+7ednMYBSGPgqoGBfmIgEEDisU9vaUrhVX//9hVUfzlZ9it5e3xWQkvQTBbhAWAG+
Rei29sJz1pZ9L7Hxr2w5l8/7zk4dzlY9y1FES93FjDsuvcMlNmcbNFXk9yPro5/X32fhGX87md7M
XN2EVXvpvH2cetQwPvtxItTlDoLCYG8qO0y3689ZWCFstvhBd48lJm77Ij3q9gS00Qa4C23S7fXf
X3qP2fJ3KC7aAlaSyNlciIvvuAOODzhwnNzXWhaXHjFb5DTMBkTh2L44l9CThnHUP6pDR1CbYRNd
mV5Lw3R59pvPIe2YhS38YV+0mKArjnrvVCvtrcT3hcnLZkucgFfaudTwhzEehFKAcYuh2XrwSvRL
GOekYQJgFohpZte0oIz+vv5pFjInNlvx0ivgqCSn8HmCPaodD1BLFd0A7VwUZZczLpDIDZTViJ+Q
+41ShHJbTwDVfgyRb3F9WzWdzQKDHtA4N6UF0t6RZahu2uhOQH+6EtUuc+CdpcpmYaHi49Q5LtQH
iTE+OBqBkpFBeo/Uuu+HL9cHcunzzeKB5G3iJWOFV9BQFKYgCxwr3B1tU+L+jHhkCeOilR1n4Zv9
lQe/mYcsKjs0A+KQUBHBt4muH2yFnaZSyG0uj6Ku+D6NGcBRyfTn+tstTP1gFiHgzwOlzzR4p0Tg
lhXGS72g34ImYuVKCFpYv39Vum/eCW5epGPOwRASoHPwNXCVD9E+MD5w7A56f2UFL3yki6rq7Qo2
vQNqADzuR4CQZQwwbSsaox9EF4cWxIA8JL+HyYlsPLB0gDXOymP9y0x7ZwYGs8iB1DNMVevMYxqX
0B8CdNuALnzwZCDEXmoFDE0GYQ2EkD6oyFY9TW0FU0MUGBtZvEIKD49+fzTgsq1MoaXhngcbv5jg
y2PrxwyeVKBY9FkHmgcfw00+1msN+X+FHe+99iy4QOSC0lg5xKdW96if3EWCN/YMcm0NIlkMT0K0
0WcTK3B8h2kenE67ImcOpFKCVMreUzfy5OzqfgzvtJsI8Bmg09fqdVTAWnXQtLa+2E+uEh25LQgH
s0CE828Cj8ly+ohgqCp0rKq2D8ptVUApoR5S5gmYIjY9DjJs24JnbtbKWUtrehajstQLBahr4BE2
IxnLQwYvPHtA8I38nddkJfnDYI8HU4yagjGM3Yd2OjkWDUztm5U5sfi5ZiGsbCfVhWVsgeG1ef8a
anfxiw9ris94CBI6giWXw5LYPA5FSkdvYzKZg8pw6dr+EvMc5deNgzequTjOCvtHGjuMvwIe6Fru
lYtIsJF69FdX80JQopexfBMzoOttuiEIshdlQNHZuBZQCUBXKn7brkRnQS/1AtvUbazOhk4xgKhD
DV17BRTjyr70V174zvqgs7wIVMKkkpMfnggbmnLYBcOQopW7TxtY/zpGOtAcfZHS4TQVwwXHDer1
CJBeHRReB/VUknZi2FM/KSdv0ztY/PvHxKAzBBhLKwvYj4Nojm4BgagXf2ltzEHNHTJ0gsLCd4gT
REBKvTw8mtHGYXfX8yQq9bYojM5hjacYkd9v2j/mktImQ8NxQSf+ePGRgeMgDxMG0Xw3fLr++wvx
bK4OteiWh5ulLM4pkC31hkDu8hUKFztsWqLsyk3mwu4xV4kOBSwYSqEkkNih3FWuFRsVwk04qC68
G9E8odS1JuX+K0F8b27MYmdIAUGoUOGE51/JgvAQWtl1n0CMslTcG9P2ztsLisJWB5v/EC7HiXQl
+9V1jaYfunGso3/BX8ZhblMAw0PKXZ+TOBNwkhSp/3XMhyEEt7LKcog3XSoHTz2VRRD8roCTzMLb
iuZzSWoldWynLsjP6JKTyc6iX6M9RSPm3srOupDa0VnYdNgzDTdSPoZpBdfSyHwrR3ybybJzhT10
5fyyFGhmgRGCIFP42sYQrDAQqeu8DrZA2PlrwsiFt5jLUFN4eXUO1T7AaEdvG/EEWBrm36dC3Qd+
26y8xV+x4jtTaq4+TYMWzCs1+Seg9tgwHhLalKiLVl4U/1PCyAOw9WFET7V/aHU9lV9i4ySsZhqZ
TRdP4whtMF80Tr1gj6Vy9EBAgI9rE211B7+ClT9yYaj/tlq8ielwzzdGRaV7zNHsdyAiiYuN8N3w
9XqcWFjCcwmqyiLkIf40PnrOxR+hkzr3Qf+79dvpoKcETW/B2o3n0jedpXyyhkW6icsMPCo3wfF9
1LY4hvCKRvEuQDoUALJU1sAtXH+xhQA4F6iOWWV96en21Ho0CLfBGPlqq1Il2m1UTc2NCfT/CFXT
UbmkBDc99bMRZOpAI/365eSlZauM47xy9wI6veG59ydTZDdOillWxpuEoWjnshcZJ6T9JmEalb2w
thpv2+j/pu1vJp22okM2BZPaMsvac5gE45e2SD/f9mVmwQNe9E1hGoIkOPLckUtzD+1VdbZV1q4M
zyUfeWddz9WqDnCcTrtanzxeVsmHoLJR/QPdY40FLiX2a/8BcRjEiU3Wp4J9Q2te7A+3zbu5jDUT
bBydCfzTUDAfkYXzC2lHONmc815F/eH6IC6sprmCtYt9ERQpvhBrgOJBCvMFbl+fpxxjSMmaQHPp
IZd/fzMNANrAV58mUHRFz/hXOgRagvk66Kn8nmdlDPL7oAKQA66/099T53vfbRYixoxJAz02AMm8
7MbftUjsBChVQqfz6EMkt2ngCg+nbC9K27iHrXqW93IL5/eB/UAHIY0KGHk3HnvutT/0X6eszwUq
kSRuLuYhbhyA78XS52jlhAyXbIumSgu4u4tMuGc3BRn72LaDBJFFw9IGkT6rSw1KYAI+Xfrk96VP
/x1C1ff7ibeAEX23AH/U4c/KJVkDxoCBxrSsoePyd36Ky4JX0B9t9TpZmAoPWwnARQ+yXcn7lWX6
fvsEHKIum8abD6QgvnEWTY8njyQCsDhG62r6yNo0mCAlq+tL/yqGYvyhOi7QfJpxn7On1sFa6o5S
HHdhhi49908Cx0rW7a9/xoUd69IP9vaPIlGBc6CS/Fk6kn6QLpL+sbTWL1am/tLvz4OfgpGo0T5/
ph6uzw4xi4YjpDS02V3/+5dm/SyF8kLciYFU254S2cLhGi7tUcgOgaMCNImmc34K3DwJQn1bqk5m
8TDSJK0qj3WPNjcNtKeqCV9BdmoA1euzfOWl3h80MZfnOrBJqEzr9iSypt/XODT9RDf92mkjuPyt
/7tyAdL57ze3yYQibSpgyF3CMn7YZFZI+cQFBHUfFCo5Tm4pGGHBIxF9FMDIewhAotp4nqgt7u+E
Ll/N2PtkeIWy0zIGuBhJSsygishLr25csj3G39Zb24Ro9olMENznFl4XgLuGox4/VLrzsMqhRBvP
uo/IBExckqH8aFjbAiBIWa0Y6K9jTtE97MEvAC5fskMVcuNoG8BD/PrseT/vEHMpMTMg4FBQ0x9L
NGF/iVCp2LI+qeUmtG190woQ/6MY5tBuu5ACw82q0ftVURz1fvC6a35df4f3k0JxcYd4u4Jh9JKP
bea5E64pBvHBs1FpPqE9M0v4psZFJdlXaAJDq7UGh+H/fT7+Y/PxtkV5aYZe/v1NLAOoD8jOMkQ3
IDi8KSBCjvbmMZMubc7XX2vpCbPAxHvutcOkzKOLG/8MYCIaM0Spwp+3/fwsLuWihlilGdrHsPW/
dYBuPU0hVL63/fgsKJXG+gyYTvEgI2/6lmToM9xMfQ6axPXfX5q2syDkZ5EjdZCkp1G7tPwU9nEj
9I7ACx2uFtB5Fj+uP2fhG8ylwsRVYzImOYiS06D4Fouy5Z+mWGTtSuvewovMRcK4F25h0FGmj7xu
0gAcxU7KrYbtFu42Yj9a0/AsvcesUsUEeoK9xMLtIle52aOAC9hxgH74tdbI93chMVcJgz4MBo30
8kcYPr6ONSX7qYA985BA2heO0023DGIuFgYu2MZ4g+Sl0XGx1UkvgULWYKmpaVqZWe8n42LutMcI
RKdpa7pTloKXAcMwL/XFT2A7szhELRXk8jvLXQnPBMZF+dWySuB+7/psW5oMsxXfeCCVZnEhXpSb
AJhPvfiOwRJ361WqOd72iNmqTzgHdN0T8Qsw6P0DCaPs4e/gZX6/Vm1ZeovZ2k+1V2IAWYTTngm3
KkarJS8q8P0u/+36WyxN59ny53pk8OAM1SPyfPspH+GLtPXsAPT59d9feIW5XFh6njH5KKKXpGhz
0LwTiI7YeOHero7SwjybS4V11rsUkrPqFFUmPne9jeVPUgl4XXkdLJb/wNQtm35ObVhB2leif+vG
V5tFArRgt43tCX1A03/04AZKn+vYAUBT4nbw+ugt7Mdz2z3N05aMfVc++FEwbh24q0VDQSYdrNsG
6XBQ4W39sOA+XT7gm11YkSmBJTGLninrvN9V0Q5faI/s5fqLLE2Dy/R78+sc/BvcKXb6sQ3jPD/n
SpfBNwmEpblzU5cVa9N5ZkTy/82keI3ZwseupXFDO6lT13JZ/u6tGsQpRf6SHOAzH0yfQg+mif6h
nGqfgnVWcq//WiYZAxsWCMJ22qiBN/kn0ckU/ml5p4Y/jcvTGtrduqgsuBExdII7lJNJw28qDou5
kZ9xYNN1XcReCOtpcq8MCtzw2yNRubtt+GeBhPAu6DSKky+WDW787EhTgr0LMZrY56oKv15/ykIs
mQuSG6ApQH1pwmeJA/ej8+P2uSxqc1vuOxcEczHRRkx1Ckle1upv1uURORIq2+HGB8yOMsS3Ud60
wFVqlP/zPfwGYn6AcnrtEm3hIgNM3P8uArSW5SEL8+jUTXnPnrvMEg44oYGx2Y4HIRiZAxuHERhM
n4sT85TrwbeBHKDEZAi8S2Ex6VNIhkQ78R+ydEEJI+8wQYz42kDfj+bWuooST278oiNQzGdEk+hT
n1UMZanr33hhIfNL1vJmITtT2B6aovSsVex9YCKWT7Awal8LlrmVdHoh6M3lxPUYRCDxgd3bRxo0
5yRLj8DFw72xAUQSZvztdsAJYXvb+8wCE6h2+E8v/QfGCNZ7N/nBBv4P44NmJFmrFS8N2iwo4a6f
DLr11LkpG2U2tOyLaGPCIBs2sLtezRwX1t9cWDw6CtgCK70H38sLHwpfbe3exCQxK1H88pHfOezP
tcQVyQthk9x7KNoASK3Q/y2arHloY/C+MsCpVx6zcD0DH5//TjJO+roNXUdOKUhvIapxDmWSO6Vs
5D9SKqf4ThEYlqRwPFMKjmUJSm+Y9LaqKXgilQdWKJzm6iSH3VQMIwa43fvcqV2IkkBQnG+aOXMV
MsjqWZzKrjgnOpNyp1HfAGS7ct0uV5A8XX/I39PLO0MezoJSbXw/BRe7fohgXRALXGGy0H8xvIpb
vRlSIOb/rbpUOpDDMt3kewJdAviZDEi0dENTO+WvFOKQ4TABuNenOxh0mWGXecoHvNb3ZDLtx8bB
/v1RI8kc4S9H5FB/mmohLayRGUDAyUMOQW/5J2xkInZ9gRbDH0jYKVDXTgBZyA+pFGCX4dQ1pF8K
ZrX/pegaUSRHL8Jt/vPIIg/kvhiOgjDBRrN9SI9dr4fhVzUymognwBR1+Yw0mvbtnhvly99yIsSn
O5hDQIvPPPiAcMAQTZb9m6MrgzzLwGvyX0EES7h7FHWYBp+wqhv6aei7yCt3tcOJDFdnEBAcRYei
cb1l8Hz2nmqUr5tvOO+IYBuiExQ27ElTseyulLEftsDIVSF9mCabxE84ntbMoVEjsOBIBo2VfXiq
jGzqf+Aim4hjg+YX9i0ag6TsdoNxrX+fYwCaclcwuD99yzyYUT4QkucJ8HMeJD2nrqqZeMJVWJAc
uoZ05psBrwPOeG1uu8pucUoe+p0JwM/DByYyNc02GjvvUlkuvOmD0jTP+E7rvu6eca6RJa42IEIJ
4k1SeTwvNqTMy5vgSkTM5eoMNqFT3mXkoetLBMk8Hhx/rZXI9L2dej8H0t3B71Juhw5AgW5TCiRR
xT4ou6L8dH0JLES1cLbj+Cj41RT39ideJw0o0gOK/UAA3ObTglecJb5exhWJk2E6hbaHI2QCGYja
OT9RKzvM0t8/22FkwCiTlfKemeXDcMCBt9MYQojj724boNnuwqDPAnyW5SeFsD8dXcyzz+hhwCS8
/vsLu1dI/xuNCSzZ62b0h4dukCP8FEuu8jiAcR4ETl9QZaHhSgVnaaTmWSp4rMKw2p0EB9lvHxEs
oR36++3Kl1jYvuZC9bRvExuUfn22MgQCU8HTQwsBT08BQDr8gNZMJRYGbC5W76DJg1VB0j/EVIA0
mWdpHL+WoMIPezblxVpf1MJwzbXqVS2Ba9ND/dKUgUKBqIS4bCNT6f17/bvHlwn0zt7DZvlqYowJ
q0jrl7gXUS/uwbQ3iv5TcZWmxa4UpBxwhBpI01QgLqdWVHg8CQu6iZVp1HGCzyYmilNizP9gcQnx
0CF2VJ8GlPX9nUEm4QO76efBBxQfbHbQScySV/iMtc8sKex06fFAFtBAI0B3Qob9eJaRS+kX4rt0
/JCUPm7WN5KqOgRT9BKsdrIBF3PcVmGf0n+cJa1FYam3zW5oI949pB7wEu3RTnHXwngGL3RmGmW1
1wRmWRoygQ5Koq1Amh2098iieX4KYtyFsr2r3ICbMpNp529c1fbltBuQkXTp3nAgw+Gq6bqu3iQx
T2HDXU7oT98AYto1uwYZyXAwUI6TBynSFqpenGXaLylkTWmHYDaNwYuuLEmPNXp0yp2IS4rLjlSQ
sNqjuiCRy6faAZLAYDgblPeJ0FoBSg9VIgB0Bez4k/sWZqzeEy1aipIh07zTZg+okKo9iOr8BHeE
whkowqCEi9QLOrTK4jfOI2X8SYGnLn4OjSNRh9GM/djC65Y1uHdNVYDao6kTIBiOEtjv+kuE9NhH
Y5JQERjBoLppjdbSyNT5NoQQvtqDd9/Dvn8aQuiwH3uAkav6kw/saVJskMFF/Uqa+L5QVLDZxkBz
L4OftapeZI7lTCIRbxWN0VWXgSIZWDRVQOS+hXXhR/ixrjlF/NV3vLcoZtsFTQF5HtkQPhiZVOHH
ISQDh32dDkZyVAlc7ZKNia3EtRJhGqOyEWXt6B0XdAC6Ngybsd476ZfwsYHtITtGCrDW/mVlyS6s
2NleM6JQnJoADglZ3JsnShvdwhLbs2mEzy9DJu48jwJzs2uH2qB0RPlEL4hdL4YtxW3FjHkfRezZ
ioJLmz/CDijrHnMtx2Sf5411++svuXA+nLdIxLkcYbcPGUneCsd/F50fyu91apLya2tCDpiHkH3U
IMJDVlTedn0x75zovB7GDRVqSRM8YrKNteif3ViSJLdd87DZkccUoxkm7pszjlFiZ/0s5VvP58Oa
O89fKfA783beKoHwFZY0w+V81ZmChB9sFnV+tIOzJLjBe4cUOszuwBEzXrBNwewVdDuMLoIJRjPo
cKMCkFhggS1x3SqP1oePmtuVMPLqFbye09odUZ/po3+LPhzrfpMghMKsOS9b8joi9GZqX4ZZCvUm
oiDgbhtqdAceU+zFcGee2BgLnPQj498z4JhAkWdjTh4qUhT+U+HMFK2xGhaKxfP2DWptHZVlTp85
wFp0A4ucdgRompNcweKcTlY+cKI8Ru89gwrWyUeFo1zrv1xIQOatHUlUlCKtB3PmIINshz7v7l2k
073PUQwH7HGt53chM5g3d3CHLt+6F+1ZmRF7QVbHj15c05XO/KW3mEVAWFYnZe5J/sTT2jvQln9O
OkQ91cpiU9Py6/VVvvSUWSiDanvMZUv4UxOM1TYJ0dYDewOyJ10I/kxR3pYTBrPkGUc1J9q84U84
VnQbCk+ZfQqwzSbgw5e4DqOVvWpp2tH/5tBDzQNTT6Y5m04VMBbwi6g5CRADjN4Y8AvaV6aI0/vG
yFqMmymMOrO7PpBLk2GWVUMDCS39CDUf9cv4D3TZLtqVBQ6KKyO49PvzyIWXgNyKiue0QCurqmzy
cWpxuL7pr/+fzoYICYg0ZXNG9pfeDwagzIKPZmUqL2Tq876Goe0G1MJF9kK8MPgIeBbqctKDV1IZ
i/zn9TdYesYsixZl0XudkfkLFGHdPy6eYCPHQ9/96QhLxcr8WnrIZRW9KctSRbuo9KrxeeBVHe0k
YDPq0OZVWu8KGde3mbOIeXMBrydSR2j+fKElC5+SWjmyCZB+f74+VO/7NhIx7ysQdtRxBrnSx6S7
2P1BMuA7ct/QBsp5bEdFXj/Cmsl8rlydjHJD/cqMu0jbEpIiS/IAd3uinEhxLFo5VXCf84MiIttp
Err6AKFbh8Lu9T91YUH/NWV5M+Ai9JI890wK0noUbdBr8Y2P8Gxg8cBRh8Fe0lbhvqPNmvXdQtIz
7x8YeMy8AQv5BfIf82QSBEBZsnyf+GgdowXaWPqC32boIea9BNyip2zMsSwkxA1ilxYW91Ece8pa
hXdp9OYxQ4dZjVMreXaBLNh4cBDNZPEeciPugHDtqyESB1QbGklRbkCrBzKJjKobi/7zLgNrc8Fy
Z/3nxGbF+OSGFFztANBldlcWoSxWNBYLW9i8ywBE5agdyqY+Eye971qGDtUZOYjoARjRloAtA5em
lTi5MD/m3QJUpZGhVcieeRJjVoCyee9q82+VD/RZDP2Xrlt1YFgqz89bBywcJLjWZfSsK51Wr2Q0
ptqSgBUgZVi0t/f9Tmh0+z5TWzFgdmCmqUp2xCh3+Y4JXqpX7YW9OaBTCYZ1W0HRPfgQ0jFLVypJ
C+Hwb3x5szp5JbLaVPAxVxGS0Saf3H6I2xF1cb5m5LH0iMt2+OYRkmW9xi1IdcYJ2Lt3Wl3iFZBM
dy0SlxtfI/jvMzCsuD5N8vosaWp2pEagrUccZXPfu62hADKl/z5CtH0X9DSmZzSdTs82zMvXHNbI
h+tRcmmQZrnHpV2hy4fQnUVbyL0cK0iqORJe3NKvmagu7Rl/PQrffIiKpv4k+lq9aKP0JhnQc64D
iAuSy+0wai2X/yG8/pDAw2oDASuovVnw++9/sQm2+kvzO0gya3q6hUU/b0GoCoJiTBa7c2LNsBGD
fdWhuVg9sGgTh7dOv3m3QSWLXDQNp2eiOzQh4aLskTQe3/WNKVaOpAsfb95pkITYZYcw0mdRNmSn
IHJkdwGBaz+66Z1cc+BbGq/Lv7/9fEUcTQPQU+dGwOl/xx0YthtQIHGZoKLM2H1fNln4fNN8nFPJ
mJuaKuRlcubd8ATbv3afeNg/u5Kbu+tPWIjDc2G+jiFsbKxNzpCzyYMuIrtPy47sASp5mZqW7afI
8duSvrneHnK5kU8qTc7Ccz8aNiXHGPXALZpfi/31t1nI7cksOmgAclzameScOI+BlaP7LNvGKs67
leFammOzAIHuCM6jBB8EWpcSxlQ4R8J/0dtObbqWayw9YpZriHgiOqZljHvaxjuYbEx2omyrUyf9
NeOj9+dwNNfYW9GjfCZM+Aw5XflKlBIXdBbM2ON025G4Jt9xT8fKNfbj+28UzTX3vIXU9QKp+Fwl
PTpXL+EF0pV266UDWfnwCw6v0VzNDspr0TvYYX5Om7b+nADC3R4luKz51gR95aHdDXHGFgV5hEdE
hLymvwhO+tovbpoZ0VzqnvQTqiK4s/6sGStOaV19EqZu7qDJWTlsvD+3o7nWXaP9ZYpBuvssWgVO
mRXZQx6U/cqfv/Trl39/E9aYZ7ARxWx8gT1S/auxrPuGeJrJ3S0LM/p7ZfPm5y1qoA5Ic/dSGTf+
I2RV71tmss+3/fps2eM2frJgSevPSaRytelAGzCbqurUyuxamsCzVW/ToHMxidVn9NGqYpsOE7YT
rqfW32StD4HPba8xX/lT5eCk08QvRMlo1+BW5e7S939Tcobbhf9+Ye4nyMW0DV5sYr1/0cJjjkOh
2gq+IfAKu/4G9O9l3v+WbaO5qh29ftIbpOAvzvdN/lixoSyPUkJYUOz7FNPgn5z4jfooEzYW94p3
kUQ/WuLFdo8GrIDuE1zh5EfiMRbvUFQN3UZIBmmjHDMCKgWMu+oPad6E3kccaGOgoxkHeBm8tsnp
7t5vcHvHN7gAMvtYTzI7YNPELZeLqJc8JjVovb3fjt2dQEfCFxcoQx+HMAdtBtUgFK+bxjT1Z8C1
lTiZISeu3UgLIeamCoq+uXdsIPVPFMBKUAILDxqG1K95hD9xjIODS9V4Qirf/XRJpJP7NJyK7yIA
K2RPLt0oB5g/STAcy6nyHwXPkmeaUTEeq7om4oQkOfrtdYBk/2snWatvNkCLzpEUaPCGncjY8I+D
hXn8vzqG306zGbjG5mbyzjYw/CsDvUXfIM5qcJXjW96NCsmJjKqfutVj/dB4FAcqEbXtI4c72QeD
ER/PptRD2+xpAhe8z6ksivwjBFOTt+M9hCTfYSpdFcdKUU37vQ67pHNbgwtL9Cpa1tZ3IBdejCjQ
BEO3VI+p+6eKyj78xINmeuZVNcWHVDdtfkwDwND3DijX6QDsMz4q3OTy9I5kkfZ3LKaGgiY4td4D
7KRatEJsSOYaeZjiGnfEHM1QxX2Xj+7DgLMRO+geyul6Y+NmajSMtSmJph2aKtEBaXP0ux0FXKXh
QqTRb2XR5D6GDa51TdWzx5HZdtw3U1X9iMax53fNRW60KdFLxzeUIVM4ZqXK9UewisUX5efwPB0D
Wf8RpJswJ/C9v3ntFMBPSffT9AMdu9LeV0UwqM8Gd6WwYEnha44Z0blvfWanXxbeLMCfeqNNdn02
lWIzCOZ9T1kr64+VVU295bUn8z369gb9aDs/7XeQ1xZkI8ewquGBCXThtkIDRHDMIjmeGIl92GBS
kN0yF43xI65GpdsF6P6E0om6xh3YaGr1gE2pgbFUA5OpnzWkO902NS2ma+qGXB2DyZPmJ/rWml9x
ADSnp0Op72idRu7j4HewW2VTG+Hwk+O0eD+4wUt2rYWX5UnXlzFrY65b2MakOt6ipbvf5przpt+5
AILXQ3iRMm9D06Mk4jxefzeg3uWbyXbFpwmKn/I1rf2O3IVlOzK849R7G2IvWzXY41MBwNTFa8Iz
OCXsqxoi6Z0jbf3HR2j/KgoyZA9xJie5Q6Wd/VLpgH+AByIcZSJZtpsal5z0VCe+IlvWReifKpXD
49MGYgDgSfH/30nB6kBvAphLPqDJLlNPjRb6TEYZ9/iDYDh4aouuzPc9bJ7UPe7xHTmMKOt+EI03
yTtmgwBMVKmL6bFWXsnoRln4fry2cQhHWaVxl/04Fa45g7lp6B5Tvsx2Qew5EKg0Kb41Oh3B2YEv
7HSMM9tF9/VgUVMAZSWE2C2tYemnTI8/PrCTzw4NvDe/FrLFDWjSUBvvUsKJwbXbgA5eFIb97qtv
afFtkDAX9eRkYqj8Jazosgri78/Ov8iEQf51D2Nu6LfIh5cUEgn0U5w8b0j4yiawsFvO4QRJaGFB
PzbihYXKDHtOvRg8y3yoYdQV+VrcllLM+460Im3OWB68GOlrvYMvfRBveWnP17eyS+Lz3kZ2ebs3
GQuLIpGxrIvRCBKCE46az1Po+Wu+jUtjdHnqm183ueAmBsr5zC+dTCaBXBTov3wzdlG+v+0F5sWY
wPpBP+TZOQFx+kguJ+7aBTfm9GKWcpHIwpOEVcHLSFlxDqz1jl0c9OXWZt0aqWdpkGZpF88MrYkq
g5c+pHV9xJryI6U/eXqa1lqol77yLOVCrwou44tJvAT/x9mZLLmNa936iRgBNgDBKSVln7alVNpl
Txiu5oB9B4Ig+PT/Ut07SKMMMULTHAgJot977W8Fk35S3gSc8pSpjQfv5Wr1mzlkFxNVDNrUql/4
yaz9vA+Ko5TY5eDLB2OeGdlHTcpDG3rf54RvSbddTfJfJxaXfgAJq+IozdBHhoE38DnYgbJNUmxx
ZoetZT9RpG9zrc3GSnSMk21KULTDRdLrx6eGVoWCIFa3U9pxgbNgBmF9K1LlGCu7uIiEwHa3JUqz
ZJEHMiVxEYcP8JdsthByrgYu/fuwKAE79bOJd/FJND20P1KGXrefiVz/vmlFxpd2P/x+RLOSVaZG
bVmMkskdJ+us7/KYAOd0vYHfB3Niu5goQ31RHAmhznqm9aGA9PYHyme6Iyho6r5BXg+u3DQubiqt
iO0qIEbDrMsyhdYoKg9UPs9YQKKBz/hmzeJl1v5uAVk7gDLVkMRzqM5cZH/LmUZ9WuhR3kdTAybK
upj9Aqudzz4Ty42dsjYEYpaxbItCnQ24PCjtxiJRE8pz80uz10fJEX2xC4NA4DNRTTt0qonqg5rG
14YP8QOYTq81yp3211txLErbHSDQTcHozKcztFsq5TSUcHqdP61YLhstOLYauzzo4m8K0z3lnwKc
MFAF8H5HBpMWF3GIJu0MC2115Ka9B/xy4w3ravI/wde2Vf1Q/P8mSbj+NPB7FRN21X9bBFBkTBt/
TBfM841FdVmdv5mDdnmPoHWbjcmCJC4rAvNkqqKQh2ZGWmCjAddIWduCCSRfdF3OZzFXsCgVJV3E
0wqDIHLvIWt1W3EuXKt/3X0aOJKKkrfTmeRcfB1AnvtuVu49tWubbCSZXZ8q+LUJH+8k5kG4dUx0
uIpPAcCf3g6iWUT8r09qx35gF/Totl9g0jSvZzLh/g265j0DoHRf6eRr2LKXto/1furrLbCzg/4a
24U98BIZV6nocJZGj/rEUeqFy+DocWIeG7FKtkc9EYnfNICI/CfnYUA/V6aFECgVcevzNIaztvf5
eucdu7tdwKMayG6KTCGFkq/hYzPL1whPW8hk/eK55vEX3Fg3lpnjM9tFPAOiAX45NQHC6JLvAjG8
iA5fNqDBP6LNdoh4vY5kPl7vlmP600t3P5yK3VKOS4002JmTKjuqaYi/Z0liXj0d0I27vKsJa9vg
yxL4caz0GQYM5SeiJOQBxK/MIy5K3ZaK3hWCtgszihlX1Zgbcl7j4evK1yyFiNZ7DVp4meCCf46S
LJ0WTNekXOknmMhujJbjPLEdBoBm9AbYP9NjNQbg1RVzUq17FjEfyevCBxDeAw+Xfbk+Wq6pYe0i
A4TA2RrX5A1YvBa6z2CH4gofX9ODMCxAstLT9LSQZEu/7Njx7WIO3iCwECEQ90ZQ75RWgJsyDz/+
b44SEu52B5zUIQ9gEAI31E2/uEtvfrPn23YEMshmObbJckbev2rJDpE2VMGkRUshOE2TSeF9DoQr
CZM9Mg3++gIIfye+IyoWeM91l3T5vAfgqzTxwbCQF0fQR3HX2xgC14BbdxQ+NGtToUjjpGZRyDMP
mVe/apnk8esqKSINiH40/g/EYoe42eu+mNfsZzWDHVQ8zSWcdx8q6EoZ6gEulh5p7JMEn5U23U94
tRf6W9EnkCfvWj1UxV+SjW2lAAVKBBRMkBQj6PEE+fglVV0PtPIeC8B14OjMxr5AtC2rCAInYsq9
jqZgasxRvY/G2szvywq9OT5btg5ncGFque+I6mqIGCuAD9LBH7zl78qrIw+SJIqXA+T8rAySN0Ep
XKlS6MI8sVctWModcq1NFz7iVRsMPzVgkzCMjCfTAwqyBtGYBpzE5C0wGKmDAqwXBlOg6uTBXYXi
Cl8eqpIw1OlkMAZvq31TskAfgxi2dkVKaBTJ9wb0XmQQsw5arDOLwFY9QxQcet9QjiDKate0YgFy
Sw11MKm0JDPtj5CZwstqB5fJOXxe4qpmfxQShc08bYYqZw9ePOUVe2DGQ0ZyX8wocMd/mnkoSkV4
CtY9D+MwlKMBplo34jOCuiKI9pqLBtxdGU20ufMZHB7ucZYHsHgIgfRoH7tyWmaZAksEtn+QJb0f
QbnA9cgO+byQ7J/rs84x6ewiIUb6SMeEtW+GV3cGvql70k4eFCrqrQe3cGNuO24Qdo0QaZgpA7+I
3wglUw9MXD0198gVVsn+tm5Yp80wj7RYiEHIAhq49aE2Xv+lA/zrpQNwa3koebcl9HB15fIhP5xr
lTFtpVvIEaIFEe2DqOLBe5r7EE6t17viauBy2n1ogOM6J2JadG8yjP2fKO0tx1PcA/Fxk54itm0t
Aph9kAieuMeoJih8GuZ+Lj8ldd1kF3osnmLXu+GaWNaJ0jAkIhALy8+6lfOOM0CSqzLLdzmqO9NJ
TMXGyDtOLrsMYwAAteRqFWeAF1FDh8rYy9OrImW7DxIGX5MYi7bhbGMmOw4uuwAD1gdaD3DkfOOg
86Wkk/0BIZKLwq37S0SotRp803/PgDB7DOotvaurUetkQKlDNueFr99M3I67y0oF4/GLgtciyiSS
Hfyhdz3vnvJq6+7haNCu0hChiokYpX7TCnqIS4Nd3X1RFxctvHPHlMX+Lsbzj3b1liGi4zJnV0R0
cOkY2zIuzlkh4rtGZOQJ4S11gB+a93h9SjpW1n/qHgpUK49NoN8aPpUP2tD5E675W/VArm9mbQw6
g9WlHLl+I0X3F1f63zFiC55KZKr/GqLyjl5u84gWbcx8xwqzPSxkgRKkQfPmzOF0/RjlIX/M+lE8
1hQ30zLebMexwsLL5/ywIRE4X+hQ99MbpMXen6I1l1L1QqZNoFZE5ufgSefkoQ2x4q6Pk+NFZBdD
BMbL22yN2nOng3BvILzHjQO/ToYo2Y0MGrkEFMbd9cZc88563HYlQlFyVcvnjK/1nuQLuSNR9r3m
9Va42NUdK9qVBU2tuO7N52YQefunIHMY3ScDzQCe1hI1qLhwowzJ7KUEvWzLY8c12e09o5wXWQKI
cNY+PGm0GLvjajBFrn81x6/b9RBk8IPeb3IECfOp/xRkZXFXSxZtcZocn8wuiIAKa2o5SKFvxgfU
TK8Y8mGl7b2UcGNYmHpL8HrdOKhcXbGuDtVQwUwJWac3eIgmX5sVvCCQ+nCB3JjNjmVqOy2YOW/L
EMWn54wtMXlowKmRAszPZkTRMNKvUd9CbrKobiOe4JjQdnGELtpMDcgVnCvTQRCNl5b3ZxFG1d8t
0fHptuG/fMsPW0JW0CJpAdF+A30MpHkVS0H/zCFtXs7XG3BNAOv2oFjODGrk6jPwU5dbuTJI+yMq
colOpmFXtXs/37xCuL6YtQVw+KV4o6qTkyGTB2sZxLmFpMCT5CTYuDa4Jpm1B1QRadawDetzsSp2
bJpYzfdxMdAtQIvr963VTkTGPB9ginO1RDV0ElMCZxTRAvRwfTwcn8guVTCr0HWDpPlZ1ih333cj
lxlcgTjld0vLkq0yK8ew26UKAMj0MoaXz5EPa/3SoFh5l4FODMTuyJ7APfvatlG00SXHurRLFYhX
oPRi1PkxkLmmqc4LmT1R08Xi2VQ08fb5HPj84fr3c4yPXauA1D+CmR2Lv8Dngb5GF8lBYLjcWC2u
0bn8/cNy1FMh2ZqL8gzVCrsnvCf7bmHJQ1HDm/Z6B1xf69KxD03wJETBOQgrZ+PFHJY17GW4RIEj
CpplKKCmud6M6zvZ675gCWrms/wMDlZgHmC1O1evIUcsamPUXQ1Yaz2qki5qIAs5K/gdwmYHta90
WszGWeIaCGuZKzZI+HoX4kwCjtRsMCvY3Iaa5oexR6L+tm9krfUKPpc6mhbvDfeUeUjBVoJ/KmRs
4nD99x1DbZcOcBIMqgaW/Y3MrMaRG/mPgAekKKffDbr683ojjpVuFw7wAdUSkorxLOlUxu1Brsmg
7picWzbsIuiuzGewh/j8j+Leqrd4rI7Rt2sJTNtOyowZP4mhU+1OBFOeVmxttqSejvEnl0/6YZVA
5uM3pTb5eYCzHQHtuwujHcqSE/a0tku5ccK7emEtd7ZqAO84lDjNPACEg8BhPqXGwwP++ti4fv/y
94+90O1o8niNT13Dw8/VuIgIcqYRfqrXf9+Vf7ErBgDhzDzC/PCLknXp3/dJBkA7ZHr94IG73Q5J
8hIAETn/4UP0pr5FpJhDIEFYP6kqLUDnzs5l4kVbghRXf4Nf+6uAse6rug7fggV5EQ6N4pOPN/f+
em9dv27tCRXAMk07ReFbVDZmByYoeenprW9aG96fIWZIpRbhGx7q4BnzClVfQV+1f1z/538/oVE3
9uunKSLI8Iw/BG989lb5yjw8X3dN0SIVwWXz1/VGfr/hMLuQoIMveIfy8BCSpgiilqUnL6i1fR3j
EcTZsL/tCGN2LQGDfVzSgyH0pagHlKZIODb734IymcKHGCZM+etcKzHclDNldt0AvCplj7LE8K0q
RfIH7yTsJ1CbsN5my8TssoGJQdKyGiX+B+BRkH2OgVX5A/of7n29Pia/n7Uo6/114E0jKk+WdYHa
W5z3KBr9oXm+9SRyzSrrlBeA6eVBH+ZvZkEgBgg6SB8LVobyMPmAnd7WA2tVc4HQrG5mdWbQsLR3
WT5OP6LR78ubJCUssdY1m7MxIMpP3tS6Fi9Flvk/mJHtgXZr9X5bF6yTvmvChMKv3nuBpdqwL3Az
Ovj+FtnCYXbI7MoB43fI+Hml/6XyQ1k+KXBWCHCgdVF9F42Iy1eRz6gjyHFjovuMTbCqE7xNDt28
zuRxrdaR3cc13pSqCav+MZvwjv7MurH39kKNeBZyJZWBkBugwh45yzmu7otsCBGrEuMC4V/IQaVa
JrBffkAAP26BQRxT165VqECJq/IyEydJ1fICoNfw1NP2+/Uh+f29BWHWX9fFwEclK08I3OHx6glq
tocQ56uZcduTYA3607AVA3EsElsIK6GOTnIwnM6iX1aN9HaIWu0h8qGDnzpzW90jswH8StHQD+ZM
vGrTiruL7KbJ4DMt/XaA4bW38dVcfbF2E7jAF35fL/RLxtX4HCXABogp1J8X1m/dWl1NWHsKm4pV
oM6RftEiKF/JGkN/P7R8N3RFsbGjOM4pWxwbwRK770UvXv9djmJWf0QCz5+Bh3Gag8+2vz7FXPPX
2lj4jGqXkgbe0XDWmEeUEjR3Op9ZsfF+cE1ha1cZGEWeOZbDOQqleSzy5IvIUBVQSaGeZT/f3Rxc
ZbZS1pR9oElIpzPLi1g9mKmNKtzzQo1tkg7lFm7d8cVs9L6MIy8YgIg4SdjvPDM+83NOwcG9Ph4O
cyFmC2GruV1CZESSI5zKGwBNPORkpwdEV70kJSKqORBnVWNQ0BKy5rnCzkgfxOzlvdhpv6dfiyTK
YcoIDly2U23YSeSKzcWwuOvrrEEheM3gOh21AkUXd+1SFE9wBTPsXAkYLT/jAaTGJ5Es3XOe53JN
KZvrBPfkiYJYiFQyIf1edxMQfAVAWPm9aZKGAoc9oTDi+hdwTHxboiuRYKB0yeVpGBb62mX1mRlO
vnZReV5b2Jpfb8Wxgv+D/q8F7II9kx1JA0LVk5CV+CFY1Sefxl7e5izIbLGurIA/qqd8PGVdXD01
sUd/tkDF3XYn+I9SdyoJWaqwOgnohPYCrwroDpb6ARzxYnf9K7nmunWtQaE4EpCRmk+CFcknpqX8
RPORbuw9jr0htvYe0RZhoQYhTjpXlwo4iOjn8FsnVqg+1DqGwWdjppx/XyIG3ObGwLu6ZG1IGgen
TthYodEWJUJZC1POtNaDt2Xs52jgP9LcYCHM5DQ5Ajcl6FOFohyEEyfl/3N9TBzr4z+iXFQJ6ViL
5Oiz/B0JMe8FRTgw7IvCGjqcLt/0k/l9Ko7Z2lyecQ/2S159wkE+Pw69ROkiatV1nYu7IKy/R9N8
V46Ik9/Wr0t/PwQCyATjMAMRGpgWoC4PRdmkAZR8j3JBDjgPcee53o5j5dtaXF6PYggL4ECzoG1F
2qGAc9oxuD0KOKWtRt+2dNhlenzoTtaOMyQPfXFCBLCvHmSU+/re87wb32S2FNd4NcQVqIE+AUsR
QdWmBjxm6pHQ27IIzCbrQxEYw3c8aE+QYQf5qwElVh9Bv2Lmxi9kLf8O2MUxVCY5RhxydoBkRigP
2wK2pdcH2rVQrJVuqF6Bh1861IsX+YOGdYwcEKeWAdJ6ZSy3AkyO9W5LaoECYAGqM5uTSkgAdyeU
/3gjPV3vg+vHL2vz4ywCvIvNHkZZAD60VwBsQC08BxuXDdevW++LS7BTeLKFm26WFc8EN/3HLinP
t/3r1nqGLXkNt5l4/F9Fu+ZvRfiS3/sdx+Xjtt+/rO8Pnwa0LJRFIxN1VnBtLfZVwuboGeBK3Huu
N+DYKGxNbFEI0yblKN4lVHt7DpfFlCy8fYzVJivINQDhr31goCeXgIf6R5hHSj/FN+ohDW3Cb9d7
4Pr54NefJx4pegpO8/vga/bSXWpqlAq3NlLXr1vrt8K+Y+pWeGcewPuBd6MPADLLNuPbjvVro8u7
fmxxzKzDKZOG+zsDl4d814VApX6l0OCpdEK8cNxYaI7BtqWJJkchpadifhxG1O/i/P5R0bB4W4n5
eX0sXA1YKxkFskOL6R8cVewPj0M70h2fSXSHmMi6seE5DmybXc6KPE/ievBOWoELHa3VAfNpeel4
D9cGcIXSkYvkrtd6Cyx7Ccz+V+IMOfiv86sCJB9v7DI8V9XyDiQ3YOgZ0CyvlQ6f1t67MG6rXZis
KItHPfMWqc/VTWvhw8AURh5gvZ6BzG/TrOifId79WyEvmSKQCCGtip4mHzeV6wPnmOa2hDGi65IX
tZzPzKfdXtBl2tdJ/vdtP25tAEDOoIZgbsJjVHlLecdMx5r7mtPq622/b+0Ao4HhPTxkyve5B8jh
VXltNqBo3ovnZmOXdI2GtQtIP1SFzsR8JgN9FuApV1U343XqtSlXOGm9FojG5RKyuq1H9qkuxoz1
Y0OPYDR3L1oMwSefYTHd9Ou2FjGAZ1oYIIB3Ar8/7HE7TGJPJYd2oAp1Are1Ye0EBdAf2JM9XKmA
+L9jqOK7W+vu/vqPOypImK07FGsfLTMiua9QtDyZqH+JVr3vRPdFePy1uUgoTbB+pknzHbkIsdEl
x+Zmw5ebhYHzCKrGUdVtcxfBDQL0DyAk4qDcui06Hou2AFHLjodNor0TGUZ510WXIugO4YBq4fIA
rMT3Enm7x+sf0dWdy1bw4WrRMQ6JfzyNQOT62WeUiFT/0/ADefOIF3gb89g5UOGvjYhqbTJJInUO
tP8Z1hH04V9FkKDmp1FN94KcAna3tofuIYmevOw2bxkWWlsCWyNJhCn9owjBi4Tv2urPJ1rTfovg
6NgwQ2tH0EW5SAGDnGOwFsV4x7p8TQ5E8WAjvuv6fWsH0N7YeKJVwREQThhoiJWtyf3qCfW/m0bf
lhsOURQj21Imxw4exLDVAHaofeKVP7W7kYYV3+AwO7phyw47gIoqEGCjI1dz8AmxdsQRGTTP1zvh
uDwF1tV+6Pq4jmJQixtkgoG3kaBQ5vEPTLH8BNLLuDGLXZ2wbgARfJSRgxkQRptitd4JFO4UL+OY
9f1tQS5bYAijCZUDrNOdBp7peymSv7MI2sxVk43RdvXg8vcPax3yRR+FWQpYXtBbkwdOCJCPk46G
rUuSYzOxqcmmHkoRBDhSBFzGf0YBdqlqGmGAFw8N+eP6aLs6Ya1ppMj14sHz8L2IE6C2M2BtaDrT
TTiyY/O14cimIlPVwcngrwLyxbG58+K28GoAmAbFnxJq4uwPX3Jcix6HIknYVurWNYmtlS6jAvjq
HtBd4C6mJUpBxfTrv2I/IuF3HQVQBVIF/NVGFt0xULbskLQVC0i/dO/gldd78MbEsyiQcln5slUU
62rCOvqZL2Dx0C7LEbtw8/+UeTIz2c8li/XGBcAxFWylYeGPHQs1tne16KD71kRwNz+KpAs3Ejqu
LlgrPmAknmlTkiN8kMz0UESJzL8SvobjoV8zbjbWvWPobZpxt3BGteTVO/z3gmcYPH7tPNy8oQUe
YPsHJdX1heNqxlr9UTEBMVWHwREa8xX8bSEyVDKmHMZC3R4UAjmH6TjDl3F/vT3X6FiHfjBHka5i
v37X8IaOdyBH0+4ZDIS52hh+x5PMZhtDz+K3QQbLIj5XKKfVsTRvxcBU+ZrBmuop16o8lbKgrcT1
KRq9Bz3B8uh651xTwzr4h45QFldFduzK5oxMonjMR//zCjTrw/UGXKNl7QcB7KYlSqH8I+dNdYdL
RrbXCnNBiKh4mwO1sZteVuNvnrW2JrGQTTP4vW5PBoLzBwPEm5RwFIpwb87LkuGwq4DC/mTyRhVp
6S09rTe+oGN62EJFdKhYYyHGdzYr6CCMWNXf8YzU3G0XW1uSmBUlPLbaEKJwRC1fIjm1dEeSOHnI
w1nxGzth7RCEoXzUL6YQZFgsncPQqBJOj6ozG/u0a3gu0+/DiQ1y01x3VY73Uw0FvejBg4U1QSrH
SqCUqwL4rmH7GofERn8c09rGG2fjWsoEcF4o9tUaw1NKlI8c0McOzi/sNhIZKnB/7ZSia4dnW7Ue
A+KDYMkIDaN155Xs4pVzffX8uwf8bl4Hv7bBJhZQ7ssMT2doeU98AiQYkLwCd5I6NYAGNk9IzgfJ
PyMgePkuAOMp36PykBeP0msitadN1uffkIlOprvr/5NrwltbBmfLSFWGCa+iiwHe0ikNAzlebaUY
Xb9v7RgiHMiY9GNyHOQ4eOChCmhYq0WQaePl+/sGqK1ZhIYvgS8QjO0C+MU+KQPYOXjby5/XP8/v
px6sWX8dMRk1vYJxE55SIgIfU9AJGinY6yFjRTmARTfNcGqLFYElUR3ct+hRrqKNX7Ku9/7Rje9n
z3SJ5NZbwdUZa18QAxiopu7QSpAvn+HZSHYmien9NPg3aZWprVMM2nUEK0VER3ingHso+qwBKzoP
/Y3h+P35A07Dr8OhslDEwHmO7wQuhA8yL/pUU9gSEE3FfsznLQq9a1JZm0GGWHSb5z764cEN5K4o
zMwey+WSr74+r35/n6dJ8GtHhjEERD2Mp/dAy/EZPIq1u+jTKeiT3pqsR4AhOn3fswjS29tatBY6
6iviMqMX7xjPj/6AHV+fVhnsqQXx232R9UiakU38uev7WaseZ2hGtE+io6792OwzXoFZmMUgAF/v
jGMm22JGPHSSJCQQLrCmG3f4ZOahW2qxm3F+bzTh6IKtK2SqSViEffYdckcfrAzjvYZTGN50hKIU
+Nfxr7oy1LCba18QU0OVYB8Mj02dd2kT9cGBx+yy4cM6ZBo3I4QOXRN2p1+bZB4KokEX6nG1Gb2L
oKk0+btSiz+kbOh5JlIwhZ9QxFJ8mmCw97pOxWOQk2Q4eOXqTSk0auLAwVrfRTBTOQTT3J2DhIOA
yDTp9hcGMYPjxJQMEI7PbL2DUnaC6MsrwcEuIDvMU08Dd/eggbXKPy0dr6ZXMpdR971XcI8TaV7m
RN73Oiiyh+vzxDWIl/nz4aYCWsMApWkxv2vPS47QmOj80Ru9JbiJ2kP5pd0Pv9+1c1yXsE09VkFN
TkZPIOnkkr+aFWZMiAds7dyOfY9b+1ER1iJLZDu/kwhFhQbGEapDOXa4Ii6JDN2X61/LtaqsTamC
xKiZcPM+Bnjtz3cF/HTNTglcWlN/9ejGA8nVF2sjgoflShM21KfC85rPumbhfQXHp50MLhxzv4KZ
xG3dsTYhUgCSU5siOHZyBGmcAOMVpxVoDv19BLTKlpuEY47Zqkc5IR6WrXP7ovva7CClVodJbknM
XD9u3T8gpl4WVqvw2KlI3Re9mcbDQropPFz/Rq7ft/ahIOAAoPnz/J6tFXs0mQepj1fRzVShY0rZ
WsJgbCYBknz/rrs1NHcBS0YNjStfuq9rKAZ5vK0b1jpX89B3peDJsY9J8zyGuvhWR5usR8dhbasI
WVRD8NnA7Aeq9iXtVn13USveCTVP4OdkuzAsyMaG5fpe1kKHSQGQ0Gaa37tlAgEIal3t4fUOE9Nv
t30pa40jfxIFC+Lqp0jE7EfAmWa7ZFnz2xyqqC0pNJloo4Ln1amiNeirqLq5y6AlTaccdljXu+D6
Rta6Dnpc72WD9IOJu+aTWVFSmJKsS17GKeh+XG/DsUnZGkLTT208dgr3M+Z/LsCmBmu/aHd1iOJR
vwu9284PW0pIkjmgi8RwR7nukKsFaq7/JsHgMPdApBRmNxcJoVuJdMeHs/WEAfd53fflehTwB6gP
UZz3KTGBIHuBQtzbdl1mXTNMDwUzISsefNmMZ3SoP5l6rB/7dbNUwjU2l+59OHRFGQCIvmTlW8e6
4FVXWVKkfenXzwUS+a8rXMdvK/CktoQQLU0jmO7lSU6ganTAxXeIojx6K9/idriGxFrvkhYl6sag
epHlmC8HFgNKUYzU9+7XYl3VjWNiLXo8/Gq4HNPwSCilEGsw+lwt8fImZF7dXV8wjoPEhnqyol8q
CGAF9pW2QuWPR0Kx7JKmhvvGRi8c27DN8WR17PNOBP7Pwnijj3qjhhV3pfI7upsHBpKdpCTLoT5p
xG3RYmpLC6sQTF9PkfC5QQD8B6TY6/Q190tRbdy4HF/NZnRWy5KD9cbD5yxa/FqnJEiy8CUgyRJv
7DCOCWaDObVmVZX3ej2SuOyivRh18El3omD7qopuy6TidvDriuQdWfKmBXBProSCGp4N8CEA5jSf
DjfNLpvKyes8yUmvxAsv4xoUMw6Z8m5BIenGODi2FFtpqGaAZ4p4zJ4HgPBR06H3ZuH+vkJM5s6j
W5Wvv08NgJXw62dqltCv4b+iTsE4FqBcRHo3UPrPBbbFOCxShi4e94aqBxRE/HX9w7k6Zq38wcQm
6Yt2OenhglvPkqnReyZr+MrIgpkF9l25tyV/c81m62Yf9LqZuET0p1v68g9CcPbzOd56kLtmsnXs
l92UkWjtl+Ps1XLXBO14ULIgnwtPbXwsRwu2BHEYR6+9YMOPolxhE88BQ6vGenyZefb1+nA4vtB/
yIh5ToeoLft3ieWu9lW9sm8dDCr69PrvO2aYLUCsoEfPyNyRY1QqeASFsYaDcacW7x8+BxHD3R7p
wgqPoGSu8lTGrSi+TUk3gGt3/R9wddDaCYJIqdGDBPuoVuzXKc+m+BvcT/hGUtK/LJX/RtBpdBm6
D2f/MC7tvISZdyRBWCrUQ9RE/i/KqVQPMPSq6I8Gxkzgsa/UYImFfezFX5Ck8PiejmXu4/IWDYE+
ZAjDR14az30+b/TcIScCX/TXfw1OyV1JglmfYJsc7poE6E6S0EMHcN6QhP90FbzeeBmxXU/UW535
W3UOjiUeWbsKq+KIG2mmI8zlUEfBkxq2uDM5DDwg6RJuCSVdzVg7SdNW3jAYibR216vhGPRRXdwL
wUZy0BUKhV9XD1e8jXF2TSNrJ+FB71EtIv5zYt6Y0kuf4jnbuqI6LhKRtZOQsMvDMPDin6DPZvei
RposbUyQn1BQmp9i2Zlvg+ezn9eXhGNXsRWNEG6sSdJocqxyn9wJil1Rl4W4Kz295XnxryH3b5aF
jVOEa1fmNzAgOXKvzM3XjOVz6aehQpJOIkJuhuqpj1tFvzN8xuquQPyjeCSeHNSnrC5gmJvKrPEq
aK3KdYGBGqxpG7g0IJS13HPIfXyQIMeagnGjxiL8OoQVkqPc703+Z+D5IfLcPIa32XLnGf9GqAK1
hZSyZAPoPa05wScJRBpSwHhu33cmYRuPbccss0WTHk20bEAK/hs2ZS0UwIDVFkHaQWwwbRW7Oaaa
LZqsqnnRnYyXE/Srb7JmCeqHy/FwMXDxExCV2mwzN++aZ//Zf1aRBb6Mf46VWu/BUEJmFp6AydRv
CE8c6UtqkxqrBKW8HByKkwz9/2lSPMCrBI7fBtw0mdQl4LLRa4ZiPvD9z2s0LC9IdJWHsY42guaO
LcgWTg4546HH5fIc4AyQ1QHU0BEIBo78tnjPFNzZfq6B2tLZuFqz9iDlDY304jECdBtxPdw+d7WX
JYeiHL8MOrnNmIL+G63/cKBVeP9NU4g0g6jxNOsKb32Y1bxlVuOYE7aSUmuAqHjrRz8J0C4HU8+H
DBabcDcubkv42RpKUibBGoUt/alBpMp2fB2m/g3yoIhsTDrHKNgyyrEFpdhfV+zVl9NNxkOd5nU2
pLmH/GLNb/Qloja3sQN8nNfrlByzMuFnY8TSpS2yZBtaU9dAXP7+YZjh3YefxY3/55BJipeL97cR
cXgQKqx3148Zx2b2L/fjQwuw5g5BDW6KIzTN5Z9mRoxKerm67UC2NZQFhxsdRDjmFPkBgxOCVkrt
IVyutzQlrn/ful5EQYMQq6z5z6qHu+VkuHoYZCe+Xv84rllkr2WVgx8/1fJZK0H7NIjhbF+YokFB
fwxHgrBFJOx6S44beGDdLQAYpmUScu9LBmnHzhBj0qilh6BDY8YHoZp5QqZLH+ziCO461xt1fDxb
OJkow5MSV+2fSw6P5vPYc+jlCIFx5f31BhzHmE1qRMCjWjRbqp9JVINB1+tPcVaVaTsjLCY79sXv
qtP1lhzfz1ZPwlOvq+vFz74MTQXNV1UdYHn1KQtWveMhMqIrClWXZnxdcXZvrBzH2rRpjYOoYQ82
VmhSUPIOQm8OFofpviARv7X8XQNkLX9ULa6F0aI8duPYn2FXkp/he1VtdMD165e/f1j6BPhphHQC
8X+cXUlz3Da3/UWsAkEQJLc9SmrJ3bKlOPYGZdkxSILgDE6//h362yiI2HzVm1RKSRGN4V4AF2d4
hkRg4u2rLoF5Q9v6vtpdn5SF8PlzG3vXQFbEdRoOjP3gSevv0rDudlkF8bSmdJ64GeiN/bByAFdw
7zUygQePGqAHqhv++P/QuVuaZisHMAP9oTwe2hMFk759CCEJ+MBqgcgXrgnW3IaW5sKK/yJwPaki
ZU40IDH8Lpp+hPcpMEpsWqnoLUyGDY6chRr62YPicyVRAqlG/j3hgCZpgeseXGqer0/5Qj9sIGSj
O1UNcNb4LEH+vKdRnb5FtVkTpVmYCxsGWbCBC5j5iGfI+LCObAuXAPe0gbVVFrr3MUujteCeH0o/
uBnZGo1SUtirAuv7jNlvDjKKnkx4aQhe5v+kZAJzhG3XqpfbRs2K8yYKNSyCTfZM0wIe5vBLxgbp
QbolX5n8pYGbp+tdJPJ4HITLTX9CTzyk3uhOchjUg41xYxHPxkEq1w3Ap5fZMxy5+VGzjl7qRN24
kRArxGkWGdgAU/WsCgPYMKajkP1zzyEG0NDoLzAoLrfNhBXtoI+wMCSteWbuXMuLQYgLCARarn99
aVXZUZ6aoRikkwPXHz3xLsGeOLjHKm3ewhGbVAG/PFgir8z5x6EIzNG/51zA+aaEL5957TtSpBuY
DEj/BNeZKFi5V33cG2aDHENW1F6bifa5SFy+YQNOKvD93IyeyfdFkDaHWU4BZsPlSocWSmXMhjtW
LKngIl83p6RGlWxkYHsYI5q7hMJmGoz/PWzDxR7eA9me+i1sTrtV44nFtue0+i6CkjpOOIBOyTN3
w8usgCacIoUGLUSNuU7rrWHTedAAoYDkBiOsquxWdrelUbZygzY102IM42dG+aOqY3fLs/ClIChr
JW7Rb4ZRAFSKw871JbrYUStVNHkLoghlzVmlIwHgL4MF4hHG0aX6UQFG3Z007AnZvsRdKN9QTXjT
H6lRNZSM4oBUa34Ii7/D+/eAAznZptQZGizZZDxC+T7dKer+Fo7Zj0FwYQywsrFJgRJkgJEF2ZrN
5MdnVtjP/7tdCspdRKYxfi76OoKrwIuGIQekt9r/bZXC0bvrI/3xhsxsacgqiNqQKTzit0BtX2Je
V8cxw3Ef22f+a5Bxtb/ezse5n0VW0hGjKeDEUHc/Kh9kQg2bzoPs/ccuh3Xb9RYWMo0NqxRtGraT
rMozZJpJtmv7UHxtuXbebvv8HBnvQo+XKc84SauTkgVMx/bcoRAsgAscXlQP15tYCDIbV8mAphyM
Y8SlKEu2kSjaNBIeHzAwrXZOYbaTKi6dq9ckUBamxMZUJrO7NQQt6xPxYzC+iefk3n0YjX77tTYh
DMSu9+rjSxGzZRsrWRMXLHL9zL36XihAXovuJ44YJ5P2cvMne7jE7Ov5WHO9xYU1bQMbkybMdTjV
+ZlqgBHIvQIHQ0EiCGxoUL4rpZPgVEu/V2t0s6UuWllCoDrdjbiJvQrufaXQWPwWlh5KVqZINoij
BwiOfBl8H3XgfLjxrMNsiUcSSSY54HTPlclrdiRl1sCdDZbof18fxYUUFFqHEMYgy+dWlXqFU1C5
bVxU1h0y3AkfZ8OWPPj5qlHVUuRauWEcBxhF50n2DP5D9iJoyp+hEP3rejcWPm4jHJM6h2c3p+lZ
gXyIg1olaXCYKNR8d9cbWAij/yg6amjS4hqZPQtHxBCxqHSWnosa5V6AgiNJ+G0uvew/2o5NGDTE
xTCZNAjVNsGKI5sxyOqT77hrHK+FOjn7D+iR0xbY97Y49X3ZQcEC4oAJwNDbhPSfALnJcc+ZfeM1
wUMka9Nj0b60Rf3kdGtAg6UJm8f5XaJ1RofCvaMOvnvQXt1MiYqPJV4JV3LD0mzNrb77euPXIbhK
uX6VbADrq5q8nalq/8llsvhxfUEsZANbWZHnfoNyg3IuPBoxbqJ9a9Jhp3GkprK+7+vABQxTowC1
akq9NGT0353SaRiPPgUkkouYNfcwi4RNpRp13/91vUtLo2blAgrLTb9QvbhoqOMylCDL6Rl6vzhu
gQ26lraXxs1KA2YqvI5B1uIiBwgQQXzqMsYNoCYNjiO9P/1mVJ5pK39lE/vnpm7ZQMkI0i/JUEr1
Vrltv588DnROQ3GUD3pn5eC80CkbJCkJuPQDZc4FKv0FyAbhAbA1GASoee+j/GJKcnRb9bmbb5HX
e7UUwjZUEiQm2O269fhLi0qeE+i3bjWJi6N0gFTXJewCILkDWkPZi6PTa7qFy1O9EU30LQBGeyUt
LqxJG0opVEU8qDCOP0jrF69ithOlLMhXaroLC9KWYZRNVKaG6/gNdAJzQME93zOVtJucIqCvD+NS
E3PH3mUKH9a1eRr18Rssdx4TtxPHNoAfZDOIcmVtLLVgHRtGnvcElp/5JUyK6kiMHh80GI2btu3y
/fVOLBwpbRnGRnpBB3Hf4FJ0qLbMNm4zAhxkJtyQC4gsNT6D+dLarWVpzq000fuNR5yYxm8NGLx7
klXlp5RCNu56X5a+buWHHuR9Fwy9+sJECy4bSTO3wUU3FrcVRpgNmDSVKCNUt4NL4/HHfhJPIU1B
bZ3HKZz8+8En5/9HmC7Mvg2f5MFUZKzqywtxgZbX8xbOwfXYOHzVnXBhxGz8JLzCVDcOTnspqqy4
NyiMkY2fi/H39QlZ6sF8/n4XIWOcOzCnls1FNShEo8bePdHCf4FFfbdyBl1YvjZ0UgCaKaechBc6
DMiXJnjhpHnT8IXdjgBr/LkRDXO553qHlsZr/vu7DgGd2QIqVEw/WoeE6kSybsCLkSzGIF45GywN
mRXyVKOE2IpS/+9sgJP7Tsf9uG8r/nJbF6yjQBNAo0v6BYTSYzjmFgAB309uT1bSydLPtwMcBlEa
2jb6onmmk6N2SgSIQSbOP/teBl3x2zphRTq2wjzgXj5exsD7KmJYq4ELdduDE7OBkiGphlTyZrxA
1P2X4fBtBxxjLYUsXD1tjGQ4OVzVzjheYLFaPcAcEu4B0Ey/jNIUW8+sXnEXVqqNlTRN3xpfRcOl
cYtZ2n2IvN+qyW/zpWC2NGOoFGzV+069DWz4kSpa78ph1WVo4WJpwyDhlBvzBGe9SwO9VTjzKdja
g6/yKIuQbHPsU3UoupVq7cKCtXGNIlJVP5SsvRgP7pxsosDaeIN6cCTpX68v1qUmrJBWLdaS39Q9
msgheQ8Fk0JvVO+a4Us5i++uBPZSM1Zgi8kvpY4SSAU4mAlYb1O5aakCiYA6+dv1riytKiu8RSlA
awTV7UKjrngs+qH50VbhbdpCcMX7d3YF9akuXNSxLsUE+b0q5JchQWhf/+kLgWcDFasiTSHGlXWX
iswPixT8OT3vpnEMAbN0kmsQiYVpsMGK8yWFURWaSyX8f/oR1RzWtX+juLOGqVrqyBw17/agGOBR
aJKM8m3IEA6ARDTboPQ+k5Qmp8ILVpBJCzNtowc1lKoSQFSri566O+KCO+/DN+n6VCx9ex66dz1g
Ze32odPh2xAAR3Uczx8g7KyVeReOBLbFs5piODwYqn/OvxxWUg+ppkdHscc/DU1h93eVkzUW7lJX
rNgWvZu5vVYVjpxwNYIxpgQLIft22zhZEc01hMgCeBacKtfpj2Tq/S9RHa3dkJZ+uhXLFLhxU0e6
ukBZeZJ4bR1cqEwU2W2gKvYf7N9QxrUxYfk9RC49ydqZPnvtKrVs4dpsY/8IEkMa5335vWhVX7ub
qGq5W+8jdxhLfjA0D9pTSLqxPQg4P/o9quUC+mEbLwxasTI/S79hXoHv1rHXC8U9U6ufpXSB4hmg
TdrwFz2YL2kPCRKYN0Hki8BmdKhui0obL2hSXUAgJFQ/ASjzNhXEBw64UK0VKhdWhI0SVMZPY/jU
B2cadw7boqrnDxsGlYG76+t5YV+3xRaLURckdsrgDDVyeAHJ7POfoxvqN2Kvp/bLze/8zMYLQpSl
a9ueTydSRndVAHxVlK+KXy6NkxX0nPsOrgElh3SrJ9STcV3j41GXePy24+0fIPy7hcVhAJQkqcku
RSPbvQD68Q0Zs1y7xSzsILbcokkIJCPbyfwEY7baVDCr2Kp5A0zxhrDpPKitX5/vpXGy9nMSQ/pO
j11yNg1R8VNhOJycB9El6f56AwsdsZGB/cR7k9WTugDzBHrhvEsZDxJJY4BXbi8g99ebWeiHjQ8s
mBMPTpNluNTwKXiSKPCYA9VZdpsPDrNhgbqRvFBdkpyFdBF4MDKLyG5yyahXBmqpB/MAvltQujGM
iJBkl0QW/B4uuPIvP06DNZj0vGX8F4YE27Z/f57gqcf1WlRf4cqeuN+KLtPmnwS+eM1d7GcQx+kn
E4i7yWO985SUqfN9KBA0Bw2R2q+y78BDhBl21ZWot7vE2/WJdKeHEZQb/LviLNmPXQti04RiqbOF
kmJhnsBjyMqjiHVSbikdvWjbOTzLn2AyyFi6KVXYxGeKCmp4IKzo3CftByn/m3l/3l3CKI/wf6Ey
UEVnAOdq3IJVWJZ3kK/L1aFqUtE8Ixz6cEcnl6l/CgwhNvcmqrSP238nxZuTajdUKyG/tJTnmXs3
Qyxrw2gqInWhOnZfqnqGh5bqhQ1N8doH3ev1lbwEV7CxjnXIsiB1E+dnW2bunjRU7Oqh/eJXICLF
uFBvAbdstoMzRtsoyncU9LmVDs5r4aM1Yh1m+rGDTrxEB4scWtR/YhXqRh2YO6vVmaUxtE40Og5b
iFIG8Zv0+We3zcIt5FbFnqRFdEjKcO2FaKkZK61FTZqzvMcYBk6dokYPVI8LcwCecJjJS732MLDQ
jI2E5IOpu5gWw6nuTLqN4uIxUAxPaoPca8ZWbkULW7INhMxClJihzSZ+TpG4ixyn2rS9t83q9hNY
XTiWR/kKCmth+m1MZA/k9shQrTtTRFy4hx5Eqc5hlfTquaxyGK2sLLOFTGcjIps2lj10IXvQnMNh
Wwo57AwhX6+Hz9LHrTw3uA0UJ51EvU1j4ekt7VL9Cfr64a/bPm/ngHJgOhA0eR0hGV0+hFFP3b0p
nfS2e5cNfmQxbGPLtqI/IFkjNjIXfNem8dqpYmlwrABPnMIbeJj45xFyCRpyBQ5e/8qmRpq9bXis
8I5D1oxeVrk/0nIk5ELS3nucJtRWVpLjUgesuPZbwKdoNnk/3KYQ55K3Rj+2ntH5yvH344D2bKSj
HDPYqQuhf6giimZqer7NCwjVoQT1UCH5r4T0x5Hm2XhHQVBvggSaf1YwFtkmWLGbopUVbD/Iyrlu
qSNzMnm3V8lgYBDTy/MfQZ3x/cDm2yPHBpyW7ndVQrj7lvn2bNtpmRDwb9vYP5OSg9ZNgGtvNymJ
/ZX5WBooK5rDicZ9EyT5Dyn45xZCVweYpx9K07gr47TUgBXPZnTztnAzdmYj/9yTAPaqLUv3blCa
lfvgfNP876bqRdZNJI6iUdZhk//I47T/nBL1CyIMYwdZM54fZT2yfRPU404Welg5681z/FGLVpTr
AadIOPzot7DmnyGR/Hv0cLlSKnxK8HqEUn9wm+mHZwMPtZ6ccUhbeu5DPH/1McDBKvD41iuH1+sL
bKkvVsDXY2JSQPX0G9zmYb6V49l9qBK1yUPUchoIMWy8AQ5D1xv7OLt4NvqQDkme9F7gPzQOIHVg
rwajs50YvMVuCxdb0rEfIlmbwcRvbpR/HjiczgM4Zdz4662Qp67j9qbK5RsoJs5mmFLv7JQyWTkc
LI3NnGjeJRTo4+maAMkIAEDZdHudgpv9mrYi724LdRtiKPWYVHFgnB9+Rim2VFSVXWh847CzBkhe
iHUbUgh53gIgMhqcC4Ia1I5gOjx4k0gHhK48bobdbavICniT6S6PIWt5Bpgw1w/A5dcuot2Z1E13
Xc8GDfLBG4OhM+OZt/0nms7PB0HdH67/+qVBsnbwZuhIR1tN/7c1adPdJa3JAcpwRyDvbmvDCuoG
J5qkLEd2xoVX7opMfKuI+9UXfbqS1RcWq40XlH6KummtyJnrzNR3uLVCrYfpGNLSN/XAxgsqV0LO
M63ZWfVA+cLoqN9UeI3aTvlqpe8P+++DNG5DBRPi+iWDfM25yHUgz82QDf1fJvDz/jKE3gBg3wjB
YTzjNk1YPsEcUudf+zLmfrjlEm7u27EJ3eDvqIEwwxvBXWXIdx1gwslXHdJpIhs3bEa65qa8NORW
fkgG7uDT80ZKQFYvKAhoXVKz/fXxXvr6vFrfZZ+oBndKdET/cJl5/AMdwNNZuzKZSx+f//7u45qS
IUMBbzwT6qKYobsm2cJwprvt1O3ZWEKSzBp7ymXnmbYKIDh98vEIsfI4uvTj6b9/vDM28Owca/0j
ThK9LceSeJtItOTWlW7lg147Hio0ETnLcYjoI0sMzQ54mpuffUunMXplEj4u1KPw9+9+JFAtTZtB
0wfAUEAxIs1TGPiPClXujS7yUzH4jwH+UDdrN7mFRGfjBsMp8mQzjv1Z1B3KAwE56qR27l1jxpVU
ujA1Nmyw6MPOVyXpz3h4IQc++e4OniYv1yNi6edbu33VJjxkfYWTd18AggZEr+c2ZtPkDYzZPVJU
q/ZL8wx8kIdsEGCeEuSWcRx/wmdNAc3rwrI7TjY6EWkanWIeJepz74EVWO5qR0XmPBaQx4Tb/FRx
9wL3dt31u8jQlN5N9dSIFxM3pIueAlmYcdizkiXlMUrCwH3uUs9hX2rsQfQMwQhRRZtkKscQFgUo
v55Hx6smZ2cU7gT9pvTjPBs30HJN3/IcxuqyrYez5pBbPkBfh5DN5PIx+QzBmUB/H6CVD8Fi3B2b
2WPYREV09L1uDL50FZHNUznlHkm3fpTq8tkJW+1+SkRSZQc4zNLqdxi5Jv0RelTneyF8v/nVw+co
A4MknZLom/RhTQPvGMFz5h0jpRmP7onyKtquXCMW4sMGSxZQuZhKGU8/M0A6tnEQvWgQEuqWuMcA
IOuNm6e/JHDKG95Wa6o+C1cXW32yiUPOvdCfUBCihN0rGtb1PSs7/r0a2snvdn7Ai6jeh9wlOUpT
HLXg66t7KXSsM1TflFrySvKHBGpaT30Pxyza+7dJxHo2oBIF57gnGv0qMj+81108fWJt4wEcOKsP
X+/BAoAXsON/J7SxbMaA+gl9IGlyRws8fvwBDovumXH/vgHUXvLwTnnd68jd7UxwzCT016+3Tv25
mY+i1sqnxYxMBMnJ+Z6QKRQP8Yhy9UswiNjJ9iGkwvxj1TRZceC659VJwH+bbTJf5WGy6QYxXvy8
YvVjpGooMTudgNEWWHrjuONSt822H2CW/kqbYBofZC2j+sJNHiQnTSJ0+7VPIR2bHkcYUald0Tbh
9JqMOh2OugWTH3oUyaB+RnKg+UMdNzmGBk5VuGUJUEqdAzGB7OQGxRcsN9F7abhVhuJ3TEPu994+
hRuO/k3AmEmTmUQ9RHd0CKL8WSgQbj/30LvqnxTvcI2AXFs/vsG4D8SHqcVjxWuoTD39XeHFYHwK
s6bM/2kSiqyzlW3Y+/4mq+McwgJpXObOeayhh/slpr7PPnsVl6BLtKmCFjYABWxb5y39ojsHEnfT
2Cq55URT9yXuhyT5K3ZU4z5GPYQjX0sYFoJgCq0guhXQrxJHn48T7Ishx9GG9xz/rI4QT/H4rgR3
K9znNXD5R186QH1HOPLU29xkJv0UEApPG4OnAHARGte5l40zqn94SadywwvRmDOty8h7LCjpwgPN
Cq865gnzJSQEmxjCI8qjzL0baBE5G/TEb97w5spKtRlQHmr2HXJbeJ9WoFo9yS6Apng+zdguqOi2
4miaQhW/pzLowmTP0r6rj5mL54I6jyL1aIC3LDaywYmbbNugAeEAQv06F295NRIf/oD9hPdRyH2l
4cHLoIeyaXUoWLMvxcCKadPnMDp6CZjv+c9+D7B5CCRZOnaXLvYD1MlYmoQYRz4lIv9ZdRq3ElEE
LNlAszYK/hmB0ZfPvZ/63sMoo/QN68gA8G1kAMyvSPjUHrA6O6/5VsQmZ1/TWKfTEboyQb8dRdOC
D14WUTlgMy0oAyMmcsXOAwYw2wEGLdQezgSUHMMeeL37BA6ucwUiwrsm6hJt/TiBY+q6myzLWqW2
uRs71UM9UnEe4BbebUUsu+oh5RD/PwhoxoptTdT4xfPHLvzbA8Wo3fFBhs4hBrqX36GoiZjThTMV
XyGUTatd7kgtd6GE79A+96DZdNc3edYcuFfURQHVsJLtZQN1n0PlOZJvFQ/K9L7PigYGfa3XTrsm
jXJzKhOge468KBnd++4YVqesTsoXLiNwgnJXqp8NNuv+GYVDyPnAzxvigY8FXNL4wyBVYB6CEGJy
w8YnBEvY0Alwl0CXvHwq8PImeyixVTROdnRw/Ap6plMF6CeqBvSzGL2ifw5c7sFgjeWRQZ0CGq2N
2cYxI69hDUSkswF7shMD+Cld5GBISioObu7wH5nouuwp8KkoX5Vf+tEurUxkPhU6a7MvkBXHjq4Z
6ArnrOwK+gnn+in6UpEhT48p3hzq79DVK1W36WDb1f+G5VsWv+iiH6cHvIm6PgCMYeYf/UpKZy8x
wHQXZ7GXHrNilHwHY8ACz1Ye8/09QoonD0SkEFBrfE+GR4mXR3Gn3Jzn9/4EGZEtq4B0/x2psnUe
QBgMgNovEyeIN3VW9vHDJMDVvJiApe1dXqR5mRxQC47rb9xpoAbhhB2YEFlNw1eRed3fk64DkWwg
pdmIXTfmptm5LomHv/E1KF5uWJugwHfAMy1uYbtITNlaCXZhK7YB9X0g4FEs4/qspx5PkSCcqgLs
z1j9vr5VLX1/Pny8u31VQGrkuiXOizJj3Z505mLt0qEKxG2VKxtAL12eNj3EdM8gLY94PNOwU3pw
8HocrVxOFzRBPVt9GPDULMBJQp8IOG8bOnN1ZCK/JgSrJioeYVF7B5K53iCtmk3RB78Sz9zFYM86
fnhb9cwG2TOhSIWNfjgzFwUJVHGcDQx+5bY1w41FFX+ewPcTZWjSODyeziaR0SvyepjtsPu4a9XX
uVLwwYnFFifGph9ltUm7Mx9QGIVyJBSCs7DfaWKq+0F1X66vt4WDtG9dmAl4limTiT6FbtZuWDS8
hpA/rpr413weAx8XFU7zKaerMO+Fm9qfE9q7cSukiXiKyuYMNgshsI6cQVvwBcCrWuNpLQ2dddhL
6JTTAe7X52kC3jTQ/i5pM3NIPbOLiLNW7V+oxduge/iygAkbF8MLy2EtuYGCPwdhhITHXtXyWWbB
rwFyCtdnaSEr2Bh8FsKeMK6UOYddW8DWh/uMzsEbEm9NF2JhIdjwewiqh57X1+SBkOQ8E/Xhhnli
agYoxcXDbKvRGsBe61VS7MJCsAH5RTtFXWNId65qke4h0cJALAcROx3WuFsL2BHsRf+OUZAG4c/X
BtmJa1w4TFqK/Qg5VBA9qoOM/Ufqm3FXjaC0Z3F4yXCAXXl8WBpMKzkoTztjFvHuE45vkT54EEes
wo1w8pLdNUXB8NSJy/6EO6Rk0f0goHK+KRlU9MOVH7C0YOwbo58VjoBY9gnuib06Cm8U8b0XB1Dq
vr4iF8fWShxw0YbJcjC4D6wBlDDpP5kgvBiXbvvQf/xznzMD3wwQdIHn/doD69K4WrdIVA27ySlI
dpJYpADDp9vCh14LjbBuuPZf2BQ+pRGag2jcr+sdXQpzO5mUUWracR7JwMUdrnNxJ9bYUfwNT333
uwcXCthSdlDpWBnZhamzYf+FFI5bydDFU4kiyVbGBM67bg73p5Xb8FID1hEjCZwuQ4XCvBhUkR2o
rZUcZSeXrrneLn3fqsUpWkjUpscJgY3fLGoI9+MGtwaWX1gCNsy/4oy1SvDxDOBJHISbiqK6Do3W
gEfxBvQ2NtxDnyKN/A2B3Kr/d5KXWQdXWhOqNVTwQuayRYTDNBuhtBF0576ZCOSSSmgv13m3dSNa
7K6vuqUm5rF9t0v2xANyMJx61Jnh1oLreApUDYoH/lR3v4IIClQr582F5W1rCOvQdZlxtTmLIQxf
idNmj6EG6ryNh2KLGkV2coOuWzl7LjVm5Qw6dd0gtatPpoQYp5n6T5DbPVWVhir+mF+6Yk2ZeGn4
rDwhq8zLSYm9JUxLwPcg8yz6WbcKQJOVE+ZS/vsPWQBukS545+SBzTdlCZLGLF7FOTmjvnAnu/iu
6utkN6noyRX5ivDMQmjZHAImNCpXcqjOAgCNERhoR3nbeIRD5UoDcw744NRp6wcDduvEReiq0x8i
G4Em/zxDI+5TeGfCg1nMH0uvMIfrq3ypO1am0OXUEdZBpR6vZVxuVaGgKO53dfDt+vcXDoI2PaCv
eNoFVdKewUGYcEePjAgAGKfGR2EB3tki6Q55CIvXNT7C0qqwCQOqAUsoyXN1Ktq6uxMJ+8dEwQXs
1aOa8nRTzHhFHA9h/CCH13pYe71ZGkgrXXDilHEUGLzeMDnRZMOhVeAXu6nGxfmf62O51IR1otDK
1yFhBnNVtc1RBnAqGlIijrd93coMDBQX1AdyLOwMwiyyQyXKl6u+UUu/3UoHSYkKdzVIfu7JGL9A
P9x8C2Jcd2777dYJARBooA7aDl8PK7IBAareTzFEk2/6us0YkLnGEpYyO+kISqMb6ji0PKGAReRt
Q29zBXrTTCWDnNQpMSjqbkAmxsJV/pjsrndgIRfbVAFFVKC423RnqCKHLzJOquo0IjL3TsMivpJJ
FnaWP6iBd/ulmWSWZAOLXxVOo6piJ+LiFDizKqBwdp6SW2FFNnHAhI0DTmyHBCmIc1K+Vz71Y0ZW
xmqpG/MCftcNAtVgmMVP8avm4UUG7FSVfrCBLtYZgpnf2gJ4/tsmxYpmmLT5vI4iPBBCVXFP/X7a
FkMdb/IIIl+3NWGFNDd15aaVP5xpUz4mvHprsvyCpcBvOye7dlD3wH2D092dGe2DCsZ5A5H3HkXB
e6UDC7vHnxz/fjLgzSOloS38BkvnoCLxlxja8dCPsyjLej8W4sNGzSdTV3V4PTXnhEK3dJyaN4oa
9iWCJ8rnm2bChszPryJ442PpidVJD3bpmMk3vxi86Vs5OV56f72Vpb3PBswX3gh5LVpj8aJuvaVx
JTaNA9PJUDp/9Q60gDTOK089DX7N8ixR2rxdb3ghu9sA+ipOcRdtyuQE5ZGqgqSGj3fwAA87axem
hUMRmWfu3UIIBV5OiBHyVTOQM5TT/d3jpDrrN1Uu/afqYw2r5NscZj1ipQAhnaQNlMpflM9OIeZq
H0RwD7o+VEtrzQp7Q4RM0rFHUVGWfzV429tQkn7OxapQ09JcWEFfCLyruZrJV2NgXq2y3tuBf7+G
qlr6+VbIm1qWkdtU3Rn2Ju2mErhujRkE2/DS5K8cgJc6YG3mDEdeqM3602tjgghcGUn8T2M3hK/X
J+Djz1MbUc+7JnDzfGjPYRGWX4kkk97g4fZG2wzYfVtL1RtSI7tOviY8G04j7MfAmgijlUvPxxmR
2jrBrPG6Ls9SA6QiRMX+okMPx3SXQpWUghIXHvCfIE1wfaSW2pr//i7oZDQ2XuqN02uIgs+Opmmx
oS5kIoC4CnetdyMJhEbzWnvXjnHaAJPOepzeyO9CQcTOA1plZY/6eMHSyArmEJAHzXXYn4ciHu6c
rvM2CS5TXyOGbf36OC01YYV0HyNHDE4yvVZ8GlHoZvSEbeqLC2uwlQPiUgtWTDcZvB4z7g8v8DUA
ZFRBLXi806wMvrWCxnSlNrCAEKE2el7iXZU0pRlfRzAe5dYAkDbu+dAYsVEjXHIOGg+i6lg6QzIc
Wa0n8lAMUAbaMacs+jvAIPCc7gvJ4/31kV2KVSsVwJEudvGsb844hMltkuFh1wGLZGXePt5UqI2u
F1GMSzUeqF+oV1SHUPoPiqAE3ovpd1+C5wQRyrhKvJXWFubQhto3PliuuXbQl3EK7qqWgCdvRBu+
loMBgOX6gC11aT7VvgslYYbO8z10KalQ3lFZeUmS5z8n2Eal+XZUeO8DiSjYXW9uqU9WhhB1mQug
LOozjKbyfTJCQUsZp7n3wN1dWfoLSchG4QvtFfCHaeVJBfBrgv3od1KjBRJB+yMtIT14vScLK82G
4nPPMVAlwvMO1H3JpmmAPCjnze22r1sZooH9GF7i4+EBSduHo5zKLj6EXb9f//rSEFnZYQzyqqtC
HF8bY+IjXLmjDY1FCwuJgT5DyG6Nbrw0RtbeP1ZDBWHHojurDq/KcOMmu85bnYGlXlixDmVObtyQ
OA+E53CSB70qBMf6KEeYgP8/Hj8XIsRG4leOGIuw6oaHvsO79KxbCPX/uxDJdDsnbQAp3xw1/rg+
MwvxYaPyeU5NHPkjdusGml24LpE903PpqZzWuKsf31epDcovoIzYeW5szn2UBjvY3fyKigCKCVni
bVGDUpuIgGd8vTsLU2Sr+I5jO7YsQx1BsWTWT9FQsokhlN/BNGZbgwlQ5vBrVh6/XG9vYcEF87C+
y2ajMQ40DmA3D3qidzSlyb62UFFdySxLX5///u7riUydDkJUqBbP5eMG9iQAxEy/r//0paGyI36q
XeDUBUouUV5vhW59eAEin8yH/QAw9f8j7ct65MaZIH+RAJK6qNe6+nSXz66yXwTPeEaiJIqiburX
b1R/WKCHNkuL2hcD7gexeGQymRkZsb8+jOuAWaafQp5NLqalwMKM3oOW0Y4r8LpPFIW/6yO4JmIZ
fUa5xyqTUuA4QNpsSrJs316SvJ7Dp2TWa+VSV/Bh4+2hb2HAv1ObRxOFPwQWCx3yYGGFSoEAZCVt
yZ0mPbtntY80tRc8e0Bm3dyJjBzPf0+DLuuqrA0jqMJUn6US+tBmtFrZpj9XzEAf8d+Po0bVFgun
gKZqdQeNC76bYnUnOj/emCQDETFNvyN/eVh/kTtSAcym6zWxTjEkx3Jm9O5NkyWgR9F3D2USPkcd
6j0XMv5gGD8BvLXWbe04LDYyf0Bv59gA0PJoClRn5Yj0MXoOvKc+lgPgeSJaSXQ4jr2NPTfxFIAa
gpDjoOJ4Ax2AHbusJbpKdzedehtoXkZzNFGFAVJWD0hiIjlXQq7wEGf130squ8P1YRzOO7K8BE9w
5WTZ8n9dUA8VFBEEX0mFWC328ntv9r3v14dyeDsbYl6OrGZ+O5Ajksv+cxSZ/HPTIdS5/vU3Mb/f
q1bMBpdPoPUHr1EbfwUgly5qN/Tl2OwKAC0gxlDV+oeGStdwD6XkTJ2Htg/05zQkUALb1WaoSPXg
kz6J+B7NZL73BdK5JHjhkWESJFwgASH/jnjE1WizLXjUttukY9nINlCuUTkBgs6H+PltkWBkxSEA
FvpFFWm06i31nG1KgIQFarHTGnmyYyNs+CJJgYya64YdZRO25hBMY5d9rbhS2Uq5wmEcNgXwUPt5
QdMUTRK0+pxd+v+mYvw096tUVq4BLqf53cWZNRFZ/KJNHwEyIAegniG1Fg3ZJub9WkOma5EuDubd
EHjmcmRKyXLseob2AD553+uQ52u5d9fnLzN793mdeKkYaB0epxSca9C74P/SaWb3143B4e1tXCIU
zS8KQmV47Mrw6YLJwXXib2QL7DJw2R6YFb76ONH9AFjG9RFdO2L5kXJO5v819MkQmAG2DF8GEucf
E6+NVg7VWxnnDwZuoxRT7mlg3YH5UQjL5F1UMIjKlx5wsjvO0rx8IU0hHhvAxs0W0ms1vy+AqvZe
gMeLfgR95jVflWdkedbppIfXrk7q6SxQ+9AffDkt/o3PbBvcaBZQhU19kL74BPwGp6U1EVr0lQek
/N/Nwnq+xtnpOkOWnwDNAKnyhqSPEGQxfws0IJWbaRmLlTZKx5ba2Eao7YYZQUfvkfmi+Tw1zUcJ
1phDmZtq5Zg6JmAjGgUUyxFXg3uFeOP8l84Tj21yicToTWfSRjOmC9oxVOU3R8PL7Im0yOgJ3Yjn
eAGnxW1DWF4imuKlDcAA+78wQA/qCWomwf3/xwiWo+DzKJpWMQ06EfMtRW7yUArj3zUAmXy9bQ6X
3XnnigQfG49ltDlGKUwXPcWfSoii7NEduNZ65TpJtnNg/UWknKgjksVsL3v4hAAP7S34/PyVzKEj
7gusZ4haWhlUYGM9ZmPSbJXBh6WIwk1Aoy+5IuW362vlOrHWW4TwNAOIqKPHNDXZAx9m3MwVBBpW
tsI1C8ui0UkRARdt2DGIW77ncWG2QTaQQ8xrsqsveonXp+GI+mx4oRipF8UQjEcb7lKicw0fHlCw
A+5WLj/HvjEP/bh6GTl236YW1sEop8ZPsPv1Uj0QOvgPguOyHkGUsRL8ObbFt+KBsvTJUKZVe5zQ
R+KjQ8aLUSmIu25l2x0pGxtvaDyRtqaqwABRQ11HlkP8Hf1ZP6I+jA6JVq9zMUWPuYdetuv745rP
ZSnfmaRJs9AX1MBzLUY8g9IJb5kY1ZXTbZ+/DPvu89IMUOsxaXNUkTji2QtZPFScr3/bcYRtLKEo
+y41I156WVmVB1KSAnCSMfiMhzXfx7JcTQu4jpVl8dNcJFndZfSo+VipHfoMq3jftYJyiPxd6Dlu
m49l8UHiVQilBDsaMgDuCzYqHYOEu+tJcAjHJVxRhnTtuGX5AUmqGVB4elSpHP6dstlHByURZOWm
dSyWjRnswhFJTB+UBabAE2ZIZPSzj7HvTRl1K+GCw6fYqMFgiImaGvguHiLAbJFeFBeDuLyI48v/
mhK5+et74pqNZe5pPIEpDP0dOLt41fNLGjjExixLmq2sl2M7bNBgENRtQ1DkeuPA4vmQHn2Df67/
fNfHLesOpCyGWYIiKhN+a/Ykl9mvItG5XFke1/cvf39n3gHUgivdYrNBxDd+goYC+w5KxrVMkmvx
rcs8WFK/qz3pHwVoxO/SkQr/tWBFEu+8xhfj3W1rZFk3eKKZMWGSPIqcFH+VVWvQRsp1u1Lhdx1W
y6rJ1OP85CGewDXucU0pyHCMyuJDOi0F24EVtrovRq9rD7dNxzJvWddLGyHaARa5Juc0a+doG4L7
fq1G5dhyGyAIorlAap8hLsl7+UKmdi4OuSqDNVyPw6vb+ECmIYxXscb/XxkBzdFfOZ+nb5dH5IJe
8duCOBslqPp0Qq907h/RkwMMQdnWM3uEMCP9J8kMuw/Lopq+3rQhNlZwMvxCH9EXJ/BJguDuIjec
xvlamcJhIzZAkHkGjMJKwZuLoPvZeUz+Y6pg2OdV2e6vT8Bxgqlt5J5GOjDtatAAe1HzBBYBf9in
MXp8/hFoK6rRaSRyn+3mDlT8a0lJ1zGzbJ/74wJWWkKPpWrUQTas6Dahx/m/1+fkWjbL6FkbTZme
QNL2lvOEGoV6GjNxj5ZrfZsd2njBtO6NKjMqTinPYwC0URH3t0NeeHrF97qmYBn6MNZ9KvmIW7AH
R+ZUetk9671m02tdrNxNDlu0sYJTXaGTuaK4/VCmmCaotSfKPARx+r0Bh95t/teGC3YA+ecjmZYj
RwURnRO+56OQp2rT7q7vteP82kBBNrC4BgOUOL1FJFPR+c+XkDqQKLbSEMUqkNyttZw4NsUGByoV
9ZVH0Iz0xmZlQDj0lt8equC2+rcNDgTvRK5rtP0fud+Ob9kvQyd2aFANA+FduhKKOqzPRgXKvFyK
vPRwtuLBPKR5tKSbSmXJGnTD9X3LuiETl2aqvHDAJHnyIowavkDAi69suOvrlnErj/K0HcriZJJ0
uisF2pcOoJAAn8T1A+X6vnWla5XnFTgY4JtYUQ/fhgaSGd22ivpsON82gmXbLBGjihE5nDLk9B61
XCB83JRE/X3983+2a2rDAkEWU8UsT5ajD0bi/aLnnxPpoWSBV/NdiM7fm04RtdGBXYHqUdtW9Gik
NtFBBdHYfoBQAOBW1+fx542gNkCwqykY5r2mP4E6jj9FEWs/FcGNgB9q0+sKKEEj1R92p07K+TUI
kE1gswq3Vd+sRCF/9hbUBgMKLWkSIOyEwij4poeOf5ygv34Xx9Fad6drhMvKvQvQ2VgFGRs0f1RN
1+y1rr+DPr/d+3ztpLoGsCwZVEKcl3HantLKo7tUsW02Q30RxbCbrgf0NP53BlPepinnzXBCBQF6
EkqMyQDeIZJ8vH6GXBOwjNkMIi5Gn7SngVF2j6TBM69V9Qwy9n+uD8DxQ38vJtDEsuWJF3piY4cB
kCx6CBQL85dprML8K8QTwGIjQ0Pib3wuvfoub8laIukt0PjDuL8h/nJvbKvaL3+yYKmh8hMB/nfU
uSjH7o4keA9q9L5PHrQ/m7aIOv/Qx3QIfvJATjMA7R0h/CmEAEW/1vLvWGkbFMiaaYYUDx1O4MSJ
pg2YvavPIARKfzSLvq3Fj/JLDPDuvHOQL0PuiJIjFOs1GnRFVAzbmlH68/pmOjwOv3jUd9+f5qrV
YGYaT8Giuo/gX5uhappq060kZ/4cq1AbAWhGSfNWE/EDJEAif1TVaJroEcxoYddtciY79kzTkAXm
kILlC6R/t03LchPDmPcsEMFw6iCAgaayFNyhmR/1wcpN4Np6y0tEUY0fDQrjY4msbznV3cFLyb84
nNlN0Ta1WXkF9aAFlgT6ZyaH6nPfevU3qFmtgcNdP9/yESJpQG2WzP0pCrjgB0Nj8FFFtUdem25V
RMe19ZafCAYDlqc2lSd9wZeOyDgeBjDgGyT9D6pFj7RQUMC8vt+OCdnAwC5NeMLLJH4kfl7u9ISS
7SSAw5jT1cyZw1JsOCCLZvR1x6k6irYbw32Xq7Z4hNrBjZlraoMBOQis+iIk8kS6pHs0Iq1eerr6
fHOESL/B/zwOvU5QcJ3AhcL9+xI6keVLUEsefoiEV/6aGdQQVg6vazcuf3/nVBRYs0ZSif6UznMF
QjpULDLSzRsfOgi3RRqxbeCK9rpZhu6kU4CIOHpx7nCm8u08oMx3/Uw5zq9NtMvjGM2i5eUi7cUi
PzCNeuJXMJaBEZW0jexe0aFX5sitoYkOz4nrg7pOmRUd8BH0kQVYEU9FVKQPVeNDs0fz1+sfd50B
y+w7XEvKgL3l1GWL/6DJ8GW6WKVYQGUa56tKfa5hLMMXYQ9GBJHLU9YzsKMSH/Rb2yDg931Rfw9N
rm87A7+h/qYc5B4ZUycdXNSfyyF7CNt5Af3bjQU4amP/dFf1tPJp/b9cF/jVyOatzzOskL65vikO
Y7Gxfqjf01n0oj6ViCeiTYBk5zfup4nYdMFFsPn6KI49iS5/f2eSk1fWUUmH9vQWmUOE51CWnnjQ
WTNtEtHf1utCbWwfLnAoMqV9fQqEyg4dwdsFkuP1JllHqzksxEb3BdogP1im+mRYaL5naoYQhVeu
Zblcu2Fd7GQ0UzWEdQ3X1Qo8IOmyUQHUykLIWa7cVa4JWCZOWI9ukq5sTiVEhSBaXxuQr/sBuS2h
TW00X9QQihcLUSczT9EzUWlyH0Xy9fo5cq2PZduGxUkjfYbV7wDy9S4lw4UBaff/IJjtGMLG2KWz
8cEFJvACa9EGAwc1HUqw7++g7LWWQXNsgY2yE7OpQ6htNafA4+xTGYD/QwUlWynnub5uxexp2EjR
L119IjLCQ0CnXngXQaNq3l/fA9f3LVsOBOiBa4RWJ+ahdh5Jn/7VljdWuKnN/ZfRUrCeBuo0RRWt
N2kPeOimT1rwNF7/+Q5XZCPsygqXtUxMcZIpslnGA1ZmSHR8zyb9YUmm25Ja1CYAhNhHPiVIih8D
Ba4rmrS75NYcL7UBdeAcV3FXLuUJGerufsr7lmyAlUFW67Y1sm5q0ucRPHapjzpRT5NX9JuOTz/b
Qn2cL+LJ1wdxBDihZcssCqZEdUqeyrxI7+UlT9b1TbNPS9RbYh5+bquyPFwfy7HpNiKurEMxx3wu
Tm+CDl2W/CJDbh6LXhzfXgbXR3G4jt9QcYNEKhP0x0i9g+rReB5obdFIP6IRGUCKNRCwaxTLviMC
kSKUqXCAQ3A7TzqedgpX+KaJgDS/PhGHidvkfrxEFAARyuIkMl/Tw+RxCgQFEuW3aQdRm9ov67u8
mumi0Q2EJjDQlz+3YzOu/HrXZl9m9S7YINJfaCmj8mQUSAwYLv8P4tL5IbJq2KCmFn65vkp/xurS
wP/vOBDJXjzwckdfpJjbais7cN9ID8Q9mYegoInTYjsUfnevivyYt9HX66M6zMbGy6F4O5syIXh6
mFocBKoKT1MPgOTbO8c0nvmE9NuyYqOug2A5AhaBd62ahfw5LGN8T0bZ7GelqpWpuL5ueQAJMSw1
K1KcgJoJwi1YINASljLCw9t+vo2W4wb8OyXX1cn4pa6P4OYj6UMyBiAHv2kzbIQcCaFTlUZSnjhu
wLsS7gT+sYQcOBSm4zn5VV24Kq8P5VgsGyk3KBBAg+sVdW/Pn3+gv6HbBgm5NSdjA+VQTMdJHlj7
mKbqVRQaZPQBCmF9M1YrjTeuCVz82TuzFPMQ1xQE2Y9p1zxNGVoZQyRjVnbaYRX+ZdB3H0fnYA0S
ZEZPAJAumzIr2uSZCHRk+2AUWnidPBZsTG/rIaI2VM4skx69Mq8QQ+TTCCqLMThDhp0/QXQh/+e2
/Wb/nRGATFksk0KcFB74oCgcmYF+8NLNK5VPxzXi26atlYyREx1hG9CRj/T40hVQXo8NaEVum4Fl
3pBOmjGBsn3MPFp9j3IVQPO3L+VtuV0bGYfCBRLfpZpOQynUnTHRV0WgngeO6HYry0xvRlX2K2fX
sVg2RA409c08pqM8iSpdlp9kaGP5wHkXii9z0fXVXzetGLOvdr+tuKGRfoS071HQyYAVflWDyzWH
y3X5zkQk85GYHA05aQ0AG9f5XVVWn1uBFMxtv/4y8LsBusWb5mmKsxMxvF7Q0RAwmj4R4olpBUDh
moJl5ZxKNmRpMp5Eb+LvUHYbd0ZrUPmPQBNen4RrCOtSjwySrHhmLl+AafowgJroMNeo39TQYF4Z
weEHGfvvMqEJdW4zoJIv77OhuA+wMfKihDB8vz4DhytklmEDst2BTS0rf6o4+ZVP4TO/0H9LSn9R
Nn6hFxaW6wO5JmLZt8pNZuK2L09BDhHTz0qWDPCAohrkv9cHcOyFjY0DaxM0ylm3fJm86RPqRNW2
o/V06JGkWmlNckzBRselTJoA3YD5qUPR6VEPYTRuGzTK3wZvB3zzv3sNIbYo5uk8nnQhKkzBL1/R
e3zrpf0bFm5YTB6q3nyRGjJGrEb4BDHI4i4hwxoCx7VCllHr3BBI+kTmS8aXkm0DIgx99CUdoxWb
dg1w+fs7r6GHmUCeGAMIVYFveCAgvjQ30sxRW38+9RuP9nU/n1Jf5XpL2jhpN3ju34aNoW8d6e9+
fednoMSdg+wkK7BMowdnEMtdno/xjaVEG/dGtEeKBNxAXyI0vL3IJQt+Ic6R/9xmYZYJm6CKlRxa
8wUaisuWQ/drJ7vM3/gMD/HrQzj21wa9KWIUa9o8OynmNcVWR81wYHN/qzu18W5IhBAIKk7DSyrh
p6XXgbWXrCrFOlyQDXaD8jAlwBYML12efoiqeNgLHR8Qa5qVx6rjEWkj3GSMl9UQxf2L0GW3AWEC
fwCLY6c3DZ/lXiXDp7CDiJ8qkyMkozOxMuzl0v8DmuE33NtgoNPiZfQUga5owxpT7bRq2ieVFF/D
KiUrNRLX5lvGDZEwWsAuEBJcioqdypDSAz48WomXXLtjXdbpVGvI2pn8nGl/uFPZ9ImLsdvyLn29
7fBadzWoyNMGCdQIz4pLRMObMY4foEwyLLfFTMS6rHWmQgKWg/RUxk0UfBjQwpX9THTL1Yp7dS2R
beETy+fMx/l6k6I0qOdv3uKmEbpOK3P48xDkN/hbO4J4vDHmlOkIOP/JH1pvDx0KxeSm1dkq8ufP
Z5bY+DdZ+QGtm3g5TUgc3Om8+S7KRX0EwOYbiCrXevj/HD6BC+q/99EwVwU1wZSfozGU9TaLBN1m
4Jn7HrRdsAePiH4oEZTcZCDEBsVxHsUJijsp7qe+/CHCasw341gud7ecX2Ij4gY00npVHuD6a3qo
Uxg0e/S7oobOwvXvu7besu+0bjwv101+ltw/oeiKFG6i9Jeil+GKBbpGsEycQlhk4n04vCxpq8Nd
0AxR+teUdl6yJXjkt7+uT+TPjorYsDhOCA1AbZ+dCWki/UWwWBffqwmynCtG4hrAMnSm+nlCFjg/
szjrdhktyI4Oa+A0l2VYRq7buC5wpWYnE9XfdTP8pWqUPoOkCgA8W6VDdEzBRsCJpe1F1bbea5d1
hb9XqOCO25iiDXF3fRP+DO0jNqItIHAgy5CmX4KO/iugpHVASvD5UroHxvUekt3yQIN25ei6ZmPZ
uSnSqpek8E/cA4XTkAX/zN4qQbPr45eNehcWllTTOKe1f8pGuvyCzk/3WHrpGsDF9fWLrbz7OklR
itRU9S9SxvwbsM29v62LFNp9t+3DZdx331foqkIBt8zBugAOllKEj9JrN9mMzNCAF82+Br3MWEGV
6/pwDhPnlolHNAsTlO3Zqetkv8GWTGA6A4leAQHD29ysjWfrqoaVrerzr2CKKx8hPeM9tAakXbdN
wLLtUqqsGtERcRZtpe5ZCnFBP4UmOV/EWlrCYeHcsvCsDOM69I33mhVj+6z8dNqlyTTfm3ZK72K+
xvTj2AobyAYCxqHSWR+chAfuU3A/S/S8qT6qN54f8vP15XLcsDaULRUSLRZLDjSTqsSegMx4E04s
PCz9+DTr7I6O6Vp07Vg2G9RWDsE8jRN2Bvq7EBksxmIroAJ854Wi2NJm1d5d62bZe9ABDlylSkCL
tQt3xqTDHlKT5jFJgl/XF801wuXv72wS+ovglGIXhcgOjwDuxdNxnCHLswTV8vG2ISyzl4p4LdpD
wxMrUAG+m6BMMmyNrudmW1TLWgu7a0ssa4cgTgpYFs3PrZbV3sdp2F2kV0JIlW9jVGxWIh/XelmR
O+ByQK3mnThDUFTsgc/mT9AJ/oy33BpbjIMmjcSW2bMqaTQ4c3AfduOZMSTQm2z6wBNUghR0Ojd6
8MKHOqP/0ozJD32Hru3rG+Xw/zbdHXiJk5BU5fgCPWF2ECl6wuOEr4nIOL7+G66taJcMOnvFWU8A
8EA1dNwVRa9313+7gwyI2Jg2OUSTSCZSP751OICGBbyWbel/X1riH9EiJx4D6IdUUJMz+iEdwLTM
wXz6k+Rg1MvCCs1mXVF9pVP0tVtqdOolmXcbLofYWLgpoXRYchqdGB4WzQa3BFrue7xp1ry4a2kt
NyH6PqrQwNq/QIL4wqzn03FDY8DFbzsYNv5NhnmmxqQVZ4mB4k23+MtGxw00a69vniNAs8FvUYXW
tVz47JRVYO/K/Jxuwag27nQFHi8wrv4aaNxv8UTKV6zYtWCWs6Ai630+FsW5kUWI8pc/1OWBS/Sy
rszIcRf9Rm1H+NCOWYD0C+SeNmk4fMmKuvtYgtuwNnG2WxII1F1fPNdcLHdBYl1BDZkWZ1LhzMdZ
jlYKATzsmj9yfd8KEQakBSc+x94rl+ouCMLxZfHS5NNNP95GxXUd2roT0QwvgUf9uzEezm/Lc9vH
L8ft3d0WFEVnMj6zEwq4oLYDHLTu1G1VKWIr5paVmjxpYBNk9KDpzuOPQ6O8lbqgY81/E8vNpILe
AAyiA+3OJpugG1TM2VrvvuMOs7FwAulYUDkl4Ydsrmr1b5aEJaeQ/Ra0NIe5bBE63eY4bFBcz0sh
myT1f5KL1nKY54j4Oq8FJfttO2zZcQrH1KquYqcS1OU/dHFxqXT25NrvdwQVvwHiOMj4VIL3luLQ
lryHcHfv7yO6LP1D78Vlscsnns03TsYyZAHOOqQZa+8bdMIZWECqZl7uE9aUbHd9tVyRhQ2NG4ou
ZEs0mw9dRPu/xaS0Lzcd6KUMUudLosatFgm8Ou+5nyHQaHgCefESOcRi2o51Ea+5R8cJtHFzaWK0
AsskPckWyhE79OkMj3PVh9M2SSO2Qunh2DwbNjdMgewF1hSdgjTaZGLK6X5CCRPcnEEIGXtDuva2
rbOJ5Toi5ygxCT2JRAbxc1Cg9rE387is5dUdDsFGzgXcr3JZVN4r6+tu3qUeYFOFblJyuH40XBty
+fs7V5lljQCdaFCeCYWAVcfa+rFvYw+tqOy2HleIZ/x3iCAiLVI6EPviEeUfiF9H2XFM+3nYtIsZ
wpUz7looyyNUAxDELIzLczoE3eGiDbL3/HxNnsH1dfbfORCIjqDu1IIxkkmSbop4AfQv1slt0BYS
WC6AicQH86fCOaIBn56isfKLu2wavDWRUtcErMucM8WCNPDVY0An/1moQH3+f3iuOuI4GxcHJFQT
dYIjFAlqdQgb9D/Gsq/36YVmXOlqfgYuM9gkbK1p13FsbZxcVoRJGY1z+o0MfSsgICpDsTE+JeEn
D61ma7BS1zCXKO+ddai0EmnudwqVplj9wNHmHzIQ/D5nGU1/3mSANk6uWEyGzZiLs5cFoCUd4uou
e9MBKtpihWXK4Q9/E6jVoIXRVFRnMQPhaSSy6tAA0DsNP1zl6DC6bSaXo/dusQzRog0CXZ27Ba+7
tpL1TvDq+7DQW0ewbBwiuyWXuinOVW+8bbqUn33Go+0ylV9vm4Jl5jwIeZ/FY3GmggfD4wK6VrWN
PDSd7COI6swrTte1IZa1Q5AwqWgfqUfARaanrJHzPoIc4lOKgsFeR2vysK7Ta9k8rvemE1FSnBkh
9YMcCrIfIRh8n9F+LRh2zMTGzHmFoWVAvfLMQ9/b6qZMt8U4goNv9P9N2naN+N8xExsux9gSz/m4
VGdeCDbC/cI9bkHuXj01pPI+X998h4u0wXJ60YLMLEWegkG/wETDl47x/LaEsU0jxwKGpgSvjZ8z
07R9s4GCM7B+EMRb6Jqzcv3+y+K9sz+JVv0h83rcUUnX+5uqb8NmA17Cbg0T6/DyzDJwJKLQMcwW
+fLGFTrwjxcxYDXl96pKv7/R9fjUy1e8iWs2lq2XAcAEc9PJF1b1HFDuLDv6Olgrk7oOlGXoc+/R
AGQB8pwsVX8vqkE8s4GeOG3+un6YXANYJl57yzKBylieKclPjVygD3EJqxSZ1tqyHJmGN/b7d9vN
RgiPp3UgzwBQ3bUDMGC86R8K8nVCINrmq/TnjnFs0Fw/yTppaiXPeBvMP0GlwLfQDBq31WzYSWXg
By67vL1t1238HCc0U8C4y3NbQQdz4xfU+0eUhbfieB27YsPnOmZiP0iwZoE3fQMDabWbSfm5BXXA
7vq2uxbr4iffbQoxgz8nQev/5C2KgECLPYM5Xm0rqrttkn0Fpdka6tP1prOZ5XRcMDIEQfqqfTQs
AkGs0ARbSR+SpGCC2iChFv/dFkVoNiEyCCD0BcScbhpoUF+fqsNAbdo544VDnS7Z8GIYH/ZTP/pH
Gi5r9MqunbLMX0VhIbPMk+clkPUmrnqxgbaX2QwhTVbOmmsIywd0KdDRcZsOL9EQTFsTQo4ii7P7
mvO1LmXXEllOQC6gU2ijoj4rlAo/KahSTsGYvd62/tbtHlSJBy6zrHxhhmR458phoj6ksGiEXuub
hrChdrEoSF7nXJ4HlMr/yQsZPQIYs8al8hYk/I4ZA1/Nf40l5c0yVbEmPwHJ9dXOY22ydJtk5As3
Gz7zQJ17iGp0KEarslZs0+RiiPaFDLNxN6AG3uaHqAWHf/wAzi9dTs/I8gXhvzJpAyR3Kzq1+Ukw
5oeQnSOR+BR7LdMXYRvIOxZdbTaQAiiy8G5EcFctdzjHC6k2ghC/LEHXhq4MvWVpDXjnRoU+ZfXn
qu7RWPh3FnEd5Cs+w3FKbEigNJ03T3kiz6ZH9ieMOrOXw5rYryNAs+GAwhsBQc6X+lWBpGkLlkYK
yhLECZsKcgF3TZespswc5mQjANNKhn2CtuNX40dfEYzEm0yPBy/Ta5Ueh2+1Se8Mh7yYKrrqe5ZJ
s41y6R0mWjYCCZ0FfP406v5uFEgTrp9918JZDigwTZI1pFCvegz/ASr6RzpWXbbt/fYDhCZAZX19
GNfmW05IhV1cm0iXr5LxYg/W5GgzN+gtvO3rlgMiSxwm3SCr18nA95eJmn94wCl8u/5114ZYHohU
xI9QfVOvwRsXOun+SkVC/4K8XLC/WOwubgL29/Wx/rROIPu1MYERupW8PlnkOZunIUbOcJQXCHNn
bslSXQawnBGDp0lS6hevAQdFNfERyKZo7N4kZvVI/clCLkNc1vFdcCCKnorCr5Pnt9oQ6kQvXOT1
zoO60sp+u0awwo+g4kwHM5HnMDbDIS5Cdh+oetyOapV1z7URl6HfTWKI+3hJRpE8l1l6z0Y8WKsI
zejXd/lPJ+qyQpdB3308wNWLREvWvLIL4V6pw8+EeXLepKXytksEkPQyoDv9Btu7jGaZuC5ZnIP1
nHyIQpKSzwxQWbPnnjeq/fXp/MmHXAawjNvIBqST7dC8Co8eUWOv1EZMVbqp9fSpGsObCgiXcSwz
z9Ddxb3U588q75aPU8eV2MQkHVeQba5TZdm56EPWg2BJvTK86PcTmmXA5Y/kjlwjTXWcKRsIGFFl
fMPa8hU4AdAVT0PENDrV0rUcm+v7tm3rdkmnWZSvGq19H42uRLwtWjDorRxbxwLZrHbo1vSrJkjq
16iHelg0gb5Hdni0VHCJ10+Sawa2YTd5TnuSJ88TJFWfSA0NKr8e/ZW7zvV1y6a7rPRk618ikNhP
m02MxoB+w8J5WrED1/cvf39n1koJEo5pW7zyIMHzUc9g7tmimZOsJDhd37cMOa5YpxaPyrNv9N8R
8RP0PVQrXaEOG7aRfmkF0VdwPKlXdGzq+yz0HtDVovZ08V8ivgZLcB0gy4B54JVTSGT9qicuvwz5
Un4KgvaC3Oa/bjtAlg0HYwS66zyrUefRfB8UVfMyTqW+u/71P2WG4IBsmB8fGmRmaRV8EGEuvA3L
ep484m9LvUtNCTmUA6UgvdlH4dRO3xmg6eQWcobL0JZtBwnU2bJmVudMIuHcs+QAbfVxBzGpcevx
VbCFY4ds4F/Uda0E5XnwAVDv6jsUpB64Xppf7bSaZ3EcYpvRLgVZpYFUQ/4aILuSQLu6m+dnP5Dp
LRpbl5WyrHyQSS/8cAxeQfkwBPuyzBO+VbxdKzG5lsiycgOpdcb7WJ2Fh/f0ZHBba7/2HpZ0VbzE
YYw2h50oMw/t0jp/BVkN2esReEsWku5DrNXHOijWGlBcW2Hd2+CmubQN+vlrFnX1o/ZD8pjUiGyv
G4trnSxjN2jd9Oop8j+gWQ4yEOM0HThJTLWpq3olWnbEUTagr6NLKNQ8qvMUQlNQx0w/kKnR9yrt
1A+PlF/DFtRv16fjsH0b3sdZqQ0vxuSZcfV0CQp1o54Go70t4Cv5ZvaGLzEt1eH6aI6t+T+cfVmT
nDgT7S8iglXAK1W9uqvt9lLG86IY22MWIQkQm/j199DfvRE9mlZxox780o5ApSVTqcyT55hov7le
GBXSq84dQAn6vkNucv4b8gcp2+ngfa9/DlZiYvb8QkRcEeKdWZr+9qsXGUdPshfT/YiXZ8/QuY0/
xGT3SNsmZN7sIRv6ISrCM0+G+v41PEzYuse3YjEYE8Cn15rxOHVlLuMWrXIkDP/x5m69S0HR+uSH
484laTnS/8HxddCLAxWKyFUU+MtNC3TOjbOxctNOJOy6x40pUAvtDEB6uzo6Ky45yEpK5S1H+LKp
vAkaJ+T3150ww/hZDFLUIfKiM+4yBSRi693V6xocL3/dYpkmm52fdhyLpeVZzpN4HNHB84l07XlG
teBHlXjq5K1XSaRvR9m48wsSBxBenspH0CzPN0mftidgsNZP/kLrvzidkm+X52Q5wiaWrxg1esK4
kmcUHCHtBdnNRh0I+A6KnUWz2KTJb1dweMtyTL0zdeLbEDKIGYfIExH9SdbiLvHhZjbVp7oNr6jW
YeVMjF/nTZ1Q0Rqc5RoirR4mSHa/rMCsDNcdMhPnp72OVYs/RudEL26Oa7KeMnD+an/HKVsM0kT6
FSxZQiRBo7OeKQef16rTOtND2i03tZ71XjuEbZjtRLwJ7H20UAJ+X7dnio5NaKQ33e2m8BaMV3Fv
bTthhPYscjWXDPaiQw1yQMFQ5pri5Qt1oRq+LLuqtRZHaQL+oIhWLW3ftP/DSIxE/kDvynovZDlC
u4X9uGwptlGMqz9pnD7ymyRCNpaxX7yGg5nruP4zVr1/qMc9GIPNXgzDxyfnVTS+d+YF+WtT9kum
9MRgHRyISekGH4ai+YxO/Z0r03IKTFAf8dDM0UYpsvV0iQ516OpMsfi3E7l/Li+bxcGYgD4JTeEI
8kneWUGB5omImX8po87ZywPZfv/mq9+cYj6qvp4G2eaqKouTX4XLg2h7/hGdPXvlf9sQ24F4M4SK
HNpLzchZO4r9RaaC3HGngbIV+jr2SKQsh8vkwKtSUJTrchF5AbqL72nthl9fecnJzOafAVzozmPP
crpMPB+FYghaJEb3LL3ir8ptX5v5NBzabdUDsY8wKRHJaaAAtFy3/YYP6KogDoMIeWY/itLm6NeN
xx+dGjmLncjCdr6MK3+OpXKrVIucIAuiP0i0OIBYooo4+37dDAy7B3JIt13akDPR4IClBRhU6/Gq
Plr4yNAwd5CByl4loKhQEa7caun0bbO1Tl/+7ZZjZWL7XC4h0eryNpfV7D9Xics/Nj6BCAGIGDKx
iJfLw7wynJjVQMzChPQREZAY5es2d1PxC4qCn+aFP8xsocekkZ/cTv89N6DNRVfZXQcwSJKWf8U1
/vfy8LZZGj5AB1ExQjFb5tpd9G1VtU8k6qZHJDYguXtVQXibo+EG5qlHlbZsq8etr5qO6qGAeMrO
PlkOsYnyi5J4rWSVtHkdhH+msRpuHH+3sGD7+Pb3N/4rhM4j1LkSeR4LFRdZwjWMz1vEXjei7fuG
iasJHJtJ1EfnGcQkt8nq6DuoneSX99b2ccO8dezHTR8mzTksXQq9A7DfL1D+uu7jhmmDbEsTSZw2
f0XGpOANBPl1socLttwbgWHaZI19tXSlyLshwG3hlCLINopASKr66Z4ot830TBQfRykijMEwfJ69
XpDohrQohTzNE9iN7ucmIu2aAQoQqTpDR3XfxhmthUNvgJVT9VPRK+F+npqydL7MemJ7Qf9mee/4
AxPzh6o1YItOK/IkYDS4A1ts1N8q8E6o4zL66ZMD2STn6BJEaZd38l1EDazTBAAWa0E5b+ADVAnO
R5C9k+8Qx4YAT0xD/arJ9JpE6SAWeceJIE90UHvMopaNNvGBJZ0TwDjKNo8hZnDX6Di8FYxm4Oi8
7o7zt4HfWHDXRIu3cF/mSelrb8MzfHVbqNnsfN72+w0HEa1RL5CeE3kfkvZZTqL5IWnxEeKz9e3l
7bF4aN9wEb6IBh0FIz+TePJvfK/5zLtV37ABHnRhu/oFieXYGc6ClzpBNFt2OVkj9ihZLTLfi1Ga
d1Q+QoLnRnF6KMW0kzmxnXLDfYTdxNJiUS2a7Fh8JA2gXJx1ycGdAEVa2/RejM4euazFD/4HMQhS
KyeOJD+PUApF44+Wv1YQKF15AZlAwZLMowQCXOZBFEN5vdTOKUxYct0BM5GBrF0R5yyJyNGjDHoK
XYL75gV8yZGLZMAEOunLp8yyRiZCEIS+LBTJ6J/HeaqOVQFg6NRdxR4HD2Py64WRDyl0OYrzXCNS
mzEV50OcBpxfl7cwMYEMSPiiAUY+n5P0Nxg9aiAP2efLK2OxPxPv5y99hz77wDuPeOY/6iBR42ec
3jJ4pKGXqPNalemOqds2wTD1sKlU1NHGPY8xWz64W3Xy0FIwTO1ssm0qho279RI1pecC69GT6AMd
RgZzqIKp/bE0PlUvoKROrrUKw8DRjhv4YqlbOEZKPwKgKc6Inscdq3j1fu/ckq932Ru3Ps6sEqKd
3SeQZQ4fuYO8+71XO2nwsSQsCf+MgizRerdwpSHRNxckiO59P1Q/CVYAnEfjwHXzh9J4Qcta0kE9
+puferhpSV2W+sZx/Fm+EBSkoHk1dhMdPeyHruQX0BPP7dfAK4Jwyqo1aPtHfylpvDMxyxEwoYcJ
SARDPSJj2QWzf6Narzh7Li+uKxibyMOKgW+vGTrvDARTcDeqriE5XuOrtxNxWp7IJqRvjjWbJDpt
n5QH1N0cbgLAaQkafxf985JNR7Ym9wGJHgaX76SWbAu2nfU3B0EhawGRhbrLZdp1H8FwEJ30NDfH
y8Zvud5NcF9BFQtCaMSddRLU4TMh0OcGfXsHzeRei25nW2yjbHN7Mwfw/Sq8wov4jGySc1t4swsd
62V6KKD2veNabEMYrqWQbQJQDmlPE+hUbidR/sNn8GggrN0rg1pudNd0LilAvyHXSPVEdQDKntHN
VUKLW9Cfjw80ctrHIY6uoQvFhWLS/UWlq0PpIkj2FlSi76H0E5Mvteraa8RZtgGMB4gbuQWbg6A9
JR06GTLGwXnkSN6JnYP1vqWgrfjfW+6JRs0yHuEeKRkObAo/VG483YQkHO79SuKeaT+0GsLJ6+A3
d5cP8/umAiW9f485JpwKb4m9cyc+oL/7uxbLz8tffv90JSbCLwq4XnmAF0TXpeGPxEkWiFtKma3d
HPy+PITtx5t23qD5QgnEQb7rJfUfGSRkfOkG1e9dKbYBtrm9MUJQ8NWxCx0y9BVonx6haYmbweFl
vRPx2r6//f3N9ysC7fhhEW2OWH7yj7EXR/yLE9ArC3iJCesjlAHsJaf1f9GDLhNyOze7FVXbFhvm
TepZxLyNEIfKeS6PS4znR8pWiPaWuF6zy5tseYomJqKPdUFAwDCmTpoj1dZFKHtUPi5CFoCXVHlA
34W0XzK1cPmiPe+72GfZt1mkYfEr4YM7TH2bz53HvgL9zk9bkhe3yyex9DSbaZQetDNOKpsF+pou
z9hyKkwI4Mw4DSHnR85yQLXvhoXgpLjplz7Zsfn3Q77EpAIcazz3QRQUn7seJHqz+0emQXjLhXyK
kTTdySBYzsZ/cIAdT92hgjee8Y47oCkjPfhD2j62Rbg3j3dlg6MUfJ7/Np/ChfIkKzt9Zq5CCy90
5annzwe5HQBIqXuZ9v1/Zjd4DCrnPDR4Sgqqyit3yfANFcDELrR2kCEpQB93qILGc27KDqXsKwcw
nEPY95DMClFK6hIAKjMc/houwuV7TXM2wzK5AfUCIFc943QHenSPDXdkxlO0XaRO9GEBd3I2uVJ/
mT36A1Hh4/9H6td2Nvx/75s/d9M0oZkk19rhH105gS2wHZMwzmbeldeFzUhM/3sUPP28Ma2RRB+Z
Qj8uWOoe6rRddgp9NiM1XAOXI2/DQqkTKZDmyUbugtBF9FW0Yz/bBfzfx0xiwgg7MPfFTIzqJFGs
zFjTfio8lx5H6GxKWbLbeY3mYzvuvWgt0zGhg67vdnTgOGypgJhPn5Ttrxp4lZvLHs02mS0+fHPP
AXGpanf01UlV820IGfn72R/zrQJbIe7Qqq+OS7uXRrKcLhM8WCWlQ2WIW0kn0v04KqC7kpa7H3ig
9lobbatl2H69QA4aV4PM/aj1mmx1x4eypOufy6tl+/r29zerNSCDV6wg6Myh7pEc1Eid+8DTe7/d
4v1N3CAyLpKht0adwBZRH4AX+d3V8rHwhzwtdgtltj0wLFwztQJuN3WnUUCzC9i3NvNrZNAdhlaY
61bJMG9NSSqcGv63atV4OzZoYN1c1XUfN6y7m7qehYPPn8eg+h1qdMF04x5C22IMJkgQj/luDbtY
P6l4WDLSE3VfzPyXLAqUSxpgaFMBkdtpCy0uT8Y24Pb3N+fJDxOM1GokI+fk8zoxEEl36IpNdFoe
2oV8RSvRdIzWvde3bTjD2EfALEsvRnad+NVvLVUmk/IjwefxeHqkDj/2yx6Se/vkO07SlL7lMiq7
OPX48xaV0RQIa/BgbOCOsfS/70OgLGGgiRz0dEN4HMA5hrXXHBrNEI6BvNdJExBCR81h9tPk1m/5
wS+SPSipxQmYMELppJWgw9CfXt3lOOOFjrLm7eUTYVs34+UPLMfQ+o1QJ3THpFm1lDLTKr6lm2Qw
JD2ONdIxl0eyHQbDEWw0hh1HJuNJ90BFyQZaM6r87crmF12GLwInown3WmdsYxkeoRtkP1URPEK9
yqeILvOh58k5JP6dDOuP8zqgWItK+eWJ2ZbQ8BBugFR4p6k68RaEtLwh/6gIZLvuCJ2vIXVRttrV
X7McBRNTOI79oiFQAk8H3v8sjLl+bCel7i5PxLJqJqCQsilW6FbVT104RjgLoMXZUg+bwUoakIPb
hp+3s315NNtctuV844sqnbTeUiCseb0YulEc527cAy7YPm68B2Q9CAA+QMqhmU/v0M87ZWWJ8s7l
n265OE0cYUzKJQopQVxRxd2NR4ruMIBqAO5sUDzj9eydrxtom96bNYKUm1NA31adXJVAexJW//9u
6cqtP18ew3JBm1hCsCIkTHXbUgldZISJ6UhSqHm3/q6ElW0Iw/SpR+d+mJz+xGVLoPYMNm3k/NHz
3+li3WnHe9UaeucGiAyb1+Bqn4vV7U+0mfzx1pWl4I8cyjJ450FP1+u+oaEedPQZqZyZgkZSFWH9
y+0Kdzg7TUs7enRBoNPfcKlj51DTBVn965bY8BBQ+Y10Gc78edZDe9OBbKIIRHtzHesEnr8m1hCI
ZpRsnBRIczxE0dgK9q9/xBLN3y7/fst5/w/S0BXIQUMnOnfKwM1QDPo1lq77dVrxul7adtx5SFn8
j0kbSF2m5gEMBDm0WvIF+dtDui6sOrCW0PZ2q9mBeCxRh6Zs13bHlC2OwmQSBLsRtpwhwo4GVz0m
mtI1Q0jW7eUGbE9rE3/IYh0Lh+GBsAG4RKfzsiYfQDTmn8Z51kgd460d6+hz5HnLfQxiquvcq4lH
ZGnTOeMw8ecEuZcs9BBggp9hx9hsq2ZEDRANL9KmDUSOemH6MoQ0cbIoAKXk8fKBs33fcBhR1xZD
GTCRT42IjhUr5T0UcvfoKS1BnEkr2Dshc8XgAxIq5Hhw2rVAyjD5vd1zW5qo7NPDa4ggQ/fKGM4E
I0Ln2U/7oBc588vq4M8AWzUxcOGXl8syIROM2A1+VK+8SJ+QPPitGvfPuBT6F5i9q2Mo1uauhoDn
rVZrcSrhKHas1bJHJjIRrbfR4g6E5VNF+79k3A9DJssouL88J8udYQrxqjSZQ+C1y+e5bL5u0aIE
hvbJKfxoxynbfv/m7N7crUnTi2SiFc6YQoNJ4DTeT2Bb9jqybD9/+/ubr/sueGcoJE+eUVP9Bj6G
9ka29fAAndw9fQfbCNu83owQz2RIqAQDlRN4QfW9C9H39xMkrsXyREdFw0/X7YNh6rqahQBjDx5W
E5TTAAQDp3AXyejoCdb+uTyGbSsMc+cxdZLSHVm+BpQ9Qs2MPpDVRbv+dZ83IgM+8CKJY4F7hblh
+rC0omq+kURG17Cs4vo18YhQw+ONFyfY7AhtxNyDLHWK1/TlX28xbhOGqEREJSoM3eOWMSsqeppJ
kd6GyNTeIXn/aUCvyWH7L4i0XZmxN0GGAK3PqaxinqMVo84qp20yYFmQDibNXghtOb3/QRVGmg74
+SxXqmRHz6n7f5BajkB0Pw/XnSoTPBjLEDcUIr986ueo+Ja4E7g4D7yJivjl8tbYJmEYuUoatgwg
nMvp9mDyx/6EqIWf0JOz92jenNE7Qa1JLih57XZgamf/U1apVinpAX1k9c8kLlXudqu7J8hmsUET
SMjA0AbxrIXnoOAIDrO3YueLNiE/rlsqw8TBWRj7yUSa3F26pMg0BHayNm6cQy+dPZlN2xQMO49J
MfaN0BsbTvEZcNT1LoDl71wXtp0wYviqG8ahBLdYzgbymTG0PmpUhB8EbqY2DuSOt7VMwUQLym4Z
ScHBjbbU028W0izebSWwHFYTKtgiGiyaGbynCwELDmC98sGlGohexAXXxZwmTFBUkgwqLuE3Wogg
45pQEPplmu+xT9mmsO3NmyvPhZIRW8O4AZYyUjeR3wc/2hUdNkvbifzyObVtgGHSIeMlr9wG55Qv
33pIwh+gWVbvJFhsZUoTLVitoC8WfYFKIRx2QuRdAnBzNqx9d7cQ7t+s2xshDI/TuKjDEOF8lSBt
P16emm31jJt8DUXgeSiT5lMQDcfSozF6kxSPoUHgARx5eRDb+hl27uMmb8VAWc7iufvCSrSEHwQr
d5nZLW/E15V9cwSctQfXYS9k7innl9o4ogCKy7fM1PY+lGvFsjJor4PXJiaO0AeDkKhLt8nn0AuO
6zzOJJMaKm1Adrc7ntGyYiamT3lAvUVNCOhKgMRo5vtD8z1uW6mv23YT1SfdcIwDIrenBxR8MyX7
9l4mkXdPQjrvPXMtZ8uE9ul4FmrlYfnsjlDooD5Y9Kjrzoc43NW9tw1hGL9M3BUdwXDA/oRusSaK
n4Yh1Hfe2hY3V51dE85XVzWpAlRz8waZiDuBR7mq1B5W0LbN29/fHNyCOGE4jMihVKP4kcwQFktZ
n56v++WGaUswOaVBIOAYnfreiWJ5jDqIKF/+uG3hDZN2Wcxr6HqDPm1BhoL5zbFu2U0NksidE2qJ
cE24Hk/GBHlmdEkkC3kIq+U4b4kludAzhQysjsb7AgIMcMt650FguctN+B6PAHxBRhW3rEj+mdee
ZW3rFkc0ujSgUu13XKEl9RObKD7qMcbAaQLLQ8gwLgBUJhKC3BUwTGdIEj+tDLEDaiCA9PZP8cCK
22s2DJpk/z5qEvvlKQySq6GbDnPtuefGrevkMIVo4d9Zw/erHrEJ6oMoy1B1TcBzBazdqzkGzaQe
vSDpsr4MP3X1Ut9fNx/D8gtHB9WAf88qXdlBLfF8nNOW/KxZ4V+JLYMcsLFoJP2/9rk1CcRD/XnZ
qkR0dZqTkyr+d+TEQCxKyHGWXeme51Sxq9oTYpPeL3LKxpuQX83j0KPoIB0T0h/xiAw/X16+9z0P
Gif+PTN3cCIYMNjoWV3JhxVt1j/CKIj+vvz19403Ntn8lFOsci6QTNvq49Aozgqd/B76WQPFXf2q
1S9dsd9NV+31c9tmYwT58xgAD+EgXuEguo+zlpGW3oJu01l2DrZtACPQlwDaheCG4Xky9MsTpAhQ
1i27IW53vJ3l+yamL5ATSpMhshGt25G7qKi6+9hvdpJyFqs0AX0Q/5ARWVsUc+ji3aFrQ3k3ALsE
oMxSKs44V9URkkZ7VvN+NBab0L60hRxTQheB7Hnz29+QnpVe6d0EE3L196lOO+gRkL2LyDY5ww+E
gUeEUpo9Fyi3OiOAfdpnf3GBlkd568+z59HTgoes2x5QM/OGcOcCtI1ruAbmdmU3kq4BMWmUTg+a
tc5tGC8ML3EtvSfQYr0EYHPbGc12Pra/vwkUxFqhmxN1xFxwb8qTlfEg0zJtrnrHxibUrxrTHiru
DnvWa6h/AI0JzRBSlTw9tMWqnqEsqIadmdguQJMlkMdhNaRBXJyUxB0xp+i+3gjFddJFmayXv6F8
2hyh8fXBG9hnD/ijyy7JtoKmi1DQ/IOKORI/TRx1N8U6ps1954gu/np5ANuxN1wEAyWN63hucXIB
vbuZ16/brHzS/ZwH6PnwqXvwxHUcl7GJ/msKsvbg8OO5X0PBiXc++TTRK0H/sQn208iyT5NG4Nj3
uv3RJbEb3rmuW6vj5ZXaTOS/+avYJAhMJsH1FAxQlNBIVYq4+YSGTvfBhf7Kzgi2Q2aC/FwHnOd9
Woqcg27rUKJfohbLH+TNoGsu0urUJP2DauZjSqvl7xiPxcszs7zlY5M40Bt1SKLRxz3ReX96AOfC
6CvdmguLHpAqoELYYYM4ebF85DX73c7Qxro8tOV8x9vf33iIqqU40VHR5CUIKG7oEpefgAuXd5e/
/n5wHJuowMQjM02dGvT2SJpDVKZowMHUdXcgLTy3ZTvuBKm2Sfj/ngQVFMws3hb087RFj91Wphqb
67KZsSkaTEvaObi5eU4gZYrkdRrfydkjO7/dYv8mkSC6/lmIMAGxb0lPrymcLejhZfEbMhfZSBqe
XauAHKWxCRN0okasvWxELjCCHOSvOSn7jAJGME2qvQG45egUy7d1cX7MgXtdXGdSCoqqEjXIuCBw
UkRPHZMf6kA63+OlbY6rW973sp9vywGcvmHquTsXhuVMmCyDUqm0GeWcPtBymT8naD978rrh5+Vz
bfu4ET1oBrrpOQ3SB+4t5IUxP/izTKi5X/f1zQG+sUkPWngyGBYsV+WChs/3u7H9MTIP2nvXWb0J
A2yppi1EImH1gQ8tC2gEijmrunK6cvGNZwKhYMlWE7xKK8rIzxQV/fSivGBqHi4vkeUuMEWA8QLp
elVVHGWL1vsC7Sr9TXMX+6FFu/OUsvguk0dQ0bgHJ7Tf5ADAVNWhUT7/jM7G8VtZtaFzjEI/+Xrd
ZIwQgPDW9WPhFSdd6qbMIH/oPs5khQAXtECKvbSaxdGYeD9e4L3eCmSkwFzjZw5yBk0IKhUoynwn
afcz9Oobz9sDTVoMxIT/kSZB40IL9Scg2/pDF43TY9DsUgnZvr4F128MhAH4PS5THJ2IqLzHToF/
r2r4Xpxh+7ph3C744+PKCYpT5ajoqCbIa3QeRDAub7ZtGwzjTqIpSYYuKk6sor+TZQRWOyK3o8LL
MGynl4nO3+L9diLLITZVgtWsy2GOoBj4WlVEBD0coOrBPwLR02Rsqa5RVca1YgL/xqYla50KaINu
1UsXOdzjPi+CxdhN5kDtO73XjTXLtZifgyQmoL7oh4/Q3G2/X94U25YbUb4LmuAySVUNevZ4+tTF
SKrV4a6siu33G/bdeQhPUrHW+SvBecO8IhMAFd9zHvxz1e83MXv1gCRwpVGO8SI/ea4VGZBd9Qgn
N5e/b5mBCdrrgJ6JhlGWp7oOg+AWZOCkfpmG1mlv0Uy07tXALdtggvZUIJeBobKYJz3rM52A0i1r
PRVcGeyaAD0liqkAHaDIw3AuX/DhBtQm66x/XV4l28/fVu+NW5Iep2kTSPrgo/SXVZMSN/X2tL/u
69uob77OBGc8TFFz5WXikGOdel7yqRBgAb+9PIDFV4TGpU0rXSxJBRgFQKtQL3IH/9bz+fq8laUR
iTTX2VpoBOtu189tP8DWZh6FEORO4/afVnso8103DcOWKyRWyk6wKicDajsVDtVxAVkSRAWa+YH5
LSQbrxvINGu3RdhRzlVOl64+0KqPDl1fdo9rg3YOX/Dw2+VxLMfKROTpZlwBp67pg2qn5K5gK/07
pqJ8ufx1y66b0LvQAX3KEgYVMKXeHz45qZPJLvxc4zI6eIjY1M5q2WZh3Nl9KOYAOkw4vkqU3UFG
g2C3KZ2B3bg8EUvy2GT+AzGPrDnIeXJvnZoZnbPT+Am8Ld3HGgKmf7Wx8r/HnmjdY6zB1ezCxVxn
9iYtoGYrb3SqylwuTfBDOW5xjvuCHS9Py7Zu29/fmD0q+aSUguHy8JfmCfrL1MvIIPdwLhbPHhhG
39K5qbEXTR6JRT4jIcof/TKGagHIgHYcl20Iw+DVSNqWj2v68Co5xEX0V7VAuwywi5+Xl8h2hA2L
96Zq0v5AqzwGJNpPqONnm/DypJ3qofPlNXKAiHFMZB7hTjoFk1Pmrp6hA9kmd1Mk9XUPGhOZJ5t2
WJ24rnMJDeajgFO87UfyeZmieMc+LNtgAvHcIipmEk0l6OnC5oYM2j/SibDjGgJQetVGmEC8ZFaF
F4yqes1l6NRNvrn9VlYD8uHoDmhjvs4mTDTeBmrSaO9NH9yV/lZtCdGqBVXey5OwGJxJ4xcW3K2c
lZZ5h7TMi1pm4h3R5d9UO+Zg+75h0GjuB1NmgIyyF5bpUY5eX4DxgaVfrvv5hkGP0HkEo0xU5qRd
ho9NyZJ8RupgD5ZlS1X6hjVzRDjjovvpBGW46mkr1BUuhFjHUhxcdJdncwCueFeK5inkvIakKPrJ
UZe+bnKmpYvVK4amqfIoLcgn6raSH7rSd3YciW1rjBvdDwmnQ4EMdsSGNr0T69gPTy2ksubr9t6E
5BGQ/aRVg73XKlrui7SX6PZaPb0HRtgu03dS5CYuTxcg9KoA6cz5HLFvAu+Np0GLz0TX6BcC8+Y3
cBtftxUmPm/kZVgHawldcilSAXHIpJhv0lHu7YUtF28y+XESUKcdkK/wR3luwXS58aMsHouO8Ybe
2FiKkYl58tDEmF19wkx+vyCIvKDpItwlddQ8OF7Xfu2naGx2nIvlqjJBexxCCERHC+4Qt08fdbn1
ypNJHmQi5lsX8hQ741ic/Wtj25uoYZTpHISQaEWlp3usiu0JRZL1Y6qjZk8AwXbWDEewTFCEdaYZ
Q+g5zKTgH0rNA5L5gwMvQDx1iMH4d2XG0sTqBbRa44kOZQ5mzZDfNo70loek59GV6bHXY/hmxfxy
RecbwPFPcp15VkyNzmQcQ074S1GgUT+sq/GDGLor68AmUq9K5rIoUlyVg7M4IH8a0Ja5cYD1YXuQ
vvhUo9i1k8i0uWwTtbcODks7UPrnMRLi2cr8v9N0fCl9/jWS1M9IC1U0tXVpyuYTqJwf59a5zkmY
UL5ChANL0K2d+22onmU5EYqEox53Pm85gqb0bqgDtwsbTAxouDLDpc0z4vvQOV7Wv8EZzbLRo/x4
1dVjAvqQO+gjKLsBj4w28KWR1RE5ir3TEL7vt/8jvLsiIZHUE0pMnfyhFIBBrYj2+sUsGUfXiAg6
vkbSiXQKKRd6QmP2TSW7KpNT8CFd5Ye4IE/NsEcBYD1rhldAlRQ076HoHmcN/N00L5km45eRdzPE
UXDGSOwd1rj86G0AjzrRf281zet2yAgOXB4WFOICQNX7abNmsqF8yWoW7mksWh6YJtJP83Rp6pYi
O4Ui7UYNAe0qn4f/zGLMxxiCzx3YG5bxKmnhKCUm5C8GcX2snOB/43nLmhwh1brXt2i5XokJ7POR
haw1H5u8GfongcvUFWzI0M34p3VAKQx9po9tCDx8m8jHPqj3lEDevwCJCfUbq1W5U+EnD7RF1FNR
qA0xJFp9B57ptf3o8ll4//4j6Tb8G2+uIiX4UtX9M6jw1CfV98z/WFfCWTOH9KFzf3mU982WmDg/
2pZTzTqZnmYO6+rBUycCEMdd/rhtpbZB30yhA09H4DgyeQA0ckqOZJ6Ke7CcqZtqQjTnD2766fJA
tlkY/oEq0XO/QzNYNybOCfC3+XOdVtXOm9D2dcMhcCcOp3IA5qRvCudzD7Gh5XYIouU6SDoxefyg
LOK5c7UkD3NX/hVOABL7GlI/iOD3Xpu2s2S8CugKke94augJLS71dOjqBFFONS3TJ8jkXScdSUwk
H+ZFAuE7DdI81FsPTUz4qdtinp2Xh2USJphPtqwdJ79LHqQsvlcuVJ1UOn0DmGFPWNo2gJHfC9no
jY2m8QOj/XQI/fQUiji9//94mFsM4j+8fHSZAmR24xMbYvgPNEXqBexrSUR/1FL/fdkYbINs03tj
dRKtnbQEZwnqTEudocJUZGBhzruUBDdeivbIy8NYrCIxjFvrKElW5Y3PXA8/OU3EXXy15zBheW7Z
euEcRfGDO4k6r7jXfAfnX/el4xw0gqtmu9yytlvEROW5tCrqFmj03HH0S8869aLoRsjRgoY53sgC
GGrLX/pJ1yfK2e+K7AHibQtoXPYhICXjIsHuJhVNX9wBlZcsdlp9HbKWJIbRI1W2KNfvySlMUaLl
QlV42JT89qrtN4F4ck0qtU5U/cRjBpzrLvp0flTNlaAuYiLxwLTsqwJKIc+aQOoQ3NuIS8guQ4Bl
6U0c3qiCbnYbMj2j1as9gKu+rjPkS6ed+s37QT0xMXjoDebrSor5eR7BU4NQrj/IESBFVUUPeCdB
iPBq127i7qqgDLWYhHr2Rf070eiaqPqpADR/t9PItlimoadkpAAtzs+Ad90rBgmpdZydq/C3EJv8
t7Mq8Cbholrck14hpeAmpXeoXFff0GlUz/v5ddsczCu8pBBW89f+2e9S+h1c+2UFUuEl3ZM7s1wd
JsBuJqoLyzH0TrRL1E9XoK8F+G/+ZSqZ3vG3lncJMWF2pCH1RhjvnVTiVtMEyiAd0A9e1eLeyrw1
nZIhq0bUEe7n/8PZtzXHqTPR/qGjKhBCiNeZ8dhjxzv3OOMXKna+zVWAACHg159F9nlwlGg4NXl0
qtBIrZZa3avXArX4EByBLtINqL08Mor8nsVlX3Fws4XQk7h8BjhmbSPxkmUSA5k7/5EK8UH0gCtq
sIV87rjpN+4yh91s2F3jzx0o1yr/0av94SBjdBZnIeQ2Lv9+19etC79KIWffd0gAQrRMnVKToJs8
r7feJ66vr/fzm3tYT0Z0zSjnf0w7kYcKGgn7EOx/h+t+u3XLs3KaTdrl5XdGAHrshQpOZH11X/f1
dU5vfrvqPPShgwP/ZSrltC+WILrLpGIbv91159oqvT5S8EkySoDrkBT1aPgJimHxt3DgArLwYLut
q/hRQo306M1he7+Y6eW6aVnHQM/nJJc8x4atO4K2dS94Pxv/6fLHXd5g3edN2+VQvcAZk4MG9XtZ
Tl/TJFoeNIeUw3UjWDe6YR78f+L8pPn42YtLdZu3MtnVOd06x/6eIOA2wq5i6Cmtipj8yAC1Oxbo
Rcgn/6ErwQnk40rbI6n4k0TVg+e115nEhtlRFiKzH7X0EbD1WdwkYcPTh4wq8KpcXjRHOGzL9OaL
n8d+R73HX1F9bvgX1i8d2ovTn8s4b3GCOYxva/UalKpQPyhwOFft/DnVifkCfvxw2HUSJZKNK8A1
iOXzlBME3f7gPYKnp9zR9QmUl4F3qhJ/vO4lbaPtmr7u4xSULo+MmK96REqjmq7sKOY2xM7rigGg
djE8ip4DUytiZIN2ESXxRjLDtXst9x5zMyZpYMrvaSfobgqqZqeL/GfS9C9zlga7lBAJTuLwgfBi
i7fRZRPL61VMyiHMsb2aVZvrl01YV7MbP+j928s7eD10/yyJ8dBy+yYJ63T2tfcIZfbsk+KUgPu6
3gKdOCZgA+/QtKWKQCfDI84p9jMXYfxBZRxk41PWVl+umoENvuNDFnX1gBmoqNboCAB5N2/Uxqno
WB4bcifNPDUa8MfHPJb0mfcmGh9qUFzPG8vvOEBsyF0elXEMpj9+olGudnOM7KhHFHmo40XfklVm
4bpFsry76dHvwYfWQxllrN4B/d98jITut4pdrmVa//7mSheSyTYwHj8lKjQg5AVktx7Aq3Hdj7fi
eC+t6jGMa3x9TMjjrALyiLR8+Pm6r//u2Je/4drnlqPSmYRBBEZBCAWtvPHMr2504qf7apX2uTyE
K66xee3Q+ljMUzLlL4ZAnnZlDzakbL/QNUdVKzT9BSTudq1C6nBM/PABJMBb/G2OXWpD7MSowXkX
kPAkh1W7Yvr6K5GIp9S/Uyi3aKoce8hG2qV9pXQUZfzUszR95vPSvMYZzT5dXj7X161wXNWerLNl
of+dcyjjQRsQUceGcRyXgw2ug5JhRbSZ2WmlVSjJ8q/ny1dPGO+40rwPonlX+IO6C/A/103H8ue5
jX0Uj73wlPCiuUN1mf4DLIvcUMhxbOfAduepkV6xePkLmGOB7K+bBGwpBej3vyyj3IT6u0xiuXW+
0BzdFVn+wnPef0Uhir5WwCFu3NeuOfzu1v8HgnKgMYDa5KkRiTkgo+jtWMX4Pu6T65B7PLC8XsSm
hQCtH54Qz9T3TTOAllGjgncIQXe4ke5xub0Nq1Op3yLLuq6ShySGT+m864Z6v7ZHzHVndhqby5TD
d0Si5l05Vt8ubzDH8tmAu1QjjAHZAD/xqv32i/yH+/JbN26SproGEL9fGeAEmfxqAntbk+Dsorz+
lniy2AceUliXp+DYXzbcDhgfcFl6ffaC7AxY3Aifq10bRvIqrThuo+xowkbABZcQD6Ze/JqAp4p6
X/SgmbpuAuvSvblVWaUa9FQGWCLZT/GOy7IedtOIDpLL31/Pvr/Efjbj3RApb5VrKV94T6l3IGxK
p91I0/g7ibP+VkxlFO1JM3+9PJzL4pa/l6I04MCnzT+IRfTOAyOLF3jVjb923Vw3guXz81DwOCmX
5h8m9HdlzLKP5TTvCn8zoHXtKcvlPWj2QPpIAqBEkdxFDiw9DWIz7+JaISsYj4OiKX3kD7+P0Pba
DVnS7orK5x9RfpRPl5fIMQEbYifRBmOWJC1fJA2zT0PbvkZdEl6X87LxdcIrKtqEpvnHo20BBQqE
ryQBfd91P926wmkITEQOLfLvZdd44G+egJPnfuVtvYBdS7NGP2/cDQ35tFFRAQQwn9Sd0HkECIZM
mk+Xf74jiLKhc81AR08jzf3U1NNXDxJxXxSvHwgBULolPb25PIprEuvf30yC5LSYm4CLp2hm+buy
GgholrJ4w4VdX7dceK6gHzqOcfyUUjQJEFPSD4Zucg66vm65r+BZ2nkVi59WKOOMrOye83GrCd7h
WzZCTpRBXE1NmjzpGZoYqOl/qDqo5JBVDuby0rsMbHlvrmaPsnGMnvIy+mLyYEFOAJufSYww1Rm/
vTyMY5VsaBw3HQ0g46UeZUehfZwPbdXciBapro15uAawbmZdJRyKOF78JJUOD2Ez+C9Kqvk6qCK3
QW9jGwMrWLXxU5OG1V3cs+HVZCTYQDk5InEb8ybHQc5BDz3rvG7HA0unjyZ4LBFmCG2+NqTwDhm4
Y8mSXRdm2rg3HXsySmUefWe96O+bPi8PAuXlbx3Etzfs4di5f6DfIvDlZ14TfYdSOrtrl7g6+opI
cPXXW123/upifwkFbBAcB49LZgZR3VPFD7kO/yeK9oMWHyjgZ2Y0X70iBLNH/aGpxR0N0f4GAvfL
29k1u/UXvTmwRqOVjtGv9RKOCAQOWbLybBTAqeThQMjh8iCuLW1f243Xa7+P+fdUcvraGGreBxEq
KNfFHTb0TSUq73gZRE912b1mNM0OwGG8REt1HUk/ZHB/XyT0S/KgWArxlBSpftKtd9tBoe7LNYsD
Uu3fP66HuhGUivK5ECI4+ZNu5W5ssmRrc/198VHq/v37+aI9Hs26ep4l8NypHodDhR63De9wfd26
tX2QCJZLPVfP9VixG+pn/a403RZ8ylEYDW0MW54JEWkSl89eX0HPJK333WjuggKqFcEyfSWjvE26
6Dhm/N2q3zSo+ttlqzgefqHNVTdAJVjrSVXP6Ex67vv+TnjsfQZ2Rrxmht2YmqMJzKHz5OtK2bgx
6N/PgdAmsOM9Pu6TClRfbLybA8Tp4a82FQr9YySP9302/chWdnpscrlbwalVoo+cmq03yd/P79Dm
uCt4MjHVgmsMQnmPaav3uuJohkurbwyptBA4z/26znMtNtb577d2aAPktD+1ugoUe0wZ+dZUzQee
DfQmocPnjtEtbKxrk1qhgZe2aQ6ykvpeKajp8gRwXxNCjeSy1Rxft8FxxE8Chsd0+ZzHTbdLOyI+
ZKgT/rj89V8B6p93A5BXv/tvqRYENmVbPs8tgIPrdqjb6Vib8fjLJ+oCEuwt/AF99WZfLeNdNMh3
E4vOPIPQVINLKiRbTdh/vy2gvfb7b/FBitgST/IX9M1l5b6tDY4p8M/5P0zTRFfd6aGNpOvFXFNh
VPDYD2tqIk/1Pl9QCovkFvGTy2Lr9N5cegk6MxhrYvoo2uxZqSH8p5IoXFw2mGuN1kHffLzxExoh
5xW/wB4mu59FGh0zkjEKgWhabqU8XVOwngJeFY4qWhJ2on71yesAaAN70RYm3/VxKyjwYuani8LH
f+mwCj7/KBO8ZK5bHysYQIKcTiQV+LjAG74vyDfDgRuuAXK6cgTL3U0hQAxZYAQatMkuIdEHcDUP
h04CQn55Dqvv/cUnbYScKktd+ZKzkyLdibN7itJzE7GbBpiHinvvx5Zt4HBWz/rbSJb3QxGb6XYO
2cnD+dhLvOt7P9mDn+Nrwun/tPA3YijHOfwHbC4o0EcWSfqDBxxkoySV7c4vUrZn2cC+JtW8RR/l
Gmj9+xv3yDoVDDqfyuep0/KoFygGjqKB0gpF6LCAXOyyhRxeaGPnhh49Q0s7Y5gwne94Xh2BmWwf
QS21Ffm4JmL5uTfKIRo49V6qLA3jXVdps+tr4UHYA/QvXOitIMg1FcvVTTDNKgVrwHM5gpZFBTq6
o3lZ7qIe7HuXV8vh8BH93ShxJGJozOPabxto1XllRx5CM155VtkIuhzauz1kprwXpISHE8fmvV+d
5PJPd62O5ex52DRewurqOZZ59Wnq5vzEO9AVXT2CDYVLc5S4+44Uz3ICTWCO9+sMaPepjTdRAA4n
t6FwY6wyUwBi+KKm8jjNbNmH2t/HKjqBlbmFuoTZCCYcdrZp52g4lHqAQvhLno/+rVIEoiq1UgvZ
OEUc56KtTYt2ujwpgyB+GVJCj4WfQh68JuJeBN2EDrg5OczluKyaY/R4lfltmdqyZEpM0cR+iJjz
p3YGG7OAct6NAPXrhnM4dphNR5dMc+xncIkXMvH6dkKd96YL6hpsqKDNvjwLl10sF5fZ3Cu9+OJp
JGn5Hl3kvbdb8O/KN6BNSDdXZiADQJAvMLZ/2/M6+sR9vVWvdP1660afPTU2PinZO4GS0hehQCm9
I8Emjti1/paHk9KkAYGgyDM4aN97Kx9EZkZyomHHvly1/DY0jvbG5ABd+i96GV6WUZj9gIt9Y4c6
nNtGwUFZb0wjUbB34DIEXonuvX5tAyoBWhr79Dn21Jb3Oexgw+EMNB0xWJecK1/n9VEydJQdlkCw
jZk4DGED4cC2DymrLiUvfYz28CRCYKsCX6a7Mcu2biLXGOvf34QH8Qhqn0IZ8tJCte79L05WPyA9
YMjhVkLPtUzr398MwWdWi9z0yYsYx+qTmELxk2SA8V7eS46wwAbCmbyOfLIs5EWNkGjPWnXqBjzM
DEEEOqAXZePEcA1j3dgFBKbyvujJS4a6yR5dcuACjKEzn/f/na/XUfaHttZs47VsqHp/OoPPrvP2
OimS/iOZgmIL2OcyuOXdBip7aMUpyUtYjqhITsXjlJHuMEMcYONSctjbRsEp9PPptjHsZOal/9EK
Tzxc3VkW2vi3wl8iie7X5CXvQZYe+qb/pie0+PUt9TbSQq4JWK9uUWsaszBhBcgYE3PraWn+l2HR
riobhjYITs/oUZqnLH3tChBtQaCO3w6AOf687A8O+9qqsGYqFx9VybCA2GzsB3tFSmSXZsid9Jxk
N5cHca3Q+ve3Lj2yHtjikRa7GdEacoLEtMUjAaPAsvWodIQ2Nv9cmQLf33RlhCHahT6NCoD8pg/f
pUWR3BlTg6+4LuL7MK83MvOOVJzNRDczrWbeRvMZuST+rm39gqK7c9HvNMTR83cgSpcFxM3ieoCu
1px0/FCVxRBsnC8us1l3eq6mvhWLns8KPIrHuk8+kLQSD9mYb43gspnl+H0OOmnIqsBmaQ26/F9w
LeSwNja1w1w2Zk4P6MA0+QCf0VHFlkO5ygJDMaG6M1VgbsIkH/dTMtbhESCikWzsQ4fNbBAdxAtq
7Q35ck4LcyRiuQ27c8XaU4y4PgEULQi/KNped9PYurEq98LetGP6mooiPnpxeOOZeHyUNbhz22lL
zcmxEWxsXTwluSrDJXkZfUCrIGzQzodpiMpPs6nldexfkGT53X9jXfagA53mcw2ewh1hSGdCcxWN
VlBm39jQju1mg+pmbynrhfkEqUsCaSAKLPk3VEf9w1UnkM1Ux0cuIIIUJy8qIUt5XCCdA8aALNzi
rHaZwbrv5ZKmhU/ToNjR2tAbEwK6oyWyAOMsXy9PwTWE5fKpJF4Hdn/yUkBv9+svUSBof7SPacau
u8j+ANOVSc85G1Aqz4FXlsM+0dD/2EOljwRbkHGHC9rIuXIqvaJsQ/pOcvGhoeWXZEAZPU9xbrG1
ctN09bjPI3Va5JQ9XbVyNnldj1zsMDcifhEFIefZj770VdJ8UQodPJdHcIR7f4DpipSbue3ESU/1
oezDGwUN5F2QmeNKV3J5DIf9bUSdEBDTCgYveYqQfz+ksmn2nQdpmVrl0XVeYrPXNaqJhiZI6Kn0
0H2N67Q+RFG6xV3nWqTV9d9EAcCE+X2ZhBWEmMCTPEIM8FAY9ixXXt1dDEjIhjFcC2W91gMIE2h0
CYiXrjbNsQXT2I6lUXrIsi0lZMdhZdPYecUwhfMc0Hfomi0PMw30zUA33w6ur1uOLkoFKatRc2DE
Sq/cGw9XoxBbBSvX6lj3uhqinscLTV5WPyhrPNdTGb4bcpT1rtqnNoZO48XjZSampzSlwPegmQkS
BPMBimmfLg/gWB8bR0clpJSLeSYvuUE59JA0YdGeCg2d4I0ZuAawAno9B8V/abiyRsfuDzFV/fSQ
IiZWt9fNYPWQN57QeGMZQPahPXdTYG6XsqJ3pNhS7l1/5V9KEjaSjgN0XfN6pO/yun8sRxRVTINS
I0+Gm7VJoeuj4LqXm81HRxFux1lD8u80L3R2bNIl6ndxog3biBJdhrA8GTJxM3TD+vZcTlHzHIG9
eDiIvDZbNQKHL/zC+7yxg8wTnxY1AddFVOY3SVAnO1FF/m47Oe0yhuXL5dzkXoxi18mIJD0ge093
DThyjqVBfRtaceCCod6Vq2V5dimoTmsap6/IlxEIs/ckzN4tRIF25vK2dYEubHBdTgikzShYhdb4
mYLECm0873PwKEqUsGetTpINn8dO7sBmdHd5TMdDwaafU4YhyIz79HWG5jWIpUSwqw0EGOul/yST
rr5ZivxurAmESC4P6NhzNgCP4Zoa+1yKE1t88BG24MBoS3kdvC+0AXiKMJ37i6LntS6cJWzY56za
so/rp6/b/M12VsrLgwgseS95JeRnRNM1eiGD9OPlhXE4yx9AuzqXNeSt4mJX+ssPQF2SA9PicUk3
oXyu32+5O5/7YMohjnNWFJzoOh/5PWSWt2jyXL+f/r46zQIwZcFYcAJRfbznEKdFiyqyvEsW/7xu
hSxnnyfw2IZwkDMFxJX1ZQV1Zl7dKOnPx+tGsFwcaeqcI7GLFG8effLIXN2u258kxXU3ExQBfl8k
huZvv0M/ZLFLOq/7XzpVOYv3ceUBGX+4PIe/h4HMBtQpaFr6mht6bgZwPSGMTXYzA9tz0C0/CgUa
y8vD/N3czMbVpT7jJVQJ8lcmPb5DVlkc2rqQu3olarluCOsajz3WDHkn6bkCl+2tnMvuJuoacSNb
s4XL/rtLMBtgJ5soA9yrz14BJlefWVc1xQ7tD9cRhzMbRWd0aaTXJMFp3bG95/3LwjjbxyEOvctL
5DK25dJmYj104zt67nTwjDbkdM9CQPqrgTWHqttsbXENY/l2PtV5oAKWf1dJfZa1Ke50R58Em6s7
0O/mG/Z2GcPy7xLi5aJXsSh2ngh78SzLUJZPkKvaCp3/ftnBEX73vlnU0KqvO+BWvOiLCoV3giZd
vC8LHIJkBKsFDeI9yfPm5bJ1HBOyoXGASc9dDCqT17hs1SEMWHcAH1OzcXU7jGIj4wyrZh5JyU4M
L6QDxALFv0kOFk8/BlFOBtGiDU//e4zFbNTbEuYmQ/GuObclhGsq9ZLmI8KfcjqOCed7NL5fVwdm
NvRNeXwMpoY2Z91NQHn7PSAlS7dFB+Cah3V9ZzHl0H0f81fVtmWOFjBIerZBmO0jVcT/+HlEbvoh
TW4u295xPtokcqUkXYz3BM7HsgzvaCo09EnL/tgG6J2+bgjL+UsQSS0U7/ozwHxTcexlWN1GUOPm
DzOlV5ITMptFzmR+kZSmiE50QMdKM1b6IfHW6m1ebR30Lj+xHF+FBJU3JYPzXIoIfSs8P/1/8Ii5
vm55vUDsSoM8YecQqA/9I/DoGN6HREdkKz3lsLWNh/MCkdVZlKA4kuo6Yzuvpf8l+fq7bNmkJXSg
wZnNHFcKHequLOtzV/lPDKRYx2JJ4s8D9Of3UQpkl/GDh6DCi9QPGv254fV8TLLy5+Xd5lhGGyKH
Rzr6JMwgz3PdZIdCqHvgp+cNb3F9fD3j3oTWsjQzpCAjfpJp+0111OzHeJPBwWWe9e9vPq4IJIDC
tuAngLzkjo4yuVnRgxU6Qq/K7LJondabEXSGYlEb5Pys0CGxR704uI/llQqqzGaS67tmYlVe1+fE
G7qHkmj1+eoWBmaD3yqoGNc1am1nAFNnQBDHBWqTqUzZxinlMq3l3EKIeg4Xr3hN/BoJYchrg+ey
hyLaxqvZZV3LvY3KA4nkV3RmVXL3S607DLqT70Gg96qNbwPgpjZvgJbP5FloH8VGEhCe7YwS7Pa6
76/RypvNI8kMwrMC5xMVQSCPFAjq4jYiHluerhtgvRDfDBAGNZ59cVmg001NdxmUvz8j5B029r7j
WrVBbzoqy2QElcxrQIyX7PIoQNVRRM2460f42p5AqvOfkfLNDeUwuI15i/tZ8FI25esIMY3d2E3L
LqjosktMkB4ur5gjtLIxb+mQRmDA5uHZ46R9rLo0Yo/QU5/ZgY16zPYVFNvVxvq5pmPd4oAMjlHp
YzprZnE3Gv5zzhkk56FoenkyDge00W8e+hiyCR1crwqJK7UHPCOZDkHepFfGIbYYa9sSyMZllJ8D
TOaGMv3ZxKm6FWO3dYa41sjycQY9XIRnQfmKFtqfssHJyknwPKYIP69aoz8gcElZLTUv89e01mFz
21Qhy+6ituyvDG1tGFwgVLlwcAm9gqfauycABX8US1NsUKY49qsNfUtVC32MdK5eG2zMj3Oh4IfQ
Yfre8jS7VX2xpSHl2Eo2BC7E8w9kQxU7yxbd0oc+1X5zAs9zU153VIXrBnhzVFE/TUFqkRWvoMlL
b2rWtJ+8eU62FF4c+8jmgAubupuE7Pg5CXrxSQ0VrXfZJMwzyEXBz3F5L/29BMtsCBz3VRBVfeyd
TFZ9WZUW1pYFr2w+KBN90IP+R/SPdWo+Xh7NZRL6+4qRuotkSefsNYQERg3q82rMdlAwCa87Cm0E
HHTVhnD0WfVKZwqVEMMBGSzmvVz6/qUg43WK4MxmgiugiFPiVA3Ov0qj3RxP93pIx42nsmOR/sDA
9QaUeSCZfRVRviz7fuqXaZfmVXzdGW6j4FIvAoC2KoNzMOIebEAbUGVS76JqU73Nccv+QQWnwySt
ZBacmmX5kU7hp5TWtwkgNmsPTBBvlQMcB8kfYLhOjhrPowzBGlLcoVjIbk75NzKhcwG9ildVUiB1
9PueZRC5l03Wh+e079FKnhiIe91OA0ThNzaty97r398cIwp8WCpBU+K5Q5fIac0pvMZJlm3x3zqO
ERsMJ8DnBMqtukOcA2s0bd1/qNGdBxhkfrrs1Y5MlY1+EwnNqqgixSsfxyQ4QDM4+0h83H8ZqgFC
NP4pBKhwRrVuC5zi2mBWmL6qLBuT+uACRKoyzbPiNM8aylSGJ+eR4ZdAgmkrd+wyj3Wd+w2vGsJw
Gao58yBFJcIWcKFai43r0PF9G/0Wiw5tu6qUr2jhUu+hqgPSaq4bdb5sHNfnrYCdQyaDZxAdfPXb
yh8PVQz87rGG6v0GEsX1/dVEb3bvSOas1AVu2TIrYIaMl/+2VKmNdJ5j89qIth7KNaNkefkaVqE/
3qBpZeyQPugZ+0THacsEjoPEhrRxSCtHFHRk58A0IkU3Dxj1TLmDoUFTdSizxWcE8s6tl8YbLuNa
tfXvb1at9gPU/UyTvxZJMke7Jl7xBKDfF8PhOrNbgXrTD43g3YA42qil3XnhYI46RXFoIwZ1Gca6
ybsorqOFNfI85YycoAvfqj1L6/YbwClbGoeO2MQmjdO5BHykmsozG9DDsJ5ejOq9Ghp+06Bx6VeH
fQ5uZGLIlc5i+TqUiqfeR173NHfNt74SeAbGIHTfEt52LNofeLcOuYUV3PgaDOGXbo10E5Br/3+8
DBwb2Qa3Rb4fDgUoCV9ZTMm+q8OnKO7ap6qEonTdan68vLlc87B8Hjf5BLVwJs8QOXzCIU8f5GD4
PjfLFtmr44C38W0KINyo63DpxniV1zdDOPd3fEjA71Y3HIl2ChgUJEmgCHt5Rg5/tMFuEjzbaICb
0lca1DmBzOxwGgOl6w1vcX3ecneKy6nWTc/PIB8o3qfNkH0hEFa8ztep5euMm35pQhTuckHF176v
4/shqZYtwK/rx1uuLio1NeiQ+C/dSXvw7kbplT1EjFo3OQtqqUMoqQNmCiPcQ6gsyko0mEPoYjrU
CFS3mpVcs7BcO120BrMN+DBMQvp7XnlTu69QlBIbRnD4hI10i8H6hPAN2BSv95q7Cj2NHxqAvf+t
hnlrk7qGsK7ysQNX5uwv2WvhqV591Gj+1ndJKsAusEMaLthyPtc4lnv3w+wVscrrVxSBf+SJir+h
GvUFANYtDK7jmLIFWTuPZFo3KDVmhRS3jBf1LvH4sNe86W97oMmv82ob/WbwBjFdNogzb31+zxMv
xKnBYkhHXj41XPNY99qbW7xrajR0ZQk/00h3D9DAA1IindOD1F0NOGs3bLwIXQaxHLwnVcWqJg7P
i6TZbT+WX0aPFo91D/LkyzNxeIcNfkvQdyHQRunnO5DNN4ipIarXHoasDdVWa65rCMvTvTCNkrzR
4Yn7c/OOLgYMnV0yLFfqSbNfQLU31sjbsQ6ERAojN83yyNoBKkhNZtR4MAUpg32WG1/tUoRD4y7o
KIQdZ6ROj+jOAhKkEJJOG4vp2BY2Mq6kgxCYn/9o8qXcC1MstwDR1PtFxj9Jq5PrIm8bDdcH2dL5
RcnPk4SC1c7nmrx0nVdshN4Oe9nYNxIaeD4b6lej6dqaFU851889uI7brXSNY1/bADhNymihnNWv
dRs91D2dD3UtsGwRv7KVhNmkc4rPMEY+g/3ZqzuUzIHD4m2+pb7lsrR1ANC5l5luMAHO/PcI7NSt
Mr1SRxHV9yDh1OL2snu6Fso6ACBfRJB8COrXaSbtXnJ/POnaaw7pnPvXcQAD2vj7YZaiErIULAzP
ba1Hc/DLAuy8DLHep8tzcO0ny/+hSVxkadGJs0laD8x/WQ614mZGm+Hl7zteCzazHJdQcWPjgpxA
wfqv0tRT90OP6Czbh/MkzUFE4Gbao+GdoHC4oBLzvi3qSG80eP19doGNlfMaKGzODAGqDqLyKx8h
JHlbjFDYOV6e3d8DYuTIfreOxuGVmxos5ilT416zdPiiKvmpx915KOKmP5KExFtJ4b9v68CGyxlo
qHhoi16XEqiWFdObp8CzzbJ5RyporF6ekmvJ1tHfnNd9riFsE68RWTT/kHj67v10KjY8xjWF1ZPe
fLySBdqeQQ9wDorQu/lFeJfhmNyZ0gyHXvl646x32WWd3JtxRDJWkpGqee2hFJ1IVOvBbNrfD6OM
DjNJ5GMwQKnt8oL9/RQIbMY5ged2TzjDgd+32W3lqeD/YefoZnXMZRPrEGgRJsvR1OF5rgLkPKqs
W2XmdL2lVumagn0IEFbyiEb8bOLlc8p8UBHS/bB4171VAhs0pzqQcuSQQD7PMThNtQdu6D4UV92I
gY2Q643sQvSPs3MPoOqRe2be6WGcN4JJx9LbCLmJNJ5gBco9aAyVwREA5UR+SFRSlhs5p/Wo+LMX
JLChcdlKKNPMIT/7hfzJxRjdmbG4SYbmvtfjDScQcGfFcO10LO+up17XE/Gb1zr2UWk3LQvIB+mj
2+XnZW9wrZfl4SVUpmdatf/lgJumRm6+RZzMrzTHOuxbxyYhgP9c83MI/bUBucCUNIfOEHbtAll3
uq7DtIMAcPOKnpARwhGm+gmi8eiqTFZgA+FklS51KfFo/8XcNidQPom3Oxccp6uw3HgcPEnrROPU
k8AyjPHAdiww48ekWR9wfSK/X2dj69EOXGChAQyDUMiYxzs1TfRuAjPB4fLXHbOwkXAKKlW+CaF7
sXavlHWnDuii/5hy8RirgW6EJa5BrIubaUmmPu6jk2IguPMKFDyTPvuZKM/s/TZ8vjwVx7lq4908
3iWNP/nRqS/mr790L5NJPcbZsEU26vA2W0s1AeKxlO0YnZDB+neOs2CXQYfi8o93fdvy5CZPuqmW
PfjGF9TxcpWBGaHTV2rCBTbeDWejzkJqkqdJZNlHIybvCHKtodrh1b58vG4KljNLUEY2DTFohmrB
Wb9LMj6lN37Pyo0lctnXupfZkkPhgAIVmBfs6Zd9pUx/FnpTXN21TS2PhnqpAfMRKmoyXbNKckyr
+CGQWKEjB91jCMgxlA43Xq6u2VhurTg6QlGlhcKQgpQXnfgz50tym8WbXufYUjYMjvUBzfNUiBPa
k/o9xWEFBt7xqoodFAJ+vxp0ALAVaar0e0bDCp0Lc8D2FQ3F1pHhWB6b+Y2xrmi9RoQPvfa8I1e0
vBeKpwcUWbfiMNf6rNvgze1GM5YrSJvRR0hYwgID6PHGiGwBZF0TWP/+5uu9CBc2JDN9xAQAQvSS
evmgTWeK/TT54utll3MNsk7tzSANOBbSOV6iE7S7cabKuL5dfJPvBhEth8tDuFbJ8upmGcIizg15
MoWfvG/zzHvXik4dr/u65dO9FmUS5wl5QsBNTksTAapeb/VBuFbH8ue0BHJrXnh0AqQV6iuNyndA
lX/p/Cs1gwJuOXHTkXKUPeKvvPPfJxT0gaiYXPk2tCFunFKaQcgRTPpFib7YZqxns7+6qB/YCLe6
LCQEVjV56sZc3uq8UEcwtHy+bFgHDXRgI9xyjVKGzFnwDjcbLsz4sak9fZvw6IMpZHNMqDzTqRZ7
nvDjFHm3g0GbRVYgsFlS9ClM/ljftLLbiPsdW8HGwXngWdD9mMmfcUnoDnfGdBuZtYko30QkuoZY
//7GF3sRsHZq4/LnXBQ+26lh/IdHTIHZ00dn5f/l7Mqa5MS55S8iQgghxCtQe2/uxdsL4R63BQix
CyF+/c3yk6e+KfeNfnN0zAAl6ehseTL/vqpXPNQlHA4aB5EoB6l/mkFXKrFB/hmeSWQ5W4NH/106
h2uvubB5PYVWCShvHpzi0A0JQHYE9ijZ5d9WD03Hj/2WC9PPdTSEQ9F0/4xR7ieK8/azU4bYxPMw
SVsM0/qe3sKVK+wSEdfHdbVM68xOlCAW1MA1JCBTIe9cYf55Vf4jp7xEwuUUbnDsSHBgeRRVkP4k
IZWYshJTiQsntgX/TInsy/Y0SNcPJxk3uSvAZREBWpHVgun5lfexrl1CBgsllU2uwpm/Y4hXfvwl
kq6I6tCIQOc/q0pBIMqa2nyL1kq+Y1jXHn8ZB0Qj61pl2Ak6Km7ITLEMPgaC6Pixes8ljK5vAa4h
fs1OIvJE0yRqMGv7DH1Sq6JkVZBAfWcbr/2Qsy38ab4kCnVAG3bqdbiAdCuyWYkRgr+f9WsPv7gb
gOABzyyGrU98rR8x/Tkf0P97D3p27eHnv//x5WYc+KTHuAPMxYv8lOFANbtCC798/PvXn/fyPw74
JXqOrYJBSGE+T0ihsvSAAeXbsST5vZvVYxsHGJBt17JOou6Dmu/BJZrOcNqvg1P+W4jZiu1Aq3D/
4QGagF3EBYG/NsEQY6DIjUbau1gqcIKuphvU/u8Ldm1HLsOCqokbpyn9xxSsB2eCaMED0vjtx9D1
gPlc7DgkHh0Bw94/ITRKE1JD+Gbw/CALra3fsesr3uySGQ5ldvRWJuH/M2EeGnWTLqJh2nnDeKRe
+Z5+yG/Qz3+crEtKuKgN5wDRN6mSBWTh8hnllC7fYPf7tktUzP322zhriNp9AbnQYsMN0B0tqXa0
mecBCUE7dGSPknybpwzqlm96Ya3KpJqi9YX6sxecpF9NPgLLuRoeKXMD0GsQCmjxeHRJUX4CoX9X
a5vKAVprK5oiwyBPRrKKA2jeWh+zBSHNBzdvR8FqvrVjZ73tmXQyeOewXHG2l/A+m4Pk76x1eCJo
MqD66KVlZ55K5X9p/I/JTgGR9O8Dw8VUtYBLYM60ZTYVq92OFgMf/jkk/tCRv6SrK6H6US5hDhRU
HRv2Y5wYhsB1IaPmnUvoik39D2FdWEIrhE/TP0j6o3YD7o3G7efFLu9Uj649/yIcUXoGJR748U/j
aoDHt9Zl/4/A7drTL66cKjLG5sK1X9dyfpknEKkMonpP3eHaCbq4bkBBOKwzWMpOub/yIxhFQzCS
iOLYsmrj9e+CqK+85hK5N2FOjDedN72FXd/Em3XwbJy4VQVzleJ8ifiBUd19/tB5ukTxqULAGiIS
nGge+m6nYjWWaae9xrzTyLiiYRZcUtQR7gw8FkiykjayrerBRln1cGNO94EIsiBYIQAG5lLrlXsV
12ahWwKdK8kOPJwGbk4C3Q9eZjDfolLg7ShKsf3Yjz/vwB8enYI3Jc/rFpnfyh/zCWizEEoa6cce
fnEXRGUY2F5rBQk692pCeKaa4A0fe/j5/P/x5SM1rOUt0ce+hngXxONZAoTGO1t2xYguMX5oZCmP
dUN8sCtuytwHgwmq4e8hba89/eICcDUZasE5P7UjmKkQh6+Jteyd2+uKO72E+ClmGh4z3h/PQnn5
Quj2rHw09O/qI1/7+os7wNM+y2vr07dRzqA6c00Z0kPMo3n92NBgcAnuY2sbzyEKNgfaT6/QMCw3
ImePIPx4j03kyhr9D41doH0PdT9MfTPQS7Wl/ao0ovAwHF//fjivveDcv/7jcLa6iZempvWRF6Pc
EF89G92GgFC/J35zZRMuMX3SL4tpwszg0VnPz8jQgc4nfm8M4NrDL+yW5hXVDoTsR+hFgMSDk2U/
2ei9Hv61tTm/9Y+1KaeRmVZV9K11ICEaq/BBhLH3ebD+e1iqa284p89/vIEbObdrHxXHcQH0F0k/
8omBzLFJBmY/+pILI6ZGxRrz6jlqZjNIIuEPUbZY4G2RSCZ/P0XX9uHClfMuj00XMXW08dhnIzQM
0hWH9mMPvzDjXKM47NulPbaI8TdMozqFUbgff3/4lR24xOQ5Yldv1E4eDUUbTkjgwBgwQFCbBY/A
319xZXEu8XitmJqeYzDwyDvo8LW++9V14cfgxcElGo8GIahdMdh//N3PpdB3ToyOpnSuyK+/f/61
FbpwvCQYvJWDFOsIhZDP1OfPlBsHco53qUyvveD89z+MwEHCpmom0x9d1agEJGKYG1cQkqpanNS/
/4ZrW3BhyXpkUVXWVXfsNXAlqsYrTA6WoY89/cKKS94DFOui8gjN7offq78wNJY+9nD679XRoGhY
ZhLWR+LslrMV3eGif09W4drSX9itKdbOENfoo2FlmxiFKDmvQEjte/MHC42X8DuIAI4+KF3q4zig
xaDFet/N7zKH/fe+0kt0nV61NphU7Y40hqxTHpg6W/nHuLTpJbRuzJWnaonFsaYa4Hvh3c8suMH5
Avr73v738uMb/723Y1zZSPaTxvU/f5WWse3ZNS7k3dr4tRdc2O7o9BoG9VIcRYGgGWB9wmyeTSD5
2fz9F1zbgPOL/7Bd2dKuk7YFyacvx6yMAAEe6uXl7w+/9vUXVisQ0UaBWbA8DteyENKl6whiIDB1
v1dwv/b9F6bLy37Qraf0UYl2B2bUMKvlB+MHeinEKjGjaD2B7aWVeeUA0Kc2ml+Gs3f8+wJd+/oL
80XRHGJHRd8feQP1PaNBkDiAMv3r359+bfkv/G5fjlDMmrziaBaxpedLB9iqXfX+8b/y+Ze4OSEM
2rT5eX8btDrSHhaG+2fUfPP3H3Dt+efa7R+HE3Js64AUA8+37T+Qe6Np597N6q6sziVqrtTx0Hje
1Bylm78yRX5BmGLKmuBd4shrX39huxTMcRB9reF3VQ8aAbT4B1J8jMQdwkv/XhpDLRg8Z1YdWUDX
IJGs6ecvAWiO6cdIbOkldVw+q2Y0BldzYDsvjXgkPy0Tinh/39prq39htxJSLkJUkT7qcK0zbsX2
t30hIXj82Asu3C6JW0nRSOmO3Edc2OIgHVknbkFs/N7pPO/j/9Z5wWv/7y2wsb8svQ8QMGgiZOIs
MC4CuOrteaaqNsP4DuD52kpdWDGG7olHFqQYGGG2mVXTVzbN2+B90ov/RjrTS7RcCRaECVePPkL/
7sZYgFLI2ZM5AmhhpVZQAfutnrO/b8sVo7hkj2srMSGBF9gWOT/1vl2RZ7zbtbyyVJdgubY0U1B5
FL/knKqe1bP5uS+a8+ZDwwCAM/97y0cTTLS3vDlaD5wav51B/EGBbHqpltpD5zwUcayODCW8BF1j
VO6Rzn9s3c/78cdVaqKwQhbW10dBeHAkURPfzOKDYr/0khsuRwsibEwObe9gLn8vvGQBTwPzHi/E
tWNzYc0mj5ktnGqPxiFObM3U76c6H7KPLc6FJWtwLqF1JtQxByOrdKDOL1qIrP/94dcO5YX99mse
gkZbNqBRd2sK9Y0HEFe2yfuCLldecAmJA3l6HqsiRgapgJfSHUbCMVPUJj7VH0M00UtgHHHFGivE
KFh+8LP/vqkj/JC/L9CVvb1Exbm5LJUDSTeK/K5Nf98J8GOfP/bwC4uVXbfOTV43R1fPm99b6/N3
g+drK3/++x9GRYIIJMQF7Y/UH8pEl4vLXDA9TepdlZMrPuaSAk6DJVKAEREnU4bFIwX5zhaild5Z
MPFm6qfyYwbAL7xxHoaQB57PYUqFYbp8WNVL1Lzby/fD3ynXf/jKS/Y3YYsZoRbSDLKI9jswCH33
ZOA3P5uzHNSGgorhJ2asq2ZLQSa9HyfMEOXJylcBBVltBwgtzQLqYXxDl64uEqABuk1psDZJVTao
1lIbK5qNZVH6GxQrqb7313bpjq3tO7UX0iihUfqmjslNiS8W+gtokZtFpWMESvdENfjErcXcKs3a
YCmKlBJWFlsWyeoO8g4T1ELDae22ba/pbU+ZvqVD2x9HDNfak0WcfcAEUrmkuvCqTRyF3Tekn/NX
0hbFupH56v8gvSk+RZQE9/2S+5mLafDoinaF4GJePsm5IXsTaI23UROnFtowD6apPJJ4XVl9ZawG
ga/wtNpoqCltrVYrQZkX2D/f2Wgvmtlu5zbUb1wrfoBEq5h34P86C9aNsfilhhpIOw5GW2wwWE3v
DKSmsWJFjuE5nUNqcGwZAPIrSgrgxhj65tCG6/KdS2m+IBHin4wf8y1U0M0GjWzsAecas2oOwrCJ
aAYoy0h+ToDRZf4EHLk8sXM7HzSkGjOmQAFPaR03PEjGKrfPsmjkltJgndBs8+tTkaOzmovRW7Ie
oooIc0o6JzLAvrOgLjdrz8sTHdCtTkjQRAwTQIPZkr4fowTiM+0n2REMcJA17raYXHDfB0zZcACD
VIkAEFBYFBgm3I5jB6URVAn75YbEK+aITb5M923nxIFTpGB6igOaqUj1Zjcugr2Ag6E2meTKnAir
IwaEE0hx9n3csq9t4zBrLOfFZ9vc0+ZLjFXw90jOAZWbiRt/kKnuwkR4hS9OeuTjizKx9w15pczE
kHftqeHLkNnAFt/0OPlv0vcXeexLtTZZ3fYszIIW5Cs3wImg40lGzGxWoReTraybcL9wT/1UfW++
mVXLe0iyaAwudUuzqdva24IWQR4KQO9fWsxLgc7c9xFXWBvWe2+acVRNtQqRrEI5/zjKQNyOjrDg
E1nR+H4o1cyHA1CLvtv3Ms/fWs8/d7/jCUxQtBdjC1obXBblEgMhI/rK3kYx6kTp0ObiricTvsUD
g0ibVA44sswNUe9SqtBySd0aFw+jZj7YOSc6YQiHzNE/zfp7dLsvRpaBk6AnST451R1ICRQIgOVT
fsvrlSmA3eRKE1qoadr0HRqeGXMW+KbRV3W0qcJcNLceg/jkVsoSti3GwndHU3DyUmPactxQhesg
nZTDv8t6ATDBF4biM3oY7yMZ+0J/qpzUOSaqTAO5zAHq5imKhO241xzKzY9swQkKLfiNIYoC0GI8
5yjclggNwbusKtG8Wg9mmwpkrYNKpxJ64ns/6vLiFroBvkHoOw1jNuZhIB9JyME/hUFMWSRm8EOV
aeS5OtXdNGHb8hFcGaBDs9Emipeo2cTo7Q47TieshQgHcKXkeUTkTqyFX++gITC0QJGxehdU/UgT
TITR/QrSxG7r9WE0AFHTdGSHj536MYGmnWZzmjOe07tS6zJKwe8rXRIFgWpeXN3pSafGVOGa8HoK
2cYEq9+kCrOWsckIKafmzoa6RJpLc35ksTHdUxmgMJZYbZdpXxPb+TeLW7qwSLw5rIDljiYHVUZh
JF0yo6lH/5G9rBagOJwxQ8KVbOKvPG4b5CDEA+PRV4VLb76RUI81ALhWXByWoq0atwmjOeRzslJ/
8b6j2ApfDDPn1t60vg+Jc1muCzuBebYly8bOrFZzQrH889ZbIX/xQ6F/MP9Usi76I+r7VUsT61W2
HhMH/LaB1zCSP5EA4lkb7chQ7MvV1dAWUYNaD8xfnd5QXY0mLaK487ez748i1aMbeQY2RMu/QeJk
vFN2jddPau4BlkTCpcZEddFqUj17/bIJccHadKRl3WeAV8n5gReRbtKxdDk/+HPE1lsCovu0lYzK
LfO7dVdEOAY/IIRq5oONXW+2yHhyED6SogK6dcKs00k3SzBmUz0FUZdgJHMgDz7Yut3naqi12cUs
VuWyiXXejQ+RFD2o1swQzPCtXpeTE6BIQ/yrCD0dPOS5jPkvwoXn/yghNq23No/hFqM1LucdyIm4
PXiF9psVdqTW4c3JOJIvqDYpuwWcQzpM0FalTYSTlXkeGS2e0dpy5GWK9Vz5SWwqOjbIoYEnLFNe
mjhMylBxdUIu0UeY9pb1ZFOtfG2fc9/qZl+OGDdZMlsDrgoY6NKDYmbSPC5+yFjDgUQ2L0kKHCqN
XtRi83oDYmkYfe6k1+3IHA4kKXEtdplrp/oZeBMRYnZFFXxfDSBRz0xcLcFO4mJxt7av2uEm8kNQ
7+LE1gfV+n3Xoa4pTLUHBwnSTMJw86WAXPRNRoUbZYpT0tNDVzLWb5zxZ3vLDYFoLChGPPcIRGPV
HUax+D8oH0MOEuGproeXtarseKKgNVgzb57xJaEKVmgutRiTu6mVkHbDB4GIKSXlnEP7AAcWKufJ
IqvzFRZ0IxOJHO2kFtwgIB/f1maO11MoXPVaQGAw3Glgs8aNv8w1fOhSzP2Gl8s6fuOTH8W3UDyo
41cWd7FvM11BcehkKqj5bYdgzOv9zBpNtoKD/u9Hz/013phpHSOWQt6ic8NG8VbbY22D2P5qyRTc
zFFj/Nsch1oeOHD037CESxnsyjyYgmXbM8D8ggR5TLiInWqHNfpUgiSs/0KjplafFGHSfc4rD3lI
xoT0zL2wddNkGLKkHfKqyevjewWJgPYGXCGDeuyBZos3tBGhyWGsTbXsiPbz1qQcar0rxgG1GvC9
3TrUb9Cf6gFVbovOld8YSjv9gytqNiTG45P9LhxHdMHDWPsS38iieedKHqgniXS6v+O8kew0LpRT
yIpp0/WvGI2Z/gklUKYPWuoCMBsfZMF20/oTaK/6og4hWAhuAeL2Oe9MnI3r+SLtS8PoYZkHcBn0
gVzifc3QZdj2y9TGd6akAhw3ammIO3AF/DW0uNoIGWW9WPc196PBgucVuG0NTshljl6nep3gJIqu
lROImOIQSp+k0kZs2yIPT0w0zNuzql5E5up29Dd6Bb9JRnO/gB/gIAjGyBvIcNKSYjymhofBfOA8
K7kRhDXsiZwZNO/6oF1snMmhbV+Ba4yLQ6BZ/Tjmc9HeaPTDOSROAhuejF1qd4RQiBYtKmYluvKo
A+bDzxrAqz7VdPSGe98Lgvx7NxKczpEXg934QoFEgMZd/byEc3grvaKd26TtEPucpsLB6S5eReM7
b5ThyQYd03sDoBvd0hiV6SLLra5inTg0yHDRKFUrZZLFKSYm0J8ES7AtiXFshmwbeOKLTHaVZt9Y
bxv/ZZ0LD9g5jKtUD0yCZvPUY9HCzyOfIdSaBGuTF6nqKOIk29Bo3eEmdiSJWoV5QVKNMb6ORp7k
e1C9+t4P6/WjOEYYYzsurkfzLqkHiHum0AxTcE2GLn0u0r7JoT+BKSLCkpUMS/iCTDPIt1O1UrKJ
QA/9XYuhkz8EeErAAOoQBmROuKYZEojnLc9QqSr7B62HYn7TZTCIX7bjuvzk13OoE7C9i+omHgte
p204yWVTgrup2CK2HfU3XrKw2GBwsyZvlAHml8EHrvKW1sGIWvOYB8WdrLBDiViaYTi4kQJxRRu9
Rk/UD8TwKoqgGjZBbmp2YKxz01bUrVtS1kJg8ZaGBbdvqsdiZ9HQm35TN8s87/rW6vJlFFEgtz0U
MsaMQAJ7/CI6OJ+95xcIhHg4D0g+wC/Ehm0vSkSiO8am5fswwAe/yrkOJE/mQvByizB/ks/WxKx7
DCI9rae4HkbM4dQTIhL8pJw9hQj4CS6vxUNYQlxu8p31o/IpXxE23peUw6RYDaLyr0ZOohcYj22D
ctO4UrxJ6wMtSHtMA6Vurt1gEsqQP23B2x2a57KHs0llNXXiJsa6rzKpGiQUqO3ZYhe4ohtvArX2
zaaYA5L6Xgj/mPSxG9YNw5W9JjSfbbCzcSx1qqYGuSkJB2vSYRmLEj53nXXGxwqhlkGw4mdjSHt5
CtsKHHFtoSw5hADH/tS+wP6A88dTG88Ozk+saxDiDYjo180axt0XvUK4fWeQGJ9IZxEkAna/wuZw
CZGDwvSHf5MTI15c1eFWBAVAPaWi1p0+cSThW9kwkOwjKRpfQQXD2F75YzyoBB6QfZ7BujffLROv
v8Qk6oovRREGj9EshhY5SGtuqmKh+cn3B75up4jNaqelxA1hdRSnrDiDajQE0YYtm7tz6WyOW3Sb
8NS0d2e6N4ceEdAxA0G2gWGUmGTE2OhRCC7VJq/7iD0gaIBFE1bAMbNljACVqiv8G2R9AGilgnGx
fnKtXypc4EOYxTKPpixeirh5BnFW+LkNJiQqbcPgCJhPZ28rIzrfiTXgLsM3lk8q6scfzmftg5lJ
x+9R9VP1XQuw6hf4TzN+tcJgJjOCYNmTanrW7hAfy+GT9iCgdNeuXYSBzbkEy1DRgBziDGEccCM3
eYA8Ce3Z9RbKPZXdE19CMXt2fPWyfoQB96y2qPnlpZ/mOIZtppa1aTaqhOv7OnW8be7bnKOkYZBa
iTvIT5EN8ZQbEo0x+QIKxg44VCi98C90AJrjFUYXj6llXXCjuqC69WK6iA30wam3gZXBOtcGOKHf
3lxsBm+xb7k+e4l86sHExuGfwfDvLUWZteAD8TLDRhD1AOhsfublWT8UdWLIAQs5+CLRknQDvqWt
W72RM2TON8JHBmXawIBZ2tLW14n0QbP/OCJ7E+karHWwXUDg+ZXM5/JOwBysinpjfSDNeRmIk6M7
TTHpD4bM1ZzkjUJomwfBPG4h0D71G8B9i28K5BJvcLOqzzCYi6Y0khMkXnWD6/c75CQmtYmi2cLQ
w1glAYKrQ4tkpExRfWHDhsRkEtvRm3Ccxm6Bp4L6xxhuFTDL53vSL57X0HkG5Qvl1Qg1yApWp1aA
eToty6UQWwdzhDUuI2wS+OP8DQSZix3B6TniyBUDflYYnYmNrKeR1Q04q/h31CGMbrohuMkRBJ3i
csRAhrLQQYuN7HGKfE/fYw5tjVLlpuqe12GUH3OPTn3GdAhzQlwMuR4ZDPy1DUllUKrXa50MdYRr
M9arP+8tmBr9XQ/HsoEOp48cZda9hzi3xqFkixnxIdBWp4mLUbGTYJfR6eSTcUhq4KT0Lu/8+ast
ApwTOnSLfm4XiXRBCgY1AMlJjgpSL5bo1jqUaZ57PvAb0DYM1bEsagx1mXJG8AtNErirckJ5SVOH
cl8jgP2hkeNHNeZVpm17VoESmL4UyLkOXl4bhixzRGEI2Aa/Sc5n+bNDKJlRTZBYgGhnPJq54rsY
KKVvZys5gUuO3sUBKjwJ0C5goK2FHeqs9ejqpQz42VcCPN+yEboom1MLDiWZYhpmvGNkAKUWuBsx
Qq9yiTOBsJCOB1Z0QZ9CLxyupTWQmtEWq7GMer1FUE/zrFG2+CLpLD+rqq8fEB2ePUk8qhcF9bk9
pBPnh5WjBNt7bA4RFRQeOSnkvd2GI1k68qWMhlMDNwu3lQdzDY4Xr0HQ3A7wzDcAmQe3YK4yz71e
my4pXFn/rCM3vMFUouqmcDO48UZX9OddQFAnl4UUSEmd/Gy6qXrt89k8KdlDW5tPnv3RN7gzk6kQ
+n70+nXG2AyTqfAxfoJ2DKUgbxZ6faCxjTDrUaD7CeoE/cRHVGJ1McSfCWofxzkusCNQbsr3ElU6
1E2U7zYNATtoBtHO5Xs9ehWCn7aO1rSUObhnIbJydnKmIvd8jgovaUoyPnL0bG5ACr508I5Beccg
L1JmqzqfSo7h7k0MHo7mGCAFQxlF2B/F0oHIUeSoCM/+1GY4MPxt6vJ1ziQT46ZiEB8GnVTQpXkx
4q4Alg3lFY4xy31HcFWIMcCzl4J3UMipEEbHuevXlFCFmtfqYqvgBbwitTFBUVBhEuIfW4r5jqDP
vW1n2LTfGJri9gx5umjZ7oQfhifYp32pOwkpOOXzVSchSqGfofg+PgYFH49lPCOAb2oyZW7S6ruY
Fv3mXLn+GhZb/SAo2SFQw0WVqpzCpHKAs25+/+erW5bvIlbLq7YlKvuO2V23WnnAwkf7OeqNTfhQ
ea8gqW8fWxpXmbW4lTLHS9QMmEOolrXQyG02ZlH6DrPAhcRYwdgcBZtQRR2b2L51XeF9B+eAOUmk
1A3Qfxg+YwthL5Bsw/fAtucxsYUZvvJi6UmKyYMKk0m6jx7Dfp6PSEz4F5QK1NF4EfmMHxHuyipa
/qHdoO8IptiKhIAs+tmhTkn3aozzHwxpcZ2U9VA/K9a0n1hOhq+5bXFrIMY5u8GAqjYrnQhU0ssl
im9kXVfrkqJaBmNci86rstZHypj0uKEn6KDSuk0WgsHS/TqvqFeOzqw/cT/luyGIKEvRoTCnMsLA
RIfzUtwTLSZxq2fVIoghtZjReUONu4nb+rGmHR9OveHDmyFcpm0XgnST55BdTCg6LV9RasHh96Mc
afyZAfABCj+9egGxEv+Ea3p+ANmJPrtnipAS/PeomXpxj7HzmIlTHBHzE2X36XPXlUGB6mQY7erV
EhTBWh+LOaPql+YzAqvOukLvQHUgxU5gNv6Aid0xzzQH53kiuoKcvKEseUYEJh9RTQarELRIsRzR
eVorVyuyUDsE1c5NsfC2tQZQIKGoxrhtgCrTU+SVgZfMC5xMNg0LundrDH+GP5NHryGxSDHKgAW3
TMV3FaBUYwb6keUJZ1pt4Q2mgwMdAAifRY46WwP1NVzXLbInEXpuThmRHRKZvPoeoUsQ4OwI+cKh
cXFoFCjYwIOtenAgRNgk5GT6Fh64m4CO8+OHXpx5TvQ8hWmBqxcRgAcKOkqtfZxJO+9LkFDv4KfZ
1i9jDMj0XIC2lK649WpeTM+g6QCWdQk675EAP7tHcREFXtyowS/U1qdvZDYIBxfho+46znLddaCo
6IAPs7gKh653uAMWrgNQkSphURvQ9hYV2H7ru1hgXns514vBTd/vl9lD1C9rVj41LVQuU8A9qvsR
tc90Esh4QYQ+pOcI4QDhyDlEYcwLf8C4fol+hBXQTgi9qUM49J1wXrEZEBF7u8bEWFLtReIlzyvs
tgQNp0yg7Fzn+H86eU9kBGgHBgbIvqvGCnLSMep+VUFQ3oti8YzhJ2iZx8zsCt9XL4QRFmct6etH
/Ob1FyguPIn5T4lqtW9gSOiaBfdm6BEAMDganAVO3a82tOMjUB/NIdTwB3lBxS/DZf2TN7V9PEck
e+wCcFeRF+95XXiPHgSPuhvJNAJW6cXd8BhR3g7AlS1uswoogqPOjDi6AUoiDZfW27I+x83DCen6
BHTWgKoOnsSiQXMqfHIUrZGhR9fNuFZva9vwH00d0k84yyg/1F6J9hY+/THuNYqnZRBj3K/yEJ26
ccbg/rTUoc2InfOsqxe44iDsscWtjOVnXnD0lARaMPeiDMpTYTT7mUel953qSd4LOqJ+EhEIZbws
pArmfThOkDCnOWrAOchXH9CLLt5gQhhpCxBbDjP384NsURX6pH2UbsCeTHOShJDXpQ/Ma81JozA7
ZZ5/Pihjv1bDTocNoq3WQuC6b6MKtyelqkLjKMQV4/qR3MegSp63rT+M22YIx2NUN5AARbAxRQfk
uqhoEM/vvrSlNxcboJcixIFz/zTNS7SvqUJC4S8juYkH7ot9p51LnIeDSTpS8YQYbeLz4JJS34eZ
iUMsSiRUqicEmicVZ8/GuO7bUg0cM7Ax5rf9AcltqnTXPzUCaNC4BxH5kkCSNp6znHNybDxMQDoQ
bL0qIFVeZcimNVtGWjyuKCN3OwUmhw10jvP/4+zLluRWmW6fSBGgAUm3NXZXeWzPvlHYu2ujGSGE
pqc/S/7PRZvdlL7QjcOuCIMYEpLMlWuxTzMe7O+R/UjOuH1xJESQWVRXkAWG3QU38/A+VUN9TBDP
F6gLiJzkwCHyGO984GHYDspLbbnPOp/me4gKRc2RMDo990PcftQN0l2RYuKnUCLtjxU8qyPBC/cJ
2PDoHYO789YXmQCfPNHBocYbR+A95uJpD2Xa6v3cZ6l3yKUzX8O5wC3WtAkyZTKAeqLkiHXGtJPj
vnU99yME6NujC+7sT2psoPalquVhDssXKDoN8FBznbT42Y/LtVdmCuFCBL3Yr0L42bsZ2XHvgFus
4AcGwcF/eA5/1YF8Q3uM06D4iuwLXhe8z+H7jiGUDzK8BYcjEDvFiaXC+V0KrbpjTDx/3jU8AIpB
DL33Zo4QPN0F3BvZifKUnYVXzs8twX5/cMD2kO8kBS0mJC19unNCiMOcIlzu7yT474qjO3VwknCn
IBRR1VX+EBV5/t11mPgH2oVVu4c8Cj8lrSfJYUpEqK96nJsfhca/4TNl7/5kSeFopZ8FytZwiQIr
68Dz79+FGWu+uRzxijSO1ANUrCDjOPisfMBWw2NvidOjSKmo3d9tDKXYwxj2oTqVY1ZkxzREBeku
w7MG5dF+9N2JEs9/6HtPFA9VEOAF4IArdxEUTsAk1tSpmz05ie8iL4N8E+oqG1BC7OREUxxrFXny
K4gA7gBVLZ/6GR/nOYg87rqAIf3Q02J+htpXObx354Q8kZxW3wjeqp+CMFRfG6eJ9C4No9QB7jR3
5l223D9IfZdHhfOkPBA16jOSNurLQGp5boMG2QWIk+GvDrztshmnH37v0vSt4Eh57VTWTY8VwBw/
XSzyk1dOyPj63BPXfsRtf8hGaMTAo0RyHxF0LKMM+ncNHGAJkN+fREAxitn7yXOc2KDyzfW/cJ4k
/yXGjJ86RlznXOSzuI5ONv0zzLLzj6KgfZLvFIv8h66X4Qx/LXbq3ypMfyZU1/GZ9/jgRlTOE576
M56kU4UAhBzKYrmJkiPeYs03PlcZLthYIzEtw776NGWBeqAqT38gPC0/4TjhPxtGkRFFni29gYgH
7wIV5qW3z5AufC+6mhw0Htr+D6TspwtS7cLZhdTroUTuKcgUOSVgOuUuGVnxJeJEPlSJQrCODc4w
PKicgnUgxatlp3oU3D+IycXVBxoCeeCjks2DasAYcxg1SAUR1I4zMGcrBvBKzMn4vgepcvG2goRU
/tlJAzqckQgtn/yUy+hTOjlIGFaalt+KvMSGhFMMhqChczpydUHRFhyQJnLfllnq54/h3Cf6O5qg
3YM3hXxGXoYAqkGCpIy+hl09PtdhUe+dhuX8mIgBWaY4JUn8DpEYt97HnXa/1fNMyh8CoSPxEDf5
nB2caUbuGCYthjPeTYjHIEKe8XexX+I8wasTqf84nUCvvmtm7MYPAFroHwHECAATRJDW1yuwdBve
y0DbuaRmU6M1/7+Kp0Uh52F2Zm8jlMmA20VFKxj1EnEpECg/yXk5hdIQR+1K+xbMl0lg5SZlkyz0
Cv+H+oUgfbCXbveJTj7ZbYKsmRRWugqGXiKYcxEeQHbXCaAHgjAG4ET1thUwaawEbtIIDzBxmRxU
hC1DAMfPmhKuZXlNVqrMl6NT+ZggP8/e42JTu/8Bqbkg/1/BkZnKjPD+shjvHeDIAjDouTKtO9xh
Iz27qScqFM2NKby5EG+Q2st8tg2haDJUkWyEyz9GFXCz4FwbBGv2YbkmnWjbUCb2jiqAw3LBL7gY
2B4ItB84cz500OrcBkANDOwswxPPdVExd0G5KPsIBrPpCEZi718nidd0tmxjMEwa+YHeQyoRZbwg
g9/B0f/B3Db4X+ggbLvKMGvIxSzpthBG4eOh+4U5fe5/pM4sVmpULUBLk1HKlRXUs9uQXgk0Ob0H
gqxrRQH2mvBGqiceTpB/mWaAEe/buGXCTKlGxMnxgA0BtYfv9H5a6sX0nD/9D4V1tg6MyjQyODrw
meM8+hOYPwY/reFDyt+gCtYbh2Aga0EFxksWlEDyI9EhdgoMOvue6/jNmIvy8/1psqz6fyQa4ZPz
QvDy4sYju0SqhBs9Mh3qFdOwrfrS7wsALy+Q72Odj4hW4Ox8LO+eDBxAGYmAOG6RbRUcJtWUgEMs
pxHgdUkboFk8Bnjlh2lALC48zAovkzUcu23RDUvnuoIKwliJC8ExCd+q/gHGCpjhakGfbT0MOxed
F4wp5bhckxnH71JLU1Xe7f5i277eMHHkmVMqnRrnFFD4eNWCVHkcf+Xtaq3gH8GYV24Pk2JK+oUn
/aTucXvwnzzI3vvBZ16RfwEj+ASc5w8u0wfon/2aoWq6aUwm4xTrOQW/OMouslj0h6UCuAIu8aHH
abNihpYlMdmmCk0BEO2qHjV4CVwQNywQtk45cR/uj8DWvmHmJCkZEpB04RnUR+2o38KtV65Vy4Kb
BE7IsCRUtrl3nVTkfoAMYNtfCZI8CBJ3ASJK9wdgsXGTxCly0zodc8+9FiklJ4CeeIDMlzu048dO
NgJc/yERzVpdnm1Mxm0OpbmgdkEVeJ08lAQUXKQfE7iHbZf0mwhjEB34+8ySSQbykK7FJnYTbz/B
Gndp2f2+P1kL2dprFmIYOMOz1mmCrLtAZx50E+NBudEzd7ynIeYPPgT0EOK5lFtlKVzPsHngVSY1
+aK7DHFZIg/qN3unXCM+sGxdk9sJKMpkjtXUXVSE8mOJ4NqhLFZL722nicnmpFOdDyzM9AVJJ8TJ
Rf6MVO+nZbJ0WvSIilZfgYx8CKP6XLcbH08mwZPfag9INRfBrajsUI0PwhTADNZkjyylgKY6I2JK
ce0kI4Y0D+8SDSI1XsNzkKF8i1cp5BNX6z8tjry72M+Lm7caG13yAONYuIM0aqBBXqCPVS8fF724
Ee+ecHJ+3N/Utn2w/P6iL4ZsNnEa2l38bPoiUVty6KaNhOSuyd+E5HAWelmtL9EINhZXt79LD3UF
97/ccpq4hq1zwhIHIG59KULnK7JswGkryvdjslqPaevBMHjud3HsdHJ645PFZcjByDVp8AeFOaIp
9wdhOYBdw8aJwnkla5CnyhjUhFFYITFaYap8/S6sNjKEuCaTE8udEiK4IXqBIUZAnB2oj0jm/SFY
dtB/WJwARhOAd6pL5bPPjObtHjnrjSQA1HDVC+DmWOl76jKkGYo8ovirt+7zWNbXZG8SQ5L3nhPh
9ishWoay6wTYApHtymLcxpbr/iHLfmFeEqTQWspJXXhZhAeRINW9OFLbZt6w3Uw5NZJAZXfhKaTw
EHn/4awX0dsmx7isI2hhMj+GaqhGBEF6ZXJETvIzNLvlivtn2zeG/Q5p9P9nX0fZs8BZsU+91QeY
rXHTdBc8TlKnOELjsXwDGqQfqoj9lXm3TY1htItGnC5n5MISD/daOiCdx3G0beVidU3eJhnWdZNM
2Jh8Lj8r0kyPSVN9pTRU2/wkk7WJAJGrhqhUFzIvwmoMmMZmWeJN+9KkbQL3kIOSmgK+heY/Gd7B
e6QX1Mqxb1lZUz6xZXGYO6zMbpCuAbwjJe+VSOTGL19W/IW5Ak7P5iVEfBUCmx+cgCBg3wHq53++
PzOWnUOWQb1on0Tgn/TZ5F2rVLT7auGJnyZQNY1T+rytB8NsfSRjwraW3pXMys/3II0f5L4IwFIA
gNKEKrP73dhWwTDeqZw4CKwG96oLQJ0ANvrxPxT22ho3jDcCpIbUSN9yZINJ+QhkEwpVkO1EKcP9
r6dLS6+48iZvU8si2Xe9iwR1kaZPYyOLXQ7+3UW5YFZpiYBy9lBWZbRHPZtE/gn3veyHlePj9eFR
k9cpKMYoLKCiyQGXVt1wnaM8z1B+hrD27f74XndVqUnuFPVO66g0xAQGNCwfy8B5br3ma5DNbI/a
uu+V566wtb/uv1CT5KkvoVUlgEAEekJHZJ92dbnrkNZ5JFXwhgBQsTJnrxsOimn/NhxO2oJpSjVQ
FQuaUNblpYzoFyi1Tqf7c2ZbFcP0/T7p6eiW6AE3RbPX4J0+ACC+jemMxku3Lywf/ODdNKLAhe9a
jkqmDCiTI2nptrwINVUSUXwIxH7n4+t5O36RqZ4OXa7X5sY2+4a1Aw4JVsgxQOtxpd+mKUpciJje
jYjfHLfNvmHyObSjBh6DCmIHDSOvPUrUBXdPqDxCMfvKxWEbhHFrVw5SE1kOANOu8NljQJEfhLZK
eRxd19l0rVKT86lTXRRS2aGLBMR2D/lM5CdZou7u/iRZRmCKJdY+CqAJshMpSMJ6H6I/Dnj5XSe4
zRTwpft9WMzAZH4qI2eOUBAUpruOdt/HQjlvUw6U0LbWDTPWom87x2/ROkI1zzp3grPH62jj/Czz
9sLGBAC/QI1FaB04+nBXp3AQVFUAgsDxiKAbZ8iw5GRAlg3VNqgNCMZyfONoFnzwZojRbpsi4wJX
vAK2J2wiDIICThYB4ber0gC4jG3tu39PUqSjNhqE52ITqZ4d0ymSu6U0duVCsO0fw5Cn2kMVCSqJ
Af1KwU1AhuIzwpbbFNtpZNhwrCSKXkmIj/dq9xfgKdUBOlhrRK8W+zLJnooAldNV2+DbfQmFR07A
X5Xx9nG50FY8D8v0mBRPIxKBDfDL2DxNOwO6TiGIlMxAI25aXJPkCdEpkklvOYDCGW5llkRgJQYl
zcrX2ybINF/SCqfjNHlOiwoFFyjQ25XQM99BvFBt7MK0Ya0g+OcFyXM5gXEupEl+CieRn30A6bdZ
WGgYsCcBg9aawMJcVX5oPC9AJceYr3gqthU27FdmExh33RabyCPRm6rUqKmanXhleiyeXWhYrwfK
SFTUaLS++KtVoN5y5V+1g6jFMNfnitFNr3MaGnbMu1nHHf9zUoNaHLioMT0zBVj8/Y1q20mGIYN2
vyQFmXCVueAMe0PyEjUqYSpOgVojj7d0YVI/RW7n0KLWAwjPcBnoxP9JUIizm1W3TTyemsxPoZ/3
UbQUfO6YwEYFjLBAVWbSNE/3J8mylUzyJz6EEIr3SfIM4onPQ46CFxT7Vpv0HCkzbLku+jnIAJLE
PeDAxyIccLqdi/r6NZf09XQJZYYlg9i360Xd+GC2zh5EuqDlyRliz8ch60/9/LnBP8PQP96fq+Wz
//uioyYZVMTDAYyGKYYDIL08aB5/APFX9wsgVvc4SCfYxHJHTTYoX/URiGAm9EO8tDggkEKOABCs
idDbltywb7AR0MGXy+mhWqBFJofpY7OQ/tyfJVvzhlXLJQEeIN12cYHUnvbQ5Et/oEBySFaOJ1v7
hlm7E/Dqqinx+WUOW6uboTwWGqiB+59vMWkTXwZgoQJ2ZvIRtmrZB2AGiy9V0XTeEZjYKdt28pkQ
syyBu4syiuEyTL76VYBiSe1bVU/fto1hOdlfOKlFCrqmSKG4JwNj15tB6e/ukDknJ9jGZkhNjFmR
d8glzJWLYi5UCAMQO+0d0POsYIFsS2BYNXQVWVoiavGHozISSIAlgX7njSAL2zY/y9Z6MT9R3Ix9
jcf4BRESgHZnSH8AeA2++pyl06f7fVi2aeD93QcWM4lRzNFfKuBDwXgUotAfpHHbGjdMWBSdx9p6
6i88YU9gBSAI86zJytlm37DfSKdIg+RjclKNBxKupozOGcmfgnxV8nrZhq+co4FhwRPKQlNNXfSQ
DSc3+5ggSysRfHYDRC7SYOVmi17vxUSUCdbPjqdQcAXIePbQusV7xps3ddUfF5II2Yandt6WJYFG
zN+LHYAKTjpuhr6oyI9tF31GOc02V9IUKwwrEE1BhA/ijhxFS4e4BOmXLMaVK9qy2r5xRaOWGoFV
8I2hLJpl9Q710w8MPswu8NZUUi2rbWLIiO7U3EG0IUX1NMpq/P7BIeVJFsUTaOEecxUc79uEbSSG
Uaugyd1ODBiJMyJHG+Sg2yukz/agxdgmg0BNJFld1X3jD8J5nqKl2LyB5kLnyDVYsG0EhlXLqnGF
386LjGc1k2NSD+qc9sp5GkD+c3+SLKeSqVIIRKJXjSiAx2I0ATkGcY9kYVq5K7vJZnOGZVelqlPi
jmheUqAJXLAAZ9lHTtIHlK0GIFJEqTdYIzaNxUSTadmWBe9cdMZd5n8BdmE6oYJ3jV7asm9N6Bhu
zAyEV73z7I+jswORoz4BLSXPAx++kLR1P1C87O6PxNbV8vuL+yiA1GlA5hgLj2oZ8uUPW3/H0/GA
Qld33/dSgEplaFYMxdabYfIeg0rOVC5qsfOUP/gT/5myAvwz+dPogreMNNsilSa8LOV9NwxCFnxH
BLlBKKkHPnxrENGElZGpGlP8gdY7kOLu4zlp9tRfe9hZXP3/CAOWiR92gZNC/JGBoqyrAOrzU0gM
IS0godBQoJLp/tpbLNKEk4EIwfdB0clvXEPtNy1wWoE7ykFOcFv7xnWejSqShfLppUjz99IFHTfU
dNYEGi0nlgkfA8+Kp9qcpzfE5JJzo6scya6InWI5hNus3ASRZQTFQOAS7S/DEKlLEqXzu2ZAPvD+
7FgGYGLIEsd3UOQxpjcQOPV7cL8Eh6mBfksbrImgWI7E/wDGJNGeN+GkQsIv+Fbn3j4R/bvZ63/F
MvzcBfVXWvm3+6Ox7CUTPjaH7hK2YfwGQhn5iBM3+yS8Ol1xqGytL3P44pQCH1uToBgVFiybjEgO
xhg+N/FuTpyYbQveu0vfL/oAdy0D0UxPLqjVvg4dSFdHFGBuMwUTKgb3rFcNnyboCM7z3i87RIYY
QpjbJt/9+9NlLyMwHiPIjRyBPg9hnH1yOIq777du26iGGUdl6IBzygX9HVLX5RswhAHzKEIP5cyU
LfQz27oxLnCdg2Ez9ev8piCFus+G4pQEMQqCR7oxvG7ixEgeD1zUXX37P8UkcGodUVdbH+5/v2WP
mkAxAuJRuJo6v8kWOlWoIEdqX6GOflvrxj0dUQI6TI/UN3BTlKhq9aaPwL3VK46+ZYlNqJhKQbnl
5oJeKsLdQ6Xrrwk0isdBr0VmLJeaCRRzC29oOx4Vt25Ool2LOM21Zf6VJbT/EIOyeC1maRuIYcQM
9EiNLwt64QqbCKWrUHWcQYjfDmuIUlsPxuPap4jz+ZNDLtqd6iMK3ucH7nmXIAbxxv2ltvVgWLMj
erBjhGV5E3nytovB/Aratn8hNFId73dg26mGQU8MRDQg0xQ3PFrEr6qbPHkOJ5Tbr7RvG4BhySBU
igIOpeRblUASIhOwM1QzJqAhkdU2B8+EkIElG7SWowJ7pxDneWyT4/+Q4/jjar0SJTDxYwUtW3dm
/ngRgD+LkyeQrs93peejmGrHC1QTXMCuO8xPKGEAucxu6BduSw/05S3oc2kGbuMj5Z0qAlAURU2F
/5RlHCpAPajt5a9eF838LkA2HblzFIYD/skq8p2DBQFF5mUVeM2Bxm7l/MhmMFy5unSeciLr4juY
4DqKGh+4g+nZLcBoC5QNeNeCCMTINA7IroI6UPN5IbzR8a5qOxCIdm0c0pX4mGXrmNi3SU9jGc8t
vWRV+cRGYLdVPXzZtC1N6Bv4j8dYTKq4KScGf4Xf+yAky/OUpSuhK8u+JMvvL254neUKrDCivmWl
DvZZTN0P4C6fdp1Qwcq+tHVhnD8gJIcsuVNTCFpodpy8YGGton7zFptjaxqUGEdQ0IERnU+kv81R
kIBCPvkKSsps5fSxrbBx+oBFtGciAM2Y1gNYZ4FurEcUx91fYtv0GCfPQq5P6r6if5Im0kOdFwNP
Xx7ma0+OP3f5a6ZrnD0eGPNIBaYa8G1iE32UWfyBpCM55WX3VvIMaFAYy8GTYPXogwasf3Lmj6BK
mEEOl76vK4yX9A6IckEzQkt28PrgSZX9dKEB5Jm3zAIxEXKgaJ0jbMT+NkI4Z9eMYD12055DNyDN
VnAKr0802Jb+3uoJ89peOLq6+ageABMG2+UEGtOhh4j2tkEYDslIp7FtoLd3K72Kgz0eZ48zp+zS
q3Cti9edBmKi4qIKCgROKcRN9+V4DXh9DRw3uobg0oJsBcAR90fy+o4nsXEsREDehYLDe0bI4EOy
PFPBfL0tUkRMYBxquBqoqfT9DXQVqKYJKmjLuxvlV4mJi/Pbzu/7mOgb+G2avd+hrDHPa5APRpvO
MxIbpwHIOKRDokTfGm/wgFcY35UQBd1Ptd72jiexcSQklQ+qcunCsUVZ8RenDt1vcZXi/Hf8EtCm
+0v8etwJ3Jx/m0NUoIAbEjLiViTInrIEMpHpVLELMtwgEWPdp3gEsdr9vizbyUTJ+U6kCaeyuo1+
G10bIPHIHi4WJBy2tW+ads+DwIXkyK2doNkJ7sR0/GfOG2+lYspycpgIOdLGXg41lvo2Uu+apkl5
quv4OXVxT97/flsHi7W/uIV9V9QABJf1rciSZz+G1BnrQcm9NRRBTH3ErCc+9KxVdcujoD4HYIt4
5D3UMe5/vm15l99ffD6FRkkBOa/qBmqiELSdfX0coZFyuN/666gCgB3/bl0l0HUA7+N0iciAy6sB
kh5oy6oFAVz+BC7BRyALwB698rK3jcWw7ilFMbKuu/aWgWZ712TZz1p5n++PxNa2YdeKhAV4G7DM
QV0/hV7xHLHw+X7Tth1kWHMWeRCOB63eLYR8xx+YKKsUPZf9ajGkpQcTKoeoBrKEbdbeKogZgIkc
Wey+zUBYPv26PwTL1WYC5biQ7QSHsL2RPnufav8pGLp34BP95gTbdPOICZaLIgGNnsyVNy+EprgL
qiK8NYKN95oph4gcKkQexlnfXOq631gRTx9nPslP96fHNv/L7y+MbER1qB/zQN6yfsgO4Nr7Goc+
JKwSvoZEsRiaiZIDcorWDW6Dm5M6D7jjvpeleoDv8lYr/TAH4nn0uv8BrWWxBlMlcZ6bhk0JFLqK
MB/fzw28kJ3MhiZdcaxt7RuWzMB8NIpJy5uIVXNUuD/3BXWilSPb1rphy2ABbuao5QLnBPgKfezT
AoTvKJDZ+PWGQUNJACxvSV7fBK4aF6Rlu0CAIez+XrJ8vAmUk9AyhaRFN12yclHeyZyvsgXx6P3G
LRvVxMiBFmzOkQisbzMog6HH4qCSZyj/QdDdX+nB9vmGn92pWhSQvpK3sejEQzIXTy2UG7ZdACZK
ji/iAEL2eBGPqE3QcVyfnRzaQ/cnx/bphhXjATkSUJHJGwpe6t9jXsflztMIrG9rfun2xSEx5Cwn
edvWN8hdfNFpqa+K5s6mQAeEUf9ufIJ2Uui5Y3dDhbe7C3UhznHXOhtnxv27daiAdnxKQ3mbaHAb
Oh+6b2sYGourywxblY6cQsgryht4pn9ov7ksKXBF+o+haD4UTrayc2zdGCZLIALQ4R6WN5Ao8z1L
/W9F2X0nrAW6vOg/QurruGmVTVCcnHUw9lB5ynYg632G2iIILZt+ANfjtvYNdzpKEal0QJJ8KjyQ
pEZBR05eBj7Aba0b1utWrY7DKWxuCEWTa6vK6q1IfXrY1rrhSo+ZJEOgg/IGL7pRu55pqEGRvNuG
tSMm5ZouQogsQNTjFinQI76tyMDUFUosxcdt329YcDJDqLIRSXgCXao6MpHq8zoFiGWHmii4gc39
qOjkXlkNTqGsPC1Yr6xof7OQ7hd07rYxGKac01JAGchRtzILweQ+xKia3otpocrd1oFh0JEPkTFR
S2gnTf6t6MJnRJbX0pIWIhMw5/19EImw72c3wNcHvfjZuQH5XeQh9MU6VAZGQTBfc0i3nJnzqx9E
cfJy/nPToEyEHC1HiLoEcPDi0HFPCUSVHnWrv9xv3OJcm5A4EUD9Iq5YccsE8I8jSId3oNQDLw8n
72mcrzGmWO5+Ex23SJL2RZjhequEDx1A/yahr3EAS727svS2Hgz7diA7O3bQDbxV0NzM9yFIPi/x
TJ1uF+aNXsl7W6qFiYmSy6c5qD3uo2C3h/yjc27qVkVfRh0J9h1w1aY49RoPxflbI0uone0QlUvc
En5O04JZmTchgsRPowOS9TXiKdu4jXPBHXkBMRJkAiCixqA1FL8lkVZ7p1872Gw7xLjdwacPtnwI
w9wKELZEX0IFjGyyD8FJkH3nHDn0pJjq4fP97WgbjXFCSGfwgUsT0yVR4IXiIOuGUB+Ym1j99X4H
y7T8N+ZNTGQdhEaZB2kVvPRISfd51vMjBQHc/cZtU2WcEBVYJhY9MYW0vEcXVmdQbh4Arx+LQyEF
JYcu5u7v+31ZBmLC6iKEaep4xFEnCaBPMk+xvcS29BIxQXU1BFlU7PXdzWk7Bd4PKERVJ6hEKOe4
7euNu15WMncnWmOdG0C7h2T4wkCGvHIUWG4zzzgKkAOMxpJBzXSY2ONEq72gPa5N9lmm4YcRoksr
/Vg2q4mcAySXBg0YME+LiMIJPKrdnvigS2/G9Pn+NNl6WBb/hduOGhAv4SKIT5UY3kkKwiSl8s/1
mK897W27yDDuCViDPpY9BdW6+KpmFGpsf02amDlUmOAQDPH1vOmic0WVehdUq/F826cbd30BWPIk
xmi6gn+tfQOvWjwhOalWXBWLKZuQucJh+dCNc3wqmrqBmEfmwXP3U2C6xwoIU712ZFj2qombq0SM
x03QTSCQ6RIogLlD936I/fSbYjGTu8mbILGQuvn0z/0dZRmXiaRjSTTJRIPAlUNY4VqxFLJRTe4k
P0nVeyDjZ83K1rUsjwmok4KAzoR79OriKZKwYd7XHVQM7o/C1rhh4YpRH/QDnX+NlEN3cOW/Jm34
YVvbiy2+sDk2jBA8nWhymgh1H8Abnp8hXPLrfuMWgzaBcwXPSJZWrLn4fa2RfPJm5zrULVS3vDKs
bvc7sc2OadSQpx5j5LVOxUwh7p4hywXlo7W5tw3B/Xt+JjVo2gBBBy3aCpqpNLhOcOxOYHN/2vb5
hmEnEGcYEtUkGbju4GQhEpv3+bdRBlqtMQfZrMC8qLPMb+pek2slB6hXBHl2RCq2X3Sskp03QhN8
01BMFB1I3BKv7NzoFLUgEpFzqU9BGq89aS0rYaLoQMhPQ69NpqvI3X8zDqIPwvxjOQI8c//zbR0s
h9YLU4AMZJeEMocoPCKmewisPQ0JfMvN3piJpcscr4EjWfnXpHWGs9ujRp23a5Be29cvv7/4+qaD
tLzOvQgy6uGIUocaop1lDYou1m/Nh9PFBF/04SiwlpYNtFx24A7/0A8FSn/B4bcy/5ZtSg1DTiDP
B2oAyc/VEH3gPZCkcGSWullIq53uL7HlrKCGNaNsvIXeT+ecogy16RAybSGiFXuQYNvWvmHMPt46
0Jhs9RsJ+asDVKafAHxec8Asl+efl/qL2U+4kzWIm+o3kFBv3jIBvLlbLhsJBQYcFJDQBg03khsS
E0ZH3CyJ03RC8Vtawk8aAeYCgqz9vWmeTBgdCboC4kUNWgcyP3r0wH+zHzVfY/C22IKJRYvABwSh
jgr6dtk4nSAfDNU0twvegRtCHbeNwLiT3bLJva71vStzFY7uEcox9bz2ILF9v2HLLEt0l1ckOUGG
oSveMl/q9hgNdUnfkXGAtuT9Mdi6MczZT6aAhJCVushUQi4JAKAh4rvGb1biB5ZMmolGY0mScmid
YJUH2UBBhQLb7nfTL523v4fBf1omrAFNBNBBK7HnPxyorzx4iWHgwOlA5aPh89VNoN0LdGXe9h2E
6hIIUDpJBlHuiHvQvYOEz/RPpWbI0Ck9gYVdBAFk36BuVpJPmkL26OYlYRAc+7Ibp/cAp8ziGX4G
xMQKvbjIoulAG1DNcZ2A4F7K8VCWQ1q+7VvWb6OiIMQ4TSpHIvZSpAleXNjBDDrvBxjNGl+HbfUN
r0BAKNFz5zA7ayIF4pM69FGZfQBZPC2BKwbPzL/3t9mrh24Um6C2BFqCEApynJMW4WfF2eMijXK/
6VePRDRthOiByQvAlcP5OYIUzVFBKgdx3FAchhzAxKrFI8kT81qBtm0chn/APTwfGBTuTrIr2RmC
YeJzXMphix+IoRgHSkaTKBh57JwmAY3BKsa14axS9L+61mjcOFD8uMtcPQS493poP7mh+PGHbVeq
tdySbW6Mo2Ro5wYaQljjKuuCg8zxfvS5v1IfaltlwzGAxlqXdnPonJb6TcT/3vDBRwV7+SNxqsOY
9yuHh22SjLNDphC1HCmcAwLM9t7P2Bu25JoXIqT7u9U2SYY9Z84YQT05ra9wO6ZDUYH5NUGM5n7j
tq83zLloFcHZOjgn1SXPQx1T6Dx6P6FyuynbEMUmei1iBFK1fQi9TAW57WSA9wq01spVYfl6k+Ft
aCfeUF45p6RAYL7ox4/cmZFtGMUKwtsy9yZ4bYBcL0pN4uqaLKw+vgNR3koXa08HW+uG8UYq6EHs
I6trJICljTiY5fmUf76/sksj/7nTMPGG8WaF45QetLdOgzd+WUJjxInA1xwcFiWM+13Yvn/5/YVr
mYXclR4Pi7P2wPy6K1gQZ1+aoBj8jdNvmPAQpaBGG4bqSqBhuCOq9ndLlc+2rzcMtwhdApBLX12h
aiPOJOvIMUWR2LbGDaPVSPJHkjSQoctQwvWbtwEEdLmzJduFtTWsNkpb6kG2tbr6bZ6/g2Kx8xig
EPqw6dtNsJoMIqWqEBq9Mgbrrl+V7Rs69XwLAjiKTaQayvLyOfK86spQzbbXFDH5CcWRR0pWs5CW
rW8i1XyVDFMwevWZFOVnHzTlVQhliwESsh1Ujnf3Z+lVNxXjMIx3CFSTocxtubvEV1AC8QcAPCKo
tUPbACDkcEfTUD14msV72rZr9SCWSy00rBry50Gn+lHgtUvPBBca5DVPiyqIAw/JASrj/uAslm2i
2UQ5J0MuZnFGpTLbV2SejjgKVzJAtsYNq04EJ3VIUWcFAc5PunGHfcvGtXCArXHDqqGFjVTcSCGJ
PiGaF9HwGUq0mxBCWHPDqgnHCTe5c3WtxCT2E6TXjx6Nnu/PueUyCw2jdgXPHGeAUWdJJnaa4Qp2
Qy/cBSiSPdzvwrJnTeiaGiCK5IaROC9GkWlUW0kJMp8FJ5pR7KGcvQEqD2Kjc75WxWrZsCagjdVp
WbIpFmcGthTiwzYgS7pgIv1iOKTDppRlFJvcbyDQAAdIJeZL1cFJSlKcJSSZ/r0/bZY9ZaLaKgmZ
dOkW80X57EnUWbdzEr5G0mVr3LDoApGlGY/d5jzo5C1EhcXO67aRvGBalk5f3NCVmwZpB+fizFKo
cSx6EOm8Gvm0fblhx0q34AQHOeTjEKM2Vk8gSygLtlbUZDnEmWHIrOogsRrF2WMSNW8k3vu6r78W
TfRAQ7lGq2jbnIY9R3U9FpQOzRkqs19dVGeBPuGZTPHX2UX2PtskHoRVMCy7CGpKKu5jicv8PVly
9e3m/WPi2SBSnAAwGsur2yh9KkgDiVrZf7q/8y2LYJK7VZDtzqY8bC+DJoKfk0zBz0tSVQ31Y1tz
rdpHJ2g6vcK5Y9lRppgoi/tZdABqXHQxTu4DjsAIAbKi8Ojx/nhsHRiXNiCGcIv/H2ffsiQpzjT7
RJiBACG2ealMKjunL1N93WAz38wIECAECAFP/zt1NtXqJjnGLi0XErqEFIrwcB+jBrGdWh9cCjla
4A1f9jVuWfIE7sQ0nwl20wyWHTHjiNiJvmexrRsK1V+mqKramxkh1jS54lO1VLns+3LLkoM4gvvo
uOomYxY8ce7xLy0Zyo37fm0T2ZZsCCsbZ25v0sBvmVw8BVGoGbvVMV5e/PuGYJlywCFaPbbQQxdw
5y/VCFGmquq3KtBXDgob1iaYSFGg3OTJclAsfOgdfcnLNpm4/2/rbkVWV3anDWLjfogiiLZtb92E
DQSJZ/6+6Tepplf8i19QbLMswqHNWrx3UEUvUNtXLdWpiK9+e7wEax0sk/fmsgmGHrsUibVb0DsE
Xr3g9OK2Gf8ny8Yy2deHZcBBD5Zg3DZ5EswpP0mWvV+IJRQtPj1ufwkB/ubVbGPXWFDWOs5H+BFD
dxdavHSIMhvXfwZP0nmo4nvPtwJHa6u9/P9muqYgIhz5qvaWBoqeTdCn7/sSqP8Nm15bDcumSRuB
LSnW7c0N5AfwUPaHboy/DBmCDI+nau37LbPOI8LSPK7bm2Jw42sUTLVxMV/2NW6Zs9Syi8bUx3E3
ACcqUmCEwfJReFvwp7WPt65k5MnDdvCL7iYKp6kPlGT5Uz8rICF3fb+NPIMGkTYi1fNzLpFLgpP9
iU35tFGMvXKg2sizKoIultfD0Nwx/JSaCOSTYRKV/0OKfut1u7J7bClQlacin3qvvZFZfpHI377L
Q7xpfbOZCls5Um0AGms8j8ckbG8aMAYUMus/l7zKs/IJ9Hfq+B2iJzvdPBuDJrp8BNxtmJ9TRIKD
YPwMcmggYpz2IByk6nc/FGwiN6pKj5qhUxcq26K/1DkP/hvBmrUVMFxbeMumBThoNNTC5+cpBKzE
9YdvuiVf5Rx/cWW4ccKuWIYNSAMkHxKmvZ8l6SvtUE+GZKjaLcn7tdYtu4bKWA9U/pwlpozKCw8C
c/L7LRD42payjNqIZhSxIVlSTf7XCppaB3jH167qv2mNzTuLeCOGtdKRDUjjvexhIFlxR9rrC4+C
2zS6FzMOn8GTu7fIj8U2Dg3UuODhYo26kKXSrKLu++2tujaE5f83t08a+bKdwrZ7FpRQcwCNLXOO
Ziz6M2lpzv+QIP2/RWT2tlTRV04Um9Ctc4TpcL3micydfD5ORvnFWc9e94ecXE0+7jp3bS3Q1BEt
C/2+A2M32JQAU+s+NK67iyUIC7Ls6jeThlqMvosa4yUSdYWv/vf/h8z6imnYlG4dykfbEBpHUC0t
ETdOqdNMx6zI+42g8doCWPd14LF2isFNkYATR51IF7kHmrnyxCTb0npZ21SWdbtmcNvc7bwk7Yt/
8rCDDkU3lzOYkJvuGNYGmvdeVLTnx2u9NiDL3KmMncIZOpKYcXH5F8yYNiBOLQKwdD3uYmVNbGxa
VUH0T5jeS1jmBPwTdKPq+JKLbh+0iMU2PK0iRPVMgU6JUSe/paiUuIRzuquoGq1bRq5oGIB+PM8S
usQrAwlJ5NjZSh2uXEY2Lo1WqVemdUpveTjzO550UAHjCFVWTk3f9S3i+vvWYFn+N0bn9rIEp1WZ
4c3lte5d0on+KyaIMX/e175l1Kzo5wJg0ObZtPE9VSBUiUGBddrXuHVjO6KoR3ecg6TtUGp7mhRw
k4e47aO/Hrf/ikH7zYPlF2wa/ChXj1jioAGOFSILHqhseHdaHqkSSJk8gmSOgEbMESf6SxC244G5
/m1wI3/j5b3yZHotA3qzPp2eSTG38fRMK/ZUpc074aZHg3pNmvn/ZvEHH5oWjwe7Zo22wRcEZGFS
+Qnrw+EjyJfC8eoI0job7a/saBu9NlFobdd+2N9IWyPO1QGohQrdKXVUAMJnNvp6OBcmnqudrwQb
0IZzeC5c1HM+5y3QG9RX5BiR9Muu2bLhbFSNrQm6Lrxp7r0XGaKOoUSuZV/jyxS+WfRJZqQ24PW6
+QP5d2BaHIQs/9zXtmXwmoo6bqc2TCDnAcLiGCUjfoxI3ePW1xbZMndoLTsDOLp4AuKuFmo3KYvP
yEY198IMmUpCeFmPO1rZrTaObYLmgIgzEia0q+R1GjMirnUPzORlX/vWfe45Qnl+CmXRA+LLwx9Z
VfcQcit2lfKz+BcYmdvydFyyiqVxm/YzkhKV/Dg4vufInXvINmfIiAqXp+FNOR6TBwJ2VnYs4J3s
Ug9jADD9vElTKJ4UuvKda1UUKBOB8uZhKOJ/9kw/kvA/N97pYnKpBxbNw+t5mwbArftiX8oAqcaf
W1cd6ZuSE33TjflDyLz4lqEY7+u+T7eMFxBRw4sY6ogHbnJx0hHvDt68L72LUPXPnw76QB+lfXGY
cO3wUyoQYyzdausJ/HurYjb/mRlZpyqw8V9dUB30h7QJ679IDxztvqnxf/74WdWhR/sWUzOLFoVN
C5PgLN19YEC8IH5u3m0c1ZVejuZb6QbnEWn2S1judJXg8P3cvIx1KVIlnStYF+c/QFkbLFGO6Lpv
bix7FaPEzJuWQ2ARwdFgyW9kJZRmHre+bI9fHRlY68/f7k6GDW2Kb3fjWgYn1vqTe0xFoZ6yTVLx
tT4sm83ZGHYmLQ2oSZrCfJvzCNgDVjv3WMldty6zEWMkFsZRcwr2RTmDOecVAQ9Rm60M/toILNOV
aeWxNPPRfJfD1UtneYNEpQvNALkBi1pOmN+tg2W+CsRyETxieqsq7wKppeMkQxf03Ow+cw0dvV5/
e7zgax1ZF7HweydkpQqvrgpvi8/IFnd1qG9eX5+23aBlbX83Hsui9SQFBBBi9cxj6EeR4WnBwBnJ
rjkQ5iPiNiB6OT8e0crZxCzrnnzaTVMzxggPjAAc4dWS8YPjdOZpX/uWeSNYolTXC3NDLLk5GA3z
LrKtqru15bCsWxZgRUF1rrkpwZ6Q3uoABqGCvgQNu7cjQE27xmCDy6Ywm2jc+90FNEEjqhJRS7bX
5WI2tmyKjOxDaCtcgsoU8WHKEXU697PYKgxdWWAbWDYFqEQNeRdeRVm0hwnAiv9ChDP3Xcs2oox7
LYeeTaSeZY/WOxPcXB9e++N5X1leGzgmFASveV5DUDsg8RXKc594CqbpJW4cdcFzHzf5Rk8rR5SN
HdPtAC0TpzC3wG0+UNCNnITJy0MmJrUrRM1s8jMyDZ0PEZ7+ovrm3VTCwZhbtS9CzWzJ0Eo40Iie
vShRXfyB6F4lsyP0xuG6NjeWBS+SHx5tMjdhKXwj1IcUJj/UXZ/Ld34YNM2+m9qGkqVFFcoiazBB
YfivECE/Zfhjn4tkg8hYLhfxd5UCwUWn5kRSaGBfiV+Z9PPjrbpiZTZkTFRTOkRlH17z3BnYMXCi
jyFznJ0LbEPFJLjyipIE4ZVPM7KKTUaqe+khfbnv660beqrCkLeUt89kFhXknBBwCQk8jsetr2wg
WyU01WVeTQ2N8sOr8AcKPkZ5oG1Abk3vjs3GEi/f+ps704aN5b1CAISgBMoNUQcThKg9pXRODwWD
/oQ37wTWMZsUDVR6EDlThXimjg5RhJ2/n0S9d5+Snx3KVFe1G6YgehZCmerotg2NP/tD5ZCtFPva
RrWsmTHlAL7HUdhKwQJ0YIP5+Mr8/Xip11q3LmTToay+6Tm9Uoinp5c67bILNFnolijYylaygWN5
ia3p+Dm98hB+nQ5wQNC2+hLNKDDZNQIbPZYvEnOzp7GNkKkUevZPoH/eEtdeudBsrJiimeZDXtBX
9xEUdQPkwWkPlVZVtn+DHGKOjs7kzlsJ8de6id/YhK0TamJEG/HioldTT211UCh8K+E/DhSCCrHJ
6hOw2fPHomkYO0xchUF/MEVgzk6DDX7xazaZj1E7Bv/VKiTqhK8ELDmcx+m78mpX/JGi6PQ7h0Pk
g1t1VnCQJhL+mVd9Jc+iKeL0irqZ4hvJKas/uY1P/5ZgzKyfAtBtfUcAJf8jVXU2Hrzc8zXED0mv
Pzgg9v9OTR8Nx1mmU3HQGfXjAxA0bncf5kzys5FA0rADpTUN6YGHNeEnRXuR4+nYZC1ESEqgkoGe
zx3gLq8YS5C9n/pYCx9V3EaDnJ2ifjlSZ1aMVf0SzFrFL9RliOWYSkX5sQpm1h0J5NIUNhg0aY+6
yxHvwR9peQA13vABLH/4uxKu/2kWUCv5gKpIeG61EoV+Ud7gsz8C4QNT5FGdju+nGQVp36PaifIT
Fw2o90k99v4xYvX4t8zBimrqXH3NMsazZ1NRA+HhsG4BdE4d0KgNYOuvjpUzaH2aWZbnGnLXVHwu
I7CUHTVjGTmXbuaxYxRUQb9Ry7Jmbsv/byKmqZjBIBJRek3Byv8hBdA07Ufx3IRbOm9rHSznyJsO
oE6nW5d1FA+buj128GHoiYHhuR8Lk532WbT1mAqg49h6raHXRQeBqaE/NQtryb7GrQNbeiA2DGSp
LwLYnKOhCL0Y6u/zvELrrE4DX4tiDOl1AXWZiPLgEIWVe/Kjtt3ysVdObBslOPUOeIJYRK+By7/m
OeCZoRNs6YOvLK8NDhSBzGZcNvqSO7T8mleBcyeA5n4PY+VubNGVa99GCJIyK2oxm+hqaHxN++Uw
JUCieocMlIphVypnn39qM92lQ1GDUtSNrkIAiMOcaL7VdBM7tjZTlgcmSzmMbA6jKwtRvNK1gL7l
Mk/PPYFw0OOtuhJUsGGCEPKLwauOLhY0EXOIOXdm6t0fbotLbqFVH1E385QJv3D/ftzjyt4KLOtm
Ki0jCv/r/03ZUg8fZFvEAWttW1aNeHBsfJ+HkBd2Xf9EArBoZEZtheHX1sO26yFgYZdy/uwaI9Qh
oF37bUoDfY5DFJ88np61PizzVtBhlrzLMARKAY2SMgW5Bd63AF/twqazwHLH1Kz6Qg0tu04dYqsU
2R3y3gHBXLaBKVpZBBsxyF2d6aIf42vXyv+5EypNI4Ny3MfTs9b4so/f3A2TI2k4di4e/rEnTXbI
VSjCk2jHsf+4r4fFTXvTg6547ucRyABe3WCTBZ8civjUvsYti3ZTuvhBM2J20FvOj4qitu5YAA63
kfhd2T02QBAoxKANHRcfL9OlEARB7QVUB1bRndFtGxmICo0uDiAVfnmNHGmOkCqgMv1hf/Df1nnV
2o1LcK8YFIJAVht0qOogCbrYtwSWETPUbVLjEXObmu6uY0R1cIT3p8eNr82/Zb2pgppbV3vmVpX0
hxyb4ThxXG1+K/iWkN/K3WZz1YHz1m2QwYiTfJkdV5iPJpbp+4nXpyLbBLWu2JkNDKQa0mgRdCGT
Cs+FA4WA29EBDcG+NbDxgAig1UR7Ul90tHBkc7QelfLDrjWwueg6PPmdAfQnCWJ3/iHVENatauqd
SjCabnz/yjLbEEDJCyWyhnmg3s4CZY6aItVWXAqmSVA8tU4wbEmMrq3D8gVvTiNXSwUpcGz/Qw5S
6wPUPeS7GsmGjRjP2kCWbt80n/vliIjjJJ+hL98BSlepJ47yh1MRNVvK1msjsO5kM3uNiueAJZBn
p2e8cppzTOjL47Vea9w25lj2qJJxsjuKxsO7mNP4Y1PM/S7gAyOWNROAzoIsLnGa6h6q6QTVH6fI
2SLrWft26x4mEiEXvFmD5JVXV/qUX4eMbnjAK43beL+ltjeNx9jPDxMN/w0g3HguQYJ32jXtNtgv
R/0I69ouSDRciHsnGcgr+w5klvuat65gNhIXRBKvH0/8r2AFUMe6Mt0+47Xhfm7cTCbN4gZxcbAO
T2WlD1PUkXOj9PS0bwCW1XYgBhgAmmlweqILKDNXB4TrvjxufMVmbRY6+M+kBe1Pk5CweYZUufdF
sElfBroAVPd1YdkslzkR4BVqEhC4uycEH+IDNUV7HEu4pI+7WLnGbLif4SDVV33QJJ0Hthntpu0J
imrpjz5sw2OfVc6nx/2sGYJlwxWJpg4Vek0iVPPBpKB9LPxNb3RtKSwTFhKStJwUTSIX3hOp8OYQ
EnRxbbxPPBl3u4UmMH2pRDQWHMKQkMnTS3arN8O+p4AN25OeP0VwQfmzKJ36SEN5RYBz5yX/C2wv
1lEbEQI7A/fmeyZ0DC2zOd+ZwrRFUV3hTbwXsLGAgNNpovrPqd0stFnZNbYgagVeIqeVPXZn7NKv
QUz6/4bK9MW+89Ndun1z7bp5MWe58FycDYsMZwnO1p5sBljWPt6yXrfzSxJ1Gq3LGlGJtHTCSzNA
jm2XRdkcc1RWISDq/pQfQLj+Hwc65NPgVXTDe1s5F2y0XhB5FNLRTpksqA0Bbo0Um4e37L7NT7E2
P5bV8oojrFKrNqnG0ACsgRdqJpx2Y21/H1GJbKyeKmUOJgST33NUdz6poaPnHP7iIYhpcwRWoD8B
vxfeB7YJBP39eKJfAHxR4Zh8DspElPJ/BMjfczygavjxav9+PSIbv5f6szZ91WAzVaoPj0zjfOA1
KgCruP/T13jhPO5nbRBL/29MAqoC1JlnWJwOashcdSQNo4Nu53EjUvf7LEtkg/nA+suikrj5HfLz
YRJ00XJcf0iD7E8tufNpyPcJ0rPIBvbxeSilC8bHBG5AcZfpKD9DmYLsw51EtrJp6tAGNVt+CRpB
nwFV2eTvWrPFxvz7Cy2yYX0m7ZsKXEllIsfZT0zV0g95HHYvhMgtrvW1hbYuZNQFmaDJ3TJhTv5e
Sbw4mtIjT/t2kWXa0pm1T2uvTFC1Kt9BZks8D3wfaimygX1TSWeESo1GGTUCBkqHL0DQb7nUK8eG
zQBXhXGRu64aLhQlf9DjTsQQ3ISnP0KzOXF651CKrXrtlUW2kX1p4SPhWGp9nWZNviqAFMvFsci+
o2rb+ffxQqz1YZlzqjqcsEOrgU0wT2mT9S99zT5E5eY9sbKNbFY4xiG8BIEtkXB3VFdagn9BpSh5
efz5a60v/785jZDGG+beOENC+6w7VdBLvQwLp+C+1q0LWoKYE+zXkU5yifBHMKjmTADt29k6+fnb
ZUxH1YYT6hMRAqx8UDhuYyrX5sUyXh37De97k+PtAeblvMS8LDrgj6dl5ar5hQyuaRozjH2eTHNQ
pTcTxmWZAqE2Aj9w1K0jpHvkc7np5K1cCTaCDwVFXQ+GRXNZXA3J6buFWLCLqg8t5HT6Xv/5eFgr
c2Zj+fI8SD0aR/pKnKLun6QPoMglNq7m3x53sDJvNpgPvO1ew4SLBadR8Pk1TUQhPX6extBNZhSn
79tYNqxPU1a4DTwbkIVA7BJ+hjrFAODvbH05Sd6YHLzhLnDnVF/1qJ0AgGnQtCKUlk0by7ByItlo
PpPXHVLx45CoogFsPXWG6Qxm3vHquWASf7wSa31Yhg0wa5oRWkzJq+8nFAKmgDL808lu36MqskF9
CJVmuvPH4RIUvYPc/1jO9SmMXE/tXAbLwruBkmqoy+E6CfpDLfSp7U4aXsSPf15i2aR8cFnUI55W
kPevjrci6l6Q1N1YgBVbsyF9GmSCvC3mIcHbrTiYHpyFQDDnO1tf7u43W1RmLQMcJsT3G5796Fow
hi9HxeO9s/bpVtALKaeC+WE4Jq8w9Ql8wsdIDf4upCnQGT9/OspzC5YxT1+p50GVWKpgPgAfyr/s
+3jLeN10rk0wZ9WVBfNfuo77Y7aQ8u1rfJmxN9NuZtH4ZdyNiRDmG6HSHMI42KglXzk7beAen+uq
KxFAuHbOAoT2itQ5BO5Unv0GFNphPyi6MYqVs8GmgVNgvAhFLgDfj9L8xnmc/8Gybjz4aidlJCI3
P08UxGw6p4KkQ5KPYLgG3v3S92Af27cKlvFOOhqZ8psxUeOSEYJa7blwEE573PrKOtgYPh0L3iH0
NyS6LD8pQqMDB7jpko7qHkISfAM7s2JjNo4vDZGKqHNnTijII08c1SznuGg2Qu4r7oSN40uDMQtC
iEVc1YBqT0H0cRrc9yC+uLCUv18KNB5P1dogLFPWWQ7twa4cUSiNmjeXBzjj1FbybK1xy5B52ZTR
nHPv5uYAHkQTPbzyaO77csuQFbKgnp85+lot6DXQaLvHcOj+3te4dfd2oBxT2g2GhNeoeLtAxTz1
biEHKHojt742NeRn68qRk84iE5qENdU8H7lb6PCE0Ga74cattW9ZL4pgem8oJwPrRaaPV+Nn3ex9
FNiILgJCmXBINW4XDskX3ojuKXQ2H68r1mtDutwaShdZR0ziZlJdZDexO+hxwAXmpcUp8zc1G1am
6Bdc1xDlnXIHg0pkQNI10fwQ0a0yrpUD2sZySV1Hfg0K+aQLuHsjg87f6R4vynbeGxoKLNMlKtMe
cVw87gsoRJmocE+1mf7aZQA2lEv0XuoDFI90t0YRwAyxe2gTEfceusZrtsQs1lbaNuFZQwFi6E2C
wtv3NGMfllo3UtVfHHdLyWltkS1DBvEJys0Dga06LJJsGnFANwr3kTxEgWXFLkRKigZMKAgBhmfQ
okCuEAf1GD0hHPWysKXOUb3voLbVR03XmmZSRidMjOU7IRE/MGbyd7Zu3cfYS7LqTDYmugElCrJ1
4gkMKVso8RVjsEFcrp93reOPfSJR4HpcOBbBYdAfwzx6ebxb1zqwfOmuB8QX9XNdgnrZ8gMvBRRe
2pJC8qDfolhc2as29Ztx2lFOxuV36fAfXKDqAC+Q+NroyFz6XOmnxyNZ62b5/4172oEjUnswg8QF
QVciC49+6ahmp7wA9r2RqALa8JGWlN+vwP3IBndVgZ+GWYgLSADvG92ULuY/3GYY4wPiGEV5lGBe
cg4Vq9KzjGJdfHTSEXHux6NcWy/L8AMq2lxyZZKqXqqBhDejZL36Uquq3nhdrfVg2T33cxlBXhsJ
Th6UL2wElsPUVXMeRApiw8ejWFsry/qJ3xBiBpzxRlb1KU31nxJyxk+dYvcMb7uNkaycYL51k8Pl
S8GPIYcEhSn6HViWhuEwN63aGQSwIWABKOemAKK9SUoh8lX5ioMxf+sdujJFvyK/UmDXM9MlVQvC
RzkP2eXVD4ROJr/P4Gl8vBIrq21DwPDoGn3ihlhthoglpOhEexYOK04hKqg3jsi1PqKfLVNmU6bD
ee6SPB7kOwIKn8mDDNq2OMZaB5bpi5yiHCYmwHh0mv9IaVxfwoGVx4ECkP94ntaWY+n6zekSgHfF
kWAdSyB/lp9T1uunqgFYAoyZ/tGQcR9yMbIZ4VThynjMuw5sMr1z7KqOnfXQlUnbgKX58VCWo/03
55fNCyecUEWq0X1SsYEcVT+XpzTA7U5HPR+jjiaZavk5Xv563OGKHb6qpL2ZO9lGTh3EZZcEPqr/
SES+knzYKvJYWxjLyDUyEL1wa5PwRdJFmqo80AALw3PPnMNB8fO+QVj3vA56k5JmCWmhfOmUu+Cj
CnmxBYZaGYWNEyPl0Dj1RPQ1R9jsThrWXVHrpM8edKg/+HgOvjwexcra24gxNo4yF7GebqabDrqW
t0Xckg/D51rpoyfFJ1SAfXjc1cqq21xxk3BINoQ9ruKef0U0cDr6obMPuQEwws/miMzEPKK2rEt4
K+oDh47yYYh3wsMjzzL2XAq/TOWEGHXNoyc1ReFlbiFjsW9ilgl7Yw5u4frloHKcVm5dlge1xO7z
pURiX/PW/W3ytEhzBI+TiQbdH2noIfc65uF1X+vk54+vmsZrR7O8btiEZVWY+HrRmXrc+spBblO/
gYg46KqswMRzQEKqAhmBtAHp+jhl/zzuYW1XWmacp8p1Cj7PtxQk02J258O40JE8bnzl822Q2CSH
KhqyCZOD+Q+h1FS256pE2VaZgZH7cR8rA7CxYjQkIB1OvfE1W5YukEbHc77va9u6qCcJpISrsiER
DdwyZloKqoXof/sat0yWGT93GkGGxEVK/9hG43yehLt1gK5Ni2WyPJ1bPk0KU/9aOo1C5wzqhVsC
j2utL/+/MVkc/IFb5GpKTAaBR2gLRodJ+f8+npiVs9/mdUOYEhE4ueDjiVHFkeRecZnqzjkql/Zf
UYO6r+ol+gUxlhOPM2bQEaRVOMg1u+jqjzsR5sh1/TxJspUcZFfYkjjXFGS9Ffm6rfG0ZlqW3XZT
FYFGqMa3g0yAntngQ0aKZdj9UR3viixSGzJWAQSD+qtlIaT0+hOJWpw8BWLgj9f590OgNj6MNFVX
w2+YEmgkvVQgljkIN86OdbfJLvv7lymS2dYKNKOHxB4Cu13Mf5CAy7/Stva6k05LBm42KBxcgVqO
ZhRMjzMqSWK/2tjDa2OzjNsNwM2b8na6aGTyj65h/nFyiuE0hJs1Pb+3QWojx4K6T51WkBxZvyH7
kRNeoVoek/h4cdZatyycuW5d9OU8AYDgpSeocmf92Wc9mc+P2/+9kVMbLiadrmSi9qYLOATfsya/
Lrz0dACD4JRuyYqv9UF+Xv6JybDxHYUZSmMAxFGY9J3Bb/kYiOHjkOLH46Esu+nX9wO1SeEUAT1v
3cXTJW+i6BA07l/T4Dt3GVT1c1Pg2dXAQjf6+r2/SmPL7EUb8DgGP8gF1AzvFwraJZ/DERqUUXBe
xFL6fqvcfaUrG1amO8+bHJ9Ol06JM3G89wqCMgsPu87Dl6VguW/34b2pDTILTA5KgCmcLimDtUxF
n5/awmxM2Yop2rAyojoxZdDbW/ChqX/sUr8nTxWP2tPo8cZcHm+CFXthlsFzPx46CAc57wJW8ieo
wP0Lb3wfNpH+Aior5nkOIIH7ToXIXuMu/wY6lC3Cx5XtyyxLT2vwYYO9ys8OLgjcgvAl18Csa5Us
CMV5zDaKZ9a2k+WGk1AMXaN99yKH8AzlkX9ZFd5kH0Dqr/jEZv3R8dKNONfaiCy7J62YWqdzsFNV
+UkD45Lr9m6kOYkmfLdtIGtLbt3vE6jXxzCU3kX59AfN8WCJfEAvHu+ntV1rGboMPECzZOtdWFWj
hsPN4xZUvchEh8fQibN9qF1qY81oCAeIS2Auc0hFkoq+zM2W3a2sgo0vCwpF61H5/bUrxlMgxMuS
dg7iv8u4+h6RfUKa1AaZoZajqeU4tNdqQHZSGZDsLJy6jxdhxX+wkWWQI/BMB1aAq6jME4F2bTfT
T1SIpxzyjSwfPlasvjnz8LSvu2UvvPGqeVo5nHcNATprAhRsgf+lkhyl73yfxvn9cu42OIOjnak5
oPB+7lCMvW5ZKosr8VCDl+bZPxEptt6uK+Zhk8jRaDKj33g4tJrY/5SmPHrvgNFkw8bXWrdsXGsQ
vQdTVd2Bw/xIvGj4FpdD8O3xQnjLofSbK93WIeVD2ommzaq7Et6FhIvc+Ii88WvBBMNyBFnxwjpU
SiAo1Z4M64+j7v4ep5Fcx2EzrbxyBti4NEHI7ERwk+5CRPwzyTU5prUHZG5T+xvgkJUubGAayum4
m/LUeSeqfjgqs0S7QSN27N2oOD+ezBUvzGabmyDoQWNJyztkVrsDSsER7mxaSMfgwOenOUrBFLOv
p+Ukems/KHppaZTxey7136Sbp++IIE6nuuI/RjNNG0GBlXPNhqypLkStg1NUGE99UmI46xCZATai
jKYPEToZKN8n6UJtMrogDKEhG8fiHffm7CVPUQ1qZuOfsib/5/GUrdzKNhEdmFvHgjljdTchKe7M
BdUVKqdK/6kuDf3BByU/tr0f3pzIHbYiNmt7zvIEDNeImAVMvKuyobsIpyhQEl+FJ6iF7t3W1unA
e9pEdU/4HbFKF4geMK4xXRWHmOxM4lAb1MYdhOUyJxf3SiC0Bc5jeexQe39B2KXYYCxZsxzLByB9
IIxbhUgUlz27cBEliD4h1t4W6bmp6cvjLbCyHL9A3MImdRs3xep3In5S/tz9zbPgOSwANHncw4rF
2PA2PbplHHtNeXcJ4iB57OgzAMn5chZ4R8CifP9cF41mG9foytVgA96moh09F5xk98ofgT+mUoCZ
bPBayi6Px7OyLjZTHe04w1dTcef55OC9igRtRWOSHdtSxs++63lbUby1mVvW7M2JFoxtPHcwlTvI
A9ALQOd8fOmQdwOdoF/4d88lDtkFQoRyzc99MVnEivcpqApzAoUAcP34x9ITnx7P2dous4xeVWL0
+iJHlZ4I4c8qicIYJse/mnanZAYCvz8PYCxKinpPUV1BKp8MnRzhDkZbue2177ec/WpkEahMasyO
8eQHIhqOmFvwqQk2b/u1bWtZe87DEjIZIciDOOpXgWkYjn7lbsF8V/asDYUTUedlJUgjrqLNfiyS
hjIbnkQ/QFF6q35rZQA2Cq5rORdOFTVY4iz1/tLT4NBT00diX5KL2kg46K1E6cT88koH+sMLZHMQ
Rfb58f5csTQbApePI+iDQEdxJa4+Ewq0bNcdiOteWM2ukrDr4268ZTV/41n+gobDnS4J7tp3Asp8
oG0GdVrevEvDQhzg+4+HFiV1GZ6rBQjIgKbdojVY2b42uxmZ68bn/cJDmkMB+mWh55FNE32CBNu/
j0e2tvqWgbOiASCmUOV1Ks3yZgEtb1PuI/2nNjoOxDwSucEYnw+nu0jgbMXXGWPY9+mWbQOuGQ1O
8To56Zy/g3BseKndfbwY1OY14/mc6REKPqCApahU1tAxAaQMghrZqMyG57sy+TYsDgKxeINAixHz
o6BS9fpK8LCLds2PLYcqSi8roMiG1mm/YPoE2Ma3a/dWtqYNh2NVl43MJTg2OEBjB8B75qPMh+7Y
mE2VsJXTz9ZCdT2nrWoI6+BlTcpPRge3vAhfCkAti3ILObS2Bsv43tzVENrpjXAyjKMS83SAV4j7
c9iCka/N0tLrm9Y70ZKM4MzDCJrOHFgJHyBY0iWQpt9Ss1vrwzLhCsIpM8q30AelApwbc/oPOGfT
k45Dus83s8VPVefkeckVuhBzFN5QGUuTBnCYfZ6ZjXBDQcOAKvfYuQR1+ZITcmRR+kWKMGkAqXts
DGuTZF3TXSHLlv0fZ9fSZCfOLH8REUISQmzPg7Z92h67bc/Y3hAezwyI90uA+PU38bdpy63DDZbd
C+lQUpWkqqzMucQXDBXQCqpOpyu41YJLLk1yOTSHjXXjQ8SCseU1FiJNwh9Vxln3AKnNYL6ArXju
zsem2R6Fz/YUHURfhyLDpyQCcW+I9BcJMuB3ATC8O4HJYS2b9Kz026b3SkViPwtesUmf+66++Nke
dMvhczbhWcnmREMSlsSdGF7RAckxT7JwZxVcg2/f9Mw8suKofbEC5gFZZXFOFXhOc5Ud69oTvyHb
CM18TmEa2jRI6o8euvbQU3bwx1u+zEfRFXVhTKzldFr68aHJip2sqGtNrXt2UvZBMkB/JTtRjoJX
Q8l/uphAQZaqfmfbuExvncge1CgZAJdrXKfdZeXkDEXunV/vGtryX10VwOxAbC2uWBEvy/DadOP1
vj85ThkbtFaxMZF9v64xa5YHb30chvKqVX2qp2O/3UarAapG+7nCogZiiJUfPnThHrWWwyw2Oo0r
UeQN69Y4T4DkpF8jsad39BOs9MKV18amTXTMUtlhMZc8jq6gPT+BSfxNfkovXnCedy7Wjk1pQ9SC
BJRCEdFrnETjUzB7TwELYub1O0k/19JuZnsWCyKZAIDi9WtMluZhIfMDyMDfZEN1Kvpq5/3t+gLL
Y9txoUk2NGssBOMXD+SK53YBN3Rd8L1OeccjxyY368oq4l0WYYoGetdc5eoKxc/kOjA5XIFJ/ubT
Mt2p97k2lOXCkIzLsirAXp2UuYqpA7R9Lzq4FsNyYT7JBiKT7Rp34NK+rktSPrQhSmK095LTkibN
jj87PsGGr6EIQ5RvVsTQ9XPBpmvUFDu7NcK2ecElbNAaB8PZJMrtgG/WNL81tNFfFfiXzpBmS/9I
of/RbOSvkI/+IytZsYPncewwm/msUSKUJPMwK4GkIvKI/h8CgJjr6u+pKjo2mE1+NkoDjtxwMjH6
ZpFtTf1L3benmoTXueJPoAjYubm4Vmb7wmfumGRTmiU89eMiz9vTkKbrw5SjLnc/jrtG3/7/bPSx
4GWKyx1On2X6asb5LzF8vD+yY+fa0DY8ySqQ4QZYgaBpvnReGPsLKlcZ+1Rl1Q55nmsO63ju9Cjx
muWQ6e7Tc+3lMUQRTxE3f9WR2rlmuwxk+baM8tmvumyNmyR9IJJ9GLNgx+dce9TybVKNhaapwA5K
P5cEjK/kTah2IuzLPzuw8Wy0NUij5tt9t6nRDyqq2Vx9VHXvr+12a/7dp4Pf4Gx1UFSTKenDhmYC
u/JToqZXtB8/As7yB9P8Td7Ol/tTvbzEgY1rCyGSRoEBNzFTRXLqKvQNrf41m6NrSYP/7s/hMtY2
9zMnQAdJ1mNEgyRho35A37WnJ4Or06GrTGCj10DgmSPV2ZMYVLPf0wDaBOvI5p1N9HIYAuvCr789
6ssgkCY0MYgYfeil8/zJ5MPXscDLWXnFdEIBsjy4qaxjm1cV5KujjMTJ2HvkVDWeVG/WtBz7nX31
skcENveZ8NKslFPhx6CC8980W4Fe9qm6+gGrdsKSa60tf0bfHsvFQkiMJJJ3gsyVfJiaee8C6Brd
cmmVDqaRyQoLTW1ypatavoMMLfjz0D61YWpFPZkhIKTEW3mW3luZLCUuNWDuvj+8w/o2NE2BiCMK
EpimIkjedW1SP6RR6J+mZHe3uqbYdvEzTzOZt7QQZiFxAa0LaFx+ggblx7o7lt2EIsevw6P5B5Qn
bMA7s5P0vcBVzJzradztwHQsrw1O06IyDO8RnGlimOfuzQCKpOQ1tDTDY+QPgY1QE2iDBr84xQZi
6M0yYEp8vQrQoNxf4c0OL8RtaTnwDLK5atYTRgcMecDRH//Px7q0PvkT8lP3p3GZyTqW57xpK2ji
YpUL8n1jX4IGlTr0XA6k5b8zlRGe+NikBfotz40PvalQ6WVndNf+tPx3kPNczVWF0UvgJ1O/+JRm
uHD17UH+gcBGoa2dl1WiV368tiidTmXpXXvKsut9yzt+vw1E64qqh/yUwNttxqlPJVpEON0ePKY9
xssX2Cg0NVS5AtyfxIpG5DXPl+F70NMm29mijr1j49AaxgJwaXryRiMT/dk0/dSd/IFF7+8byDX8
ZrhnAQggt3Fu8zK6DTryv1OuU6ic7Q/vsv827bPhiac64Fbz8Mb9Weg3Ixl1HeeakiUefQpU67Gv
sPxYC7AYRcEc3jRpqY5B0wZttaEWdCcF4PoMy4GR4qKcslzeCiOeNgHNc9WoLu551+7c3F0zWG5M
xilKTNFtGcEtxV+DIKwblXjNqv7oFJYvA5esZRhk8paSNAOlHRp3Aib1FcyGxzqDAxtSVo09SLda
1r4yPto68vaNKvq/p5Xflnzvqu3YsDakbC5kViYLdJqrIqcfuQjBY1y2AN8d2km2gKkAxR+pKyVv
qgcskqNCFJSp2Hk7ORbZho/Rrs+hG09YnKA6aipJXlOt3y21Cg8lXgIbNDYvaL6vaj7fkgDiELJE
UpZiL13v28ZxWv4GGPPUvPiLz2LNW6iKIpZ2fnUBp9fbsWiSYyeOzX5G0N2PTlOJE0eAXJ4kVfBn
P/X0XZ0f7P0KbNqzoZvLMVKaxZuI8s/jGNjhnXD9cnYnsKFhauSNnsp5upkcUHrpgbZHLzJGi/T6
QHyhXs/TIN/O+fShH+Q/x9bFcuy5NG2DKwaNoVDRnlSl6ZW3C4nnvs4egjAP0521cfieDRcTI7Kf
XilZPBfNj4JDFhr6O3sJStfg29v62VEhm5SPY5AtN5DoFv3TAL2rND2xAvwYO+7nmsG6bKuQsyzJ
iuXGJw0JeZO0Yj2Xpt8TONnGeeE2aWPDhqDURV/MKySE0HKkBwTyLc3DRfUelSRzbvHH/RV3BJJg
+/8zW5GoKKY5SMIbVJfS2FDcVLlpwH3qtXsUMq4pNiM+m4JGA8CfYcNikukO0mYAqZQmxC2tMjsp
Sddy2Ic2VGyKpCDQMpce1hgp0IjcSr/s6/+OWck6tQ2ZljxCd2SsGWpVQ4Jngyy65pb1u6qOLitZ
x3bKA9+v0OmAYzuHVvRUVDGwzX9lOJauxz7Ccm6ahUyQAU+UVHKkhenKcUPz0iARJx+dWN5O3HIs
ho0Ra9owX0mBGw4Xtf6aVEja+2je+H7oI2x4GGCSS58jeNw62T7OKM5/MH0fnNbST/88NoPl202I
1E7Vy/CW5OLbMEFbKGmK4rQygGbvz+A4/WyU2MC14H2PsEr4/GGTX75sMLqwnD9kC/3r/hyuVbD8
Ws15hD6DUt6AZkhezevg3cJVzju3A0d8soFgvjeCxIziaCWi7U9LS6EcTAS91ANDPU7W0TnDBW5n
37o+xfJuLghFvalabtBqXXK0wY7dBCIdI5aDO9by7mQq6l6Scr4Vqg/as0QV/ZYnQK3ujO9wbW65
NodY6xQU6f/u/A0O8bf+GnyL1oOgz8AGhzVh7oek2l6+nH5P5er/kUBTfedd5/j1NioMFVBkAULk
TaSpHhPtmWsRseXqybY8OIN1XqfR6MkUhMox6z28qtUyX5BC/JikTbRzyjm2kI0OS4VMOIWYcKxN
8K0KMnbKp1ru7E+XgTY3f3a+CVGOplx5eEspi+QZqsJNibbwXM+nXq9jcPAbtumfTdOtiwT90rql
KBECz0JB9a8vD9I/B2wz3bPhTafBetuFUI4EZVVwmunYqQvIEDHfoYhkC1+iAlYpXvXBwzBFarxW
tddUP6KWMLGHPnDEVRsWBqmBTBplELnLEbKptXg0q3g/KE+evDw69qyzwWEJi0Q09QvMghp4eR4i
pMkyFEAv963k2kzWIV0sHrJixZaI7lrQyJoB2qZVWiDgbdQGh+awgWEpunWQHEsgQbohb5LOlJch
NOUrr9tl03cshU2ABuFCM0HLzTyY0f9D9eXT0GjoA7GbDPu9DeUwlY0K0ykadIowmW4DOtsu6Qh5
0J9KqpOHZt37lnLEDRsZNreNV/BwILe0EuVX3nF/OnlQCz8m1B5Qy6ebSQH955egO6QgEzqZelzU
H6sm3V6x0nFQ2/AwkuqRk77F03FA2xzoAEF8xrLmVSeYvuaMlq9aIqcv9621xesXXi02BVqDHrBc
9jO5dUKyJ9miF1AzRCmSQHk71Ys4NRCJODN/PJhU/o0DLZnRn2d6vF6KcXhP0IeKedDyMGT1Qbn4
wNbJBOs+iNO5F9x0BhYGtDknl7GYwp1w4log29/9KmzGPBI30vHmMyDYH0WOwdPtgW8iEFlk00H4
fmAjy3gbLB161zDXAs6Pz6KmkXiVDD4QQwiQcjgm6wq1xl+PEkUZLUDdKW5oQ85PZq6HhyAF7dr9
XebwSRtjZqZinkfpidum4UBJK970FUqN9wd3xBQbZUYWlkETvhG3mY38KmnWg+t8JPHEDnY0BzbG
bFZtWwbTChLmcCv16qDi+Snk/d4nuOyz/f/ZQc6X1V9xCoqbwvsLfXKV97pn6cGb1M9e52ejU2+t
stWHBnRTK9BlLl1Qle/kODbdTiXctQLWZZzmYIxhvQ7iJAnKW5o306s5UvRtUNI9BJPLQtZ9HEoC
IiFpKW5oe+vEqSuIUZfcl/JYBv5n184zGw2ZBmlWVZCbKKb8VbUsyDdypfO3UybFXnbT8RE2rEyL
JkSYVeLWGBWdihbxIpwOsk4FNrTM5BDlytDxehtmOv9LIcoJ9E8SkWMJGxtDlgQgmqpSb7qpaAB6
s5kBuzO72WXHFrLxY+s0mzlqU7QfQ+D1NEDU+EwN+wZtp2XnLu6aYfv/sxWWgZ+JHM2zNz5nxUVQ
aFAm24nKKiaPVXptFU1oiIMGudLF1vAzvB1aUAIGzUEG7MCGkGmo64LHZghuapHykkz98NlUmbnO
SBkcuzvZvGgm0BDtTQq0Z4D9oBlWhjc71G/vx2nX7rdcmHf9WJVEzbdBjEV3arTM9TnvpvJYGZBY
xzLuRKVW1QrrD03wpvPm9Rywgz2m3IaQkWhhsm55cOuYN5wq5DeuLCz2ZM9ftg23IWRAB4IubpLB
jSKp99ZEo3qUAX86Ynhug8ZU2RO2yBSG2cBpxAzl4xTOezwsL/sVREN/9at07eaFNvW26TV6xDqS
prcIBfezv9THAie3MWNgts3QNyxwJW7UP7QAvdIqdpvtXR+wrcmzwND1UdIilURjXkCcNjVlEyc9
I0iR9cfyq9zmPOM0qKdo3NqeurD4TGUz5+d1MmTvzfPyjRTqv79+wqB4M5R9BlqlFvLY6CJ622S6
/GrY+LEnWQg9rrzaCaOunWp5cZP0IRjICL9RqNGjC2peKXsdqpar67Hdarlx1VeTTiq63io+45YF
evTQe8M8udsq5vgCGzfWSc7GJen5LfHCcMBZ4wfiXEIb9cOhD7CBYwUfTJmnhCD3qaJPUM/U/+AS
oaOdMOrYrjarmV8qFQBiQm7rMEBLOa2emm5MTrReDjV9chs21kF5WJp29G+6iqYvEHQQp2AJ1V5D
ssv823c9d7e65JIG/oqbVq27S9oCNXtpQZBcHTrEuA0a29Q6xrxqgxsHXMOEoOgZh4OdktzGjCkm
grIZEmweuNQJPYE5ugGn6YMflccE4mGMXw3UZGnUj6AAQYJhWNsTwEQgS5xExvxjHvYbaCwZWRF6
k3+TA3LzDRLQp5odfI5xWzSTo/0jyEzJb3ra6FEWr3z0WVee/h/PSYcL2KixLpVBHZY+psiS5n2y
rskD8bImrsO03dlErims93AjqQD1b0Fjo8D5Y07IpSz0UhSNUl8yRWt1cDFsAJnIasG7YFpusuRj
+q4SgLSecNrV0Zf74ejltB63IWRS+RIt1gr5sCT9poJWXLmcl29j2yPXXRfFf/en2QzzeyIJjfK/
7lqJlpmOcRTIJEvOHKxpswHRecGnDz8LZRT80mu913HtWh3ryBalX0VFEPLb4Mv2jKaa9M+fXddr
SdLP97/HEaZ+IzHLRp5DIAeQrBGqE1Wmkmueq51anOv3Wy6ekllAGskzt9RLx2vRAksR5cZc/KOV
Y6jU/7oe1QJMsQG1xQ34LrSwRktxFiHEo5YZ+LVjJrJOas3TIPV0uN5SNjcfDG5/P9C8fAyCwG00
GeVeWQKsud7mOpSvpQzUrZmSr73El9z//Y5VsMFkVEIZoVOLH6cGL0IzdvL8E6RTLngb3p/CsYts
QFmSMdy053y9dVXDw0doFwn9YYT8z8HrmA0qIxCor0iv/Zhjc3KP8RiAu2Hnyf8ynInbgDIVGJ/S
Us4Phk/qogwxF06jt0byb2rFXkrnKL+oFmgan4Tvj1nMcu2qRGlxlMSPE0jKoOGhVebsR6b/9/7w
rjVnv7oFbUhlRBFhzRPxRDbs44RtcPZ24ViuFbdcW3hVRlYfK84Z1DEKE85/bKCNP4/9fMuru3Hg
UVtiywJVPsQJKbt4StfvQI8GO4kw1++3nFrV5So8MOLEWG1z6kIjb1NXrDv+4DglbAyZAcq7B7ts
cuOD/58Rwb9zCXnWXL9LQMh7Gih7Myqgpw4Zy2YfA38a5Bez1dxaf+38SzSvWW1OPNRdCKyDDtEz
en8ixxFr846loqkisIxsmwqiO0XlxaIEaWSZTh8Xugswc9lum/3ZxXngACEDOp3cGj59IcUPkFLJ
K3KvF5GI2B9AC7xUu+LXjheljTHrxjTpKzPMD0UHGVrq1X9uvSmzz/C2r84RGtzum87hjzb3mEkq
pttSJOmJeDW98Tyg12hl8+uITv3OpnNs6cDyeVNDs4gmNY1xlXudMJG8zkB6uJP7dg1u+TukqRO+
InF5I4bKt1VXTjXoj2S2Ew4dITiwHD4tV53QYIR9OtG+0Uh7X0mfTaeqpumpENMFNIHgvY2mm0dQ
+Li/KK79bMUAgSg5qCkBWXaHNKYE5k8FuYrntX6ofeQV7s/iWPrfQWdtHuqJ0xh1GlNfxnD9V4Nu
/kRC2oY7R7xjdWzo2azSnszrYgCJ9ofPTViY1+AjGY8x3XKbl8xM67CopDa3Jg0ivATDyi+uHvR8
D75lbdiZSrbDveTmpgNI+p21VOCAkVWY/7i/Bi77bGvzLKbg6VFN4VSz20/uLgh9U8DD6j1+fMc+
siFnHTLJdZM17JaKOo314pcXmSKdoDgqzGHq/3f/I1wbyfJv2g+6JD4SeOlS12dob/xA0by7MHIQ
M45A+6uZ0k4XFEVAdks0+GVzdA9PpB7i+z/ftQaWi+u6mrs+8/xblVTru5mr4r+Smu5QTYLbODOj
A7QArDl++tZ1AED9ZY2gfnH/pzssb+PMTL1yNP5n7NbkydtKDGBEh9jJOWfdMT5XbjOQITnb+BVS
dPE2Q7r98nYKvi0SHT73P8Fh/d9gZmHo8ZAqxG9o2z+aClf/rsRd5Njom2c8868iXdaM1TkiKVoA
IWgDBSSW7qLYXL/d8t4OdYQiiiJ6QxMm6JtVqL74tNWH6incRpdRdNUuyl9orIsImRwaViE5e10B
ec/7xnGcbTa6LMWRrGXZRtj407uKsb9MbVLgTdCeBC0LDk6dU1UOwclP9h4Xrv1q+XHVIU1RZ3l0
M1zQ/FINDCp2Kx7jpykP915Nrklsf86VmL1NBAbNGAWDSs8cvlKV31yCqep2YoZrDuuENoSxiPVS
PHRNCpAWqCqvXSpQzFxBTX5/dRw3QBtxpldem6XyaSxwjeXKZ3heChxszYYG8xt81MTAerDjhq7Z
tkvvM0eZaQ3NbmQiY4HRxUT/Eh14YtOCP6EpZD2zRPo73+XYdTYETZZiRXOXjpAPC4IbiPTQazdg
fxtZPhXo+NLjOPwtNEi58onvXBI3d38hOWZj0rpohFhcWUdIxmjxvlrHpoDWK/hlgJvtkjgjI9lx
WsfGsNFpkF6AgAfYyyBUQNl6Sn2/FidRr93jsqZ7pJyuz9ni0bPFMiVuuRWpaNxN9fI9xDHwrpUh
629g+I7U25lXwYf7m9AR4Wx4mmh6CYJWRuKcZ/Ix7ZPpkYfel2ODW9EAwoM0axakGop5iN6AjM07
JylND+5oKwwUWnpmINhnShnQUCe0VO8leJ7ICfxv5Kki4EI8a49G7HL/c1xLb8UEOlN4ZYdV0XMD
/nvoYYAWYbyFzDSf78/gWA0bjIYu2L7PMyRPigA1FnTBMv/jMkbhnuSra3wrCIAlYmqmpotuMsja
P+UQ5v+hW3hPn9xhHxuERpeCmgRxE/pfIEZ4SL3qhwjH7vUCWeGdJXB9gHXc60qGk5QhXpokGy7z
wKEMgNfHTuRyjb592DO3SxpvKkB0BvarNtRvJ3Q3QfcEEtzHfM3fpn02vJ5RuPTRzRLDlQm5NMpQ
76919ZphJza5fr91T2+oyJOolPIGjQ3vL1FwZCt6WeqdIPsT8PdClLVJzoSM2mCUM/jlN2kxmox/
yxQNipCP/gaylvmSSPrRjONHw8drWDUPK9SzIulHp3JNzWlTc8my8mlf1cX1vVYEMKEgS9qu+D1N
SgX4bUmzofMP3lxtyBq6Sydd4uRH8z6kfmmWQWMDrr8TvhzHpI1Vk9Hkh62i4U3wuoqFnl41s8GB
kkNMoQrGqx6bx2n9BEDSHojBcarY+DWepFEx4WIfDxnPvwue/ZNI3P5mUS6P3rir6u6QeOE2kE0k
0ZyRBZ3wAtfORKvhQgdoRXRB/1YYoLVExL+ZMvgEvbcULRtT/jAhSZmBrBvwSRLfD6Wuj7UiRSW7
bACklMUAC+hbB0lNsDmtzY916doreoPyPfp3xyYkVtAYWjKAQqVbHwxlf+lgas5gF9hLFLkG3/7/
PGTkmgy0TEBn8vPqDjFwc/GgLHO5byQHgSS3IW9AoE1D3hp4UKKD9Jx79XQifXHlI6A0gf7YROt/
qPeHJ71Uf5I+eMxRb7w/t2uB7MvBwldf5RpTy7RH87b8aiZcEPII0O6s4zsVFseZZCuFergQAPu+
QgEZpUt14gD8F0v9g0nW7djQ9R3WrUDIvuToQsJ3QE2iuVQ9gwnrBLIvU/Ih9Itv98318ocwGx4n
Q5AWt/1mLm0KJIi5erX05DEPE7ITkF7ea+jK+nWvVS3pI9Fve2GL7CoBvA/vj71aoGv07V3ybCdj
I6Foo8dtucdkvgAT6l+2jr/71nGNbnk7hdq4qsNN+UQpAeWqBfB0kM83hy4GzIbH6TZcCm0ADMLj
eele4RYO4c72mCcwm1ONlgOaQaaWx4BGB/A0JHnCZgZ8uX6Pau/1voVefv/h8fqr/TtTJ+D5r3i8
dQiYalDQbAyeCNMfitL7Ou2yDL7sDsxGyjWMeqAI2+ZpB2h8TVcu5s/d0r0d513qa9dqW+e+KLOG
pPPMY5ok+TXp9HqGuMOf9w3l+gDLn/VAUgjqGP6TPm/O6h/bG3mqQTR4kGSQ2QC5qpKTUeMKG00y
TgAmP6Mi8Li2YXteiuHv+9/hMJKNkhN5R/XUcB5jd6WXYavqA1e1YyTX4JY3b7RVa15pHqf92F6b
SP4jh3KP5sY1+LYyz0JFhY5XT089j6Hv0J1UVn3Nj2ZdmM2pNoux0p7n8Xjrle+T8QyOh/eoIX7q
pv7vw8RhzAbJzeuoy0piG2lSQ4CkNN9bBUDbsbW1nJlLhFKSBdhA6Io7Ec2f/P2OKJf5rYOZEoBp
+4CgzSohBVqPVySMgvpgpLaxcXyewPu+Qs3hJBRG1xTJJ6TP92jrHWHOBsfpjHuVGgS8N5g/gN7O
gJAXrGpgZIIo9jkcd88zx3lsQ+RMrb1EdwjauhEEehEeOWvdo2XG6EPZE2aTq6UCal7AMIMiJCo/
FQ16HbyymY7tIBsVp9H9BBk6RAdFgClPNq0lRrxjZQtmQ+JQsEsTunaIPZ7PLpCA/4RWUXHtx2gH
Quuy/vb/ZyFiLjpwak4ri7u69bGTgm9mrZrHbF68h/su5thI4eYdz2Yws2ZK1YLBxeT7GeEfvEYg
rFq+F4C6lj7ZAao5nO03FBy4A6YVCtMxioJ/DgaXubIHvOH+N7gGtzy5yQPTLB1FlK6BMdB4iuPK
hZB6f3TXGlin8BxAcwe6GVjkpKoGHGG5BIFKsZbmdT9toub3p3F9hHUeA4yNmtvAwQHTBvO5y8E/
umbRP/cHd3yDjYETXg19er7wWGYmeqSeWj/MXQr2jvxgVw6zQXCq6Aa/1QuLBSg0zgaM1KeByB0/
cBjHhr8V2VLmSFmB8gxag1fdVTqecGW5bxzX4PY5HLAMhA0bn5oHTvuflDKQlf9+bHDLg9Fbb9Qw
TLC8aB4qlbLTwg+2szCbSk1UKon0gvhjopleCw0AmvFUv7MjHaHB5lAzohw68OuwuBi89KKNSV83
M97kBMj1D2gb+3uadhlsXWtgubDoC64ntN3GCTBQ74hch6euhV7h/UVwbX/LhaOya4tgo5yrNTy4
EGDzqShu03OQ+Zf7U7g+wHJfgto4JDYRR6sRtUcxoejUg9d85wMco9twNzXVfVcuA4ulD703SAeq
M6m9r4d+ug1vGwgvKe1JsSVf5o9zBtbacTjILAvCGOuAET2rE5pDSiME6TGIQukpQz/sseBsk6Wl
uQfwzwwuuSRE7iNNG/OGbHdQnq+HcIzMBrBRqJkEck0Q16bmqwTpwDkYdlOvDhezUWuUl2L2QXUZ
F414Un75lGTgRCTifTrmn6J2jz/bsf9t4JoKo2FKFLaPLmGln5ydsq5+5KV3TFiR2cqZQ05ojasW
i9OZfB9WMD2EOcSOjm1Qy31TsMlSqFqwuFHzl1mt4vT/uOC6XMty3DTiWZosAnilseWntKh/yK7a
05N2GN6GpskpY6yvDcWhjkcAEWgrgYBZffLm5ZiQBbORaWQZlj4FlR+aMgHwO0sCtkYwmv97yPQ2
MK1J5mBmbV2mp4EtgNQ1II9DbNtTsNqO2N8rLcyGpWmAssu6nLZS4/SR1pCxbIunBFmUWu5Ft59V
m5fm2Nbm2Q2XNJqskCZfobu6NDT9lHoqFD+0nor2P54mLD+HQZL/MHUere9NzTJICIqmlGH+R9H4
kOs6j1EH/cgz+IpMpHcSto5tZ0PaII6eq8Hr8eUjCJ2qoJtPkCLbwya4RrcezmmITl30/fpxR3ro
20Pwe0FK/dh12waxqZDkRESAyQFP9QnAgPKaMbxuj204y9cTuhDBDQVsHK8p6gfA9+lVP9wf3OWO
lq+DHzwyFcc1cmxmsGrOYFWqBjAIFiALvdyfwmF5G8nGhcSDM+r9WEKVgqVBcBZoQDgWCG0QW1Nl
dQM+NtTNa5ReBG8pZLDRJn3sp1snNVr2s1kHDdDnm1CngWDkFYq/amfXbOn1F9zQFtBs0OyLhUSD
iYYiCOhVwumDzvu3IQpJ43AKIxA13P8MxyIzy99lFIEcdwIaYwPRN+jQvcxMjae+E3uds6413v7/
LKJsz/626cCASFPc9cxMm0u+7qoJuEa3fHdgdecnG/Jm1sBC+lF/WSIobN03jmtw655dgcGFgpka
O2ho3qdsItfcS9Tr+4M7bjM2PZoel9wLElARpgXaWU1XPA0gtToxtJGz7aoxYr3vz+T6DMuRE1F6
qHV1mIkK/pnnQt1kvxyDjzAbsWa0P0H8G0Yi1TTHP5egrca/D/10mx2tGvFQWEoYac784Uz6hl9X
I8TO5ncYxgalpR1d82EYfeizdY+FgFyWX+3y07kGtx7Kw5J5ZqoQIEgIfLScQVu/hmi1uW8Yx+6x
EWfN6nM00y9RTEEZV3DxWkiCYjP9VxL+tJEG35/G9RHb/585b4XrWEv5Fh7QxKFzNDG2y6gu9wff
LPFCkLNhZik6qmgWTRGy4f4fxq/OtNDvmkG+2m90cf1+y4Ml6k6gLG1hpnVeQ1QZRzDSlVE7Px37
BOsAFqpK+wUQsLgZcM2ryukdDdeHLatclgd5vNBt9OsiFL5JEi8xOAw8MrwbQBOw9W2gTLGzyI4z
wAaYKRaOpNabG0jwNHZ4gZ5UQv9dEk5O983kmsGqIisBrXU1MbQXenUP4CdSvz7g/IvhO6Vex1ay
UWYNmm6R66oxAdfBKY3EY+NPMVXIC0q2x6Hn2Ey/UZ61PaAoBTKnJIrYuZvUP10o9qSUHSf+b2Rn
JVSh5IirEK+DNyTIXqUQSz03DcBSurmNefCtNtlOftm1HJZXU/A76Y51IlahbH10NNGuYKDGCqiq
Y5So2m4nHeCayDqdqYSqpkcQA4vFfFaBFm8i9EPUyts7RF1LYvu3bpu1C7HuRauiLzJosr/QerSX
CXCNbnk3nco8mihGN4tqTkXUTud9dILLNrZXF3M9p14LzHAK1KJC0vZS+UF5LqODXRbMRpNpna0Q
c4CUGcBV81l6kX+iQG9c7ju1wzo2ciypRrQRTjN8rs/V+2bIozeBRu30/ugOj7bxYhXh45AMEFgg
JLhJPHClmj5sFffDbmCzn8l+9fAFKfINyPiDgghiUQNIRUoQK+2YyAGlYjYOTGXrPOg5C2IKcfQ5
8r7qNYxFC1jfFp4i/5wHwVO+8jdjBiBEW9Q7E7vWZvv/s3M7MaNXtA1C+gxqfMjvAfOZteqf+0vj
Gtzy6qTjnldWAc6j7TWuZoixA997jAOE2Wxok6boB1i3FI0UKIFNsvJuU93lJ2+7Ht//Aofv2QAw
FbWDH2g0CJU5+TREfX5K2vp1TwF0uz+By0SWc8+5N4xoTga7VVZW52Qu9Qlav9Wr+6O/fPmjNuyr
GVDNBr6Mx7Ovz6kB4+AwbQ0c9L1H8LLaP1Zf/gxqo7+SZVgbVXftQwGm5VckQ69ruIDZ6v5nvLwK
1GZIA8xo7gOvg3MUazc8NB7NPpGhF+qx1Nmwx3Xt+oYtwDxzBS2XqBLJCppM8GU8GhH1KxRyq3QP
QOsaf/u6Z+M3mZwaVCIRBldTXw2uNIXaRS64Bt/+/3xwdIODYwf3b9pr1Alp+H5ed3tyXg6xaHn4
dXCDpsGEZmX7oDn7K2nW8Y8O+V3oy1SnjER7tR7XKltHNDjKWDUSBYB7lD1phUI5BXjHC8ieRJLL
RtYpPQgd1n0yoFo+BP8O9fSFDtNegs1lIsuPVZcP/TCl/8fZly3LiXPNPhERQgghbqGGPXrb27Nv
CI9CCBBiEvD0J/nOf+Gmm6qIir7pdrQpkLS0plyZIeSXhqNs+NMQmCfYWa5vg75AOfCfm+ChzjOB
Y9w/heD6TF0A62Kluk1Sm/4L7+UZUPblYK4QAWSKZq66pFTh78v2u3MNbTnRVN128G8lgi90an9i
e/1U+Og3QFqQvIBBrnpuQeNz5Ub97/iYbvnRMglNIn+N8PmiTxnYn/8Xk4nFnQYf1PVhXoPj/5p4
5M6Z3eLBKjPORaAQGVQ9mJuqCawrborflBgavqn6Q7dIML6QHnLtrjmDVOunHvQRzeN7ocuf65hE
oG7j4Kdb4jQQNfEupihtdwy+dB1GrvxWXvmGHcPbUqaJpQ5iC1T2iQFUfycrR39G5VXSlb2nb8ya
5l5TemSNjx3acI6hQVbNLLpynPaevjFsKFxQE4Q5ptfDeTpKFvC0GJb3lw1j5+FbGJiUITjKYzSy
bMF/uxAz63EI9szLD985m1sEmBkFZNQmRF/E0+GdKVE8VLl2r3E+FVd+YufW2+LATK7bVaoDIJ7B
0viRCFOD/bmzDWYokwlyGkyljR+y2ySX6RYZxuua5rxC7guvbM4EvicRI6CpIFC7DaxNt0RpDnCq
sas1kHlsActr6cXvekgX32YJW1xYowztm3ygp6YnYzIrgHezUVyb2N7b8Y2f5tLvMX6PIlPVL/wB
SxUlzAfnVIH6xuG2Q7Vx0jOGbqeKoMQEQM86MR+YwzCBZrpk7lq6uPcVG3uOlkLbchb+aYznd2D0
e+Gl+2AC9vXyF+zZ3MagpRo869DjOZGyW94CFyNfSjPVx5uevoWEsbqXpFmn9MCTrdNMoAE5iBv5
CugWDWZCwPu9DF5am25EtlDJ47S66tvefXXff8WQ1l8nr02BylJe9cmw4HA2FGfo8tN3tnVLhQbp
xdLrOjQXnI+Wt0X8dWDE9YdGXwXF7P3E+ud/fYBWIvdUjhE1HM5vHQE/NpmXJfEwkpFe/oidw7OF
hoFXuh5Ah9OcTQEdBm2A24qC/lqGsPf+G/s12RJZKDqvoQvKMCzvvsoYvDVrKezy6+8EYltxTduG
4dCC9v9k2wajG1MYzAl1pa6hlsCq34Jz8bDw5dqA2N73bCwZUjId2qo4UJmFehDt0G9TUJZJ/PXa
uPxFez+xsWb09imnAl/UsKx7ggD0bzZJfdLrybr8CztbvgWJ6V6HhmgEABoC52mlQUMYTtD3ufz0
nfffosQ0r2c1dai82RkeDUyNIWoY6iVeCwGXf2Hv/TdWDdWEaWIjwqPKLvJecgALMFlAT5efvhMB
bJFiw5T1NOOItlUu9VHE3Hzig7RJnvf+uXHgw7r8O3tfsa7fX6bdrAMRHQKKU+nC+NRF7iNkXtiN
D19/9K+HVy3PbOuv9b1i+GHyekyn/Oqk7t6bb4x6xszvBGEDZOYBZiR1gaeHqr7NmW0BYnKa57DK
UVrFRpQpHYhLRxQPL6/53tncmK8c2xATg+ubLxj4ohEUJ6PZBfeebObb4qFwY74VmyOvV0g7nCrQ
VwCi9NjqtrmyrzvX3RYnRuY8InOBvNP58d2KAYQePITB2/5JR4amyyx+XV6pnT3eosV0H/R6hqT2
WRYoRh8sd2P53Jh68W78gY0RM0erpgV92cmWZQBAplTHhtzIFEu3eDFKMM3kt8KcmTU/XQg58IBD
+uu2tVlP11/GRabWX5AOAEuqA5eu81j/qz3e9vB1Q/56uOq1BKk04C9VNfzofLAtTmMoDrc9fGO5
rm8xhdI4gI/LokxBQ/S1nNS1cGjvbG4CaVcDwQ66Z4RyYCtHNKSTCtX+OZYANC7B46SaKwCAvbO5
sWIO4Zyp9ZAUcOv5544W413Eg++3LdHGfk3jT3MAhOHZ9T45OsHjO8954014FEg9/nN3dVxBdhDc
bifSTAyazRjwrj17Df+647q2sK8M0iYe5hOyPyp0b9hS/exs/RaEPJ/arH570/Js2cscSDlD1vXZ
H16rX67pv/QDwHG3PXv9rL+OvuYmELTI/8+vDGDOfW6nXN12arZwLy6Ekj7KKie0pfKExZAxRGHo
9fKr7638xmpFTGeWeXh17om31ADl6Iy4Kw0oz3uUTS//yI732tKXUW7ypaJTc7YZJBk5beRRtk6n
rQWd9+Wf2DGtrTpm1mYSHNjanEWB8fGEBBFSjqi9kV2PbpFfLMsN94mJ/1R6mRPdwnQxm44al5D1
lYRm5xoKNgZcLSEYWca2QTFFfutCft/5+Qs3xatT42mayPmmldpiv9A+mDgOrDkPXtElArrMtBlv
w2/SLfZLV0XtR1UMbvuwGSGzOn93PqYtbnvzjed1ZUdlW0SoNsXh0TSiOATTVU2wnTO6JR6rorAO
Wtbi4bwMvna8nYbEhG3gvdRQEWmumNtORXwLAVOKxS3ajM25q92J+O6gCDm7IHwaPH6ahvHNhHbR
bau1sWxWtkFOQ+//9hlzTRlaRKX0rqB3dgxuCwQzThrkAX38xyCOToAlBwP5El6JRfc2g/7zQuVZ
X7JRrF0KTH89qd48sppg0nu8SgSx9wsbV4x5AtPWDawAJP99MvtotrPAieeSWP7u8gbs2PMWAsaA
QmVoFDXnauxEijC0PsisGr4OPrgtmchMUpR1dhvBDN0Cwrjsskbma/Ya4NcqjtGydpBXNntntbaa
lwSazMFc+uKPVTZLNFPqOAfg/Bm9W+1viwbTqI93pK2aM8bk3EmOGLAZVgaZkIW3IdroFgvmcldW
E+jgz/D8I3/WnQw8kMgAgv/UzN2grlxTa0j0b4gkEPz/PLxSVjofFlufsxnqc7kAIs+MTXcyNOxe
MQYCuKEdH4YhLI7g8LdXooS9LdqYuw0X8/9bL7wJwBs2QgZXUnD7FlCJvvJhOya/VceUQQy8ECpg
5zn0yD3xp+CcO326bC17778xeQunoXUum7NquUyzODavULMI0kXl5sqtsmOQ/wP8/BWmIZuKKEjC
kVsBrmfc8AVRgjus3hUYqPbgr4ibyx+zt1IbV56FzgSLQFQ1NxKkWRxsMGah12SPd5zIFiKWDdVQ
hV1bn2Xs/zHe/L0r9YfBt/ctZ4957r+0IGi7/CE7u/IvvJiE1g4hsMpsBL+pmjLyMOrJvvduhd3Q
f4HG+snE0djXZ1fZMD+gJR30x6WP6LU20t43bKJzMrb/F+JKPyjPdnT05E/jG6hBdK+XV2nnYG0R
Y4LpegqsISfJ3DsRyM9Vq19XrQEBnpYRzDa3/czGxLtlgfHx2Jz13M8P0rEH6EN6iWtQqsmJm095
oK8Ns+wt2ibh5pgnXsyMS0xCO6iiIMyFeMmnqIHBXP6YHRPZQsYyMIdMDR3JSnZ+ppn3MyD5jYHi
FiqGOhNEFo2rzyvB64ssO/axyTFicpt1b+UzTZaPYggbTMdkuKx+KmnK5Ul2fRmdL6/Nfy++v8WK
ibmFtvSIjbYe8jCei7dKRe0hR43xyif8d9rnb0FiQADIso4QSq8wBq5KoGXJmfnlzxrX4uWP2PuJ
1Vj+um25N4RuwjACLvTylWbkXJnhaEr2uh6k235iY9ksHoVeloicjAEtRtfrMslwZr+ApDI7xJaU
N82N+VvWMNUuzDILxydjGd55BgyLnncV0rW32xuz5kG/ABCNlgMwaPogR/jrIZymu5zba1zH/21s
/hY1ZrOgjw0gAecZTYEMMgDnwpTydHkX9t6f/nOjaW4xPauq+qy7xvyYRcRPg3DZOTBSX7ks9s7S
JloHO4CCjntYn5kx52whLwITJ+3IHnJ2W43Cjzcum7cNpkBQPDirHmo+cw/aEDlmy5eg7/IPlxdq
Zxe2sDHkSWC4B3nyWY+NPBFjsxdM999WAYGe9z+3wfixAfmcQnRbma+ZBDtMa65Rqe29+caWK2nj
Cok8ns3ReSgCYJ4b015b+r2nb824zYY+RtPzXIVD5+5n8KzUqa4ieRsPmb+FhpHRTP0IFqY/3G8m
k9jaItgvpqvknv/t//0tMIxBo1NA/LM+VzQ6mjYr/3+Ni6w1Lh5lPNF2uXIV7VjCFhw2z10ehxXq
XEv+VKriIAJIdwQz+Var6PNtx3Rrzx4da5JDRFb3Cl1KKjH+41luroHF9z5hY8y26XhXjCs3PsWk
Btar+GTy7hPt5hTkW9eICf47SPa3/GEaJPJKgULnLBpI1rkuL1ET9x6rqGxTKof5MOjoLefy1+VF
2/mof8HHBrWEzvOqc2hVlU5Nluoc3DEo5wCGiON2vu1nNkauAWyNMk2qs2NZmuXuvSgY2HmX8yKv
KS7ufcnG1gc92En6tTnzWUxnN0ypHkJyKNt4SCzPx+NtX7L+/F/hQYd7tYugEnqWA9BwEgTTGbXP
SGFfvKs1/71PWT3WX78xu7ibPczmnZiQ32xAU641EDWghYo6/eHyd+xcXlsY2YxyCwE3lzmbWX7O
OkAS/L68RlC09/BNFA5adwC7aYcAJ166dJagxW7U1XrI3tM3hl5FC22FgD9aZdKgYKKOdXzjnK7/
L1VNH1pc1YB6Kqeg1eMCpRyjrg6c7Ny40cZbgyU8XxbwDwKK697NrRkPaz6/pvJxl/mH62DcneBm
CyJbxmXKR6BkT4ukn03vfbXTKBOHNvOVSHxnE7Y4MtZYUB32OD8rVy/tVlalwr82R7H39htbzgAF
hII6CNwHrxkPtO/qL0pCnyyGHuIVh7T3/hs7dkUXQbgY7DKzzqsMJU2v4Ilth0KcbjKwrbSmboI4
wvw4MtEqABKHzJFkSUtIflvz0d8CyUgWeahoQjlDIFs88QlwEwM0P8aDs09heY3FdW8rNqbMzSRY
0cQAtsjhd2cxlSO68V04QAP48jrt/cDGmtcmoeYh6JKFXPldSPesEegcSgi3Xjmqe7+wcdyG0UFr
2VdnDpLelIBV66tYdaRVKNk1Jcq947Qx7NoDub2rkGpNoEQK79t4aVRSxoW7DWDkbzFk0LHIotwV
AWAuM0imJWjsp4jfRo7tbzFkoFMgUvi9BEFaPqlDBZ4iDC4hL728xzurs6Ua8+ocUlN95YO8RLLP
PlCzKfX821g//C2AzLTxHHStT3KQlVRtkvPWnAJoTxxve/n1WP3tjbuip7JbV94vWosIphrvlrG6
GlHs+IQt1RhY1VVAx8U7gQXp7BDArLOaMylOE2gKwhvpFfxwY8jOjX7d+sAqDD3sDMocY7qsbCC3
LdLGij09DdwPovIMDOWhzqqTDpYrHYK9w7Mx38FUAfFbPBrOIKG6Pk9Xy8R7j95YLa2XrKoFvKTs
/bd8hrBd1MU3Jv9b6JiYyyiLSsAku8GcW03vJkgqJZlXHcLiKoRj527bwsaYhXSvY+FygrCFSVwL
k+US+Nigy6/lPXs/sXHGIqt7ErhuOeXRaD8sVeY+yjj/BFFJ77bDswWPEU5yYJYrclJl/6ObPJP8
b0T5ppPJNuYbMgCidYWexpJTDWWmVX3Dkmth0E6ovmULG8B/V0pEuScJeoN0xV9lM4irTZG/RBi7
vvwJez+yMV0W4HLrGcJpEJaiR4qy5xrR8fWSnuht+Ap/Sx4mfNBlzBKbQCzEZjqd5WlU30j37LON
EQtlbBiA3QXz7x1w3AvG3sfWvbu8PjtmzDZmnGkpvVygsC3V7AEaAgHSer4Kqd95+hZCNoC0J7QF
wau38Vs9gSszdOo2InV/iyBD7deWvVGAhjdKH5Qy3TkHVecVw9o5OFvw2BzMWSjLKDhBdfdRyuXB
+pjqpePHm93Klj1MruJBTCukeliiRI9oghUQLT9f3tmdu2eLIdO8qFuyoEMFckmdWmghpX2kXyO0
Ga6En3u7u/75X96dzlXNpyEDq44IX02O9v1obyTP9bcAMiEY5mDcmsgP8a85AL+kr6/SX++9+cbl
8kYPzcIJBBUt+vVdCx6vRoFc4vLK7z19Y7BVUExFrlZE1DrNu17MmWfEjYu+MVgdMFKWwMuf5OLb
9wqTnC8cjJy3vfoWKUYAripDhSl5gxbqw2zRkp8AbLjSjd85kluomFOCQFAB5MvGw+jO3Bv/3Psg
1FhKcJ3dtPZbrjAQvgtAhVtyWml/TQmsCkIrd8WkdjZ2CxjLQlNOrMWd4ECN/xJMek6DUF9rquw9
feNtO9UKRDdAUxe0nNIlGk7DCM6O29Zl/dG/bBXxdwfRQ4w+Ws30g4UasU1w69jbtMT9LTaMAKWn
w2VZ0aotL76v3fAqmsrPl99+7+Bs7NWykmEIAgKo/7Mo5oGwdQhAO47s5doo097qb4y2a3qMGhG4
KuK8AklEUZd5AsfCboPS+FtsmHByDhmK1ietyfdKR8UxtDdyj/lbKNgAqnHb8vXt+yK70xmghstw
rRW0s/pbKBgLJpaj3wEW/xnUGZWYyMcld16CYmJ5xbIiHMN/A6j8LRSMQna28zgmLGQBaCFfQBqN
QXuFVh/v60fgw66EOztefYsHW6TmcRcqjEzn9HWZqsNs7HOWE7R5r80t7K3Wxox5GHGuW2geiEHd
WTQum6E+LN61Ysbe4zeGzIqc1t7qujDDED+pClymwHmaD6G7CgTZMYUt6MtW0N9bYkwu80HQd7PL
5j+hmq9NROxt9caW1dKQvEHCC+nk7ll14mRkc1BV8TovbRIM18Tj9j5iY8+65mhqBR7itwHUSoaS
JVmWW3P2f8lL1kEN9QlI1egm975LGrcyGRnyo8v33c7Lb+Fe6JfVE9hjMfsS8w8CXa1jno3R3eWH
79jAFuAFiqAZAEufnSJ/eWGD/mCz+kE04b0Lg0+Xf2LnkG4BXpg3XUxQofIpG8Ygvh7UXfHAgOOO
Dm1R6ebKkMHeMq1f+LdTC3u6ZNDiPlGmfkGsskpqFL4vf8LeKm3MWJDWD2WO8aP1mBKy8h2MANry
t8FyDQ+1t0rrZ/31+sb3QdncUrBPdbJ4QwPlf7KipcdCj+U10uy9z9jkv9S6ooK+Osj4I/cOPPAd
qurrV6yKnZcXam8TNvbMFLeLgD7uSZTVAsTPFL/Pyyy6jaLL3wK7VGtB6JfluIwK++Tq6Fe41Dee
0k0oDbx/mxWQzDrRyHw1EaxMKBTp4wkcf5fX5r93GHyT/9xhZgsTxRLuJpubJ976Z6fZYzeKK5b8
30tPtpCuZbHeaCCxc2rz2GF0Afl1NsbFlUzjvy9qsuX9kmPdVU6BRxOrch7y5onOyK6ruH5ab+mx
b5srq/TfZ5TE65//ZQdDXgwummHG0vc+ZrXh36sIfSUM4UF2CiJ1x8ubsbdaG4seMhoNPTSuTyoM
PldN/ssrbquikK0KJPj2R0b7EE6ZgHeCsbpIIl9dwzbubcTGhnu/Utqtijg2Vl/jSb+45YOOxfOQ
FcMKZr+Sne1tw8aQOcTe1YRRv5Muq/NURr8DDCX1Wf6rr651xPa+ZOOUJUdATdcvQTz0FMSgJqD5
r5UKuan4obgxRiJbYFdVCjeOEejAXMvz1FpImIuSSzBPBflth2kL7JpA1mUUhwRSw+blmA3yVxXp
/HT5pO5cG1tcF82AmYTqFwTe6uiNduIXnYtTHHcfLj9+xxC2hGCOjH0uAlwbaKDnySCBe5u8q0D4
nT3eMoCBE9eni1dij0vyNVTdelo5OFQTbs1LjELX5Y/YW6ONNTcIiuIInFmnIi/fg7kRWAOEMCIn
ny8/H5WmvS9Z1++ve8lqVbGwgxZBglgy+ln5Fdfg0XDCnbpiLt9yUnmvglRRCxG+ARVlbmawV7u+
n775AyEf+8hS/LfgmPugwTRi9k6ASwFYybju0RUuqxNrgQbMGsjGdUzkVerCZvhD6tgfMfHpsU9z
3ZknBdqCOnE55uuyxvIHO2bg5sG8SXw0PrIAq3l3x0rI9ekRrH1pBIjHl6BswrdcBCRpvSnWaA8P
w5OJNflCqTJ3a8f1HqLzzJ51HLqPbdzQN8Ky5leNL/YOEJTKXQLweRG8k2Asy07wl1lwYKEc7c8u
rgf5W9AapW4JBbAZXbFClYdO91EH1VLQmh4lH4dzCw6S1yWomw8VxYws+LbAA1DX0+OghP+D67r/
YEipTxLCyEFi+7pICVRE0K2SYweBz8j0TdI1DSZqXDOD9lCOPkCCNELZiDQzSqYs74svQzkM7yWt
QFLOnBYpL8Gzkmi1LCrp/NiTiaBjdtATH9+AJUAuIHIrQXrHK8qWF9EyrK8HxUmX6lBPHyQoBX7m
WoCyUzeZscCFFpAh63A7foL0NfpDWeX4d1HHyyP3GM2+QeK71c80Z+UjstYxPEqHpU1lz4IHEGUF
D4rk9AA2VvaF+DO1J5BmdR/mALoOh7Je2v6hIkt5r4IWkKVYy0dDGzYceK/cmIBhF0BMWXW5Pkr0
McpX/H+Zl3DHq+yRh11x5xXj3CYEcKFPkFlAZ2NmcN7IQaeKpb431+GnNrCSJkB69VhXjtE0y6pq
TmIXKxiPbO37rERun3RGLFUi/AgiBF5DITLvT82zmQdxVn4XyaSfHLQ0OhvG76rCIGIiuscu1Uyy
ItWZn82vajbudR7wYrON1HJHsYz2WRjkeymdFFgAwZQ5YNg+woTnkahZ/jJgkrnXEc1eZgHSvVPZ
4p+0USP4cQYI1d8R6i1BglW1h64wAz2Qfur9+3rs6HjUCyt+ehCfkQntGrwkwLH+d8Iy9lHCNNsE
hOPBQ8njYrqbBKXkve6CIDgOOHz8SEaq2b1YehUcUQ12L4qXMxqOgSg/AxYZFXfxMLMvYPCZ7rqw
lb8w/MibV4oU7RVwP9clXVkO5KcB52534OBjxYDh4mF4TgT4VwuahFQ0tn3qfJyuamHecx755vfc
meHbkrXlU5G34ux4gPdvJQ3OtMcCJW3Rm3e46PLwMWYVzuvS9PVDH1Tsl7CrhGzLxONcC0wy1Y3J
Uml7dBiLtnwr5ch/9Jor+eCr0T8PshqGg7N9GaSjcUiEs7mEI9bLNC9J3MXij7fYcjgwB5KIdyVp
sTsB/tIj9KnoG1wGgBBROt6TSdT3bDHdCXWh4JCJPM/ODizTCW1XGLXyx+p91bkwUUJnTcLyoecP
jelK/61q+1YviWxwDagDKqetetMwDC4+SmuGP1VBPRwgsOblhwpkMDIJejm++LqfFeYo9bzcg3W4
A2DHxa49y7nCbGhmuX5QvMdqBQY84Aejxao+XKj+1VrC51SFdf9Jhn30mhVCf8QAQVT/aITG2Qfo
QYozaFXs3WQWoYo0n327pEAaFc+B08s5p8UsIS8GqrosnSEj/rvDxPAPkP2at4P14rcVDPtV5CFW
UXvr8XPFqP9kBlcsIUEuT5kEn2OS4Sx94NAA+jF0c3GecE3eZZAKP6CrGshPg6JBcV6HwcNDFVEv
e85wr31YgvXMNFlbB0nu5mK5b4E3mc6saFewj4Yu1qHjnNoDq2OckLScevrZG2oy/dbKBS9uhh7Q
idbxHJ3lKMY3QobuA2pgIAqEeFr/EuQZVyCHLosxEaGo54MhOBwk9L04raim7zl80ZionnZtUkP2
5CkGdvCeL6b/NhBVnZBhmvYQh7KjSeZY+bkGLrY5uoYGNkUlw/M+qrjohpeg92uRGJTFSEqqtn3C
8FcfH8B82bvnTHbhMzBl4uOMafuvA/zeOYKmVcp41HQJa6byrQN/3zPjrHv1whHQVA3M8gcNUsgz
d8p+5UXL38F1uQOdfQ/iOIucPmRTEaqERxUZD9oLAnY3MUgYv3ESExhFIoaCLB8ohnK5xWWUrT8l
QWTyk3EP3jOaJ8pTUmYhXmQWwQsyc68CO7vxXikvM3LfeZHrNaAJtS1PAhK2DbjnAnhCUMT5+TOX
oKCrSkLJcSg8gbtUReOz9gNUQug4me6uidvSnFDByz93Mizr4Q7z4rP6ykYGyv+yQm/tfhBjE702
UcPaREs0y0mGznlC89DCagBs/VgzS98AjVe+heAX+zg4rMOxVrk//ZjDmD661s1lGtuoGRxYg21f
fZU4Pf5Hi6kCTCpOlv9G2a/97WWwbALFp1+CzqZMAnTKjghdoB4nEVw9YkqzxZbRMT8w6o1vOA3m
KDGkqPw3YJ7040dQzYUUfEUairKZHL3XuRhC+9jqmYPiwFNfgDUfwmMD4aRfPJ7rL3Fe2DjpqFZz
GiFLm4He4fRReJP3FbLbMMeKD2H7KJoWL8/paJ56S4ZfjaxmmoakKXSKUGohaUZwHZY8rF6M8Sw0
072ZgidOsB53MNyan2LdXZaCUDl4dcsEZ8RNqMNDxjr+fR7N8D7qcObQywe6zTlZ3HvwbffOsO47
yNsQkLgMHARFVpE+bcDecOBNNcSHPIr5qYltSZIiyPoa1Iwgsca4BLxnHOdw1TImwT24lqr3zG9r
gIjUwCFAilTFo4msJAhIM1wiCCGz7rnicfAKimrzZ5a4LILJeNOJ9xPvHpcZwmGzgiNKXCA7mSwR
ZJqgmEL5NxB/2+aRjSX2zQ1iBmBvnrIIUyG05ISn0IizOXAcBB4smQaFVccVoutnXEmQgE8wrk7I
wVNeDBr3uMRF/twBotEfgqjDlvpRrqc3Y8xleezxisthITUX70tf2Qc3teM7QGQXcljQF+jOPObd
J72MrEkMLnDI8kKt+qjD0ddpHDdFakaM9/u1l30L9VK9WZgqn9DeUamrOICeBfHYnMig6FTKLdhz
7mYxC5Og49wXyYjiWZ5qrKpOym4K6KEWdVYeWxpbel9HTNxP/TR/jcpm/mzCwucHWQz2IOEcWZ5k
hWzLg81re8LKYUQgNvH0yHFDeimfZoTgFvXLF5or3JMaEac+DiVmrNkoOZxbPj3SIZi/ZnFd/moA
N3/bda5+gCAHeZowA/xgQVCYp7hEi2fRluXb2HNBd4zJYoPDiMjzrcvKHEMcZYcLfAzdPKV1MJtv
UvE4T2OQcJXpOEx5ntY0wKVJWobFiMqiqRJlPfkV2pTGOxNgMVkiqlF+7HM/f+VFpt9FuG0HyMMs
KMER5DBLmjVMjofZF8URws9Nk3aZyL6DAmT4Cuq18rsgpnljswEuVFqCi6Urgac79TMtPyMYX75b
TNhFqfI9BIoDHPkDZvtCvAnxQNLOyXqQhNdW9kVMYOhLxtDm76jO1dsC48ojRmE6uAJIKYg6ZcFa
BFbIfcK7eo5AUAF+c3TyagSZ3+xU8O+sbt3HMANVmLbe9J2yMP5VKcFPPDDqZEWO2DhfzEc3zDzx
ohlUt07EX1Ue6XcZshMQBMfuQycBRscxETLtm4GTlHkL1hpPQ4A+xz0sRFfTJ1WCgNTU4/QDCU0w
ID/TSCkq5mWfwdXnf6cjn+I7HiACTjNbKEQ1XYPG4EB6TASyghY/85XVzDT9fF9oRxCINkBDZ/M4
PsjQuBPnrP8sJhN+Ghqkgbpz3iND7nbn26J6I0JZvJeAscyHVtgxVQhs3zuK7vgA+YnDXI/yHggL
AXhLHz5HCliOdAYe/aGrDJCaBlNZqgXvMmEuO6ipXiBE20A8r4Xu4nSAOrD/KUf5I0Hm4J5zRxeV
tgHKtAZNlw/N4o/3Ajy/yDiALOKix1/voE9SJChq0Dczxh7nRIBU+C0bKtwyjjTLOXOUuuNQd90b
gVGR4oT6AfqxqB826RDE7TttIxh92CzVMxEDFt3Iktzp2k6fsqrg9zZuwwOm5Nnr4sXjs9W9ebLU
2AdELTpVY7m8a0UBCtTJ6m9+S7JzNlCsdhZRe68yZg52qIfPZI2NMh9ZleQkemVNrX/yua/iFOSH
9j70R/5grKkfWgh8fqbY02dnxfKI1mX2MnBWHPsO11BtAP6QTQ3uMixCQpQcvlJETVOihqab4Ouy
pTwyMpdf0TWnxaGF6iQ9FF2uUgMA0gN0bepnFJxw3IaZxF5S1bgfTIikFixR06c4A2ElhrZKrN+k
1ws66AYfxTvofVe64GefuDJK6qaGOSpOwM8Z52+lzUSCQnR1AmZC3M/QoYVwlQbNr+QSKX5GheBI
q8Afejf3dPxiIzv8AvC/Qwguq+yoG5wxNsPtHASJmucM7bC3VvBv1EgoFUdlJu8GYyqk0VMUvMA6
QQFIKXKWqqm6d5L35RM8cvDE53C872E+70cmcT2jIJ8HB9WEQBWxGJiONqm8MOgO8A8YAD4jXSJe
MgvMJJKkzIkKPuh89ix0KQqi7mrf8vpbz/xMnaXndRosLI2Lonukv8g2OKS/poOYJPmiUeO87zJI
4yQ8pMUPSroaLu3/cXYlvXHzSvAXCaAWitRVy4z32I7tJL4IsZNo30WR0q9/pbyLw88aAXMJAh8o
DsnuZjerq5bJfBzNmCgfyNmbmfTe8JwlHU4q7lmQahfQUuFfCdo5DSTLHWKh01SjrHyUMhy4iCUu
v1XKVuUfIc1iCDvSIL9bk6HctwSaci+cPubDFfo2YWwe6ZUT5il6TFAp49iorgYr+VXcmMhV0FZr
xr/j1iroUbAqdQPeu6y/sJc6b0KjEXZ9lRRJfAHENmJu2lYZdASndr1NUty1h4GI9GuBmyjS0rJO
iuyrYY5pBnJqGaN5ETS9UxqBobHAGR2RePhzKjP7hRpwAeDHQWxEOgq4QsNiLFM8p7l7X1kjrl5w
vYJeOXBdA1y0TWVYUMN6cJqCuT8he4u0GR3NA+5cVoO86HrJaiO5x+3CYy4CqNk8T1MB9Y3CVWy4
slyLmZdDgxYfnxe1aEIIAEvj1oWgJupVkL/wjr1FenYhgYVnV0629PwZGkmrr0wTC0AlMFhALLhE
aIc0MVYgVrgRH2KcihLM6Exi7cwKqSf4wiSL5tYr6m9FFjftrcd7+Ujq9XIOSfLWOq6OrrsY0lEa
B27MRRLKuZi/ZouNa78LhsUmchdor2Asu8yODu4sPZ6YuWeEtYfj7dt1Wj7OI644P6wSPcD3VU/r
n5aXwxwa3NtTMCWKPD1U7sgIrhlwn3eVU4GIXJm1RLl0dK3bgrXl9A3mVKVRNRA3v4Cd4Ro8DzVA
I5nnTsWxlo17P7fTEvu4bYwvMZg2cWMh1ZpvZE0dR4Y7glXMB9PhCP1BiHAmKvZnKq0LB08fQ1hV
xSRfTezKFFiA579bS1qZP220GjrXTmWnwJnGtoWHLONymZDiXQ7SwYv63CNDdbmZEmgOFpXl14Nj
4NI/8mNjcRninqnIL1GNrImSisNtxNPglkEOQkHljz2qACAwGXmN1nS0ckEVCTpMgTut0nYib1+c
cUB9ilM4Zi562TzOGeFPsdfyIEOCfSRxRi6ypnAvi1yioaMSCSpFcez2U1ROQK2ZsVGmUa7q5NcA
dRkgfzOluHfVLZC+EjUa6pBlwAI5GIBx4RNzEQwT8W6o18Ly1nOTXsYj8FewxWI0I7nAGyI4Lig6
WKA8fkr6ZvkliZW8MAd8xADPihubAK418sx8yAmkHq9ErYY7kTB6F7uin4J5MlUSksyrjgy3Utvn
NrUDp0ZsA/F3jJJQQcciKBnU0tMcSqkZ5I+qPr8WuHqXR24SeNFBoW6IPKW6LbxCeeDybkUWDRSX
0gFeOwNBfJzeI9eldwBM8suENe9wG8gGTG40yL76oQ/QImkiG3ONOOwJc2O/Qg0WdUcBy7ccRW8z
kqPEYHY8IoqoVzLR/GesUE9F36B7s0AiOj3kLCbBsFBkklXZQRbFIs17uvTkxlS1sVzYqFW/85Yj
dQKw+6Ysp/ngOQxCnr1wSliBRZ3SJwaS2WtnFukxE1YSuGZuo/YIEg/uNcu9A22dPoynGLWWoeT9
d1KNTtSVqQutI5CdPacjipaomDL67AzwrDOfCB4TremqMWqUejnpxPU4owDAu3IC2cJ6AwEefzgo
0NxfIIi3d2OXe1AMnEbjekgTIDoUK5GjJfAHT3WLPfZQ3YzgjaaHGK7cPaYjmqBAtiTWlURQNlqG
FpoRyrwDR/XJl0tid8e5Sr1fVrx497yvy0dHOkhpXVQf+77Kv8eLa76KtkaCj3I+8mTEv/kK9Qo8
zydzj4JHRzvk5GjckAdzGhgYw4EJjJ0R9wTkIy+tWy817gpxY/i4aMgvsPHki9G07VOG7q0v0lFx
im4hO5FvZpJ4VmDjtvI8Qofi1nJY/I3jwTJwZUmg9TgQPCDEToy2WSh/B3ZllYs/rPX1IgO5XyBG
G+5X2IbjO5At8RVeIB8YnYsa/YUVbRHLEty07bEBA5kYCiOOIB+MM915Zlb6Zplbr2jYSb8JzvoE
XUZ4RPPB0DVHTiHTI6NNVYX1IkzuTxZK31Ex56TyJzzCtKh6DRSUhahiBpVYCitcQDPYRJQV+XxT
qbw3gh5vA31IWsMsD3hEUV9dUjCoqUyzLJ4K2LZx2QG/iVqZJN6LpMVUvWRx7xU/MqM2DoXZ9iic
lUV1N5SJe28A1RDKMkPeP9rz+AWcLDwwetqs21QU7ypzcFSFNUfpnJVNmHrIIUD5VRyEWOq1hc3k
z9YoXRkIlMNQZBae7SJ/b9MH+MoGjERqESSKR6uZL2Lc5xaE8X6Cv7UXZNJF1Fozo090MJPuEkE+
E5f1mHX1Wp1WMZzG5DyPddHPBwPk5TzIrRZzxQMPKjGgTIRvrz3H/pKYKNgMMXquRMd4FfU8gU00
I/4BZR3EHaoe+TcsaS0fQSWou0qWfsn/DOUCOraWS2TCKMyZw08uxuEn8RJxPdt592OwWgTbqp2R
L9M2F9+EogMynlH8qpSj3rM4Lu+GBUVcpXBhxIWdFPgFBgmaBYUkZaIr0pi5R76kxBjtG5Qls7uu
sVYvZEDEJKkRsEyC/xVNNdz3s8RJZKb7GnMTsT6XmfcrBb4OLGh2fivz9UphO9WzMeDe6XeT4Nc4
t5Dg4NDgxaXVmv/UJeoNAWqteI5B5Gle4fBxr+moKJ+MBCEnRLZlPILHD7W7Xg54a6JNJ24GSKLy
YBYClZYmBui3KwykOk3RkEeR5O1jLev8u+301p3VQuY0KAfD/JrCebRP0EaqR3/ExU1cpPnIfozJ
SFDRR20hH6K5tOcH4MVRZK44JZerlvhLbFDzFY9/y6MU3hBVXdIU4YjLh31RVyg6pp10S5QJ6xFM
DWq0yXjpQe8io2G3zOwHBNUQ1yDmCf3ZLLemDvdom2OFkAGGVjlmuNija6u/dhJLgBBoxlOEoyQy
qSKzcnkxVzZCQwuP6Iu6LTBVw1muDa9nTojKlDH7PYUuOLhM8j/gikhe0EoLOrKsGHIgpHD5+tET
BNUgdazuBmRPuXUxp1V+UTmQhUTFiF7iYcipL0HdWn0R+WRXh9ToszwyWM2nIx5EkB21oDjcE5Hc
esvVAA6VTIUJKmAb6FW8IzRxw4+j3d+WrOx2XtS3nrw1bIOF1eOcAaBBamtBGAD3W0vOo4EnXEM1
iCw3175M90DEjFQEFyezd36ffobemriGUVqKOpHEbOnBpuQNcgu/JRvMHYDPxrL/h8CisGPUG/CM
5Ij5CHm8b1ZXJj5FoNp5o99AlOgaSEXXM3hSgCR4J37i/oKy6HQXl+JuSt2z0GeErW/3H9/oLTHJ
oYHiiwOkGOq49Kk0z+wBwi3r38HxKANSv3R0DiMRNx2ZDwuyVr8y80MJVonTG7wBMtAVj2JjBIqn
6SnkRpnvOsj3eVsEFkodnsHul2mPm2vjIOmkFdLKeigrAabnzAUL4WnGcGLnDq4Z8LCAclJSGHDF
GjyQo8NoXNBlfXqFPqd1IUyzXeINBCkEhAPLZe58NMoeCtTgV2XWitrML/LpYABNf/pjW8uk2TLo
QyZICdhgqpEoLeEx2Zbzj1IwVNNOf2DLJjSDdmqI2MJ30wN64/6gkBVKY/juCBBw7x6pjd+gE1gg
gweKtPDswxCrZySmbTCNu92IG+dVJ6/oPQjU5GqgB0CIXitRrJLtyC4EKDKYC+5nlp23E65m2UNa
lwPobemharKwiIdvbHR2moQ2HJ8uhjQT0WWT8pxDFcMfVesdEZfBsQtTOKedU7v1jfXvHxxTRd2y
bCc4brx1i8iVuLZnCyjSvBWNdtZR0lksGjE4aVMRG0x+uARUXvVjRfYCRHBtCvH19De2zpJm2XOW
xPnYwrKzhTF/IMjh3YrsCJxvDa5Z9kSpJfHiAPVgzx2Dxuvrq6xHzfW8qWumXBEAY0xT0QNJsotY
IfNT9a46xdb2amaMRR5Q/LXdQ4xSot946IQZjPF7G7vLDhxzY3F01gqChkQ2jI57mEHA6xdyKgK7
zp9Pr82GF9JJK1C17BXhmH5jmagiOciSAfL0Zsdvx9TYuV9s/QLdgtuCl3UD/EE2xD+7GA9LtCTn
sSYQnbliMPIatMdA80IE9FlM6+6qbq9bbmN3qW68oqsc4qLjae2/KGIIm6DoOYGYWuwp1W1twLpm
H9zD7A3MSpr+/9Pn8GwrMjwTzU2bNnukpVu/QrNdOVROO1eIAytHv+96WKNZiiUwSrxTnXeONAse
zJbR3GjoCmC4n2YV9n3xywFaFTnPni7bRsShmh3HAzMHyIVAwmYAq2htBZzFLzF6V6blqYUn33HY
W6dVs+jC4TzP0F57iJ3J+E0Lr3636qTcgepv7IXOaDGkUwr42rpQ3ozn5vpmbTqr6XR/eh82Jq9z
WVjI0/uZdAj5HrjtO4KQjHeIt/MG1+w4Bg98gve/FTjvlUGBx7nQXIP+eaOvFvLBEoYqEaWbY3Qy
qIekRQ8D66EsenrwrWVf//5h8MwbU/SkDvahA8DMR7FvDDrkCKrDf05/YeN06iwWcsoXkpQzPfSu
vF5s1GkRh9EJEjC0IpXGmQmso9my7TaJhL4iGhcrIADxjtj5qH7sjb61TJa2TH1LAYuevb/OdAWc
V8z8NkLwYWcbto6nZsJZycCr6i78gHLOd7SRlHhFZHs8EBuuVKewmPEekCaZicHr6mbOuht3vQm1
qMxV5OH0Jm+sj85jkVWJN3NgoQ945ChDJGfSL2LbC/CmupcrbyyRzmbhTEQwvMugt7zAI+vcQ1c0
dfodKaeNJdLJLPC0lKMvPgcu0uZ4FCJoZksvmqy+308BN7I0ncwCCAY88IPfCU3TiXEf8/aGGPV9
aju/Wq8OSZKjpL7He7a1VppVw7PhnWToEWESM0sv8EI8HBb3PHpHYq9f/eAzknGuwRrPOBKPeUUT
QzezxkPC4fRR2pq7Zsj5mBtm5yjM3eyLKWo7j0UsJTuqHRveSNdEsgagnkTN0dZRVfzAMvHVVuK5
7e0I1e/X0mY78eavgMJ/G7aJLo6UWav6NDXwoQkyNkMxQ4OsOrSd+fv/H2tvpC1DvuRfbBjiUv04
b/W0IF3lHQr+JeUIo4N3JSaAOsy5aHaC9Mbe6OwXmRu3i8xTNLp7wGHgXZeFbSKy8Ky56+wXfEZB
1hhg4RkZ36QBwA5oi8+jqyE670Wc57RNqWsf8m6CxCsXZcCp85ikto2IJ887vNbqXz6YBq1bt1mc
kYEjrn52O7hBAAeXnUi6tfqaVfOEjNIzKCphZKR44EW+MMkzO/Ss9aMfZu4uY76MQ+JC0II9ZWic
DBYJJNx5O6vZdCMpnsxi4RzwpOz4Gbpizvfdlhabc9RNq0Xaa6cWekOyvjqOXZ0BJWRdMTx870To
jQhh6RGadQwdK/EqvG5/69Zb9VpL6IkMIaf97bxl0oyXAOMQe6ICkg8IzwgXSnm0i91fsHF8dAqM
3K4mMPYvA9apHu+Vvagbq2/ynQi6Nfoa9j6cn3jsOAC5AqN3pv3NgsT19WQA2HPWyuj0F2QmKmmm
BqNz0YyXeFvPQkFj8nJ6+I2ooLNeOLk0FuBBUNRcVoVLRZtwplCLqrvmzXMG6ZtWu5c6by2UZsUS
UAVAYB18C+p8dlgn3IuQ2z6d/iUbx9Rcv/phG8oyG9MB79eIniX/zYAjDVRhoyXBfXUNeyeIblxl
dP6LkSSQXXGN9SNTUUR/9XcVi++ATk3QTTI2gYWXO6cszgtqpmbhAK01Jb7X4uoEHGSQzQsgj0N5
nkoA0TWQFFiwi7EeO8Cewbnt+MY49GhxUWn7fHpTtrZcs2s+dWBT5S7Wa7SQGwKmgLaWetkpEv7l
1PjkqqGTYcQJuNjKft3zjEJOpBNBJflhMJ1rllb3Hm6a03zLW/cavYXn1d50igzLTLx6JgB6A90D
AsosR1OXTffUtDfOl86OEU991re8xuiJBVSoabzBYEJo41ybKbTWRGIdgZb7ftbmEC1kZ6yZmJEX
/S9SCeXTFFGqA0LmPMelyyA5HTqAymnqf9UQZgkms3nD+6odnjd1zdgBD0yroeDdr2GS36Gex/3c
A1jw9OCrP/rsVGkxG6UxgNVt03jPRsjD5aIyrhkr4ou0tby9S/JqwJ99QzPssp87oyM8QVOYNP8Y
rKP+ykDZ0bU8s+qtWjkK0rMzQqdgDKCC9Q3cxwreuDmL/5Xo5BlTXnhyRofXnzW8BADAAiyWF9nO
tWcjrPxHFEmhm4hQK3tHR3RYoqKCo3CHJ5unlR9i/0d8+hnm6SQahZCeZwNg+Udkw+VsiK/E4LfZ
LC5WL7xADn3nRHzqxvCd1Vw/xBaBmIU3oX5+U2ROAMPxcPfp3bMu6Bh9/XUfRi8bZ8nmsXDehyU+
gJE8QiUBPUYF9F6pt6d7tvUTNGNvyexmoF6hbyVBH4ns63eQLeQ75vip28Iv0CJ7A4XDwROW8Ta3
uJ9TYQbGVD16tEl94E+AzkynYHCcvcLa1m9Z//5hwRLV9WlVJeQ9LtBeZMiflKEmctr4t8bWjB9q
TqVboE/v3R3lnWzVEIwA0e+YxdbgmtUT7nAro838TuyWhO46a3cp+jNH1y/qXWcaEFGx39O0Qg1w
bZQAt8WOx9qauhbJ61zN8zRj6gsqyCxEn43ngfCtHrJz4BrM02kzhOsaDNTR5J3Ppn0J2DvI6tCX
c040wuiaBYPVyk6oZ1R/eOq1uKABusvMswIpBtcMuMo9lcxOT97ByDD+LF2zvRtSl9+dPpGfF1Qw
vGa6akod6E7ExR+Pj7eO5d2C72gK/0KJ0XKa+VMb31LV34ou6XyV0tduOosEHp/WDNudawdSgtx9
S4YMzU85kBuZAJ3F6V+2cab+o5QEVR40o0/Om9HkTkC6egrQvbpzOdwaXDNkdGgsfG5a5w2v9xMI
3pSBXrlsJw/YGlwzZAs8gR3kTJI/cwGQvl/NpfXNLsf0eN7CaJY8emSe46X3fhvoJfMnRU20y2Tv
5w2uWbKdul6Njlv3LUUnvx+DaSyoOrUnMuJ9drFh4Fn51zcv+cK9tc3zbVgZP2vOfrsmdORnu/ph
CSAJl969jJcFHS9SWecZtw4maxtwsUyupd5bhxZAYSWgpe17ZLCnF2wjuulAMqhc2o1DDPf3WlPM
sjroQEBZS3mbQwizHNsr9KbseNmNC40OK+t4K2g+yPG9KdLXHt3CZT1GpHUePRSE525PbunTGy42
STNr1tvJImU1vnugULvq0S11TBYXOB1jAorj9KptfWM1nQ9B2qAEBSkmFao5td+LtZX51ZrPCxZM
M25XpFAPEq2KTHDGJCCYaM5CJmBpNMs2XCbpDJ63yCy+mP1hzF9OL8eGx9AVkKzSNs2EY9yexiBk
K8efEu3oO5F/jQT/ySYwac2kZ2l5wDnMCi1DFzN0xqbM7/uXRp7nMf6DGquyXllmpyKRtJdqad+S
ju0Uz/6WuD+Zug4aq7g5T5lDVIQ+xxsZef4YDlEfzkHjQ/43bKM7N0zDp3fHNwPIM4cqgiaSL/2X
vcr+xtrpYLJ+nhfPQpt1VDTXidn6gr2k7lMm9i6UG3agI8r6lC+WF2Px+qb5Uor6yiDoOa3Tb6fP
1db0NVMuoRmOd+ZeRZ5A6beM00vEoTuQkIZLXYmd87VxeHU4GZD1CPoEm6RIXfo5CIj8PjsLxww2
BM2WO7y4Z9xdsLGJ6Y9sPLjWHiv31trrxmzUg+fWYvVBrQjBfVU+gNjMupDuaO/k0Vvrr4XqtI+L
MR2xNDl9r9M79CSiC8136vNCm6tZtucVCcvQbBwxNaNtIFG/rTmJw9NnZ2N5dBxZLQQfhgpnx4S2
g4vWUhvfoJ0XnR5+49ToSDJLqEa4CYY3uqdm+uZYz6fH/Vv9/MRn6MJHTg52mZnBpORL/UQi8xpU
HuU3cNxYYXlbB8lO3N+a/7rlHyPYVM/OANniiOXAyYr64E17S7O18uvfPww99UXjLngVj1T13JPS
T5u3nr+cXp6taa9//zC204BKEW0yKoKa3PSHAyhYBzSvZbfjDLbmrtmrDaIlAlk0FYFgF5CWPxTC
OHHe7VwbtmavmSylUC0rKQ5NzS4hBukX5PH0smylUTpYDG1749JyjJzjNv1Gb+9VMB6/FocmFGdR
3TOPatY6kNwsmcLS1Bwqll4TNt6ZtqqjxCBiDWKbuYYxqUMnLzPZ+nOX7mzpxqLrGDGUmQavYevg
+WE2Xt0zLw6Olhj3knIwBsJ7pewinR89Y8crfl74Z56ubTSAy7ZtQF8R2WwMMlE9FqZ6mgYKzgrr
3SwEKO7trybenwe0PJ4+PxuO3tFMtnbsBH21+C1O/m0ywd9XRHnmonv07fT4W3ugme2CPBK9niW8
TQoOnes+3ykfbKQUOjysmaDIjTZdFblz9ltW9FGCqb805juniEEfZe0A57emr9nt3LqUOgo7Yo03
mboqs/Piqy5xNHtdA/biSkXEYZHVskAw0fvoV/nKs1ru7O3W5DW79UzezrJHOpHP3nNidCXOVFfv
GNfWYdUhYrU1xqijwPGAMMQf4xYoD/SBGeAacNpLw+FXIwM9kWJBl+6BGzc2XYeMGXadocscP4gl
ZVi5pl/lhyzlfux+kezh9IHdiAM6csyc0haadzAIJcEGag6X1OXor612MoONPdFRYx4327xCcTea
oT4FSptrRewd97E1c82UOznbHbQ8VcTHG0c+uP1lG+8E3w0voSPE3JX1oxwwtJ1Z0TL2wUT7YIQI
FbQZdj6xtTBa/E3BREVbE8eJ14i9f9AhfXo/t8bVLBgQSYCOJYJAwgrQ2cdfWVnsLPjW0NolWYGl
A9KJcA7glgGh8BTYstqxrq2hNdOdHelywXBM2hKMQI+K7rjNjXF1wFdSD5YCiYiMCO2ijqrQAIXE
WQuto71EFdd9hS6LyIQSuDcVYWnuqWpuHD8d66WceZCLxELXTXoAeY7fDD8dkoKfdu/tZcN2dJxX
52SVZYMqNart3y19LcrXlp1X1LE0s+ynvDabbl1yIw6GoQsVODROL/nW5U8HedWg9HJiAw5RQOy9
rV8Wsz60tRvUFH4FQuPl1cDbcOmupbfHXb91gjQ7hWw6r4wZ20yN0ge/pD+Nex1kW0Nrphqb4P0D
ZZqKBvAC9w89i04v09a4mp1KZ0kFXzAu2Gt9Br421OzOG1kz07KhQoH7T0XtcFGqG/vMa4cO7aJL
yyqQE67VmztLhJn7eNZ8dWGjQoApCmmUjDpQ1Uw47IfT427lrjqeS+J8WXmCgeer6k4cs9vf5gMN
rox7MBXtHPYNJ6BjuizByeJArzFy1auqV42VzmfsWjF6PP0jNo6JqRmqnQMJ4diujEwb5EEzGhrS
vSehv9jFT3L7/8C4vAT4pgWUF3PgHkFEEOaH5jY9JH78NH+5sY92EKT+1wvb8J3H6+TbeT9IM1Xa
i4kxhhUrh0smQdR4nkfT4VvQMa06r4BHo6CehCu4ivmZLuCvo/uQ5a+l5HJ0YhkBjx4qJkPm7mVX
W+dHs9Uepjo4BZER74ZbXrFvdR5HJFPo0Qdn+ukV3wgjOnLL7kAuIIA+jtDuFnQ8ufVaD9i5vaLu
xgnVUVpgCEprt0BYnakNqlwyFJFMmrME4Zino7TA7osXFBsL1Hh3CQjkF/r19KpsTXvdkQ+bWsmu
H8DEiE31wHLCLlbKzNMjbyQEOhpLLBkXbYOR1dhfrRzkqFQ8K2SCqNK90wX8kqe/89fJfGK/ZP1p
H36CV7Z2UZZYG/ehPRRXySu7m/yj8WxfNYf8ij821xf06fS3tlZLs9qpYHbb1/hUV0Vt9sXac29b
Z9P69yfUqVeDszRBeREsXznIvfP0+wgtoNOz3hpdi7FQmGF5wTH6Qh+z4r3LHkn1/byhNcNd3IET
s8TQE9qCu+6nY6eByM6aN9exVtAx9toabLWR4dTRBJL1fBYBdCnOSvfAyfPvoo+mXVQgBcE9XvA7
ZleRPbGdmX9+TriOr4IItmqBX5eRpUBcBxh+D5Ky0yv+9z7w3+POdYEimquMgqtSRv130BW9Fhfj
hRGwyAuWu/vqprqhwQO7/FW97Xzu89d1rgOt1GTlNVmzHXIrf8f3Fkiv7wkotg7QAHn7E9/Vt+2t
cZnfsjD+Wez8xtX5fPYTNYsWiVHhUg5f6sF3+HlBPL+kLaRl1yRAVGonR1w3+rPPaNbcerEcVQn+
2JI/J90NKBnDpnuIzedMHkGltvNjNvwT96x/z5nhNYQNM7SIk0wGlEI3wIuP1gJ+X4ggeNz60sLg
O296sFN1U/P42op5sNRNUNdW5BbLFzUb0end3FpYzRM0JhHciDEVSzznSTiA2pXcd9lZ+Bdwcf37
Q2MFrpKSdTKqSBV5rjwgVd7Zqo2J61CtMS8zIRKJC0JWemFn2CG04B9ke6VWCunTi/O5m+Q6YEsM
bDT6GM49MdwbF/TlIH+qrkmenFWvBMPTv8tDk56h2R2+kvOAGEeanFWvBGejNi60dDvwz8kINPhW
dtEkP4GsFWcpd+O9cl2tD9HVzggejspRRiD7C5K+/SIb66DqPa3VDRvUAVlQphh43K0BZApME68X
N3QGPcBwDeIwV+5cij+/inCuGfq0WJW55OvK5+O91ULKonOOfWPfghYYjI5meN4B0gy9BakaA/sj
3h7QVc9usuWQ5TumtXU2NcMt5mQQqlBw+pyWfoUHsAObO1Dtu0V5OD37jZjFNevFJXAm04TZS/XK
7Fu1x3yyMXUdntVCu9ge1ruNch5nUCl2t52xY1FbQ6+H6uPZLJ2xrNdQOAw3hn1ZxvfleZUhriOw
REMHiAdh1qCR8Iyb4bzXda7DrTIFYSoQ9+PRwnZ8N35n7lnVQ9DH/bsWJW9oZ0BkJKKZEdJ+RApy
5m1GZ+uq4rSWk8LQzhyV9hdSnncB0yFVMmlzEzLUuIAl1cHk5tXC6+Ppw7xh8TqmCl42dgwvRZHG
eoBQjeFdGPwHk8/ggjwvWujoqrGBoLghcXmoSfMdDNN36AT7I6BJcfoHbFijjq9yaLxaI36AFcdB
6sbAz+/B5DbWRsdWVUURA3LeIjFrQN1uoAlr7Cw/m8SdzDs0gLh7z1AbQVsHWom0zqvaK/Ch3Dpk
5Xx03WcTZJNi781pY5F0IFXjMJCUuziYbjq8AEYIKben08u/4Vl0CFVMzIoZPWKq2TBIThZJQDJw
vSpTlM+nv7C1OJq9upPhxBBTkHiycUlkVKW4MADMD12wCEepQmPq6e9srdH69w8+0przoe4KXJxN
K/CKK9B/nR53I3DrGCppAinvFNhcqzqWKNJk0LagEnTeYMVTyf2Uv53+ztZp1YLqWLReBukgGbFq
vqPQokpAfw285D16/i+yatr5zNYyaQHWsb2q70yBOkjnvQJ5DikQzvd6k7YG10Jr01mcDRTGDDb3
IKXCH5cdP7dxTnU8VawylTDoCEYtuJRzM/SmHz2ImE8v/ca0dTRVmzIeWxAXjZoUrGKs8FHMOW/k
dbM/HMpJUCktZ/Vu9fUgLnq145Q3klWdh6upoCNTttk67uCXy02KUlwOkLGA2k5pQRzooYSm4Onf
sGHAOi2X2Y82tO7xGyiTAV68/Kp48ui1swe/+Vvb/iQ9pZrlln0FtaZxXf6XtyHg94/z/ZHd3pBw
9r8aQIPv/I6tI6RdjhWUG9Dzi8+sygrDi7RAlF5/P71GWyfI+nef25I2sZ1h7IJcJuoq3cvct8bV
rNVUtk3LBeMO/TuYkf2p36Mp2xpZM1VvgNSazSrksFWOMw/xAdqc54l1PJWNAu7/Jz3PX5b6ctnD
g25soA6lmh0yZYTBNqHDCoVSv2su2cB3TsfGeuh4qjGNcwPCUkiKWTrdN/X81YZExM4lZ2vmq2l9
cANMSbts4MKiqr0vjIsifSzrx7NOno6dwoGAJE+HoVvnpqGPsThzE9d1+jBlI+dxHS8cxeYhC2sR
R4DZh6envOG8dNhUL0SZQihnLcXn4jCahhNAew6aJRR8nYcysUho4wH5vmgLUBm03p7U9tYuaEZq
5gYtnBhbHNvV1wZcNmgTdJ3QUs7ONm+EcB1QZSgoufK0wQeG3g7mZvgRo3k+NJ10uRrneAgTiC9e
nl7ErfOq2W8MdRFwJXr4Fr8bxi/8vP4oriOqyNBB4kAg1UT74dHI2yO0XHaO1Mb668ipwoZQrIFc
IjKdPy6LZtH5ojzPAeuIKagIxLgl47hCw/tPp5T6VRFzeTu91lsT18wX2Aa0pFEcHEVuKuvb4D1D
wHYnkm/so71+84OdZWTq4tnC9bJPsz9MeIs/esVO2WBr7PXvH8aGmE7dDDmKKSqGnkh6X5oXpxdk
46DbWihF0SC1+FrqAFMjJKcCJ3un1XVTf6+TJjr9iXVtP7kU6Jxa5VAWmZKYOzQlQ0demfOPnF0K
6ywmAsZ1Kq2lh4JjDob6CDJMBzuXPrFV2M17rSlbS6+ZZ1N0GdSf8OZSOlB0bRVEW+jOrm6cRh0+
5XJlVtCPmyLFfxXpL8tFG+AeIdHGxur4qbkYoMat4MFG45aCVa402jCb7z3wBRXVsuMHNtbmP0gq
I02FV0I+mgwsalpsaS+XM+1JB1G1gBtAXRG/wGkL594aB3kcRyb3Hnu3Fl8zVwVVLeykiTzEWQLQ
ER+nFFwS1N459Vvrr1ks1HuYsEyU/7vmeoqfFrMMhu624lfgWwxPG9bWJzTbbd2l9UAjAOBN+1CU
R4XncM9Z1RkMMB3v1KG3VkmLtI6LdvOGkgkY2btmoEGVHqFov/MDtgbX78TTkhcz2DwiwdPbpSyO
RckvJW93zGvD8Via5ebStRo3wen08u6gIJcE7UwflhwmdXpe7NaRVWndJmyyscsZuSq8BKxie91k
G2ujY6uoZxZQBUOfIqfXfHil8yvnT6fPzXoEP3HIOrqqKQePVN16bsYLqMGQ+dfpcbemrAXXtirG
qndxVkR+OYrfOd53p4fTQ29Nef3kh/gH3UAVuyXqrvlyaKB610anx904IjqQCoI2pkwVprywn15+
U/+PtO9orlvngvxFrGICSGx5g64kBznIkr1h+dkyCWYiMP36afqbhR6ecDnF2am0AHEPTgAOGt3z
P3nzAoHw66PbDGIEKPNBA+HXqEzLOB27EaRRcZTUwPddH95mFCM2nYlUc0FxNTqnDn0IAhWBM8yb
fl0f3TZ5IzjDXECNe438QbzPcLWcs3dp+7RvbCMyBTSiWq/DcobNeAbX4hFiRsdY0eT68BbDmLgp
5kxQe11xUx5e1MSg1NnYLFlMYgKmQPHQuWGDcaMqfwSB2qkemndtWGzkWtu01zz/ysn9CtTldHVG
j2bvIrBXQEfz5z6LGKE5d7ivHNmCobEt9UmaZFNzvj60zSjr/1/NuoOcWyA6jrXMpqP25D90WW7Z
FO67RjShUi3UOCAajWaqH35X3s86fNHQbbo+9b9h/kYmdI0ADUGP4y4qdX7PNQhLoS3yrehiP6mi
4B7qyG5SOuSWy/Z7E8WQlR4Xeud5FDIzUHAA99/DNLXF4fpUbGtvxDKY+KKeTbjJ7zoBPckhkc4W
mta2QEYgO3wphmFd+wJyXz7tgUNoQcQc7UtyJovVtNCmCasBN5p+8RjNVZywMvreSm+ra/m2aUCc
9G8HSymIWIcQu4TI/R0pDjGWrU7R25YBc8u/R+59pwb9EmostB+TJYW6eZOQ4uH6ir5dWsA38O/B
2ZJFtPERzSxgd5AovsGr7hueD++qMd2AUdgsY0R175W5048Ke4QxxObefyIq3lVw8Urz37PHiWrm
Ld4snTzlHTtGjwQ3JNcNY7P6+mteJYwwiMcJ2CJQdQR3Ex5zBf07Pf1zfWybRYyAnkNo6Dh63TXF
w3tJ6p8LSzd2k7ahjQjFC5c0rj0U85meh+5LOfzZN2UjPMGr4EzBgHE9dqPLf+ZxS/fBNmGjyBJA
D504wMCuOAv+Ubcbe16LY5vApnACvC6ekfCj0HMSEeI4MEn6IxZedYEWXvX1ul0sbmJim6aoGdJ5
xvSV/y0t7/1lSsJ+1/4jMnFNHmkIcxUCRwyAZdXkNDLvfbq5wbZN3YhLTscSzzh0/SscCpGUYf2L
l3hmBHz7zvkb0cl0Vulgbamw/j3tGtDS4kXpRniuye+/NTEy4U1RD2XTkqISBd509jQubWI/hUC2
BA1SPZwHzb8PRbylF2ZzJiNgyRDJ1p/QQYYSCsSjJ1L0U9KPLS5fSDWdWap37saj2AjgEjqAwejJ
8ZQTmRCf3Uhw7SlWna77qyXcTBXDWUDpGO/3EBZBdQY3Ju4fs33PniMT6AQazFxW63ov8ftGPvnl
4/U5WxzVBDr1WZFDvB5ZPtbO3TwBVxEP2WHIm9/7xjcK7FQvUvoz4myIOdSwm280Foeo3QcgwuOT
f1eS1ldMtRRmGZv2hLMK9LW88/WZW1bTBD0JCmJM4WDoUkdJHjkQ/N0Cs9iGNoJXoRNBBokdrRfP
SS/GI8Ryd+0iIxP2BOWRKqsD7MVaIANO4zD7uH/J/Y09gSVWTfATVPHGUA940TRm47uRljdxDoDM
4B0HyFNs/IJ1U/dG9jFRUI4Ca4AzwyOb+H3gZ2cZ/BL5nYi+eXif1Y337lYJsDw4j0w01MjjRYTl
lL3ked4coRF2kFnGD2OXN0njR8ulKCGT3bX+YUihToYLjy0iUJsDGIVZpHXo40UGWoPiTJvP1b5m
VGSipFKquiqiGDekxSH0usvU+Mfr4WBJFCYuCrRGeRumcKxAXEb2Toy/vHjrFGYxhwmJwrVJRTMG
HEsMEp9k4F2flJ78cn3ilqeEkQmLKqp+6ccM5Uxo55ffBninohOp1U9FpyNJNVBqLRTm6UHhXB8K
VRy0phtnV0vAUCPS5xKXhg3EpE4kzS5xFDxAhxPcBuWlXqKNloTNeOv/X22mme6LtKdYmL4ebyrf
TYiek+umsw1tlGYVuctU5UjePLijaAAF0NXZN7JRidUQ+1M5Y5fuyE+pfE636Jpt9ja20mURDgEY
FbFlHJZHJ3UfmuoIPEQRy337LpNoSoaVTFOoSZz4cvHJgxtdxBYk3hJhJiwq6uIobGJe/2Ito3ft
+r6tHwU/1gPdmXdMcNTYlxqCWnDHyMlv4qI4ZA3bOInaZm9UYkqCMsg5ImiAPsKiP8SuSBjZ2JFa
ltWESOVp20ekxbJ6xaNid+P4NQfgPh1fdnmjiYpqmF/U7vrCJG3vpfMjCjembbOJEZo9cx3B1pd3
vC0SmYlDCmXraqsXaTOKEZ2ul7p9v550Gf2HOY/QH0uaoToE7c99VjFiNHO1zGaB6B+99yFuNhq8
oNo3shGlRE7OXIYYGcmw6+sFbw9EeLo+ts3mRmnNhcSeVsEqZSVB+Xtp+NOc72sAmGCoIWvALbVW
kk7chvU76u2bswmGIugq88hBvLMA1FIf5/5TvpVULCnchELVIK/XWZ6qU+osgJyp/DmEsOTGOlo8
0KSXYjXEkeCCOE8FWZHQCRJfqUeXpMxImYANvtn4jmVNTVxU4UsXivZcn5jsLpHX3YLC6tTN7r4K
agoQgl+OuhOP1AnsC2DUpgdH7uMaj0x4FK7cC/CBw0K+E0GbIl0fWu96iBCFRniWeUght5XpUzrW
SQztgIFHG/a2OY0Rn5MsA1gEfp7qsk64CzVyR3Ryo/bbNmSm3KBqSaf9BTsW7jkqWSpO3uXx0D40
bH4/h4138PPxUXUeObYjuF/bIXSTYnb9RLJF7ltzExrFyqku/Qinu3kOuvtOTd5z54TernucyERH
ibQh00hbfSKLSCI2HSq99TLTEgsmOGochSN6tZ4dR/K9kvOl4OhjzDu3fCadVCwIgdwJho/SjyGj
h2wqj9cTs8WpTHBUOQwQV2jhVKxbllMD1z0yufks1jb6+v/Xu+Cs9DqZIoVq77ZN3wfDTj8xi+wU
gkOKx+qUi/LAeXdIo3inQYwAliSEmqBu4CRx+uShT5Lgkub5urFtXmJEMKSPEDqxo0/LnCUu/9B4
F6Z3XpoERomVKYn73M8BWnL5Dx2VzySrj0GYb9E0r1vGNzoAJiiKOZXwhAMfxHX/S1zPy009++Gh
iiJyisvl6yzJFkmnxW1MjJT2/EKC+1adOpTIMdI3LXZR15fANrSxIS6dfgkWgl/hh+hqdmUSbr2r
tJRdExa10D7I25KoEy+/TMs7d56SCCQSZGMnb5v46lOvQsmpWgWVdww/Aep8cJiczpPO89N1s9gm
v3711egVB7NPk+EJWje1R8U/ezkke7Ij2XnE8Y2A7RSFAvJKaZKDmi3vyUeHbhz9bHYx4jUCn7PG
S9kBN0sRO3aA1iba8dT5ul1sTm9EbAk3HMsW85aS3gAaeRM42Y2qJigcLccAvbzrn7H9CCN2xZjV
xbK+TPKcj9LNQHi470lGZAKhCj/zPchQY5PmAFww9G6SNtO56uTvXTM34VDlVGGf9nfm3lEW9+0u
RU40AY04jWp36qZl0afcHQAaVV3SD2m5sdexrKrJMTUWOi/jHA05sKZPPeS3poe8EweN+4d82ohX
2zeMePV4P7lTUevT0L2PYxDnZ2fV3CypSMJwSyF6HeuNlPwflFTcB0zEqFUadCxjEN/SVOKWf9xC
8Frc0hQMrHhbozHhqFPUgtx8qi5LHOw7hJvkUnXYjqMsMfV4eozd+zr70Az7tuAmuRRZfO3LEZaf
nK9z8M33Hq+7uqUF/rdh/SpHTovkvZ+VCKXpQ68/9/FDDo2uUPaJF35o6qdUb0GbLetq4qRw99XP
gYR/usvtHD6F4rniW4QotrHjf2f6TlPQxK7WqZcfrPJQA393m9vgdZA3HNLklurGvGBVilUVzcfe
e07Jg4i+y+AP0S504ze28ZZaZSr/5U6HZlaHbfyQuTeOD7ZSXKf0uj73Ytq3UfsP4VQtuiDM0K4Y
+k9x+hLLyyb9gm32a6y98qJM8TDzhjVmafoI/ZXPIN1OMjIe3Y59v+6otiU2im2exkO51PiEAuVN
Vn/u5tt5E5tlm79Rb3HsJJIATnvKQo3L7d9tkH8JB3Z2qi2Ii236Rs1d5BCpoMTOD5DV93LWz7Fy
PjXBFiezJTGbuKi2WlqeVwiA0Rkuc5ififxdx85lUYDKz/XNnjWgJjhqFMHQeiG+4vvifVR5BzV2
56bwPl8f/u3MTE2E1ByU2RDHOFgRLz+G8XAaIbB6fei3F5ia+KiujzRx3EqfSu/TINF+ybC/BxQf
T9fP17/w9gJTk3aqYJ3jTgOiSwz9eVxmXBNnB6qcjeHfztPUhEhpFdElE7BNVU/3UDDBM2koIOTV
IQfCV6dlooo5iUR1vP5rbEthBHThcZB7xNhhuaRhh3iK2jPE1rf4Zt7OqJQZsTxqp66dxil/YS/R
J7hLHw+lZO/HUj13JLgFdyI/djTaqMpvxwY1+aWWPGxZo111Iuxj7wDYg25epc6gjz8AirbTYEZ8
xxA/B1AGLTLhgiwCsoL8EEegRdi3HMZWmo8Dn1m8wG8h4InD3sPIx30TNwFWpCrHeqaYOBBKwMLo
Yxbs0oiPqAmqirQH3UbRYejcPUGR9zbWW/g4S7SZmCpeZ1XrS/RKhFB/dNU+eR7atOOw8SLTNvya
Rl7VM1KnLIsIjCLbb1A1OUbLTRr+2LWWJmFU3EedO4DV91RokhCAPaZpq1tiiVoTTZWu0vbl2kwN
ouXUutM5bPfpUVCTIiqcI+6IYK2QtfMhSJf3pVAbW1tLbjahUhHqVudWMHbuv2v4jQ/E7XqbGm1d
+dsW0wjNaSZ87Dts+FXq1cdILfrQe6M8iKVwT9fX1PYJIz4HpuZZCvR2BPHBLESrpBo5A5aNb9jI
ksNM7JQ7ICp9uV5LtJ9GdmAkSgL5OQ8/OekWgtOyDKZkH5/7bHQp0mTmZQffY89xnf/WRbViFLqN
n2Gxk4mh0nizAzE9LHVHcGVbi4SrS97IfatgwqhYENdCakRWvrTHci4O6XLfb+Zg29zX/7/KCWMU
6F64cKNehJcqZQ9uTO98X3+77kKW2DXRVEUKXjcodqhTratDx/RR4w3lvqGNcguN2AHU2diaoAHB
3EfHdeevfTs55QbyxFLOTRhV1Kc4RpWoTt6kK9B53gw6+BO38xmd2/I4C//EKVMbi2yBUlETShVK
ICwqgp20avNT3/0qUx+0yBBKxKUjw+VEA9R+57fQYihvr9vPFhlGdCvfKyIx4xfQ8UedzodFVIeU
3qj28fr4lqU3oVSdEp0qIp+/hGWn77NsJrfS67fOxpbUYaKpsDKTi9ck8Ns0hNKddwbm6Zx12aEC
xIaWG4dLiw+YuCo/J2WbUVxsNmMw3JMUHLqsmo7+3D5ATNDDpaQLSZKJbN0H22y2rtXraMS7nMBt
Vy8I6U9/yM+yd5/2LYcR6MKX/uALD4kwFvdUZf+oONhHn0Lp+nNeTVtNCszmaz+dAARWNvOxdLbo
xy0nBJNwKqZioGwmzW9X8YurfzUCr0FmdWnb5mZaQnAmtEd/3GL5t33NODFXZRRR6SAmiGDnIPiI
y4Gg48gwGfBuJ9pMCdsCn9hcy6jfmdPxhhf41Fzf5+GfsXqg2Tfdfw3CTwHdaL/Y3MkI8ZhElSo1
rX+3YQ5VSz1Xp6V2/1x3KMsPMNFWhDQqL+IQsrHhfOfrMuniJQFJCjCgLlI9OeRqi3XPkqpM1BWv
ez25MZpsdZv+9LG7/Dhp6R09gn7MQmixkbFsn1lzzSs3DoqBhSDEW1/4iQtZvFs8Pv1I/PpclenG
Ntn2ifX/rz5R4c1wwNjc/FYEXFWZKL92bPjjBuws/C0yFIvUKfSwjI9MoUuDFij9GLzNXfgbT/Cg
guwmQ/wyZCSZBoi242a6Qad46YLPrf7UZB9jmiZokt4EsXccnZemgMjF7J4a8c0X8Sns81NN1DH2
g2QsnqIhTEjufuL1lj6rzTBGCmG+yCpfzdhrgn1XEvJubh6prsGUTP5c91fbF4z9Qh1UeDA1oWJA
MKU6FxxXFHMQpbdjE9IDaxj9tu87Rg4BuUY5M9YhsCf/qCuVZEvjwNAVZLjcKbn+EUtkmxqDHbB8
kBrFRzqQwh55n/+T8mHr7e/qJ/9tDVNTXTAfaTO6+QxKitH9E0Rfw275nKt9kpTUxICp3o3zfsHo
7UrLyd3Ru8vU0iZFIOjxunUsP8CEg4XaK908mwZgttybsatu6rS4DFm67xxtQsIWOTUBCEyHk+Q0
8WZ1l7nlwYXi7r7Zrw78Kkd4DUVjvoKBZMTwtC8uHGD82O9wUdmGfSxlzoSDzU4ldTGAvcAX5zxq
D8GUftTqOylu0yg7E/dCydZVu+1TRlxn7dCrGty3eJzkHGMx34i+eWDB8FXjifOc9r+qPnrHcnLe
ZzsjyDvXCwGLBjNi6ZUnwJf5ofYZRMbwAuX6ByyBZ4LGmOgWry1AiLFo1j8OcUvZZ0XHfktawZKl
TNasxWGEqDwDyCcErLP127Oa2GUZcOXpBMXt9R9hiw9jX1Dmy9JPDB42yLs2uI+dH7N+uD70Xwza
G8nDxIX5noerwhBjL++qIz/x5Pbr9K77mt33N/m5PmSPn4MP7kfv7gQI0+GPm3z5Im7KM6R28Gd5
vKQfLtX7VaIoSLaazJajgoklW/zFy7X6S1BxpyuIsZJ7yCz1bH1NuFHWLV5hYsomGfMso/jRfeWd
KES+Zqk3YtWyViaeTHpNVZIas3fRsu6H+cR4fqhDvnP49bOvkk3IhgAYRex5cvqjq/6AiW+S36+7
gm3mq7FeDe12k9+MvsIjZTe6A99n2DBcqGcbkW4zuRHplNTtrKqZ/9IzIJY+L3UyMGdj6rbBjRpO
4y51uD+sCTLlKgHaMvcudZtLdytM3i6xJuFWH6cdizkIBYLInZN2ZZ4sy1/77G5EN8gEunzUBR4/
HPhtfNiCY1mW0wSVZc6yyGrg4E9zznwYEq85DnzDHJazhIkiawsxcT+W+a9RUuxH+YWm5CixI/bj
6nsL5v4m3ECg236FscePteBVnqcgY6q5D0peJ3DKP33e9wHoKMfNNGj7jFHDNZ+pnHuK16ZH/xT+
6jdmb/FLU7lw8nJHQmNmARtOFB8qVX/kbcc3Spttzka8tjgaRi16TScZ+nUCmjYnGekIidqy2PsJ
I2i9eOGsjdHLFC4FYdgTxKYPeosFwFI6/yq9vco3zjwvjSToJiscZQBpaNqnon/g9afrYWUb3jiw
d1mf5qHA8CCETCa89Q0fWjon7j61TmpSbY0AwuTKwfhNI2+mkh76eeuuwOI2JrJMcZDWhynMrny0
+1a58GHDIS0+Y2LKiO84wIBjZDTKEnCNx5k8LM7LdYvbpm3E6uCksigLXNdWYZq0oX92pz/7RjbC
s8gj7EoVbN363btK+z+42mqrWja8pmbh0AZ+CfZKjdeE924/4y4MwibhtwG8iuIMZ5m23kbZrGOE
q0tiZ6p7mH7AG+jOy85D3B+vm8fi6iaYTHgz8/HMX55YDe0HCE8lg+6OYROd/TrY94aJmrAyqv2p
bdbVdRRUpKL+0Lf7IvU/qDJnUHXnr5GE+NThfVHP8E2cMjec3mYeo8DSvgCtixQSgJE2gVZZEs8P
KvvUya3nOpZyaILKmNdxzlv8AGd+CNJzru7r9DdyWUAfNt3HErkmEZfQ1SJEDfOr5UniNjuLfpfp
zgO4CS4TjLrVAhoMqL8AWh3eobuDluBGWrDN3AheWuG1Ydr9L8Iw+cnFInjP1z3fNvb6/1c1pB5d
UfgtgkqS4Y6NFVJOe2yWfVBZajJxZVC97nnpziefDD/SLrikY7DhlLaZG6W1WkjU8xAXeaNekrBd
EmxBDgSdp+uGsWQb19gRN7PIoyHH8ARkBYFmB9lujGw5nrlGXW0hARyDNgBvGMsgOjVzJO/HSR5U
JuQd6MKyM2+36qDtU0bg1uMSzAyaYsD/4KJ8PmclRJnbBHiOhARPewxFTDSZplFZtBk0c3q0/mZa
X6Jmi/Xp7ekTE0mW9Zj6sOI31rzG6yfNXmL+2Hk3yAv7Jr9++ZX7j6QIRkWwymtNacFzNmf7wD7E
RJJ5rQo8gYP4yRPktpMPfVSc903aiNkxA6gOLwPXi9oC0EDvrPYdFggzSmxaV6xgOXJkX6M5DmYF
P06TNN9XAYkJGHOighdtwJcThzp4z7wvJJY3123ydokiJjqsHjnusVokYN3eA+WbhPl9HEOUst6V
bcCkajhKnfsebqqxmv6UEPUSBy9DvU+BBDRS/x48HTI/myqYnavoIAd5QG3aZRYTFtYQB1zlPSII
hoiCl6L+NBCC4Xd1bokJDWuWtJ1KhvAp+4d134eSDStt5Mm3EzwxwWGMV27QUSQvDL4eD7CjaRCh
1w3zdnrHe2nD5Mskma/Wi2ecnVhEISmzNW+LK5rIsDzVde64a0mNn7CZwbEpnfeeyogJDhtDzJpn
mPjivXjNc1ffwy5786GJD+vqwQ8HsWZcnMki2h03PdGSy014mMdHmkEK4a9VcJhck8v/5p7ve21F
TDKttlS940s4Y1OQw6JBP7hzM0BMLi0ZBLqFEgJw2f3L2PXHiUX7/PC/iLByxoNRLGe4fKpx6ltx
ltc93BI+JhBsinjN2YiRB3i467xI3MVtnghsgxt1syJNMC8TVhOx6Va4r/Ged27UiYn/Cv28oLwO
5lORifExFRkkSiunWT61A+Nbb88s8W/qCOp+niBj7szgKJ+fGz3ctlG3UYpsQ6//f7WnWIKBDkMJ
oEMIdgOvIV84OKiur6ltaGPPmxOh/ofy9TE0+nrn7axlG9rc72aq7UTvw+qyfVZj/mnBFeX1Wduc
xaidvGkydygQPTi8BOoFRSJErbg+tm3aRukEjQQZOWc4tdfLbRRkj00jdl0aERPPVcYx5K6ghH6q
537Kkrjy9fAu8lqnPnR6draOjpZyYQK75sgj3twgbanhHtEkVuxb+7LZJLQYyER0ZVXqQR8IaWDy
+79ZcXvbYpu5UUMnXsygIMG6otBV01McPA04im3WItvwqzu9iiPJmQtuBwyPclENaQJy2QStNobO
yS7fMVFcTV3qBtf1eBWNbVcOkuuONMd9QxuBCoZdcGyksDoKRpMJ8FaIjezydquEUCNO8WKFQhIX
kPmYX3CZ2b64hUqcQiZ+et5sRFqKNTUiNlc+K6hesVo4LTbeg1APUfNACuDzz/sMZMRtISEKOXEO
PEegp+DggXn90jd+sEWYaHEeE6wFnHXrqXiUQFBV97TqT0H3p4n1F7p1M2FZBxOi5fO+bJF6/rY9
x/Z+aZ5D7HwRuf8fpZAYZVaJepjp2vJsiLpNmfg4dPyg027j9Pt265aYJFmiGvUQrz2OvvqzFG2c
IISb9EHU4aHrnQ8+6XBL+nR9wS1FwMRoIcFF1TRjZwlVomRNcthZRls9CNtqr8nvVaroA3+E3jsG
10GToMSE4W+koVC9XJ+7JYcSI5qnXrGmrtdwACPJMaRaJCnQYPtKGDEiumHRXMu1vbfeEc0x+X/o
QdjsYsZxWA98UrAL009xkSUjjqyQhUp2dzlM6JRXKrcZ1hcNQFb/zdC7hzZxU81clTH/29UuO/Rm
cPPUbKHPLfnNxEt5TkOyIsKscSYehj9rdUFyw80Z3ym0Q0zMFFi//m8rBSfv2sPRuP7kVC84q7n7
VCeJyaXlxaVP/Q5dA7cLpkcqy+UfsfRk69mXJcGZmCnulFXmhrARfkCOmM3nGE9S1yLAeHRh+Z/r
sWXJCyaV1tjoetC1RPvQ+w4AQlLF3cp+vS+2TDYtVae9j5Kpf3VN034qG2d6apug2gU3JiY2SucZ
0AwBHr50Oo+nUx85cjjHXg+mwevGsSQeExxVuZrFIYCzJ7HeY/I5gUDA5frQltRgUmqVmGTWVHo+
4cnxkw7cj8AI3FCeX0Te7jutmMioIveFciFRe9JTdAjS/qZGnF2fvcVrTIjTlNXxAljvfGrAzsrA
OEU6cSzHcN/O0IQ3dQ2BJFneztConI4ybg6aBxtD22a+rserUtW5S8WgNC9BHTfclV13hOL8J3/Z
a5j1s6+G75sJm1oU2pPo6vC5V4UYvtSDouzei3BZsm97Gxj1VrvllI5ybk9Zj2oSR02RZE74+fra
WjzTlBfs6yIUNWSKAGkk2b0vewaeXXJXq6579OkWDsxSAkyFwRnbBTaIBg0A5SUhF8kMqGa1HHw8
wu6cjZ9iiV8T9TQJFVZc4k557Mn97C5H3W09ErU8oCKBsYN2sNSLnvi8XlANF4XBQ+XdxNMIAKV3
W9bZoaWh/DiSb/6mQJ3l95iQKKVTzlQBtOl6Lljv3Fx0w6+vuqXcmIiouHV4Fk6N+oUuzyXN+3eA
bnxAJ3JMvIW81N4CoTQI+Vz/mCUITQ3Coff5JCpP4hAVXkQqjjVZzrqI98W4SbdVxm4xdSpQJ5YC
mMMfarc/0L0tDxMTpQDLAw/cJE+Z690tdf2HqmUf+yTxjcAehmxYwO0vT7mTv+OrVFHZ1FudDpvV
jW30IvTYao3BC0WOGXinG1o9VqL7en1RLRFtwqEoXarW1bALL9FHbT9hs5IHzbGY90JQiG/sp/ky
txPzBnlqSucEF0IczBv+bwstM5xzwDuDCsZZ7zoB6npwymCjkWUZ2kRD5SKag0GBEkWI6YsM3fcs
3chvllRtoqF88D7ieAqTo0eQ5eKIi7EUrxDkFuG+bebrUr+qZp7qfVkIGCVqyFMEvsMOqrYbBrfN
3SjEWVWUeAeMsdG6grdkY4t3p02ygmCv+6PtA2sYvJo8dVg71evkAWrphntKH3p218ktgIJt+NVm
r4ZfUk066JtK6KFDw5NnB8BORuduIlsX2JZ4+g8oKlvymqwtFE7ODl7eQFtnRRU5uCjjY7phJNsK
+//+FaIuI8/PNYAzqvhQ9gAaimqju2Eb2ghW4Syy5QJDz22aFJixS7aacJZMZtJt5Z6mZJ46eSqB
tOqjM5CXef20y21MLBRq9pCzEVi0jt3hCHlE4w0pzJdqX3EycVCkIFLNDcBcaaA+1y29DcfyY15t
kcJYrG4ioeiITg9ymTyNuGiOQ5ZMwfM+wxgBG0WQQBnj9Yp/5KduSJxVuWCBDlOx1RC2eLxJrbUs
g24cD3N3cmftOvveGddziQAYYvPK3BK2JiJq6KXv0xb7f+5+IvpmTTs4Uk/kyz4jGTV27JsWNJkY
HkmnSvPD6J0DNzxmgERc/4DF9U1cVDAK6XhuDff05Dmuv3TZeJOpfZXKhEZ1EUjNwzJHNgAch0Aq
IRBbD6Us+0uTWstt2ejWWSZPsvpD1rfUzh3QUKP/G5K5t2QLT/S2dUITDAU8BJHOvPz9Sj23SQ1h
mM1WyduhFZpwqJGpsI/DWEDcOjyOPljHeXi8vqq2oY1CG/J6bgo3EqcuLC7OOJ8V28Kg2UxihK1L
nCBFUpAnMqm72s0+Auh2gC7e930zXz/7qgz2HMKaZcpwnoa5Z1rek3jeFUuhiYYSTTm0ssfMo8iv
jxnLfsySnabcbS/dUm2wbtgsbwTsAG+viErlX8jV6Gfvu2pf/yU0MVFkDvlUFxS3T24FUqig/NHm
xUaVsk3bKK4zT+XSkECchkF2iawpO5Qd29d/CU1AlKRztkCWJfwet10BOnmcQ8iydfizTN3ERDkg
HfHybgi/V6wCkjao8S5ObD2Gtg2+pp9X7ihjTash1+H3QuY9Xt6Nz25e/9rl6iYgqhRO1vGqD79H
KYsTGUw08ZdqOOwb3YjTshM5xUWH88MhDSjoOU42Xdfr8/XRLVnABEW1baegDFI7P+LGo4nm03KY
2h6vHKZyqzLZTL/+/5Xp6dJDC9mn8y9gf/oLxZu2r7LO1MZRxza6EacsjzwumzH87rjQq4iFfvbd
aussYhvc2AXXWYmHPELN/6wwqaQhckwamW1lYNvoRqzyEjoPQCzlP0YtaJTMzGNA7LRLv1G1397S
hCY6KgXwtwwzVv9qVizNgIeJbI7eqUyWh8nbosSwOJAJlAqmamATKTuo2tPsNl5SdkFnvAfBZCiO
u3zUREzFfd9Vona7H21Wfe2DIfpF/Gk+AkLNv1z/wtsbzNAkzpJQminBE1T/Gioq3o0FC8/TEnuJ
M/DiEIuyzpO4oKfrH7Msi4mjmgsR8tDFx6aWPgnVQI+TvJMZgUz4TkRvaMKoFqcfCp1Nxc+gm4db
HRb87JX68foPsPityaXVjBWrq1JmP1VG1WEGjjqZZbDFCWAb3QjoMfYlDQTynRtWX2fuj4d8RCfw
+tTf3m2GJpeWS3XFQpKLZ7jRl0nUhyDuTmgHo4tdfC7m6lA7wc5lNqIbGW5yaBT1zyGTZTLM3rvC
QQ/Y7YsDdnQbu36GHPrfR+5hZHSnZrqAmTEL+ud+DJ5E/dhTvIDjTpKVDjxWPQchvR2L4nLdepYw
MZFXTa65s2AX+uwP9OhF6sI4/0FUcJJjemFD93z9MxYPMJFXnVo67oKU/xnsUMcKCrZJGBdbWHfb
b1j//6oa5Qz6fQDq+M+BUx1QjB7GnJz80nvqEYlOunWatziaKVWIzonnq552zyyPXzge93HV3utW
vO+p/1IW+UW2W5fmlgxsKhNS4Wqc62XzUzFQVN5MYx8/ykmP5ZH6teYbnmb7yrpYr+wW1aGeCUrU
dxKAsL8OSPmpd3EAHyN3i2/Etu5G5AvHrxlSfPNTQBUHzPrtmIA9JTpc9yrbwhu1fAiyALe1WfPT
Zew9HhK4iY4z9BY7/U9ZFlC7hjry9S/ZfocR+azuHRQorX4wL22PmYDoUtZtFXXL/VJo6haijTCD
7L2ofpaKfo7d+THL2pvVs1avyubia0T4maccT2f+D2nf1hynznT9i6gCIUDcwpjxIbbjOB4fbqhk
70SIkzgL+PXvIlfeeqLhq/lylfIFGkndrVZr9VreRe/pVAdt4UHXK3NFqh8c/Jtouqqmryx1rYua
FaiO2BJz0dh22jQf4L4Gm1NVMtAVSxEVYIPY2fs/HZd/iZM6YMuuKxs4DBp+zKxMfHrbdO7vFBTI
GfGvMwQz0lRxK7xXkQ5Pncd24qXBEHQcVxsIMOdso3bgYI3KvKkP9VLbh/NmZsgjdOQWdJIAZUnJ
+i68hpNfLJizVxpkEmwLg2hvqS9ta4doyDTUNsFPzt8WPfZmluk7apJVAHFXZ5boyyJl0XwZJsmk
HQs8IO1cvQ2eqsO6aBe01rS46U9AzMsx7vvsW5ZLcchtmb10bamyuHd2K3Om0bS4wFXIa6sbu38y
S11v6Ri3pqe2b+9z+/s+S7bJFLSYUFRWYFXOEP7Eo78XUysT6FRH0n/eFExf19IANXtt1UuKvhZV
vDHPsiM7xwv0+Y8bFkjHeylg2VsnDNlPTv0vylJPo5oehByv+3Z6sobL3k2ojv2ahjAoUrayV9D4
vfZQH4zasHtyhcUPbZnuvD38kTn5SyDQ4V8Vg85eQ1Pr5+xIB+S7XRt0jh23rMghtkuXuaqdpPfY
VD7TFOrVbiQAx7SiDoLZofvSB0vdJs44TAWYgdCsANYi4dpFiHDFPOF8P7/khv3UIWR5mw44ygv1
05k7/9imTnoMGqEu82YdQeYONhuLal1+lhScMuBsz49B57lHNlWAnKIxOLlsFtvsPkWNcPUKkgp/
/ukT345cErrxQsvLIGRUh5ClgAlYArwMr0QVbuQHZRfXU1XvnBiGdEeHkHX5HFbTlFsf7pK3yeIr
gDRFSK+Zs+4ZvGmTtZBg52nojH2pftqcuAfq5eCxUXuMmwZpRqrjyMTcDx7e7ZzXsaMqJrxOPGo7
UVewGGwNL3W33qVTjff+GuTxlB6scfkX6fDO1psOXB1jxkZWlqM9eT9TK0iQvX91fHqVhcsjOtsf
2ZhfBSDX2S5cpW8/zs1lmopUx5/JnNpqaR15art8GOIss/w1qSqCC5IMs3pndoad02FoPvLs2q08
/2XKMi+PA6fu5hjdynIn3zLc6nSqrXG1g4rMbfhiUf+Oi8UC8MDCHTtIUn997Kj/rS+y66KfDxc5
qi7oKHNwkhcU47UssKMlk97B4nxPIdxwFdJBaRDFcUuScfaiQIsT/ALB9DK9q3RE3zUiceqIqOpV
sZYJ5OrW5Y2Fkwp3EjBD3qJD1mjae/7SWODmclrwzVTvoA69Kl37iCL28fzamYbQ0ocMyhp2A6Hi
f7IpOPgwZloU30XoxMVoXaapRXW4GrLItOZqpi92vxSx71SnwUW4Oz8BkzFruUPKvGy2m4W+NCUW
hbTjcpjWdIeR3vBxHZjW0daGIuuqXsbG+5FJKFJV5ELiFqpD06q5b9SaEfXS1s3dNIPmIF0uPV50
KJo3QnUajx3qJUtTFkE2SsY5b/fUukzrslnTp6OxnYMx34RZXmZnnA7Mpo/eDMrq8ztqcDgdiCZx
G4DK26heun54HpruxBoE2Nkmx8UaH+oC0FDuZcvOaKapbH//NBXXA0Cw8v3iVIfF0MeZBXxHHFri
MvFyqstAuo1TWd3shy/cBXd0tsnVLWJ6Ob9UhmNex6ZNnTcMwdpXh4EE6/ehB6F+gDP5OLS/zw9g
Wh3tkLfWxgELqKgOFV2LeA152UXESYN/Lvu85rzD1BPwMlb4/VZw0zSTfMxR5Ng5hgx2pOPTxt6F
vEzeVgeUwq+rmTexTHGPZSnEzZcyP7hkdO/barpM5IfqqLXVGbMclevq0Dh0SKRFujvmQ1/xoqXS
1SEhXpF2S62qg5qKqyWU13O3l3UYNlnXhqxZQ5lC9nwQqCpxu/3HXdiP87/aYKA6i5djkTL3yBq+
qCZwb2epsij0bDfuab+H8DVVlHRJSMabfAIsPfgJpKOy6iO1raCtY9U7GfvqUZlD5CMfehsFskam
dctjUXPIVOLWFDRunszV6vrezjaZJuz+N5ysdVD6UPCpDlMLjBVzE4sntncZdyTVub5w454WYTvl
gZIp5VfhRPOvVbfOX/NutK3D+T0zmYPm85K2ReOEa3moeVAkc154r3PurzuveqYF0lze6VUrRVqX
B95SbBLgEVG5pt9IQy/LaHSgG9jDQPvrZiU0wqYTtYLvk98/dX3GI75cJiFOdbBbMSwSmOCqPFTW
kGdR4Vks9gWkty6zIh3tVpW+m4IjFN8PhPfQ5MV0oMvgZZE9qp3c0uQ2uqZk7tTgeLYYP3V0ZV5+
xQu06rsR+JhDGXdOKUC8F1hW04hDkaGFoYm5XFYnHhdqQV2uqOqJXWhyOkLOHng2zjynL7RfGpBm
Nu0ajHFo96V9usiodXwcdRwny1XFXtYmGHCFrMLnmqdspyRhcBlb8/qKuRPBfZufZD/Oke/hrboR
FwJLdGicWpuw7ae8O6Vpi+qlclR6j3PT3cNQGK4AOjpuKXs59yQo/rGtwgoTv1DS5tdLZrcqdiev
pOV17S2Lv1MeNRqeFgEGJQYOxpb2R92PD3PjRQx36YaXV6Kt73gAojvct7PwazPs8Qn9PROAMMR/
gzIhtmuDjq79Uflbh7At8cpU3fmc3WR1+XW7jLrtHtfV31fT1dF06WL7DBQG7Q97We78Zr1nbXcH
kMfzku31iP/d2lxdrjIc5oB6sOdTkIkqGqStDkMh9mKP6evbxD4lxDbrhqyoGfIjkU4ZvB7lgjjg
dTXuaVH//QhwdbXKPqtA9D576cukyvmjXKzceu5RQF2yKA9ovlx0eXN1nF0VuOXYlZyfbMf+vZRW
g9Sj4Vfn44lpDprHowcKoMA8s17Y5Dbyq70OBfve1Q0NfjdLZ/c7Udq0Gdr1nPhNySCjOpwKUuHd
QDju1EdgDNmrs/29VOPq/GMsYJmbBYP1ghpe8BCQ3I+qhcpDtXi//TlLY7KimrKwnsRhv1vv/3Pz
/98ytqsD8bjNUYysB3lIFzVl6amiNH3MZo43s8iqhiCE9lsjO0scFtvLO+jyAcyvfqg5s4QHw1TO
4NyNQ7N2H4DCLs5PNdX+EAUpo299QTKLR+jH7b08klACKFyU6qqJPcwkJEV1KPt8mYpIoU+veg8Z
z+32yiK1kPM1m6DN+RygjTUvo7TLff4R5MxFPJrXUA6xBU7aEKKkKGKF9TFb/BQUYjuH/t8fKlwd
QMi7TtaWKsWHnP2bTaJJTYfGksc/5UaW7YRfw47r3Gp06DvLTkP/pRcqEfP0zPoNOZfVcTYtQP8N
dpKGeeKne7cL07S2v3+KJ0ue517GrfzEMK1UNl9qpp7XoPzKujwZq3kv8zaNo8Ut1boUYtzLeOpd
53cv/S+ej4uw5zyCLfRryffEPw0eqSMOURT2ayttxYkL/rqsVZs0wmeH81HF9PHt75/WCheReYIK
mv1Shl0WEZoX0ULZ9/MfN4QsnYRN5p6vOgj2fnTcvVu4+LV9upnG58s+r4Uqf0W7fS9S9mG38kjE
01av7JwLj1Wdhc2f17yRWRGC7ZUlVKCxlir2r1exr2u2W+o1Lb+WmSggphEN0NpqV15AfiH3Wbzr
wMmrPYiIwUZ1tOEwE1e6zuidENe/cTrN0VRXXzG1JrL85XsFjz+/GaaBtkzokyH5lt1TWXtId1n9
Jc9G3OOQ8WSzaCNwr5eQsdpTtjasmY49ZARvjUVH2AtyuhDAYQQRz4IA6fl5GGxWBxuuBLlit7js
JRyXB6cJbpAb3vsu2cFuGJI1HWfY+FzQgRbqpOzluJaFf6c2YP5CQGoLVOLOKKYl2v7+aTMqfxj4
FHb2CXgmK5Yrs+NBeh/nV8j0cS0RmbiTlfip6oRyB9TPpm6JlOvuMcMZMmcdcAjVodku1gULVPvf
Zt+92w6l0gEQUFgPk7ccebfnG6at1soOrQTrlwzG+URW4oPYJB2KSkR+qYb0OQScwjueXzDTlDQn
DxeVsYa46lRa00EOwRdWyq+5NT/W6BDfPHDs28s2XgccCt9mbGzpfLLbFRJwdoqy0O7bhGEeOsww
rUI8fZfWfGJsWv8NLDn/tL0MPNgM71FpPKfwSd8Nt6VcUuBBzq+ewdx03jdQ4uFRQangI7CLIgqs
oInyehf3a/BHHXbYLjSbxNTQj5CNSR3MB0AT7lk1vnXtntyiITLqcEPajH49LfV8Av3SDS3T67Wr
/rxHOjakgcs9lj9DmqWTwKXMr52g7tyPLc3aMpIixwNPYa3jse7kMR+dD3f2aNL0e2UC08S0QMBa
Rf1hVDZEaCdwbPmHdva/u0t1u02Mj+uO+5gMQDvmRTjZtJlsdeIroC0plVY89/Neu7rJALQgQBeV
zlR24Wm13ChwrbgF8fJcqweRkZ0JGN72XR2BmLrpEtYAUp+ceY42I1NSvTkhf5yEe0s4Fi6Xt4OX
5+C1qhKStjvvEYa56TDEIguYKBqM209dUtj2obfpLffkB93DCRr2RociqqwfSqHK6TSJ8CRziAS3
drDXt22IzzoGsZ9VkAUWG082s/2oI+julUUY2fO881Zg+vXbun06Jp2uDwJrlNNp4KWNByfSXwvI
dl2dD1ymn7/9/dPXFcQ7S9sX08kp6wpNoNV3YAa+bQnk+e+bdneb1efvN7ibypoPp3YuEjzUPGyv
un3lfVvw7rqTDZlWSHNxKgGSK2jQn2zajndZYZff8NSwh6syhCydMG7ucGIETsFO/UwP4KyMq64a
I2e7FS7uwRMlYNPNOxKA5PyKmWaj+brHmfSKdQxOgLI36MYrC1To25/nP26Ihv9DIAch8Fp6Tn+a
aXsi1Pu1OTbzetyqBu//IdE2TEJHFwIQVtZZ6vcfYvY/iK/Q12PP6eH8JAw2q2MKmV8wsgC9fJKl
Z+UHkP92bw23+CsJrTk+P4ZpAtsCfrJbxwHUasK98NS2eMHH8xIDV5F6vuzjmkvb09iG1OfdyS6W
F9sBktxNoUlx/uOm1dE8GjpPbKnaqjupadMNbbi8mVT9T52m+YXrv63Zp7VRfLVVmtndCfjCMh6d
TEaFsrKYhvIy+IGrwwCZEsQtS687ufMI6SEl+yfPJsVlCej/wABVDSwFgfZwVgxeGY1r2a7xIrn6
dX4LDCFDJ5LrC9tdZtF1J3hahOP0B8C7kZD1gbn1MciDL1vusUmLXzaclrr33gLC59AdcL6J1ybl
j06PYSZ+XVl5Usn8mzV6d02x1wRjiCE6CDD17cC2KQxsC+notDouJaRwPXazVu53CBJcxGfn6qA/
1TNeTq3vnoS3yJiu9hpl0Ovb8RKDf+tgP4nXDumBb/pU9P1Cbqeqb53Ycxt0DJzfFIMb6mi/Ni8d
brVOcwLW4X50pH81NW0DUOb0dH4A0ww0P6/LJu25xADoCpQ3wPrhsMjT9fr8102brPk4sGl8breD
YrOnfuJFVAKYuBkUHTESkAE35wcyJAg6mA/6vLKh6HU4bXcbEkzPoSe+DS3AvxenmDr7HOVL5Y5Q
cTn5rLspF7Bz1L54HFDcvTim62i+RXa06+reOTG15I99yMVVzWi/E7FMq6S5+EjZGPo0tU9oAQIX
3KgOpGrvx7W+GwJ7pwRuMCgd1ee461qNdeacynTymkixtbxW0HnZyWMNQVHH9Qk8pFO/I/apRzQS
lfMoZzlFEnnTQOqD03gfbj485BTshucty+CBOtZPMDDDkdGzT1A1cr+FSwnnkIHjTElWCrlHfW1w
FJ19LshR/snmmbyjQppMRZDIVj1tJbm5Ibcjq76dn4yhrKGj/5gqnJmPWL2xLb8tYuFR5QaJG/T3
W40GpzH0Q7Id3zctnOb7QoXWWKU9eSd2c0uU/z1fwVuEq8H5qRhsWYf+NUthAWLWkne1+DcZFd9G
x/9atiRW07ADPDBtCvlvhhLijTxjaVGf+qr6Ukn1UICXHC1b90K197LxLzuidII6KGj669BY66mH
kvadvVTsmA8iTM6vk2kSms83DUjtQRprn1BMTBif7au8nZ+2bc5SXAqEN+ycJIb91hGBaddNfSXp
eoIoeB4NqnKOKbQFYgvVzZ1roCG26CBAWRXK99phPVExrV/TobduGssd/z2/UqYJbCv4KSENPato
gqBeT53Hw8Nq9+kVBOjbZFzIcjg/hGkCmzF/GgJy3mW6QAIWVYqUH4hfiqTyPHU8/3WDS+h4wIFD
SkeV9npycPluO3j3SO1jq9S/7lrtVMRNi7TN7NMMmi4HtqkZ11MacueqTn0046LbezsCy51pmBbJ
/e8QbB7rgUhLnubFG+5z0b7ZjSp2opLp45pPK9SgF6tx5tOyEXZIOj4JvleWNLjan5rYp7UputBB
i4lg78NQfyv85egQ8qHCMbHl+ttr9x5JTVugebQNog5mjQV7F77z6KBtBg8UT2s/ZDsnnsGMdIxf
2y4p464VvAeTf7XdOcAv9ciG+riimfi8pRpWSof40SGbaCZsflrd4RnPmcAVQi5EXK0j6Al2q6mm
iWyjf9qPMa0p1BQBHKO2gP4pZgLBzCd0+f15jbhsJppH80q2YzdjDHehv7chEDdueO7dbJez/cPU
cHDrGD68mvjglvHcdxWIR7V+J7gGbpYlsS3T+r1hcidFNPiHDuVrewGywcJ331PlH2gIAZFduzVt
h+7XHkXdfsQcaKgOtQqurR4KKDMgJxjm/G6YhtC82ylXP7CrkLyvhbyFXS1eBwbiMHb2+AwNvqfD
+eZAlgLo0fTFn0Ng6v07hy23uDbvXGNMfqG5dmENLMUqkT9LhN+/3Za8yb/PkaqDfWbHwf++x0RH
7I2lyotacfddFORxkVYdWaA92fn43xN0okP0gAZsqqpo5/ec+F/DsIxdWh0pLnpb+gfg4UalUXXB
RS9mREfrqSafp6yl1Ttppozektod6uc8zJ09ON3fLYroiqC1JcHsGWbdu1U3ELaIc5LP67FqKbof
IujVKAmE8min+a/zFmxavs3wPsUsnqa8L9ule1dhGpcIwMBpXdVgLJ3FdMgQU6YRf981hb/HFaLD
+Py86Ty785v3EIFk26kClibBn6nqKamRJObhHuGBaSjN/Tn4VwWdWfMuMZttdrDv7cEbSgDJRjnl
oIZ8fg3/7kWAnf13DVO3UVOK9oN35aunhQSJj4KDGwLwTX9mguyUZkyjaBX23rY4bdDC9j70w83G
DQBmmoQ27D4Y7NhGYf/8ZEzLpoWEcMjcvKVL8760ZbQNtWCtiimNhxBVCDEm6a6qmWFGOkZOdnOn
ClS03sNVHjL+QvBgy0Ua5/U/+bJ3LTQYuA6RA9mBPaQg8XtPRR8pIo/pQqMJVUx0tUfbfBhiRo75
XbR8Ov8eoLDU8bpKvvdDFQlQi1fbFRE+ZBdV9P+T1BBdnhSlIRKgOSk71Ta55oFIgnm66bLpMGfO
VW81O9ZtiN46Rq7swbdREjd8a4Go+gFNTmAkW0nrPUJdQ8TTxUp7p8v6Thb5e4Fj+s8rqlV/HZzp
Iaz2EuW/n6JEB8uNKrCEgBzye0o6EbFMHnsSnrbG2PObbmByQBX+vxHAxmeFY/XWG6HrSutoIhyi
DjFkEMQoD10N6d42RqVK+t8QKpr6riJ1HlYxIc5ohZEvW68tr+XIxxKVkT5VbzRbquEGrGyTv3PW
m/ZRix91OLq9FdRgsgob2lx30gE3D11nZ49C3uTOWuSQYdfmTubZb6MQaQV5ZWteFKB985y7xxH0
mTWqPyCiCuM54FW7c0E0TEtH4eFqyJtuCec3SBG53heaoyX5+2Sva3/Zka8z/rUeX3mdTc0byRr5
Y0RA/+AT+p/Pm47p52+L+en89aeunPFk1L/Jpi75Yc1apz+OQ+6x4/kBDLuig+4g7gren7Af3qy0
isDQFm/kBylcy6vIXe3vvf8aXEwH363UzdYAgLU3N4Uc4w+i5iB9Yi6ziw90OPj8+bLZbMv4abkI
42kI2HfzJlx5tx0bQtR4hqRgJsABv/sMYjg0Ave/w1QZGihXwuRbW2R/ojjH+Sr66aFiPEptJ26Q
RHTphamKDswrgC5afDZWJ5IOP7cK6ZYV9S29WhznlfMXSpaLquU4H/47sbDP7TRVrngLyz783qsq
+y79VX47vzuGUK4zADacrz7iTPZmYd0OxdysSRM616Sg66Ffm3EnRTHYmo7EaycWiqUqMmjy+v0a
YaE6C29hFrhEu2XI9pjGTMNsGdInW5u5s4KlpGOvRRDej3mZZEHwrrI98jSD5+vgOy5tlISylr3m
PZn79xQ8llk0pLVjXXQ5JTr+bpSUFiMRwevS9Pc8sJDi8+t5pVHuq53oZUgWdfxdsMpc1U3tvzp+
JpMW/ClR2nZpRJFPkZGwwwCNu6htKvdw3sJMi6b5P+Ni9Ucr9V6naVAPWVqNr6U/T3v0wKYt1/xe
spxC2jwjrwHvVXekvR04d5uYywqRy7lQyWWz0NIFTixa2TLIr1QBXa++VVEIxN+OdxicUNdl5V2/
ejJn6AEdVLJthAQP8USD2y4Ndx4qTENoJ/1IZiukdjG8ppWwXh0ieeomEAJavDWakPza6msRQjdl
Z7kMw+lYO9kDAEknO78quol9TVNSx2kqnNsWoOKE19T9fX5bTONoDi/9EI+31ZRdFX35vW/xzieI
vE3n9n6dd4EuBgvWkXdElDknmcqu0hm5KBiuWLwBXc7PwPTxbWafQpYPrLudL35+xablRYy48ZRk
2LuAmpZnc5pPH5+dpW27GVZbTv2hx+FnU/64VVDt0H2/7Pdr7u0Kx3clwGmvOED8H7kS2etAs97Z
cQ3T8mjujWBrrWwZi9dg5KCXqku2jnG9icLuDGBaIs2xR8tpwj88YHLgr+2c/evn9tFd6a27e581
hChPO8EBZwWxlOvnrwUv1D1dGxoeitqjSzQJp90jKDVNRPPwCY9RwzL7ZSJk9kQy+2tAXWjtzbds
4hcGKh1tB2Zl6J92Y5WApFReV245/J6aURyh5gSQJVtY+3yRVenIu2qda0cyr0yawgWPf8tUtKKH
eGfPDRuis/jNgoLSuk7LZOad9xMSBO64tXXT75TmZZ5cNoVtnz75Xg/6bL9CSSlZ5SBjR4r5uKr5
MlAOAJT//bqTBxAUa2rshIt+ouseugRvVKHTZecKZbiD6PqtDQfFArOwRCnBhbBWoThmNS1v/JmL
Q1D3C+pXyosvWyrNyYOW1wXqPWWydPmzh9PhSjr9Hh+FIYLoGDybumXreQ32IaeP2dL48VyHexA1
08c11x7GlqNttYAlqZbcjMsoE38M9+zUcKfRSfhSQoPSFYS/QpeujpqR/KmEgQToamy6NVqRLbj1
P9m4ByUzhBAdcFetg+/zvi4T6YTXqnS8aAQxRYo72gRVzR3nM0xKh9styJqdoVP81ZbiGhwkB/Dp
tqC2zXo0Dbvhd/CmLp6zc5U27I+OvquKMAPJfG5997mNAmKNVgP0H6N/4sJCso6+Y5R0bViG1mm7
dm5Xzu3ZbVmHK6KGGOn0TjAxRCydYq9dF0aKnmVXdBizSCH7kDM6VPfTENOubAv4KVoBlD/aY+1b
p7ys7zLlxCVywUKM8ViMV05VHdMaXE170cW0LZrDw9V53oSkTFBmhctwyev6avLUHO6cH6b10k71
2htBcIAe8qQN1jl2JlolYHB2jwtQ71fng5bJWTTX93rfb9wlKBMoJAY3DgvdY18O9rUHnGHEqubC
c10XhA0LxmlusQJV73V0b51gtRg0MkY/5jTN3vsm4/TnRVP6H2BeM7mgv0Q060emPqZ5HR7q0FNW
zMqVPK3cCvfIpw3Hi47RC0S5jitEIJOuU/l9R6pvwi+v0pZmR6vJ0XoU7ME+DXQnREfn4Umpk+FU
BSeyqYaigAze3oTb2bW3WkdkGcfRGZN2UtegHtgxDdPstKO/q0oQKjhorw/W/NrmPEEenkWgnnvE
JfK45sFeFds00Gb+n7wW/bMTWdom3+Ajz+U4zPESuFnsthDK6TuRpIO/h8U3DaUFCG+0/MFyOcyw
GH8h6y8Am83v0iC9tsLaiYJs+H7eCE0DabHBn5XjzkNRJFBaeGYq/ZU71ls/kaO7OHXkdvnv8+MY
CiE6d59ls0CGqOmj0Xgtotpd0cdQ3jTedM3k9AKw9tMAhczzYxninY7fSztVBl0HNq/BDVNyQEt7
DoHSktR7oqSmAbTkXxLPI9gc/1RNJB664n0sxGX7oYP2yiB0am7JPMEb431QWiIaw+phqFxwdhQC
1LLFTvHLMAcduiemIbdnZuFRTBXUisuW5ffSydUYn98Eg2HpDH6B3Q6N6m2888r0uHp9gdx2upLz
erOyAqJeYo/UxTQRzf0npIJQwlIYqHPFu+9O63vPvJDvJFCmz2tOn6XKGiaL5Mng96MTMSLzGZyW
45xdZq06oZ/l1rgbwdESS+XLwU8XMFiP8tKfr/m3xf0pXfgAX+CZ/e4O0r217LXeo8XeVuF/qW2I
TtE35mJIBbqYEzpYD14JSlE0ZScM+u87ZmRafu3ct5bRDzK8myUD6356xeCiFTsb9lbHEJX+nGKf
IrrlFrbVg3068XB0zAV5QE34K7HrX5XFr4feu5oWue7MxOAQOoqPeJbyFzfLE2anX+YMtewpW0+u
aBJwCNuRuvQKpmP5QCLhYMlEnmRZMB6qwl0T3FSdi8DRRCfrCz2frbaDQA4GlBr95CC7eagGEDPs
nOab2/7FonSivqUGScVaIS4taCFOeOlfe3Z93bGiOYB1aqc+a9oLzamhWMO9AD3PiV+tqJKGQ4LA
epwoavG8md/sIEh3wodpOptdf7KwVqiCLF6BXbecu3kNPjw6XVf1nODN/aJOa+C5/juEAlq9gN4r
9rvtviCrB7GyxSHXDpXNJXg+H80Nfq6z8rUO4S1qp9CqqcvuilWOg5RHdl+GsB0vnIbm6cNMO2kP
MNuwq69CH9MIizd/GW+9Vdycn4UhmOjytUPNimrkOFx7gDSu6pwNVzRdXy/5ODQ2/rsN/UwcNtlp
lqxiDB5lmK/XrVjJHozv77/d0WF8WVdVUAbE8jQF0Py9mnhs7+L4/769jo7aS10RBq6CCRV1Bvmj
/iUHsG2um51H1b87gaNj9iarzDOhWJb0lvtTuP6J2CMpo8ZxZNRS1Q4XOZujU+35w+qOAcU0aDDd
Z/X6WNkDpuG8Df2evgr9E6//N0A5OkLPmyEWV9mOeMFdmrKbQISrOA6yJr9Cz/GeJUTpyIvfibU7
yMmRVofXklxM35xQdOquW2zBEyvPiw+/xr94RC8Wey59T9i3I6656UcwLll6gMwn/su9ouIRlVL4
hzDlbuIHALTxMViaQ7eqdjpMiz+yuCroHGzN3qgSZqA840eQFCFjBKLKb9tjNVT1Ww0qryZh6RSI
OOggOHGYxsJxEs/hUh2aKeDuYajr9V/AOdg7WXKniqa0699WivfJuLXd+bpkyn8qOIEWBJNr8wBW
GfDzzuGoWBjba2l3B68GfMib2DpEamGLdYMW7jV7JoVHUUvhEL6Oyna03agvw/5pLVoqf5J0KqzE
AWslTfjiDv/UxYAjpl+Y4x8k22qUJEC5KvabYCERxMEq56HN0qx/W6aKWd+yiazeXec4xRTTnKV+
JEtoxNwhEtaPq2e1SyLAGELnBz/oFjrGHhgSl5j5q5smazNPxdGaeMuu06HrKG5btij516Dp6PyL
LF3hPPWry702xp67kAQsxy+U+3Q8gOhoTEoHSEMl5BoesAVh8OQ1bVYfwLtT03sXza4UlHw8B77E
z9iQv1erVTgPAESmZbQuwJ3EfieZugN6I5uBjy4WaH9I0NiDvI/hLy5eLLFqGcuBZy8DIYIjyIPq
WxuSZRNUuEAhIX+nZJO+EaFA6KycXHoPvgA11TWr+VQdGQBXA8hx3Ba77LmFg0wNFBdhcZX2TTNb
UW434O/8P86ua8dtnts+kQBSIiXxVrbs8dTEk0zKDZEqqheqUHr6s3yu5uMfWYDvgkFAmWWTm5ur
RG7SeKQ8ON2s/Bdn9MM3kbiw5fCDTMM+0nOdGS/Y6fxrou38Os2OPmUm0R+WhE8tdqTMqyO36/ss
godSfq6QgOKRW7EOdmcCWuQHCFV35XgB/3vpD5V5o/9l7ifZ/q3GIhF/wNmGeL8pCCCvwZzC5IB5
PaYzwK1ujOZ5WvQxaZgeT+nk6DcHpafqXHEOqd7abyZW7Efh6OGxBWzLj8KaYQH1nuv+8j1/5DuS
QXMpgrhklUSVSOufjmjTRxbOs3lsLwLTUQ5Puyqu81DLPRY60uW2mr9DOXv+VfkeLx5a30AqFrWb
bDgRQBmzY7EEFTkT46o+wksNgi/HoCWRGJO02XWNCofP3gCV0WjxneVclMaofU0CN2bTEr5WM8xB
7nAu+T/gt8Cfg7EfyR01TkB2PqTKPyea8Ldlbrj8NE2iWKI8aPqXfg669B7v8HSIK7eiI2Rde0kf
plyF9LFHepZ/NQHqy3snN23+VAZSDTFTXT1/wkNY3z07qqHJHg/65GvXEAY3+lI1aeSCkUM+VoOe
IU/pjqF35MRUQ9RSByM4h4x1kYYiZBqlfRGoB6ZkA/+tVn/Qsha/ZZDBYAX7MFTFFC07vONmzVku
c+vscjwzfU56AletQTuMx0FVy+4DnXkIiYdgLILhPKTLBLGlmRvRNRGisfKOPrQgQsx+Bo0staTa
2fWQEuoi447YSBxN+ZMeTf0x1UrQo0N7P4nCJF9+awxmH2WgI5K9qnvhR34L0PqxZXL+QKnrtXsN
kITe+7N2sp034WYPTc5afDLd0P8YoZ8FGwlQdLnBhpekapebPjm4rPf+Yhx6HY9J5YkDTwykOuuy
XZYdozXWjtJ+IoaoE0WR/8bm1cHAUpNQ7/yRodTPWZMvWZQI5bV3oyD1+DIx7nsXQvZElnikEHTM
Y+7W2n8hydCOr2Ghgm84CLDugFtKzaOBBmGy60Q9yQ+wegPGZ1gUTJX6tpxFLAqwo+M0gA/bLg+0
y/CGxHP50LvGTY5gXMEKEhBH/4sDRheQvzhU9MHxBy7nqGODdg91UKZmr4qp+dQtAiXWEvINzjGj
zRhih6xzHTGvlEeojUOLJyrgq03cSDfhOMQlhdzJQUqFvZZleGhfdt3ocpg3GKH6vwhYrfekkP43
J/DJHLtOX3wacJp8Qb5cF8+C6YV8nPDGw0+TMXWzL6nM3H1TgW18mkvW4oR3Onc4giI/8Bilt8E5
CLdv5nMwOm3/INolA14Q2gyPvHBniYp34YV3Sd4GzUfWy5Z+YdLAbQmQIqiyh/VMwB8XxkXBP4Eu
m0xyqDOXqg7cA8A0aX9mCd78Iif1jHsE3aBuT07XLUBWTTDYVTjPPJw8EUjCYXoqwGSDYWU7JmZA
gylsPGalg2pPQuAYzwvhU4MjtRo5NIVCrK5ZtMGvaswKoNlK2bRAITXIZeJxWfA/JTb/+q6BQ5eO
4XLt5rsxM6q9hzRA81eJBQAfeI+3+Weelc2Z9kn5p4NqrN7VnueH3wYj+i8GO0N7moEpH09FUXM9
7kDH8esnM+HiHu5EpdpXlolCfsHD7FJdhAHJPAHjnufJGQwx6d+PegjKGLZsOJ27Ip3DGCzpbrrH
/Jf6KVTCufeUFyYxn6j+BQ8Z1Esj3XWp2NUTzUAvEpciQZb6XB29pB2gqFYoBtMfCumGMhZ0qT9N
rBUNHkCzLLlnJE/ajUrLWpZrXZSABLi4vCINDSDA/pBIIgCTyf2Pk269jU+sZenufy8BHD7C9UBx
CeAFPBcrr84/e0VTfrx+xVjrgHVFgrkZoS6AfQe9KK12Ex7bprgvFEx382Astwrqa52wypsy432R
oewCdvLwxa2Sbh8qsvXqudIHm9OQuv6YZyhlHpyaFHfCc/+W2nXirJyTjTlY+4KFUiqpX1aV9tSB
tEN213p5uZtQGzx5SbpVlVq50NgkBhXinTg3jjr0ASMnWAmonWKTe/QvtBNlqvl4fcL/XaegNoPB
n4sgCbM0PQz98jSqXkR5SZ9ABoilX6KcsMUBWZlxm8LgcRd7I0d/Uj7hbdjxpxMpymDjWvbvKhu1
CQwiYX4LBq4C4AABLX1xmqvuqfLIvgtVd/BypGTQ1tnAUqzNjRXluZMu5TK26EvhB1DULp4JEGp7
rhow3m7z4aI2n0GZoGiMqBXwB3DECMa8OkASWG+s4LXpsOK8RbWrU8ucHupa9nceLIMADQ6ramxu
vCmHVoiboYWHbyjTzzw0zzTsTwHVpwuQD1O0celf6YTNO4CaM028RqdA5DjymHkwVlDQxt5YU2ut
W0EeEliDQwAGGy2t8x9KAWse4UDit0FNqC30iytv33ruZROZGISwylZBDx66WMVtQF1q0w5yo33q
OJM6SM9TzwnW0bOTqvQm1jD9H7aBGidvKDD41BfwwAxoexFdXgAGuXH8L/Pyrq5ZiBl3Um9Rh1o4
DKkPuIImEFv2TytbuE0vgEhRYmqOS7VxdL0TXt/8aAJI3jO8u+UbPVjZW21OAdI7uAukmGHTqJdF
sSaanfouTYb7LAhfWqjkXN/D11aqFcyl10F2pyXqUCHP3knSQ1ZNh7dhTqnNKBhTNasG6cAB2nPw
FEjPJpjqCDYDh4xvvvKsdMHmE8yzgBcTbCEPk/JVxDJgKR2/3ijKrsyDrew7AYodBAtJDlJP+qGU
8gh+11NWzz3A/k0O0dVmY1tdOYdsQgHIukMblNgzDMshhts+siWuw/x7ljanvhlwU9+CGa996XI2
vYuOhiinCS/BXWpxEuK7lsFDh5uZDkzsAVySZsNtKaFNMIAGI0sSc+kTQBxwm8Re5XV5GWd1mG4E
ylpnrFAfJRyyhgTvnaZm5wtb0yvbnWno3bKkh2J+CvQWMvHfsChAmf87bIGSrUr1gD2xWpCaezuT
5i+9DA+9Zs/56N6NjjgXXG08aqwta/e/n0syT8muRqZAegUQuNNASTqqHcfnG6G/trSt0HdTHBhZ
mjmx46gfWSViQKMuZa0u22WNvs/YlgftWk/s47xFhlB1pRNDbwueSV3en2TizOfrO9jKbmzTC1zH
BavaxWo2ja6LE3Vw49vhiX1y48KFy93++mdWOmHr+WZJl7AUzP0YEKsgIqHb7HmWmI3WV9JCm1ZQ
o8ZNK4MktM66/jg2hLwk6ZR9nv1e4bEsyI+39cIKfaAd3F7DtCpugPJ7bd2+2yVZ2t30+kr5ZYre
bSyDCphpkezE6RjsmOmHyJPjlkn32hBdJuZd4ykhy1g0LDmwVtX3SM0dM0Y9vFrTaIZnWtlHXlrm
N9FSKbdiPR8aFfjQWDuUEsnWWxu2afmsPODvNratteVkRffiM1bmLq6WRVIXHzlM6g+dzvmNE2GF
dlb3xDESE5FIx31c5lmCxD5Vn68vohUYHbUFfXO4fRcocJI3VLTBepXBUDgaGI7eadpYUappedAj
7h1Q+K0g7Jcc/aZMEZA+KpiM72gZ+mqjqyu7mE1D6OEz1JdFLeP2IrsGZRL2jFf/ME5YJ3eV65ud
O8Ic8HrPV9agTUXwe69LVEOceM4R+gsv5LHL2ulpgJHHHiVyGV//zsrqsEkJSnRJOWatjCuV14fR
pYBj9PA/ud76yo7JrE2AciCSekhMx2E3OacJxeodimJsD2O+enf9E2sDZe0EQVuE1LtIosHq5G7s
WRstBsXzHlBBZ/Z+XP/I2ihd/v5uR9BQVnehfyfjZaHVgYR0eQGTJt84f9e6YG0BFEI6y2ww10Ma
+hFXrfy4hH63c1F0PXbzmG1kmGu9sHYC6ThydIG2jtu+kDun9mCpLKrkxtatnQAap54weHqLc+lz
yBkH4YnJcKvQsLaSrJOdNjpHnlJhnXbC2Rvm90+LL/Nno5m4baO0eQhgkxGfaUwyuCDFBykCekpr
uaVbvTL4NgEhzDLR88s2TIBqjI3n0F0rky2k/lrrlz3r3QIVogv4JLA3wRpEfhl42p+SPG02zvKV
wbfpBlCq6BaJd9vYzb3qrmajunPHbLrL+uLGc8SmGrAuXKTr51A2TENcFdSY3/vJgvev6wG8EmKe
FcCKT1MGt0QZ0954e6aLu1LXpz4lf3pq0o2taCVtt7V+/QyP1JkxAniHYdf4w8FR3n3e5Xd5DVHW
i+wa4lmk48bmujbnVjiX5QTx8Ap9asfG3RvKsj3AVVt+7CunnS34W80BCcsSrSdEnNpw+BRmZRbD
SjMygBfsiAsbjetzs9YPK7STZam6xE9kTNyk2sHF18HbUVZvjNJKP2x2AeIB4pyJkjHz8h+QqM4j
CFl9Gz3vGLD0J/xatyCgK0vMJhdM4Ntlk4sdCstAfEmKMH9sdKhPBBfdmCqa3FgUsqkFdSY7MVWO
iGXapbtQd9ndzCtvp0pCbhy0Sx/fbSeFEwpK+ezEEBn74AJ+gsta/g0Plne+L/Gal7S3+fdRW/iX
Ml7COIzKeErwtPhdVLNK7ssMr92nYpR4Zoc1F67B4QQMz03LzbW2gspP5l6XxokDTc2vMqDNRxka
53xb69ZZ3hBoTHi9ELGTTWKXoPW9m2XdBjYwxPj/A3Nlswc8v1IL8Wq07uavQEukcTOVgMKAR9I7
AGYEBZTxq3njRF9b0daJjnPKA56pFUh4lTzM0isOlEz6boLy+65N5i0xhbXvWBsASu28K3wXso6l
RHSepLNAthX+SRsV+JXjy+YSuLkUoyzRfuI+OdNjhqSKf7g+3WtNXybqfaDg5R5SRmhaJTjT8Xqv
Il4VGyt1rXHrUO+Hsk67HsCdIPtMzNG0v7z0xt9tB7gpNeBuaNpnn4h5Hto7cmOyYIv9ukEH6X7B
RRxkfg+pPlfsMghBAGw03VhKtqkCsCxxfRcUkXgop2DvV8GyG5Y22Mh2Vs4jaoUw7nDG+IKKeBIt
EpC+nwUwUkv3dn3JrKx2myoAaFIRVu0MOBbvY98UxxoWv91SHdIu3wjctYVjBW5TilFUrsGq9Kp4
oPABYO6hdMeN5tcGyIpXZxrg/+VBhrUr+a5Pvo4ov1wfm5XD2uYGVGFbNnhQ9vcyJEB7IqshI0o8
9UEWNBpJuPGZlfGxmQFggDROTtABTx0BIduJLot8unVVWbEaozY1gCF1AqDn0vwIUNuDTpJYFuEr
S/4G7BDwMk5KZw8f+j2rt56hVhaVzRbIXd8Lxm4EOLYbgT5c7juv2FXafciWrd1oZdZtpV93YGVJ
UnwiKEM8oX00wZbB1dqPt07kdhCsIRrjVes3PqpdAJCM84LMdn99Va21bwV0KyAs61P88hAVoYEH
AAuGEOYCHm7ZcnNZW1Huf8+BfGHpMhp8op3n+8STe0TcMVPeTTwNaqv7KsKrpMwwQolH76ti3vEl
2AW0e+rm6tDSGwPb5gXUOeGdvkyxkcveN1/qxb0p4ohNCvCUD/MQOWB86FNb/JpZEnn1TcUZYjMC
6rYtAZxE2x3siBoUNdQWPebfC4fYdABkbxB8JyTc+31yQoQdJC5vNU9e+LDFB/33wiE2JSAMYUsp
a/x4nb+Ww/exfg6rj9eX/VrTl7+/y01qvx/TQaNpxWH1Ld4C8Tqab9fb/vdmQGzwv2Z0WCg4aXtt
PoO2HZniNr4kFIH++6unFBdzoD2wGbS/xwXyc8Wprg8Bm8FEV7vrv35tXq1oXcJsdHOCdb509b1i
d6H7J/CrfULP19tfG3nr/K0HJ8hJgD5QsJB856Opn1Wt4+uNrw29dfqOIvTE2Gk07qvd3H1t5783
NWwj0kKaL1yGyHtSL1f3ai5AflZd8ud66ytjYsvrZi0vJl5hzMfyW5GWkeHNjoUbMI+1xq1MOfO7
JKgqDHg41zyC/e2pC+b7ot5a7mvtXxbSu1BKCM50IOH9fRN8bsL7ivR7wvqN42mt8cvf3zXukq5C
aoNYkgSYs+LbUseQ44tvG/bLKnrX+NIoA3EVgmS2GH6iCvE75foCvNjiaa/9eCtcgzS/WMJ0CCXn
oKkXB4B7dsVWcX9lrdvwsrIB4kyMGHe3fXCCg2v+XB+VtXatAAVlxS2DFO22s/7YN/QDC7Z4m2tN
W+Hp9XjwyAs0XRLxpKBhq70tY+mVsbaRZP1YDSPIU8gr2VuHBxSuD4PYAtCsNW7dZMUwzizMLhPp
vQ1FEJXFIWyrjQ13rXErPr1BDMAxtT6y3oekArsGHJ9qq1K5MuI2gizl4cT1jOAXtHxLK5JGWk0b
ucXaD7/8/V34DB7PcE/ADw/MqxDpnUmfpHsbQJcElw69a7yDjzaFXy/m08+PxfxW5PeLDOLrS3zt
l1uBqbO+A2uuRlZ0uQOOdxKkrMnf2G/Xhtw6QNUIo2QvRONlVdwZ0N5dvhXyK2ezLTzb9wLaOQOa
zry3rOLghYHlGZzDlu6vD8y/a2gwc/zvqE9VoQaoF2BKHfJUcBTpcGVqTAcWTZn3EW/ynwHZ0j1d
mQUbMZbAFi6taS5in5RyJ6spi8I0GI8in7celgR+9//WBImNGxuXqplUU2IuukMQAoRbDXsuvuXq
x9yQSEGdJb2pjkZs3JjJQpaXS471OrWniQdRkoEdMQV0y6T739d/YgvRaq+TnuaZv+fBSxmaE58+
TBC8rn5MdLi7PvtrE3L5+7uY81kZZALa33udnTjEV7xzDR2Z622vrCzb/d03fcCEg7br2bkPnbfG
aUEG+lnAIIP0uzy/CdhNbHRYAeZkMZX4zKh+BHUYXYI7w5W83DoKVkLQt6Ibj3xIL5XP9+UIdi0R
z8s8ntTin9u6/Xx9qFY2EFt7tgWSoqeOEnGZFObFyKL/MJhlA6ixNsdWhPvd0vq5woMSuFzNsG+d
judxO9PQ7KnIwt/Xu7AySjYaDI+gjePOKgQLaNZHGEFnd3xO3IiUznLAL6g/XP/Oyqqy4WABjNOC
oPLCOG397/kizDFzx3E3gn9EB/AAGZHTg/boRnFvJQZtfFi2jHXAuAljU5d38Iv6FU7L16TSx4VN
zyKnW0WflUniVkqdw/EA/LA6iCHEXe/SEIzpoBrraB6RrF4fuZVF9j8gMbitGJDMghgaBN09CwQ7
lU2RbeQ0a61f/v5uJ0khvSfBfvBjEszkmcvCDHdtIcRt2BliA8Mg4jMVICn7e6frd5njA9nsHkGw
u+0I51aQ+6TT0D8oWOz6HYzgQPW8bxZH/blt6K0EOy26XLhZyOOwoN50TxqzoOTppUZtLNO10bdi
vCbQnAUplce1u/T7BP96CDrif7n+81dizoZ6uVopw8qRx3NBj7P8mtb1QxrwPVm8Bw+KTSMEKq9/
aaUfNs4LrPDagTg9j5PBAQc5ERpcYPL3tsattJvyxmgYmDCoe6RGHMJqqMwTbsbFlkPoyh5o47sG
VMgmWL6wWGfBifjlLzdYjhTmt56zbPRh7ROX/eNdmA0hhPUz5bAYYkqhvCPj0D3OtHDOi+t6L3CZ
b9hGarD2JSugh8w3Gfi9DDKw6Yvf5Ie8FhTu6dk5u/zj+pSsfcRKy+dmzBtWzixuBxCNyPAqp+BD
VqcvymNk4xtra8oK7cR1DV5nXBaXho8fUtbWj15i8IJyvQtrzVuxDdF22ocBmncLqX/mknRfeTeJ
t+utrw2QFdglBdUe1TMW+wNMshPKptjtGnDSfS/sdwqux1vUppUv2XivHmzhpUy68hWJ7ZPu+b3k
E3yHq/qRMLpxf1w5TW3Ulw6lnIfAlK9hrr7LsrmHRcArChrniwsj5fC5vT5qa9+xIj0EfkYXIGe9
DlAShH8ZZEd7FGXpkfb6Q95tGQ+vTL0NBCM5UrbBr924Lb38vu08EjkJTo7rnbiE9D9uMjYGDKje
pHBH3p8XuA19WpA3x5lTlE+4RBW31a1tHFgJ/dqWs7A/53ggu5sdN4FnHW4y1zuwNgtWcE8dJGWy
vnLjcIavZ0LJjwkHxTCMxR7QwtgYcrz+obWRsiK8h3IEpL1pfxbDskTOWFS7uZiSk3eRK7j+ibWp
tqIcaiMza4LCnJVASW8cQ7obRTbcduzZ8rKStJPOpgkd4AaiJg7o7yJ0v1z/6SuBbUO+aibChCzK
jckwfybQXJ2y8aOYupMqbvz9NtjLLTvesd4X57pJ72ZRyQjawlsAr5WhtwFefbIY2VA5nhsIGO3K
Ie92cwJNleujs7J2bEd3OYUSckKtPit3kHFdjdUuAL7z4M2bNZy1Dlw+/e7MTgMfqhrToM/MeRzk
n2DrPW6t3cvf37XbV5A0UlUTnBNB/6J8UMWZCarblqTt226yIDcqlxgX6seigsEz27LWWvvdVri6
PoOS5UDQtHKiwcCET924Z9oarxq5XCtz053rJX3wxukNrG8ZueHWc9zaT7eOY2yXoeJD2J3Fwmjx
RAVURs9eNTX+p+vLcSVYbXBW21ZeafqqO/uNf3Yq/XUCA5HDHK5xtlgkKyvelnhN+oESmZP2DFb/
8wRBrcgp/FOvwBG83oeVQbI1XnVXZBAzou3Z9GUbweTPRJrmtx1Z9DJw7xY99NGdcprr7qwbqOFD
Fef7wLytW/ja6FuR2shMgAc2oXHdzkeHiPpudvVw3wm/3s0s6zaCa20KLiP3rhOh41+cDsP2HDZt
Me4W4BnMbqpc8oulrav31+dh5fy1kVvKI66oWT2cawfMAOrhzuZ+Kdv2ZBL3wXP5+bbPWOGcoESZ
0sZj57Hje7+tvxVTd9/UPhTroSPFgRO4/p21QbOO4ALXUK2nzJxpIvZJP0ZtCftTvsV3WGveCm0N
NSDTh9CkQupYQCxzcCHZVI2Rcop0owcry8vGc3HQwwYNEZ9zE7QPl/vhJbsO4CWINfb5pkGysVw+
lAhclilzHpwPPmmirILmee/fFtk2lGsKIdhc+tqc80xAp4hDyogG4waqZ2XbsEFbfPAqWlXYNih1
ZBK5mkEB3Mv0xsaxMr82YEv6Te8PqmrPbVK/gfv36+Iqq+i49VKz9vOtmC7L2R16Ld1zTmWxlwVT
eODYbH2lBGOruVawy0jzLvTOsDr9dPGbHsEb93ga50145/Q4R71yI54FNqF/3DtsUVc+z7Mzz657
zgjufyU9QgJmBwj6d+1Xx1oMH2VavdWI7+srdu1zVljDaLNu2pF5Z9wLznMxxoHXPga9fiawpvz/
nsEaAMqsG3eFtWmywrx1XNEv8JJFhtCgfypI64+L5s1WOeCfy8wXNrSrBy26MdRtzn0e/J4gfOeW
sI1JIW6+EYNrH7iskHdnB9Od11YdxT615NinwuXYqwrYkXbL8OafxwZ6cPn7uw/0FJo4Dcnac0/7
r4Sy+2wpj7heQRoR7PQgERsPN2vfueyS777jBF3jjS1Gql5miH4FcTnqn0HB7/n/YxK3PvPPCUd3
LuP47jNJ5cjAddvmXABYEvUDaXbZvGztiGuzYUV9KkdcA+Fog7gcTWS0rCKTV1C3gT3zLSsWHbCu
0Wx0PGamqTlnefdzrPp+r8b6JiFqNG4d3rPPvbHOqwHWH6iUYC8X0/SKktzXAlpM1wN8bQKsAJfF
DGFtXtdnRyz5fQLtxwdSpluMmbXWrXiWBZfQ9/WGszvwP1z3af5xWOp5yw9hZZHaKDBIINdhkw7V
uR7F3SVhHtr84BcYp7B5ZN4m6+ufqYEvbDyYX1QldNyW/gyw6GJgsL5QvG6hCBtBwjv8BFFc9emm
6bBFyjTFpRHaRct5nDse0bkI4f6qbsqi0A8rqGcuHTkXVX32AYnfpf5CPhNWsghG3/XP6x1YCTlb
lSwrO81FlVVn6mXDrjVQYILIrYTdzyanbG02rKjmSzl2Hu+qczctL7CM+Xl57QgEP1xuSrf1wopq
NSM7w0Fbnifkg1nd3pOSPw4BBH1va98K7CxYJlZBW/jsLSWEnasBDn54o42TFpqb1z+xNkpWYCej
00y9i1FqEudD3+rkgNTqMWU5bC7L4u22j1jxnQ4+0S7EMc8EKpcPRiTNJ5zbMs6hLLyHV266VTNe
6Y0NJ/N5kiC5DYqzJPWbFw53l+eISx7Sgcm4MSkrm9X/eKJDRtkHBag4+3k/RdQLyz0bnC1KwloP
rIObFeW09CxPz9hwX6CbclJ8+XKptDbZFhZiJfZscBmkoIXWHUvPkLb2YGPbpDshZucXULj1/vqE
r33i8vd357UKnUz7gavOPPAeJmryHbLqyAnxj+sfWJsEK7inPBmnul7U2RDvvhLjjyw3n683DabE
P9NZH/r4//35XHX+0rfOGDe5cdtsX5EsdV8BDx8zva/KkSXhHskg8cpdxT3RQbYcjCdm8IYAuzI3
QmWAgH/TtjVLVCQgstG3u8TxHTXHppV1Mke1znLIYZUMWKM9wPJucvZ50WEuSj379Oc84yz5TQDW
c5KXKpkap9+njTb+V7/RZft9rtOpVtHcLIX85eai1zC7mAwMSpWHgtY9FN3DdIpCCJQlzS6dOm1I
xPlM47528/up9XmJH9oSnX52naFqu8hzPK4gNjsw45LIDLNMGOTlAiGRFIU0RJEpKxUbP/Rp4lQe
tMnHKnyUoT/3b95Ac+CBYNW1mxyS/s7KpZ4MxInDwgPwsmwcegR6ny3VKfe9pToH4QRB5Thbsqr4
taiZtO0elmPGdM9IJwfXAU02dboiBr56JhAla0vefJgdr+y7aCqxFbo7amo3gaqymLn6baDUMMQZ
ntny5Qgt7jT4OgHfMfKPoypQ9d+FpqvmLi473Iy6vdf3affcmALC+RDrzSC3AnX9buwhWV7MPjSq
qjIjrwoau8436EFqQA41kywwO1XAzYLFMnPyvrwbtBr4X52VJHGieqwzXkesCZPgSDOFfS8i3QyH
+6NTaDouUQhV+vIXJNyrqYxy+Ar7zr6bKp+pV3CRE/oQuHACE6GB96UL7z0ZcTedgrNWS+3fUTgo
Z39HGmbihyASTR2QUOJhN4JA8Agl/6moFMBNIx/H74SRCsGh6lroB4gepqi3h6kr/SKaC9Rd2vu8
yBbeH2anSC4ix+VS4IIgaJCi1qqmnM/PAgLgaX5wlqGlkAaXMO15A/pawE1FgA1QfgNiiLTdziGK
8V8BYemUxAmHqNyzQ3O3KB4Izzn/4ThJTy8+SP3Iv0910eQs8hRgymfWadZ/aovUWR6a0vjpSfus
1lAUnaTX/u6awWvynQLoZaHR5JSYQj90xvGF8yksYfVRglxXRkPnJ22/DzNaLa/CY8qDt0JRMPOz
gS6xSh4hsT6qp7KZQjLvqSSwKt5VnfbmIqJVJwHfT6jknolxTvlQWXdanhNyqMI6XB7TpivcKTJC
pvDaJFnVhl/zYhJjeOBwzGkw/zLld6Eaqp7soROsIC4weV74zRlGNbIH6UqWB/sRVWEHE8tk0LzA
Jq/yTsBPEv3s68YZjzqp6/5hHMdcdocqgMT/Y+t4vvhUKMnpF6LIIrpIaCwxUA9cPGJBqVuZ+6KA
Zm2GA3sZ6RukIcn0Nei4I6dd6epKvgo+e93PSvVDT6JBi0k+11K4uB02BlEJ7cUOpr2RrhrVfsiV
owqYzMDkK5l3VeXN3RxRqsIyrgTs936HLrKqKqraRrtg4YCwOvyADlauHl0zSjntW0iCL/eNL5rk
e12xdj6rgBb9vkuh+Xgx81q68CWA7nz/ecL9N7wPfI5nob1RS6c/S1f5jxRGA+x5KDJWDi8yCEc8
Y4s+W0waFZ2f5q8BlEHUK1TVyYh39CED1bHDZgjHQ8NmmlW7ZUI7R4plI6dfc3vxPojTvoUSVtR6
jp4e+IB3AGjJM9lUvzEvpP2cZi713sIpH8N9BWH5cu9RPSX72Yylhp0HbfPHDG/490OCDYtFcz+k
vNzVRarTj0okuT64S0ULvFow0oFnm/Vz+QtGBYy3+3yCNUF2CvgsxAsEeTvoLVawosBdtqpTBV35
HhLn0y+HMEe9jTC2qP6mZEjaj7UfsuX/KDqX5jh1KAj/IqoEAgRbYJ5+x47t6w2VOIlAAiEhBBK/
/vZs7uamEnsGpHP69OmP3zI+t+lKZWa2v6qfcvth8qQX/0wxhOJrBSxgSQ4oHkiMWU878yOoC0kc
6tKMinzoIRBszJZph3M5nlo//nC0jMiEcXeWt6ZCOMIyPackNfIRKl63vyDSno5dHcVB+X+8X3oN
HAM+OtvoFIkAP8Z8Ygs5FNTSop6WdujTKkH2vAd6fTMakEEnE8Q8xqqL9XW2gES0yPhfdf5HFcuc
4PHc1s0+AbOi5UliJICLcVxpLx7HFX1UPQZsqWD5UwPv85rnU7ndDdTO0eeK5Jzp0xgRukugg9wA
1WjdStJj6wz1z1vcBuDoTFtCUoEE3MORCd5V39KmT4YCk+yx0DM5FR5t1FiVvdoNPgjEgeSy6mmc
KV1t8G1P2wlb9o4WADCRfC/eAyzvvX6wCVowcW9T631y18N9PS1I/ydYIOM1Ms5vJyICWYU/mV6z
dKwih7z7v7HltHiExyAuQgMTvmMXtZgMJK80YUZWRqjJnLiYZ0TpoOiYyZ8+8AFCh0iiFfn7+7b/
8sW4xhdL2hSntEOQetGd4Nsj7ZuxyewCgvtlScEj0W6ZTnZU/dysOm3XE8PbxGqdRVOfXUWphiyp
QRTDrVONeTzAM4CYI+c/dBvG0xCzlB04/Iw6Pew499K6hze0GmKvRVbNBIXpXiH8fscaP+htGahh
eRe+ynHqaK0kQ6bOVZdbhPck3/cJOr9yY1AXvxLifsxa00hX6wg7Wn/E4BOjOFCLZTrnlfWp86ay
NILPB+Qc/KQTyhqvF8DVvMn2SvNi2+gRX19wz10HzeN3lxueFbhU1iG9LlFR8IbJzM5YVGbCjaeM
tUr/xtdlUn2YFdnHivRgtZAj78n+XwGE4a8EWRBIC+tC7FfTjJTlSXLEkbGLvFaA06U/KPBA03jq
APTLTy1YG+N9qwfePXEAGCaCKaUHygKHIj62e9Ej7RZPAh04CGcFxeVaBMdXjNOiSODzIFOYPlNN
Peg5pZvJmWRdfo0xlyyxn1+IdEUR6bTahmpFDTiiKvEtrqnaixVMnwsCizwopTk1Ln5UuATykxAh
KxtUjx7POu4R1z4DGOPTJ1mi4pRN6XH1fpcIXOlf+NDGXai6tNjsfjCEfWw+6fNXPJPd/h/dE7qx
utSC+bRZeAvQU10ULuyATiy5mh72OE7VL8aM2Vg1pREidSoGdDNa+HXT8fLgObHXFXlpNj2OlGQr
YJSgQfQAA3C7IDC15ZlIFEwNjPC/61xm5m3spEjBzN4TYy8JCK9FOKoFFzkS2QUT0W++lrdAeZ7K
0G5VWRrRPkSrNuqvDTrRtjKyp9PaJBkIB0ld9hEM5TbO8bQR62i8olbAu5dDcHBj9qCWPVr+sFWh
tEXa9+qQOIP6aez+jXunrHpUe0ws0D1iLHZ/PzDP6UEXVNu0gTVm8tspS3lGRDW2tlijCujvjWQX
v/WJeoThx0Y/EtX1w0cQPgZXQ+19nGMfOUinikuO09Wbe+Qzdt1LZIb9riO2QKJzh8jr5Mfq9mK8
54vgBo77VmgqL0mxLXQ8kY6vvb52vNT695wm6OsaBLTEY4DvRDE3X2f8B9CkWeGbmc6DgKtxP09t
voDWifu20/lp6JVz+oB6xeoV5b3LZnkCojYe1h9FyOcEsBHqUglDSABk6IpZre72WvG47BwYIOFX
tAuwbLRUwje2VNn6UqhFpAuIVW3ZD3XAeR65JqZgaxSQL5Y09PV+K3f6RuwtsbZaijLr5HGXxQbE
r3Q92p1qUdsOhlKGOQni0AgKmO7Pns1IHa8LnCPlBw4jM74nWH7pyXmUkm7rAbjKFefosg3pjtDf
jrX7fClmjv7rIlGF6/joMkuZPk5dtJj1RRBK9xRi4KCwQ4jfZ8UdpijqQFEhxMcWdyDGx2uHbwXR
yM9MbTb72GOt8XUShou4EzwZAvqwUmfHAFkOwfSpxKv6bZeNAYOUO94VVY6cUIqXOd50AZbShEiw
b53MA30puh2FWlOsXZS9x3wTw7NwnR2edEc4/XQaULgf0ro2IcdSbgU6LPDHskLWw4opYV4NlAzI
aAG+C3ajysUYQbMG6E45ZM2KChf1i2pXbNHk2TotY7X4aLWPQ+7jgcJiNeXjC9IdUHNgY2hN16lJ
vDBcHZAU6tAbgUuHcUgD1I0rTm1m2bRVQ0vYXtZOuZB/rjgZ9v8GlIvuYyUKSFJsUKPi+Ck6Wcr1
QMGQWnpQADY+La9hDU7ecTbs6T9KXNpP1Y63f0Ls8BibHFAURohC0OGStDp9piBElVslkRsYZDXl
CTg7Ve6nUuo67/nk/6RAYcEPtTOf4J6dyowQVuF3Vwh1ipFKL2JcUonj3yAo2fglXm7puZXEmdyk
ILmM1SgS3mIpSwGlNDelY6VXFbDTIJwf5ATkwPe29xvO8Xw2y3QXL1nfzt9JOXd9jC5RqUBq5Xtv
zTX0sk9VtUAEMOVjhymVveoUT1oGy1Pex28kDqMl+FVZfttH7GQ//olGAwxX3c5rGLJ6lgT7HFVL
p7l4E7g6hK5BmeoAFMIxa4sTAkXwWAnwV7L/yDZPyfMeoze5UpSSgC2wch0AG0/VDOLpvMttqRSf
mXjouhBIEzLAP1C7Z0Om70rPHBDrfO8h7B7niFLxbZjFk1jlmCeEJ2GwNokqjqdx9LXRdCruWOCz
G07AeqX7B+pkzudq1ChcDFA4YrEfSWq0c1W68QKekcHkt83oicQi+ipGMIi+2tJEU/IIq5+MHqMU
1d6MttQTo/pq9BQoNsSibD9d72L2OjIttrXSYtf7C57ODee76GFUAxleFLHL73SiStR9Kh/HKKq2
ecv/tpEEfW+n0ExCPRMNOFKdQNKhiK8DWUyVNQ2798ORoP+WW13yURcowjrsId0NbBkMSDzOuAgn
wozuG5FdUzcV4n4c1wId/WrahU+HqTXJLREl25d+rbFSCbUGc1as56UVEF9r/CePIiaWWgdmolMu
1in8lGR3sAdq9LMO1Cvev45FNlJUUrp1KI+3bSvpH85DQT97PCz933YCb8ZXRWfs/CQsjpuf5QaP
5BuPERCM1tjuMbsbwa2yRYPCccp/ELPfdkYBkkEnV4nYcbRPnE4mfBTo69qHfFEErxXi8WGDAtAv
RUqd1yZf7hceaX5iANehhLTCtf0545hUPg27iXxoOgJpY6gpVl87lI2gEcnHJQV7x9ZtoDLcq3hJ
kp/JGFsMBGcgwETTC5Hkr2nX7e0TPJi67BoED88wHgAqhb+n2uN80eZj4h0KkToO+DzpqZghbODq
JB5ZSGiM1+nHhkaina/Lgn4Mb2+LXKbKZX6frntut5ChhUcuHqBesWxRnDLYMm60sB2ZdUd0QqjF
K6dJMATvf8LI55RRtKroBRRt0YyhN2rTGoSmjFPI+KjuXi3DOuhSkxYF7O+Y6NJkjUDFHGG1MkqT
WxwvzpjZVYJja9zih4LGNtVpOcd7iihSa5J3vIMz5I68XSBbVAbr5CavZ9SuGEv4fuJPE+qFPqsz
OAwZQkRUH8Gbb1Bqyu+Ac3y/TspI8dShRg7/hXUAWOoGnktRGyI3zxwLl2Txc5ENYQsHrN2r7rNH
7uRUPJGyRQj2QUcarfdpjseyD4BEYxyVHJY5W7LxmIBMkftT6qgLkFEYseNUOdwYubqMcYE4JPzx
7idKaVxOtdFTZ4rD5hGkFp9YAt6ZOO/xiGAOfIzO+aXx3sWrqTse60XWqCHd8oY1GUHUO3ZmkHhR
DRm0UHMROvExP0dYufDz68J5/rx4xfKnHO8NFqho1KGQaIBWw1bgNC+tz3+k5eTVWveQqA59zgvX
YizSAZsGRlwnDxsNcqhnM8EpCy+KQLRjxvG9jBUaK40BWSps9F+R0+RY5PZ1S4hva0HlQP9Evdyc
rfq5Q/1YMb1mVF3WbkY7jFN+mYbnAiSM/pcBzFBfczxE7Q35wFO8aNKugO7h91Jil8cJqMr4v21G
TYN/PgjE3YItzuPoFWTXbs0xv17sACbFsAp6xN2nWn12JNrW9q3NhJ/evB0W+Y1xYWR6KOdmWf7J
RYIM1mJLcoBYlhF7xzLcfOUBAyiYDQ/jJBP/mODmxdtVlsuSugowcDmEQ0uJp/w45XQSe10CYsV/
IdQ2K/BxTHvezxf8wDhF6y3jIblF1w/mkKVCJYBAlrB21N5mELQolBm8fKZY2W/Ep2RA4Kk4UulP
lLVbb9C9Ydv1WNwSMTAIM/t00jLa6X6gQ2eyUA9ogNA6JQtqlxFdhXlaoBggyEWj1eTHngtMzsDt
BE7mM8uJL38QiIf9dzLi4PxhomUEN4KhI+geUuQg5+9atSX/YyTWEWByGdyGuHQPHmj5UiJNe/3A
w6oCZPuCFg9QnvYJWD3hf8kVF3mLZnvdy0NwDs8iCjNRkgeOCoWcOWVh/TXIDPdPMuRx25RClrrR
bWeEadoA5CVa2gQAuNpDMxlg0rJ94T94hg6H1vhuPQQ2HxJ/uC3nErRthRoQjoUd8DD/c3Of5ydT
9n3+i+wQxX4iolo4CDUE59V2bRMGLlTNVrEUV9z88euoFs4aoBBtqMyMGrjau7jHBwvVEWxV4gir
I4Vm8r4dZ2+ueGbdke5xj4+FFzkHwSoAHcoBQO3vOFoOe8FAAdFCcRJPocYvPK61UKsVh7KM9s+2
VfKrEyu+KOlMGt1JgwASXPRJZAn2fxH/CdV9BoLO5utwCenMnjb0jnc07eVDtmj0Emnr1JWPKYMm
lM3LV7754me7j8kHevP8OyMIVm9Ksq7neYDDHyJLhKtqitUpR9jeWHsc9cvJIRWK4BPtoIjhdnkd
x8yEujVz8jVnYX0ZM+fuNWkBXzQe7A/IQJ7ONYZD7ggwjjt2dNSPO2Aj9LCJbPsLwTstX8FVy/If
FPGPaKKhVIlDsk12PSiuMeGBVKx/LWUyX0oKLGoztBJi1Mb3MqtwiavfM4my5RvW+9sMc4bEe4Se
rHUj8bJAgig3M53UHpXzaQ9dvF+LBbG52OibQItNkH5oqtK1HbnitUPQEOwboB+2i1GfQxaAGJ2w
kA7BIZ8ACpxLNjcJhLHv2ZNwpWmOWgBZ/qBbqs2ZpzKeZnbbWMneJ6R//FaALcZ4820qao47hB2c
TPvPbCAFFlEZ37pqiU0xPhrikDpNLZfPWNwHMNCnmaQPAHNmrwRJmHtFBjmoM2oU+gA1Mfkt4gJH
XreO5ZVavMAVtl0Ta9An7WDRjhg9AOYOtqY54EXM46YMe/boMK7KH7NVIt0rGwfQEBPMYV61CqKv
6JIAnkjhMb1GYhFllQwo/VB2+Omn8yO+Tj/IsaxV70V2YVy2oh40UUuFVTBu6tg5jtDThLt/6T65
+QlautGY49jkA31ISJu5CHZoimEPH4A3LnuzQ5XLmgXNjATIdDbdfR6Xnp4WisL7VGZIIIUuw7Da
CWCF8yDwzrj+cNDvHsl2a+iyu95jSbmKCxK/orzFfYaEVI4KswMS/Jze1A5wHAv9aDOo2o2B047W
u1bUVYj+AzrcR5PK6jbZ8N1jwA9vLYj19pdcAjQV3q/JcMSkMLOX1SXhH12HUlxXgeXW84wRR18p
JoR/4NHto4JqMcsmYSo9pwillzVjK3uiaSZ+SM9Hd0xGgaeWcYJO0Yhc+8uKyhRQzC1dsYOhQuQb
HAL4M+Ukh+mvZaF7K9LcGkSLbjM9YusbbL2S9n12FFvmQ20iYN+uhfHzfWrxoJw7VDjmBUyD7HEo
uiI/bjsrX0Y3dxh/5CPK+7J3/8UCPvU6M1t/p1PATE/Dhpv/unuX3y7xzOrDghu7rFOSOFW3O8Fk
YpALA05ZhX0FzRPdAW5orJG8Ixi8I+gepi2D5jYYA+0C6v8LuBB4/OdJJI9dtnIgMTG+aEwpO8xN
0ij+ogr8NUT+FjY+pNL4Hh8ebjmMdlL6Fq8tfeO6m9b7rVtSfykw0TSneLb+Db5l9QTyQpY/c7rh
1dYwTojDgi4Q/7hJC3nSgxsQB7Pn+1M7DPi9UTPZt2TzQ1fNQLLFH24s478d0/lv3+ddi9vOdYl4
WooeQAEoHj2pe9T5cZ1iGy2tlUnAFY+lWvorlMyt/c/NmDhUu0bh/2Yh9P4b3Mp0g7jQzF0pmQGu
hQCVaQHFEJExj04AHQ11cSfpGyDd+VBP8UqW9y1iGy5NDYubvIJGGjCdTzsd1zDYLV2zLLwbqoRJ
OTT4LUn4qzEi2O9QiiTm2WIKF3A02SgDfhHMlbN1fPyFkUKGDws1U3wh+DNppeUcwn3uKYOWjzsb
AzD8aAQNl2nb14BqLwATCdWsmmlncVmtafY4UpznaMBvBz9ux2w8D2Pq3YUTCTJ6ezu8DtYW4kvv
hfyvR5U3/5Ea3IwzRpXkafcGP1YyIe+v2k1Bn+Jlla5KYEi4T5GShOxnLCuC6huJTz917mlK/fqJ
9U+FHrqMJpTmq6fpKS9I93e0kkFkx1hYVPtAMU3lcBzXmECt17gPUVlZi+6iLgi1V0QM9OqI1X/z
Z4mTVCM3N8l3dTJznHkUgu0aXxeEQ/wZ4ER6iVEVpRUxSKU+2kIZd5fATnTh6MbV92TAykBfnSV3
2CmzP4KFjHnMQSHPz3LsS/I7dWsyf6a8j4cj3HMFihQz0AcgjBfgyHABYawsFzMcEMiJa5AsEjc3
ijZYbRKT++9cKLQrAPmi9WTLHI1/pMI89Q/y0ak9yFGFOkbk7YsEGAQY5n6c1I8txqz5hDlWLh5a
RFCup4hT3Z29m9v8bHJ0rnWyk8DqAdt8TwQjMHNOOhgHjtOOT+4hCNCSz2AX7+llbi3+yplhp75Z
YK8g9zRaBcPTwiN5AIt2GBvHE7nftxJlS1+hq+/FQWYQ+0+oR/K+5kmmFX42ZZ8LucnvGP1bcQ2+
tbTuJ1hQUPWHzj+MvoCICrdCjqOyjTF+syjDhzfg5XusCbCyE+N26sPuyrlOkwwL3w72N/M7iVmp
T9CR4/1r8gIPjw2lDpWeC3vf4x4ChHie268+LfUTgdIw3xW7w3WxTnNsDjFC5wT6SVNihUb0EWCM
dYzc9uBRrRklcS4XrZr+LX0CfvXJIc9s/iyKTlr9GVyaiOHJA96ZbPfLQIgWsFCXaIbo37krWpQ2
mAx06XWIiA0bMmumkfnKYDcaeEB4AqPeP2HSruLHPoux6ugMPD9/Bof5/gMabYmCviggbOch2qe6
kGhidJUh6qN7gg8kKrHRAvWsFlKhUS9QVbMGFc2QNIu/edfR9fJ3nbSzb7ahhH6Xl22KK53HHYRg
zFHVHRBAK69IJ6O0SQxS3c+IHC6f+yTZ2aldd/uY4JnvDpnXAcolJ1FaO8xGIDA6ASr5PnV9gMyC
NrW2a27dOR6YnJ4VjOuwMtByeke775/YHps/uAvST1Iuw/4y6hz9+bAsGjZbFShG7WzAsEwiAH7B
88LCVk0Cc+7DPC4MFf3ql3eJSnY6kxKS5iXA2BLV2UKHFK82eO8N35i4TreK+q7bF4oVW5bpV1Rc
bXsYk5mNn24pFlylRZu/ZsWaPNspGuhhmBhL1mrVfQkYWUx1jvvXCnUvzBp7nGadJU9OJXJ8tXs/
XUIxDePTaG/899K0UD62bGy3M/yYyDy2WBxYaQ1HglsPcTEngC5HgCRUqG2SvdHi9lYAogAwPErU
AaUVy6k4iDznw8PSFwza1UpwFWreg+2FaWQyVTdFSV40VuyRuo6vTBzSBXGMzZwOsTxwBUfFOacr
Cp8dqe+v0C+Lf0EM5b1cCYD1k8dI/VlIln/koMnJ9wIDqr8i1eJh1R1mwAZvMXmIYoYjuMJoEZfh
0Cb2bce0oYBBKdD9Xo03ui5rvbYnEGIAs998vxWfg57T/UuxNuNdjcecK1ZvieU7FugX/jSqDQLy
AUahUT1h5gkoeMl0xC4JWdzwF53kWj4FgvD6Ot0WnHFxH6XudYI+MLwvjJXRUWE5gh2X0AMO73lf
visylvqBl6X/6uZo3Y82yrn/qUO8yd+yHAcCcdqwCP4uubECHG4yJsX7bZ8fHPgiieNf+SbUE6q/
bTlBseqKZ4CUsA/cjHsLrkXNSyTrPvk1J/m9TJ3DcNNv3UbPmxfDdEFLs6jDnrKuP1pJTYJMBbrR
k18tPu4I05juBEIQir9kszmtNHCAiOBKVEwO6UZm3gyQsn86wNPZpR9Typu8TNbP3KzsGydSggJ3
LqLlYGf8cDWJ9HKBsQCELoRZHiz61faALkSXl8irNj51eqMgda6uEDCzdZAuzKPVzO3NkLDZ3Rem
hYBczajC+nsFv4I46Dni8yHbCF+eN8jW/NeIxjF6itr+phpOkKFejTf+Lko2/diXyv/C1haBiWDb
YJxe4QhaIEvvK70G2u4LmOZuZw+4rfB/MTXHg7SjInxIfRifpGY7GCtjO7/A+1VeEwzIi4YKEtM6
Va0Iz4BZTT93fCp9vWneNZpa6McR6rzfFEXzOd5hovrV46mczh4d9XDQjM2/xmJL3zZkQdzDH1v+
K2O+vC3wGb3osihfx2EEhBMYGfIJSgrKrm2T+x90d5guoKvrnjcE6TynaMX/tYNQHBr4qN9D35fF
X4Gum56MylhcY6yIRhxyM/+zqQAZ0um9vwfyj203EV097pg//4FdFkVbCx9Mg0hjdBhrZ8KlQElx
5AbehTPS3nYMLLzNJ0KPG9h95omJwq4UMnDJ2LnoETsRY0jrawx2zISDZcfgiqDyQscVBgkkRWzf
lyINH7zE+3Yz5vJmGVaMCLRY7Ak4UiFPfDXb1pSply9FANYJR2p0t+at+B6wa3RJFw+Vddk4aWH0
xVQvUL9eNEFV1gzECnpdJjuvV+4YCN5+l8uvvEcWl9PT9hOCdXpYYjql0JmdIx+ux4EJAA37XtZ0
jo8t1j/mWu4UxTXKxGw/k5QqUscQEcsmJZqLew5fPOYgK0cVgDlL+o526yYGp3aZD21JeV7jiStg
dem8PgDjDsdBC03kMev7eT1wFH+2hmFwyo7IGXTiOq5Lf99ZNWxHHg2kgQC4QuHv5j00u054OEg4
kjiG9/menaFZTe8aBQrU7c2NpGphT0GCjFPzvd5uNSA0R5jOhgLtEpJBsJRaDDmRKMznPDssLeue
bbnytcYP1pGKEFiZU73xP8DuYIyAyhp40ylXydaE1ANaHOV7/4pZtnhKdKG6RwyRjT3NvaHtES4o
MT54pt10dmB9HvketxD2DWqZoly6t5nhwUvaMjyOW5l0yBL37JxoAv83R9j3ywAn4bWdRPwGy0uy
HTobYZZANByiYrTzWFN47WRFrRvuyxHBffCXcS7OUD85uaQs38Z6sKb4iZORYQ6/C9ShEKUA9cCc
8Re+ZqjZCCfMvwjQPxNOM4aHTkVqrsJNv2yo2fxWY0xQxvXYq+xhIQmrsNjuz/hKoX5tqOHFBglh
jThDJwEhIK3GvZ+j26CUbWhy0UIiQIGibsfw+uTgC8G9ZSIVN3ynm3xL/DD8UWzuXrBSjRAYBeG7
Nr7E7ztJIS5+jOZmmcX2E82Cmuu23zESjaSQ/1Ad2+KywGE4N3pOxMmXI/vbk6IYzoDMWAS2qRbt
RxdZ27Rjm2aHcoitrhLcmKj/k1Y8xCMmbw2o7Pxi2xQHKwG+O7rKdqPFFWJhBr/RKL+jvDQWEymC
EwZqZ7RUrez3h7Fjq60C4u3WBjIivh0Y7Mr7IgMPaCx9OGSdQJncbfwG+C2tfpScYb7GevfhEE/Y
YGgf/fAtI29hy+W171T5nsbQmVBgp+HA2hZM0C3M9EcvJUpFrWLMMaaQF48OGMbfYzuw5EuKNkT8
OApEQ545p2v04njfovGTZpvQtUNtPWZ2g80xH/ve1QF37nqC+IKWy1Kte5zsOAYbHGGxu+fRCDtN
1hfzr9hKqILoamltJoNZXu+KfLhbVckwoVVs+oJTlF4yjAc73I8jvv5kwhtgYSqhzQafxd0oMg1H
zZj19xDf9bfLpvjURor9B/9xH0F51d14DHGGMVZeDG3RrA5C0Ql+Y/k5cxiLakm0/DlDU+hgGcQg
urJ6VOkrhOjsTmesB7MzwntSYSaPX0LBFLkfe2ReLBfC0TSi82N0/4fDTYsfYBsRoGHaQmz3GDCN
82mNbx7eXLnuBMe06y9tmO36YKOO03NpY6xPwkW4/aWKY8xs/PJVSBs+OuOxPoNnHWyZtFzlP9W7
La+iuXevNiQTO3argNst2Ii/DJIZ5CqWmU0aRBQ4Cu/ysFkotYObGg0xzME2vg3PZZbforWgSh4Q
aWjjijmcFC3E4t8lPiPZDGHfEGYwwisVD2J8LFY7vjqYoz/pKlxfcZTYQ91C5pqPDlGeAFr6vQSz
I57ovwL8S9TPcx6+YSN2Hz3x4juBVdHANqXQFGjertexFas6avBW/RVqxs0z1Gdqf4TBgtYxyww7
c+xJv6RblMNumCcQl7UjGz7J2N2tRak+ZmrhEq1oIMv63eHFCEc2RTk736wRd0jZWGuw8MbX6EZN
wkSSj7ZhPtf1JjZ5dbQtX3FzJi/txJI7PcXRf9RG0SFNMYXfVI+5eHr7oTFsRhRmuqLl6HufHCMy
oHqGLak78VLg2gT7/YRpB0Np7juRHpSAQyE3BlGgbbmr38siId9FpUtXjF3S5YvC25aetPcL+qFh
zA9rxBA7t+//9myLMeVUackuN2VrADdziC5oj+HHd/OGyxHju+QR9vv8q4wjzY4zBgKva+STLzwD
6VNGTPduE5ihYSuw0CRR0cIxhFN4+bAxmT+ThQTVDBj2NwsboMRQW2bPARPVw1rGcN8gkg5W/9x2
QwRBUMZfUydm96hbdI2QbdiOdZJk3+Cjxj8NcTenv+Wuw+vOcLTiOMU3GbJ4/YxCOpygnXtMLpNw
n+1c34ksu7UHYzr9mvzS/ZXIbPiaF+iNVZxj0F2FfppdPZgojqoOE9hjBwPOT79qNx8TkuhwXmyU
/odgRFnlsHzVC0pEpJDjrj5C6u5VMxoRI05ZuizG54bNgdqNfPmd+HSVuHJCO9cuGfcXNEjznYUQ
fJeF25GPRVfYt7FtN7bF/xydWXOcOBuFfxFV7IhbevfSXmI7cW6oeOKA2IQQIODXf09/V1NTk3iS
bpBenfOcI7UvmhEtfNbavNarJ+8heQaxc4xu1IHYNeNgnJKUmH18zi7qx0yCjZU7IFAn070pDnzK
EvB3GAeeUKXCf27QR5SCG+aYsabm7ux1fjAc/IkcZGbDJfoVLWX8bWnleDP+Mn0OwyavN4TDZm3Q
6aNFMluwIn3vT+ONG6epNX1WTdLvcm9j6dJ1dAZ/j3ZLM+TMFRMjX1OtwV1UpeaDhXkLMq2S/FQg
Slww8C0+L7TUCnEtPWplAVX2uQNxuqceklYIwVr7bUDGxsyMGlbrdvNyeurCm00AtdW3WVh26iuc
3Xh6TOCDr0RSctZ5Jx6+qf+Q3RcYihkyrr1cql3O/+1xzbn31Gkq5zjVwttrEbePU9mq9MQF9agM
UpnwLZUtomZOSoBMAlDMYfBaSvIrxgYaiWt++gKoPmb9WjM19EE/PcBC6y6LtpJmZK8t5Lqr2e2w
2RM5viHwVn9iDxgeWwttfkzd7m7qNVIC69+1pq3v3ek2lv6xWBEEKzyjQ9804zvcvbovZZc/pyAR
bw7QGw+e27fHCXbxyekaLBpnrM629w0gchx/6fQmV+fxAoXUzcuDDHyWu7Wsx7MQ9UR5c3e7h8bW
bXTmlbXBfTEN3jc34PBUDaw73aEMfATJMYKuAs5AJ/Xier3o1YoLw6tpDzGvnclqJ5r/hs4GAxHr
xM2EM0yfVheev+Oei+be43jN/jM3B1eJ8IjWvpwjNTGpcyFI7e3oVfAPMzP4f1EyOt8pG1awm4qq
FrsOmc/uyB7h1Lm6Zlqbaw3RkniTea+aUEYHx/rcLj3FTvGNlVL8C7mM9LUkVtNeOZXwSgk9syqU
MQfStvHsF/upd5oDHf5ifw+ri+Zv9g4KWP3S+Vq/qGbsnZNplvirEZxjMwOqCf/Ziv+Wdtj648IV
Jl+jXZvDhNH16ClXlkfpLOjcy0Zh0b6IluAiLetOlrIs7bbVqvMw+e6TVsE07JJ20WcDmtYQdVWF
u28EM/TFdMV8p5ZG3LswLO9lRK5t0q0ciEouZYnX3bi/ZgPi0Qdc02xsO90H7qre4Waaz7KO5ufG
9MiNBKbO8BrRG2mO6hVgc+LaAhB5sx+mMX3IvUDkJ4VzrbNwaV2wKeHymZbAoS3HnTrvdmDCxud9
H7Ftwo7j8t7K0NuXdZnuFy6phtTmaqnJtyyjo5iqR6w950sO1vg7UY7+Iwu72Oso0BdDqa+3s8tY
/1N+WfwdW9HQnMo4znkMxdiyUyAxJOacQi8eEWqdO2QpWBf8ccenDqHTn8NWoAu2hRumhy1NDTDy
mqN8Kz+NxcX3QUczi9L5xpg9GqCQFLhio9tZ3BU10xL22TTti3jc/i4FgAe+OqB534zxz9mLOQ3z
wdnHxi2TJzfvgOAwQ5BZAqaHOoumRFUnR8MZ3o8JFimQPG6h7yx4JFU0jlQrBFH8ottWB/um7PNH
dwxseG5C7rtmapBDtxxHkgs18crIRnd6VtvLFgT+S4AOcjRAAOVh7TQE6sqYtuwQrSvU0yBwHzhg
FFxVoscgfttmLb2fhoEy50+Y4L44eZVXR7L64xsz6/IgVk7k5PBQrQKOV81RJoGDUtLx+YbbbN8j
FGnAm0CZcdfkjvcVkhMBYSV+ptU8Bnzqkgdzcjl14L14TfHOPpV+SMn1kgXmmHKSchfV1Q08Yt0N
xkd4KrRHGPZJHmYu7hTcD1lI8Qa2XJrnzWKbLzQiLZAwUtue6S/hgt1hp1vN15bMdn72y7z9USI7
viStq/Ztm6rXRrv+bnC2Qp0598+PniuiL7fuZ+8+SsKxfOcqY/cdeTyJD+2mOVNPThr5F66R9RZ0
kkSohRmgyEvvLpTjGNNaXs7EE21v59UlVeN5y5bVq0peiSg0wVO0sfm0h8HW1F1DVjWZLvX0EhfA
tnS0VE/LsPSPHs7+s8qBotncSqEOSGDB8AK/kFC72UJEpQ/eZh3u1eZCHq96Ysxlgqo2y0E5zRE2
dx1yW5opPv9mx1WUytvnU+NPp7YON7mX/WTrkzNzEDxPOBM+vmoFXaEVwY6dw0RX7bZia8cjkJna
uyR4aMn3K+3yxnvuRYZx98IfH4V53MC3s7Jz+QPkPtcQJyYUv6KNLBnR0Ab7fx6SUrAmu/nvVDkc
Mdtlu5rOMXfOmNqvapAQPkOUr/QDwWJICjH4JYDGfiJfRB+wm7tLPz0FOlknhBAK1U592vBOeElA
7Bq8IP7m2jgcikiVw308i/+zJOOc7qJu4ofDSMzpfggoA8gGlyeZ0umVazJZsnKBNed3wIcctvss
aFYJowda8b7WZYMSzXypMH/59O5jr0v+o0SlOTOk6ifPmR3co9tb3DHsuufQcRd2iziYDqYno3Gs
i4DkasJWmN+VpWuPAAu4a47wX4ylIFdiKh7lWvOoeF6/XcHJhntW2OLS1bgm+0a5I/L/ABxLdMhp
jvMybSckI/+4IpdfY4HKHEwsOU0Ctfmky8A62GIztvOPZuIH35lFNG+kuil82bYqKs8lX89bpBJx
NTrCVWtBeR6WKFVvia3MlU72CnguD/k2Aq5Rf3caPOMMy3Pc52BczH/sa9z6QOD0HLsinncB0/WD
xBn8qZCDngVMLIwmA+HFcL/vrSYWPVdZXf5MuA3t0Ssi/zOovOIjHaFtmH/5sssmKj8XnvgHJIXl
98wT4O39eR7BRbG/iKPwpBfIFdL/ElG53vlDiuYHXge1qyeFN4Bc532YXJDDr0NFs+4k7m2Tyx+y
4VNKN42nM/lkQA/46Ri1/WTWcod/H/0rjWrhVucqfeiLwjnd2oZ/Qmcwms2++FxdTlxZqXpcHZ4H
78uhkHZhRZ7H32bs0ztbBvFTMsn2rIolf0JmTh9gxKLndkpbRpbQ4vet7uAc+zaUP8ZBtE+D0+en
mmsl/43tDSnp0OwOSYXo3pKI7OAFCLn5hHWRgKJo+U/4A89S3ZWAMHa8FYJXmDctLs2xQPOsP8PQ
H82rcUekI9JCzdmLqZCUMRgud66IYNqHYxtBHdRNIQ6KfM53hNcOzqkGgimkDnjP6+25Bb+9NpyG
dxxZebVV4Ed0Z6RR811KPNJ4GJpLItzuJGIJO2Ta4rd2weLOVO4Xn/7Y3Kyb4DZ8WXx8DgUlba7w
kcW9Wxjzx5FCkemCbn+KqGU/OTXhhr03r3X1J4yr8VIXOfqIZc3P2IyAAXdRQEzg2CBzfcztQuZb
1LGfBdIr5+NAQje9Qy3YvFdPUK7MStMzXyImcWb01RboUxs21ZwVTVvOB+NOXor1pYPms6oCi5Md
xwm4SbymilZp6RCpWLl/aEeNaP0HBjVPjqJtGrOPScX+dDBEk+tNkGFxTrVI9pzmR+5WGudFvHFk
Xf9582Jw+9gF03/aOsNy5sIGZPSYqFlWOQPB4q2WMjmnTimJDqaibK6mjRj8QxLBXbYNNwS0SCYx
X7xQVe55xJ2+q4lTEKHU0YwLPmwszp4QfyvuW9WZxBOIslpXRX6eOBqjjecx+DZX5IANdWLtH8HX
w79OXaTyuiVtnnJDQRSwSaXwthmst+YgxGXCy6OM3Kgl9RLbLy44aODJTVOQGoCKGI7zbSiAvbR8
xrQuIGLNjHhBRmrB2ydbK8hGz7P9Zmec5wccAO8jWSNOUBUkiMMRMq+4Dt2kb4voXE6kHFCIGazh
R9ylDc6Vrev+1HW0XWgTWkL4a83JIpz7/CDqasFLrZewReRIXWDUQDj5j7akxMdumjia5Oi5u1Ha
825NSvPGeFguJ6jX4FSs3Fu+X5Eonlh9ZEOaIMnro1Skz0HiFmS1Aki+xJypKjqBTTUM91WlynaX
FBOhJZE21T3GMY5OBwGdZK4V8Xne9E3s9G7HFg3RsFOuDfQu4JKJb0cMtXgq13Rr9npJxqcV+Pga
99pfT9ogaM4aUp+1ccnbg9+ToiOaO8CmFzTMQjnxox+RBjkbbn7JmZe6PpL5ofQZZ+ch5nnXpDQl
U5F3QHYL3R3AR/dte5Tnnjn+9wwRerZpOP4TYu5ZXoB3/2giUfGLr/r2u82n9ZMIQNufwjVQ677T
TT9dh6IjvVQ2yT71E/NoR0sossw5eztrFSbFrqgalwUm4FU4stAtKE2ImhdGVBV+EadO/5I6weNj
k075oOuhv06irXYUFSuZLWw3LLfIEuHOUIYd/YLSibhMQcVSqwa5Yyx7UpOrpimyC5pFf46qNCO5
kcALTwUxJPlBZAGbXd4p1pTOewQqa4biAdoCKZDvYFqi+xxJu92JfgNMgD3Jz4r6zNck1bG+USxD
6/JNKmLfpySfgn+zP9fvWvuodaS+1X2+aZfJKC/mhL2vHJ0Ll0kngsjcWP+m7A7Xakrr6rgJL5o6
xuoaZ36t4vzn0rVGRHu/Ef4xbcP1MR7mxv0A+I3Dv3kX+kSkAUjt8uZUtY2+6XiZ2YA4EVKgn7WJ
EySMnpJDPLlhtKg0rGN9nDgSuHdwhFIe0RQLPMDFvTE8W6/+caJN7FM3pp7eqzI3d27ks6/mwg9e
m5Uyg4zAh+YxodfwVDWoqoKgPXcnuCjgvvXXTyKvt1faE+yTRjb6742Ifm2pziwziVENU9yGgOLe
gh3pFUNKz2naTarilnurvPMQrkuy9xxoXC4/EzBnJGULyKCR+N2BTW7u/J12wyo6eBiQzUt3o7nr
nVNB/d6vlNb+gQNv1L6GlRZXkpii2SvyjyVpmnoqX1PAZs2amyMDlyKErOO2qCg+kLPpQiL3JKCz
FHblgS2jf0zn1W+PSpJOzGjD4AtKTV18WKpWSCNJvukerfzBWkYhPFjiQ+e2cjz5KrnEsXojou/p
a43uC+LCv1yTYFgewthBVAmKslZIJwzLOxCX+ZqLycT/2alhFJg7CBAtRZvibVcx0gIwwB3//42D
CE1bHJQXT90l5DJXbuutzXe0KCGOPbe76lPJPouZCGdi7lXFy4YhxbmalgTrcXDU1VjTtUja8210
el+cgzGCf8q2lt6N2yZqvaU4OMFo+i/mTcTUrAVf4/gbqwC5UXkk+39UBIrMA3oRmu+aiLh60HA1
MymTwMw/oGc3ri9KONvtG5CNYcf+tMzPxdannBNwAvuPCezi1fNUEx8mU8nlNEU9PRahn6tDk4+9
3+xiTKHh3nMTCBusN8lZ34MTPWjCnpi+vQme9ZisF4jtHrpVS3nnqwaOgvIDfXLF5r2zEA/tp6sd
kMkmRuq6JCGc04W+h7Zi6knW5H7lrN7z/tbF8DsFxDmPbLD5uZuSkvDuODrqyspgQOiM6+vqZXVC
DlI6mC9JrEb1UHaEqb4R6ML4t4oGVSJbNOqrw07ntj1jpuqlI5+J1aPirTg1kXK5L7R1Z8Q+qt7i
5ZO3ekrCHWW9RDVGQe/Fd0l7k/1q5Aglm/mdlt2vskNhf0bDXN1j6VPnDasc9Q6TWjiIE15Wgm0S
JtaQvHK9WTSvHkH2zdtHMZHoS5tiZLxUtfTM12JDHI+Q7by78zGjkj+chpZwRINVwEpsHvVURKeS
6Fi4wkXfTh47m1Mitu6kRv24ah6A8NwqGxS/qUbwhn8hUk+U42SxrN5OL1USnF3yKf2X4C0x95Vq
2xBfCFPmk14qH3XeF4Y+nq6uk7bNmtBaileKbmqe+5i07QVlMWqv47pEwuOmAFhcCTDzqUoQaBrT
o62+0GmAVY5Llv5riOLFDxayKoHR06MNfvd4c7cz5LyFIVXoWqfHpdBxfjeH3rjeOxgl5YMzjqb8
3uAD/JVvmxH+syA83QIfAM+17yPFY9VHMgS++FkZY4I8kznL44dfdDGF+XXNDTVYnSbuE3uxBQuh
OVeBnIYKba8WkXPQNm68/FWWlfVI2HlN1z+O1pLzuD07oz0VlOiWSZWBwdjyINK0Ks6rpvxK7Jee
vHImOF1BbQ9Kh8faa7dt1w9l2LPftZFwXTL8y5p+DLNffq5bkVT36cgYn80RM3N/ambNEz4j+phL
1ZnFoUy3W/L3G5tFP4bsyuI1rDz8hX0+hB3qg+uGY3LnJxNx7mwAAxjfBxCl8Ywjj2qeW+WEP107
gWAUqwcfP4x+2h4WLMrxB8R10r30ehiDe4ixiKNp3q71sXR8IV/4TLZnImyhPFATw7mhwst7jdYk
kjvZ1kQsdSyC19oZDCOx12DT4f2nxblH0rXHPEpqlOZoSc/t4oxAKYOFcq6Dfmx/JpY/OMNg53rp
BVejKE9G0PACC48wdo0bVKnrENDi9Oibem3OLvzR9mQlvUDD3osSVRxkEyz2LGOZ81efl3Tun6He
qp7H3Lu51/O6bXkWoqjyL1DKJmSxdoZorU9dEpKfp76gxSBCW8GOZL2OPHmKx8gYwSYYcyA+mA40
iX+MilvpyZcNfj+e7dSn9WOU9jYGcmqHIdnNJpbbw9zl3K6EpuzipXLvPNoU1jTwabIG6GzdsGyn
ohbFd7+RGyVBPOfJ49C3+ESdhMPjqdIQT2vqMTYT4P9BYmRIMt9RgPq4csuz7UK4FmWc7THR8Ohc
yJhYRX3I4j652J3bISVwwrw0BE/dUAfrxW0TMuXL5Eu8rWDGWfSc1P3jU7UCTSCDTmQrWlt1kK0m
tRnHyMwqGot3LrryqZqMh1eH1rI/HrMWq07lAtEmU60P3TCzPa4NG+1uMCsWW6XH8hQoP/QOdAmg
3lF2IOtrPlEEfvRUyDHOG8viGCZN9QOLBy46Srkfhyjb3Pys1m4CfbHIJlk5DZyMjL61c7EX+v9x
Kp8eTJ5Qg7AuHmJu0vTpR9FBi+7ScoEc3baFa3umsuhfdZRCHabLTXGLW4sopuOh9dhc8/JAZY3/
k9ZRiCuS9MT/qhn/PeDe8m3X1IPzRzt07xxsqJw/YtkmeefhqGwUmUuiG8TO6GWfHfcC1kabw3o7
NNu0c0nCr5ggYSpvkAGOSZ5VFIS+Ux9FvpdSFG8+F07vnhu0px+3dfF+NT07YOGCa9KTNahL3BSc
EJkYiKilURR6WY6z/44X3l65yLCouY3Y9gMKet9ctmTw+d0UXu5hs6JrIl0EKuBalr6ujLJmnoqL
HNV2XWqIxswC9NBaP7d5QbJycY36E9ME5va8Ge64PJpoTCZ8O3qWDphspTnZil2wOVkywWlPet1D
uaqpMxnSSxRtQvbMl53MX9zV13LcTStI+3HjKNIs+KzjOnJHmlu7RzFExn7mOi6CO4MBOx/LdLEp
g880y7sxbcm/1ejRWJJt9x2VYwBGQKjsIS+X5DPdlPPFUMZnMrOHNPtVE4nES79NzNL6DE15vnDw
WDe65XjAjDOcwhgU/K4JHCHf+0Wn+GiiI6ilnam0F8LAPBOlWsWltAy1IG3wEFnoVuYXeiJDdbgx
5Z4lt85XQKdm9facRdhVLG0V6ropVfjtK1AKubTZ1W7R7NrN9UR7rstu8e8iiD9armooovKXXpep
fMzjmwt7qI1KMZmEh8xMWARKuqw504WknTgYI0XYcxCQ5A1eUJGm7WNLuOQHeibKu3hP+KVdz+BZ
Q32MEi081OZJkaFNrPSG17kmk9GsPhOaxca49qBC9X5WRSKPrP9wZXp1wSIgYTmtRbbAzwPdY1oi
L2CXn0BOEcnlEHgsS3q67zJZbPF0L6E2P4DGS3NV02KXY9qI1v6wHH0fuqrYzC6h0Yi9NjYYDrU/
a3rbFp8wXZu7Yjwl8eiYn0Wo+QhgaMMAwDgIInNXBhMBiXlsN8Zn3mIQoNrpl992ARK5zzXFPYeS
57F7Ew0z2kHC5RBoCJ3wFykOPrhk6xqYudiD4GvT0VWf41LFD4Z+qfnUOdbI0zihxz+x9Bh32W10
5BGcBV9oIYrDND56FMtBw9NX9Xcdc1rc+NU23DsTXRwPPDiqx3YtlX8KKdwbPw1oxj9HoMzi9q9k
5HPG789tmCnJEGHSeWep13p7dyu1brt5dOKIOEzp5Cn7U6h+L7bo5ztiOKt7t0FafoTjIMudSREh
zg1hYXESmzN8BsU0/ULt5MwxtE7UEU+t+ua4+WpeTrTg9SR15vTH0HnYeRMaWnXUHg7tnhSM/onB
Gv7bBBDpzsTzRhBRz7cUp4/1sebx+tlaS+MLSh98W3mT3pI67MTe34qwI4sqhfyDjue/xEuZjA83
DYo+wEUNsOR0BW8XwpnBiUyv803MzrtoKkvtI+URhL2NAg41/obUCCeEnlnVINVVMLXqGOLK35mq
gK6OmsJ213xUqmNuakh2pUmXsKly9+i2g5JmPp0Gg1KChhvTdcVp+lbTwyL4iM5KbhLlkS8nJU9u
L7zbfvSZK3iJLMkDADXUJbY0+vHSX4YTEckM1MUi28aOyVYvLf+R/baad0Wv+itJZPXhOdH6o3Ni
73flRP5/SYTW9u3EMp0vFed3cn/ExWv7lduGcUSNdbWdbsUrck+eMIWpbTyObusApXOuKSfDagTF
PS0luh4aG81tm9M+SSchQLq4og5OPg1j8CzcMQRqGrlhjmI8su+FtCxdpjYsXIoh/fgn6evE22Ms
xr89Gv/SY4lV4N+K5VgIK2b+N7TJ+RxVm/xeab56SagdeqRrdP3nVMxFGc2H9KTMtwBcVhYhLQT+
WOd0hVH58ii2aHv1tHa+g9JZth3Xg6cvBVTjezxRvpbhjxeHoYj9/0rc5S3jT31zR2l/eNiwrTmB
sAsy9srq3PulofpAFwe3DtgY+60wL6mfB08DWRQKxyixIQrd4PLKfvTbfTzF6fNNowVc8UMXSWvE
J08X2MigQL5xOohBaqGK5iPm/R4vyF9YwCPdP3AVlbiqOOZ0W5tIXGoKIx/qqnNfJ2JV60EX222U
IbUrd12b0+Hgbc4jBSj2lzXcmAA1sg4umGUZLzxNTfkeBFSfEXyRaHBN6RJo74roPexpe6Abs3B/
BVpNPg2Hap0ySoCheTsIl73Wk5bZ6GEf9kOfP0l+xyFfOuhpfq7PwxelKdIz2+zvcDD1Rwk0ilm/
RQtDySBc6m2WgT7Is5JVEu6ZCtVwn08Ff7yYVh9xjNvJOrdRAaGwg8v+oVJMeZTY+pVPk3BLnzrB
OyVC874IWzAMU8a1/1epmym/Na13pCKxAuRJbrnGgNKBV/oaOINkuDiBc2+9Jj26qPK0y2x8Oh/c
8Gi4eqHoWwE7GzVXsB+C/PRn+eMTBytZn8a1risUdk4hV0IhS8RyrPpXd6QSamfodH2w1ZpS7Zdw
uwkdhoHrsibDAaDT39b9xh/a/hhaPXTP1Ujz6V1XjcWEKsKWcuE0yhQ24gfTbBelLGURGkiwK7sZ
gTEb0zimJSsyTu7NJzuHGNlZEbf9/zE+TDORhbiv3h9nYhI4RHVix/OKa0sMZfbb+AhnHP0AuY7K
o5V5bI6oMIXmAGiAJT8GYj/LfGqFHjhhxX7wb+IqhZcojnO1h0cT5d1sRTG+OlVRXWIb4YzhL9sv
nzctzTRg7ssm/OpxoKL4L/+5W/eDd8PQNLwA3+FMkC8j71s3z0CAMn/D1iKdy490mhdLeUdyAiu1
yYGjSQVQWAVxR2alwfjPG2NO+UjR0J7SGufLJgz0O68T9neUc/zfsKDWrnhyy5Yw9Uwy4XcXckbg
c5Zkve24JIT0BSgEiwLUG2g9I2tcA3UjG44wlVR4qGI/i4DLmltOaN1daMqou0z0HsCrgTpE+2nM
veRddBGeDkDKe0yz77Egn1kcyFiTyFY5SYMT9YsA/U3OVsm4lD4nxB5yjqkt9mvnWf/czKabTmlN
59JtmOBbqhFlr36tQRrWmNtFGQ/z5K6FZgwusSg4BnfKSHXXTgmRyiLP2QmyWvox9T1TQyPrji9t
/aQNLz1Tv7LS8cabRth8dOmbUsQBCGmopnwcEFXQT42IvQe5afRQdwT6wFIimwZzGaH666RHGnII
8q9Zsrao4TkE2NuCSnASY9G50LdE9g55XIxvCV1AOzPkuv8AtucrTNs0+ih9U321Gz6bVaIRp7oi
BpNFcdj+0JNs3lRo7PRf0a6B/gOcxeFpIDNnMnaVW8QmN8t42shkqyeBYqke2qqZHgZstgOhpzY5
WZ3csIPR7/1XCnTiF7TpBqenrUiwAxhwd+7EL1G7ep7yn1Zs4qK3G0GgaRo6YjUF4lwXNsKg9Kk4
/dEHeSGOBK91dQpVC/HEdZAbt1tPq3k2IG4s3nw47Pc8YadoseTaux4nHa/ax2mZSnf4ozdLdgPo
CQ+fap1gByyJTDEN1frfspFHv2ioZjysbY5PyLT9szDSdg83aXzZCUmwekcqOBJPlZi4pShBuhiP
+dx7H7G3VqfKD5T3AOYjUOvblql2caWpjzAn3BjiRQi//0EsMMkSOImfOcY2t9AEFbh3ohcWlblz
SBQ/l+46neLARQtQQVvLA8pU59wvkN73HjLx82q6qPtrbGfTfexGRffplJb4iJjq6FJTvdmdunns
ulNEklE+ULeGsUIdkPqtKbe8ABhBneAz1sGud5Snj6vxoHoEmGFNfyZpscPmT/1jYW7IYimNHp5D
W2OqE8xLie0pUb4VEco7cQOgr8MK1hdeWJjDf0L7MegqKY4M32xxodg58IDec00hJMVSnxB5aZrI
CmqFP+A5q/mUksK5xT+TzpzbqOg1lX1BPMR/feYkCjvbwXsD/Q/fIBsYmDh9FcE1cijO2mFkkLFN
exJ297OZzHys5AalphLjVpdehg6OW1DB8xc87TMpmDV0iFMVnHQW43vNNbZ5vB2bvqpi2qNvI9Xg
qeoso7L5i1aLUDTR8A4nxO2/4JRB6v/sthRAcWYgf7J1dDNQp9B9992R+EU+5xJsosqLxzBFGfma
6JxKTxjbTJhTDSJwp6gRuKf7BaMpibthOqtgE1QSRm5FGmtdmLyPeuP6BioufXoMwj7Frx4qRhV6
VQduPgIFMGV3hJbTzY4CBnosFrcc//Rk4MUTrWPx+ATuRp9sSDbhGFNHjgysl+5gCYgSHdRNcp/G
tWQjodiSvFLNgeR274n/stZJ7t0XtkbnpuDwlnDhDBeTIRvjG9bcUp0Tr6WE/h0TgsxG2W9qqcM3
GnQJTNRFSNy6ZIn+JaOQ5bvp+63b11POlkf6DcIVwrCY92tFzkShuG+ZnXUzXipJcd+urnokk9yP
JK5G74rh6GCs8EW3S3Mpgg2OrY3h08xYJ9wOn3d0c+ajxg7JA3YUeqJaJiNfFfXvhIRklRWw7c8u
SiUQJ6msHfl9IhzaMDfTNuxNJ9qk/WfKU912x67BQkwu5ca35oAEfDwG2LxLl/mlJxQBvDDRyJDF
4vZ3lZyLMIVXKq0yTuEO3bTonq/IKi5hCR01B3Z6uBefCyF+eqQ6nKzuc/H3tkW6WRjO8TOlN/ED
yV1SW0lH2wxw4Y3mBO8EnK5OVL/CJDP2hMHBxC6zfOx2kARsRI06uss4lwfXzYsWcKoph2Nb6OLJ
ctx/KfrcvslkY6YM56m/Wn8Qj9JjdQDqK+g5CPxbjwXiJ5chgGrLqz/Tg3ekk9L/I4o5phtRO8WP
tocNYSb2+UErIFH8GG04siuG6QEkN2/OrJ91f439TbwXdRt8hgMAGB2A60364nx21hW+zc5tloRg
x1DwgVhL2IWC9Xm85p5ToS+pjnDHBMJ8yD18HvgfmxJODgkXMLYFpMVYhR750ppPaXwwGGJ3QvCa
z/4jSwapsN6vgGEixbdAWTtRKbJUt3xU2eUH0rk3/6W/9blYWioXRMal/LnOSUTO1LBA7OTSAwYz
8DIp4aoafNROVruasNNFBQ3rYFRMQAktya7vmMag9DBVAUv0FG3pD6nG8rWlB+9n2soiyOSQ3Nz8
LZG/pu3WweCPA79WDKL7cmfKD/i96YeoE0IC7hA/CMyd3/kWpsH+puMMO5XQhJtFGvNUg/D8YDiP
+4PsPL4MTqDlSz6VKfxWb5T/Y+3z/3F0Xk1y6moU/UVUCQFCvHbununJji+Ux55LjkKkX38X5+lU
nbI9oUH6wt5rO9kFTA16M6s2wU6iHP+SiQwgAMv18h/ghhXSCxud38JEqDVMpbP3Brf674oAlO6i
0VAzS2b2Yw5FkKMwaBQjpp0KLXrJpGIdn7mSnykzuk/YrQVIi50KfRp2LN5ys9gSv0/moZ1I4u2h
1wHXQ7EunHIV0HEu6C4IqrNaTPrW9BtEGu4CRyJ8JUbKaHrtrFgdaEqkHDcWzDTEg5uZL+4bMx99
xtXeUSXsOQ9bHtsvigvOdnYQuHcbjuXXSSLyRKfId9MlaH0q7pxmz2yd56RD4fPbiRa6gMyZUI9h
E8nQ6S3N36Tv6wR2lS8v8IGZ38UsgoluCIaiPS5ts/ztTISyLwN5idZckAkN058V9RB1/UPWa9o6
XTrDL3ixPOBF4MB5C9JNVY4SG/sXPQsmB5SG/+SqSEOAydv+sIZRFd8nM8UD6xD2GN3Qi29x4eef
EpN0s5vcLHdJDJrULcHpup41Txs+Vqf1fnlzgZBIVD6dVAETtj4T6Y4QEQkwWBKyysb0NjWzCXc2
H/z0lBpka0fj1lGxY0U7lndE62gb+xVZ1kWCHp5udWdgriemmnD8rkosV18K3DiIYJhs8MP5PZpO
SEtmUKwq42zkZxFDw/E4RCNzbzxP3RVkJsq/ZlDrQ5dQ5ZyWrJzib+2wwJrS6zbAcwPRM5Q0YzBd
54nzgT6R75EiWl91znb/0DV0MMwrnBbmRrLFzYQk6VxFqin5BniToHRQVCIK1IQcPDah9ZbT2FIp
LdSM+QPai37h9cyz5tLQGgQoPlDNFI9yzor6e8ankD37LND611YVTBwBo2q5TxLKNTqVoFXdgwqi
cLRMIYFrXn0fZOuNc6ZOX3gN5p7TndpwD86oj579vESQgELTiAthu23W76HxKdg88cSnSfLrBBOC
LfUXuWuKtC/MbRlj39byBWCSpOl00YNbW3GwohrW4eJDBg05a9INIBLH4Ugr2JMA8dQQe7IwMoym
4qA9lvH2WKH/6btHEp+K+G1aeFifrWtAFmdpxPQW8SaX/3XI2YY8JcDZ1cPENNk5wkKivaEWKfqz
dUHeNTCHp6lOboXPK+gzzEDCfBKu7fCy4iFkY36jWEK6tJcK2y4Oopwlan9JJkThPytkdQkOkV7I
C5Sdrq8OInLX5p9YBW2/5JgsfnayZnV8RMum+dm9pOzlU1ANmEPViqBqXwWVBc+fzZBvTrRP0kFq
aDtsfpbfHF7NCIUUMhzQRzyrPjpjiodx5OMHVhTRfiDRGNmvWeoHzCOJW4lHaWTG2L+f6zQkRiCf
489Cb/89SK/QNaaLGecoMp2irYLfwgEVQ3wDITuHUWVM77Ni5DkGFyW9e9eOMHuTwjruTuYMjREv
KhCTD/FcBPoxREwONL4ZfFgik/JD95wPZR78BqkVbTpKJGr4fr0F9RkexLa+9jUfwKbLaGTMh4Sb
6DpmQQsWv9o6c91aetylEDW8PjdM1fgdPuxYvUwspYv/JYxHmIUsc7E++x3E4MvSSjTT7NukvuOD
5xwRNeyr12QA8fYCf6pCnSr62r8bwOTOdUQzAGS49iv/Xfmdu7wk0mdKJgDYFOigu6Hd+cjKuksM
xolJMA7w+ZSMuZd+NFWi6t9atIufHovOpUgFI4jIA7lS9CjTBpTAKGBGhTQF/Z6HdWmvc1iyU1yc
cEwPk0tSIHgGv/1neU33iFam8Sd3J4yjKNVDBXNhplPdASXEa5SBb46vtmaQxuhbe8s/VOAitQcm
N50APrVpsYe1UdW5xzqbsI2upzfrIcTfZ54ovjF7p8AgjwvfR6wkAmNICSWz5EHpAysdp/mHvTcY
P5hkeIxMUC2xHiriYCFVN+BDF5+DqpT9Y0avgWJMVudQneXqrgN0LOnpZ7ZgLmWlJPbie5XXbfGD
8YiDZT4n2sU5KoQYWA6sTlRzk3MwrBiZmagww7Z4uG8tw+LiNIV4a1LAaNPBz+Hq/SxnPcSXETIk
bWil6WVhf/Vdd+rCBJ48ftuEPhylN8s5pr4pNcVCkYj1iYKlLhr7oOnql5gX3EDQoSqLanJwNfwd
A3hwQjcwHrrFevIczyPTpyWTyfRjwXMLzS/JuuQvVq08uWH0xCG1xXygXm5SahFg7zhN4Cwkd7Y8
m3CQZnk4NIBLKm5SMp/GHaYsb76CYgyc77LOEKdn9PHesNdJzEaC9RuLhtQK7ir0lD3FCGoJaJ1S
9xF0stBdXg1mbhZ9TsPlJElwa75E7tjgxqHWPZP/QbBFtsE2+mIr4KG94oGr3Fr4LJJFUSRvWPzb
+iurS4SGCwtI8Uq3i0rSJyYpP6EVGP3bwua9xs61LaGZAdBGcCjqM+yvoUjoyxYdcGo36lrx/uJ5
9j33M6uEEE/JaJ1dmEXV8HMBfEBAFVaF3OORBGn+hVzOxDdqqqV5ks2EQue09AhGeHAbfqNvoL1k
8Eyfkp4aaIvjhaEBn/ge+S7bfusmjX41/LZ1uPMoSgc2rh6iBH9ekxmc4JgxJekietodeR1h+NAW
0WwPbSnUUh8ZHw/LocLQ6V2ZuMztS2artTKPBCIo+5pN1RiVe5bTADF2c5uw9RAsPMC8rpgd0nfL
JKj9V5kYMRtUCBH3LyQxbOg9pJKASh3NxgrnDtcu6DXGFEkGNRJYT8Y6XmrX9E+rv3KWSEiYy8Xm
LaZroYLhxYc1KB4MzX+PIVv33b3BKP9pB3Au14RWpf80a+/pH40kMvOgIduah2VEevnqWkfXkDD8
9QNHueceJ90t7q1KYQD8lG4bz8+phSRy6vELCIMuSXKYLs0y9BcL68eFljFgv4hja4q7XqgdHggS
xbvSWdNmvyendYofSi+O878pW6mG2TdyFEjAQsFO9bmvB+SW7G2Pa4CafYse2SwouSm+ICrBPshX
cZQdMZ/vnVzH9QlGdVYheah15CENwtJVXiBA8a8BSTK/O6jd7GnKnHmrCWk36T9E6Zsjw20SRHYp
U+u7nyydPU1DELxTVQNsE5LvcK95NeRerUxi9jJBYX6YINhkr6pmpPaTQrHceFhe250EAx4PvmZK
/wTvpF3O8JiQttFg+0joR/rneRflHqKnougjeh5hOocByNzghga65wW8/PnyXom8cp59Z2z0o+8y
GOP4J4Qg31HO1fYbkqyC4fTGdkV5gEIDh9ASvmZ5HE4POA7kHeMVDA+AKRKTCXMkzqmE4DAkZEok
1v9AARMO58XVUG79ZcURI8asi55J78EkxEQlnD5y1lxqe4U8tQPYH29z+2j59KNkpOdtQo7mArRr
f5xGCUzEZ28U0RQw3D31WIZXLOTbzbDJ650TdLs4YI+f9eXyrvhr+KI4OdabIy0OAkMQt/MncWTB
JndixXtZUV8yU8F1bw9xs2T6l0pYsJ1cSC3BaY5Zkh20ivpt/RO12YOBVxJ+Nj7hTiyqmPotN0x7
Ppq7CRy5c8T16x6cNhi6U2twKwPVgTF+rbqY6ZkPZMnuJnRyP7qoa/6GfR9lR4Umuebu9rL2TzyR
zrIgFkQ2z2OE33H2GU5mU4l+ZgDwdKDFqiT0Qti/Z8Ywc3uG3s+JRmCZ4z3yvHIIJ3Wn/LsaW5Zh
MYZ0cWtCdmx2duLh1I2unjG6JpnzJHWFmsgOdTSccR4BivZN2JlXnaE8erB2cFMKhsj9pCso3C/t
Fo37Y8LGWkhYqBA6qwXlzrGqCgZJgpin7jGbJvhlsUc1c1dVzsyMy30W2G88sHegq10kl82Sh4dO
ed1wQzjc/CWmC/WY5Ihc0JZJDpt2LVLMPlIEATQxAOS7eVwz/ymAM7dekfXr7M7ipegOGpkCUl21
4h3ADy6yiwsNrDzTcGCwpEOeXecHa4uh/C1gSqrrpBm5oxdnnvqtdVyU3cls+vkZbEDwbtp6UkcG
a3P1EQP3ZWdQtVwhZhypG5WfRCggysZgkKkZBn7XayoDnDlhUjdXBknlclMUvdOVczbvXug7aNiT
AXFejAkrfBdlRwuOmgqQRMxs9EDQHqsYXSSL98cGQ1VfdD3nNLHhRt9dBPWOppkW7AP1RGNqIhxV
BxbfpbwAYi7SO1b22LxaDJFdfWT4xi26lC27CruyXeSzdFjsV2hP1YUla2l/KUdWTK8WzXPODrAh
PKdGwwf8PptsfeJmx52Di6CJ+Gr4e8624v98KbAr4WWxmhc1VhEUYDbPdHLcrria/IronYvUHgCF
rgtX/+9gXfT8SdvD62qWaCBNrVt5ZEJy0e+ImxbxOkAi/41E0Zij6RcqEBlX6Hp2i2cn91Aie9Io
XdYZKWuz5s+NO9KhLd6EI9eynKt4G7T7iR5409s14CcpqCvltnvjePGzgHPBghSIb3/Wy+TNTywR
lLhYZC72UMxYGu9+3YnyjApdPLM3SoKHNG8pdTMayn/TvGlVOa09+7NYTa6fQbkyZmeag+NdII2q
qewNl05lbZ59ZnFnHyfV4Bzpc7OGD4W7CeigplACKl3BxSvcZgtyaQbm4YhQshgC2uaQ097EuCQL
ExrF5r/22k/Zc+8nx/c/rFL8EQCj5ltCuJXz3gWSWw/3t2IojLisfZzdYW5v2dgXBUMx+EgOa9py
u3+ymZk4rJbSg+jFxM4YcRSoVDjNcx3pPbVvPKCtnMwfD1VLSCOWc8mWXil/Rlz+GKyJlPpBcQ+F
x8YjcEOdtJiTQjFF8I0GHEI2JxRjx1lGZrGHen14oeLB4kQ95amjHH1gzl6taHZ7SiR7J6SBvVjS
IG+C1RNP42/pxcSmxeVshg9ieErxnivcGz+KdggHchNZXZPFEzusChgkRsUzdoONHz0n5X2Fnn7e
su/UQyQjqvfRYw/zXrcq8KjeCaTb8dry4DCWY/IKetIt/iKVlfGDoeJdb43K1ReeGMCaqg9y/YBW
NP2KcemlJyIKXUHYTs1T0uW98K9YW93gdamAhP0o+LbHp3KcZXObY7l2PwRWNE0sERDYfQYBNyDq
QbEnNAMZayzAPbKRz5vHIjsYgWUSBBXDNQZbKK/eWc5oXrqAhL4nSaEfnI2V6IEkynD0XQzukOEr
IApVVUb6u+hWpxuPjYlV/UzqVe/+G72pXu/jkAYecKTWErdE0zd8uesMsM6i5PWemJbWdNXF5Feo
r/twhs9gO0vR3wTdvDybbNl8FKD6SdmZRVc9QcZngrSEDdB5zs1g+e3PPmN7DTq0PHURPuqdqsdQ
XOhwvY3cH2ToqgYf9HeYJf7/2PQpnwRiOI+wSwGO0QC54GV/ImUReCnEHMyXJFTTR1XjDwTYKKWh
MKyyk0ctUpwxrm4jJ8arf1h7BcNzQedKIOpA6XEALyrluVs2iTQHLrNtTaDGf0RsTAzal/3PxEGA
QJwpjmfxkJl6HK810kH7Uo1OUD4QUsUoR7hJx4wpUzKI7lu1mtw5TDDKJj08qEuWw+6/NNVYwIpt
Y/fdh3842MPUIlM9ADeamyeEjmuJeHiN/PdMjlN5xRGKyJR5v2fIfBLCVZgvxzQP/xY+AvwbVyGL
G3QH6kvodvrKgOSXTy3of/9I5kP+rpBcph9MwZvilJR+nD5rgjIa6mBqJv+7UQQLvRfsbz6t63qm
YM1Yuc4xpmOHZVCLJHt2Vc95kRmx0f1zoaK7YNPPp8UXG14ndFHzpzIMsng74jId3pqYim2viZNx
T5oEkPaNRggrLaqebNCokD0XloPHYOJ/o8fGismyS/xKC+9pZkMX5fptYaQPcdzjvC0M6qKkJ+s4
2yEBZAHEYhwmk4zcFPBGSPf0hi8wbS74X3CwDnMwtr8Wpp0aYRSGrvVgpnwQD0IZUOrIUxgyQOjc
jnJ3K4izMB3tgU9hYYuA/DV8qxx3u1Wt5403vKAcFZNX+OnFy4HRvoulVZBXG3iLQJiBpP0TE6UE
G4MVIJ6Pwbw8Tkk1ue/RohgA+kiigmev8jm7JjTC4SkvZ2awwusYLJWx1QKvY7EwzzQyDm5sS7A9
+OgRfCwKvU2ee6U4kuFuLeGZmXvlckkGpkqPk0qo3zs/ZCgzeLiXD2CGhDhUymzXuYZ/2R3chTiW
HXtwuHm7tB1xu3BJ5+szCFx/dvbWJX/gqVJIZ9oz//YSPCJAXta3bRzJc1WFoP3t2AL4ZuCkiSzE
VcDdo4pkni4Ly0/z2DtB5b7KYFE5ZIAkZLWkGgGtntS84cWCcSkf5agLdm747NW53qZJOMpMHs43
vlYY3XRUxN1twI3y5gHQd85eVsQnJrPwAH1+e9GXWNy2PgimaxOallE9kjCC7cSIrSKbK4cJJaG8
80M5e2N3s2nDYcL+PL8zR9jgZ7KzzPShRBfqqJCgbHr5DpU5CkrmFE27UXjJ/0SBR8IhC48mywCS
T4Nr8heKSGysWTVOOTctzi7/lLW+rQ6QDFKEQ6pth99WR37rHrvM1sdljKltkV4CBAcFnzTFoUir
OfnR9HJwXnMAd94FUxuTXDHh1T9kiHUxVBZAYVnWeVzf0ubleJ3m1iInzIAS/LZY3Tu+Pkt7hp7r
6kXeqQCdhYCYow+z4hKNVXOciETCJeZEhXi3UxjZ38Taqher8fO/U0f66VOIKnh2L3XFPviZusaa
n33H3PRSaCSFiOAojfYzRCDZHco+33gIYlry+0qjsUCxoBe4pKOm25y8EYC0IX2KGMi8xNDrY6lk
BKJgmicVMPpPmKOmOVvBE38mE5l7gFsFPQ6atD64Z2WFgYuw5eChW5ppIc+FiM6QJSsWMKSZ0aof
Yh8f2Hnix86ubB4xw056YjrAQjz1fvHWBvEriygf7zq2OfPeNREg4cz12Z87xewF9KmtXp7EGnvZ
e7Id3kcQCrq4xz6EyNsGd0Y1oUMY3oCZ8+AsB8BoEP5X7b+QPSl/R1nctB/NAD/jZK0Mo5d4xoC6
o8tPBz5zFoqnpAIY8NpbXNBExhYManUxun9YIqMaxbCECm4CJ1Fe9Wy87I6IFZ9y4fuT+hjnePKf
S4na1e1HZz1H3cwVLjpjH2p3zsoDU1vGzrOfU6JjxawG2NreSEJFKAEae6TZIjgndlEjvZANdBQS
qv6LYpl7JkjjmBNPB92CvWrRGWYpLaWQQvo/Y970JHrtA+Xv2CAgrNDp7Dt+8/0+4ZMCpzNgNgHT
iwhJAlUKgMVhuo/l39F1Gv+F4wJCrAAzmh270ATdEcWEkUcIem3/oHOFBZS6jIuXVDwCo3YGtAox
v2kH9t/MG4+5aIKSaI0p52NgOWk1OUpVV55kF8TZ36pnyjaFoE1uioP6GUYOj4/dIoY+goAMUjjZ
bA6nqyASgWrCZZjzUzHOm76IhWFT1PeoqI69sDwJFA1OYsmfNKzA/CDNsjfEGSr7zmyv4cGaLHip
HE1V+lO0sDQAKFLQhQY18OYeWdgnWhhB7zW3bsBMR8ISxm8ZtK/kBXNQcRE0XKE9ZlVSvZmwgAs/
KhSmTXaeGIwhfljnsG/urnVt9NQReRHfgfqBM8vwxSKKCcdeHEOA9xUQ8CJXL8BgluDMJhsUfgUg
g91/0Ai4THkXgh5jpP5f3+NI3NW6kRR0sHE9wYDbmWxVffcJfg68H13hgJ5uPbaS0q2Yoh3jAmE7
UKdQcxEuSOUkoRpuZ98rNPPZhylg1gO/Ydr6DB+B9cpus7qj22WpLA+jr2aYZshQfniWF5jipwif
iVjI3TNLDDADk9vSwwQYdrDzORRWHxB0ULXKfqz8u5iCiXykoC1bd8fUgTeL0DaaGEvqK0SDjqrs
wrg3ehTUntMPlDoc3cx3cN7DOvGeNc6gtUMcGJDbhtpthHfFkQXGaqi8cfnkPAnFey0ZliViiPFK
NqWAarEKh/p9xAwe/jDptgpPyS/5rnxc4Id1Sh3WWiEhcgdm5OgEAun3w61tvJlsaemsPJdJh4Dk
gALHk8+hG8hg3MFiJkuSlq7vL4UPfOBxjUoDuAxw5HH2ewZhaOtCUvmABqBmXxdRB0dIAAxlZ9bK
CUKD7f2/JKMRztUKN3tkRMOwKetXt3vUeTX85fYq3RePxQxBumXmlf+ZrQMY1bIg9I0+z8W7zBox
spjvgeixdswBcwRHydBn+YTQo/IHQ9VOkaW3UagJpRv/YzPAcA1KOGOPnljKLE0HLNBzp17jzIHa
eRHK58Pm3Sl5bOLRL28h0gF3T4eEpY7GNekvYZgrZtl4PJKku/ip8frhZeObBfdYb3Y7mKxN/aWQ
jIgHx5m6SwPaLf1fslTSgs7Ge9Fubg93/D0QjU6uNspke2WcNICv13OQwAQZ3VK9JTnY7myntTNQ
m6bzNlVWC6N9onqUiXcGtvUmM658fu1VP/ON3dXaN0l7wnDKZKFrA86sLNX6G24UX9fHaFZMBWtJ
mfiJxkXKb54f0j2soy0cpqp+jzINOG5Ywf6PU8J5SJxK1PcyZpc97kmEYsDdxZU/PY/ITavrTL6u
8921JXKbxq74hEzInfOKB4iFiFBj9aXa7aarF6a9RzUydDoPDRQyNm+1V7wiO+ZJZ4WPi30kTWD9
JLuTtJVlzgmkB/hUPJbNxOvkT2kcfkRRkHkfpqxhckCZcD9QaTjRz65ph48CsypLXadilRdVHpuy
Yc2bSyJaRqZ69ov6RsYruir6JUTRTKXYrzFdmt1DRuL2wIlTBnTHTbfiTqDOcBLzgVitrxvQ/z5r
OLaomDXOzTj29gUOUsjXKDpf/gpyosZ2A0meTC2Q7DdPhAWV+NClxnUC7AygJ0nOAt8qypBYq/Zh
qGgD2D3LLViXXRb7V0t1Av/VQZoSs1Zv9020Jmil2Cs3t2JoRg8VzgK87lipNopeeHqo8004dvIc
MrOZToobAqhn1Fk0AOTZCuLpJ9l8GmQBSKoUlvePJq/IPSYJHM0MabeMeBfHime0vOvoMmdj23NU
Adf7rpaC+7ZzHfSqiqaSvW9UoNapWKCu6UlAf45YfeSq/tbkaf4zNUzY8FE6wCqpxgfA2584493i
99KytfsR6Ql27KEuiQKWYCZJ98HmTnTcdGLc7c0POjNRe+V0RB9/myfXfAN9t1QEe/nOSq5B1wRe
2ewThkMIQlB7r4LA7mSC9pPawoVpB32+BQ4e+U2Cc3NO6e3AHHEJxqx8ltcEa9H6qwoKDG6CdfdK
VcBkB+9TGvxHcrRQRn9xRpZUHnAoVvFUM2BCTU91UtKJQT5DPkSmEq8Og53c+8ljPCZfCWvPdl9M
uHh+MKh0lyv01tXZq7g2KarqzbrAQdlPf6hbIJsQXiPzmdy/mlruK+JHQG/PuotqngU5TE+FWvYl
AEYzomwwmHcpfHBT1DsygbLpfy7gmvo4BBN5yTtUOhvxloq4PiKOY8cAnndN9rnyqy+b1IjScuaj
4aVGNf0P5SdcMqJszEtA/S5fHIkn9XlbVY47okCRDgrE4U9e1pCjk0wyy77zqlY5FJ5AIm1FZLxM
yYVQgwaJ0lgbMrAYRjN/jfGuE2g2Ow8h4mte+tmXrxm3L69lT1V6HHsIng/8qmf7L8FJ19x8n1cC
eJ+kkyDCkEnMEm9jJW7E1IPawk5X+IZPOGUkNu3H2Mrhzrq1ay8pwDqSh2XHGBg/RKxuMQcFK3AD
SRubLtHbuHwXvZ4JbWHVn9mMQLsek6p5tFvIPPv0wNePbHEwTGU1iRe7MRjz/g0NJcK4KEvkb+Eh
MuJ/11YRybYNNFeyUwExY4h+cIYEGV2S5nwlNxot26bSZ4ER6BqEFvfdNsrAexsCliyC6ZmVD+VU
1cM42tNOF/qQJPhrwBkPQ/tPOjgnrpmTRYCQKw0PBtkfi69rgR0MEKBtGvmpvJ6pylmSy5Lcna5H
ymQqyWvKfJ2DFKVKJm/NMOvgs6vUIArA4EWEGYbei/3xzsxNnF8I18L2RHwe5wFjE+bKXM20ZtMw
ohxMWlyIl6Yln3Q90dIgw4gNBOYXZwyVIfUL6dQY3fzCmQSWclOGGf009uDF33lVFUaYYagQ1C7c
fH7MO8hdSJEdAdHUt0kHWyYFEiQ51KBpVkRfCN1gX72rtme0e4hiutgbEWveguqLWcAMPIwNf/o/
coFrlVwmJlgAjVCiKPeIP3Cl6vGmJs6+zRCmNF07v07Jbr5NVkIVM9GV9YdNuEfZKkKkSbrnoACW
8KUoeNlS5YwDt/4zanVEp17H8Hfp2uzPdMSkey+HpS2jYzbG26kRZj2Jt90M34zMsNbOF1GbYCRT
yPfm4dKSSKScQ4INqYK6nHfd+kIJ5jl/VNDXpMUkYJZKRh9o4lHktKE7Q5xsDJlPa9F4PNATbUL6
h6UKbNLdkspJ/IgHcDoAPhuLUKkY++U9ByDcPGZBh59N6XDrXSvDAj+gp4m30rQuhPMZ8LIQtYNv
FhkWNO131ZMwz3LJesORPtSc+RT0r3Bwq+6P0jP/IvvOL15mR58JT8/+rl6x9SydYKwh5qo4uT7y
134YUOuSmhi2d67RENoF/Oq3oNwku9jlWWNlW56eCDp9ZmLkPZq8y39Cv0JE18UjCjXm+at5Jj8q
bPYpWpIb2NoVlgnxlOTfIafQ7HBKBtk06nabA4U1mN09a18yLsa0DfjLFEzm1S0UOLaDJSm8tXuU
YpOApDmHkm1y5PURtv1wHVgmuZuLywdlAuagc7E40KhMLh0HZdl7iB96PbBwglSeh6EbXyc2LOlR
Mhckva4XrCOaNCWUjJ124n7ELARZNa7NGj4lPSpxoNtTOCLuc3L5t2C6SSQO5flrLIqouTg+gaPH
AEuwe1qYv8kPMcXLdzzhLI/SpcfT0yzC3ZaAs5tb2F1jxyIp0h+JyUz2YFGC6NfKeEv92JVL0D92
Y56qfYG6tTxUfhplN6XXIGOftoZ/uaAdhmxO7NdXUfYb6KnceAWx15UfyeoYyhv++IwZakNvZAcQ
o1FLQ8BCNQZAEDBSJ46AYe5Kz/cPthOjIj9HRJsMAZJv8ECMNEXRAVe1CUPSRxwQ+P3jqFZ/krDr
zkBCpvazn93ggWfc6ZmPDZ45mBUTwokrd4TygAVtre44H3iW2naGiNjjpwDymedkdsVidu5+387p
FYFUqx/RQfNRoBke/uLjNJ+Ea3NuVavDtk2uUZhddQr//cmvmQrtAXPoMwtefmrNQ/Xc1Er6+2bQ
KHoY7ktzgU5pzZeiirEgs0N0wT9HRK/fAbxSF1bjwI1EYjlsDErX8Dlos4xkMhggfIvLNLJYkhSP
YJGdWbVfjecO1ffCl/IX9LbmgpOgaF8X6/beZ4KiacDwUImYKRYq7ILpJnH0eX/sSrlkBzVlw++k
4Oo5C68N3ybuyVcbK8wiG014ooZdy19NHJicYW0VeK8FjHIO83YO9S+Zwcf4BSyzYzPhMJaWREG1
HiLsJOdkrNwYA18XWtTbk4kAXyc+RDE6c1S+/7WiTIwQ3Ha+qat/bRwwVYEYO725vkjfkPdSLXQa
cvhx0w92tzJAVYmGdNvUN8UG+ceTjZ6i7MIU1/p/jM2175k9Htgpo6roI3xwn4LQUWQPDbt48bnh
wiYSBSJSi4TPKRL1GzQpLxKqKN7x7hl4QjK+5Mw0ibAki9WaK/CCLn1AzjNjnVwrn7oSVAwBGAWq
mGHYp0nuei8Zv7wRFbVErXFYelAWfzGtj/N7YtY2czkaSp3/MUs8M3pgW1n5uKSCYg5/b7oG7lwo
Arq61s6ckI4YqdB5AKTBy4ktH2PEp5SgsH6yk2+cq2TG7LHbFkZbEvmS1OF9H+TFRQt9r9lkBi8B
Tvj+PFQ50M1EM0YNtJeIK/T7Oj3gy0IXqEEGYxsotGL+E7GK7ntmVBcz5DQykDGhoUsCMQ5LCfWf
4XJSTKfQrWR3QrFmf3EnbzjDJeWts8b+0rLnSZ83juojU5YEY+/K/rE6r2HqR1c35k18zDnLml9t
G+Cd1Ii0gqcExcYtTDPxRviWL4/KK92vhdAL/Trkik9WAI7d6oSMbdwSe0wdQ5xy2/yFWEDufV4d
iVUoO6Ulm03dh1l9p/aQ9zmEBLjdZCz6UfNzv9QRBhik6xzCvl+x2kFHbLusP4dtHf2bQ0xwh8ZV
GKbXdR1oREZl/oQtI29k4SybDzmCknvWxlBmp2izEYToOk7QkKh9Ebexx1CL25FPXLZNwVPK/mYn
qRZqYCTb/mlKiy7kJmoo85pmOxMSD6036qzpmT9rvuk4Ty+QBk37Hqb41CDwk07Db6Uppg6p+ETk
7trRoO+aEVp+EM+sFITb+RhNHCd8QbaJtjUYeWUfEz+g0YhUmtAC9uHQUR8Btf6wCBb7GwuGMUKG
7wSM/FmwxYwLY0ScHVFrKZlqR1TUKFE1rBGfPtmutG3owXLS6ceBaN59yqKqvlVDIj97qAj9CVmb
9Y/cWPSUiEcBlnLehTW1SRrJQe+jYtT+W15FMB9NjMfkTuB7FB791MUqYi1aLQEMA4YACK3iGuCt
HdDnZM5wClq9iY5ZuzUXmGtDFLwMRvq+S4hrAEnxwLrYAkD2MQjuORyS/kplRYSi6WT8ydqGqnWH
trgyDx5Sk2rDLfc2fnLrbXS0pDOxVeh1J8DzEF6CCNuWD4/qwawp/QxIAyCR6NHGjecXrZRWEs1u
d6IjKr65yJ7CmzAimy5+Vy3vBb/TiM3b3EuV73pjBvfKEhKh2QXDZEusSzXxlwPqJ3yMVHTLkcC9
uL9DjSnLb06dcMO2Okzdw7xmE6nPrGzKRxy26Le4VabZfRN2xBxEZlhjEj6xltHQM35FL/qKKKLT
aK+CpYyeMj+oIWmSEW2ynYvgzUsusc/G5hgbqrc7w0C/f1uFBXLKWr7lzMEjyGnVgTTQDypychKS
vWGr1CtqezoVkRSMFg4W41wM6Y70+u6rogouh7MGdU+kOC639dANnqbbIB0bHygonbm689hTZqrM
RVSlK8NdD6ajMvUjc5lxfCWMmOhH7ji+aSIpaFbSHeII8uShEnfu/5Iyy83/GTuz5biV7Gq/ygld
G23MSDjcfVHzxJlFirxBUBSFeUgkgATw9P8Hdf92d9thO+JcHIlUkYUCMnfuvda3PqkhGfAytM0d
ZokiNX8EZR0R7DygPD3HXYDVPVUDh6w4sKFc0iQ23OK9hA/hbieBRiDYxI4ZD492iv3+RiL/nN7Z
dJtbAS6Coa6o/Cdt9OJG0ag70KtBMJCTyGReEL146Xn0QMncg/nxs0PS6MV67Hhdui0D/sL0s3ig
UcMM7lQi/QTLl4HeQ6ZQjsEP2TFarol6WlQZvoNYg24+9olV3gKSIN2QTA8i1WuKJWZeBMtWACrX
4FH8r9EzwTGTeZG+Ve7gqTWyULs7z0GAbdkLGF+y4TZUmrWF+4ndjjlqmeNtAbWI96/uu9QB0EBo
Z+ra6A/loGki9aaDyoqs5RzPI5Z3EhLELBd5JSnai+iPoosMnAWpNE+EPvgOhpC1K5zF/ivpv5Rp
R6+8HNzpLRSLqi0r8iWJUcbkPQ6kNJiHib1M4am2cX6KwGM64pjLYZ/+iv5e1RkBO1WHIAqsG12H
lSkGa3w0EVhW9yk8MP0TvxZymBwsbfuGK3EJOGFAgzx1WsQXiKztmzRrckWUzwxgGPcFzEmlSjh1
fc+0dFKRPtO6ZuhA7UkkRZnMrcWkryaBNyYc4dbDb1Hum99NStMLY6PfcTaPiRyfKrrMJj7xfgNp
Pew+3JzxD2b2lHMtHFrdL7aDyvINmvwAX1tH3xNCah4CJr/RLvFyP9gPkTH5+3QW2F4mntSPxSAY
n025lGWhVXbvuCOZgMC4cn86pRFU+YpModa+sP2a1Q0Gy2lE7TMn1hcSXn1N0azkay4UZ3jh++xD
ptGH2YW5ivqi3ON6Cx93al2yoK9jpygVOfRG/TjZFpPDNrfa736aMdF3JxNurlc2z1ibtEKblDDK
8pm8QM6zOKgAmwq9p8zTjONoionvKKQKcVemhn2PpVr2iG9MSIkp4MNu2E1JELBXe2H1HUhO/aDp
UlOxw3p5jrVGXUurRe/cskYeWarQcXdYdaqDLNusf5ImkV5mZ8EDmEWimWH8zvzMLTQoJJDZ8oUW
C8GNeJ+jMr0M3qweBTcpdja2AbGrTBpBwFicediQl81RoU4JEpxQX/TRmqM+rK2zzxmJYAza74LR
ldfZdwSRVtkltxY3e4Byi4F1h7iWzx367YRNip77vhqxwEHn02jM3dJwKReJpxxWlpcGd/1UomWC
bZs9kZ1Db1RbCcgz3SKW26cVEJ1PgKJI6zE+4tJNUeIzFAeci7TSDNVLSvsA5A4h9BHOU5IxXHbi
mplpVDnH2h9x4DpoqdZx0QXG7eLpzfa8jxgUGGwFfAAwoXnSaaQGvxhEtcbBVL5pbM3AZCdf25Jp
wZVwoaR9M1s6/lffMMEKrnhe6gKSeyHqOHqgc4WAFYxP5bFvFqPVA8PKVfxr4nYIxCYhVsKJLzRG
XH2Lp46uDhL/CgAmDjz/bGYp+B00aHD+HxnTZkl1ZEpcNLcRQobhia5K1xI03CxFHXTY0Tm7gkks
AjrJ5PWI6Z56AkWxZdySMmH0i83dKlxeEnzatBHJYA73WsI5/PLsHvg2H7uF8FFZE7slBnbfmPpH
VlizlSu/a+0UIaRg9bv3yIJQFGVoxj4t2URyelZiwqW/Ghpb+lRKFP1XI06S9DHGxk1tTecalQd8
EC+5YAQtx1MHWg5QLjKEVCOcd4toWlejZ8/0D4fKvFAZM06FRxa0h5kB8/TIwJ1YVemABFtrEj6g
JYNbzDUiSHsyoZqkqErMyMN3idhs9HfLiwK180PtPVpminC1h+ThXabRcO13x26m17TorPxA8ZeR
GMBB0KvPs9+2yblrYEeQnVA21RkDEyg3y+5H/SsnwLzaAKahLeLONGRKRIuL7G3xZfRzgcwY3BAV
thkKdH2xoxFf9bL1TzIMORsFXjnJG/wsWcsGQoGChrCFXseIuVki/qKwfUgQdeNCyst4V2PSRRdH
9vRihOqcIvxuE5bjVCxRM3VBayXRQUyV+T0VblGRkgwa8cWdC30ZYUfZS4PAa788oES8P3zczHc8
E285DE473mG/A2CxCkaea2z72SebdFAEi0EiGPDS0I1nrOLaxK8jt3REFiCDZe2KHqpkCrqtZeRu
npM80y4xctK0glfWW2tXjU3T31ZhzUnFcQxkrwCPcICT7M4skq7TgqYyCywcgKupYhQNQ7pGZMLK
La1qurwJoI73MlkstkWFjRoK6ZiQuFaRkQ5pKCy9i24XSk/MGZW5ckRjaQ8cwgqfuJzQTJpJkNOr
Sle0Gydl3LftZ4F+vIRsbaxK/B4K6BCtkp1RcuiANmw+gXpF/Z+3ozntYkyy4X7C9RHvpE/ltCtd
ZX7EDI1wtSKtO1txVuOUEhaGYDGY7iubn2VTnBCebFEY4wTiB0kzkkymxlG29z7Oy6+ZOYAD05y5
103s0UW8TQdYjZvIY3q2ylD6hmCpXEseimbIFgwRqYwr23bUF7eplz6Ci53l93zg1HoApYC+CW8V
TzSdYzr9WGKku9de1lBZ1I7XwI5Fzg7BBXxE6mD8F1V4r1RrFXs0DnZ5p8nN9F5MEjgku3vO4Bni
hyGYKTMhiOWLVGmLnLFzA0KyGaDgss5tNHd9GtjFae6QSO8Ki9Ll0Q41aqMERqi8qMEHKGgbYDxO
DqpfeZ4T07K3ictu8EWPuTM9UJjN7P2cmB4kD/T6XNYzr0whp+RNOuwgkwQtrkauOACleiLjFgNI
ciJAhapl8hQsfRp+LBa9GVbss0mb0dT1eVe7fC5pHLDgyegWAQ77L8OmSV2QMeGxBNw1pjgBWgoy
5DrE1kdQtEySFAA90ygoEDpCTOpBx4aqZ3OZkxhZkHTM4KOnBG8WBhxkkoDR+orcdCLROLPCOcKU
w46NFG7RN4Odk6c0JWntYnoZOJIeKzdp9q3mqywkDANkyCF6k7dF4Kzj1unsnakcUi0Bbs8IUUub
fgdGz0WRAPrFpEHzg5xknicY7t6Lbdje7TQXXDFiLehDAX0xuxcKX87cMhawffCdDd1+ASu8Ra6V
fHF/UVAKFPUftpPpR9HW3CKyDxAw0R0maF3T9WA7Rp5prHpQtPk6lyPnWLRnKExgoP8+WC7UnDI1
0RbVqPl5s7bHjWES9MNytaDAVwmkvU8gjUxZcjBs3wuaAgbKziyn/eDR1Vq7Td2+CyWzE2O3xNiA
YvNJcXUU42VWwkkyKgQCRFN2wl6zAdBG48w3ZxSPtO1j8RoLX516DK3TOQbu+4leHiN1Gjk5u5wk
WWwR+GGpUDZxZxuU9XRZNXTJh8iCgrFFotY0mzi3OWaVdMWJOymz4DlFcSs2iK0w7EW2Mt55g+Jq
hwALUP+yeSFmSmV1xtGHmg9BKrALtE/8hnln0Ga1PPVSag9xHhIZCMaAZv0fplkqFycVfXH3GBYO
Hw2qrrI8tSS+wnCwGqA++EaJwSCiZDkdA41eKQ3flH4QMvgTJ2Xq+ToitnQHlRolsBlNcXCbOzAk
1gBGCdmCuFucbdAD6giEn7M/6TTDADoXdSRez/BE+ckOGxkGnkFTuJSzUqNpXDEZUGSxtbnJBIJX
J10+kzTmWOgeGnOkWFJ2E14gIdqvRt/gDwyom9x702bKvjHtJvEe/AFGCTS3hWIypXgScHcuoUbg
oMcLKIsCd0qHoMd3JhyAVGf5faRTSCNoHVx02JhJt3BkeBtqoqG+4YAyjZe4gzmwDFgnJlqLrk/a
BcclWj7ulnA+DUqdOKvuKNA9kw3fDwCf8O1Qaku80faTm+XUydEoiYmLUIj9iCvbOPOc4MdHuOw/
+NbIqbCWKSLulBxZWnaVrtx7Nh9KRx+9bwCXssHcoSrL61bc/yo5tolnxOcpVETl5JrpxSVBZwQC
A7FZvKaRb71PGCc2ip4h/eE2wy8nxsXlwzqPD29i5OBe+9Ro9DVPQ5BqWYjmtyS98Ij3c6k9yKKg
mET2xDpKLmkNDBEw0meOXrBcz0PtXlWchfZbUOGYOAsmck/0CPJdFWZsvkLAC1zlTla6RxmaAAps
pLx8unGIdjmaa/2YuTZ9fVMl1naaxnbk6kdgzCB3YJVBJDmOr51cQIVRw4QK1dKs/L1Lmg0lHr56
bB6jVt6aznLBp6yKxT4E4eqhilHT7aRuodW4pEE4PFhFREQGcBsMwruMXoJ4pTNEIgHsBIDHysCd
smGG6B0QTzRomRNXPuGKYju3uVD5U08U25LINC60HS3nXxEOBELT+j4nPhpy3r6vZ3TxWYhw+0T4
ozrkxW/DnUuEANLsBlUdFiG/YwUhmvJIwB42RIPRBhnEPnmytzGcOckxMutOGs0B54DcEvcFE4gO
mobvvEnLiW+joE+eLRUo1G8OiIrF4NiPDOnr7Id0Jbm43miUYoWvo2UJH62wrpgq5/6d6GarWbWS
icAxUkZ4j76DlJiCOuZJx/Bt1v0QGIKYFXYPyqYo3GNHxU5OPA4jsxxDGRqPakJ1G/ihpR9neo4A
UboeTn3QdtYIBcgVaFQPflSgrQpy2V5CZGb9nT2NXBywEOk2sJEl7Xoau+4tJsLB2NnKSkfmV9mA
8siFn00uVme/46TREc3pIsjWTT0uzw9UA8J9SfvSCLrpxu88h+qyySbGtRBpuFWk34wfHvkexN8U
KaKJsMAMTwT1UBgrsm0Zd/w1hxxKFiaciNS6bAUXynpRLbn1Q1miTMGH6JhbGg+Vgms0NGTcEUjx
Mxa90R/rwWfZxcjGUGSsPWrqGuoNwKx64N7IsN+wKKdhyZJjAG2Y2PXOTlVxokTpY3SbkI78fBRM
7L/asUft23QMxHdjllr+2sHU9BpMA6gU2PRW/TNssopeKzGywWuAoYRX5EOijQfML0qAAMIfPZaZ
axLY1xt1uLMnT/ZIu1Ikh+sII7s6GUnXsC1BfeoQi+LzxZpRRp6LUtNRAcEudtqC9c05d9KRZDRn
NdcpgruHdgWZ372RY6r4MVpTWHykZO/RdaVNS8Kmn6hEHks07vapEMbAyFQRi5HfqcZZHOljAtfi
NMZBZ+cbpN4+fRdndop9Cgqa/FCFG18hCeTGoa/PYC/nTJufMFhCBSgbnXIpyQknxCgmNnU+qDZr
G2BHpAbpe7AM6DM8c7HJTSyQeg/esXgGZYcSRCgDHZM7DS7PMvqJ5JTS/R9JGmrpJpiUq+Ol7qlO
tzWCMPvRzTu0XDQxmb27LE4vJeZVfE+Z5zNr972+eKpovZfPBukC47uP5/S1xiI6c8NRj08GaRdo
LLNefsrKHB32zLSNLXpThBOzmM2gC36VUncayPBUoBM7+o07EPrJR9O2r300m75YLUnGjbkOcM2b
a7Bvgmq77QfmyMgdoNHCHoivUTcoi+6NI+f8xL3g3JVxpbv2Bscp95fvsbxQ20gtUKIzv45JtKMm
AXxe1YhUNyVo052J6vEFoR3BSa2y5TFz6TAV+EnjwnnOXcOt3uswJGQXRmZ2qRPfYOwqsRjZjvRP
vbBHqzy4jgLhT1APLaNtXAVzfHSa0YBvWWdO+SFdUwY7Dr5h+gMpFR1oktud5rHyOje+FqxW+q1o
A7ojjMw7H/pohxbPuyYFSB8wgEuxKnqTnx9JDrW/aI2FrqKm6BraHHJmNPqrHzhKQFRQaBThZzju
DHYxHXLpP/Utzjd26gEkMk3kMJkAcgu7I44h6MrvfQYC5cxdNKoUoVRNfNZaFJSuJ8bhS88x9iyC
NmQRWqTOhDFt/9Qi+PiuH3sBhafvpb6ijyiMCd0/94+xRoqSLd4bAE6iP+Q0WyamHF7tE6M1t4Ll
aTAnHF4aS6V6YcRQG9egFEH52MMOcPDu2F2cM+NB1kFDNQbaYuOPitBGZ5ij73vf9UMiizgZ1OOR
qZpOTZRvKm3eoMnR8Ud+VOfmo9GUVuutalG2xtsct5Zvr2d/ivFlkI+DD4AHpq6cHQliXtVubGWL
6sEgmKIGR2CRw4XvpjAiHtYCvDsTuiigP7qdMWjIaUe+DSKYy2wL/tUkwMO7myKqvBLpFVLo0Vt1
GCfMdJMkXvaWleYM4IeT+1OcJemECKqr3ySjC9u5EJcqrFPZWIT5VNyrlzxBZLsyOZtZiFUD/KMw
UoDPrpQMc7nnfDfU4TZJZ+aWa0vaOAK2jYNs7qFrUfTf0mfvyDzCoKSHT5iUzvRZ+QSgXqhc5vCX
LYC/rjsiFNpzw7HTxHbDuntKsRbBgA0oK7htMDteSkSsza0iUqXdaelphn2qkY+hO5CSrcCKBbh3
KnCEaziPEz6iFO361Yra9he278R9GO1sRsWpzKm4i8qZbHc39o0Mrw5ZjoeEHi7x5bMuL0ZllD+J
UVLFnoxbEzwu9l9yZjXtqfsBXX18GCW7SLXObACtt56i5yfpH5eJ3Ww61zc+CIG2iL1puYRPBJhT
rK0ROCKiF/iDofeiwBY79EtB9oPpmlfc0Bwyce/RGaciKOOMFHE623A/idRilNKqaPwi3q7Abl9Q
Ms32KnMINEErOdgkMLsx7cI1k6X2aqaj5h4c2CLoUzGPvM1FC3AlwGThHHF9TnzkmugmCikVtr+G
MhsfcofZcMCw2RL9lrFuGBI/QXhSdId5qA3e8c9J+HaRKD4IBYoUjezYCPUT6fUMk9Yoqye96sZ2
8CFT83GtwgEZ/MUN5kje6onR3WXoSwewJMj54Ctl+OY8NyN1CmLUCDBHmOGACdehEUhkirHn34Xt
UAfwy0aDyIuwa+CoWZ6571RYE6k1JvRw2pQ06GWm2NgU5WTrLDOdPM4NpCA2AT2rACQnOqMscU+N
rsSPCGtptrZac0CopiwUy1lquBvTysPv1WyjiELpFHkrQd9T71Hwkb1qeob7DLlIPOEk6Oivs1k3
pqs/Gti/yWYmJgL8R+/n7mlAIybpw7FWs9/XqEHxytrPrArTjSM0AMIMui5xxCUQHBw+WX/D1Kd8
oyVtxHAcJA4GqJ3lLzQD07mWYtilnHte+zit70nl9nYDtcCNhVr31vCL8CXy9PjWc1hyAPgDUKC5
lKeXkc7wh2B5A7MfmbE4GLZbY9gmB5FOmRGbAdUv+Iz1rNvuR1A1YgFqCjpLHHmaHc8cQW0F4+Ev
cGPtu11Ix18HaZI/LtKFJ0J27SfEXyPesDQ2TxCc2NDQEHCoqrv4tqgUucCOQs/OeRLiT6qRKmgy
EX7ZTeCcwa4UmODaGG64mtpfOEfHM+U9mSyzIliB6qcavwyrj/2tW9LmBCSB0eeZXO5wwkOEWoRX
5hnB1FNlJbe9k9BZWaS+nMQrggW4lrzt64CqBWaM48l3K/HktYzBeFDXePFNF+EOP4wVWX9bisSc
ZLY+BrpqhMyhh9zWd5ilGUIK6dfr0ig883ZuU1gZqwrhynydKMzsdD3IuQXureBFrWXihz+9BkfC
JmGFOxeFpOlYt8jK1kUDz7QUHjrK2vc4mDKo09mbHhr3LdGiOZcOoRjrNgya5jDi0iFDAhbM0Woa
s1rnUG9A3yzDTrqijX8IM1P7O8J28uA1sfvygIaTnR7sWfArJtmMg2kOen3DVCYeGEcNs773baPA
cx8P7hF8UDxCxPQqc1XRbmdjhUUXYGmzRkyBpa2J64x85ROsYSfpFlBFiQUsEvWlKc3JWdNIKN1N
WFSePDIVwLKCM4zmcTVJ0IHYOguLsWgk5k1Ip65YD1lu3RA1P24CaJQsf34h1HFGp/c+QHrxNkS0
s+DUbRApjFo6edbYo4pNzyS2vgb+gMSpV/zMz3lJ5kKZmgfiHnGkO2wIkQ/cg19kwtgaueoYoGcY
nBedETEgJNq4QLWJnnZwGJaxqiNnL0UwlGeqCMtFqWQUghNIMOW81u8xhmuVxXdm9LAbdFWCuDYV
RgHHcNVVe4UfrkTnmz8diEMfRmYZEEVix/sAG9uDqZnRITInLcq3QFjokTERYnockKAGKwQJJdZQ
GDwkXveNfPC8jvZVXfWMi0NbnMZ26txTlKP43IaeS32T2WiwtnAYOia/Fvo15mHScO/yRts/lPa7
6oL5RqXXWnbGm2VYTX3yvbG85XjFoB6/MDFFsDtcZFycz8iOqyeCZNrOIciaDAHjir6m/ZxsynIS
Zw0zvtitYAUcDTmmlFcoV9H2GOWHKfMwp5TlZAfzkmmq3KYl5/Mtg9nyKqxE8jiSaXQJxmaMOVQk
rNOdTv2ATOYCLLOPU/RB9X1yqnMOcBujC7Mrgob26nFyO5mchvQhJFcJqxFKiAhOYmMmz2GFSfoT
00c13lQxwzNau14ebUZ7LpAXJbHNPRN3DbKfBMm5dclCJ2uuXWOV4w1O2Fo951ntYFNukkYUKwa7
skapCF59T6lObG0Ln8c+91BECporRV59IKHKjWeNnXe8c6EGNdi+cWmuwQMQKijCqmOthCpe0tAb
KzPMwLpn5rxhceb6g8qr9SU1k7LYWklRG8x/PBPhgDEa0Q2RAoa7T5GAguFMJxhaRGLSwKsY4QTH
5fzZvmXYVEIXd6oblccctjLwMRNT51pDkeDe4XMabkjvSe03jQNSjWvgPqlHvCwqjVfToqe2aUrY
xc/GzJnlJcSuzjA211HwxoWRLs0iEj0OTjjG05XRV6h3ijEaGC2E4/Yew3KGRTemrL7B4FIFh1lT
bax1PXgswVQnWDeCOsiinXK7zN33Y2iIK05u1MIrmu06I/Y18l4Jd7JItmFrCjaZpl2JkZn0SWBP
cZgnqwJJFhmXAaZ+KsjQBglBwPhmMsc4vYS0nqqtjYGiPhD0qYr7IPAFr6BrGTgPNKwnBGt2Dnfg
rbEDKekDTPW4pjypq2uh+qI/sdqV5UcS1Ya7y8rMbr0Ngp0M+1lk1u1dgc3Pvh8Da+pvhjqpyztc
CMHMpCebGBxyGAjRUpgyPHUFE6bXiWhOe8sggZhqnvZ42pH1a1fPiBXtCegnO/bVRjabTOvSdcmn
p9gqGOL6KVIy9q3KxSuKifVaYEXyvqwuqYL7hVs2bae54TJtKmjaLrKjCQXqxhsSGWyZiJQFWreY
aed2BNG1MFNa+ZDw9DKCYhmiSkRu/ssna6fbGjppqANML3gfx6B88hjvZLsiEP2w6dMcqZ7vJzQT
PQ01lm7ghK5jrEP5fS79gGaUGyj8VbnuCdGg/wp+GvtKvgl10Ea3MgndW5lxzNiW0ph+EL7hUExk
fYeDyR8xyW8IG81xzTDhW2nWaSSmdmi/tBhOMaWXlIP4LGje03nCvrU2nSm9aygNFwFMol5Ngmlo
/DKdOTdsRAONekv9dLS29DF2sg4ifBqq4WDajLmhDcREWwcNiX5w7RgnQMesWWp4fJicmmPoo82a
QpquWjea6KC4zRmlETJCz5mxWH1oQoIi4YjQVsRAAgFp25Vp2G6ngjzbI3RgSvCEKV+0bg0aPtsw
8CSaSId525mkOIkGks49yePlMpCklA7WTLkHsVJOkcY7YHcY+z20ViR5LSfdFZ+pK3bKC1oijxu2
iBW8Vfs1iOjLbB20Oe8A7/WvOOqRJoJOIRtBCckmbGdu4Zy4z+rXIS2mPR1tv982uFOz7awK0z2w
dpkopjhJ3Vl1BLJ5njJ7hrgXtS+B26rpRSJ7HAhYN/T0meqMgh/WJGwarqweD+SPJLfQYqzmkeMU
cHExyck5sm3EDtMcAZ6E4ayqe3uFzlvqW8Sbdn3wPbg54PIIZtlFOqRUlG1p47JplZHepAYuijXz
9io8JEY71bjVGrIhVyIdRHKGNZ8hc+j7OkG/4MY/AAG4NoBZnZwzDdXydiZUc74Jdd/5d7AS5x6k
JlyfjWcY/kcAsjZeeW1KlWPVssgP+cQ8i9hElS1/k7a3GZLpEw9X/x6HmP2444f8exPnIrkDBxDm
R6Lr2nlXSi94BOmjxy0xSTiDWCV1fZ1pliIkwm+c4zZnBeFE6I8I3chG5YPwMuPVh8zXnDEPR9XZ
L9Ns5IqgGECN3XU0/8Iq8iFpyX478zLEbAD1NTa9AbTm6ts4xKE6odTf8Ym185VDfWhviKqoGm4k
OX0goiKV0q8TC/g8CP7yfuhbr7lk2tfZpRU5yYgzpsx6G85VD0qTyvYTqhTS+6rs24/Za/SwjUhw
HnhjacnDNjsVBvVhnnZ+l7jBtp0ERJuCYFDn2fGAp/y0GhMxLOPVTN/PxJZMG2NwnWYvW5pYe1Gw
a61YL3viVyZHiE1tlzqgKT1U5JfXrCg78jqap3yyu19YwCEFYv/z7yKJKgkVXI+4Xvug+o8Zwh59
MISRJpuB5mr/s6TZDm8+YSYOuES30d6h5W1tUNbDaC+mIHyOewP9pg2WozgNpdFVR8f0W3PDRNkY
duiyaBN6XlI3lxJjxsEjTFBQ0wORQYWJbUjbTGUBgn9ZDSdhCVbs1mEEvp9EWfcfXtkXyE4G8S4a
4kfbypZ7T1XGdXCkQLYCdv2xSKfmziMTg2ceGt6WR2LcV2FQf3Uk5y5MNAtZXhFFBpV/YD80tAw+
FOvgbkZwfvLMoanvqSGsWzcyAnfvBDlnNweA5lfZJiEivFmdMGz7ABLtcdMykX1iSbP3aWJY5Ran
vr8FnFvu4S5MD81gOljJKnB9jvJ/0LwbnpqEfPYj9izvc2JFPofWaBxlF83vEFchvtYikGuMTbQr
FemVh6yFjbQz+9H12EHMwNk0VaKe6mT0T0phuV7nzYAcNWXq/GAAa3FgnGb+HnVUuq0skkLBcfs7
AiMQ2ZThcELZ2puc2Bs/vQUG3afHynYD7gayFte9AdmvydLomKh5IgQT4d8Kd236vc0y8K66cThB
GymK7xVwc5TznnISdBg8PAMhq8x9abx2+hWCcSIJlE2wpBu+ZetDLb32MYodJgwwDSFl0CAgr0/i
hLoZScCQzQoLbP+TALEAqLSC2g+BwVQ3Bo0FtfEYUOAgzvKJzE9ZzRR4avKwFME26XdYVifA4451
R78/vCQ5LmgMhPNboCfnSvgqugdOmy6QSXwrZ65xkh4JxMsw4zFdZFk1eC1T2ubbiJ/TPIBRXOoj
2oAdY7ehBhDQ5QCOuBFjdYDAM+vLVDlZvQZOg3cDqivTpqM5ZvRKKBjLYt/5pXMPuwS26VDIvaVV
e4ZK5+wxIjl3Aj7XSy6J6yAepN1R9avHuKhatRdpCOui5fDGKizcrj3bOcJcmiqILlZOKgwmJTVY
gA3ZUBONiLj17A0hedC0Gsv1NTpnnA0vcQEzW0pdPtWTsm9o87V4xaHavOhZ1qSOScGcUCBothib
+ENVHwQurXBbkBoMbxPYCVnsg5KUhpVu2LyjEDY9ub58hGhiGA+TABJt42bObvql+cMuQINJctVg
bOXKfIAGPB7axtLfmbrCBpwj8yMlTuIYuZN3wN1UHTEQZdM2iHGnbXQxG/nRpXAu3w0JrXHnVLlG
fUnWp7s2m7CF3srJL1+jvbOybZwxSTsgkyfbKRMlaHx6jKUlfAiXVYsHd0gdg8BUqWs+7Y6THRGU
87hP23xQyLHTOTrjNJjDayiIW3qWrLeUBp4iEnPKRFRcINf3ZLcwmKe5Z5AXYwbC21iiSX9k3Jvn
IO5cWgQ+nOvW8e7RcY0UZ/xdUw8FYk9pYWpuZEaLsu9/aosHNaxaOR0cf5kyt/AhSDnF58ipf4xm
sqYRPu+HdsZC25CqFd2Ru1h1G8hB+S1or+yOeLpwQmuWtqehG5/Az2TurVlk2EJoT6BKIsgkBfoE
uWiTuaRN7Tr4vHARaIhoiHfGoE6I7SzFkcoFlHGbNtXMo+ow2knB6jL27a+TwVSKDcECH5juM5gm
Fnl+Ifm9yU4A+rWjO9ThszFuDGSW/X52jJzToeE1YfmM/tNKu02pTE+oHXBCwlIx76FT0V19HyhM
KroyJDxJQhIhhW3LjnNwt0mt2fBcEGLKbdTG4Kje1xfSiefiSqax0bxOWg38Vk1nu+PJsxTD0WMr
AyY/GwEdpP1A9jjg06sJLGbAoGOcZDzkeMDjjUcze7nl/KBjdgXncVoboRs+CkI1qAvgRxjTyWfP
zr/6rnEZNgllti6jUpXM/jbFeGLf25ZnmMdvf/zrX/79Xz/Hf4u/6P1BZKsr9Zd/58+fNfOpNGYQ
+I9//As4c/77/W/+43v+6Vv2X/XtByOkf/6m5ef8x7/hdf/2czcf3cc//GFbdWk3PfRf7fT4xQmr
+/36/IbLd/5fv/jH1+9XeZ6arz9/+6z7qltejRZn9e1vXzr+/PM3y3F/X4K/XoHl9f/2xeUN/Pnb
E4L75I9z3X59/Jd/9fWhuuUFzD+Fthn4lsVEMhQur6e/fn/Fdv/kmwzGXdMUAens/rc/KmJCkz9/
c8Sf2EZcRyxCA5ODcfDtDyre319y/gScxcGL4jk02kI//Pb/3/0/fD7/+Xn9UfXlPerrTi0v/O2P
5q8f4/LuAuHwq4X8dm6AF43+gMnXPz8eU3oc/O7/4uXYpGYaKvcjoBpKXKyTMgrQwtaq4ekLD0x9
b2xIDlsVsF42vysrxuLoR6nEunQNjiheAey5JYU23WG7nVZpdzdpAVounO54V+mp7YwEqCtf78b4
F+3z/iahFHPa8RHwrH8gVjffJgjP98nKGBq8Cs2Agny4j8Ig2XdoQQ+IkMqbxLn9uw/rb5fj79++
9d+8fWFiMEJ1Y/oBMsB/fPstwq8g7Nr43mRbOuK2nKiPGNT5aCV20009tGLLk0zyZs60SBEjDtYf
/tXUtW9OL05OZp9HG/qFDnC4NRD1bTBZq//lt+RG+KcPyQoDm0+I/7hd7H/6kDpZJ4ggi+KeTTtb
Bxg4KYFygKCWzsgjSa8e9C3W9MkA/IG+KoQAnBMgil7R2CZ6/vDDsj0kFJmrQfrZ6X/+9Vzvv/x6
3DiwBLmGy/8sd/jf30NJOjIgtlV9j+Zkog031Ntg1D8s07c2ivjzCzykGK1hdCGHe7zzu+EcRhaz
khmZBU/lOiCB4cYrfft2shleFeluyGp1mZsmZnrTbaSuvly0WWvocJj4y3HDLc2mno3lngnQCfia
PEPA8Mzuh9spAX3R9M5MRJvHFnEr1TM8GiHMYI3OfHyAF/j/KDuPJauxrts+kSLktkz3HEnH5XFp
yISOIoFE3ns9/R1S/o0PqqKIWw2CogqQ2dpmrTnHJOR6MqudrPfSVkFZvWlI6TsNSQDjhuLvPtCs
X//9lBT7n0/JlhWwC7IB60S3/xhqma81rNlQEPK6Vy6mH76zJ6ZEqDXJvkdUv03UnFpdnWZ7wt40
JyrM4ottFK1HxSz3RpuGOyBpdv0JylIyp7bM4iOBRNIjnPl4/9+Xqy6X8/vEgBvHNFVDZ96iXq79
/lJZL2LNtJv8hvmESBlFdQbJeGg7EsBnvF27zCceTiaYD8i/dopQ/Nn+giP/paQUPDrrZSgl63Vs
U7xNzC5xABkMn/JuXJ6x0duvOsR9978vWmda/P2i0cHqMm1SanTsA9aR+j+z2RybdkmXObqZWv4q
EV64jfrYujea/lEbVfCcSRIbQsk6JZwmMN8Z8XNb1s9aneaXXrO/CuA/gBr4LRa/hFCF9jS88RLI
VaXi0qu/hHM2v3Mm2GiT+UxkW7QbJv2BtqSjBCIEm8671bocrVFRnDEXu/7cmA+Q/KiGg+B2ROw7
uTbgPCrj7Jntgyt1zQNmy+lemQTMjBYo05XGMGsg8GKqSUZS/+U5rdPaby9XY+sM+VBWDcuinPnH
Fysk5Nxj11rXqsSfMqK1v7RUVxobGv+AttNTlJ5XTOoIEiMSPYPSeIXELk5qxXP475emLCPp94vh
OlRLUwTOBI1C5+8jLVMzicOP31wDDNLsqwZSiesZuFcjH6LBpSLuH2lQFQfqTDgwpeBLZEhUdpS+
80zJ/PH/fznLU2FBVFlhWZd/v5wWazQ4KmgrZAryEdrS2ZfCmomMXM4aAjauqlEFQ9ewI/cZJHnA
65KWrpnNz3at1P3tCanL6/jjCWkq86olFHPZESzD/n+GNd5SOvalNV7VYXosO7m4BNV8NDdq2oc7
aDcUSxoJr1gXbTVO2A920ZZfOYpY91gCho2M+pGY9o0yieAE0h0WfpFsJeG1PZ3y0gQ708bjZsEV
7ZWQxvFfnug/phKNnYohbBYumferLovw/1x+xogqWcPkq7lMAPrSQePUZ3IY2oslJRwCa0QLeUzP
JRxKT7NAqKHsJjnr+b+vRP3HSsWVAKW2WKUsS1H/HPeoAwOr0FsaWyDecED11PHhOgxsZeJLUiYm
kSI0WErSHk6Znu8opmdeQWrcrjTEtsAwdU260MHJcVmgNHuyvnl4qJQPIV5cWj/jQYrnC/7m0lEj
qhdaFOu3FN3Nf9+I8s+JjqGpGZqiGQZF6PW//88jrWRUTUOl6lezNeKdHdmpSyn1J4cY5i97zDxo
EPuJtNsnTXsGn1hfAno8pqhLZ8b+9UIvO98MgRAbAWj5oGLTc/77EtV/bFo0qnh81qaic6HscX9/
67IBiBDKjH7lKhzKVcR0tXa77ytxQWKuH2v/uwlv+sCOONrNIXKUosQjiWqmLuevNe2y+zhGC2ZG
c+tmyFwgSvYOZEr5QKUN/1NluevHpkcSONg0JzwwUUNsPM1fbuVfPr/f7kT5/U46FP0QOEIdKrjx
FoTRUbHjv+wOtH99WrD72YkqrLp/jkwms7i2Aku90iRLbwWUEFcfFDZ1MVQmEJO119Ol23C4/U70
2Bs5sh/rr9oSpSY1j9MtGKls0w8dSyyY+b0c1JfITzrSvHvbU4jzienGBxkdlN6m86oMojiUJrQz
Ptx9H8mXSo+zE+jU2mPTtB8D+63VtJsC6v4BhGbOn5EbiBS0v3yUyr89Xr5FmSWJZRu14++Pt4k1
yt9Aka+6qrUvsWw/KZGCpa+OKP8SabKR5Vb2alOTt01Qfyew07y0lKXdAsrlhkYaLQj8/9f/Hr/a
v8wVsDRslYOYwbbtz72EJFp6blavX3MTeAy1wpe2IN7IiNGul9Z9Kg31pGU+7kvLSG5VAtiSsxb8
iFzD30Qbqux06Rh0uvy4MD6WqU9L5u8pdWlwWHXkJCUOMUvJUxcH8KZcPoMhYlWRUWqd+roaPjel
sTnUjl5r2Z6YCvYdBs6GAiHDl9hic9Jmt7/c97+8Ds6quqLZCuSCf+wNZkFCklAb5aqmI9lyeDK9
Qh5AVsncQB8BMMqUnQGJh4ZAaCHjCYlonXrbVQpxoY9gOziaVITXwnQRIVwJnCGVJlJRg0FT7VRF
PQGBsrcEp+f7zidARE3nz/U0hpJUBkPygHvjx/rEME+fMlPKL9Dl7oaQyK4JDesv26F/WxY4+yJs
kkGz29z77yOQ+hS14YRbzsovcY/jwLblbk/zRbogCQZKI4ncoy6teVIxfos668csyd0DB9pNqYca
tnVzYQodTGQ9pyAdXlKKLW5PYZKXyUZqid6sm0Jx5al6B+TodWVpnf7y3pb59I9NgqELnf2TMOlK
K8sM8z9LQlracGoqRb2uRxnelr6ZKik7AcIMXDhxMrJF9nNKTaIzRJ/6UMuPvj8WB/G44KVubU2y
uVz7yt5ETXHAMJ/Rjykaj1bdY991OBi7JoYyGMUPTInvRjtsKxxLTFFqu6eJ02+mnnNIGsaQ+zjV
//f9/fP8RLtzLZdoumpym39ME2KUNbXKU+VqmwQGxPNwwgY+OFhtftBctbaWAQ63nJDfLyNVZKYj
t+k3mvcAoXvqhAXVzMLvX6fWCjdjJ8Jzyk7rjp1c/OVV/Mv2WjNYnTkP6xobtz+Pej3AtDC2By61
HMRJafX0pmIKQVTWpKeOfAan8HMeXGY/TZJGXhsZApc03FdVZPztWpbH8uewMC1dEZyLDFv/83Bu
d8BVaykHwWtIHsqr7oAZKN0qJKD7mX3GgRt44bKZDfRk3uOvjJ0wMmg9NhRw5bmx93UyktA+5/4u
xs2JPGrcKUjG/3ah/zbvWJrAtGmYOt2KZT7+n/FrUz8KpDFWroHxFpZwgGQ1Kr1J0EVDY3hfr3HZ
aJJaOrzOefIF1IB97xqVWNusu4dowv62y/rnEkCFTaEEuFTpbAw5v1+S2dWdqaEAuuIkJh0l1ZJd
5Zf2DmEn0jorqjwFNR6rj51R94Zi08qZclmrCApivk1EmXobYJLYqQhbvP/+IKx/bhm4OoBgBidl
TUcA/sfVAY5uzVwnV4eABBcWjeTYuVx+7fvApM2Vag6LKnwau8MPQhgWHQ+iHwbOpOhCzWPa+Cds
rb7XUiP2Co1eSWYSqqhBXAaQQ3OzlxovxrxJ4uerhubr6wjG6hI1D1FRj2dZG6+VJklEVYtwozXD
sA9Eb3iA6FigGqv8uv4swC+ArkmNDpAwMQsktcnm9EdI6cULsxzhOVOFmSl09RLQOQY5o5+HPSQz
0oCqSeKfTRwYuHjoiW/0pDtX1DW9VhzhLDxHzbPfKUg15k72wEdtAzATzjrVVfQYbiC+7nY/KJ5Z
ZuVX8qPChz7XngtlQGBYtqmLeHreKsAot0qQogssh3gvoeuAdz9jZhSSMxXKuxJFBGqp2m6SJcNb
X7EV6hl5laruLuaKeBHfNKIO/vKaAW3/y4vmJfNdKHzDmvFn+S/N+yoJuuH/ZvYZUfKlkve6SfEB
zWkjaNjBRykPJgjSTdlOmlNjLd/2SflmjZmL+bt8HCvDxeYDbVATb+RSWh6WJvYaMksT2AgZsUlg
Odo44pgHN+lOOTKXccBKVE3EjU3HCKv0k2WrGU8tvM6R/UFIE1khEqYjLUcWh5YYuAkJuQhOqndJ
b4uTyumzUM8le5kbdohrV+sUFPwsI7xr7KH8kKSWVBdsUT0uhMA10YtTjrNoNtl9wMICrNyXssGT
MF2CQkWBH/qomZOpKg+kCcebaqkLpLBzNiHgYycb0XJLtdEyHJL4YaxLN6kL36ETPrFpq77TH0Jf
BrbTqc30Z5iiuzEDQ9vOeaqSnQCGE6letsVT8LEuo6o8DT/IecVmbQrZA+E3Obn9HS7KLZXgxqT0
zcfEdvM6My7I4De1kKMzU5ICFS7Iqou2qASAReykxkK52uW3QBS4lglrcz8vPuv5wEaJ3zn9Avwz
7y0daQWMqvMorA9EC97k5yjNWvnYGvzJSE4KjqIU5dI03ualMDa2YYqtih4b9/RwNkyJT1VNf7Z+
JW56FbyaMlIh/OHKba1dqHaHIVi2+xvR4sTlhfJz1l9alPRvqt99GbqayIa++7CQ/u1yfabyN/3I
5jg4GIP+szOxhQINIb+DZ3toKxOtDd7bHXl3pRs3EkIhvDWeJc8HqIyHUJ9rADhEhQIgPFlJrFyU
hoIKy2a8NbKZXxtRqoC62HRzXd4E4PpqbF8GOeFcuEytRLIrF+AE+C2yH2YReH3RO6Oe97wxionr
ty6nUF8am06ZKEkz0i1sVAYvJlU4LCwjXSrow+VVWrs04wAJWPEFeKJ6QJwNurQHthGUaMiZ5ehE
RjsD1MRUj+OuTzHULIoiMHD0pNHNCLfqvbQezL3ZmTzXILB2evIQzGzmy+beUXWUU3TwrUL41rLF
GCvy5tt0QeUNke6GsYzyQxEn7Up9ETKxvKi/Mv+IvSHh+6WA0y3OgVrJvlQCw0Go+8VBQ1mjQ/Ig
fWioceRE08XEy7UxwHSkAt+04gMkpAigO2osYWCgUYzm1HK12fe3Il11usr4qt3oEoYUdLFMt0n4
HTCzeBxbnMVSkYKAaoSXkSpywo52pu5AkUtmh1CkSeKFid7Q2CwDF2axZmLUYwayZWqUpmj3NevI
RmpacYpS+cAoVehVx7Mn6V3iYql4zWO9Po0tQuN1FJb6NCwZmz9Un0tJ8qTflrYPOcPP5Eea9o9a
OF40CkS72VBsx1+2lYHf+/vaaqt9GLfTBWrXAx0F5dLbV/6q/llV9J8j3ILNYMzPFTJ31z70aHwg
pDPGl9uCMS4hy8FRv2QTKeIifLt7TSiAbLWltkmIDD6wdq+FZeQFo/Fm4k/ZDnOpeXxSVx83wbpj
hGbaoyXUJgdq/Qk3mLwPZuWwDrVY0f0dYr9T5M/tLha6TkaZLDaaUpmHIPtWdG82/fLACjDMLudC
vGiyl7ThoVgGvkgTKd2sdXJT0UiDS/tfVlW5rUKGO7blIzBczUF9IE7r/pKsKz6CDA1TU6J9L3z1
C8KlRVnxZZEISrpMSchGgCKILsd2t5QKOt+L9WQnt8y6aCN262S3bpwzyISlHGVHqckudUZ7uzZf
kqoqzyPsY6C9pg8pE0iGCkVU3tLWVxkr0+c7XT/FeS4veHCkHfpZ817Jun5vuvx1/W94xXvm3z57
iPHdOwjZPvByzee4C05jKX8fiQiRyyJ66hHME8mc1E84FJD2I1K+IsyUQcDSqMkRtrm5xUFtJqMQ
Wcd8XidTmWC9vk2z4/p/+Qm0W0Idz6Yv5i0EXXHS1fIVJLe4J4n9sxp86nlxgY8486hRzps8j+Rt
r9bR4xwKd30FoH6+Z0ZBp97Oyos9kiWiL0XLtZbJoR1zdxDyBfjn2oL6lqDhwClZkbNufJSVgGGJ
kW8r9BKKU/1/m8MwVM6kHSW3vGu93NIzd71eO5zLXVsTaVVnypd1uA5Fc8PTh8awrd7EbDbnqAGF
poK4IF15epFzo3THrDurgouwyA94QshoYBGixM254jUNZSL6pvI09yr+Ol1qia5WOaOrkjhQtV3A
3rfCbOwtmi+F/GtoW2OVKuR25ep01JmR5lme9mjFfxQFcj98/bMXRtl3ap98/csBR6/aCZ267nvr
UJyTdwXg60Me6sQQt49mME/HWvcRribR0QwaECrQFjb0VfNdQ4AhIhvcDEaH4w6ZO+3ARHqq7Sxw
Ar1pHER/51lvrLuEB4JtRb3nEbF4jrSIRY9bsAA7iXKR8RLyKG8iLs65KX41mVCO6yaJ/EPTkaZs
3KnoR6+j9AWwEJg9pmY+7mKbi6a+Q0GFX26YqtMG9yQl63AqdNCWPnuqDPLQEa80zxUNNUqTyjMA
j+NekIA2JKnklqSeo+Gyi4VZtInJ9PRqdJReSSoecPnxNcdg+5jU2UFpYOBRLz1kefWYBiRcRRXD
EvlSxupBVbz+jpeQEOPchM8t8i14NHbsUeche2ZBlJv4oP5iTJlQDRDMFVF57OvEGVt/3DXEiCCf
z7p9UYpDqcyFo4m8/HwvZlx0XlA8aXZGXjK1Nla0QwV77lLbaKQJ1HQMdPGbksy1G37p4UdLmFoN
eu4BMOR9LvBAUTafjsRtz0Si+ehlrL3enRV7jE4hQF58DVG9oU54q/GQVwsE63NyUrs7RPTkYSyM
3XpiQ/HQxVtsyNldz6L3dZmXq/Iy2aN+sdofzAXq1qcFel+/a04/h8CQfWct2a+fHlEV1k2a4c5O
Xj/aWyILqDV9TkMsesu/YRcAXFnJZ4ETlxpywU4di+BVgiG1qYfxYz1orJ8ebNtuEzZl7UZNGu1V
GUjsMHwzQk471vqDILVNKd0wVzJnjgjBXWfLMOrNg1rLd7vikIVD+qKUySGRSYywArThQ2htg66Y
jgNbbtZqpBF6pSwKbMwOVqJcpkr5mdoFkcYDqQU5LzPqjImhRAxoodW+a9it8NiyOH35PkmsrhYu
NJe9/4uf01mHW+itC1fV68EOlgwifSzM4FxjhziSLXORh7pi0+MhO66dZ7klE1ixiu0ojwSx+Zgo
Jl3bQQShg7R8zoRrI9lAATVyXQcJJg79Gqqcpb5fn5Wi47UK+rLC26TjY9ezl5bG/0ZmCt0ZwRi6
RRlkpwx9k9Nnc8eaoyQPObWjQBnGcxR8FRoiN2OyB4fpac1R/8p+8oc+str5SxPNj2Cs+pnYt9LV
b8LnxGr6LVqV8ZaU6U0BfAoapJQgKh7LrO72ahJ8zGIsDw1GDHcUhuokBh9FaS1yzgwOtm9Dui/s
Lj+uAwoTAACMmUgkEPsteo59i/j/gsHnRIeWPDeD+l8a9o9DgI1xHiCMV0X7aFt7rJ96XSavEQk8
sH5Kn3C8gd6wXj5mvZGdwdBEXg4iIvDn5Hslvc5KRvARvWhSPvkokLZyALX2YSdB7bWhSgWDfpeB
F7plg76cmIX4cxRT/5e8xjC9eenPshdR3SKSONUv/UeiICBWSxzmNUv5CSVa2wcwf7CojrOnzrBG
tPzet09VL0vOkA0fMCqjXVjhaSwEq7ud2T8L2qkhCgAiwbrm8+hGl9BIFosRXW9XR1Hi9EJ9YkeF
OZ0AsD07c9AqS51+UBiGCPhtrKoa3m5ZdSHW+ju2HPK+lLOCHfdgkQghRsR2yS5tQVXHMUXhKJHb
x9nsii2B97jlOhBvSDnCXVKj4ys11b4SnPuy9oUULSXRPs6G41p7MOYIAFWt32SsnZAG+N14yvCI
d+OGGeNpTmewJBEbcIFPuWiMh+G8njjm6DHq4oGgc3g0/J+7IEiCA2LND2kKP9Ipsw/JuKj3IKvj
6aTxix9oR8YcnkEZh95SnLdinLY9h9KliFE55JQeg+SEark48JS/BrH6hF3zteKKLp0+fpg6SCd6
h8eWbYzX5PZFt+HVxJosn/zMeEXVaO2ozyHK0fSSB12Ac9KmW2lFkxt3YXSJQCDDo/qQ9bLzNLmU
nVwUXxTxVtvenAhjL+Fu3Uaa+mjiwPQSH8+PFL2E/Q4EefQaYo51Bj9Pn4DdbWaEuI/rrrGhdbYZ
dPtBWbYDAVl221mVSFFa7lLQtLskRIuAdks+T+yhFt9Em6PMDO+R3ccnLNmKW+qJ2NAHmLwp6oTT
puF327LiXZ6g6KkHm25uoIAfCCuQPGS3uamOu2YdO6afoqwvOrEVyIC9UNepxfhVsKtk7Qeh0eQg
iGzGi5TciULUDlHBl9Dm6hv7VpIFlsb2aJk/xRS6IJ7mR0gHFxNZ5Y1kGhe35syZfFGZiOQdl/qw
taQkOazFB8ACpPpFCZ98wUggbISYVz3PH8hOTy88tC1Q4ItUjsmdFhQsQPnGhI7PsJY89lsaBzrw
TyhQ2DWEWEcV+CNfUWdhy1/iWNoIhJCald9VUdvXQvg/E9B47nryHTL5qYijhpqNDs2nEhoIv47C
ZXmE4Wh6aa40+8y3zJ0fR0+LlF8IMRFq0OJEnRbpa07hen2B3SC+KWxc78HjMFm+J0lte4ioGVzW
VxjARmqnfALffqPb7zu2juoeZ8NXUuAal4oYJApdp1XRRaqrEjsRZiXWDOiNG46Zxb6diwe9y+kG
VmN9jZJLJVk/sb4mT2qXfxVY67COtc2O5uS5miLlQlT3O2q+TWcpxbdQpPvZCN7pOSTPYF0Xk4sr
jKjlLACQmwd4kVrj9Ll+4vyKOyV0QqBRT3E9IldI7SNmQ5VCifKl0AlqSObgjoXlhnDMvwDqgbaM
3Wyfpw0Fj0SJ3hPdP5JiMwHl68t7EyQIjGRo+DrJTIHKygE55YWSPO+rH+a7NQa7qZVrxxZhdIYs
ZB6qNKX4jRPmwG0/BWpb4U/w2yeMovnWG8LRR6uMtTbpBeTZ5mdkuWajGj8BNrwbrBc66L5vsvzW
zP2uBFD7s52N99onyQwGiIsfpNoDxIvw/xRQK8uwX2xUb5Q+bXhQKNeWf0NxmeyZ6zuv6xlkS9CK
PianIUszD0N852RSprkJKFYPx9lwwsj0+Tk1DYaUsQlOAiWpF8K/ddASZcckD+1NMd7LRIQ/cQBo
mxAnpRImB0TH+jVGTYiDb9AO5KxwquF88yzL+c85FvuZGfGhtbNdnvFEiRo3t1M1TpvZimoqHaQs
RQH35U8y1an2vVrKUa2F2druqwfwBwOavRZlRwhSPUGpP/RjeplV7Zc/jeU+xRcD/MBOnTANrljU
FTfqlriBCAZwOhlgH+BL/pQhhBqjSTxHX9v7YVB3Phv5FLUDHZ1MZZT8wpx7I7PoJaqwXIY58Ias
9bczEi18png1osytVIJs9GWVoKQBVITd8vTdJIkRTxvC7GKPt0hzwQUfJTL7ODfn+GxJA24G/bFF
33Bt445MguGtK1JtR7OY/Jiq/Yo5Fyi5mclnlqd5q06eKCIIlQBYtk3SUqmMSbzQcjI4fbJ3rJjD
czbG50mpH/UmGN2+sjn5FOkRw8MXaPqkmRPc5WcDMGuV9KE6eqnU7KXOdOoPXTI5mn+DvCs2ncZp
JaXYJ0eXfgnWQWeBV7o2yfKurWNj6SCWihLVBCYE6snbOKdLhzN922ETBlplNxQD9dcJv7STKRj4
a/raAgnWFpN6QU4E5yYInYB2YX6k47dm5tMe2hKSwxydpVD7ZRf0Cg0H+HKw0X3b63tf3ZR8fLt8
mp/z0b4RfPhRN1W4xVhJ6HWQeVmt+FsyQAtHAhy5qZFEHzKZrj8jjRybp5FqMVg0VSERJWLsBvhT
qLZGwaQce9V+TVV7B45B26B7kDfRcnTFouHhiFY4ZVgy8ib5Yk8cXzWYg0OPn92HvI8VAL4wXS3L
Hj0jZM0qVQWtDpsyCKrHpZuecuhCR1BzsAHIWIbhKyLSvVzTN5GYeuyOgAlqJ+Qqm8PBl4R9QIL6
q8I8tsWt1DtSa27LaTJP8MWfsMxTxDPzfJuadCRBAZ79gooUor5s14vxEI7ZNbDg+IWoFE2Iq0nt
tIWFpDOY3XywdXeMt7bmQ5kuhufMsn9RJaRk1bwZFvz0lNS0Dce8QzOqNGAHIFMYxKF4wG60Mek7
vuW/8noKb+6nZxEl77M52psMOypIov4asLHntOrlDB04KETTV/aYbKHx4bpPnppG/wX/8B3bwxMh
m4DAjMoJ5egtnigoxDb0LZlcMStQ3UhTnnsUrZvGgK2Ao8zDf/lmtAJfKy4N5NC1tbdCArIwd3Ph
YEGcx8AMgWia+a3yo2gTC8JkISntgChhyH5jJ9F7pWKmuwbynOEnT8EsR7A0pjf8yqzcRMTttNmU
XLVVNuElWhwnwvIHoKn6SzEuFIsJeNRQNx+4SA7tCNVabtpfBqbB/Wj22Nl9Dc16cRyN4kXOjNnB
R3ZTzZaUZtVKvHZS7laWXE0tKg8jkP8mz7HyLsg3FXG4pScHwj4jxnA1ueEc73ydC1QoEJOXZPxQ
cAAdGQrvelediT8gtTXekZuS7boBU7HdA3zsC+DogGKpgm+CjuRgweeObLzbbVF1y6QjjQeVA6wb
qEbrtEbRwXCCfoOV38Tv3hzK8tImqn7wWR33dLwBTuoeKPCAPXBJmWXUrU0mCIzh0yJLwzgtpKFt
5nf5PrafpHHg6NOkFgZa00H6y16hOUhqdO2JZd/wMLetOYBlD8XVCNCepPmE47SDOXmYAQlVofrD
ThUac768axrjRwDdFY93CpfPGaE8PlcpREuwrHB2jAAMDfTTe1oBR1T6rwkxypehEBADQX4dQRjQ
Ui4LGnCdfepEcYypUNidWu8io/VvatQONzhb5GNEW9KB1X3bdONlhnAQS0m4gzbIhFUyinkWg9cv
/miwx4ELGzXYlkGqsHhrP8Ox94FRYpgfy/iBc1ZzbFQJ03orPxcqs2eRqOp57oOjgf2SuK0IHdmU
Wg9+PnwfpSK7KPLXyjd+tFKVnJvJU+j8HE0FW5SflZVjU8/apzzlU8nJH4/uE4ipFFCXDmISk+h+
0GtcDqSWWhrNBbMvCoQzQ+TEmTBvoRWi/xllCt31V0WbZ1jZlZ8ujgkZ0bFl3dcfCJjE3hbqsmeT
hfr5a9CtP4xZFsf1l2ofd9ViuXUCtRQP6w8mZ/aHtvQjBPC+6eFeJYJJt7/FTRE+UI6dsNmB7DJG
OnsEBuOqEq3EKa6KNmC46PZNU0zJO6AuVKs05oibI3MNmfxSKsBzRoGbczKdjf57qHf9M902e0hw
/xUStmv0sQlZ9O4o2Y9BOz2hrjx8ZkoEBsBJ2oGDlP0KoIedwoA5zZ5uYm7VF6sY3+saTVoZlHQl
OZBNuPPPkvqk4MLcYZZIt2vlfxVcN3Jr7zWOLITUuwSxpZyjoteaTTW8crXSrD3p58CGE2RJVtN+
V/CGAX8td1a9UMFjczzrrObUmBXKp4Av6Xhmdt5/sSZk3frswkSo711cfP4NlBqfbDAf5C9JqA7x
YW9EwzBuErxscQOz0kL2jaMwVofmqtbN907UPSbiZpO2KjpwoV26fDhkJaUVXRTPq/ar9G34Mipd
5uUuxkH6MC2pduXeJj8Fd+ku9K3nVXaMPkw7y3KEAJgaxclW8cjUxnsmgdSMdZJHZPWmkyh0aod8
Bo/AUYgsmeJsofn81KHRSmlDUT5NqNA3/EnRZ70viOgGT8n4Ladj5diUfo552oY09SAFBbZG1QV0
OgEH/LEJZd1twwnVwcQ67oUEgNySmqc4mYsDP0l3laJJHgcu2vI0yLrZPMEr7TiHYsPf1G2RbhFu
opvXteo42AOd/GI+EHfnaktn2yhLt8rrV7vKqAcoya0zu3lrVOjIDKtl3Kytv1aUh6BTjAdh2ZfB
RjEY5XXN2bRgn24AlEDsk2+0HuR3xZhAnQt4mzz2O7vq1Fu7NaWVvDXI/zaa0MQTDCjW8IZIA599
Z6vLx5w8AgoyFqDXiT75EOK5ySaPILriStHoaLQBFCZyV+Zo2cmATF9rnqBQesdPiQMPMiu5QF+F
IhIZvoefb6spXU9QAgD61BieMqtnx0XYDTq6pVC5tCwCjvBqc/Jh0p5M7WzNhacpZnVUCnVwOAaH
HkqO4hya1bPFJ2JohBDCYfWkwdQfTG268kRtvmA72yoAsbejlnzoIelObVBgi18eXmACipjhOO3G
UA/un08vTKxrnjU3eeYoVkax9kJO5n5YWkz4LS6hJ9F7YKER1QPAlvIrvffwJFX6YRBdeRoTqhmt
PoDk1Bt9D+Cr3Oja7JnE5oDHNjg/p58V3bJClyX7LzC6vgyEntDL4zy8jJ28Lq5aOX5MvTw+EOIA
bMP/ts4285xbp4hQTwLnAtK34oLCgok5r1MwnPg9lVpSXuyxeaA3n53lmhznNmjvogyQw7YhNuXU
tRc/PMyUfALREWbzN6uYXuKE15ZLwXgsJ/RYa6lAZT9+bxXfZe+7THjES8LhpJR1mXQOtHx6FMEj
mHtEN+qjiwYHlaZs3v3Fc9UbFFYayUlJG6Kc462tsMkstJMSp6+4paMd04A4NTyiTZ025daSM/qR
iyg3EhBjB7l31m9VIXfoNMN+C33EKlWjeuA9rUPIGdw3kSqO6PSewhZ1ej4kZ9SwAe5XYiZnYaAg
yMAEQKMt3KY1LT7mWduto5NSQran4rVZm1JVJb/Ssmi8VbsHA8eC2AFkYR0mFHssx6fwspOYmem/
jfEukscfsVR8wRT+Zih15FatwfnJLI8qZd4REOJnJ9QsAL1R2WkBJkeKC4M9JawAj10Xuuwh5nct
LdNtguzGNipjB0C83q13HWcNathllKZ5PuxhxX2TJARoywDpFJzjRGQC54zBFNAyKL+aKeoPArF3
HVuWp0mgzJy6R43TJtiYIQdIC1UF29J32DXpqVRnXtsoNwYF6r5/VjibrWJAM1JqwpRq4h790F17
IIxTAGWRxvk/pkejYyeTymLZ6ho3s69/rgUtfc6IlvRJMSSChDCYEpKLbMndVixajArzw0HWMmin
ys2kjrWQjENPbQP6Ass9TrG2lFGf8wZykFrbUbixKvrCc1V7JPgOm1CbMk+AKPZ4lDS1GR6Lba1B
OTyOp8JIiM7pVQzhFNbIHqDZq1CLplo4kh3aYzrndk44wfc0jQc6CRnVIkFsFHZjNnyKTSEXUzEc
OvRYdjCoz1JWPoBoPqyXHkSUh8E7TDtcUIXbZxE6gRqjkyoiSBzVC+uX8iQCOuZA7w6CQilbqAnk
nTS45aLQCWb8f72q7GPV9jcSEVnL4Acc/cOoR6ZRCqtrUwca2jdyXFsnNypz+exS2GDSuCFUl21e
ZJF9zF9L5PXrDI0dqT+2FcjU/RGz2YOKUmGL9YIwPoRhHkVtqI+0xQ85hUZcOpsuBxZCvAadWk2h
3lG1L34Ds5iq0cluQLuC3711oTzeUl2/ga3+f9Sdx3bcWBtdnwi9kC8w8aByZBWzqAmWmpSQcZHT
03sD7L9bouSW/2UP7AmlKoDFSrjh+87ZJ44c+Uwk3TcN3u2+Tu3utc3617qx4hMtosV8CY9limYn
Ll572IwkWVv9leBs62TltGiBJoWat2HgiveuHX4JCnQfSp5hOOxM+hxxqi/fO1ykwp0c/4zWa2Hk
gG1HM/KWhWiGAzxf+0KKKwuv6cvS6qZ6W3F54OksHsrmivKO/LzsSJmsuqBmCzfl2mN/RLSikOop
Ydr0XA+GeZE229Jq7E0TE4qI28LZ2QCUlo3e8vEzK24bxMKvfEbszAjq2yW+eqPExWc7rsBLVdUW
B+NO9kZ4dIBmr9iI3egeTEIYLe02HMyN8OxkSx67s0ExOW6QmZMs09H5LHTtlVCJasXj+vuEvt8y
jCuxI8LrFln7t8h306taUn+1dJs2Vjhcu1z/s3OS8KRXCEsyUFonO25YacxSFpkmdwjV4PzIiAQJ
pTMIm3U79UabfpA2Zy+CO1+lFO/EwbGLmDB8IKbrZlLY916Rvwwj7QMAbc4D8SwLzWmiZ5oYRPgQ
YrTQuGTJbSmL+6DsS0La2PZVXL1R8EnvkmZV2Sn75Um70RclyF6PgAeh8AbVRHRlfTFscUDnEyZk
a+QkICUscfeYDNYom+Ue2ciur/lbKbqdWRcRVa/kyBKK2NAlgR0X7UVyKNCM7SxQ1KveqbS1MNDJ
+LI2l4nMU1KxQQWkROYunMC0tjo5OxCH2afmwl16PWtRlIBHR2/vtQDnngHEBOqEQ+lzhOyrmOUN
9ISneSrSPahro5/Yey0adtnYO2eiP4Tb0y9Rn0LQjUxU1b7LySz2pzWtVltnGRFHKds2Wgayhc0t
9S/k5ehLgDLy0JTDTT+2R1Mm5vsYhzCMJqcRvikQmW7B8pCiFCjVje05X6wuu7TEPtPEDZ+HwOiv
qFCPg2EeI+ldeaExiihvmTeVdkNx0VwIlnx02mlDsdldR2zDc0GvuOb1L0cykvEa2kSwonOI05r4
gknfXPEdvHGL3DqWRQV1yqcg4uNvbaRGsdWSGPuyeE+7D9mUIh75ssZbGpJkust8WsmxhMSnRpeY
yMOVCoeQxahxXwPJ2+uNsZJ2dJNmirK1awokbawVWwQ3r2PhIfeXhyIVOX2M4mnuwQaGGSxzYUYb
N8UsGmWVsu9DpsIC0ebBZrlLGBCJTu/yClAAR7CHadEH92ZgkRg/boGfuuxhx4Ojuc+G2qrHeQIj
wIq1tSz39uC8/6l5MQ2S6oRoqNjmaUCG6KRSnj5ZevYoa5R6p4FvdBR9D0TKPCYg5QMkQjfi87yB
k/lKSVJzS9sOdug0cFNPiKZlP0DP0Tu0dsm2mVHebPWnVmJMxiXCZgzO1zIQQ7pLZNIvRCanzclt
IVvvSFTuZ831WiRRWfto6T5JlY3p7QoC19ZRrtrLBg4zn4oNb3XaDaQy6k9sgN61wZ5jq9teQIIm
y6/ZKVIY286CMTXWkmAHJdnYaUL6EnVYrkh2pIlVwafUpHvh01sNeASPc9M8Agm1tzETTCopMmLU
9rmadl/zIrkQo7ozrLOBUQWxVq0j5DBIqZiyuUnRY2VpLV0hwnViAROO/HwvDUCwiJHvykLPoE51
6Fla+o2Siln3VGu+vaucYFgLhr9O1vWpa9jJJUU9LvLAS+FNJ/6Zr5AJXhTVmHXyem9Ph6w7kbXd
XUDIzQN05WcRexMLHrUIlqRFRYfc1fGrsqo0tb6FJo9QulNJNBxDM7qd2NIMgPWWj3cL8uBghYV/
DKLoLY6qnuiMur8gUfFjWkLSDl59AJYrybb5EPSgTWNDPQC6o8ibl2e/109KO0xvg/fiaRqVkX7A
3tRmX+ygfxv1NmVm7Q4gtLjEPGr0VkV0hUrYtFpU26HwX0jQjU8Voa6+K9JdOvLNboDtm1xq7/Zp
AOFb9mfUqwukg4XSoZ3yHZQeCElV8gYxV91Q2EQVYV4zgs3v5n2cW+EumggspjVJbIIcZlAgjn0/
yL3tdDTZtDsCHCFkt52F8o1YVvi5VBJZQOxCnf4K6pTTrIDwCNJYz5Othphs53ZeufILa+BZRTar
YhSehtRoyBnUcghRARfR3DPnIFHGKE9hIjF3SbSP4H4Zvfc5M5pwFepsV/TcB/FajcuxXBM4z3Uz
9vXG1gkDK/X8wt7VpdqhxZtSBtsevRom6M8eobKrf/cO/MLxhINGEDvmaBBkf5KUFzUrm0HW2mVW
HMbkDl5UDU4ScOkEsWndsnFzVAoShcYOGI7OblYdwIEXgNkoPHdeqqGJhnJVWUc+0IUp/PzZHvTn
pg2Uu1oNNbxjGYUYOmYRi/TY+I1h5FevAUu0KgzLtDVDfDSMNH1JpSePx4tKUgvidpFt7FDmZx90
4giAknozhOYAtawHPP5cRVGzbksYoEXdm2AIfX0z1Eb/UhndYr8DPUQjQPG+NSK6eHA4vkD+g+JF
IMvz0EoVkn30G2m/NvnKfvTmwF6BCKMLV2g4zT8wFsLS7drGU5x3y1ZmeHLlldCTMk0gIstclx0y
Kk88CyMaARAMXlmDFjTz3zrMf/bgC9chDcCFcOSquvjgMCdLoY1yoi8u8+5QyczyKaMxNICmWhVZ
ViDhGIj+60kUV4hlZiNDaAP+CuRIoqdr0SM41aYplLSEm7L8TNDFyontflIG1ct2MunAHHAWBRBl
S7Wq+3//Phu/fP6WqU7GN0039Mlc9J15iL06dZ56VC65ka+JePMvXl4QYa/31m5ecFDbWQXIh6lC
MHi6gaKs512+hgF0QSH8ADLtzc/VdZ9V5rNasoTRV4Gb5c9Z00SbTDwDii83Q0dkuAi8cO1WY7zy
ckYpQqUz1IQTORHl7t6XkY+GVLQrQuHYtWTOb6A1P6M5DEel2IIRwnbwshuT3/67F0tkMVkzojAv
dIDY86Eyvumi8TBOG+F5rTd/iISThxQOtH1cONXaDfN+g1poVtqRaEJ0djfuDRlEx4lmpcUoR7ss
+Gpbb/N+RK0d+Q6HeicjXd+/19/Ddubn9ePX3eFZq0IzAJAJ1/zoCG9dPakd3biUUALWRRhCccQ2
j8703qB3s/Bq1NSW4W59neQsQLoVLEo6ZgRGU423n2bhx8CpQP7oU1ombF8To9Xe386budJC4VNN
2hLLUyFiTZ6ReVtZaSmfWqjT/dG8EwseFMTTRhI8qrJmz/lb7/vPxANeKbgG1cVVCvj1gzVLmrTe
g5QGSsUgv7RCxFRDPr4RbQa3AjImOyNsoVHnrR23PMCD6zZgy5NVZcl0odtFsFX7jjILgx66WBiK
8yJoFrNS5YWJHiPaSuhTNvRAfnMp/Two8dwt8AgYWmxewYdvl6EDU8wU/NR4tk+qDCkylmGyTAYw
KE0ylWoawitig61oDf0cbp1Yks7CRn0yEfqyWUVqGW6QzlinqEqWTsq61qPvhjKRuFECr+7G1HzJ
8+Ib0iqLXh2uwgwP9gaTv7GYv33AWcO9xHlTde5hXoT++4v8hZnUUS0dR6SlGpYFZ+DHS2gifHS+
EurIv2uqLWPRvJBg6q9xUNU0fU3vCPNd9w8BCSlXAsQ+xYFYStp3WzkCsk+buDyUtWWtOjV89KMh
XmUpCueMIPbfTNW/mCSI5LCmQY2LxxAfOQqK2mp0QnB/EXbWb+KGtwwzXIu2wvEWjNr5QTGZ7fRi
aBjvaIa7Vpas/E6Vy9+8aT/bIXkmjgXqWTBhoSv88U3r9EIflTbBh6Yhngv68FvtVsbZ2OSVoa6I
YXTwoY0kiIUUsWktHWMm5CLdz8O/XTnEOuIY+o0vWP956HdUzJl8W2F6u6b9YVTBkYXDI2NUaQUF
33SSGSNU1vpw3CG9txfzpaZlYoVmnyiDU1eA9DC5uix6vkNQvskGiyP+PqDSSgN6oRBbSG79WS9R
TErV+YZlHbsI65DfrGC0X7yhGnZtPtUJS2KrH2YtFnlk4naVfZn0/sh2D62K/N7N8bnNV5PTsjMo
cFzTd3a/SrrBsGTN99Iq5PF7OXnlE6n+9+sS4jGFwIE1LUyMjxMMXm7FTPvYuswXoy5y7CyQv/sR
HCgRAerKnLAmuVLQGp/kunONT8vY/P/7N+5XMx3zuaWyUAVqyrT34zdOKTXVnVovl2SMhi1cxpUX
GfuIRRktd3AY7NCGTU77uh9jVvmTMFaymnPpnC9Ryom1Q5gz83UOcM5X2i2weB0Tfn6eKxVW0TGJ
SHE2K/jXv3nqv/psIRoJy9bAHWj2h8/WAAfIWsS2L7ZZ6EdRdM9JJl1nMQW67X3WGACaaEUF6WvW
w0b1HMw5FQTLuRykoGm4zciBw4WBZ38kqBYCXtJB1G2AuzefUl2amLK8bl0VGgllbF6VqFEPk7ft
Ny/kF3MZb7xl8v3UGSs/Lq1y00ghcwvnEqiuAtJPaR+ayr6bV09ZkD53IK4hqZsXcwBbPQKPionG
WMuz7DCUzDvpd06SbHcZMOAGm6kd9zfdUWBu6frYu/v3ZzwP3h/WGeyOBbQkeEmT5u3Hb03dS5MS
emNdZrFka6GNNGPqRdUQbtCU0Nge7VccCh7GJUjVU4Fa9c1zalEXc4zGWLrqEN2YYbynxxmv//3Z
GT+je8CqaYyipk4KCUr/H59d0+TSHiMzJH4buS08brxcTm2sFUjuvL3st3qBNMcWsliVYXdfZMFu
Hg08MTzRQezODdiF+9zWnnW0PofSvsVY2SHybJQTKXz9UqUCrnqsuGtoe/yp93ZfBYGNUL/hVhEK
lnlrOxtgYrd+ZSmbLcY4Ji/Bi9ddKLah1jh7MYnq/v3F/4KMMJEuTezMDtudn2gEidWZSp/XEUVr
5gfV8R8ynJZUDHRzFaB52QZq80hEb3B0Rt3bz82PJDbdqx/9hu/CQMsb/eFr4ri2DQlK8HxYYPz4
QaCC7cyR5JnrvK7yqY7v8xSWh5TLJiYkzaDYXBrUsOJRXIhgZZ2Q5lNkaXjuyTLCZjlQ+9Lg86mT
LzLCT1O/eFyLaGdv8wbWbIUTvSnUJ3J5ujXs72gz/xgNhHJanQaES4PV7+vwLjMp5oq2HU+a0jrL
ISQwZF7FywmC3khkw3EON30SZ1cymTLwBqBoWHaasKU27/VTyGSNq46Kg0pTpmfIU2LglFjmdGt8
SkmZm8eSzI6/JGFGQaLUzkkltZvAT1dG0ShLN6sIg26Sahk3R6HJL4SVaDcNHYDFXEVRTSxWUfHJ
JVFu04aoaEeAEos4SO3bvhNPlFOQT0YXv+7TN2LXLwpKXDZLFTXW7IRF0rj1M2czK/mjGqdtZBYr
KLvecaSFS4ls9E+pcO78tmUJzydHGwNJcopJeU/Up4ZJOA8PiOy+WWoJo9FjI+oGb2HWWaf//nsK
QnLyTYOkU82PMzNOjhgfHt/TuQKrpe5NatosXgP9zVF71E3xQJFGG4b93E+exxCnqcp9i1jgN8/l
FwOGyxpVB2mo24zAH9aqvkvXlpZ6eO19smG1bLDXs3c/79QDPqKWnCZa2jPK5auOP3HLhrVYlrG2
d9PxoaecuyqreuPFE6NZi8ffbBh+Zqga6A51lO72BCL7qYrRWpWRdaUFA4nqKxWgpZ9W+kuZYlsk
fah80kZvHfTI6VOIkDtjRB0eMN/mJknjKm3KZe4YfwY1Fg5g+qS7R8FetNFvFzUzxefH692d+D46
NDJoU4bzYeAdWo+Uhc5ProGtnJCVyJMy/RDacK1UG70bs1ZhSZ6sWSrHAPkGVo5iqRMORWTWIM4Y
/fC/asNaTep66TbAG+cF0vyFnjeaCrggsjdAf6goOq2hAjuRNPqzGDvzbGDRu7WAKcauupJ6bq99
ezAW9hAWcLTDJzLInKOoyjci5b9qzOtb1SjjdX6123sDKco690b/nNj6Q2+w/e1y9hombOsHaCQs
hSq+HAPFzIkwrmDrLE1nb6CoXmrIrfdc8EnY5Hu7qZ9m5X1u4lhVCh9xDmn2sogeNUkzMsZhjfy5
zM+lJbfCcLs9SzyNlOikpQZYY8nKc+9IAf4r1IdgW0L+3tDzpqsS2OU5IK8Dpz1vQl/LO6kjLNXJ
LcqMHP9xgRXCcnrj3FXUtxRArdeGrs+WIM18MzJEryYzY5/Uuyy/lqrdHxx07quoyE6dRA6cRBgW
R5egq6YbxhszjY9lXTe7NmijDcERRGQTsvM8F5HzNjbPuXVtw0zZhKKq9po1fE4qVJb9RH1I86pe
lGlMOTnEZKn1gXFwSvd2ULPDEFF2HpLidm529J3xouoNjdDEfxjG51H1IPnE7rH2SOFjqUE7sdX3
VLW2s9lYIs5ZFbQaO112a98aB2zmBATb6HToungHJ/TtNz1EDzf+jhSs/7x5p6CoAZl1wBZOZdEf
5zTiGU1614m8+oFCJdyIzSPpmuwTzVNPn+NQBwWxg4NJ793XL9IngDwHa79oTIJXQ2nTFi5jfZv1
C5Z2yr07eks6YuM2pPO8AlW2EB3dxd8McD8vlUGNqWwsdehv8BM+VBzsOinGhKiDKxXdmkJ7fipA
GR0HbZg46jCXLaR3yyIL0SOgXjZzFecKsxSaVEh25aNu1cbjEAaP//68jGmd+MOAQYsF6JTDGtLV
WSl8GDACNKFJSl/4FswhMjXiC3XPLTd2pRzoZaPpchsikuVivp7auKTjqWOUnOogM61IJPnONvPn
hHFko06kFbapBPiqfnWcz0LLle6gqAUIBCaEkCdIso1pPycpZkDf3CCsCOnX6gA0wvLOntLTchsZ
kpcUmxpaD6KUYZauazf2aLFe9ChPagCefrMJ0MQ0yXz/Xpi0zwTsaSoRLJd+WiwJ+vy5RVjtZS6c
zYv/HAQ9+/llbxH94hSDu1Fq+amp0YwsKXs5Jz+nzzWb5bMU5UUlwlsSeQrttmbUdUP7KQiS90Lc
SAn1ELj+ZV6KqeYnadb1bh5cA48+rVYwDngEWK+6zEY1Laz+ULMKXuHBSc/yS+cpx3k5S4wlzTlR
orV2FJYtWdBjxEUEbiG+OtReegYhuG1omZFdgjhDEp9OUGGCTKPOxCVhE2Zm9Q41q33TdiQhZKP/
2hFifj/o4mmmrgzq566tT2gB3WVqNfS4E/miG+arYeH1A10oV2o8rnXpN5vZ+BWJmkKI0WPYaFmr
pQQiUviUK1ew8QgM56H0kSwSdJAuB2dAq+AY2yrrlm5+0BR9yQZQfZy/HylRIRu23o8Rbf64dckl
Ds0C/RtfkrlRYJvKXqchc55XekNfosBpypOgShcTcXHqAnFLkzDZ8QLCTdGENGuKsypQjldE7Kxl
En5VxINvGIcKIQmcJQOL/NQtllVKb9FcZzWoVjsT8coq4mAjcMTR86+gerrI+o2+I1MnX3Z+Z1yq
ygfTZiOSi9t440x8l/lRCj2vaSOXxWV+UYPHqpEYawVHgoTlwre/rfXiPoRWNm3RNHRprEdHEqyc
/gvepnzt16hp9DJ1iUBGT4/LZz/LKkzHn5RTiaPyfAvmGhZvaHQRs/RDcjLBWe/UMLjvRUDUQmQA
uplSEBqTsKX6rmnK3bxPDSz7QYcs/tCGX1FsqBsntc09FlHcNBnXs9+cFFPCzOuzSwbmGcAJ0Rp4
3Y6Z/rsC0cctCnVYU2jQwg0bDtlPFXPL7bIh0kqVwLgu2FUC7OkYo2asrCDmusNTbATVTUmgxIIp
qts5SWW+L+/+b0c6nEN2zJX8Vn/MdKA98Hekw//4/yn4QdVIBHAZ8wnAeO9x/JT+cPqS18GX5Ifk
h79/7T3+wVH/YELTgagaKsUI0jj/E/8g3D/YAUMlpAnr8M9Uo/5P/IP6B5tSIHjsS5kU+fD/iX9Q
/4BuDvBmmi0pCqvWfxP/8I6w+2dcR5Rtkpxss9H5caFQua4Rt0WhbFnT017AergAY3zIYhKU8snu
3gcvXdVMXTtUydoLRS7Ky8pdk3anAqN9XZGoEkavKNiKZWPIF03zj1Xav5QK6fOO/jk0740WGG3U
3OqlKBatln4jDvtB0YdPwdg91FoE28LFf0Pu6cKsc5tIxbBaVkZwIz1/37OQlUSWb9zavWk68tdc
gYs8z9pFIIhaouq36YO2xF5okxRQLjINYfWYfHN5xr4MT17Leg8aC4TOcTFqD3plU73UPEorONSx
KS3rqL1jOrvztfJTgJGlr80XMqS/Nm5wHPSmICFYf47acdcQ+wUt/c+koPBoEFc9YXC2aiMwqtO0
KdqlzBlXCp5F5diLCg1fxey8NkV5JxPtwfc7bTVY5VdazXf5UBwqkcQHcmnZSPZZs4qL0d8MLtKJ
kH3Qws/QPuoBARRFe6NqeLedlFiHMPTfwjDAIJCHuBcVNPjjSOJDoQACRyGXjunBSjqChe36FsG4
izHwxiXMbW/HxlZRRfAYuyOEI/elpGDE5lqj413ewLxxkNrH8QoDVLAZCLfYUWveMaT1iGTrBzHW
3QZSblvjqJEE21LkJ1o0RJFj1eEONdVWbdNmNZCpg3mxtN56B2NgZLwGxDLtdNc0sFEI4GSGsnM9
j2yDlmTmXL26Vaksc53AOBRyyOyGImP25r0BYlTszNgheryO7W8BwXOY9d33Tup/Nbb97w1cD78M
tZn+0N+D2/8beTVTrf5/PWAtSOILfxivpvPfRyrFMP8AFArr2GCAYTU+pSu8J9UowviDfHFw+DZD
4rQg/nuosv6Yanm0Ceij6eDAHA79lVSjGMYfdGUsiO/UYDXXpbz/n6H0r3bxe3bQr6NqNPXHzY3N
jp2R0IbGSQOZDfzHSjSVY9klfAsXI8h1LuVS2cHwUTd0EMMX6FjUrkRA7EiUrsiG10/1UHiXNowZ
D6YDXmvf0bB3HnIWOEiNcopzrUq4b5kZj/MKlEhOnJ6Zajya2JIO81GE1Pr70Syl267+fbJHNQqH
hPXNzWW/TVOrvWWX3t46kI8XtuZzEU33zQfgkCD07M1i3zS6Fyz7ZtJO2iPgjgC7a99li3KwxeG7
/2op4WCLsqycQxpkhNZafobR0JQN0RVV4K0NRHNkG39twzH6PEb1bZTVFgVsxJEVwGl0K3dRnygv
hoqfjKFa3luowdYNgapnU+/rfRpXyi4nCJ69g4uUvEu9+0GFGBbLIP4s9VUf9Vecm/arGo5X32WE
nP4TRNzTcijOSzHfIzs5AGCfCXOmRvF5kojOBJ7cyG7rqm0P4XRX13U9u08jf79vPmM+dz7697nz
/X0ruveVzP9SfzAXdP+Z6+bvD99BFFi6jezpp+LzSDptT7+nXsSKasRndhYHtx+K4/zDn4A2VmmA
U59vIzz6/siH+/75vabsyFMo/nTCvHjUAwTJdZoPJ2nJ5jGJieVpcYQfx0FrHvsgh9DX6NlhPtpW
6NW1Pk/o73A0CIwj8fDnLm8o62nKVWl89ZHy74mJrb+GRc2tYLgZCAl9P+YL+xqmLLXnM/2cPVaj
F5d4ivIOpHEdR/0Rb3LwZwNrbRHVcX3FeStPQy4q4EJV8Ce0vkWn+dpLkMP6HkVa0FwEUPPdGPPX
lfy98MOaqg7fvfEUBlE50QrTNS5g0/rYwk7soa2CGG6ZIepo72RlcBZ18NePNNHKbZnhz3PEquUa
+9r3XC05erKHtGszYpJ741gmdn/y4l0esLm11cTBh16hIW5w+Z3n2w7M1tAu6xNp0/pOiBbzXJO4
N6jCta0+XcWp1MTK7XF/47BvFplt5bAYFP++nRoqqCxKIkepPzCVze6ZCEnAsOgD4lyH0dTXrYYk
1yzZ3jM9+mdneglBN2THAmVmVBaT0daPV9HYDZ/rbLwnrbGBacH9XiA+/ft7quss+D68rfjHyXCh
YsIaEr3Gxzatj6FDGhFeRtx83heUt82fjpUKIJA2EK2hLY+ZUM01icLdc91bN51RJG9pKV+Kzu4e
zTww8YgL/4Cau7pm5O4u5zMMmgBRPr6GGTiEHOPexc6IE9UDXdJrTdunSLXvS99O3joqkxg9+6cI
d/wmt1v94HqISQkS6Zb0VvpXpDXzY9auPxk2neaaDVLZS71+xQGJjJDQyAvyQmXVa8iAGo0VYI8u
8XnsydqspBr/OabZTedkNMf0hiVh10KtCBBI65g3v/UKNYVaa750RlQuxrIMnoPQHZaNk/j3gW2S
7G1XFUIpyHq2naQntUzM/UiWPQ6qVD01HfiUIEOC55QppgsHepvi0ltNkfE+eOAn9wlMQkpN3AxF
mF80xPECAw44Se5CMLhQHLPEaiTbhxIe3IKcROs4H2ykgIVltOYmHogKIwEFP7GWXXkF1hpwl4fz
uvfzdcaomDpRc6OlRXadT1FDh6F6OsXRhuC7U4ZESa8e9TAW1F3P7pi+UhQ/lqqjP3bjdzdQtgK5
iB6LLjemI/ONKvH0+1gDGRGciZPoo+k/JbWJaFEbp1iXiCBL41TP9/y350ipiztXGViXliFN1LA2
dzlK/QfkgTrR4Dko4kpoD43hmQcRWhAjpqMmGdIXWgbH+db8o8i+tqWV3NOX57exAmeJV5/nQ/ND
l5QUKJ80IX2wUbx0kb5wJLDDWHTKPnMab2XogfNia8NDgBv8rjCd8RymNkiLLhEvnpWRe0J+yhQ3
Jm4ZUV6q6XFK3DYki0FxTOHyPWEdwO3G/WMUKZtONxqWuc3wPPFbW38rQYYjC/G3BqwfwshgGbKs
mv/zL4es+eR///Wfz4lrtKwLIVJKEP/8mZ/P+/mpfDjn//DXebWOhq/BD9+wKw8Lz/e1O7N3na0i
IcjySbrXsp30XhGr/z4+tYpnvw0dOzCN/t/7qdRv/zo1Bbvz96l+04jvHlWJdFzD06m5l3vX+VQ/
/u5Rf/UE5lPnJ0AnRv/xCTDFWZt8jMulUibarVPBhw4960nXYu0kiwq4zXTTact+F6olYlvRWU9d
3Bdrr2j17XyUrg0oFbARx/koW/e7uGur63wwabeYcsOnygdBSUT5TWjVW7tQIbVpFUg9nKGX2DLL
B2ErRO2q2DR6IEYPxIem24AY09V8tIsi/9wjDHGLqnyY7yo9GL+mcj+fHrd5QLdXrU/zMVI8lJVA
gIHZgAdrPCCzRovfaT6KyUK9jl21nQ8mRpitzCQudi4hG8nQPrdJKs5Cxx033xzI4tpGdk/q4XS0
67xkiWBBO843w8HYCOFr96FqOrejCx4TOcgzEcvloVZghc9n0dOBSpfAZJ+P+oH3qnkhyz+Y1k/8
Xa+u4nNhUUgMC/raji3BT1hQN2Vc+EuPpfKbR5RDwmcdQvFb4swLr7oK+NYKeZVG7KSPsBT+HEli
fOsK66D0pvaJdRQZkk3dnlwvK852oqmrAhM2mW7KBohB+WZgpZqkc9FDPP1drx7rTQImwbTaECIV
ECC3iYGJCQCsea1az/gFA5xgmvaqxulW6cqB9z1+bFH6favT8RZHqPk51bAzljgZHv1MIY6CFeQV
7WywHRmXT5ZLYVuX+bizp7/S9RkWLpdVBTscfIgapEWqBgmwmVa92FHRrvyS+dQDU8GIMhhvVWQv
PEdS/kC6cQT1nnzJRx2sk2Z192Wp2GsaFyVVnPAyxll2JYy9upjKyU6G7DrfM/9oBo2g8wxB/j8H
5lPtaf+zacgcf7QpNTx6I0z3mLyF+S6pDM8Dym+AGzKgz+LoSA0M/zjfJK6D2Hb8M3qUPYQAWE56
G70FhZE+mNNdaMgJqVTu5nvcAQ9QZozOYT49lU2zGQxSnaAEknps9SUIXVveeYcZDzjTFtl/qDvZ
Dso7fHE+0MWVgx0WFOF8SpPQValEZ8bnwXceBLiuI/qfE+i4GmNnU73/8ItkF6j4ZM9Bj3Ea32jn
wCs3nUNTveVToFppZMnWJ8VnMd/U40LezD9anwWn7pZBs9d1LcJXzRJBzeviUpXlcF+O/UFAufzE
yjXbySbR2ZiVwyfX7d4gd0q6GiMfSJL/9UOYU6MDCH3k0Yp/kpquHX3br26HOiyIjgg38y1QweVt
95+7krqwdo3vyr+e3JqA6eQmt9nordpaXcdKRS1m+kPR9CN0MKfpkVdvdHucTH9+Nj7ZreLu86K7
89gRv/+o/GbcoFuJVwG+mBgejAWME/f3bkTg+n4OFUVmcmle5l9z82Y4NVlz5xTLFO0RMBLlrows
++KNCXwhB4S8kY7KmlQyZzvf7FhG4EIhtrTuiD9kvXUUQwUVhkl5RU3HLheDkyjH+cjH2/OdPs4Z
NsvBDe2L/kAHLj7LXAVq3Sn9g6SIhzMuMF95E5bIiMxvg5FecL3oLzUfxJK5R97aYwos/u9fryKp
rlu/Gh4iAQdKiQfjVTFIfTWl+c0d5Xe/DlJI3vYYjCASVcPBKglEodB2akJf34Z+2RwVhWUv3aB8
N7iOvCHV0ljnIq3vqAiDP2z96Lm3YX2iSSv/DMbgpCCnDhY2K+MiFPyHEpoh7eHVKhhW8jT75GQG
afOBCkwjqTN48UZ8aU2T1KUytrezVEDtwW02+fBZqunarK3guW26cu+2pY47HKrBL+6fz0+wKczn
25LpJ50exzeNj48z30/Rgj+eV+G+0JyjL9WMJ8vAbBcDa/FQu7qN0D5nAiRZQmI2JbQRpUlrFBff
VMRWU1j0mrmmHkVryG1uy+xKCmi7CoZGfYSv2ZKrVDpfUAxi8wzEwkgMqICNK4+ChPYlBCjMF1Rz
NkT8gNGZbkZNaywSUxmoQXPTtJu12vvuvYd7jg5Oe4xAdT/7NeFbvpEeChOCXBY51hNCMmNbOgPm
EKexnqwAMz60324337RjFiiS2DlgDRyFIXfylXy8tTF0PJm4PqZ7m7Zrrqpd38EBsJ7MForn/Pjs
a0/40/XbxCE8AxFJeWzJj7gUMWxJIHDpKxmuK8NMxcs/Z6gtjiuAQd+dwYzSP9BqfMgtC0HIREeg
m8M0MPb2bWhY2pENBOvT6QAuz5VuDPWnHrXEVvVZgPEWtM+NNmzmE0afib51xuJkjFFwOz+kVgHX
Il+lX89TggkFZzHmPlPT33NFozkgCSr9kaYAWtX5PGWCeACbpAxOLP11Pnk+r9bMx/mM97umg/88
5j8HMncE//2fc/+5Pxzbe338HGd19ucw2NinfeVrM5j34BP9T45kMi2ggd8QIejtvfJ/0nZey3Er
25b9IkTAm9fylmRVkSKpF4QsvEt4fP0dyNIWdXR23O6H7hcE0qBIUQUgc625xjSmbTaVziXAiYBi
y9reZkPuqj8hNsD7MoN0uMBsOQOstG6I9aByzJYosmlQ777HXwSbzpnuIvt8PAs0/ZZOmAnnBfzE
3CcIPeKt/C7PFMJHv87iKr22LEIWROTmwkXqdQn/H+7i6zFLMMWFB6C58UiMb54iR+TBnYS3dEAO
HXFS106pMKjH1yrt5EM+Soy83cuu++Dcj3tGsAW/xfssmB8OHV/MChjmqeXWNlby3TTQVxYU0JuN
d+nQIl31QHUWZQ9uLWuH5lrEWXbt3uSQPNQl/3v2UAY8yh1lNyQo3y3AiqfADAGpQJd4y+qmWuEJ
y00zNyeyH5nbq5/YE23TVgPGZos+hDUL0q+ynB63N5F2B7srkSBOYmNa5acmNn+ERJ4egIoUD+N8
kGduNUU7yxFPSOstu1jU1rNJNgSOWXjrBpGpW2DAfNvwFnzwOtN9TFiohVbc8aOa2HtU+ph/HQQm
WMb9Bh4NesV5p9zlerjxY91Yyo3zx+65VgBf14pyll1lWMPfmr8ggoDwE9UIxn2/fN8aw9xeE49N
j/iDn0oMQq4N2IWrq8SnZNKNV8sqvP3o6inx0NJ4hddH+l7ADNWT1r0Z8E4w6OFXlcI8YXbAK2Rb
RVOz9nvo0i3B7KXalBXQXpZoaYsAvYES88dN5pGex38IFKujTt7j/dftDN1eWQDr1iJJ1I0eqvqL
bCZO9WdTjoIDMYg/Ij3q7P4ACtg/tnWaLZqi9ih6oyn7Gm3ijfvRlp3yYPGCPrrqNlSqwl9gfqif
01jlTQ7+fA0z+tuIhdnBhRBKyCMLIzQrvjObP+HwrE35BtItGDMfQcyDM2Q8v6N0WJPsov5DQ6Qy
6bl4tEgyLDNcvL+Qyl5JUKoeq+hdgr55rgILYJev5YegIRUWiLo+ZE4YHBoIvesC8tPnpI52I/UU
u3QkjYSNG0uYFYtlZVkNfnQq5jei0BX3mZKffKFEaEXqCbBM3YgYXSTI0mh4woMeIUMvSLJpHUtx
01LQVMtTI3K1ZdU+xYSfr02gn7u0H9+qFIyD3cFcIuk1vvll9jOm+Vha2bhKDAN6aYEhlhSbIHwZ
zmUnmk1vRLzh5iYR4L5guTk2LHnpDIeRH6tl1D3hhZSveSokJ7MCw0fwZabtK6NDniw5lHNLdsnD
mPoMzgUukVpcrHEcCEU6VZZulVq5DESVPjkCCy8NvOvBqDGrRSfbswTR1W/4myRaE39PCy9fOpmL
CtK08oPi9sPGKw3lxfaLT3LG/Fnc3J+0SLRLYQn3mUofshVO6nxHOLzOal/5TOxOWQL59uE29SBK
9HLaWIr21CvshpKZIwhpC5rWfFCBMsO/sJ9ky06BuaWeymvLya0bRp4DbAq0i0N8DdFqf29c2BZ4
W36bNHDoLn/t56if7VCjzDlZmDsdMIAr2I4pSNlVDE7jinRF7XfnXLj2qUahDER+DJfo4ROcSzvu
WTwmopCYZyXM4dEz0u9e5Rmv8QiAOym6aS1nDZP2LXOd91YT2ro3O5DVvqgQpP7VDi24+cPIPb92
lFZbyjZ87CvRPOuRMrl2z7qjXSnzzyi8zJ9dSqqDbOKuvPfSIbgJI7UvYMQfqfYzX/+6KIwiH9qh
+cdFWeYFNzxFcC7556K4Ec7SQLbSYIobrvwcMgOOpStsOlTQlVgJyq4oJ15wH5XtMBbWbojNs13o
+sazjJQ9RNRc5aGKA1JIkYiOxE/qaxJP5SM4kLUczLAruQ4BFhhUA6Nu1/P+XQ3Pcv04QSfbjKXl
g/K0uvcOUsC8rJTdjj3gTfNfs625O6vwCsWqetxJwjglXvXSHhrg8yQSHOJvYjolsbKUo6NjYaWs
nWZi6dZm+7YJWIK/W5WyN8ykBuRSpucmMTCBicfq3Y60ctnx9jo5eAu+kBfaJsQ+3iuD708a5ABD
Y38XKg1xwXndaAQ6xAYnUDdysTlY6H01XiNH2WwSa+t0YXpD1udfvWzY3deguO0dR8d9QkPcEIZM
y5M5FeYz1VB7M+q199ojtSI0N9jpc7MF4mIFvf2aYwl5SMfRXOVhxLTJ/mwz90KNm/8QBcAE5OW2
Bf/XdbCrzu83UAA4dcYcNfsw4e7SdQNQaWzGS3l7DRNQEjBIv+8+OV21CGSjobD/nk65uX6DBzcP
yWusVH3E7Pgl1Sg0koUmGjnhc5vEj67eQvUfTeApsGfNXSzglA8D8aMhwBlJjvbzqO53GIJOa7nx
N5KepJLFU0du/IM8dZ7MDB3bHCKQM4aqe0oMiphla+wnqMR2bfAi8tkK1JPKfh30PaWu6VrByJBY
mFKCxgusS5sppCjvfVFxagI1P8k+u0fV3dqmzj57RoNoV6QiFRmcsl+bgzZly9SON2qUdI8qK7M5
MNnv3UzFbJI8W7a0E0wJvE4xqQxieKrNBNhfvr2PTtgkeCX+gP0iM5z8ZM1vkD8OUB3OdvvZMOP2
PlZQmnafkP0+S70/JpjxDyswxoNXJONxToUck64Zj6h0+k08E87n1kf/X00LH0NlKTuj1H5Up9w5
IMcxS+wzeHqZT/V8qEisLgQrNsqaqkDBb9vjL9LZw+pXu57aAyqSz2kLWEMe5MV80lRq0QJTnPRC
WjNeu7z/Wal11p6oZYL3a1U8eb6rLAFGt2+9lrzInfQwvjaThlF1zQ9Wx6Z9xEgnRrlCBkcdIm5E
luArbKfDQz9VzhtASdk9alW3j3LMv2GXVe9qiXelAgho8Jz0SV5NoTfGCKnmP8UquGUT1MOLYePv
Ekd5ewKD7EDF5E0Isq95zgPwbonutD/wlszwIbwh67toVjoNlySySZpYbblwhtCrWcaO3bZVwusQ
UptJgFigBFJAuPi8qL5EgGhZtZ8mJIanyvIJUMfus9F1LO0nfWoXI2HHU+aV6q/TSRjI24X/LAf+
a3T+mKnp8JokhrIC1PFy/36Zke8t3a7Kfn3f7HRhu0l9ld/FEUzhNld9QKLyq1qpzTtoo4gAUK1d
g8zvT2rvvBB3SYn4mVgV4dyHwUhnH+Myv6h5EBBlVYX36JrPWWEzJrtmI4GiMwyK5NuAiAkX5XBi
Fgbf9L3s8+YBiLzdkgWoe/9cOdC3c+rJYi12/yi7GupdTRkbDml8jDxUofipdJ7Yk7WcDYJVHKBA
aqBlHGPr0VcVcKYaFq6F2QYP9zne6OsHU3Mv96aE1osYOzOo6c6Sx635COhvxBPSiVd+g7/Hgi9T
fxgraw20MDgnxhic5ZkNOLCev2r9YcrNNdz/hDLR33Pu7X8blnPcKgvPRmG+ADurdw1sZ9wNwfLJ
W77V43S8n8p2VWoVvnb/DMsb/uP+l1NiPiqLw3Sb6Ep1JK5X4pPZN9Wxxubr1+nf7cQowB/J3ggv
90GxD/GkI1mIgmydwdUheTt7fhkCbzbksu19U+RYPRt5YZhrYfXi3Mo51jwnDNtfc+45xTkzOc8b
Deo4kHToh6GZHjMTNcNG5K2xRqDMzqEign/vNHkKr/mz9nB6yJ8XabcXneU/yFaGGnprJpT4yKZZ
8kUig338uBGKdnCWgip8gDzcQHLgfhfVrGQ2ZoUtCXsq9+QAkVomc1K9baOvjOVPRIkUtvSNHWzh
ffs7x/Os+3qrjUFskxl2D3JhRa3jRgF/drO0Prr4RneTS70K6wEdER45a1/ZyK0FIgGTsud3gcSJ
YBXdMTLuzyXIvKyx3jPAfVsvdheNPnYPMsxquMCmkUWKnQzvWhZ/aBvgdb1ptTYLV6XmQ3QNE1wB
ZCQ5EkVw7CLE0nLPi3T+3pSDM14I1r7W7GvRfS/Gof8Z3NIsMH+2mvLF7q381WbbvmohMz7GCiQp
ECbhvitZgmvuMFElYzqf3AzJdxzn+4LiwszngQ4tn7ACOC/tlLCJoFo84OFkalm41fN7ytU1O23j
hQT7ZIa1qB3j0KuCGNqcno0r333MNBDgczJWZmSL+iuyoeImx8cm+cLCprunZ/NIADSkAOGe+c2I
3bc5+xoZBzPZk4Vo7b/UneOs2iLLTlHa+g8K2617pCzEzSDAo/d/nxHNMwRIgPtntGWsPDgZjmO/
f8r/eUY4Q6L1IX2Ocr86zpQkmC2a+wY4NlpORuWdeMSRUjfIA/ax96aR5kHpKLo1ZgjeW1NMP9Pc
S58yYhoXUxjPctYUNs0mtJNxK5sJN1FFGODmTlCwxnlNFwx8GLhEbGOLJjzIaVV7AmHkvhp1OuxL
wZ7bw9Q1Jo5N9VnlQTJxwoujKsMNEyh7hccruJBuGm4sZDEJqpsn2ZIz7Mz6nmGwcHJtshOeYjrb
TovQXs7z2ymobmx+5o+Ss/3IUpcRlpA72awwLERpQ5rr/tPma6gyOntp3eM2ylW4V+UbX8+itWxC
vh2fci29t+TPmBEwLBVyQgXzb0A1q76X/56PjwzZEoUQ8G324G+lR3hxnIrydWoJS01W0/Nrx/6K
gpboiSyJucE0Jzhj+uPv0K8WByB//bFRNBdtcdw8uJrvrK2+US9N0GartNLylzAOXCS4ZvpupM43
SkG6b60ZHJQ4AhmTK+do1CBg1nqwUuzQ+zF1yoWiqOYLgNpqoWIgtDDYg+/HTusOLHphYc8xdTXX
D3XQVS8Z68YD1kceATkiDp1lHNq53zLr7sC/wMO5kM3P7/mB2byUo6MtVCOcbs5MkPZnBKnADKci
N1ytUKZ5T3LUzahyMam+wGTanm5V3atnvnc3M/dEtYw6681LSu8k57J5S3gA6mKleA16o1qYlyTA
I1vO1U3LX1C42+1BB083nwQJmKL4PTPN8a0zP1Ejnr6WZHNOUYJFpUxbCd7VK7Uhz/LPrMYX2WuC
FfBp8ocUAC4XE3fHIwVx1CHQYmVOyRgLT+2/5l3avCWa3S7xfZmu1IS6ayzvtTN5/HivFWq/d3B3
PpdwUTcxqfJrVKjaEhGl+YpA/uekquX3sYPeb08kG6jipAjaDH64xfQ1CMwW5Cn3jFXvCr8J39Ow
gdfId5Syds15dwv/DObPuyVTNZ2aKO7xYaE/ZxmM8wXOe3npak+DTdyonQd0UHgr3VF7+NWaePHT
dGeRLHgvY6/YUCybY+3INM0jIOsVmMAF+U7DWHZR8955m+az1KmDNzf2p0VQKsqrPIvnvv+H8+RP
6z2dDEXnVuT6gnr3//lH9m6NGbE/7GXK1UV/ekhdBP9xU2npkgP+c9lQb7vMwQOlD5IlJgHiSWZk
DQuLnUpjRXOfzXqbIFUI+08Oy8PvK0ADYQhpRMOy0UjpanpO3H5eTMi9ZVSOj8j1zDvwwB1TZ2f8
niGnpZl6nyHn//UZckb+zwzZkp9RTf3nLGoOMqMpM53gdMYl5fN4o87JUdnXUAOfFo1xll2RH/YP
bultPzKj0NsV3OApHgXq2x5NNXj9yDorMT5QrpeejMKqH635ILPRc38g8ow9CquShRytHVjhc5+c
5vQOpovCekG2qJxtF9bylLJSywzi2bLv42A1dsc7HCD0PPfj8DFXdPVrFJba7qPrY1oatlDNgY3O
rmdKuuvA5D3IAK48cwFsQU3Mzn/1D/M0OSgYlPNr5DJepbjHj6m/J8jpH/3/+dHyaiMS5Ql7gWXR
1PxRSCd9A9wd73tpGzc3KYP5p9n03b0pF13FpMZnQJerplack9dWCEXc+CoPoVnam76q8QT/3RdT
PLvAJETdffTNl+PTVz+Wokiu2D+auAZienv+yNr3KsODhsXW7/6PdPvv/o9Uv1wfyv6+1s996wLB
jUlucFM9OPPBTir/AYu11ehP2kn2yy55wIa+XeqdQyp3nquWKV5xlla6u9Tqvso+IzHEyQi8TTvz
y8l8V2yqn0Oiy88o4r+ytU3OcqjuIPFpowvbeZ6ZdHGxSx3KemUToah1rrvmVbbicfTwru8eshGn
NLxcv/qZHq/CIsFHsY2g8LSKjUeoFn4tG/uSKX34MtqBu8NUwdjoeuC+zVdSdZyvnRTv9HBWfWuW
ruwwnvsuHVr7xkEJMbuzqpRL7pLU+C5dMljToIKUfb/nyst78N6IxwZ3yzrZ2dRZj24oJytU6zAV
F96EKsIy+nY3Ja0HQZMRLSCRFLTvskGxN9MUMcNsJ2uHwwJZCkfPCiLXXr3lQZXjRKwmpAe0GReb
ZnhpBUPxoKAuVnjcnDsfW8q2Nd2tZk/mQ+r4xv1gOZG6Tyzl9ld/k6nKPkJeaMa1q8EMNMUpKkso
1h6wsf3QZQdZl2krQMaIFPvNPsAlqeijH4XqYJwX4s35XycIfcMvg6n8MSQh6UiOhwtuW7i2kpsA
x7hQ1Tp40Kh6femKhkJ2UhjCM7O9qQ6gcPmlVkFZ50d22segtLMfGPXdT373/PfJv8zB9k7HXoAa
xfy5Mdrs2c2cNd7D/pNsRTgaLNmI1fskcbJnKqW0baWa+Uo2Q8PqHzzLIzSlDQdpMBcqQ7rBJMU/
FRHU9toF/F+BOXwQphKtE2cYn3nn6gsDgN8X+K8nlFmYILv9JW7H5mdi6K89gdg3pbWwRvWC5urX
eOWlKoVNqqIgz0D9kqrVj85tyK0Lt0f0OtVPpe05p9xUvKUcCCJv1wHr/9RiBLuzanaQXm5n76iq
F3JCMoAwciY7OZZhCv16pt0VkduuYx27SHkGfe2/zgq30iie0P99XjhfG8+j//u8YCgfzQ7bwMas
ooOREQsY8TG/Km2rLmqI6N9rmxdS0v4wcI9ZYNrm3jp4tJtKZMaBLCpl61NNzCQrhrdYzx/lXJYs
x7ZRx/epDTOc60rvAXZauk4r5zw6dfeckXXlzg/wbRcWAKhes1YpBWxbOeoXSrBXQV4u5ejQl9ZD
5U5g9PluL8M+AvU9uddStbuTZuQNdSvlZqwH8dqNIt/5LfgquPkodtSvSaOLL8KwujX/mOjQFZ54
9rXiqnhJ/UW1Boxqhe+ce1/VHtWq1hfePBB444+EePFVQ9V9HKEnru4fxA+yg7Z/Qgn4NR6wKwiJ
zl8LRNYrWIW/zopeKa53LMd89tfo/+28eP5kcmV8cp9Y62L2BvKdsLthXvClM5r+JFtILrytYgHd
kE3CMN3Nzpe160e3+4TOjle6XrAama+O6zg9K1X6SbbyxCbcj/Ey6f9FZcXpZ88T09ayYCfVKSWP
/3Sr2TRRsW2k27TzPrrl7P/o1u2RuuukLjc8H4eniWKRk16Is2Im45PbYblGkEM8qWpKUBqJuI+t
kR2sFSs2V/IKvA1+NF2QsDgmes2XUN8YhkPkDqnJ+d4nT6WvTcsoPDz9IFsjNadYx8f522wasSnd
oCBNXRZHXe0DqqvmdoMZ16/TP4aicDBXRKDHReWq/4x/XC/PNAGBWyubb2lu9OdIZl1JREwLtcjT
DbTT4SxH8t6HmyTbH8N/XCNP5eFjOHcQYK7srntp06izQfQnBaj4Vo2frADjN/l/YSO3IMkMd/6v
AZ7G+EVl4OzlAO7vv67wIt6wIgn1Bz2cCDj4oYZgAjBTuwq71lxNLV+VNoZPdstcvC/GUhwzRHQl
mKbCXOlFvYsjKJpRomnPYsQqLYjwM51b+CINz8l2GgsKUueOIbEvVcjzVXYRtEiWBdQV3kUMugo+
fV0+Kms5GuqUkY5GiquhZQVn03a/BK2pXpvhW1cYxUVUiYb/dZwTimtKCvEYkwcSvdSiJT3OaPOU
2K9bfIG7Rzkou3QF07KK0uGN/BDDrEJCiNEpJkSZt9AzHE1/6DQ27kM/Fa/wtKZd5VIGK0cF8clV
aTbtXo6qQf6emBAVMamYPpnaxhR9uv/1ZxQNRoETaLh9HcPTH2cxBmGF7IlS1uwJe73PWEDHh2jw
HdQov+cFsi0nurX/Tj1KfJDXysuivA52rbVuTEyeRZ1QkxhP0SfDrw9B14svXqsEK9Wf+tNAPOKC
tI0Q1zxgKwgxeAPqT51QvVMkgF7JAUK2pzDRBt7epPYao4g2at/UX9y3xG5JBRGw2rg8LnYdVRD3
gKOKUVkTx/aXFkWpG35NygkaceK6B8Jk8dVS+efGtYi+OloQYoDp9ey8/fEwNjkKutzKdgaQg+qr
SCeM92IFd7dIe5YHrTdXxKSMSyGjgdTPQKQkzSYHGy+qVkEqbPiQxAotFJ9bNUl6jAu4vvZanLGo
SyNZRnMM1PLi4GFjpGTHB2dQ910xmY9KnnSk+DBfdPqK1IDsLCiwMhK7OcpWnfjmY4rw+2zPUb8U
vSGpnrbZugAd7xfIKS7GwSQPtWjVZ1RYNlGSfavs5uZgPoN82cCgY2qNXaOW3e1jBpWkNxav/zUj
FQgdrTonYpPtqPshLdRnZbcQed6vkXYR12wFtgb5VE+LUSu0nVOX5DykUipEJ7/r1F5dCF9FHvTR
5qEgLngv1RejqqOVStwiwbrtrsN08GsNo1Z7TdnR7PJS5/9ijj1hYLeMZrqRW6ssm+f5st93f/V/
zM+7+kuUFSYPDmGXz4mb14tkzm+Hs8WLPkJrEbN6skk0fAFSVDaKXRevmsttrLYh97KTvASmjkEu
3YYIxjNv/3o2CmJbwpJ2YRNOXnsIiUBlZTnQL9J7gWle5R5bDiYD5kT/OSi36AmaxLUfURwR4gk8
lac01ayrY3SvMsBvgNpbshGo7v2ENv/on/0Htk6jfcmsunwYNb1c8c2Lsadlrz17Lo+B+aV1W+3F
bLFLCtiNH9W8trndCm1pG77zbHrh5r5Ongieq14UwexmeaxNs6NBZ2UPjaWtVf5rr10lVoKCwas2
V/xmqONk615ISCvIQ/cahwhdKcEM9vzfINSf1PJb34PBrUv/R1Tk7wZJ09cpxIikE7V95gE0HqDJ
wVKxw+yaZNh2YmXZmEV940GFAblevuPWKzaeOtnY3dIsNV50Qgk+sQr2jgnKZ/xLUTegPDcB3OA5
iYRlgy+7dZnMApotEcnYJwZH5inFXCKxLkra3vuTXm+XrCDSs6d2zT+b/8waYb2XzmEcQALIP6UR
wcYvou8qQtKl1qrZBY2is+NFFe2GfBRXtLTaIsvq985Ovees4n978uv3bFLHddFiJGHYWDObFVDk
thjxW0hrsby/aJ0Ut/uRWiG+0LMQSr5ZjbmW08rsJ+rwqg3FiOZKHTzsiq0W1TGuFpfRdWAllojH
LmlaNk+5EXzSQZ6zolTqa1Vm3jkQ5lG25AHgAUwaRHor2ZxG4IH3IgAqVMrlgITf0Ar/lYcu1Etw
rGAk4vE06qjNvEbTX82oe9K01v4+T8WdvpdbrTFAnQDqyPoheWz8IaJTWzxTyUjC0fSCs+z+OAgc
8hb3jFDrUApt2cJf5cg2NnKblAdVfyjjEJeaeZtkpF17tQBJyEG5tyqsErOUKjvLjZMHtYhobA3X
S7CI7rG5HtyUongWtuKEvg5rIHmKMUW8YxfP7jRayeVIVjQetHUj3E+1PbyOcMpkfzhMv/pNvx5e
VfoV8BxLdcxTnF1wFjSt/h31mTjJFrzl4ABFgJ2m/C/6PWrOc/3YU/ZyVE7OYP5Vo6ntLSlwQ9CH
KGvWtSmDIO6lTC/5rGj76JdNny/OQbk/J8IeS7WoSya4SkhjfFfwAtdce2ejNSWJ3bUrPJny13KM
v8IPMn5Wp6kuh58sXL5jLefCjeda9osqrqpXDc3BIkpV4ytK9bUzK/4NUR/zsYfrxOqf7UodXMPa
ZNun6clxgHtxGs0iRCFslMToYvInHS7chJ6+DNgMRWjkAoTUE/rNKvvuBmoGsjKlDKy3YW9WBr/j
AFPKiXJrL9K0J67UqmsfrsltiAprIUqKrFC9VQ9ksD91CGAvTtQUj03V4xs+PwJYjoOLEq15sEaQ
JLX3VXa3Njg+TxXosVKKPHWjtpIz2ku9+mpSVbS85x41fA3XKhw1LIX4d29rLwnXGju4X+N4J2RL
r0dQzUMZrGHQZntZvho5k7fRkaOuZLOk2O80UFewkOWvLLrVK+6UCzkoD75aPZKDCan9L7rnuM6C
pWX47HXCYuWQ+dD3ymgCrAb9maxcyGXL0GYogfaS1p59ki/GJk/HxwSv+o/XZNTaA6QV/deb1VK7
Qc64v2iDeTRlVL5S/+Uz0iqnoKvLy40My7kDpEnXDPqtjNc1VJGQV7K1Kt40bdpQjes2+66vrtos
YJ7mQzSLmmUzM5N274I2rFL9z/77jC75alL0sf24+e0agxTQvPhfJ0jFV/IBIR8VH3Mat0e5MI65
i/15CNlmxjzC1QiX/l1jRNZOXYc57lSJ5j/L34j1FHLwAGoe3H3/+eMXlKP3X1Vx3+KgqZcdAE5y
XXO0TEbEhALEX6h478hmFVneI7dw+GiTTPyIrOUp23t5bV+ax/uzL52UfF/WWT6c2xY1Ta0L9Leh
xkqoB55+1DzCWJGpPKg5xXWOGgWP8sybzxwVCqk8k33/Ni8N6mBfROqXv+bKT/Lm6//6zH/7pFne
vq7REVaiTrFvLawXKI14sSEgtscKoibb5gO7nD/6LRsj8VqBxNdaYctClDIlWXyk27ihQz2knXdJ
MO5lL3Glp8I0b0FgEViV9ACW0iSYyp1Sil/pi2lCo4OJ6d8z5EJIXvQxQ8s+Z06bISiLlBqs4Xyf
BNH8d73/deWNozZqjKMkgq17p3C6gliAtZOiEt2Mh2MwEVYYIPKt7kIT6vCHsf7J06xnmRzu9UYL
H4bBfBhnLTsLo2GvkRpbIbwwXitqGZcl5eEH2dS99OCWinsdO69axkON+wAQ5LMzOng7Rdif5I6J
Y+F8kAPyLFR7HlOVgQ6BnZXcJ+G6NG1CYKPIMulr5oM8m61hDeD65zrmN45UOESoNXHuMQoS6qWL
q2qTF+dGpO1hcINxi9EgdlboHpdu4fbv2RA8ITsyf+ojbyvURd+8kFLsYOoWxAiNYzr03W0itLzr
SfguozohnDL32flXfmIMIIUGN8mAfMKwN5XuMl84/nkqR0Tg8+B8GO0mXMSFYRwroaMni6OzsF1r
35kE3awyDW8W5uLUAlivMRU0J+nU9jGjM2yEk22AGrjMpvtojHyrK/R17uXVLkAy9l6lyDqHbH5d
4beDRpE6xbl/0ONhIYYYK8ahVa+RmVwFGuD3lO3s/fJybjZt+Pflsv/jcl+L/rhcxUR3nc4/3Ypz
a2kkyrRpqaE8i9oiXh82GFrpzhlOKurPuV+eyT4rmxEMadFv5UDjhSzetNT9LDo92epZqBwVltvA
OQGGRnaDH65DU/Z9HP6tr/QqYppyJ2qZy6zvvXIx1a6+o/IYBmnTHSmZLX08z+Lu6PdUAbzYjbcb
x+osWmNTUdP3ubcbVACa6B4q9rgHJ6mqDUCx9qUIxbc6V6zv89QywCfN8cPTgOkpCE3Xw6bK04Nl
PvXY2H90mkMHbVGO1wJDauKNY7ZT24iAsFa8RrmNF1tRNg+mGZWvQfqAz0z+Kbe0+ElV4lfZO1E5
ujcbP1nJazKnCtZjiJTMCI1w5/tOuqrcJiLTMk2HmB/wZsXPrGiL1y4p6pOaJ9lSdnNzgi0xcLzx
0xs5PyToPdvSJbVNR3goxiP1J2TyR5F9CytM9NQi+ayjDl8POqjqXPTRMUNvyEK3HxryYJxqTfJD
zw2IF3OrLJUuWzlOWp+KuS07ZTMdmyde96ve1be8JyNkMc1SrUPc6lpc+kCT6i+IjzHMu0ST+GT5
/G5Bmb/wCmvOrqK9WixVj6YTwZrN3a1HIaDWUnNZhf2n0Or0pamBoezR8O90bxILYekVHkDNCivP
cI3Xcu4WbD9hBBRZEm0jN7okGiR01Yp4VgiWGrV1QbvyGOkUQk4siB13chdsAKu11WTbEXzSsQGm
uSiS4CFNPRxiBzK8ibdrCwOJnAUGt+vaZ2rO0fCkBEYwDP2sQ5qBp25P6CJEQ51d3Uws/tIoumU+
GAM7xF4stspFiAh2OYJx3fuhnq9cFUNps332oo5NS0ElwVCuO6QZ0zRRYI1Qz9N2WO3ehsI/pR1u
nV6hsPoajHRB+VKwAl+Df5ViHytccGdWjX7AkCRZpgYsAgfNrtqHJw8MZKLMZn+DSLYkiHZBN3Sz
k98C59s3x09IqsfirQojdUFU/FDqifqU4E74YnfGG5KKYknubG/58Q9XyZF86c++hd7fHdVylSUW
ESmfAh5UMgtV+ZJibblkr5Fup6RSV0G2yVjqXQZEJeQNFoOFiCmtDOUY1DH28Zi/KiFYk7pxLjXR
DFO32nXW1M8F9/lqaIzycczzS5dbT6qpb33Tj3n9zNziaFHWuFKNRTayZoRuLYYmOeUJSpwCf7QS
J3rUhOQF9WzPghd+dRK9G+qFKuF95fE3U3XWz3ZKlbJqUlk6adknvQ6WNiWEMEMCTIyCqGBf6ePK
a5zEKGxmpnB+jB+e6w9sB0ULqRbh1AQ2HHZffvWFeTL6Z9buP6NBIcloLr3MeR4H5zHp2ZQ5pJGr
oWoBkmISCtpVAcxnq+UtD+FE60HxWcuUZ1Uzl063DoM+2g+mwy6dQAnQQGM55Lw0mzr8HGtqtI9c
+Deal2O9PsD6LW19GZHsag1rF9vjBtwLWIrQgbVix/WjYyNlmQzfImPpb7xWnVYpXktOrrZrM/Yw
kKbeMITgTaXzQ8jNzR/1qTFHNAPRLkBgvuimuFzGGkgzR+/OpA1upOJfRgLNi9D1vv8PTeexHLmS
LNEvghlEQuQWQElq3eQGxmKR0Dohv34O7rO3GOu5bd1ssoAUEeF+HJAlzjKwuqah/hSvwEeRlIqs
V+9MZGx+QBpBuiH9NsRhVrqj4TEHdTxfwc2pHfpOEFmRw0TnbDZjuTcFLWq3Nxvf0rFRl+sHjbBy
H9HMiZXRAum5W5w5D0enJIah4DecQX/SY/vO7aOrJuOw1QnwNnS6B1mc/+qWjou8ssORHnhmVctB
OfmjW3s02Xv8eNbgj5amAFZuCaZNdfWW/FrP7btjiNd22rRiCDZ9O+IDJMpID6ipYopKvqdFBDCz
P4rlOETeQuqlOoOfVsK+9ZSAo1PrR5lPmDVpN3pArF4nvDF0zm48S42HqHbGIMUt4MVmuTMS6TOE
TwLH7ZmXy/kur62/aUkOkf49ONazYxLE4VWD9NU4/Lrl8hwL7zqa9n5NrNlvGrP228y8kIrwC4lX
0iqLOjTz/AByBH+FzRK9gRvabX+DQQ3H6oL2ieH2kzngS3RW2mDN2oSOSa6nXuKd6paFIQMObjtu
zxXS8U4C4iwrRT72sl/a7mays80RApVrXV7xT37WqQU5PW4eszTD+ExaJODob86NYMypct1uIVY3
HnZGa+M/G48q7f7Fi+X6gJ9eUK8+K3Su9ZOmchIBiFlaHXjIcTVieyNRtG5ezHpy/brqLk5XrXsS
oL9LtatXsyaDXFW0TvRfMfyzSCRrh5P0aK97tHlFAazFoaGPhzA2tkQL3mXbIx65Uf0LoYcJljQE
qP1APlyJ0xKshnvqGvvXKdToc8qkQVwskEu8hFKgXUL6A8/lDM+uK0jpMJxpjwR23tCfU5g0CaIm
55qi3T5En8666GFTQnZzc+cs8QQGhoh3qTdKtP12FiiBlM/lXtqTJMB7qENPHYhoLYwA7QykTmv9
smIM1DoI9skhXaRK1c4z8gykU90HEVo7E8FRODdd5tdzvT5iMnoXXAalNbi+05fAbdS8S5b84miy
C1uoCr6dP3UcFAc78YYgXvQHd+3y40+qu980DH8Gyv4dpe1k2UNYlQDTojzJ90xgx6By+kfXmBJm
ecj5mvUGERL1a0roAMcH1O/5PekWeXZpnAPuZPVCZTp0Sd7T0RZDgC94CxKOyXcNtSgqA5PsrQFi
+tQa5S4p4o+Rr/WE/eRBAysRjgMPwKrGG03v7ZCdXvl2SdgK/axdPJjpbiBpiovkmgYCC+E56drn
NNaiQxPb81Gk2hOWPZqCGK4pgDYfzxxS2xsPmVFys5v2q9UDjJ4t+448VCjboxcSAzpoa/6cI1uI
frWJJbBG665st+BAVzyp7NzGhQxwv05BtAz39CY0v3fs1zVhXxkQdOrsnTrgvGDpwE6lq8mdBf+t
WvTbXqWY6Yt97a77qkM+PltDtKcNduvUvH6OIPk46/8l7blryP8xqcVGy1Z+0VEG8jPawbx+ObBT
q3nguGEA5hLMFSBNuE9yWKyLRT3cYdUMWrO41uBh9zNOQzCsyl8m7gIg4D6xK79j0Y2PnLugo9D1
TdmmEklRuGIiFmlYRWheC33tyb3jH0YRQUrB9xpl3N9WXdJxr2iYxTF7P/PshoEgLOoDZ0YeTn36
53QUK94WWNyXIb2kCEi+G4dq1uHj40ZkGArHPuetlRyybWpMd/UID3iIMljk3Kf06S23WgTFffGs
o/Fcq9y4q+XyNFWWe4ikdhur1n7su2O2CGiEiEKFqt5pKG9FYc6FYkQX2GFwtUzlj67dBiKfJQBM
Sx5zM7/TtffUSW9bPkI/jlV1FnhjfWfUX8dRk/teT94R/ltHqzkMetwdWie5EAwCY6dU+UHAfPDy
BwxA0aEgBRnE1sGDGBCW2sBXqYvTfCwQMmxvGRdy7mcCOLsa7yPMzoBH2y9GZn9OVRyNtj6j4fWL
VSfrZzB/qro5Gk71lXlIctwRfZCw2KmMbu+m0aOT1b9F8dRwJd7nmYOtzl7utd5td4MxPrUmtqHR
jAu/SdKIZtlmOKWuCGep71Es4C8GiRd6IxqfESx7Xa/9bgFTvo+KKtTs6M4qBLzhmnm+m88vFmL+
cF3IPfS0X2HXSWAqhgElnS5neOlyedYK66+qvPRcfvVa9pYnsR5SgiALMefHSKjHsZ/HUJvzk2Ui
OHKnu8Uj42Scl8cl2eK3onYNVIcxzuAGyhUpki/FaKG7mqwumJExs6OiBuHA81jETPEkYWmQHPvm
Aw8hUBBrQ8VM3r7SCcQiSJNR2aRLKnNvSPZTwb7ezupFtV4e2JP2NtVIVuvVgUQc50iHJ0LGbfNi
S3veV61BWDO4oXXZ5XVOmeryI63tcGw0+0fGQIISNTNRSPTHPk+yoFjd5nFN9Cq06/xAGJG4n6b2
kDV2vhPTMoSTXafgkcsx8BRUawifn4Uk5VkX4l8r5Il4Rne/wkgMy6i+Jrn3ranhy0iLS1Ikbx3X
hYeNt2olxOPk2XjrGVAiahc2fmbTmeCIHhfzbVjYibCi3VtNG/lxjpHRpU1+KJzS9ItpquAeONkj
fEHQDsyjrOGByER8UWkTJILxd1KYeagc9eCtmOaBEtAKBXwhpoACKQlJ2shJIjOM/TyJ99K+L8Fg
ZfOnnUdPmaebYYUzv6JVsbOijwLy7Y5g+ycjiqP9avIe1gb3vXKOWE3I+DDOtibLyHoCRIm4AJQk
FCqzasOBGS03zeLbsezM17c8SydT5U5iiGCBoJBxV/AXFZ0mrKtxCJdBBTXNnW3ZNad8gRA6maE1
5sY56qs7ryCTGxp1g/sC3VLrsSPLJatIaZ/+xaNNon2rIZiRX0bEFBeLEzwtl3Zs0pyWgp6O14VN
7qBfRVkzow68kX12Q1rVymmHy1NZMe6Sfm83pu27mXFYIq78sb00N+oMssE+TnF9O8XdhbuIOhrd
vOzBHDIrL+RwtjIDXOUck5EJ9WawGEIo534yN/FSl4dtwp0sygkZASGeBHKEROu8tLm5T9ISpypU
pT2Qt/VI5EeGaih/cV18KZa9MBUwNTzOELjhXdQ7YyFYl3zxo0dyiG+v7dkeax3fcBXM7ijvRrN9
xeSMBFS/wJdnKdWMfiScWrheXxFwXAq+Mgp1M0YuWKJKSfv+Z5yih1T21T+S4I/Rxr/InL4IN92i
qWFk7qfuWBYlDMnso4co5FMgJLtKCJpEKTlp5J5JidHBpWwgWCsnsvh7up0qGe3A08qDAKCOpdIJ
WBFwwRedcEcLB2iMfcnL32q7NQ4lmiM/pje6I5p9WV3eBsc175sye6nmcAWSAwhtdehQNpM/9VZG
WiuWs8W86aNYnGYvzf2V+/cwjryllhEHcMX9TCNikdPwe4UscdBE4xELogImPff6GGvQZEYJS9Rx
8Ig9GGv7ZRoDSUXLL3NX7AWwPQ9pRTHaSzM51cNvG0U/BNlEr5GI31XLT+PN9TG15n9OHdUYxumU
eB7RfKnZRxS1JbSeakYQpdxgJtf+CN7jlUTABr4ShHzCgG3IRS/ThkvHtGlGxZHzWws1b0dTnrHJ
wn5q8gjdvH80h54oJun9oRfG3OhW7ygq7YOZpU8pSWA7laUPlWVNTLjmKkjz4pApU983Lnu4S7Ut
RyaLjJyahsrO1QvCoHhCkyWqQyvSR4QA462p8qCLljU0EAOGhaYfmylz6fcyvGXJVQ1adk9QwGQD
aohUM29IyWOntOlwmYR2bPzohLauEFWQKT58Ak+Fzyi7QECRdYFF5vquNo3XQsbjrhH6vTAMSgYh
js3crwH7yRyWcmEjMYev1kge2i1929ATOIGG9V2UXXYbEe3H/ZXxJwkGVDEZt22vFmfTnN4ahnLb
c6AsgADO2oru14INcuUKHybKfeXoe7aN2Nu50cZ3+lcB9wUi0JlnNJC6P+N/JXPvvVD2j0D1Fnh6
YZ1rWyciVaW3acLbGFcPtiEeyzKfw86odAYO4sp+vYTzuglmq+wGd72Gf9PYR434Z5gdgQTj8i1K
vtNpFc6+LEl+dsUSOt267rPa+cJZv+/yvrwpYy5A/XTpUiz4i+lxQY+H+9mZn40nnZCn/UwZYJYl
xxty32b0JCH2Osd0Z71M2rYlxH3pD7NQvmNZfeAq4EGpx929AD+Y2YnmxxENKOSgZei15bYx3hVe
F+24VTA213dSc+6jestlIlEtaDcoSTLe2kM77wknYsUBUM6Gi5m61SHJ4e0CsgYph6GnisFTEL3s
a/FDbYwyrLLyPu0kWGzhLn4ycf5jR3hkciKPhJD9jKn0pxRKdQVs5KxFpnOrmdQ1xhoHnDqFn5Xm
Etpx8pi77WUi++WA+is+R3N3zJO31h6tIJX5zUqGsD8o92ymc0bMZYXcddywzqDq6BK5ud4f9IoZ
ga2skWMB+bTI6ZjIc5TMz/NALO8werAwzTrzF+nKE0qfU7XioEY6chu19jNbTrG2mLpWPpR5Kc+l
NS1Hc+D32zF7zrWpuOnb+Rv0YXqupt5AMVHexjM52pWQKMxnspEadrmV8yDoZp2JSN87e8nuh682
Pcx9yZ9caFUaTk7+j3JDDVFA1Bwbu6heLKotrXZj3rY0zGRVh4ZCZGoyufZwsB6k7bqIJaOPoacz
QOriHPYUHn4DT4TcZzS6sY2McaH4TbLyYd6Vw1nRvgnzivx1Vbcls6gOKcHa1iH91XdSSt0QgVJ/
TMrhmmuLzyUEx+s8aQeXMntnpez+7poMfh9xWK9pagQaXgVjJoAHe32zEyIJsCrsbMHvyJR9h40U
o1NBEyOLTaI0wJny2gMqcOwdpa9+Exjr5AbZgpktYnx81HHbSYu1ZVFUgyNyzyD+l+My6yifwK/H
OklCLit9UgeN6jdM8ckjObVfrG0i2qKlCXjfae46zWO6ok/XyabaO0uWhjmhO8i+tn5vIW+64eqt
hHfgI7irLBt0ovVO2tK3K/Ititc6inhtuanQI21b3I01J0niwhfQTWjYIm6DaGQEXKReH+jRUIRa
JgPZDgNtTHrdaZJ8zq41nT1vPa4tragSiUOfEYA3svMhwi68fZuKmfyChGt/hp6e89AgemsdLbCZ
xW3XZ5Zv5fDKZ4O7vV7MobewN2fyJc6i7MaDcenVMg/xrNMNY7Egi3YOaY9dtEkzHMG8L6Wc96Xo
XpvGSn1GFe+4slrgQTqN/u4ux1gXdp5fzSVSKkBXQSc4yoq0Bt5+cdW8Ej/YzpgsMQw6y1WfRj57
a/ybKjqvSXTD0dtvgbcZdFaaAjDt/GZpqkAW8rPSJU9ET2uCzJq32JNga1wER/XAFSyxka2Zw1nv
tCXA9HSPgfuDUTZDg8kNUfQ5ZMtjYgIOFKrF5nguyk8PqbUcX+xS/21zQaZqTtoB0aXHpugkTc98
F2ta4DokeDkjPhonC9gK0v2kaqKsshpxmYNVXJEYmKIy08BYFhS+DrPUzXT/k9UF35rcxkK9+ZBg
CJaF+zUL/YtQdtIilvXRHLuPdN5Crlr708m6N4/3Gmhi7vczTFQMtTCk0r8qwxCKnhoQr4U60pzU
PmV0g0KU5OXcNfYZriVaE+fa68Y92YF12DrtuRDsSmk+3BCVw1Cu5pOkHvNzWbKUpx1941s4eHcm
xVXJBHGa7uuu30eSZrXTd29OXDfBsLJHTV7KHoecP1QWZcQqzbsVlRHySzZOROVaM3ynNMDCrppM
f52Ss64NL30v4mCd7DKo6/gZE/Z1PFt1LAOYaDBerMCqYabKEs5P5PleQoU400uKOEV4oJgnzObU
qemslWzojkgyH63/H3GR+9oiop0Eg4dIMMzCN3KKXfPk1GicED4GqSp561zt1xzPXnJAU/ehG2V+
zKZn3V5oraVDdRDx/aKaal8rMJpRqh8aWw/TDAVoGVcWOmqb7EmpuCbwATiWcaEaNo56buKytJ6b
ovpK1y0DSUYXGk/mzmnzoxwSaoLJIaaHYfpJ06rQ0pu7GNnharA/t92u47ETpxEJFh7nvVWjMNYU
jXSj/1eJDqGOPoYr2gRr7q5GG7eUtd0NGubVj7iKEOzGa1arNbAispRGhxfLs+7m2r1DVtkcqUT3
Og84qJDl0iPSXtVSMjWKltuRFEFTtnsii4mkkwTEdV9MEgK3v0cRiFY+014hy279gjawsTwHqPZo
XNvVfex5x3iQvxXeiWDY+pz6zOSkNyidJEpLmTWP+nAnVqM4zm3729Th0qGBUUiOiuEz8gz3lKgp
IFqjYqGTVGav8R9C8dFf51sz7+tDa3XTzhwB6c11d5i9V/g6Ho1S519pIojSoRhQrgPQna+NThe5
WpuTWTIInlgRkVMmN73lvDYRW161/vY55TVaj5VurvcYxeW5UdJ4NkePNLtoCQjxtMLJCRookr7Z
c9qPy8CU06QsGdadJndo6fUzMcy+h7RBa7h1w5z6EcIjtkD3+BDFnkxzFJE5L1I9bz9QcYwY1Rj2
0O/ciejAoSQtWkOyzmIuEZzwb2tRMd2YqiWshWwEWgWci7b2V5R3dlfWh8mk+ZVyCV2dIT+vHm4Y
ctVIerEaeowTkthshSCFWadl3Bc6majxk6hfxo4vrjdIGPTxPYpSli3bKd3AOhhbV9uJnKuD52oX
I6EihMGrEUTiBDMtr7w6VjTgyADU8PBAceSWFkZMUUN7dGm49OPRseiDVOmLTZOB8mnx1UTGn94B
6S6YMAdlu9R4fpkyNQ2NJy37LpNFBgQjdoRpuCzxRAT0TpcQ5fHJXbEeAdSDFVteu1ps34QLG3al
h6mjQvaNmkyaBqrsVqIb0XgESzT4OMJfGfDgGEx/hn0lIOVxJtTTjT5vry0Xs7T0iN2uByjM1XMX
99di9uywKRo/nmb6tJlzx/mWhC56VqIOiPqS1q0ZV9UuTxv6SvWDGDdNvOJ0LCY96Gkj6F2nAyyw
E4So8tzn6qzg7JdN24G3X8/CA8W9nUkB1cwbOVx3+gI0oc7sYjda3u3gubvIK044zwIHGMtNP7QL
eoEGNkiLKNC10zfbTAmBNaphb+fJC8EDN9RrK8+Hj7JLl29KKIzxzginETpY1o9P1coRX9n6U6Ox
tKNZ7cepDCP42hGztMytzoxNoBlFfHPVsMU34J1zGjq1tOVm4od4cOWYPCbcDP28wsAo5+JSRNOv
UXLf6kzxWgO7Iv2yDrNpeeTQ45lnWbr3HFMPjFELIke7G936XW0hKDAhAQ0AIGD/+luM+N60g7yn
kYNxKFDR/JBO9WuD0kkmO3tU467ojfWG+KG7Qj7FQv526bypPfMvJ5d32UzUPAV3q5PNZKfuHZ3T
b+CjU1DlDPH6nluhQBNpzA5wVsYbYo2f23oK0tYk0L46lZFHWMaLnhB3SnXwvn0N2x3eRl3yAOKT
1xVfiGQPVdxfoKza7JdeiKT1DooSICs9f2ekfWa84gWZGU00G70fuQ77wuxf5jE91BGXeyFWjCwT
hynlHa/iEGgkjvuakX4hcmKkz1OfxSnrGC+W6bIGTkdmNFgfcuLBXMWCRDOkTqyWmkq0bG4XBuXn
7RBQkiwb69PcYtgnAd3aWmoc2sWp1Kp7nqYeKHpMKOkYq0xjcjUscdAJ9PCo0j3rc0jb2y7PPlad
JT+47cNkz8iorfEKGpZRloHH2ZnqJ9UQyO0ljRaSHMmVc3PO6lLukZV9DatxxvEH8rX4APXL1jdw
G20w8egGt0ZdaH7KUKgeSnFyquTeGub2NtJGSvRsihCgRcfI5jvHFlaFpPDWu2XI+sAjMhXZP/sB
0z3Kp3sxxoTI2RX92fIGcpRUlYGXk+PBqYy90TGPzyakSyS7J6FlWWzpXGR264S70kA6S77NX/1e
WeUbibtvdZojIovFXUo1okfcKD2D8zmxk1sloWtblxkkaJCaAk51ypImxXnHHMEfIxcN2PBRijXf
MrwFmiG++RUKVLpZOAD2fHNnTvyU8f++l8lMF3LeDzVRBhrTf+QUSMZZwusJBiF7xrCgTlC33ZTd
rzamj/+WZ2r8i1wdZwrDiK5KTonNnj5Gxi2Gmy0UoA+FXG8zCFcBujt/HdfnonyNxlk8Q4kJMTh4
AfB27t9G8jzYHjR/KsSip5uTIWFWdntqOxyVdTneGdtY/79v2Uldy+/c6mRQ0nUN1ZdBrkkwJBCc
CHyjcOVFLNfuywHaNW+hCcpTOxccTMO9ToG+qIWt7XJlHSqpTrR7H5n9/44JAb3x8iKa4s3TmxOt
8F8Sax+m1sKC5uZwfurWCrtc7Hr7xXDd/EY6/UMXEyiYdTtzRoG8OneajTEYSaNiakjrQ9KX2BYv
/TnR5aSeMSMBIrJb0uaiUCHZqAFHBOa7TtjdrinLa9I1B+Sr+ZdbT9upUj3kygUX4BAnk1ploNMR
9xIaTZK90BmnfYc/JHSgDgVS5+jBi8HtNo8t+o+bGhJzcNmJnFobHbA7JLy5k3PfxhuGVo0PkZp4
OnNChrFsPugd0Y1kRtxL61yx02gQKhZwytyMxF1H+UTmxcyd2dPvnFkfAzdNmnBNnkEH07+SS+On
GaUMo2J7pOwbqocGbUyxKSX62CB1yUyCilgpaVV/C8wTb6ErlbScS6klvsuNRIrGlKuHeV2gAcu6
zgOxoP3V7GK/uMr0zZX+jdW8apq6q2LCCZAtPUmbxjtU0N4Xjvs+VOl935ghwm1zr4jZC1s/zkZk
/bRiuBFAnrGoTov4pCDyDB797TkvXhDEBFBmoX/P0+1Y1U5oTOpltHVIz3Htl2v6kOVMdjOPzqHW
94gTSKkZU8dkuVQHZ8VSbVrNm2nQYQBeNkp1v5RoGDKPAzjxuuukx+ydpokiYTnWsdcEjl6k+zK6
bddyW6gDd0m5Xixhv6bjrb6kJBbZcjhOTfaSDkSW09j1a324jqJ9HLF/kw3NqAlE3ET+B6ljqNWT
qg9W3WSNzARINfpKMeMZhPgOj7pHaiCt9VcX9w5f5lVl305KSGYr5oxNyPhmonouWg7RMTORMCid
yPeM6WJs3ThV8zCICBGN3pxbCk5mj/1u+1zZMQDOTtZelvXfrJA1Vd36pUwZ2Hn3SsV/o5XRdy2S
XZs8SjOPwFsDwFaGixUIHlaFsycjXlgS4ARTMJidoghjJR+3uynYd8+Pd7DFrNkRx9nUvtcMZs5c
/ptRPo4zg6qpY4w5AB7r2pbvxKM73urOs9F351pNzf4/3vayIqya5oFLEo3+xrW5Lkc67lhzCaq6
fPbivDnEruDMn1dazXTbCsu6kyYobAMOzyjIUpV0nUEC81xATJuhcAZkq072Pa6qZmhBO7lcOjit
+npB+v3GrghDSBGMTvHxs5Ly5bu1fZl6UgM9uraAqS92Pvy1k+SEMMcXcHbL0UUiGTSDIXxDXsa5
wbmUl95rn9yNG6vKK2+muWWTj2nrDlnx5E386PB+L/3EaG+KusetLZkM9TGrmoO3RO9VmnwZdX6l
lLYWpHqYlXrG6+YhpqOuoIoCySgCqHUCmy7HaTPT2Jhn+WEXJZFwkLVv3Cx5c9MHGQkkWSJhlrPg
YsvvlWhOVo1kVUZvGd4L33CARQo4rwMsbrIH4S2lemA5cMsBMTshSoyI1yt97SQUz4KGB0qjl7SP
ftkm/phAvKaztRN08IlHPZrWriqQ2RnukWbJ3KTwZ8BIVm5909BJxdUqfMGNJVB9BkEWvF4mSYc1
y+x1Xk0mQNWXrrFTbi/bwgPMXObVQ1+2B6ca7yJwu3YK9Wsxb7HQPrhCvUnECkRZtjiZ/b4nF4TW
9toyoBOKsU1HM639mT1o/YmJko7RAwmMLxGZFcgiETwm2+RnAT9BEECCfTjlyMivDkogyEH9b4Px
I6oop9McZUyl1FuCRg3kFzNr0rr87UzxRu+zSs0O/CGHimRcPWXAsy0arbESZ4fOhSTfyLcclHZO
NDzSzmYuru4d/SOWBaNi+if2upLFWABxiwl5L/gTQ9bAfGHSzS4fmAUbdwWUeR5sdgl87sFiphcA
e3gb3TrsNY2OwVBYlGtc65vFhI5Q/4FQOEVF+pw3bA8q9SAdUF8u4xQiFCQpAHtc6Hjlua8xPnrn
qWsz8CKCualqmLaiWOiWetrFm0aQpvBBjuau72r7tB80tiBDA5wbwSnTNZt0vxoTdLU+2YzTUETl
7pF72sE1FsLNKy4st9IS6SmX1ileeopAmVghs1WUQ6069cX4UlEzMWihEeLRL0HaCfwtRhiq5GEQ
7ru9UjYRCOOjCEfnprSPNhmK86jikdQNae3yoZ53wzSwp+DQUZZnPlgtw2GPbkI5djuVT+KWZKTK
JMLYyHhtPeImAGasaKS7Q9PhXSgIdW/E2N87CNgiMyP4LUGd22vhlJc6pBbtNtM7gwQMjo+oIyot
XjJeBicrmQWPyK0wErgwJbQKyjLGVJzPKY5j5BW+ntFmXknVJI5j4tICVBy9T43ZzRs/3ZJZvcvP
GrD631XuMSDPE5IM9OrcD8MunVY0gMoqXocy5Z2hZZcNusR5E70jI6aNId9Si1gzYwKrGLULshb1
iWmKnVjrubFgmKHHECzG+tDVaIng+fnmxMaST0+tizazjLPHqWbg6DGVEg5XX97gJKZYINlqE4fT
cfWUevEQDAQGSwHrLnmiqv0jm5Wl32hPUuh0/4Za42fkK03ZHYpCixi/vEINmP7pBXuMk6ffUNc8
NxEHpiiU2HWOWRO8uVCgS3TrkLmS/BiGuKhHk51AGFpVWOTWPiys6K4ZKR858rr16jm6909ZjPdd
G67m1lmbXIQUs8MaiK1zIY2ds8SISWsvXB1qNEYlnW3BmCFrF4+vfhzwNfpEOvzJxSv9ZmzORQrg
d1LtXjTw6blYmoFmAJOLxAnLAw7ukVJF2ZZ6gjf2QBDcKxCgCylfzp4baOC2KLnKUaMH07Nr69US
tFOyyR3aJ00TN2qbBDBtoE0AHAhjX7KnIfyLegeSWENGB/G/tSNfTcd6JerhASEUVQ0NG0vMV3RB
lFHOsXI9ZnL6tWaku/1qO9bjJnUbemD4M5klmG69iTG6s3zXhXOZs/WbeQG9D32vKwbnnvtct86l
EulFi6oLZmPK1+XRmot/WjP+ebb8HNPlRudsthfrsnDZKNrlunQf2uR+OJ1z02vslWq5mlHzmSvj
Kr0cPBMh3Iv72Qvtx+3Gr7EhJEH1e1bcpUnGv6Iev9peBfmcPuqme1I1UpCyuIDMvWy/Qr67pnDl
F+c9NY3vrl6ujVtd+rZ71ZI/ii2nHZ6SJr1OXXHJt9ugjkJs+rMIK04MfhXlbcHJgtKabW69dlZ2
gdL8tyD2jQRTyS3OILt4a3yNaNjV201eJbHf5jmdUFUEa63d22n0s/1ldyUBWeLayUHwT3ClOQGS
ZPzOWClc5Kar2ZYXIusQl1mvGGO3sfoV8aGvT/pbv87fi1J/1tDfrYuLzLb83f57jfR/KardRVy2
L5Fp+YeoH6LCvM7u8J11za/ImaFpcImt6Qoy/BsSwF2xXd2q8rL9XgpKdMiq+8SQP+AzLu0ybfCq
S5xvxbX3WK35h4FEu5q/uU1dB1prXmoy5TRxf7o/26/rgBd1knu90k7blzCqeK9bztloxMVdhm8F
c6VqvXNWrv/92cyRP2biIt2sue3kR7M3PtzlAZb95/ZHLGv97pkRcjt5rm2+k3T+Jrru4jgoF+1P
o5Y/qVJf28/Log0IinyoVAz5trz5v4+PD3y21iu5q38dgTde/m00zOwa8yrBZA/DCpZ5+ktdhmrk
4bIgvlMeKKO2v0VzQCUIztb1OmTJFfJrTNMKM27cPJDIemE4glzfGYlQI7uVfwS3601SysP28LZ3
YSj6j9X6/P/nuT3wdXXfa8bGEOT9Ipuf+oI5NC/D9lJsT2D7q7oqEZtMp7UeHmxS8P77+3xEWjd8
51l3bnvOiI1GwQewfQhUnRd7/cwS8WLwf2WRXejQXG7nQvxsn+EQ8Qa62+ouT13ZfK65uFQ5izme
yrfW+AP5+4PM6hORJRqx+CD75ahl9Wc/GZeuV2+z/Q9Z2IsbYZxWvoX3yjQetme7xnywfAM9qTny
sv0L+HAZ8y/zn67R7+ScF13I/U+NWMYJQ5yYXBSC66tFs5bcKIq4tiA+bfur2/+miLDyLTaL7/V/
PJ3XUuPcEoWfSFXK4dY4YHIGc6NyAOWc9fTna/HPuZhiMLYs7d274+rVmn+Wn4kxvOQD+PM4Yegp
dymPFzTwrIXMsFPDyxBOF9zSFa05777CFNnAWFZGbo6M5L3V0cqQMC8I/Jane2fgXSeIkX5N3TzM
ynipzdepqN6jcMWqMAWuVT8jffyFkv+k63y/kpwAXu+mEfjkHN5okb9mjAmjPdPT2Ke3kAWsDQVZ
hrm512xY0bRTwPmQr2f2yil4G0zj24pAp87VvR/+HSoSULe6433UOiWroA0uxdB+y5M1iiaVy53S
/q2I3nS/maJdTdDw9SG3lTELPSmt+w5K5GW1mU3xKwvFCJliTL5lE5eDwoHxumxZsrrxziabPBQ5
fT/sSGcdJj3G/4khLnfpGuGMMyhyZZrZMyDcS1IHF9lgB2EumB9De/hjOXS0iMFMX6h34TD8NnN2
ihsaVvyu2NYFlaxpQjkUJ3dSzl36aEb5m5iAUjEwIdGh2ormNszhVycnscrSlJlj4K49vorGJBwB
zI2T/fT2aprgfEGPNvQrUWtciwozGqY3Z83Rm/ei4OQO47h8iAOSwyyqqCR59HZMTn2+Z7bHUWVz
7YFzG6T42tGrmUIL0ppop4DzjaiX80XthouTbjK7+kimiZiX59E066Sk9oYxPrd1O/7S33oidYyR
zGNU2PXkZ58qi06zEzH/1JJQC2/NOryYGFFSTicTDJU0jUgGCo1Ym91RVl9Tqu+8uKhJxDQW6yAC
Uk/+ub/RNVDH/BYhOqPann0CJQfWWNK/VjdfREOKepCfsRqf5P/jJjeebW14W6yLKLe+cQ+LvVG1
pyr1P0r0jxgF8qOR1n7ToXQU+ZLvod6y1SJv5wf0xPdw0PXjcfmorIzcmk+HEIDRZ3TxqVDTE5iS
l8Z5h/75DKLwwBTDh6IjhNeDEzypKOL6RkQsztVLn42/ebafTfXojT69CZzuBF65Lre20c6Kk7+X
6ljBJct/mrLnUtSP5H1ymn3RVZNRP8Wg5UItWmyErVHOcr9Fl8UfllN9iYyWbJ8s7VSpHwRR3j0E
iZdQh/YWKv4V0/6uAxOKOJZArJvDQooelUd04HrOjwMJjcoF/RG3xmF5ciaQ0ZeBUUFIfEbSTq8B
A1czJG1m6+gDvxC2vPfaooLkjMlakep9dIAsVP5wlIeHsPG3CMiERdlDMY+XJOLJ0mrEj+hWuq48
zbZ/Xl6UQwv1EviOK9cHfoz0yEsicgQQD6oWcwtAo5alWVR4mn9p4bYaul8DlgdZv776LGPtVSdW
0nL/mYHxF0rwDBP2z+VQUdJcTeN0jOQe5CjIdyQkUfpYW1dlu5Wb/fe9uv+jusgNH1VVdSeX8T1N
W8Wxeh/O6GZ2x61SyGzjWzponmy+c1HQcvHlofT6ue0I6FkFL8S8NM78a7TvhnBPYKdltZKeLSDj
oepHxUtfaE5Z1XXwITpCjcSaOU8hrX7iRIi0VklwcZ13Va1f/p1WuUo6wiNpdLRMQ2YEukL2Qt6u
9t11PsW7wtMujomMtwfRqzrYo9SsNqFm33P1k5UjIF14gk7vIym0iygu8Q4BSmkEvmnvcCPmJhy0
W9IZH1q4F63lM1anaT5F7aV1fFbc/ztaoqrkcBppcmNR+xaN7Ot/O9FGxNUxCL3u1y1zjh9caYPi
nDPIhLIuhggm2ovukLPT6dNDBD5AxKby8dq05Mcm3xmwSf9eouhZV8aDrOPy1Jr+4ZfPXRrTHWTf
ifinXCkfkk9feVYC84SPuxhyMrf0dsPso+gHLZ0vItaJinuXKddNoW8TlQGmzi2Zy3Mm+jkcx5e8
GT/6H8bcQKUD0rQHUxC9UTtayWqNZn5Q+vLW9JlMjIs009xSx8GdNZc/ZAC/jGQvTqscOoa/ETnY
aJ/MWvY3pZzXTrhTTn1RtejdrgYyxYAwZ74ZRM0p1jHqo0VE6d1eybdp4UzhVbs0inohoZ+n2WuN
FxFgqYvagQ/d2PUxqn8GIYfqtNudqS1PMV1mzwWHU987UunVwptM9w6jDG01gaD3Vn6y/Xo9m9N9
4jTfYrzobD75HRXRlDlYrX1irusxw9hqxyn2ti0NEyI1elwdJFQA68d0NO+mJjZZvrPToo/cfmM2
1VHk5u85LeUmg/RIXoCt4DL0X6PSvg/U4nQVnJcECrJaCosU40nS/ExrUfwkC2WU4nf26YMOWliU
v5LLUNBhL06sCv+nqPoBHWdY0eOk2gB1zHNLs0p86tX5CJPiRZ+/Oh0EM3QgizPYRRjXKWYErrIf
cNR1BGAxMf+ZF5HmxvAPbb4TS2mU0PbiynLFWpcABSMgxqBjuo1hti/0C5zFDxSfzdc+h6b8WlSO
qIepa140LVpUBRHW74gqqfXyDN8Eykps69wnl3GVNVjYmvGDqkLxipfFGsQ1akTODWNkHyZmY4ty
NLDPQTLtQhCdfuAcHHJ9Kxrub2uQGVFgbGLAt3HdwdtWrRrCPMlmMzDz4rDfekJUCaQdJOMt5FV5
pZwLAkiq/Bcw7Uc3tr69cmPg+DENYx+DQhRF6JkWQ7edHz8ofpRMOXvGe9Tka62AA8ufjlVr4FJG
uGCo3rK9V+DY9HLt6Db0Yv4VwMnpEi7XM7eqpdUpGgESaUe5oyElCS+cgUhkx6hU5lFQQurppudv
M/QLgCx+Oq/8Vsgb8R4GftyA0wN8gCphZsNJYT2GYivujnyp3K/cI50JayOz4fcBoxLvII47LZ+X
tZ0C/6enFhpYn8GQvBXuRj6V2snJ4BHIni1rRSfLrvfLferZj63rUOqNltdDoulh6CikMWmJc9kQ
qbvp39/SR0MJjjQnXObrbCiOy5Jg7GXbYU6HbgeGwgDJU4o7Wl9PPpO+5c5dVkd+Gl0PlIgUMnMH
5Wlp/zmJ5VnkKcCuGn73KE5eFvpkOjFWg54+Mg1h5Rj0GbG8dpJDxz/+ypuampRw77yKyawrDNpY
H1KCIKRIZHPx4rLxDpJ7UNyoC9HCBiFUS4HO7+KXRdp9j2EKcgaDvD4wJOnPfDTjRQ2RUKu/BQG4
lf9PwFu7MryWAz6Z4zaaIFtpueyiHl3CkczZApfcy+9y2gciTdcdLjnlL0P1t0nH/AQCXAT0JM4O
AwQ+y2wnLpjYg6xwX9rq5CT0hpojLf08rTxGbvnnDsikPzlb72FUoDWoDO6g+1Un6D5i/Sttb2uP
NWNjw/LaMftPOQdyJuSnpjffcgcIfcaRGOYP2RWRv2UL5no4Bq5CSOjsTHgiphIWb9kbkSSRG/CF
Xwazf7H7hi+KbB5gcKR6Tt+PWCOxZ7aXnSbwaPIoWHDxBwCV7/25oRGAiAXtIT+N2tikDD8TP12i
KLUkrifxkCrU7Sz71MR/bn7i+3uqf5sWdG3QGbcelm5wh6PRhES1A+UHzISR/JTlhqHzt6qjrMUf
EnlZ5J+1maNkTyPbTqRO1skpSWHxT94DZdA9ZYoraF0jOhbwLqr4RJH5UUkhga2EWzW9F+spTqH4
9UU6MkgECLfaHSX2FgsriZP+ChT1UfTj1Pg7MN07Ua3icPfxnpmbB9G6hVKdE1870be2UXuVwUY4
zrZ9k9H/ztgO3I2/PIhcsGkYpwbiCI6iVaOqNOX/OVaxPT8MtGCJE6wwCsJC2osyhW2P4XCchCUQ
0o/l1L2XXXujNv0u7IjXsaGiDESxuYn5JBNrzD7+cPIvp6tOBfEb5Rd0SvMVgIvGMgdKjvaaiIsn
hpFHMPLNxxajzDyDU0U+TWGu7sRomyYZ7rKcKfc+SKbUIsotme5B1oO5qALJ77/lKs7IQBOAwiOG
VHO9g4sqiczmXdNPoguBRB8VLQEU2j6I9rFV5zNOHuW26Gw6+GQXTZ2V8IPXwfNeRNmLIrKa8WGK
AGygzBSVTg7LvxHlBtHADxikF9jiyb+jLofgV8xj4/kfXv/Rh+gp5LkDeNKr2ldQvHdACIM4eUob
lAefEEfezLLVrHmv4hQvamnG7CkAYbXceZFg0/NtFpM8KYy2uFWvS5guwbsCi4ZHiVncNByOU8tr
tAWgnCTch/j00jNOzJ+Yaw8iDq9QPMUlnMnjYQsNHb1O2km2dkqak6ZShwGaWgCTGawfIzc2NFLv
FXf8IEfX1aT43Oo7Ue2NMxt70Sf/9ApE+c+KBrsuJ070TaXZrKd2q9LCJtKuTwGwT5af08lA8htP
r77FFZefXFq+ASzMtq/t9QyOXvJSrcoczQwLnpEVdTGmXDb2DCZsk4ImDeIM2AlkU7dNmmtgc+y9
n0VZAPW5i5pQ+jWXSHvRLIpxhCPjMI/Rd1WtRLzEUA+Oe8Lpo1xf3IuFgUL20Ov9hWaZU87QW8s8
yO6XiXtHcyJFx+kCoyZNg/MtueefBgvN2JJv22jO6dpy7fLGssNdp7jt1sV+loSOaER5W0Typ5h2
c60d51T9VMedGNqZEVKL0tPUepfRly6qQqIwiWbFwBWRA7lJAfqi3kkoJnZGThhMo69Dyuzq/1SQ
HMi4VC5+txGrJBu6rEUfz4zlSe/1yT6L6yb741no0+JbMrFgVM5TipA0F60BvJSGF12c3MCv9iAs
d1kvmdruNw7ImodPimASxH8Vh3rI9J2iuztJe1NxOqdjfgITe9YCm76U7J4q3E6fp32LrfUQdMUZ
L22863yTSpjxK78mGFXfKZ8nsngO4g3M9hXOi6V2QBn4UgFeywP1Sb5CkvKSwE/Uu26qPsRPppf5
NFvuGfAn4VB7L3cmPjINwico+MI+PxSk70l+PgFEO3mYIBsTBKnfOqkU5oMTghrNt8X2qBVY73Ki
7zbB8HbX8o1z0f9KtSELPcnnS7wAieaPitx0yAm9J09Gch7aW7VXzmZ0aH9q13uR+5Rsn6E1Hxro
QC4UOeNvh28U0uxK/6eGgYSK/WtWrgd0g2QMHSP+1M3HKOSB+LUPp6VWovjZwTT2w7Wn6Gd5r1zY
w0G1yYdKGrGtaMr1r1PT2cqTSVGiIKSRe7C8aO9HTCzk9dnB+CLHVJqePRu7N/26lFTkSabQZjIF
LiuClzJAQpPzG36OVniblelWL/pLOLPyrJGttg+WO4FOp0qrf9kduQMGBbPtBdsumU3HL79K9y5D
5kttgl25vTUmb9P4uNe5cpYFN4fxLle8dYLylI+oI/O6gAKI9YcFhF4o5UokJsCUyD2puKJwz9Dh
7L8tv7flwZ9eJlIecCG+FiCCG2R/nElZ4tVnSFQPGAAmqWd5XT4SSzrBA/BOixW0heMKaBzmn6ZZ
8MRHKT/RtK957kU2xkyqkze457g8juH4LiupOs4dpGprWXB5hMRz36rxJ8n+3lnPxqVRAZjE4Htx
+kEE3ulZuZF9Gth5eVK5sppnDwOwzK4h6lOBLScnCsLE7uyrYpKVUe3HvBivcpdkjEuaMvNIbSMI
/y1uS1uiTfeIa7Fq3IpqNnvoia9FsmQHwW5iCttbU/UOUs2qR2Ab+QnisNPckHfoSOD06rruyzso
L456mZ5IyeMG7jXDOEgYCQz5iIV5HaKMDDJqQFzQJdjUEvU4gUKnP5gesIuvhYAk4h/JcUn+kGbk
JV0B+GIN7xWtWBExugSR/3xSW3r6esrftX/+56tC0Lan2WgnXy3SabrqyYDHKKYnZUZ1ThzxDokO
/PnDad77mHhi7mGwHbRLkW9pOfyWlLm87g60E+d4mlTXJPMTjcMRnPGqaHqmeKaSsqDWwbHLy5uI
9o2+27Q4A0U/HOXt5EUP5nXjqHCaVQdRI1EUP0C0QDmcukHHyUEzhre6Gf3SKYyV77/jYdwbirIR
VdjjtAG9io6kbTWeZuQppXoz2+FTCRLnn7fu+4TWWXXXgG2jK1CS/BTAf2MGs686zBLJkOflHM93
wNO/ROBSHOyagnrdazeiS+Q1pVfRRu66dog48TCGEr4qbbiW8yQaGObdi+rpV4xcekw4i1OGG1vQ
bR9OuxKBFikVwXb8/m4KlbXmaR9jgoc8XUTfla1ziEhHlPh0zpdJWUpetSKWE77zonju30VriNrM
uBtI0BW+cFFHfvNC79NKxF1+d3jLGEyfSf8kEjo3xXG4lm9WWgRfhFj0iqrl32kCLLq/NqaUWdTp
ougljyKVVnqwaNByX5XBOJm+dmz85rumk2Qo+hdZEXMyXjzY+OWoYYtV9cXKxw/5FrlSzPqJ8nfL
7MGniYG23f/+Inck79AMmiCnW923v+TgD0m81Y3sVp5heWsY3xsTTJBIhZjCydYvkEtZqvotC7Xk
a3r9awAYjG6wbP8di1B12PUaYE+YxLtFZwR3mtp8SN6pxkKJnLYNuEfrMrnBRUwwU3kvRzlwchwC
Q78EV5Ux0+WbXIPyOEulA2aHLviON7nmf0sNe6l6ALp88b0YZNbJnqwPETs7c1dKGj6H/F8tQIcq
OLgk9OVv8loTEvr/LtWRmh5ZpX+XY5pb5ikq3a+qu/lXU3bL+Xcqw9OU5c/xCJFQddDy8kPeLRHp
oiNadWNWyoHhsReLfJXnqjs3YE40h1eWr/fDc/3ewDSeV9VraEPfpCcnnwQkxWvAnTNQJgzWEK4L
K7zvzPGlB0BdluGqUA3YJ9U7P3o2PWroeC+jpV3CQHlOrVOHoytGIA+QpEqJmX5Jt3X+wtH+FYiB
KP8Ew+K5Hyn+FCMXjtTaIrniRashW+umvbwvwf0efHga6BSh4f+Oati6k3QzHov8fdL0W1DvYPCJ
2+SicgHHS776YltJ6oj8d4W3Rfj54lXkwef83YMRYYAblczwrdkUJ5BUm9L3bgOcdG8MP+bc/VEZ
pTHYuJYkmpOq/NTs64mCSuVBVFJVBzoYnhkuhK6bjyFRKqP5jvVob7ouvpGPAJslTegc4jwg/9Y+
oplwM5zDqJLQ7LYNnAQGMTJMtETdyZvLxBm58UYCfHkxM0vKHrDZoOVLuz7TiUQMRhRlTu+yOXIP
flJcTw2DaOVNCeFvOzYvtsXEU55X3kRwdnBGZnsbyatGVVGWR9YspAnAQVHD7/wZkn0kCqlnxgB6
7k1buI92XAFI4ZqW2bwB9aDTjmxMzebMUfzSaHLWJkaSj7/y9OMYPTsRjU/codypNbNgHU3XcQi+
Hr0LbdZZ7Zu9lTENts9/7LY8F7jFrh7cBSpgeZ5bbLEwbcNw2O7VEp6xVD1KHjm1qH5ReuzpOlID
+IhIuIiG/zuE7hcKfdHOcmA7EjSAAOj7ho6AoUcofvK5dyZNVfJ/sUVyth2XBn6V4Wk0i0T+Ai4Z
Eucxy6gqlPh2fFPgDm9Sovdbcg99dI0xuJGaUQD6Ci8oO8lJ1et7uHFgv/t2jbtS4F8UBeT4SsFB
zMZgsYTKxDwhB1qJxTOfH6OCXteg/RazZnjUGDxG6IT1/ZJiWtKtFLgqcHXM+XiRkEplXaXMWVKy
rI8SlUrw0OTTvaLVa4nPJLUrxVBK9fc2jdJuelUxnkwhgdEOxan0WmAKMbRq7bUkV6T/ukmVZ6nV
ZDRjNb7++pcilu6LxvkuYTOlkCd1Q0nc2Lb+FAdkL8kFSwlBEiPyswK1GGiEmpQY5G9ysxK+SOyn
+Zs+HL6lWKcDb5Air21+AAB/X6qXsrv6VxI1P+KdCJe5a8DUEB8EhWJAP+EWxtWSNCKpIrUcqUzn
2gThSXMzl3yX9NTX7lI1WurAEN/HhUU+mCQMqRapD6N0qGkE5XsS7PLl7sscRwZXSN4hwiVVZSHb
xB+CJG69QGQg0WLOUkm7haRt1DQ7Sbqu1Wkdy8br0eoBdLtPcgUpyMhaJHBU2hppYbagSrMf2Z5Z
bfZ10u0kPb6srRR8vB5Ad1+8LTEe+2b683s7fMtzSilRA6NRCMFUSG9Kis9keD9Lws+usqthMp4k
hlyCxnl0n8bkd0kydFX3KomGGDomp/Qe5eJyRQn+xzTY2nW7byMqoSTwpXwUxuprkhXwg7TXZhlu
JW0lOyYr5glnIaNo2Nl9ZQM+NJFT1qyalGcdqK1sZ5wNO+qoe52qqVRahyY7KQ3ZKuFfiJgtBqF1
p9wnmfI592T2jOZh2XJA7M9dTCPpP79VgF2oh50/KXsxljNH1E7jT2d4kcMtL9HYf0pV5yBRrrg5
cnoDhZktuMFSsEpchD6cvxmJDMf5Rayim5FGmj87VX0PKdxD3wc1pXpcjt+iKEL1ZvbsD3EN6BCn
IIi2SiXX/akr0UtE77O4mN04P40NzZidsoEn8nap8oh36EPpmpTfkTyF1AUrR4oxNJPbB/l6Q/uz
4ObQ3YD1gd2j/QXMea269XXgt7TYtr9S4A9HULnRUSotojUKu/2CNlrstm5pa2fy7yRLKJInJ0vS
i6UyQQnRQrSDT0MKMguOvtq/C4zD9xi8U7/K7tQRiC/Oi3yK0i5RWfEs/zeraJfl47X8bcGOgSUI
HficuReBLcm3Mf8AWDDtZf552TE5uGP1FITjZ52GOzN39wVMbprQILzLRSVJWcTOszdBMIKSkVuT
1+Xg1P0R3OursRvt6SzVeDlc8gfB4khWY/7tvGTFFOoXOWOFRo2ee2EsxFm+t+r0TVh6tLIAMBaA
nFxX3iAxi4CqUpl21ad/ahPAb68Gn3Ln0eQ9tDBqzeTeZfFljzTQXxv5brmIVaT0cPi8CeSNGDlJ
Dg9lwXDrmlZAj0J3xbblJ0lBOUjIUu6AOiadGaJCnCYZyAbZLf3uoSzTtWvEYEv0S0ppzkevpcld
6KeHnNCLFrJrahbw/+pADOMLfXMXD/QxCO+MKt9ILSDprEuoMLHBcmgzdJGn5iyZq9CgUWllZuMe
bwAwLTAaCcYz99msaBMhfyhp9uUBar3ZVJ3KlGV8ZQQK8iLKJI6xy8Lwuu6Yd3qMwBoGHOhRVCeq
tB3+fsJ8/Ux76l/x3elfZUvk7yIW8jOBBXR2iofQli0g6T01VBEdUoW9TMeR0Wk3gqcRsRK0n6hv
IdhsKuVR/t9pwFvwmugP+jIf67a6pqliwQiKuhHdLyrEm427FlCPWNwa7jzFLV/M3DlLVVRek5qJ
VEdtxXjUOGBz3sPMXC2F/TI37mFM34rNFR2wRMO1Whw0kIF8VuQljuyfLu23szvuBXglYuBaCc3F
3bXI7Zxaz5CdQbHBE6PUNQCIPStUtsEeLpVt3LOoYvS8eZdm2T5MioNvntnsd7EDhdgZOUS0K4Vr
mE7Xc25exbm3E8MmIbh8oRwWOQMNjXEdy0b3m6ywVDzkp7zF871NTSVEjrcA9gQBQJVEwAJbyQJL
tSUaSNTl9pUMeStIRIj0SsFMk0RlNH/VpnEfDc/0dlNQxyrwJykBSS7T7OyHOoC5QpxkXFYpXPQa
PpLx03f2S6TYZ7lJUQWMO0BOrKtZ6e/tjCmEo/IsKylP6dvuj22pB9VdNlDeXsQ+dRMLVpz/Pq6a
Lwasz2KD7HIA3Hmf9wPMTvlPFQYvduo+TlUJ06QUuYbFaXBgVpkHhopRN5GjKWYnsFpQdDgi5S8I
Meh/XmKgCrKocp8i7oOIo7uzFPtdNq6fHlNPebOSZE2PE0NXyk/0ruhcYhaaysdnamorEpZLKW5R
cmIq3YbjOl31xD3A5U4LcINkJ/QQu9qxbsR0S87WFUBO0Y1AZv/AG3B7rqtwuhOQGP0eR4EnhWNy
bGp6UMGEIRtdx0CU0rhSbMooeBwCPDUZVd/mr6KddEdcDetR8g8SY4rhS+lG9dr4tTOzk1icUXfe
9XrJ/0gmRZxfYOyrJB7flmQNHxm0XNQ0/FLsdEG8Y3oP2j0TwyFeuKiB9vGfgpRV0ML69wras7P4
ZLK6oiGpcTFX3L/xK/3SwpACDH86mGDn2G+b9jFDh4+E+pxI6eLmkT8PIwgLqBpIiUokFnVNA6u/
khVd9JKUOpqgXflTuNSmBNm0oKASn5AkmF8kly4+jefiGztzsB38/FaqCTSPnYcIV7vM8tfI+BWt
JueocYfPxn6RhV02T0RyNkIBsUjRbC7o4u/yxTmTO/9n3BjP8W62DBwBTKAqN3IKxUtZFBwFPXlr
aXh7qp8U9PaW5bwJyHsxf2ggwQar/U5r1WOYcnKU9lfzwpfJYzgr2yaRhkDf9Yae1LrYSPJL9kWf
Qwoqf+5O6Nn7wjK3ckn5lzUG8FmSIxBWIJyyqo1r3rt6sV5On0OfbUaLHTGE7JI85iJf6Co6ReFl
+gmMZhsnw/JR+fjAgVUr53miqURkTw5IJj2lWsZoDRQ+R0qJX73SeVscxqhayRUlRxjF7h6CrKVk
IydyqYpbjFuAMBfGYbZG9gnqgZOUTKumeHKslL5Abz/YCl4+dRB8KA9LKe9R+uQ8X0upprXNQ0/G
XmNgfEy2iigVz0E6ZtTfuq6oU4TWKXLBTnXj88BC60a97QJApcBDxz5/UGCdi8T2wyHJUg4XHxPK
fGFiq4IhgzLrpYAezbz0mFcb1TOgzGSeCu10j9XoXOXNs1I0n0kVX2rXPyzXspF4Wkfg5pxpL8GN
wg67RfmQW4ztyadXCxpNtS9PXjeD6SPWUvVNYVi3NFEeZ8H/+uFnyRwkCpktfqI8WMAkZaVVttFG
apdSQ5fHXwqTXvfVDBvR0fKreBVvfa8u8JM57NGR84qNPtbk30Vbp3P6keqQ/v1Z+4p2XRgmbgUW
s9TIzIBMW2u9ygXFHRAIHqWaV58oTo6dKCA5jmJ2IV0nx5S9SQFU3ldAIZeZYClIZYohEQS50RYb
JXJvJGaQz0nECOr1OikrJgmz86L6omE4eMwfcEFUEoZK5c+DFo7Bn3BLFD9yGMW3ctNtldZne4xp
g4frjH0QjdHRIyACKli+Nrk2dcbolXB8/adMxJ8QDKwFo2ucNff/YEbyNFloPLehvZQsoxzuJWdm
ZM+4qFmrrq+6Pn4Yp/jnn0mPA/cw8rpmagzKql+MIWPYNfFZOP+KqyF36aSvQVe+inUhsXRNEm4n
x0Pexti5H4D32Bx5o+gON2XEgKcDzCcLIL5Ek95XmDoBYYm+KSd33Qzo/66kZ5qybcTcb/wWPUrX
UN+DkEZN8143CBf1Jd8kN6IP1nUCNsC0PQgnXv+UKk5XUBwyyqJDUd2PwHTb4bPQpl9S4wfWmwj8
W6JCcfu8CKaXLn5sPVKgsk9+2Dw2Biyhood1ui6QctUHeV93sGDzJMQYY9ITbyxOUR31exgOt1Jh
FE0hm8VMsg/oh+VmaD5b/CDT1S4WlENd8JIDxhDARl20D2bNMDsPW+jLuDx7fBJxlH8L1EmEXATY
UeBkCZR1WzGLCw9E3rBAfvNOUEmw0JOQE7QvbVSfBb1ivU5SFOH6l3ao/ZmxHPFGtlz81t7p9l07
bpeq9LcSZF9S7xZrJJjH4K4w9K/ltsx0OrZlfGvTdp5aHYBbVgjy08tKg1eMWqEYeqnT5pIBJ7ec
Tkm5KTksKwotsFHCcX8Xd7xVM2eiQSMB5z7fKoHi7HVfeYL0WF+3gQ85ZqHA0thX5lWpVz9WaOVP
tgYHfqzus7LwHxgbRQ+AwsQKJ3c3nQOPFHSNcLkCvTGLowqs59mp020e1/XGcZmEbHp1vO4SNdtF
g8lkCX3aNQOYtiAf4r3i1wqk1N1qnPPgGTp5JG14CkGbkZ1xoQ7emkZQ3hRA43UgspOqDG+hof1Y
pabsSzOFzxD42qYIyxuTWWT70U+EddiA3KjJ3O0ICmXUb0HufdXdg84DrOA8YvwK4yw2ce/vsww0
oj6U4bM2NKvYgXedocM0ikFdGlq0qflpb8INzk0rkGOin+1H0x/NW60cQXF11mOcKkIe7m1To33J
/N7aGhkgR7XeWHGpQxYRW1cEfBC1rhwlB/revmiZXq81x4MzkL4QevAZSKvoxUfa18ZqDtpDnNI9
PTjzddgNGlEqfSEE/j4cQI/NaDw2NRkem5E620JcJBgc0jXDIsf7CXBKoaXrvqkuKSxYaTnB5Kay
1gxgXEPapa5oOu0BTfdro4G8JhuyYVWXUw9NqEsF3YlvjIlirW0W+cZWQvtqYkgtA2nQKy39ofYQ
vBuat24N2OXz9B2GF6jMcuMxS/t9Ek3mymMONDzQ7ovmGQPvq8+dnT7QSqjBNE+j5aDpVxbum9pP
J8Md75hWBUFeaMQbvX5XKGpHSXTbOeV4BeToDlL/dw0WwlXnDnwYjn7Fsq+HKrrkdch0qy57hfQ2
lcx/vnYqZ5ckbo0bRx8UPE0a2mDi+TLzXQ3o8pwbBfZqets79ROuENy40WvXQ6R2K8i0t01UfPjS
/GJAB1JVzKngKBgeLFG+26V3s08fpqKiH5h8KwNLQjpkySQ31Mk9SJXjPqHZeaY/d+6V54JG7EEl
15MqwPfjYJ8YCE0Kd0E40diomftm1scbSGPR0int3DpdaJARHMO+1R5o2yYpMwXBvuMEBF6/7s0j
w5TtbUtToHS73+CsbcZT0M13LnZsFZkd2LCyBgimj9dqbUEkVpR3rgNs27cmdet3KNPMj+HRsWaG
TuTNjaOl6VZJYP7z0cirGD7LjTDvOz4WSrE02MXVYqUY9tc0p49aMZo3SVBtILqhLaQqGYoCwbjW
6+uwt4fVGBhvjCKGspkoOfJp2gwZwjHEIwRVVKpyip+kJa+HyFG3vUq3RFAGV3UMOFODVn+ucmvD
dDLoJBqg9fXQMye4vu6zrLhWtSxfWXk00s/7otqmtou4MzpLSD5yF30LxZ2uTtNuxNWatYFOqQLq
5q7v4p2v9dMK4pHT/KvX0xe0tEyPcEwmpMAePcKkkbbDloZtRA1uZl3AasYwbEsDcXHyeDcEMuEw
AYkUqfrHQDukNJqqtC3f1DNP7RiNs6Lc/phMZnNlpszUZUBFRb/s5FNWPCpzQXfh9Fp4OdCVuVK2
KiO+jeeimpj+EzLsJRuhRahiWhPr4SFzgOv7IwxJXg2WMdJoA5BhA2qZZxB8ato6H0trOwCtDNsU
qLnBPBrQmttcO5gkym98q9/0KfwAEySj69kK3rRunoC969mVGU2U8p3ZvfIs/RaESLF3/Ybm22jY
Fr3GyCIIJ7QBtlijZ5SBSwca4pAEdfcar1XLk9myY7yyqxHGTcZCmKXXrwy38talo5FrTpwCNDo9
J1bcZfD9/no+7VEd45yy9MNIreA6TTrABhPEC30w3YSZsx7COgAn5j6XdJ4bNcyTXQyj45SSPS87
k02OvCt7yJnO+YDJ1Fa2Q3UxpY9tpdWvoac+DJLID2HdAck7018c0/PSqTo1jXwNe/ewbmztw67o
D0+w+2QE/LB0OOAMotBz89urVJgirfpxyPIPbQA9wCQYJU2GDZQur7bSu9BNhxA529Uv1Mew95fe
N3MOjXWrPDiUzDHBwTslSO8q8Vtgj0yNZgjQ5EG/Djj+XsvPluJsqasprfWs1Mif4yBqCoRJ0N1Y
tLjrv4XPZOTOhoqrIULwLW03Y/GjWKfC22cMboAhqABOgo8/3ZYPJVigN9uxUfDueA0UkdGaMezt
sQ0C0DShy/Oyat9ryrbuzHeygDVSO7aQwt1U8fiq3cdNsUlxKv/H1Zn2Nqp0W/gXITFTfLXBs+Mk
ztT5grrTaaAo5plffx/ySve9ujpSn8SZbajatfbaz6IU8OUe0O1X0vIbjtAs7IJS1re80HeMa680
ml0IeGGqnly3OwiLcFZvfjTVqWvTdMefzSCf2f/qXYc4ukL/bKMulHOFTYzWnjvFf8ADVWFTvOVx
b56qXJmn3raybe3oNNSy6VT1guVmgFjmkOmuAR6YuOnA1JboBsBTfGXthCOqUyGsgzUt455R46fS
YJpy0kAAuSAN2SwtwK+6s5DpBIKdw/pmTOL+SOnvb8ypJpU67evTz/cBvJ1tCHKG1mi172SkfBQ2
SEab0ee6N34ZerwESw64VzfAqjMopav+oxxpJNA3G4hEhSWnSoYp25S2des3HE8Li7Cjl8kttd2Y
NWdgFAwKkcTmpMa+i7qXEcbhNlHqWfUK6Of6T2KZ9QkGD6N6Wf1d25SjUBduTsskiplfhlbax7Je
2pOv1+2pbbIbSYuQMjkA9RIgfJ/R2x+YmCq101TICghvc3RwK2xAjNNQNjFqmVDwQ7WpOSPkkfWk
smVrC84TS11be8+tD6bHOL+hA6jIicnGvJM34Y/S0bhcClHCcuVRn+r1GPIqoyyvz2KWJ+VOs/T7
uAwypJxmJ5xGuvpWb9BSLxjqda2y4/wWlaxXGSgdv6RWNDKWh6o8gd0uT0PpICNRXKmZ4IxsnKyN
mXhb04TvOBVkAZZFRghNfvbGHuIZJaK19F+OxfVGAsXFxrVUNeyFYwYfuPS4dCL7TQnGC5Cld4lF
bpKvPWCQwbI77ZY2CsbFeMkF4VIFEW4lzoD1Khkqj2NXhVTaOG0W6lVOQ2FY4JMam24yA9YJCo6k
3FRMxs5zNoQZ0yxb3QarNPyLV6oY+SXJjmnXB8sCMgkYPVd9zYDDz730GrMHfbnwHzb6DDkxaRUY
4ZY+bWzPG5sydptohKeUq7Y4isAS3UUOYK8K7WxZCm7v1ELVkxnzMNGlseYvuSwMMfTlh0t54rVi
p0lrpZ2xDyWxaQVem4YzmRMsgM4FI7ABUFZ+agoqymDwJGvtt+FyZfuWznNkf6YGr1Dv+w+NM9mh
1yDfrShGe95GGoWJIgaq6l2SAsinzJNTLglm1N8axZj7Zua2O5lDDhtlKgeghib66PbnUX39UPXz
WU7P6+3Jkavv500lMw8YzvoJ//mCn69NjZq5yeppdLHmaeheKqFcNxNnfb0LzAz429gzimw8LH7j
bd0V7WKZ/osxTteY/AHuf56DiVDOtmhainNqg6y3t4AGxm3dEZHh9+22hUycsDXMhZxDXe+uvYzR
tCasMZXqejIlERplu+9QQs11ZfVdQpYo7nHrOGMox+LfkHpP0syjc5wkewLvoFeK6Dub/cfF/9t1
TDxGme7t42XGYQqsYersG7u4timKS9L6L5XAL9XgaEqX6tCx2RPFlhy6mM472rwKzQV4Semd2Apa
o9gNA06VYuwccqPSD6VLbzPHZthV9YcIax+KjyNHn7qSSkeZ1jlW4ldLCtmGOdX2JAp/a2uRt2/E
a4wasu3oM24GYiIPvUaqTsKAjT3SAwbBT1z14h3mgXmTgnwMxmneHZJ1ORF7HCQbuNsTYtE62BoY
i+1cFo3Fq5iNS4FBH4fncnbrfT/71dkznDpc1/I5NpItsWP6Nu8NVvhAA3m5LWu6hUxC9dtoppsc
26CU1GMryKnowf0oMv0sQz17jaGgUTXfotJuI/wqpoUO6dgiIIMtHpz4udVespZgukGzAmu1gZla
aZL0sVwQni6O8IOxLoBTdw0s8joncXkQ27yy33QTNFdeNA+uoT+DRSfZK2fjX+zqxOjPez6Pr3Xe
fURjDj00T08Z+c0sMdjxoxkPhD01N7OmtF/W0zYURAti/vKtmXLeEE1SlP+MdAq8RNqh3kQw8NVW
d0sZGMN4MUBqb6ISJRUU2ONUuRRrNdFrGU5cHClbpffNdpbLa+UlPBf6CkXL1sNFlfhh7TZ7d0q7
k5nFN4/zH04rjWNaFc9bp4z+pPpy9MmTCnxdbUrNf7C6qQtpx31pY5eQiQyGfTGdozakASMfOMgr
IjqxWAaa6sV2WlLEQpS5XawdCiqnQ1eLf4SSVCpaiFXVKFMx0lZcD41bf7R672/FaATSNs6+LO9j
KzCIKDDkZnutLKIEp2l4bEf7yS+WWwX7axN5xG9gpEHHCFvDJiKkBU+BxoJp2jniNjg0el3BYcKI
JPa5mm4kZ5/qubs3pvPh+tmlG0CgwVth66/PhWPxE4XxNMAVNQ1J9324zoqpTiIMtS4/u7pzxRAI
5bCpmyCW4hF1c0PW3fBoWf2vGO1uW6FalpFDEQC7GcXCDHuN5z5S2EKz1C0uQPUH/SklsMuUvNz0
btqo+SokkUhA28yNkaMCDFV7XvRPj7zfVJWXplQPjSns3ejH7YZd8vBuzhhEUyvruVEhp7n+Manm
NHS7YQhIyjHRHxPQSdnAD3dF/0iiDqFef/tpNE+lRr5q65UfuetuDQH6sZ3vWqHTJOdeTxuihBoC
OfosZktCeN4ssn/Etx/aJdBNJmIfhSaOAE3zsB37s+FiZxyas54x8FOo6JFk3YE/299pqRtmyNwb
wzO0oIzJBfHM2ggWq3ovnPaptRrMCMR+FPlc0H6oAl1Ry9Vc3zu+yY4BIKIlEmpV759hyHtrNw+1
dP+Z9rvfUeBzxHgEWHbwC1GHggl8WNkXW3P8Xd8QGpnFxgur622ZXQBnqGVrCTY48pY6eOZotHCe
bLINXH+QicP2vTpENlJGV4Gkj3ZN2p4pqVwJERxgS027HRMJkYQBdphmIykOzZzFqiZlYtMlALYm
igGXJdG0+ZOM7nlywFQmNkNB8aXpLE4T6bzDL4pfT4M22HjG08/rFcmSuotmcl7tzfVQWPj1R62x
F5ntjbSoQ6PYPLquCeABbVMHyJlBotZGzxbULUvd2iL69MhVXyr11rrYU7LyaDD0s+e0057++4+G
DvZ/3v35QOXou1IOzqEfx6LYdbLrSXokJGA7j+YqvFf/eSxFIz8vjUrRN9c3iWGK2AZXjShpobNN
s9+cfv4RxbC3gPgfNNd/qnU5H2xefURtRPDaLvFRnFpvLn9JX7+5ev5S2wO+PuGeZApsy2DI5JHh
0YT1ZD5lhWBirSOiS7MTnzBeCezei/Iwg+noWxbjuOV7nAINHAlVpALxgUjRyYJlg3bt9XtSRQ+L
pSngqRTUpfmpJfweYE6/uGzjU+PqodaWJP548DCHpDiCBVWn6JlZsYIzCeUTALh0SxLAo+w6/W7Z
D7hayHUYS7i3Y/VLWjpJo3O8J6svO5YyEUSubIAFT/u5nwDxM4g4dnbLyVYB7PPCGa7jSBjVth0K
hRvRfNL97qXIyxspQkw91PFBn4puO9Savo+6HtCvnV4XWxYhtGQaTtyxG4kPb3ENdQS2/k3dcBQN
/BOz6rUgRmbZ1F1Pfe98R2behsyswv1KYavp0RNQvCZIpupGbcbwdmzKANyLsyEv0FtLo5uM8jSQ
UXldsz/WPAFPlI9VCSsN+qjpRU/C1J4Mllz8D499XO/LyTU2Uz6/0dlrCMiKr37HKXOOmmJTCuML
w8dn43zkBjUh5l9+wf4y9pKBb47/stjrnRtqTYHbwB/39CvyLcxdbYEnXlvO1+LQDRNz/M+ynKvS
yDVi/iw0sN5TDEx3Lf6GQPpaiEs7ojOZPpKYWxRHf2rPQKPVIXNCsKzEw/Q8baNEM9FGRhVt0Otp
Eermq3DKc15DIXdqVKjKWbT9+s1zp3tIWljOq7pMJJp/aUV3n2s6GS1kwyEW95+YtCTtzhpt6m0H
R6LskmJbRRgY1iwi1VFb+K11n5xy58OZOlprrV/HWjhH8S4bm0dHdidp5Dt6sxqREIiAUNG49wnY
1Kbhl2vTi0xb47vBaL35eX7HRmN+zSXkyHK7YGDVI53C+8jvVRyfLF9fDp4rGmTI8aJrzd7px4+Z
ns3O6uKnuNej7aShk06AMTdOVWUXx4TynWbGA2V9cyIyg8zbrCJVpuuWg2IsOaz4zmEDsnEz9NG4
M5dyurDxP5EIUu77Wl0gaCdBVwAvEjVR8HrkvMSo9Ftd5+Si5axDGkZnKhdw0Z5fENruLyi/LrEv
GNEdeP/5N2KzCojINBdbPMwJtb9MchS5uSF/yCDhLtLgHpPBSpZVbxIXbPc85ZH8XZSzE+JhJtWU
HmEJ3buOWZnII8p2rb9Mm9kZxFWwrbJuj9gA1ndrM6v6PScblJD5+vMZP49nnuIwX+XkU/LJejCt
0dokhROICaBb50YL2klLFw4StXP15t9DTbynWZj29ecfqIrOf97K2zV9kTivzc9j5FTOzB01D//v
c/OFUnEQLbN1havNwc+Hm7Srz7OlQCaKvsU+x7cfe//TLsVv0ka5ViTo9IlYyau5vvXzLgbh9uKS
7/jz3s/jUC8EMdqIEAzXgHPlBkFWX4Tc/ed9cuUuZRI7x9lwzOvsM1uzxJw358G89maMBJx6tYFE
KEjJ/u+D4HiAmmS5Gf48+PPFKR0TjzruRJvPJV1iRSAZmXYa1+8c51EzB9T/7lEvFCbI9VN+vpYb
Z9xFCckQeW/71wxpdKtLWwRe2fMXSp0DTLl+ZOCiPTVNe/z5gLWk0bVzMG6YU/P489DP1/u+/aUl
RXz4ee/n8ToiDYb8FyP4+aKqHO0d0ZFE3v/vt7XN8QhoIXuoF6CtLOPJBcIvWQ5jX56HNZils2cw
xHwwxTQOorgbn1nB62NT9JzBUxUFnJLzixbNh0xjmSPcrN72o/NCzvM+bRSnPp3WQCnLZ8grlNwV
aGOnqQom9XDh4vvY2RK2BLCNJ71tml0cMT4FWFQD87xgQU9LYMoD1MssaQ819JFNhBtlKwz1ayEK
dbRbcjkQr8h52lYa3f9FkRxkJk9rIZkpqpQh83+5kfcoJAsL/ZQm7c9I58eaMCTA9+0unhafmJEh
aAVTaXURcZOkF/rd48p0nkSOouEjPRQU7CR7XPt1T84Iql9MnQYOJxnuqWedzgiQkjgke4Lk2uo0
ClQYL/Ieqrjf+VF6MzXnIeuH3VgvcH5UfDVdYnc0695FRGZlteVt8aF8RIRHMRXCYHIbIU64NdBv
jZFVks9p8RzzmKq+j5dbm2V8VSPgHbTdu5nDtDKA6KRMbNk9Tv1MvA8p8aaGVx3zXu2tqTj4ydOs
1LEfNXUQTnRwXT3eVs7MzAqt4M6xHryiO/Rd92El4sGrxUgUd3siSFFnmWYdpNn+6mGGVbK55Mp6
j2uPOp+Xk8MX3gN+33h6pA1Iadwxul1gL6TvQAf4lk3AfBbFOQqjP9p3fgCCXwzoNu1P82gyrj6M
JZtTUMjrbVsk37RACK1puNFkedW8CmK09wbkoQ3h9WBoKTmstx1rmRPPMNfrW+fWl7T6bSmoeBO5
DGMaCK/rD57UriQ0NUFex4+F+VtGJNQQMZ8QOO+xcU9QRtfcX78FAjUh7G4ik6zN1JjftLF+hZWp
yIWhQ1T32sDYqB4wfM9BuCq+PK7IxFobsPnggnhOv0XukCBJKUVIGxmC5fCdzCZTuGyATckLzZwg
pwYdfrMtQjbrU5lwQvIHdDiLKZ2gYgieXwRDkg82NUUaxdiIh63761WOtonrdZSzsHFnLHurnoKy
SOtjD7qspg/ajGybibOK2X6H/DzvxqXfFzR2Lq6GEjQ4b7NNj97WAFQM7aXTkifRp0fTYxyWaaRp
XhG9pv5GeM3N7FRQjjMUlfxI6wuuwXvpWRn+vfoWx/mO9uh5AECyEehSO78nBzTv6BW2HIkJTHmf
8pqeNFmi2YtRNM9krq1C0ZtQVbrj9IuPtdU4dgoiIrKlQKFLAn02XrvGuRPoumus4RQVOa0AILmS
XLS6MS90UPyAe46+voY9nhRPtZxyaLekZ1MwVM1B1DXzL4LkjaZ79GTFVBI+ahbTfVuNb1MdtYye
TB9G2gSCFxE/wbzzsoFO+LT1hA+Sw4b913efCuYvxNjkwSNpHJSkdo0q6xqDFfeM/J/T1ZfRtSvO
tlBioWqmQ9ZvDYupdMNFHG9FRfRZxNg9AhVBdI6Z0W3Psotp1+BYSs/ZGOh759IGXV8v3oPQu1s+
mu9RN+xB6dZHAD60BcpPJmYgi1fGC1jc4jC+jFh2mTYAIbqmP9jWAmfbLd4yKm1dIN5PsoRmwxZc
9hfGYhXKDbWn0wuYs+qpRcGV7nzUFOtIMifM0K2E+bKs70tDlhJtOQaqyB122oUN2vGY938b6WEJ
KIUnAsBpIyIK13W389c0v65+kHocZOT+wd0GMV7b4tkV/ouks0tHt75BzycF7LbU7QP7IfoNtMp9
Jtx7PUHlqRayCOr4r57Ix66h0+AbtA0F8Vnr1avnyGM5iWQp7XrZogBDbH/1cxcngFe/Ikvg90RH
gQjO/3c0IwgbSJBO1DAHqTZ/COZo0NEfCRJlfoeAxA2YRgoyohtkJIKsg3vpPHNRYZUgbUVKe7M4
OqnfsM5RUhFUfPs9NToCaNoE/Ywc4tEYfjlNVwcETpJS6KVNs/EMZM8C5Rs80/xmk3KdMOnV8qN6
g38cep1k1NAsWkBAE3VW74dkkIFjpDvf868lbcmNF9evVIVHz6IVa72tRqQ5JpzYdT0RkqRHr7V5
NPXy03e5sHv3EYv2W23Vf+eFCTNtUYcWnoaL43VvGc9tj1Ug/xQy58Lvpi90vGsfh6UnPynwzv3o
HcdYhq4zsmGr2NuCwr57GIMWJe+OlykGmunGZfN57MA+1nbLQGTOYpmNNxhJn0pd9Sp7mYw/blNi
ERnyY+xUBOkYADjqXe+hz2OTvanY3rvwH0K+A7APe95VVfohjIKp9xh6MQO7PscbJ/5Ns/TgeDN/
gkmoUyf7975rLqVUmCTJqBRecTZwWLix9ivxzTfSKX85kstDW7HnRL9vIGO/+9PQ4kLg1ZgS/atq
9Y+ecwuma1gm2SaHXkJOxkWRIJ6bE/2q+YK34kSYM0P89yIbSGzp+jdEXgBS6ZuNRrPNpXmXjvxV
49UgopMZdTrsjVRPdqM/lyYTCQklS9XC1gFLXBKbLJfPqKLNyS927KEMj575pUX02VJ6PYlNUeQ0
d9KB5lDkn1XDjtmChi/ZWoipooLau3O1U15OgkrXHHSn/wCETePImj9Ht+NkVajnyGw6lGt0Wbaw
7YB7g2MxzXSdywop6Wj2D0vthTI7Z0h/hoFAZwBZL2rCO+uZ5joZUrsuNbWtOw0hZGdni+BsnIv+
dZ6MB19jl/Yanlm364l65g09y0+9ZbyNmfui6ogJP+dMeRJmy3CjpVQ+xPElRQ0UtDQj595ovss+
p93iSb5QIV/NuEbCA5S9HSv7cebeNQtUeuIzSBz9R5BpF7Q6M1MgxscmuWW6JsmtnQNtUO8T7MNN
4eq7KWovHi5xXGbUlSOn4rZ3X02HWyufad8u/hprnDtvcQGSrFQ0phny+USHPjYAwK2saI7WUr4u
yF1TVVaHsQJrbjcnO9FZ7J03KWUWGObwMLgAlJihoLDC1VTNsAjSpAsg3bxVC+f0Npk/OnLYkqE8
LWwXU5uyPMbhMCq5Q54+M33dbtTka2sAO4NRuHnRXMQoewxXvRVwmgT9RTRmmdwY6oqIJGPYoNMO
P2xaaksFsZMkpSP6P86SDykgBC9EI6yjGda0Gg1K783jK9AxfEZF4I007XzGJr02IXZqdK+Qkdj6
kOa4DhE+sutiMK+uC/lZMaYc2XTiuJvm+Nk2l5NVlb8zzeUOo7dcFUxAmP5TrovvfJoE507MDACj
qF1H+Urb5V9CLbDuOB2ZJYLTvEZx7VsvOSCRqC2PqRgxSODWbnQudi3e52m3Qy94Ivl42RQLU2/2
kG27WP5dppqO4vw9du+9OQQ6Fx6TA4t3dNujlM6jbptFABu2DGm/wU1zIHREWFa2S0dRU2b+TbYo
CPwXxHp9sPQHIsNUUM1rfFWRe6HlfE+G9ZFY7ntUuxfZdOe+6D4Hu8Iiy5SVM1CZ9eWndHhardhh
DhDviG0RgWMXGcLCalxyE3I75vnZNTn168p4hd4fDoW8JV6Je0wx4U0VPM3F3VtyTBZrg1lMnH70
4aKsUQPxuG07q2eV4HRXeANH9HxkBvibcMs3x7EPcUkilcAUyMzHo95GaxTGqvY69tF2FB04BYbR
yp/bzrikM9i+MfJuSzPf6rqvLvak/dLZqcmZfEgkl9kyKPYi7JhcgL9ka1312iVehKyPqR++o95/
E1oSyiY5RnPxN7Vm7m0guj1bO0P+G4/FItTXLC+t7va9yCiw/Su65HkG7iKJTKBwmWDg6zR8CNGr
Im5lYCQPkXelu/SF85baia5m/ReBcVt43WXK1aOhTa+WOXyys5IWfEhNE7l2YT4Vs4SX4J/UhTr5
4KJXimaE7KSVTr4V5UiPIgYJrJsHr80/GzeDVZYhM9Ju8DTY92U27YaC0Detu1OoPql6efPj+sGf
o4PIJgAo3U7NacciOJzx+YUYCi9aNVo49KikdDN/Z6rq04rqfZRl+kYaS5g5/Pn4HxHLG2JT6aXr
lY3usepszdHwWRbKtDlBZcLmkD0rafD3xq/YCyXCG1llAFwfjT7hqMHIUKS6o2ugDtruhPBIbogv
RVgZjHo4yI6udycUcEPgAwzX9qgP6q8mQT43ps+PoakxLoTc58h5RH++EvuFUYxXRFgew2Mq7NYU
8wZHEmlCp1RLXiKcCAApz4ln3e0xPzhVNEC+Xh7izqKcaIgC0iKbWEn6cqmatfNAfRp57o58rWaJ
gnw2Ofxa052MCAdZyt7Plrm30pHIZpi2VlAMNiAUpN6RpffnSUw1D8o41jf2yDSRjIzYxpO+jo6v
jgNvJu2ezkbbMK9ZNJpcG0r0Zxy0Lo1FznG9fkephmJDDrVvGTeiwHaWXK/YJHU23E0UsnThKaWu
ji7u6AbcTsX4YfXll1N09FRd6wZLhyV7WWhRVbDPyOkRHS3hddi56d8sF6kyzwYcEYR/0gGIADHm
n97w6RPgBU+NBhvhX9g/IvvW9Y9oBPvY73fENzy7IBhZtnRkRmCUHBg5psjxQdeGxxoPTUAg52FE
n7N68eIkbUZu73su7DD1LbVjDrfcCI1TVoooaDM6v2n96lg5/T2dbCs05y8OQ5z3BCEyJXYAKpgi
we6IQ1ULBqNhrcwfWgNWdiIIap4MANEtLsiG9nkkn+uZtns/3cpCheM8fJGnRl1PXc7Bh2xXm9ke
ePHzlL4OKKX71hQPcRbTMhpJIJyNA65KxqurJ81E0JwN8V0kgPRbRm82dnyK0+WORcYEblNRYMIC
q+LXdNb+JBOMt8H6zhR5jhEOkolsSLI4nE3BnoFUiUafWPZGxKismvycSrvbe+AZYJ1Sn5D30w24
gbT5nGq2ty+6KUFxWT6WZfiuZxwsBWuMBMJUrt7jaMo+2PN2cRO9JAkacF73AHQH78t3hjs5Q7uW
nn4dP/eFlu/W68QuuEayOSLflAmPfqFprLXR73gxHxeOiiqpH3XYdBsAYt8A+AKC4tnHon4TDeXR
XuQHUUIkHuKLABOLQRL/39CXrCZqCfD/sTXXSR14o//UFva/3M3uCUveZphf6xUHaanT0ibHhYxd
tyzQiTyIY10VdkTUrB8Edke6aWIc1hvESZjDMIdJMfb+j3sfWC6H6DoV118lOdhHpi6Ple44G7ub
fmmgL7Lou/dmd9MNbCn2uO+Y4eQYjGGhMuJP2uxYE8ucgWtiO3xIbWZCTzurAMjYzUETJlmhPMDy
xTW/7lV9lL64MOWo6pyHTrkAvvKDvkCDLmDYTbEdDnX3qsYg6qxvc90bYkGrOkrnx3XtHLTlXkf8
PpGGP7OqOdoSC3fkxP/pivJgzCUO9onc1qg7Qbpif+O0uvEGHDhDvU6l0isv/+SzuDnuSddS0uZr
I8K0wRVu9NU7GCO9Spb9PCATzgO1Vd8Csokz8duuDvSUX4fMbHeKU7vPeIxZgLGrwIYQw45qNpmE
miZgoLO83XlqPLXE+LEcTPtWtS8iHgOmkr6IcmVu9KURoTNHxlH38n9uQf82q38rP5NXj5nUZKWg
Lhzpz2mh3XuWRZZ9yq5eid9zto1bcPbReO8xqecyfdQExuGyIyQ8GdowiS6VrmG0RrTcV9FMc7E0
MFHIF6BPB2lmCSsiU9hqIDtKFTjIjXh4H3KN02zVn9yY0cau/6OP9Z/aJwslzcp/tjdZ4O8DYzSq
LY22o4+HI66rfenm1a6iOb2VyhkOorBJYsNa4SVECeCyhF/Qn4v1tNJVZ0PWB6Gmq3C9o4+lrHNE
wWSFfCD/Z0fzj/bazCRuac0bt1KXTpeXcpkfZrIpuWC6Dw8IZ1ZY4IZsRrqJJ7MrcgitRN5m+Ukp
Gm0cshfWC2WU/j/Li5hdtz88w9vWtXxy4bDrQylo4hcm3d7QTvI1H6hm15BE0Y4iyvdTOCOOHa3Y
v5tifOm83tyAEVRHwFx440xSg/IGy0oz4eOXDvVxc2+Lp0xXbH2sWKi43J9Emxp4htVASC8FBC1x
Gx/0QEDJiP9O1+lNlP2pqJ1i67CEjVSF8YTzlyg8YPQcYwOpl3s3HwMPr40pR5LNeu9DGf5TzyQv
I9xP1TrW7MfgshW3pKb5Nw2FK5y1VIbyeUlc4hfrKA1ivzuxPzIX4XjRVi9JDtRjXiRswjbRXsCF
+7qEWinkt2g/XBUxyqRNMble3hOy2s7XvHvhMkxaFyMRULO8wEeYAulyJII9uXp8Hbmjfb/XZs87
6uVKcg+hwHVXgNVhLhq6YLX5OGUl40Oz/VGCYQ4oih9MZeKKodyTDuwLp+z+Oj0zmlPdig0B6JDC
x3q6LbjmcRr/7Up/xoIOjMPhPLys+ZrkXI9Hy2kPVUk5Fasl2rVYXEf0NwSt1txO6DGmGR3HRqci
s9UbdvYpMUIDiZ/0dn6scRqX8Va2yHsWBUmX9wcuzj9299L0zYct1R1bBbYz5tqCKR26hzXLxRFu
tO0dVpefLufASQrvI7FA5xYf667OBywoxAuKksRco95DtVpLCoFb63VI14lkK3C8GJNZfmyZp9xg
i3oB6gfbttlmmNYa9d6LJg0ayzLCVvDimZP/RjdQcC7lFRuzjhGNInmmviOuWNNtLl5unL5qQP+T
9rH0+c21NTYd5u06ehjFkL1azFmGA0NjMYewnjH6BM3fUvNxilPqz0zhb7OHJ6TtEOuRT/gX7j19
yOOAJl/g4TwIaEsk2z5FZbPKfJ/EzCetDSP6aiG2nneYpIdaTzoOoGO01XoUi9jItmYqnG3S9y8w
TERAJLgKfaOKL4lQAciv51xFrws+ji05f/7O0aZbr9n6JWZvTFbvvi/1ixKOd/FZCLjLlndHtsbb
nBHnQHDCbmZk8mCtRfxkc/8iBLmMd7TeOG5yq6RGnDS0IkPbz4nx4o9pOGq4ntBAZWA6Lm0omZKO
K5APPAeJw5+0b6aSmekkaWsVBnoffN4gX2TEqqrFcXfQtJLjTzY9Tbg4VDUAP7KNOxEV/NUTQkxS
6IRvF3XMcIphsocxQiko0sIWOSAgfTHjgBq/LmYU6Dbr9zB80oFimiNmfkbHs2wVKGZaI+nht85G
Ng+5HlONL2HfePqpSs1/+Db7Y+v4qHyCM9mUMlKhyW1mM4AXlz43OReE0TFbUs7FiYPURajI2zhE
Ke/wIoZORYb2LHOxhW9iBKRK75Wl2mPnmZfFaotdRj61I6I9TlSipRjRikf3dzV61XZo+mOCbLhp
dPSdyna8QLa6Qk3Sg9mPqr1O2jCA+W47F+ZHzBPNL0KiOO70O6M8W3MgHSaVzDw16QgUiGmRyIFy
sNr6c9f9g1q0i5bmF+E528UikQwTEfJQ9qzF3nAw/JX7y6693nCa76Fg8oQlhclZ2kBg84HDSgnc
gnLT59AylBt8nzvW+rPwaO4Y/bweTuqzGKN7V9bEIAj/O9f7O1lcReh7oOXt+KoMZuMcwLhNeugX
VH7mOwIungXNpflgRcwpRvGyshjumG/g2Y8W48Ax4iwssomHzBHHCZ/mNvF87JuCjSojvc8SAPdo
vWB5xTqg0or7u7N2qpubQycY46tb7WAJoBjQOzcKmuqmyowtVBVe6I4ijIC31xZf7GxNv8eZFaf+
g+TgMO1EVLNl0KEDBWJVzdmuyNDDnO5uxw612Z3AodYNgqawlbf30ukXSckxr/EA5c7V0YJSDf9H
NqymPYtfhDE7JDoKUF5Bucuyhc2Ea6IjjTRLpIt0nZNQbnNmHk0GGJU5h2D+46dC/zD/h6jzWm5b
yaLoF6EKqYHGKwlmKssKfkFZtoVGDo3QwNfPomeq5sVlX+taFAk0Tth77UR+N9oljXcN6C9shLVm
8f07WFnXxUGxYA/mOcEzV5hGHC2HqYK/IM0IA3c+AhD/APjv7LHcYBIMqs3aXr0BZaXKVjtOyK9H
66Hu4RGIzZpYQOrtv+RtUlazZLeNwL/STSUx689ZBeG47IoDTlJN8I+zc0O/3qiQXf8EHN6KEJwa
jGoxWvYYd/YFPNVTODLtlI6hxwvfoNsvW7sqMyo5PtLJcmHKPYxlFNLbmXQn1tpsnHZ9QTW0KTyW
GkmTPCl/RVnWIG2HlI8taESiSxCWR+ev7VjaEMVr3R3KBSUSZWjssCA8JGH+jLQjRrwfB6FVbkB/
vIZijra6ntEuOusjck8CfzO6f9KoHr3WffUm59lndwgN8C9WReLS1Hzy2+GyKo/dNc+Yc0UC/Tyq
8pF51WfXS7Z8poJH7NMZAFAtbsGOwwE3JtKtpb74dvamnBxBVTCcs1p9d3CEGPiylw4U8PTR+Wuy
5Y8tx20+MO4d65V8Q0o9b+qAI9dkfU8Jwbuywa6Q4Ig7R8189UQ6H4AIv9rVh49foPELb+sq5EnF
AFtRGWSvqOsytFbqR231hEwDiqPULSU4A010hZu8hbOIqLiJVETluwQ/lWUb3Pv5h56T4ZJa1p95
qa+47RuW5u6RmPQ5DkA1xyIJwf1XlDFMCGPm5FQIqyLZWeBJpg7eWuFiti75luWxspfgJBiRa0LO
d1ipvK1E/BRGPirqFjb9qsC6rcbamoYCn7xoInHrCbEx90Nl0LsFNrMAMRH9aLxnYJQIg2HonEmM
Ye1iJ6BmanjBYXcyCj4Dm+HK5vP1JtvZoVbBS5nMlG91ZEj4DJBFlwdyo5vFoU1S89XvinHv+jiG
tGPjtV3Plu1UR9YnDEbxsDDxbE7rzBinUQnBIjVzXxlB9klyDJr95GP2CKtDcLtWZanexpGCLPKt
Yj9JY52LwXkJKtDjs3+00tKcDbPKXXBv67mNB/Yz2xWrZdZGIbUl4FmLfM5Wcid7ZezxZLD1NN5h
IvUPHoe1hbo/b5lODJj9p0cqhWe9jJQTGagExW6C2Rfj3VZTLzm2FQNq4mItFYYvDP0kS49kBGQT
6EKmSXr08RPkHfm4q4UT3zd3PmGurOXQGpiZYa/2WB83v6FT2sial99zT+8XjSgFtGW/rZmHXs3j
J3Xx1m4CvGhUpNuonfkE2c27NgNdWFCsj75LgyePxNWJFpYIHETpm66RDRO7drgFh5N8m9cTgcBM
N5w1O67ZyD+XrtRcGmejVto620H4q2eu58AhuPq1e0pU3d0FGSe7VBpfFAO7uM1RQLm4Qsa2SHZS
8Jy3k/yomrGlrbaPtms/JSJB0ZBaAvPxSpGhb/acf79UWGhYmUuMGsE6P7KsmulGcfCI2y//vuTf
7xrXNGcCYBBncnHf/i5qg/99FQowalBmybsa90Q2K6q2bWei8pgn0ObtbJWx1Cgn/aF6tUKi2hD1
TGyaArB0hXPu2velmvxY9aGJW2k/y5qFptfDSCYfFfW1+V1bfnRplisnHy2FAOSshyGuBIoaQI1M
+DrRbUKDaQkBJKKlleoaD4fgJyXTq83Su1aHxPeW/SW4xTHoeo0Ze3bnPE8fpSzni2FT0NQUVDL0
j4h4ANvZJ4WF74dTlRGDuzCKRU109pB4f33cl9IPsm2gMV2KWWIQmCasIObHsHRsUO2b5R2tksC6
dOLk287dZEjksZj5BQL7VqivUfHYqIF/w9KnssciQHfvETPn/LUQeuxAJuPmrZa/KujnqyuXj6CN
1Km3RpaghkI2c1FE5HZ383R1GN1GrKriRjbMHic7XF5qvFZ+7dms6yVwK1tNcTsOzKlYuQ7p+pfJ
+8QVIpd90SaPgGL3ayCex4BwBoiRT2s20VXNfk/Dan2JZE4Ptq8GHEg5zwZSZKMxd1AOMbrzmD/T
C4X7aeAENzkic7zAdwZ0FZZXH1VAZO4iy6dEm9WDNapfMPvqM1rm6vzvd3JwJYvVsM0OuZgvgfAj
/Hs3u9F/f2sHmDzpRlF3367Uf3/jYPD/3xe5vYfESkCh+Hfp/rtq/33h//+YzelTB6hh/+/a/f8V
HmFXKjcifJC44P57YXe3S30ZSUy4WQjtgxytw7//hjvt6qTrt1WhXqwoIWiH+aXyiOKlHv3hdly2
onE68sJzHXfZRPBuUZMu0RyLfGUbAlW1XGESE8EecxLxPHmxipGpSP1KIFmSsWkUYsfGQeNDV79a
i6k4P3BN2dH0W7clkmCarV1GKnRjGXGe7UVtg9zsVHiLIy7X77a1RmZYLB7WFTl6OW77+iEdl+U+
jfClCU6CWNkNnFnmeEv9vgwI6gbQOLmVKyRD994sf3K5ekS0F5RmQy2fi3z4DOeX0inpg1ZIf7Wr
NsQes3xVHoFyHZnUIg1flHTH401PJyW7Q+JpyM1cOmIl8cQt9rm6LW3GXrHdF9wKhX+mQE0Xdw9N
6Ec0Jh0OO0Shpt8HpqrJP352LPmXW8nlugJMgi/sEoz4ibrEe66dsCJJaGxiOUdHl6wcQOaU8hZV
ZCBYAqIgoOJiRjHPWPcnwtjZN1VUYewCtizKd6mXJE8/XfazqJhbKL8OUYo2mtVxXlmu1CtTZ6m9
/ewNLBfQ2247SyUbCVVsY0JrDwDcPvTLvs6y4iFaIro04pySukUzU76WQ/1rKcfqaS6OzKCgTKA5
vgST/bfquonqEG9LGOQ4FZkpTPwTV13xf7lLhfRC7+Sw1EzRHQB4rXT2bcUiA4tNduxM7bHRtE96
nKdd6Ad3Ra0Z8SSSSq+O4mZiIedPNiXDNB1nAiuwKiECWxaWAo3ojyG5H7POeBAkxR03/zfmJBTR
Sf5u1mHddPmnXDlqGcEGEd3QGOF/kM1SYo3g4TfV9Ev4Ojlz+rzFG2BnO3ZBZ0aN3maym6cx8pCO
2Qs5VhxRwLz+JrAZvB7ReDrJ+yxt7a3fHxwn+BHI36OtH9yCMoUYO7kZNEzvEVep7y2nsiapPRsA
cjDE1mAprYMTYt8xTJGCEJ/0SEDovnoxo/6UdtUcuDBh/rLoYzeA5B4RFNKcbHwJM+8tdwYRB7r/
Sgq6hyri0rVD2d4zaSYP/Jf0jNoMdjYc04Ayeu7um2Uudi6DmqOrfnH03dj0GJx4AxB1scVICZYu
LkQYpMcQcqGzTcME48BM2eN5w5VH6QPGWXVLroyBBchjEZR+rB3kfD3zeuhsQ3MuSlmf//1xRRrN
ax9vvjYWMVbgnqHDueegXNzzFPgwy6KeBBvg+8VSLbvWJ5fYKsShdLISg9GMGkbz6mZqsbNPSXTE
oQN1YXgwk1EHszQIqVBkYMylZ+brjOUfMZwhahtWXkyBSC0LouMAvcX+bjymza6b752qYJeP8zk/
TE12Z4YwQriXUdek4sMHurHvW4iKUWRh2XP42eXE9A643LRtWkoCTkHMstAj/n0Hvw8h87OhsRYz
nIsACxvN5hgd+xD6TNui9i97K/bxzwKqiG4hPCEXxZRaDw1WpWWQ80nZudlHOsz2NbfDQXkMCtpX
IVLGzDhX7SJPiaNrtnWPIWPIBLV/P8uTU9k/x2p6yPQ6v5aW9Vks2U83GhIehPBNSrd9EBQnVIKs
wS3V3Pd98OYW4TMPNbYfbI7iMnSoTSk76YkprjE9qHhcqle0i6ccFfGPNEWYkZrswCTw3e/K5tgJ
zvEgUvjSpjDc1PAXWBViqvKzYZt3+AaVBuEzY5CbF/p89T3ixUDpR6uZdzezX0Y9A0OKdii7y3Gk
QGpffuKaYsHiRDgo+h63efMA8OWcd/I4BUFwS77yYkm8biEx4C5fohrvgVq0F9Hx44pwfImajDzu
fn6NVEOD4k/tPqkD74Cnkv4LXg5H2exdNSAZBkOgzNJQQ1U09ZNCO5yG7YOd6321Wi1pCel3VfO8
B2p7oIR48VyBdiCCQKMooa1IfxO6FsF4zF6KaT0bbzS7fM0Z2ygXFUfUE0SN48pa5T5oNbx1U5yX
nMLE6wVISLxcLFZfWYLkvIrolwtJhEOof+vSHJmuYBVNhmCgRYfbCaiIJUfnUlh0lWUxpXhU46VE
2wZWB7dSmGdH4U2fjsYnY3mGnXdZQf7wX2VR1Dek72uk7YvTJgOkv+fa7VdkJdNTNQlnU1o2uoJl
wLRDoT8UwGMX2hYB4Y/HoLPvk+BR+R3zdah0wZr/xdyHdC3DyiCnne/NT25r/fLyNHbxXy9a3StA
yvaiQTk4tB2+P/7A+hqsAcumBkliMX2vdfSRzcN9mutTR0h6VPeXbh3uw5wba8QogUsIeAPSdvZw
9B/g+J4wcfdbPyyWjSeab9c9jpE+J25xnwtQPCtLgXhMgdQvzV2VDG68rHEUTCrObopNYDyEwq0H
6bUUqQ2iLjG6L/WyPiVQXPLq18rCsvaCfu8l6HUTaNL5QxElU8xs7lqkzBVUi5Ne4tjdNm6445EL
qmH040IuX6vbPJgsudTKLXfjFBK3Yt/byaKPlbU8oE0FdKbajTVP1xAzNFU86zjYGDnCoVTSTBGl
GTBZNC7Yigxjoh+JJzpOa3R4O5buw6smBlKquHZz+caA9OZPDt5yq013euwJWqJObXyMW4vG/ZqP
T6UtgV3iC69z3kgl5re6xJcky+IHbq5rlVlml4zLb/BVn47rXuec3aaVO88pK+qYhLwP0YFqcUH5
GG3vlSU0mF7L3jgTER5F4e4NOHmONeYYBXZJdg+QGpxjQXjVNqnu6yGoQBimdwz/3jKqi4zoTHho
44Pd7OTi3+Rf5dbtix+KyduWscm1rm+OyqmPm2Z8qxia44j3Nniq7wud7iIcpV7ffiCHZnXBwb1j
QrmfikCdZsdh31we3YZlBRL4MWANlxSsB6egv8fX8JeyssMwPZdsOhkV18LBcwILbPT43mL0JvZc
+QPy+j6hXnL5wm1Kld8ShlT77m/R42ZvOHyncYBrnibeZoBG+k8AxajSz+5Njm4R+RI4KI2ETvWz
c7+wAbYc9dBPIzYi5Ii7FUI7MERnn+c3D05fp7vUdBU+AkftsNDj2OMooa5zsOgSScA0qqg2BSnX
TPp13GjbPwUs13ObnnBtqOOQvHB82M6jp3rvknXZuK8lQT2254Sc5KvNDp9VXq0cvM91Bpda88iR
zGxwt+zSGRWFhZq9lCfZjCguRUl97rj3PB+RMCSoCCwGX0xhuJ0yErVMY6Hsyd6MjVLU6nH4UC1v
5pDjM8JN6OruoW0e7Npku8Sv0PblESosRs6OPi6R4meoncfURokZTgkLhZBNvk8FHMGcHsZFbgOD
8wPkJZfG2mzHxfrbMgratWTydZ0KiaFgM15xOMRQID+c0LyMuX9sbjSMTnMMu6n7PVfl95z2zRdg
8WyzNNZ9YzWGZcp50Xm+jcqfMB0o2NkYbAacrGO1Y63LhB1tJd3RNgts+9Lqtd2N+RSzLEaY6b8M
UeqdR7rafE6YIiX+VlRlsC1ZhmUO+rgFDB+69o02gI7s+d/JEe6y0HkQLu9svWSxdsOrCT0G9OWM
JnehP4MlQCGfyYaVL5MeVst0y70Kd51VfnjleppahsE4N2iw/ikIlXpfYRMcTGBd3cjNT9nwnftB
cEEq7pxUI5+SNsn3csBlo+ZqL41zwjST7FanLWI0AGB8lyZGjoAQwCqhP3ovXVSSL9wUe89Ovzzl
vnSNoZxDk/0iKlBQTm+hvv1HE+qigsV1gRzZq1jEcDsMTdHfG5PfZXRDjRcaQvt8sv0cyADsepY1
uwaOxWUVSRRPcoH044i3ZrGBumW+tS16XK9JZjErGu+TdMr3lfEQ0fcSieoRtyddJN9wW01et416
BN7Jj+4GtNaW9UZgYrVhovxWJzfpBiqWkjUh4I3pttbc12WEkoSNNCqmnrYvV2zzdBxQlcYNj3/q
0oxXePtWAIGOCzcawYlXx2t5Prh9chwK8S2qV+NarAggKfbMLBnvY8qn44vS5pWByEdYw7BKb50W
uL9tIT7c1CaBkAK8U+2ugE2xdenXNm7peFvol5/egNqQtIW9wwetpwAxRTZ+AZ6DM6njPIelZJIO
1SFNkN0Pj2uVnSrtv2RW++5I5aMVUkjXcyZBRPT52B9c6HVr5+9z2pmA9BcsDgg3aGKHeEFEcs5T
DvOaRe7Ssl6W9Wdd8GZHcHns/prDQFjD6tO2Se7VE0IoujZKD/Vuo2Q+W9mhh1oKgCWC2VO1J+F9
eyM7/7Jh4dR4Affp2mGpbE0MEuE4V0g+/CDxmXxiD2gi+9HHg4CKuHoce6niafAufZ0/q2B5ghD1
3ODV3AhLf1QZPYFBKDr45yVz071ju5vRg8yVARUKbiEVg/9yq5ZyQwpoWuPQS6182MkIEXWbOGdd
H3TndNu+6i4D8bpEj35oDookFDjYM/BPfbgbFST7zGtYhjFSHLPyvR95nlmuT4U80UiHILZ57hCv
8qtU/0ZcRYRAofpJsMOfLpruELDh3x4icUy6Ny75uFnt5kKHJukeU0goyKAt0mIS9aMtGZ/dHIKU
8+MLkbl3t9dDCjcdr5zO9HZQ6+saoC2S5myg8OCa/ZnO1l9EhTFi8eBgueJTIYQ99iYJwUMxBaRG
Zh4wH4suirbGvDSoKg9jMWN3KZqPEtGc31IdLpThmGODfD928hYKQHSJqnTsL3hfnCl/8tr2J0IQ
2be/lhDj4wRFRLXXxkcMXHhYoApuqwE9uZMclky1e8cS7qabszRuIQFEkXeeM+eRFRtswJURO0Z5
jKWyb5D8w44wlFKDZoguTMBUOWQqV+V74wSsmrDMdmL96xOhcxww0U2hOeCk/+u71ptSLtXVlFCT
uBNICL96V/NL4c44+3pVobzpdw6ROVv4eX9DwQq1A/2PvP3NuCPckbn/qpV/mbrqd46nDdHN3ukN
XsluS3QgOTO83j4P328wLtwWLsdrtbrwyqIJweuKFpcejs18F/fiuZzgMUQ9AWQlMSsMYrrbTImt
LWjE7ZTP5YmxJs/zBEVpz0qNpZ3aJwWzM4CwTwQsoaJrk88i0djB64VGGtsJdnNGCTk2B64lrjnE
NKb/STaJw349fW8YQm+BON45iMx2asHUgR6CFZpBYbpY894eumeZs12cQOyw28vaDRL8P1Ge4l7u
0ytkse9epvcFoVKY0BE0rQDL9mpixdAbEQtPsxK0mhWDVBVntfiNQE7vFyFJNj5Y3YoL2x/avZ1e
/13CZpp+tN54zS2O+XYKGb0xVx5Z3swVSrWb3aml3MJA05lHjd9JWnRb3Vyf60j96Gvn9+glCH4b
LHsjgmSclLRKYWfFno2azMIfzSa2faJOPNe4OMli82K4I19Zqm56T59T/asK8XwtE9/YK2jDRY4m
ZwhqNkDFrmqG4l4trP3TOmy2ATmsWYeOL+Lo0WVZ4sHEgWZXWb0tk2drJROdNhl1L05vVJLfjF/0
tnJmrHMVWI8WbQmRxwjqGIlYs6A5i1BZD+tyt2KKOJbmc6r8xzXxkm06J2ovxvDCyhcJbhC8rIZu
a6aWoPlujswRdtNAu+uzO0XCBqXY/PRnRCbKgsknuicrLMIdl5K/g6G0xrps5s2QN/dzaT7m+ubn
Qkdmee2OkWi3cyACx0rSXbutd+/SJI12WD8Yz+oh+cTz9D03wVPnLq+2552yJPwhwN1Xvg0TT54L
17qkmHr2YvC9TVFsZRFllKrutp8hjgIHRZY1eunem8xvqSVewG/buK/Gy16pz/lxvfQ8rsWvfuBw
6KzhNZqGUzoybIvCr1VCkZ3r5kuQBV3JaKWC5z3VvftWOXy2umCFrLFNHhErYjdm9pUw+Zx6CGW2
peNqhPxORdy5J8flyRasVI+iNWKvLcEnhcUxkOJXOU/2oQVQieiAuKDwEYPE1QHXvMtm2qEMgchc
FQ7QhOaON1Jcl85iikMfefArvICoTOcEZ167wGa1sGiehcr+hJ73p1T2emAO48Z5CKzGWM+jEwDq
bjpvm7poMcMEV19IQrpVpPYpsHFIlOX4FblIFJOGV8QomnH3+ts1uJ15gECJE8neNYvCGIpxzjL2
MZ/wceOqrmKaIV5PZD3USW5T1q3Fsw6q4tUi8zJcZsAZp3m2gwvTDG667USNfU2a9qdcxuGUiXp5
dFBSJSoqd6WKfgfpz6nz2JpsBD7bUzmjK9YzCDMn9LdrMH9HwV7XLdJTqzoj92LStnjVlikHxrNk
JY0mSl6TVZIAYh49p8pfvIb+KOkwta9VyUcDIoPhgF3v5AQ8RhXky7bM8UsMNHTH76lK0aSEujiJ
0meVaFRFWUvDgpjJ2YmIMWaq1+8U88eQLgSmbXmGocURgipZs3TpE5p+mf8Cz6BOTslQAnt5AaAo
DLBbNe4FHiiMnqAj6C/pXlyHm7yu3EtTt2RWMFxeZXffQ7JMAsp0/QZkn0eWghvrCqprVkGQvUKc
od7nmlUJki6YGXbDYEm78sK63D7Wtr4kuqrvogSlzdLYIq4tRnZzMbZnQki3EKJR7ngUtCBLtl2F
nzasSiaH03tg5GskOkhWxLxhI8q+7GTGtTTVUAC4qmRfIVbSXnowLZrMKD3PJmwITWkORdfdzHze
NyJA2kCWnZCWU+hKN6N4On/ICsUF2dyI8tuOZjXUoHVvEhCn5JTo9oaW8qpyzzmu217U+bVw7TeJ
sG4TtlXGU8Qd4qDOj1MRVvHg1bAHB/G+/HMdpQ0+fBacq48yB7slaGYaK6bs9i4IIyaJujuaCrtM
E1KYLjg+7RIJfjjv0CIL7Ob5K7Zt2uYeb1JXn0AlPLcRLI9UA0gDOPfueDN1fcJwnX08IplKDpvv
jjkZKi6D+SeJ2OKUNHJeRNwgd8MmS9RpnNoghmGN5q8rLxJW6VGj9kGmrSqIke5Vj6oC8KozwLne
ga0OtaQZ6f3fqgY+CUT7c10zVSpGOIu4tJnG3bAFa1Jujcrlxi6TT8+a+Txb+ZlG+CyGqlf48pOV
AYb9UzWuH8upvsv68ALaLmAez0iF2nl4LRAMvohiN2c+s8yebWrU0DgjNvx2LRSbPLAp3fNKYFxP
ss+FCLbcnp6aybu63XpBKfE5lR5JapUARc2TCVUxB5NG2Vngawek9ryOy3xI9MnPFUqj6XMJUan4
Mpl3gqWVsHiLiq4l73QNx12aLk/C7+R2xgTAAPjY9QMOEzG9oav/vQIYp2PAjxtaTPBY+lEUZN5+
GD15JpWmZN2aXWWq8VXwuKkzp0DrFp1ZggaHmjyxJM3tXS4LlgUFxCFNtXwpTP0B5GfnIM86IcA4
h70In6bp1UwEt1dF9IjoHpj2ALMvWvShzsb6gfXgnW76jyRhItLootpVw/oqW8xeay+WDcMhtuvG
BCd/oYxAhHzMEN9sb/tipNVizCU8UwPxI0WrR/jv3aQxD3iq2RLEXFzALnyFUbOcJ99dtq6FLpny
jZSTWol4GaXLsqg76j5T1z5fLmlgmXMegJL0LLY1QthHd8SM0jYW/PMIZVga5ZeqWTRBE1yJyDud
beR3uFNqNAx2eWAL8zzM6weXljk6uXNOe7c+eANNROXnzt3gsZJQKJk3Rch6Hw7N76FDGWt7FA51
/ewgWjpj7SuPCDWBi7m3RWUKZpCRmpe6FC/ZxKhtWTXsDvAZRei+abitow9LAS6bZsNI5dEhqKsn
gxkPlhcdt5fFUwn7S/g3hRpSvIwZDMSdWwSAtLFHdqyhl+zGdRq3smfl26KCDgk59RZLsaSp/Is/
f805Lv+C4R1bTf+p7PVRVfyLvr6TPrlNrC9zLgaEJ1OIVCJkAnsc0AXvELDvqX3aS9vh+omS4qPy
DZexR1AwJIhsn9FXMkYx5yplVD8jbuJk/pTD+tmKQB+qQX5bAJzgPvvNPnfCi6p4XLM/i2G8wcKu
8GSKrzbDGCMjcLJ1p66zb5P0y1QCPAZU3JHFGarTkLmdv1Z7U/BagXOF93UJTc3k/VPPDBoDgsvY
fVpvnYRCfYCe90nNUPujISANtPEvZc/4Fx02neYI8RgzFLkcWXXuwty7EP7jiRw0xlD89vJFPbgB
E+ihYszTUU/FeuHQ1qSSH6K6xWjX8l6iEAsu7RzdxmDk/UBhgqBY+Iwil0Mb1GheIZdzGCLLyzWp
NGl20umgfucBlfgo7sck9YG4RJc1tVERh/WNdwd1PCExMHIXtckHPG2sOnCOUT8z7XOD/Z9oQCqN
MQ8uPkJOu+DJxKazybtfQyQL0s8RnofoOb3xwLaBIcfg/fbaPVj1lSlG8Zk67s9lshXlU8eaVuEI
qOXRWqenIofIrkP3c7HHddclnOl4WPeCQhBvAlOLwvifEZ43shHSt27sQBo74zOlK7CT/AZdmgkC
Sri/5qmgfCncVz7tgLchuvCA3fpr0sFW56G64Fwb3QbiUgZOG0NrPESEGOQBuoAwouoONCyAkaeA
i5d5pwvvtVFc3GJyoTFN4PQWAGudD3ITLN4XbKvHxQq+F7+yzjoscig3vKaSPHdaQCWuwpE/gyY7
9t2U7JTI3a3FAHnhGolFo26Toa7aT63+yhY79m7NbznTWmihXjsdkbEo0DFRr+wRQA1MSy2HTagT
G0t5+wzjL7ImC74C++0WbMd1keOXBVoJG2QQhxMoHZ2Ox8RwOmbIF7VmlRvV1vc4tHcKRv4Bbe1D
2ngmHk0Ea7GuHiXwNdiJ5E3RLEdmceO06IhDJkWCLU0XHRxMZVk/5HSy6s+KlGZc7PmhyOS2y4tu
zzzjSyay2WYuPW4/MJHyytxDargvRtzQOLvGcwGzhuJoYBXVTV8h0VGX3vceFxnMW8BRO8wkPGUs
bj86hi/Ses+9A0EDt4kNFHuEQqlKXOKjfXDTpd7nbnCBQvbQJAAPq2iESwc3Qcrh4M7C3VYJqAh4
qmDeRs27mJev7Ro0O87hp6GxHm5y2yDlKenPDApNkP5lDlsNsDYc8WOue0pRlln1HKmzYAJKHDbb
RPy/DhKIYWFGMGPa97vHjMnzsebMX4X846AJBOMWHsiBQowXAWmvEtTDLIIxc4QANkMSIlJ7vjSC
FGE2v+DxVmT+RfS+KJFd+RlmjM4y50aK88wLT/mCBMrPwCYE1Z0NTviI2+BxTAL7UrnyB6JZTBz+
zH3IAMzPz0XjXbFS0h2T99dNDWL+lDV+FF6Hqr3Ojh/EE/hHjGk4bYO2hmvAFKcJq4U3wbkXETtM
XPMmoTPJifvuxHTuUDJG+a2lTEf7vl1TJs/N/CsDO/AmCpqdyoUgrQgOMVhUY4mK1p4bvKlCmx38
7ZtdiyKfm33b4/tn7BHcRlGQ3qBxcwjexJU9mhdFgc6O1364EVgvzEqjTZcgCMh50h2iyOxMLz9m
U5gd7fxT2lFIRkn/bET/i3YZ6pMbUt+399ICwKN08yqjkA80x22jXpy6QXlo2fsIUAIfLrP3mgQD
f0LCEZIf4Dt8wNXYPawouWOtmLEj+3yp7ZA70jffMHOIIFxJGRa4PBC/39QXiNjydt+Ri+XlrLS0
B41hGO+cdQLZAzTMydLXyInuAkeGx0mFx2heXyYQqEztJV5apf9olO8Mg3pnX8CiLkbzM6cFucvD
nNEx9d1pFO0JRNIDAul5N7cSfDlchS7jWFsrfWVYMW9UtD50rZ/H/ep/R6Z5TW7GZeYC1Q3C86Bt
8dVPZuss5fs8Fp+hUMFGXauET0Ra2ffoLlhzbhnwvnXXK+vNntcfWGGLvTG3Ar1hIO8rZBip++wu
MIAy0f4Bdi/ZKI27weofqUqg496Mm1rP1zHgA0Du+B52NLnOdPLZFjE54WJ8N2o6unMhtkuJap7N
M5HwvJhJ9lQIgoBlMjrstHjoAKNbrf3MtKsP2M2G88mULrGVajlgXmeTQgwu08+LaX+6jtIH4uf8
LbGf0yapMZJ0ntdeJqZhCR/vDuDtl4pCbzsOWJjMPHGw82hXfYQuCNr7zpUaxiPLL9a2v0reSV2I
977b24oBgS+xlg41APOmxR7QFFgX176l0ZiAc1eP7WR9D1Zp75bWHo6Nr34MQTBeEP0wyU0uVih2
VhaxCV3EjG28e8KcSUJGjx3nMNxYjvPtvaCeD4kWkqkoTmvoY5DH1+S4hMmjIyEDFJEorrtTwvNl
k5fQl51CMEdK+31zSz8qFxASOdvoNHVpOsoHz5n23AkhklqbHAzfflDTyiHWF/nhNt+VWtCNfJkS
cfeK2XqT3IvQGw4+IwdaZ2c9DpZ+RuzPw2tMUAwsJMgAFt4mfQhZjroxcHnwGT1eSp06pNXqP3O1
PohuUXQBH4Vqm7vIRf9vlY+RKO5ZdBDOymMJNeurM0lmzfa9n7BBKMiD35dkv3jNVeP6WnP3UNDJ
THmLhM1r/8PVeS1XqkTL9ouIwBbwquWdlrx7IWRamAIKU9ivPwPtG/dEnBfF7m7tbklrAbNyZo5c
lQyuhk8m2+nE0U/ahx7Yah0BeBBd9SxV/5o3zry1XHy+RvVSCYxmTv5hjMBc3OpV++jQ89jtIUOa
IcS5ykW4U1WIH0zt50zjt6LMG5ljHOUmGK9tPlNOC2pcWz7E0gQBfAmIZpEmPJomTwEOETLR2IqQ
L7iXfiLVcTofR83RnWdgGQB5DthnGeeus35F2G0ALhZIWNVT5vOGZyu8QRD7DgT5IAzahYrejAVJ
JtvpMNk9vSwDPSjEmfHHRXzjoZu6a9JLJ6wtk1VqvHfJZhjr13KCaFHk/SueHahk0Q5f6V7yKUy0
HTwoaopYgeLkl8Jnm5ZXYhN2PAGijPdcbsmZL5tlsC0cPk3F26bFcut7V6gCax3srCo86xQomxFY
5w9852plB7TRxLUkPzPzzi4XBwTJDu4TzYfCjp6SPFmxhMTZGXV3sgzvg9E291b5HkUjJfHGo2BV
VeWo+FJWX46TjRyZ8Q4Mo5WtutZj/uiHz64cmWXE9NCxfJFVSJBFjv9sv3sw8RP1lkmaPk2r22Hg
VbY48ax83/vFkwYHAXWxlDVsDCu+WKIvN2Xm39HN4CGDmEcZxHAFSQshBjtcoHEpplVGDg025XEq
FFNk5B5dEe7yGSS5xDbAOu4XptV7G0VntFhOMDhZZg48EDAJDXIwmSMENh2dqeV6NaVr7Hyz+bJd
uaWTaC3Cx6Ab1covyudhCcl6XsnVJtRujMgNy/YnF1ykPe1lYABeS/dhTNXRYOi4sWfrw0xT99A4
kooJGz3XI5zr1i+EhOlkqulKK8Ny3VMOhtRh36TGyXPwXqCpvNYZKPpal9ywvtoYERwy+tWUD/3M
/SMloHpjqIn8fQ8mMcE8kibvTqZfhKrXimpuWfLg9pnsbrKRdq40QIjvr0Z68ovRZtSZ8r0yL2Be
rknlvY9TS0Gm15ABVU9q9L7IAXwaFiNdTpwZ4BxA/XZ5UbMufoqtEKbRNlGcNQAufOYqT4F3NUQa
0+LJ7mkNaYktZZNlXeM+3vslxvMmI6fiLKSUqiSW4RE/0nH8lChCZJPrI50D2GNz/WRblKPZksqI
DE/FLMpncn/Lj+fN5II7DNJHLJuXSEiNLq6jiwrkr+61vencKObS9rbq1cgw+Bhpx4YO4nhvw6yu
mDkC7E7l7Px4SEE0bZKUsIr3GOq8kRg/nTMc6TPqceein5Mp3kRVehsKFpuzfwOO2v97DcGh3SWe
Hk76vR8bj7szWjqKIvYjeRdM+UMrTUQDbPJ2LTeORufJC9qwrPk25x69mhJ9sHrrGRkR8cmZz5XX
75IIndEPWEbiqLGKeW2zpLmp416tcwvhMeatoDoC8b64eHXPgDA2nFbqq00ZYe7iieBnl7nHtq62
Agt3V7AMYt+GyViPrD7Mrzn6B/SH8SjUNSmBH+AFTw7FQdumqQ4YFlfp4AIJE/tiztEAkvqWUghi
5lZz7yTisKgOqYCjXzJi1l13y6qMN1rHsJEU/3ztXia99F+U3SHgfOoEK9esLy2ucBXbFIBpfz90
t9YgbqfZ2TUGwwrIghtK4TDPtDSKVOpWCXUtrIkkaQQkv4/uZik42OCJxaAMK9tzjsmiEfp63/t4
9GyL6pF0sSaVNa+0b9n/pgRrp+0TrJWbsUjfRT5fIX9sWoHV1QorLhOIlzWnF3ZK4qbXnC88diOW
ZFYBDMGj0cGup19TE8tf45B8IDB54+ALJOo5PORwxUsXKNtyEUbGfDVMuq+QUcyoOwIhDvGNjfuO
RV0e21fmpJ5n+uARuQrPdcR1Ni/+ihSR163xK2AjsmL7yHH7ChsO+F732ISMTajxP0NT6c3ssL9s
kfE3UuiNNqdrYGOsGzPOSWSQVpET//QW/QrzuEphi6T4l+wJfxNL0Cscl1Vb05fRjx0c3rseWyi1
JxYnDvASbmqy6p5/ndko2GdNcl2ojgInXX5krkePuf2VNNFzFJ2Yo6gMDkEd0lzkmAhxgNPnwjq1
kh+AmzyMps8z2cDhGpnO8xT1B0v99rwe7Gy46xlz8ZHb7b6rFmO0mN0tIj3L0TjtMVxLKlw6fXFa
m3YLAWpLJuM3/xK7fvodQxYRQ9Y7x9qlnKKr4j21XSsKq4dN7/Cvyqpd0SIS77uOV8dXHCGr6DQs
VihCmDgUaHinTWpnIdJSWHixluCuiRJmZxLMWxDemz0jWh1/Jh1DIv2BtDwI5xeT/15UMfY2/gEj
hMTTOQDbl7oBsFEWdIa0BZ/gERiaSD15EmnJsnegDKzcATrbgJ2Xrke6JREnSh9flpRWnZzUX39X
HR6iNGy3oAhYGUvFShc/3x67z9lo6MlxAuuZJOO4zQjGThEFRXmV3I1jaK3KbmZupyFvFQ3F14BW
tY4L9DJqMddWs7i6FoCxAWfiprXwWZtV9UaewzwG7FLMkVKxjlF143ZJeUH7nx3KVtpWfVTmYB/Y
vyRYtEAJ4Aif2EeInMrdRhyLxGwv2m71kW6vnY8p9mJH8A3K1lyCJMuf5pAMV8ubdt+3aXlsjbo8
/vdf7wzQybHn9AGdht/9+8BXotHvHbGujArM2wtvbM5is4D2lxsvqjTy946eW3DDyngwIrKRPY3a
F9+nimauGpYb6KpDJSYeADw/l5jvw8D6aSXzxHgz2/YtNpz4l7gOAvkck/CU8t5uwWGZrUNgmDHS
zbV8KTmUrbOw6e7MWhe7mG8L3Yl3OCSdiG8383YUJkJhSC3WAxoRZK4zG1ubPZ6CSv+/D5mU4+nv
9+L+xBoyOP79WaaCR4WZffd/Pv3vD72uDI5Jc/7fvyXgsX4iTk1cfApbMnqaGx/2hpLl6IlpHibZ
//9gdQLETFDuXSd3Tn0f2P99EMsv21zmeEU576HIvhYDFVl/v//3ufEQB2jtQfiW9JWNC6u7nxqS
jYZzFxpsUaJqOgSwE3ZdCWwRXOjISzoDt2oDDm4QDRPORTz6Czi5ER0Ils3yfp69Y1rn4qhN+yt0
eeelOFSOCQdWjH5wOo+qQSHLyY6sKzqLPfBTFLpgp18iBPSclce//7L+SxSEax9Q0x74VHtMLKc9
TuQLjn+/LBqd75FngYwV7XFYPqMOuXf7M/1fmd+OPJMT1hVK8rgY8a0EETm7nNXjJO6niEwHFrKE
PJLdnob2l+L76DRrvVxDlIA5fCGhutSqhX0XpGCeYVdAJ2rbetMTaCWP1BnH2UwMkK6tYxz/+7Ds
+7WdmjfQ9KNjMeTGfx/quEUkKDpMpwSd0PfYzPx9ilw+xVwsWzN9vKHjQeYmBclg9GfXWwGrSXZF
Nx1m5JajR0G7Gh11KgcojF13NszfyrSaY1oYLOkE5i1r9I+45Hj2arzpkRU355b77KE0yq0i9n/E
5YaawPJcTZ/kivvtlPxVrWj8LbPFOie8YfWSsC1BMzDGkCdJll8sM2BzfACHnZI5ofcgItAjIpuf
tDihpw2g+MF+ir5eu8Jy1tUgiVL6KKamNT8hreFR9dpP5lzzQqFV2CK8J2PywZ0iWKErhaeUI1Jc
4VsdqwlsikNhRAVSiEaKdCUHDys2fuS164olIUIPbmtvXBMkR5UDl7CmBuGiMW9GTSl66yHCsd8/
+apOTyZ1yKsEX44VrFSjeDrWUEIX+mSAfQ87KRHyLn+kW9eYFwKnGLeV1XEcoJwPKTcYVnyJFG38
U1FYHsQA9LrCv+U2VKwp/Yy8dGYeAdkNmybChrpOaLKEMz2PGxU9p6H3nhXRXpX1W+2cauo5RiGh
VVG/UXKw46hubOGU3fTZvyTiCAeJseSwCxsi/CiHeq8r7zhWxCqckoDX6EbnAmh73Kb2uTAy9kdh
dKjaEuAQmcruiftcbyJ0dcNd59g/bCq7NZP8jgVywrVaditIIs++BXeeKA1fISuHqqF3MmbybFg8
1YG/tsqSHmz9GMbhJ9BuufHr9IpGEpNpeS/SIKLfLl1VBphLPexCWXRLH9ku5VXHhuDde9jdExUf
lQ5vE4c+WQyFTAtqHfYDPGBFqK7SYt0k+X3t6Nugd34TbnHo9SDrzBTlCio3le7mHrtnBUs8UKJc
xWHxMJW9t9Nq2rZe+tCKRZAugk3qRJdsrOy1HRx5UNx2dftoqLC/sVsQd4V9T8DhxRbeY7AUzi1d
AGiEDIikB3tSyzxG8UUaVIYktJ3PMRy/CoIwMbHNEHzlHCahqLhV8SqW1nNM0j4SZ1ISy5p0Dwky
+lUhCFnXZmHEVJQHb1VRv4ZG9gqUC0si1b4MDdpyHiG+8qTLvzNeR9ZSzhtOcIS2gQHfhlZ8M9qw
70c3uM8G/rJSY2xyevhCsIuNjVyemmNFAN7xENzwQrRxcV/5/TdDt3NjvlrSwUJOnWU8mHIn0SIi
E8zElPGI7Sm/cfNvxQ5JyuR3mJPwUKh2q43oaVZQeQt307GCvRAvUFDgDnld7n3tv1KHxtYg5nDR
RowpE2JgMPx02UzRQ4g8GamrBRMS1zY5hzS6Z+NTc1Ahz64MlvCCDI0BVIkBznJoSvQOdYzdvimi
28jW1N3ib9w5LnuCgOVZBmOsT8AEjJlgp2iwlcZJx5LRaPp3erF4D9grUbowxlJ3UwzZFfM+CFPz
09SgZHRofycptq8Gkx24kJkFp+e+hVSgItGAb6VceOOW6sd1OmNj0o9dCe5MAJkKWF3lu212kHDF
sekUqMuCs2bjPBDfxgGZw492mfeknrZBQAQxmPsvfOlnzOvDUiZKIgr4Yl7EHhBC0C4tLuS68GAQ
z+13N5vfbDDiTaJDtB6WfWyZmbInDnOsT1esxPmPnqWFnbTJyinitwaGbTdSm1jZLmbBYnqfevHg
otJyOCmOfYZjMowKBqAhxIg45viQZ/2tVJsfBz+6bTiWRyRVD1GhQfzM4Ubyt7EAmz/KEem6mIsB
2S+4x3EI02+orqRCh3Uell82T09eBn6gjcXc41k8KaT5IoKZtJpvvSR1uzF1fKvD6qm3DLGV6jw4
YbzrGig6GK82qWg5WmBsa7rdrBR6b8X+EpE6TUd2i/bBJTDjxu2DmB7NTp9ELn9w9+G6KTB76uGZ
HcGhzKBmjNZdXk/NKl0QmW7h0yA5O3unV58+FAjhxdvJ2cf2cCn1HN9BxAf4Z/uAh5CO4OGTu6Kw
ljEucd2rE7NKqILNGGfHulzqsMdoL61g3MoQZ0AxsJ8FiEZDGLxQiK+XuYXHpUuQBWKocdD47Sq3
sSTO2Xz0I4yGVQpkwyQGNSTpCyZTyE1TlB1xYezN1r5v5RWAVPNMgHl8BLoBNieYuVtDGlFDkmCU
pzUUfJBjeuUWeATwV21eLBypnO0gYNd5fV+mYXENKw6ajm6gqXVrKnDoVp/CgOVn2R96xU3dr2Ia
xMldk9oKr38fmg+WHf5Kk5yuQ2Wd5z7BWF0Dv3HCyrxmTozbNUiQs0jGq6h7iD7JG590ThmNV3j8
6OYITYkXs4jNVeY8YnFgK5MzC0baP5fMEtGy66fVBM9+Vg4ri94EghzMg5ZBGjMCYjAOH3Hqjuem
qkBPNmxo+LHtCnLb+DZwp+AbYPuVPwF1M8/gx9n4ZsMenRNAgxvRWN+fBwZ7OL02g5gzbRtK5AK+
BFeZ6AAloqVrl91dnrS4OaOOi8vKNr2Yuru/3/djGmMqWyP7hd0dmex2nQhMTHlCpCSmMH4bGVcA
2undVAbJ/bB8QIw+JzWd6HYjgttl2CinMr03YtKSPMCYpZZfVssHjuwN22d6iceeUmV7CtX27087
S0ZrTbc1B0M+j8sba1A0tqiVIj71VX4fztgcPIpoRcqhCRlPoIFNKZdojs7NuI2DJBMi5EK1DkVk
H+ukf+5in/IT8kJrFhoPHtfE3p5GY/Hd+Hg5snUw1+gkmr4F7i/PkQIBSZIK1mYTvzSLX7wbBCWl
axYKwW2jFNa3NDmGzw3kdyYs963qiZuHxdIM4gVnq/rXQofaRGSU1mwihmfbhlbrGk9/vxjoZBnZ
E6+aStb7zLTG5waSaYj35PHvV7mOt/7oRbvExXTYSH/EQe8m+Fi82ywMnGsyV+Vz5Rr/vLpoLn+/
mrvQpuOrSnaOnTy4bq+euSq4o5roQU2SqWfbmVycV/24+/tTc5xWszn4a99QKTTuQD3zbul3CmMm
/reqejajID2kk3AWizUJSMH442HzPEoLAgmE7+q5CMaJdwXrkCnzYRXiMnxpZVaf+rglLjIEF7ZT
8srxEsx4Im9N2XhEL6ytHeC+lx4P2pGTk+Vwbx+Zgb6FwIt26vJSfQDsOQJbZQlSlPLqlXO0mfIQ
YcAdTrX2p3PddA50kIAmlrl5B9lCSDIVq3qgpaCk4nPfe5OBT00/GSo37hQXrMNn15ERvOQKjJLk
dDUQINhzxANrSEn9jaYKi4X89Fg41KxGwyvcctyCQcbcxXsfT85uIpHASgp9D6YM2Rrnu82HbkME
gmPd4liIWenvqth36FLFWAFCFoNunLNAwN5Su2F90HGw1TrdYGW0kYajeJMmzK0+4IGp7e/KinV+
6wTRhhsprbq3KilfbVu6SCPBI5tMBsHS4WliQc2AUaB2WOUvch6bNTWB94lP7NOkfrFY+iTteviR
lDYPLPT6JuOy1MkyeELOLDnfhT6xUZ6pEXRDhhYeW+o3mqcrve7uhgqMF/B/GG9xR5aRx7wVLQZh
izR6O+o36ehHo+LNXUMNo+MtOff+beTWgHfZd7j9SP7ipBRZgogT2cIu/pbcvzyXqykcWMBPDvnX
plUsGxwPrKlrbLir8BwJp0eXY4weh8XjAlepx57LSce+LcbBh0iJAJl4apMM7BGEfyHh/hlXBmy6
kO2f5YkHexT3lqHAiArvawjgtCWRsc7gb0BXsA65SnosF9raLU9DijGbnfEOFjbaD573zYYYGbro
4LDF1i4YLEBiI9lgQG28lqn7kQRwICtl4aMg1mTFnJLLtEyogKgfJUNh4UJQ4Ni2zxXTuRGxOfLD
3uRugw/aYfc159YdPgBWPmHDepF06JD6kDnJXtiqYlyT4r5tFpIF+eSG9kIkK8R7HfkbIE6AV6sx
JIZETNYzDXAlmNFSRKGgmn5zZtncCa4NANPE4YDoR8AsY7dnl1l/11XG29fQ1Ji4HKJyafB+wxqY
csL2gUdqu+a2nzJRol7iT7qPZS7XSMNfySzCjY1pnAkA4rsq7hjkn2QNhtMJkZ4qNdx5YXiDyUpt
ptrkgBmSCylBUXUAc0xtfdeR/RbF/rAzcvJelCuzjhjmVV8U46lMaR8TPIsSn/ZcSgwetIOrnUZO
te5Tjdbk3lVu92uG0VcrjR9QA8m0uCcT1taF1V/kYL5lHvPTFBtU8Nq3XQlbF0U9gdGGaD+CBU6H
Ye807rBx8u95zvIVOtU6DIbfZN5kMPFXeXIZeDkOfEFoYcVn1ab7KmnewiQYDgHvd7CStwH/1I0u
aNPCIj436XvTR89Z6D13bWNtsrK64r6+HaPxh1VGs2+EzZYy/Uq5DR1GWhJThdstynHq81NCHdX1
1UzjZ8gTm9nuWP+GbwBIt6PXnVrF3SawB2pfnTUPF3fH7QW+98YnnbRHPH6iYa81OeRLRxlvHbGK
GFgIJnWgDPno3/gvMqObna0g+jXOyLSw0luiOGCmJ4602r0DigZEgrnVnDMMAYLbXGH3K+IOSGTB
Kq8AwfnZzFNvZlOAGLB2nYryo4IHZMyAorCFc4Dd137BZFZ4d9HCrZGTf7VjoiEOrz1QePsUJiNV
IFGKyZ3leAoPfz3p2eONG7zOA8lvfPrXygWiaOMwQEyfmMNAZW1AvOBKy8wtVwV2aNSyj9kamGvd
K2VPr5o+kXjAwYMmQygDzz07tmbjQIYYVGWsvBTZygsSzLRGBfhYckqDX9xMCDQyuyqyAvuA/6uk
JCDAokCEm2hxhgwMI2eX25InnKJdtUD4p2buVGiMGTli95YD6mUqSSlXicjQhvJXM67eEuFdpZwe
Vaqh9kbZ8zQV3loq/83lmTC183PWzosWM1Ak4LNra1Lz3jf9x3lQHGXSxR+OnbGbqYTxZHVqbP1C
UpHkLR3CSdpQFYCXHfacqjYuiRJkSpdkPqYAJkkKLUtaQUT8y2YF/VsIJMOZUnTL/GK1VraxApcW
Y8erx32QGGAZvCc/jcK1GAJY56AkptSCflgEh7yPsT4wuRcW+BwwpvjAMf94PjtGZoMV7Ui4Ihzz
MeqDJzYPt0U40SCWhwdkW77cqdtZhv1c9Mm/3KyjDamymQW8Noa7PHTvGUPR2qRGjCz/2Zq+G+cH
j+dXmsVXf2zRoueCpI9BVT1zGrr5h9MkYhuQL8Tsb5EXhH2l5/JRYvrhVnKOSuNqe9Epy/W7J+mz
FD1Hsrj4GAVKU+Xa6x6wMDNjv+VpjbUsdnHWGeJC6QnqRkWges7q8xSrcbcE2DbVrS/4yeQL60ZM
zj9KepZ6moEv26ClGzbbCmoMDs4uBJaiuy0MIVZ9S3CkgMkN4OrdT7nSUBoSwsQ8BzugGWFXfue9
/NdYvB1i65WQ2bqgwhymANOLg+Qpg2BcOYP6gB2ANDg2j5mbHNzuLsUaxcYHr5CAPaJbvhurjZ+m
AiwqK5YnGZDoyEMy6Ba2VcSQgLbLQnqnoJFf3HjXwmSBTHX80W4QiTgbHaE3X2Sox32lq8fW7J5E
360I0j/1zoNZzSMlVITvQ6t4pjHmGNvel5EEp1HzhDBaQqR1Sx+r6C5NxEF/yP01BNmz1kg/rnNo
eWzvWbmeemrEeYbbO18AFBrwovT1jWZoqDAUcJXra8+haTfA/ItKLs4xNa9z4LVrgn20ByYfstZn
l5IznpAopJb9qjv7HJRxg4K0yPxux40moQHlV5U8PsKKognleva+KTDbLTmGdkBhhdzGzRMF03KY
YWw3X0BrYPjW7Mxv0zCG3bqXw/AZUlLEOQ9bgZrAe84JmGMDdOdY7IpsZiE8fFgt91yFLcIOQawR
2rTby+TyJXBuNbiF1bSE3CZeW6ADpe9+N48nYYT32KkeJb63TRgmVJcKqrkp68qzAHMe90Jl/taW
2+9owSKHlt6FTvNKSoWKrZHKuyD81KiLNLeY1X1YP2lBycKYsStCUPe979rj9G875plS1YHL1XY+
Ymha7GR4GvPd7ksPBpaLot5KRGfdwMGro+zAXQhISvQWxlm6aVLuE5MB2ctLTFboqgL3GsiNWeN/
ssX7SL09ikbOSwbuQi1UFuMnSk2GVyXXU2TgBm2747ScjTwcKcHA9MNb5cmzGe3a3vpEPZxbD9XU
fZuq/tuJmwMugmtqW1tTph85+kbQQWjNQjRZOQAN/LQ0Np+oh+PkM1DNqf3dce8uMxf0a2C/KK//
LCbu2EaRcQLQP9Tikn9FEpfNa2JGF/zuL/ROM8Zm1iui5g9GeEvkP2LEVTjXzdekMJM5ipKOZgal
7oCUq8c2X7umh9mN9pE5ijZ57exIp+GzNaod6/fN354lL1HmuJ+YzvwObuUUa/LGUy0+obJuEhG+
BHH/JLiK/cbMcTT9gLMBVzgD1Mm4hZkqo3rP+70ia14AruyCEuG3BZtA7fkNeT686F52Dnug0l6U
bXBXmAjePuI1sQZedcxyNLtV2bGKdXds/XsvT8N1XRoflOQNe6SedJxPU93OQEcAUtuxvq+k/4W6
fnXcYFzPc3M/edUlyuWjJ4DJmwl1hNOLOUVryzfFmh7NFz/ntAG5PIxRYXFMws8h1Snq4MOiFGiN
aJvAfOH+5GBGIVP9QZaOrLh2Pp0YG4IRYBLLiLt3SbcyY842EhVdePZLk7XVngKoFIcVhV2iJoaL
lryZZpxjAUCN1ANc7FeIqY4/fORdc5gKppMgat9dnQCrd/6ls/0MPVNsvALWR+I+tOH0RLZ0Z5n9
M3DF7sI6gZpyrG9dmzyrhnYFw8L3UN97NcWuCrWxC4N1Yt9R1vFSDePeSxfHZxuG64BKuLH4HMPq
DSNTAabDOGG1+NGo50dNrgjPO2cFnZsYpiP25BVhu4BledZhCoDwd5mJp960NncbERU4PZpin7lU
/IDgQ2ooMd/2775MvjpsDKveyyvq9vBuTfHZl9SWWOw0B/e26xDPReaDvB1pLK0pH5sSUHrqDbAj
2TqSHKvlXxN+/BEynogyJRIDmW1sWdcUHiJDntBRk3CUuHHq5pkc2KGf7GTXWBL/o6QoO6v/jTGB
f2eo8OJRmQsgkEKKQ62xd/EDIpT6oGXC+AtnuuJNXwb1e5Uv3Z4ZmQQB/Y+zYX6UMv8NwT2Qt/ef
bHZTHWx14nve1obgzxBAelE193MSH2s73kOrWlFudTEyqJNN07DZ8cSHOc2HVJYPch6qXeYnP+aM
dYvNHMNI9TK2icAxl3trtwtPsQsvk5KSRz+KnhjUGUlNq4I5QO1CuZ+tIKJbV6Zr7IKMkPGs13Q/
H72mPccmAw3EC2vnOGirPBdTqgFACNLw1uTW1UlrkEGd/wEJNDkFxcBXGGBdrIZ/QV1910JNIPWT
NWQ0FmigLNd9J3mvZ+0GhtS7GQ9y17QW5qJ0xmyYcXPInJKD7Fyuk8pujmbMeNJBrzDJEngtTZ8A
Men2oV+sXQT/a2fgtckLYpiO0108LOzFQMRXI6kTzxNPqfkJsUvwv0yboYvINPR4+nyoCEqx3ehG
GiF66qUCf3Zvc/R5k5Q17vR1JxukvU4/4ki6D93xNJT7riUeMRQ65FOS4I4htJIspkDsxU1uHidh
vIWD6eLzo/Irit7tBkjKqEakL+cZ3W/pJAcZnLldewgCnEbVcWwrFshZPu5UZHfn3rkUBj4bPQbJ
NiHv3swmP9yMkT5wjt3YcuKGP+KL157IM3mlmEpYq0jIPnNOps3ZXFtdRjyNVEbeh8TQpfuaqRh/
VnXKu6D6cQbvgbNrfXXxS7I1YKkrQhZyk5EdRBwejZjcsGXhzNYZhBPo/PZylonXlvEbFRhO0ubE
0k3tFa/M0MzXwR/FWo9PbtphD+JCCWbzNDhEDs3h1iVVf4zG6WzYswAt5D6SLkS17wxcpSghXgwP
ZSrxwnr+DhME/cMvZgYR2MjM20hN8Nri7FUkwU6Bd8G3DDSp90CQZLVYj0w8qEbyR/hOs2P1XukZ
KwVJzMSfTo3sSQqnEGac2dmOHTqb6+vHOeTtIZPhxWh4aCdOzz6PnnZud782xyYI/3aI6P5dLFZK
hPNob6cdZ6/6p1WLubIHxjzth7PvhNdgCukPCgtQR1n9DQBnNfom57eALZ1hE6htpksvLP9oaVkd
TA1oRHVysw/bJqIldlHgQU4hmddrs2SXG3nfyOGQeL6N0QnX2NTFjdvmzzCY5DV3yI9P363oek61
cbOpG2MbTZk6o+d8Op1J3rUFTxE1lA0O/YljK3fYgRrdwXxUNZqA6LrphgMkvURsPjkwTjcjVWQL
0QLWDglWVLin0ieZadw3IXieaM7ZDmXhXc9JxiyxRWjwEajiL8B7mPubAC42Fzo/NJqlDEqDIlW8
Zk0R0z1Dw9BEfJJqyPAdo+rdPFonu5MHV07YhHA4QRfz0GXxTwfYgw9Gh98/E1y788ZK2VGitzVM
XMNxClw6myXMzUptSsSzswV5aD1npI16bm6XZoifShN+x1S7B/Sbcmd5GhZU4gFQiius/SHdltjq
K/wPKxqzcNsuqw+Mc2l3US4R8an/lW16V5NeX/WTj0VGyicdMPul8iBdolXK12pbk6I0CWRuTIhT
yHrkzOgnK+vTTFnKiN7gRQsMrH22bOe7yYwTq7l17Lv3FYbnbRaQA6A/K4k/fPTtNk8/e8kiE+jE
La/oKSpkdChq9toxy88B38c6MxqsjUO+LmPWpg03QHPmfWabJTAmr/nhaWGb4gfrd73J7K1tYBWL
o+2Uc33EMAe49bikp8dLgjEBhtMEPIh2VaVPnpi/0qFwGPvWVpg/4juHTaWbbSbtZ0H6Ak1HfnsJ
cd+hBqTqOFx8AqrbRiyvdqXf+KYD7qoNDZJmcO9G9sccls/u8D2302eb5d2xytXnSEXemJHjh9uQ
2eMFV1e34Un03vjB2Rym99QhDYhrgUAX4E6Ob+ZPwWp3hfUcqq2xzHpd9yoLdgPhsosfX2TslyDj
1KrqAPpnA3olEa/Hss9eaQnDThHsWNk9G3y1wOhpJJ4ZofguMLsb1m2bGLdEUTacqPBwNYGJ+/1G
xVOyp0B4vsm4P/jaemf/O3KLAS4xczhfSYTTpLPjFYSxh2waHZ46GAI6WX/5Eg9yP3VvhgOv0+09
Lvze30o9LL0juEm4wdIe0dR7CwLTZjbF0S4s/k2uUsaa8WRio0Buj+DNC66LUrnnaPiuDEpnKcNb
Zno2xm72jw7K94TK6BuBt5WLgaBYoVzkyn7e1QPWXDQudr9av48eyBkbA/jK8ezPaWgpckY+nePu
xgzsac19SNPrc7E8/85Kaf4LltJYwbvcSZNtuxAKzPJhVAXHhjQzV3UToOLGP3lo/dSEgm7cseAB
23rE0XSDqwHYGg4t8jnNYm9hy2FVj0FmP1S1/6qANjDrSfaPI+8mO1wkYdWy6Cqit9jmnsb3Jf+H
o/PYTh2JougXaa0qqZSmZDBgcADsiZbDs3LO+vre6mmH92yQqm44Zx+/GqnUe2dRXVJG7Kj/PG7I
ji4Jn+vCHzHl6Ya1H+rxqHIgjuo0RLjMJLKyhRSx2I1NyVmWAmuOYoo6zKv8o2l6aliRiiBA+ehY
c+NLkl6a4HxFjYHhAFENpeZSqPjKRm9aa1Q6y8Y4967WsYkrcDa24mfnu262tiMI9YUlT/gRyajN
OzYYhnUkQDDf2oV1DnMeW8g++r6wOr4WMcdVlix/Btb5RchorxAUZprrezv02gAxpPirB8t5rnGE
LwLjZUwon3zm2hM+t02WEdqLiafR1BuPDzJjvfh12dqwoJ8oq+fszNCKLi7lBpLJr3iItyLC7VAS
O9MNK07qbtmTKkj3wSaj4I1iVnfKQmNvj1Lf9Fb9Kn3t4HRiDWpoNcDcMJMXG0c6oqPo24jIcorM
4sWPcd0MdqovM3wrRd/wfBTkIxGZbky/LelqoJ9QhSRdsO3cfDuOGSmIZfdnVJySVhIBC+CJNUsM
lBHZ3EbJYVb35r6r+kcUFXeQY58qLj98exuN2GrzWr6qJFZ4HJtTHEFbAQBwDgIMaPVIf1V7/SYK
dHPlv47JqNZmMSKUk/5FVmCFvfgj8kqqrZZbisgeynwXeXE+AelDRvw9OGzly8m4FpVOxRo3pEMk
yTV3Kf5rfForDAPc5SzxVyayV8x0jOOYxv+aA9bdknUvav1k5XnJb2QVX4W+TSwd44Hg0rGdcesp
0qJSZCd0ISPkiLp/QfBb8RYlLaQitPXAywNa8IhViajzcIEIbtmYTMthU7MTfm5rBcKxMCkmKnlu
G+ti8GdiXRCMohmWJT5+Oj2PqTflFg4DaWd9+8vW5GUoiitoDnDM0avkptp4uGyZSAN1NGI9ONB0
I4HCI5CgtOLeXjYjKiSjH2eAnnMo44wfqcvw66J/k7TvDYFJ3qwh4kcH4Z3ErDT9FMWi1VsQOEvJ
R1l10VbWxftUF/u+RlHlkoNCTZnmPPYJZQhhQlvM6RBihvaowydnYVZP+rT2HUzShjDInLRS3jXZ
ak+JFh2kEyabHsnMMoZrsRb8XSvNi997JqP7PMpujBeqnSv3psXAgL06mQ9EWhqB9t7UghGrMpl9
SfWwyvKmfCXYz3HiJswHixbH2ZDV8QJJ3QebjUtAT1NRQ7LlERXdXvG/vkTHabswMn/aTLVesF1F
jDaOeksX74DNKpK/Zp7h5AMTriHgQBBu+q+XusKtpr+K4wAQek2qR7JyFFn2FYjCDDfsOhg4qSUT
fGXArEIIPO1aS3BV1MY1HW3GrXU0sCQA7uwB4RP8S6IXdl1lBUsZDHKhUv80+ib7u4HnrMPSkmhu
iDkjnQ8UxNe8Ef9vkGjotTmxIV3WLdJiVy+xAiEhMTneUrTsicEt5KbVYwB5UJDnObLrJPDTCt3i
MkCdWUtHebzjm2E+nevWamARtXvuCJMoESzq0CgQ9jhIJ7vqrWjHuy1AfQYCX3XDKc+AiDwsPf0I
urdqcmDf+Tff7V+JqPmFQzibqA25tH0ulFL8GG1zd0wEC57U/4YUW77ZS2/J/gMyYk11afpMI60a
JmDpp0uOB6aEvFivhbCRyFBKBwFhrAFTIToBlqkem6bc+6zK+ofwyQOwmX2dYYomTTDXXmsOKpgc
oDow3ffpHRH3IrS7raLUZLYkEA4zb26mb7is7xHhXw2baJ7IPZgo9CIaXEputFxeMw8kuj+F68Qf
7okfAf4KRLlIfkq/elX9+G4W8hQRErO41XZD4jVYFyX159xuX3oTlLDR7VlN7DIn3U31cLACJJuj
/evG4U209nuecmz6AnmowYsQ/TIi4tt2WRiUWUN7QvsBszLubG4NwJNQ9HzoSP//A7LUoa3J6KEl
lCGTuRlAgg5jchQdElFNKTR2mY3QjXnziPQ4NGCA4q5mWcVdYU4kLOXJ1UBclyhWNr56+B3uqzp5
KbEQsDxYdmwYWhkdGczjkrKHYxg3Z4+kuqoIdrCK91pUP7u+vtcbxvr4GKboHrFm0EPgnEZ4grJA
cTCPS9jIxySqgSMp74EW3rxpuNT2Zir7fVwUF2foN7mZ74MwWoUz4sLwj1UL35GsOfosLQg/h4mi
vEMwiPIE92/8CZ7jrbf8C6B8bCY7L5CX2PavUbulHEe20jcvht0eHN95zzvmXgXeDj1/D9qc7NgC
JhivhDVinLErYh7deDtWoNimqFiaJbEHQcJpUJM0U1s9fNxq2CZNdO66CrLxxNRKfAqq2oDpDyzQ
gw3RMRo4fcFX8abm0U9u/jMSQVIvQ6C0q36VA2+2NOKWrF98zswPoyynnI0wwqWpEexmPS8NKK6z
CCocbIVli2Kk6QBXDsmNJ+AY2xjzvLeyiN8FeMggMS4BYU+WTD/LFkwmMHRMM2pfstztx+RRmx8y
S3/Y15Pt5o2XMebElbyOs6xb836AOIDDiJnaGamAh11vTXdeGpQ81NFLwVPKKz4uMj1/ALbcqTE9
pj2nSqjGH8bGbzFBrtpYneE+kg03IncAVYprT61ElaVY+wDvqcxedbZ/JhYWCmSG36MK+BzG4ZxM
hbFtER0uYnPWB8tTrwPzH4t/NlnDo1CvWuy+dK3xgiOIqXzS/pa4uUfwHX4OgR5uy2LKxBVI1E3O
qesFQwtCsZahTWJavE1SKdYs7A6VW/2rlPaHK25H8ww6PLGB75naMbPoLlqZGwvHa89MEWlxiOhD
wI8TBoFClHQrN+4f9Rxd7fvqL4sx9Dsjor7+CWUiku+ZWODwx7Um5K7RQ2dXp3T7MG0WsPziYoQh
Hjyz/RyXubPNJK1tWJEkwHQj19L3sm9XPOxk4+bhvnWHgx/b2CEG4PCSMEorn6ElI5vdAucJ44SQ
+sAMfvRa/osUzsg2im9IOjd64nJzV1ARBc64Zqr2rPxPKq9eKSS+0jRqdpZg1w+jikCV+GFMcMOz
FPFtMTxQqTwn2q7SaZeKuL/QPH9pmqzpwkem+/YxYmSOXU0tmIr7Cy+ZtmZsUJcp4HaAKHKFYpm6
fD/n/OkB544xBlcjcbdZb38kvXm1WvFRsKBaYUL2NXXunPov7gg+zJEHZ+b448bGvuAhFO1fSHwf
59twzj7LN1nTQvus98w2f0vc4d6M6tsOw5fIFK8ZKYMU4gR02OWN6Okn28CT7kKl88kR6ExtbdGp
+Co7REynbeavTAthO2fTH+3di+GofslU3RXWlh0GOevbCHBgB6FiOf/W5MwmW6cQbMmDJxVPZxY5
Zz0t17R1BzSwM3brt6qoF/Cq9MSz0wmbyKOXWuadUwARCesuYyRuctraKj0OXFkjfmy+1PUghh/a
RASwlPUy4+BIIIst+8m9TA48gBwAkwJwkk/Pbm28RdL6DL045jAaf3Hh1IuhQpWm44CguTnU/QTY
HQRMVPNcDQUsYsL7MuayiLJfrUCgzcO5N7Rbv2+vJLd3kFzzLaOXN4cvc9Kzl54JPW5p4gIV+v+o
y1bIeRtkOBbFoO3CiQlpM/1+WBGKGa+tNv3G1LMuk25Lh0sgqr3gWlmzhHO5KdL0eci/UJ6GnVVu
3MKJ1qHivbcc/yb15DnONWxJJqbTCSYJHi3S1Kdnny0xm7Y34Iu8xPCNrKS6Eyn31xLzSqNEArmc
1nZDEx+hJ1vUDXXSF2pJeLthqyPZCAihMt7J75g1VvRUVjMXQd5BN4jLZiw2pIfClLivEw4s8NWL
KZ0WoiMgJiSah3qYvoI6iUFa8C+TwlqaVXEd4Qetioon2uG7R1C70rndVxkYQ7is+toK8rew9k/R
5J66bk882T3t2q2ed5feH578Mt2hVasIztpG6NSS1vuivyqkCpbeQBCE439qWsgmAYZhiXFiERCh
NTZiDU1ir7SOYDuNjShUYEzMvOoFmhHi4rahRsKCPsr1wA5piroeUGODUymKW+YM5bZF3VdZ6VE6
tlz2KdEGLk00VmHY4cwSm/KflUcnVcmTETNgnHr5NHA+tbaxjhvwXYj+tHaHZBsRPanFScyaKS+h
mjfWpxY7iBEg1eZF8JTVDUBNiRqhbu99xbdZRhkilxMgZ9o56vtFrL8oB+dtFqUHo26w6V07zrWJ
fNuF7gR/8zs45u016JhnU83fhrg/RZVGwreCRuN/9q46eFbx5mXmUwFMYCX0CbktIP6StuTYs9hd
uU1xyR35VWtIGktWaa3qsATlp4nlkRL4aAXgiVTxy2fFv179ZolxKyy73iaa/UYZnlWutbTp7Bfh
gPk9qvaDYs2uMGFqdVssmjblAe1Ak42o/KlvCj50aWIYyMiMHwPSf0Os+GLs7hmn2gL8LP/exZw/
J2bhws8WeqpuiupOa1gk074vWvrKLhevbKd3IdtbskUeakDU7ZMAMtnmI8Tu3HJXrAkaIEyBtAyd
sTnmsUWXNlA13eM0dG9mP+FNSLxNjtVOuRF0cgB+Nl+KKv7fcq1C/9JjTA2Dbyb5xsIdoY+0VLms
7f7wgL35GvmqsDsJP4csHzorVUKOE4AHfRMZQdFiE4PWXCnz6ghKUUoByH0t4j4g2Soi1dVF4rIM
TmLiGtd0D8MQAA7mOa84w64CIz5zyu9ucq8mBiBOoLJF1XJJwn/IleKlqLXTaA/ngMQhGW5aOax9
bfijhir2rc+0XN4Iyby3ZvgjKmvbCnc7NKwyNWMFMXt4q3zzwp+jrb0ccHJi+QcftbSQBnluJjke
UjQX76kWxYemmESlOaa9rnkrciTJ0sy/qqbbNQasB7+l/KhJNYfDJPAGXCKzOguu241pOL9Zo7CS
W0dSA1jxM3LG5JVvwoZCQtf2Y+Pg0Xb1TTOQncN4wR7cnymloLF+sxB24qzgjCWLxCQrjlYAfk2A
3vdFcYIRdnEi7yZApjXu9Gq25rhu9ehFlSWQdHtHI0hmYep/ktjwIBud4BRn6aCmKxwFG49FDtsn
7U2K6RePGta1YsekCohs113TMNyLkiIkdillEpybNcuMGuC6bx/ZOpzxS0aHNPLeddJVl2JkiAZX
CsH4j2j9v9rFvd+EO7BQrF0I3Szw8ryZcLy8ACUDW5I1Dd4hgTBk2E9la1xF3rbMLQkQcTTSpCoS
2XJG84msT4URUPyx3IpAui5aViQ8yc6a8zqFSIjB27GmQ0EO4aQhc7BkP+xRWGMpylBqRb1x1kbj
1prZyIYcm44nkavKizl1VOfWufNI1UBcbffjr8v8YOWTCGnNmWLCHk4FKLke/4RwyjtegVs+Fdci
oUEnUvQfeK3L0CNVbQg5QwuSUttjMEOWzea0r5ZurW3r1j0iO12CYCE3KmAfkHDti/Ew0U2iVMSR
brT1prL7k15/xv6cZWvIa0KqZiMFc9ZpXXmv+Msh17ZMqswR15NNKIKvOcY6MAq5qFwSgKPq0oXB
paoM5vVUVFQmPzaedX029dQ2UdWANoj2eSO6/mKSTB9L96b7a9L2XvXQIwcGyt0U3sbCfcP+jReF
1k3Ww0Xz8qvhJtsOVjSwsVAL373wVtnJVeX1TaXtX0JCBrazUAJH5CbfJ7EPq+O1r6NL3UfrUtFL
ByRSkKp+AYwYY/PiHp5fOCzWAFEQ6RWp9yvTf4UA8Zz3TG2HkoV0muB3iL7DLthYWvRIC5IjOgIH
Nk7xYbXVd1FMy6aHVBFX4uab1oVXYibsMPkNS4ni1Yar5l4EsZmruvDRNOTtA3wB82Kp38vSfzOS
ZCtEvwl197dWKfOLeDjlDHhc5T0nqf7oEJwBdVonbrixAYWiz2bROxsbq6j9nbR+BcllJKEBfxZ6
X4D/bkf3rKpbLbMvkX2mDkl0vk1HW1FoM/uaJSBrDJN/GF826NvQWAVyWEb1hVpt2vl0yiRXPw+O
9+L4McL0gsA+UX/00tyjquCqqSj2zDo99r1xSGAGwsN23w3NxZ/OuxqWeB5E9pNb080crwVQBM8e
Dp5S9noWTkZG+RdiOEpG9ydLxDdIzW+s3BtcLY8RrQGGQZ5JRIzvZlW+l5zr5G5/Do13VVrAuCRg
Y6gIELL64EeTI4kOwFfaN7tov/l+EDc1S3iBmMs9GMxNnjJZQxgXiHQjnY6bvqe57EZry61+lBNY
kPDPr6xiYRr+re72lI3bUNYw1VlK8FnOwQ99ts518RfQHOllBNxnntwZ96IGyzEYlb+cTLUzvCcC
Sb5tnaQbgnCDyPtyXO9OrNQBM8aS0xGDDao+KcSDTExmdZY4McdgkiKZ5Tbfoehug9Wu6xZksXiG
h/9sCQqqggqyOpE1+phIZ58bKhoB9mChee8ySquhei9Je2hEeExibMHyoRfj2kDgG0I4lKhlhWPR
/0YXQx+/UbEdPcZteQ/Yx7B2EVjSOm0eBNz9KXtvjTbjCBsSQHO1ifAr8AYE9pFTbk8Hsxem8Tz/
cKU4y8rZpLm+76LkEiv3kFLlNpSSOgtCEjnjC9YdDaNOtDYVhbPsQsYTqXaD1hQt3waOCGAqB71V
/1Q4HWu7+rE7l3GWe21njm5cv8mRXtic68E8W5ZjjKJn7p8YNzBLJDERKv4Hdgu2SvU5rFdhkNC6
5PMeOaFyqyrSN397B25QLHkujZTEAvZ2r/kjx3YpYo4k2yMgzEFfHYbY4f0RCStcx7qw1xZFO35I
BvVx2MH17racd+fWogPWoRB7HYxkR5thqg3aKuYKFdTsKhqNhaHrWBL6XT9GF6IYfusK20TTg6D2
zScXakN4TuDYLtlgeiyE8wtwQWzKTQpzyPxzUED2Aj1UHX+NSTBCHaVE7lyYmGXNftug++DIlW74
awTc/ZwLEN2Gp9zr3+taPkUTU/UMDSc+pAHLeIsYpQyJ7QnGP9NxUMQO/Drp2Q7ER1ZaF+bITPSr
E5smhsfee8XjMVXBA6IzMKraO/k+BUCjcRSPwNacWaU+0xvpyCB9f0e4Mp7sZnz3awbjnoX0TObw
OdJXhf+48oN2MTkOM0HcLT+ui9JVcuNTsP3rZH5y+ojTbf59/OTdrXl5YwvRvAzZzo4tZhi+s90Q
3FM6mlUB9pvBkzg0QYWHl2ZmiXScSEydgSwD4XB2z4clsvihCndWqV1jof6s4e5W1WfUoOHFRQUV
2qaJn7qBfB3xVXRYGYqMdzwBiDbiR7MUpOO2e2VH8whrs2BgRsqSJYaTo8fP5NXzvtlzGB12DT/7
9GhZsJNtSLpkmhTm45acAexu/a1wkVR0A8t8DeG5Hg5fOaPNTk+e/OncOyOy477tNpTElybPWViX
WN8VA62BHy1TLs8rSeUxZxhu/psYVMqi1T6hxj+zQqqF9uidvuSNQiMQmN1Zy0HITf67FuMaRPv6
p0u2y8X46ZacJxG8PhBqLuQworzrIGPdiWFSN+chV74izvxSZw3AwwoWDxUms2fvjqHw1euFpOyK
PjvJTsYOv+t0NBdR4307GNnwWt0nB2t3Vx+Jr3q3YwYrZP41S4FOVDXWbX7/BziwizqEhC9snCR+
k30ryvAJzAejbQTKU+ncZXamJeKjbvNgQ/gLim8QX8A1yUOYIMFACSQJPT66IfqjHpFpNJDA1dUs
3uNqZ8zudi/Q8239o/eKZVbMdBJ36RIUsslHbTy5U7ZLjHk1oa/saUKsCRRyQWDXJ6ZojNyDMc/6
5V1rgsfIgZ1azrrOCcFxIzodTJmhxfgah3i9NJnZN/OLRdyEr06Yq3egN+69SwdPKhfIuhIQFj18
P+Fu49utBeUTuwjd463Lp3uUFu+5SXXQVqpeYqSBbc6jmA7ZuoMRuWK5+cIYZSNC0BApWWqM69C5
x324bQvtHmoV7SGLfav8i1z51/CwMrK4ZdJ6jGBifF3MCwnikjr5rsz6ZYy2wRCeK39ckgz7jsLi
04VuoL8QzPWDS6ymma6W6OvebSNf222pYf5tgGZMya9wC5xBNfK0pH6uDO+ly8YXMbZne0xYjrsB
ZzVpOwO2TTe3/oFG/zSQlCtYMVJBuXWdfE/Kwp9iymMJfH2zEN61bjGDp15zfpqcOhAKCZRF7gTq
CUiv2oudO2cQGlfdeInwRXE2mfhRWto4mT0lJO9ZgkQs9ouUUtndzLxvInA3SMYs3/8IfJxmOh/5
QIAoLOLorGyXP5u8FmQCgPlD/SBN2ARV2AGWdYd3RkMMWBdjJt4nDH9ZZ/9p5hisgmT6MbRLj2+d
lzrC0MRMc06LHLjdFnaM4WXUmmXRsAGFw3uCWf1etO5PDappZYsPJ2XW5ML1aWYNL34dQpeZeUsk
W5X6iUJ1R1l+DHuS4+xqbjEHf2HlvC5jhdKCGTlQj2Bv9i7rY+enGutffv5tOpOXhGjHrV+kf47h
/GU0+VGDwjXt0BBYZbcxsUpTgZp3tg2Mntfo0j8djQkS6n4ihqVxzczqs5p46ntSXGdL+EpG3trG
KIeZNyMtFXxdaSFz9iAVlvOxXkgGsKxfa/6nuqh+xlq8VD3OEflP5cExj5vnpOh+TRqAVWrVv4iD
9vChVpjkV15dfuIhId2n83ieXkMswczvsDMZFSJQ2Izk7F6xyKPNNFoMpvEjct4ibPwEnJMv1yTE
J/ETOY59zRL9E4AdyojuK+zaJ4H0onB0NK1crNzCPjJChBGewVfpjM5XWLevhfLOowyvji7IZyWB
qyKYDRTQEhEEmpGuGdZJ1L5kuv2nnOZ1sN19qMw3/vLvmJUf6jF2+aROGRqJw4HBTgotkzOwDSjl
D7jVfRaazwZLamgU6muM4k+5zAP/3GHZXuCKeA3G8DnVAHEJw7u04bBjZYfOcWmwQGbL2v+6dX0u
hb3tkdPCZueE5OEM+ZFH3/tjlD1OX7qcx9klYS2KVyIYH1GikCxiTCDZeZ/5GKhS0sUtuvKyBCUS
lfehL/lyLePDVa+tCW2V7cvC4LBeptL6LV9TR/vynInHztHBkHnjviS6AhFUOWFuKgpKTqa3od78
Je10Dyd2re14NLo51VHO6bfEAOs5X0br2Q8LVgLEalYab+41AVYCmKwHFe3yKmXgNUpEPVK7+ykr
OQh0tOs28Oo4T8mpbOZ9jOfyeEE5djIOPuoAtllFjri6erQyvTk5Xqh5a3wk0XFYuZ54xC3/YSIl
ZrgsIp6RcjDxikMU4aYYJMdD5sCaS03n31Scc1P91RWqaW82S4FK41j1n+oJM6TDdrVPKqJu0NyS
KhIMTOktYZOoEpP2hiyEN92itIcCq2FVSrL6BPhUrE2X6b/ZIudK4n6O0pq3lcRpoR3nNoU35LNB
a6bgzc9oT8E7Spb3aJ0T3VngQJvB9iPqEWxFiHx5libyuHztYZfJtTKyYV14RG+527bMD7LWX6jh
mAT3/Iq+TvJCeHXD9OFgPmTr3yO+oFsAX2+vdCqxOp4/eyNb5eGLVIW3zlP912iDixaxAEK7tUFj
/xRgEGRs3D1IW3+yxaOxNISZNeMxE1PpwOHfVBPaIpTxfD5V1POZqjhdtE7+YM1zGAVVUq+Mnrmo
xKypXic8oVlTUWe410GxBCwHQrFSS/568SzEai0sV/avo6PKtCJmdRgbH5Ptv9Wt9+HOLihcOAgH
PKS/FsmUuQasMefxCPTulSXOnM+EI8TaAZGs1ogWTwIyOd0vhXY0WJ92zuAiSnalOkaR6JmFRKzP
bHazTNCfGxtzSl7AlTNJCUpEuCmZpi4hO1MZdMT02fWZjwM70ORx/nEucNQs+JCAuvcsLXObqF07
LNaYRE6TTQpj5HXsUaPs3bDwUA5O+ae08uxMmH5d6KhWb1y1KDwRf47mDxfZ2hbaZ2+pvw79Uq2Y
rU3p7Ecrddb62HZDwTq3yXq0lhCDUnKjbK2mYZ7EXlfgUowaFD0bCSy/3pPsrJXyJ57ngeopxOO5
xPr6polilfoaic7WfRLg8QvjM9bJJa2Cq/DMNyHDd7NpGyCe4Y+f6SiZoNOkGOpTB7Vrw5DXSbXX
yUfVJ3DnOX31PpgJHNYx3HjC+Tdwx1cpGvkx83jvcErgt5QsGbgOWcO9EOdtkowaQjFfgOSoOEok
1Dt5FSrbI2q4WNwICwYxOPXqqxgMtHYOVEGjTk4FRTGiCVSNBfNo3XLLjV1HbLsEnXyPAnNdD7wF
WspQaWDWk4UVSxNq7Qjc+LIuc9qc2n/2/ZAPC8g5USvmLed2FE38jAD806ooJBTj7XnpRtCxW2zG
0NZXOTNGkyeYuyH61ob8J2bdBzsuOkfnpI95gKZSe0cp2C/CeAi+YGmzaMrXla3am9BHOGUN9G0X
rr+tMjLqecw1jNOw/9UOaR3L/VocMouAhMIBj4AioarL9GzG92aifwY8br8pEn4Y5k0z2De9olJl
4TaqV0mru+4GQiiVyJO1nzADCDTAKILgH3zSYbwgyy1+orZkAi4qPMqM1DwX9JXqRbPtpkoDid3x
qXrNprFgbUqDOUk1w7Y9FMbrZECs2+R+sprZldiues6q2gYG0gVXU4SsDF0yG0HpY+ofhcVD1t7d
iYUVqqhN4RjVvkBp1ZQ6ar2geBoyivPAs71NrTvTm5aqFPzjGSE3+0qd2qm2yPkqHc6hwhLbySq3
ymLkE9sYSNKnRDpiFZdGu5oa3N1g5ZiZTJG2b6IbPIEYOC9Aeo9fw23+BWbP/OviTK08xq721Yqm
XZlifnOzkL8aJ7yfBzBz5YvXdcXacIxHpynm+dRxqFeICcW3uyoTw1yEQcA1lUTvDFt/pOrh9xne
rZoEnHYaFPWQ5CCswrp6bvvwBeLoaxiA5UtC/zN1L15OQq4ekiJlxICZ8ItY0C5suiJUeGofWz5v
RR4OS9DGr8TMrnEEHNLRueMxB6bBNDpEGVg5MQZQdA8jy/ZBz/uNPaDtQK9M5h5F3gqc2RGP4U5n
TtmXSJDNplQrnd+wmg7Qf6vgJ9X1kz6E2AiC6c4jf0GOsJDl8Op4TKe1ORVXJ5ORdgwqNWYWDUGf
zOQBfeojGCUVcQ2lVw7lEshmuSpLqoJwYIzV/zkkTEfouZQQ2ZalD5DSiE+uEoIBjav/04pQ5whr
SfjpxmMo1AGPJhPkSCNzhU1QY7gfZUN6mg25AT0FL/eoe4+k07zXvJ/xcUaDtk3jhA57sBuztqYO
Qq68daM7x96iJFNVekiUwRzGz7etlb8E2vhpUuerCTkNvCJmEPF3HqNbFA7w+MBEN62/V6720kM1
CDP5LKbpG3fZ0FXfZdmAOPUn1quz59lLL1J3jz4wChr95JPZaMbWo2UQDOVi/C5T3Kgt/MBZKdJ5
+0ZfDJP4SIyItZ7R/6Bc3E1uvvNC51waPQTAAD57nsu1P7JLSjtSs/DcfY4mFxS2T1IDBWi6UCE5
rfadrlN9+qwvaZUzJGYayD5izpk0p5x3vYY5LezKr8m3J9iEkMxdCpWcXnv0KDlQ6XEYZBh9qbIf
Q8LYEw71WgEWh46vzpPPbR2oacsgc8ZdhznrgfYYN+nqqlCz4W8ApJQLX192VvEP5SqBSgNz5dqJ
v4Eu4sax7zg1C6LUs8vY+0e+MyowcGvrcALhYWGRX1SD+TEPfbnt9tiALkPKzw9cHz7BYUodcOCj
+ucW7ktd22cjm7/vUj2Lnh7Fk/VlHE88SXNn4KqlaDmp9HkarWePwG2/1CMSzfvoRNz0DgeYdIOP
cMBk43nmb9yyd7GUvXolFwmSKul/1J7prw6kADcoPcygXgI+5zFoL3aIJwqk15Mh0erxNTPNIJZq
mV1ryZyUife0nwb9RXTOmtSeXSmLb6ezkCpo6WmSv0zrqS6s1ltFZHD04LTHKXh3JneDn+uWdPWP
GVNR4ZQuIbrvmlDcEh8bGhaWZ6JeSGCqkVXp5L0tHKyxnOTiSKpc4u6G0Lky0WcJ5dViwZTzvbQn
8q3jvyrTX0OH5APikX4T3wGCSEfokdnNXJnLKNmy60YKR1DTrNIELpfcgNxgt4BkS+DXFQ7CwnGj
fQ2yoUUun2G/0Wr9q+n1Y619OGVLdkOQYmAuJrJsym2ZYeBNip0R9A9idA8iYUEVLU3h/nMd/JZ1
fclqboIufvF916JZftVSRIalr47CH7Z0Wfi6BjzehhjuE2lvwJwYYkuXmRjqr7778MoVqr83IEQ0
AsU6jcpvb0yusaMfAheXcaATCjoaS1snZhHn1xvb7LWmwScLyq5d67n/3vP6mk53Z1i0G6dPiWvf
RUpjKMbkhuWSRqL9wDibB5R45XvrrQoo86cWNIKW3mibf1utmlCK6m+8FHxUI9SDYvAucfJPRtmu
j5GZMk3n3qkkNo1gk03Zr/9/1JuAtz1mI5WISyiJasrb2KcrG2wr4yaA8lMERLjD/tFRmrXwi6dE
YEQIOCMkwDENylxknmrSRznDvtV0rMxu6cf1nypxVZY5AwHNKGdFJfcRMbI4ahpGXHAIU52Xr0uN
PWzoaO0X07PkWTF7s9/QRu5JpkarO2F8tQ00J50Gg2Dotv0ALTYSoHzwUGzzkFwsRO+nCYGDG43f
BnBeUgXYcESxi0gJ4PrAiNusyHvqsHgGqfkxm1daiVeLRLlfFVScyfqE5bb+KQPInFpcPQ3VaO9d
4yXW3C9puC9Jrb6Ssg/WKDddqZINyFtghhTotRkDfxgZr0FU2gco7lbkTBysOP5tAI9rSAVCUBIz
vuvTUa6CA4OvG8WudPmRm+w/xs5rOXYky7K/kpbPg2qHAw7R1lUPDC1IBrV4gfHyktDKofH1s3Cr
prsyy6x6XtIykyKCCMDdzzl7rx1dY/xBdtdd5gIfc2V1t8nYf4zZ1JyDvr4UYQpiuo6QFJVMjIg3
pJEYCTfFlGB4aDGWphlBhFFAR9/2IbfIbY35E5C3/WwupAwbZyybvR94n45VnDvIOnaGDa+tUJr5
gN/osaz4CZTEvvccmEx0SMEhYG0VKAmyZYIwGQ2s7v300vY4advUO4WMJY7lILeZ38S7XmNASdsH
NKbuduhpewOlSWh0fLp4KdjItVz7HDQZRdMvtUVF3UL3DhcogFGcVCBd+2vXye315N/MNRCBpBL3
bUIHcbZtiCtU0UpRJ1mv5dI6UBn2xszmf1TERs0Cm3PbGbehVc3rIJ9pqgXoAiZaJgDN3rNhgHar
97BEeojcoXEQSLz8RiFAL3Z+JJ7LrP6aZLufQCIwv60csMLSVgiHkGj4uOqlA+iZnHrtLmXxFFRr
ytBQME9OQP+u0iJ8JnPhvmoXKzWWyvUYgAvVHzovLEY/6rvDTiDygQ94Rhna6M/Mz34OvYec340O
tel4V2lwwfmGhGjCSzWE7SkI35TW1w75w7piPVUccleIxN6EO0NzNOkF0zrnGMC6mdCJtAAC4Iu8
Nc54lKLXyrhPwvFZZcwl+8nfiJp0MnioznK+X6/SKSjWAZoL9F08iIivzlk/8vKhc6rnEFKee444
iq4w+rpITgNKVR3eVkrduwXKE9oY36TJrCKaxiHrt+0vO2BofMqQJwpkFVMcp/qRiAaJquP1V3tV
V7c6RX4XBma3USjXojh7b5P+2pCsOXUOtyy3UD+jRaC9NtyNdBHw6kGCMlNqjxT6XmYFNwSJseiw
x0JOgWCqzOfGMb/MtrqNsKOfhAWJYNThpce86wPBR/YQNABS9FcistfKeeNmv3jLH8T8fEu1QuUO
WCBvHlxavwhuSIOLBRbWop2YXOPaqp2nkeb9Up5h30FrlUDqN+YQHI1fUZn4XMROh9tqZDMxxSkV
tINxnEIltcl+w7Yj8t5bEVfkb3sYGoyeFlXBSUIpuCo9GHE+4AUbbbpfN89lNFbr+qVVU7HPI22D
Qnb3bUi26CSqZ7iRZGcN+AUSPoUeicgmnUiYUaM+lzS/x4GWu5HTkNHoFQAPDwdnDpnEmzcM1ydw
2zMyPjo4A10LYVibIayLtVHbd1QaT20MFIOQzXILQ9J0ak7z2SO0kRmbe3ChU/edl2he8uncEpo6
EV5J9wDJckabxfFfrQFva6JPvOsPuvj40RW9B4DHDAOLlgBbFzN7xYqZ2YaFCcP5aHr1CT3pgVDP
7DLFSKchfajWPLaSBB7XtfAHhAtWkwaSYV/qiR2Bc15LqEzy5qF3cQhDXSG/IPeVnr4sb0x4dusp
qz4il6ep02jHypIQznHKd6QLAgKoKK8Maa3a4Duq0705TuUG+zjFESJANFcOLGKKH0m/VqCcvlIO
07doIH6P5q8hWkxkE3Y8+rcbETObFzSuc5i5FAp4KUmas1dVmT7GOUWgsqevlnzqVcoUYxAgT5qc
8LoqS8lE8AlPdYngJlFpN3XDKscJSJU1dCcTBxynWHa51La2HSlbOPdAxTjLaA3Vy5scSd1djLZe
ioKRkSXB2OgkURgNg7OzR649/oWoBANdN0aGaNnDtdndkcicIzlzERkgOS+i7lGit29YdFe/uFV5
rpEUx28geL6sCbzMhP9Icn6ZVO4yEJ13bYztPsutnZ4L+YRkc2Hslr4QZ2lQANQxnxbS0nt8CLeS
yeFj2KGOKhexKAkn3ibqHf+oIjTPCvWGS0BAPlvi2TGslmkpuQxpBGggmAz/weni+1HCMIgL9jrY
ZswIm/ktGklOqhmcL0VbCghnCtfAVzZUBz2m0rDhAQZ5woOv8k+tumu/xS6SluQTxxD/PHi/mBXh
1nAsoOUOsBqwDW5YALaQ0GpSbHHA4toIaeNZXomIv30kswIxgHiS0RLDFNK0ZdbxkKF6c30Uz7Pg
1kHW+xpC1aBTQR3RoQ+d6/HAEuQDoprvqfpWYVt9khUWbtkq1UZwd17B5asRmDC+PfYx7lXGcp41
IlvHZ0ogAt1E+4QhpFvHXvEQ+MyMjca+N4wl6s6C0QIQ6jMyu+ve0OIQtJyoawcELECXS4tcWJoW
vI+o34eWvUc44HMCq56FoS6t259rDw2wpr0fNuZN1aV3yoVvPVL5dmUKbKgrv9w+fNSl9cBAbxO6
ib/q8+bN7N58PPZWy8NQZc1lgI5DtFqkrjKD4XJS5fqKg1tMOHf6E5c6G1r9YxAFwS4Ok3n8uYjm
nI+M0HBsL+lXYdibwmKXQLjncrQZDnqjKm6ZpHKfp7h8TwfIcDFzWtSw3EjVMJ161z0NAD2sZDhm
vcUSRyMud+DTtWC6lINuvpjlfbrkwU8GKKRQF3fUCGcdf1V9vSuTOw3EZEVg2tGwKcImuoVLi4aT
ufejhM/LGB1DfUxL13HUJ7b+DLIzoaDTxEDPQYdKDPaPSg3vlkgfibtMOLCyKTQtQpq+N7BJUMri
hA/shvvqts/61zHsT9Ad0SE4mIeG9qnP2udGRG8DeCJcGsXWxVrqRKbc+AS+tTBFDAX+lbbBhxQW
aAoajEpbCoeudzF0sQYYyX4bNv1aRNWuKFlHas+6lwCWjZ7UkZaRIUgDuVCoaPSNbPMbw+85tSAq
WDHELja51DuBXB7nGDNdi/RJR0cv1k/bpcyPSexiYQOFmC+pQwme2RKHpeUAQ7FZauOQwQZ33KzQ
EFWEk61kyPCvxVM8UV+jLkVqQmNJe/MrYcywXem8tpbZHDzA0yJlXhOrAHiUp28q0bSAlYbqxU+f
wUccSqc9W7k3rCmwgWn63jf0vYe6p5VshMz2skUii4yfcSD30sb1wUwnQr6EFtizNt7Ngl2YE9C4
QegT77skGPdwx9Yij5nBVgxZdB4/e5H75Nz5XvAyTooUkQDUZmmeOrM9Gggebwsldty29drBtLnC
fA8+Hvl27iefVQijorH3EaOfldlyVJp9cjG7VGxlYeH3tOjGVUZ2tIT2XtSAIse3FyVqjd8OL50w
jQPSi1Ytc1QJlLRsqE+l525jDub4TZFWxvgwZcywStvYKIzIPMq22shGO1tJMB6+ZZNoJGB5tn1P
btSwbpIB1LcUJ1tmzTauyVyReLRxA8bIcSqMiCeL7aqvqvSO5X+zdBStUT2kZts9ds34BR/kJ/V/
x36TPYQTBKUw1NfEUpaiwE0QWfO6ryA7eIbHI2E5DGq7iLOCAo85N3qnXJSdYWLdxX0AtYNvt638
yUrK+C2Nx+UudnYee+/O07V+TFS3Kabw2M63kUv4XYzjYJNGMiWAK+GErEnP0yKlC+Fqi7Wa1jIH
5c8B19M1ECbVMZILy7bYGQZ07zIsv1Mpdz3z1germZ7NBgu2iSJkpXCRI7ZxiRfwspjwmG1QQFKb
koJOHyKPoyPO7qDtY5i5t9aInKdJKhwGkzrDhFr3U2qyFFPDMN1OTOkcq9J5DVNJRabyraHyfFtL
/TnTpT6FmNhPv/6NqCP2OouxAiB5zva8NK1WspzpxyYglRx9CJihyKgjzTzwiJ9FUdPl7rFTnN3o
6e+9MDpPAsjaKLS5NugpIA0GeIV01tl0rc/QsXYf4pCedSeVz+YX75xoSzHMWMUDCKGq+tHJmnw9
5Ol8oGN6ZwiHB8EzNxOCC0FWHNPWad453XxCyKtIf979/tt//O2//uNz/M/wq7yU2RSWRfO3/+K/
P8uKbI8wav/0n397xDBW5r9+5r+/548/8bfr+FOXTfnd/tvv2n2VNx/5V/Pnb1rezX//Zl79H+9u
/dF+/OE/NgXQv+mu+9LT/RcohvbXu+DvWL7z//eLv339+i2PWOX++vtn2TEc5LeFcVn8/o8vHX7+
9Xdb/LpOf79My6//x9eW9//X3/HN/Ch/xh9//omvj6b96++mcP/iSNc1HeHYAI5M+ftvw9ffvyL/
Ylm+zwgcqzS2Db5SlLqN+CH7L46HKMq3FbRuZGru7781sCiWL4m/2MJHEKOU6fiO67q//78//A8f
4P98oL8VXX4p46Jt+EvM33+r/v45L3+Y63mmbXue71uWcIVlOYqvf37cx0XId5v/R7pZQnuob/fM
INicqWWavH4cicM+oxAqD93gesAlerzXUdYw/mzFCmkmB1tR7nWtvL1hMpMKvCHf0LgaqMnDpYjK
L0qj9kY8C9Y+ALXYzQzdyKvAjNM1OPyK+bUc0/apUzPiRNPnJh7905ByQik87D1AGjH2smADEHQO
llvFO4BUHQNxle1sPAfsre1Lp4HOEvy6/acP8B+X6Z8vi+ID/vNlcS1HWL4nFVdHcf3/+bJ0zEdz
AvqafSvUDX6keh9zLdfCZhBhWUSjZwQQXDW2zSF28NTp17UqxaROJnLTHeF+r/0UHUNR3bpLFEk5
h5An2/IlxiHboN49VqyhG8TYq3ES5k3L1IHmH1LrAMfDZkzNu6gN8uvQs6IV4v94J+tarspWuuuc
z/EKlCV7foksy+qnH5MmbCEcjFfSOLKzL/rzqIyDp6xDaMdq7TPJ27bh12zgq0rn8oCJ9slx5/Tc
ju7m3186uVyaP91RLnY6birqa0sq7uo/XDqNJAMKNjox31WgjlAS0IGIMrSrNh/jygJVhOSjLQ/0
LHsSdXI891AXDflB0SK2cdHjQCRSXYf9kx8M4Y3n7MGdQN3hJuYUx99c5BMcBKMoV/wDyBTnXDip
4AXasczW//4P8v/l71FAxSzHNi1lQ2Bw/vj3ZIIJwoirde8ur0yjbV87zDNhp8Y7nZvPnKlhSqps
n+vevPn3r216//riSjmeb3GtlGmK5c390+PZyo5sR4PUN9rl6PjGnNq8zR6L5YP/deNM8yvdiHld
RDR5MZPbF9iS6VoEZb0fiunb4QM4pHi5DMPor4saMhoZd+b+f3mf/7qM8DYt11G+tIAhOH96n0Ey
qrCYeZ9cKLmizzLjYDLWEXRnIssJOWy9pf7HZlmwdWxpgj9MxGGt/v3bsEzrX9+Ib1tCOi6SD9dS
rvXHC+ZUmV348C/3Y8iooLhhVUQUqy1v3Y0i2XAXXgIH3e7YARgw0TJFM5bnniTaxFQ3hgLfnU4Q
mhxbXjuzSR57jxZDztx4iX4tyJ2nc2y50zt2cgbVNYl/pCVuc1ccwMS+GoN126bOuTeQ3MZeDc/X
pZ6R8phN0XCltR2dRzJXyUk64c3rD03loGWnpJ4zS6+y0QTG5jcvDlnJ63gO0QGGCVYEHx5V0g7H
QKfDMVr+rSqYGU0ekTGK9kC+gbQcb/DWEwiTY35FPdGIHP1jVQ9rwsTMA1Vwvbby1HqRatqWIdQn
FDUu00/yqup5cQ1ZsrglKIBZWYjGOYjs8DQo0W+rKSLQg/HUlDcn1/chATJ6e0b5vUnZ+raIKsuV
33nX/dx+W7Z8ADV9mVnnDwih7ybIA1YHqVl2HDcTUb3leC3x94yvmQiZ9vxgKAoWFtkpiwMyupJ7
lUKU0dVsgmZPSqpRUBsYDVIz3keJQ9pJV/7Kqt4iFQOUjX0eRBXziMa69qLqME9MgzF3AsSqDHXl
NoEgKpLmkt0ghCR87CHX8tvOrPqq9MM73bbvbGykjWD1vIqxRNoZ8jpfWT+Schfl+H96ArYCZMk8
WcYdbqPZdh/wsN8Zvnxwrandgfakzuotcjx6lnLwbtctr29kpgUoAlxWsRzfST/0g+aF02qwp7n8
Jeruo3H9ETdXd/CXVq2kqXAVaUYlkEOSK9jhN+DTY1pS9ktc7zBS+DcJ4kt6FjU0HqlvjLkinAfJ
jE0ENTxJIFEzYXOW+STN5onO9XlkfBa0PwKpPtDNZKvOrHCzRfIkg/5G+6hpottcTXuImmAAIUah
hW6czUxehe1kpwkFLzlgxQcFhrsLBJ5WJpPTAsJtJ5wsxHN003Vk6Df0bIsAG0FIPxRPquJkn4QE
YUdUAXFGJz9zD1nzDsr1MSwBwViV34Jbsu9bsP60rft841Qwg8PaXQZc7YqChwjifi5PxGpu7cR4
F0MVouFA6RAgjb30SWRTSWDtcy0U8kzATAJyhvehb8rbJGKT/tWrcAqxD2MiU/1mep9iiwiIsOQi
RSQ4I9O+1N2EfeVnzz5Kn9eYeSDc6yEazE1d+lTDNeSHDnPHNrVNvU+zMABbAzrMa9RtqIcFZ0t+
sVF7lETmjXKy9ixQdvS1wIYgsZb2cnqG1t+uRqO8DnLel5/DypEzZIQKOJjdo6Jn6RlwUbXUv+pS
DE5/4+T+SYxkd9QeLKrevaU7b606XxsMpscDMOIfhj9QvSYVPK8Q+Hh0mLrwkE/jCqgkfGcSyvcd
opJRPUNiird2X30mUfnVMFh4MFmqsoiuuBbzK938FzsmpDMz0BNWjurfDQCj5T5tgg4SS020W6gR
v9gmhGf0SlaYPKd+9q0iool6W0Ay8Zo9JYh5HErV8aaI+PJgHwdBoF9SoV+jpJfrUcJ5zHOqx5Kx
ATBYC4vUhqEycHmf2HJ/nt9GmIcSP8/PtqZFmJfizikWwUAPiim1u5e+ostnzITMeo28DtAMpZ5K
926izyTl0Bh9zQorWsctZTFRFfKK9RxGiglT3DWIXbJ6+upJmb4nHGOLTiL3zm5g0/cnCzTRWCB3
mO+E0Bk9BwYYk0RnN80taYRQ7LezGVDHJsQlLJQOq+l/lgHti1yIHf6s9zE/5In12kx4BSZflGul
YF20cb6vwrvYKpCYG08uIQtN/BVmzpr8F73rY0ttmLKBq7NIShH6bppASUwqmC8kR2EmkzquMImp
EvS+zraPZda7GzlHJBfP2AUzuh4i/+ToCXu0LG+cNkY5D8AbrftdW8ATkobXrvvE3GuDEJExRPxs
aPcaO9y8hVh5JQAIHNgrNQbghPhhn0mchKtnYWlN3JIwC6yVkAaWB3lQ6yjZ9sS8rYtU2WvthS84
V1g9w/o13Ihej0c6wEgcdkavxcrA3JfOOj0GQNpauiJShE+JJJyky57JDHhwq+ABR8lHrW9Caup9
MDvvKVJon0HVhb1h0/RNQ56zu0DJc7QLhr0GCK4x1nfV9BN+FjL7Nn/Lppi6bAxWU19he1QuIW+R
B3i/8L9E0tobk6astLt015RhCkIGxq2VnXPEk/tLvvhxfY+brT8CXWLDE0BHUvvZkOw8fpjdWmSD
repKwp2mo6yc9ppwcYIxhuC1dqHpF9Y1xiyBM2lDKwjoQ0G+JyvA1ijkwazVY4sYbZ2FECzdoTgY
vftgW9Ow9dPykmJ8rQz3dUYsuobtCdqmmQFOU2jMmK6ShEa1nCuAa9F1DEgSWm90X9ajvpHeGjXw
uFVNgV2pMIF1JFG3VTxhjJCmZuMogFh0LOfKf48U3R27ENNaOt6uZYp+1Fu/tOQ5zMzVOEbzU99M
a18lLy4hK1e2orthZmF+Xfo4kHxOd+iqERCW+DcAxeU7PZbylNQ+SqHQWRbRHT1dBbAww7BPW5s8
7/A89IwwVOfw0do63sq8A/o/zPa5m4r3uJrjc+T0wTmrmh1klXzXTUYA4QigXN5ZB9b1Tz9S713p
BbscsywoKM85+S2npmGsPvFTb1IXR49Ij6U0v41o9tBE45rWeAsnAdpAe90TpHm080icN2pG1Gda
aQhIRXUMe5J9zWAGESY2Rzdp3NVofycjG1zqOO9Wkh06GTNNxkCKWqZpNiCM7yCel9cVoZ48gVTI
1fA91ebFkyxV8NyEdt/NsbvJDePUhdW00x0zttTilq3NcJeZqToif2mefd99b0hs48AF7CMx5guy
6mzXDRwrRntbVskD7MwPP4yxF1Am07iNnqArMM30xc+Kp2dQkklFdf8LWzxVxbs2so2fj6CNbbmv
CE/OxL09krWggjHC5R+++YT3+hrnpAgeGSius26CSKR5JH3XSld5gdjENXMSHeID6QYKgS2InbKT
zyElwMozoztU8TxKeAE4qEwtH0b1Teboi6aRuGLgeRaa+A8meIsC+8KI7RZE2nsyIMDzyscy/pn6
3ZdpB28tujW2LIYcs4jrY12Jn/NM4GtNS5SgLzxAhb0d9WvgCJivSzp3KguxIVPn28j1p+jatzRi
3vJrj5iilokvLq42InlMQdgNnOlEzx2NyDjcGMxiNkONwUF7HFbr6NbPo6+AqHVzuAVA+iM36mBt
dIa3McuEweEI0UMNjKAtgp7XRcL09hT1xVObkJliF4tKPPuk5p88dddms0GhwXB04f7WDjdWQ3uH
s5p/KgELmwbjnXDEvgMbUOBhMJymOKge3tVY1M1JzemtqDEvDKUGnaJ3SaXvW0zFxLx0D3VMdJ0h
f84EM2RqOPpO9ySm4BWTG0LuADE88hMo8qO5VRwxrnrPN3ZpOF6UN29FhXM7tz0Syg3a4iBz0NHj
Xg39i+mjSVIMha/iTF3gjZ760T1P9fQjENYmHsVDZg8/hGse+3nAEgB7qcaD5gKWPZqUwCRgpEzQ
I7rWMRJDlhB8GJiNAcB1nDO75K3Nxy30fGjR3rWZWBfHD1geSrZRngEIQ5i1qq6+Th37YhAFup4N
m089PXd+4hEXM9yGhsk64LlvaqLsSSqPRmxM7AKui2nbwmsX5HuBepdPnV2nm0b4CPbC1uAw3j9U
s1N1XOCKh4fDZdQUj9DKSpAqZnPf2cO136BTHB2w0QQnUk4MfHatBADSABvzh3TvNKzWOMWJ2qJi
mFxNL8deIyJiGlnkix8Fdrfvf2bY/fbFzymIT73ukUOK5As8A2USA13MGSh5PIZUNUooUnrRqcv2
VGfNeD352VoXY7q2MATGbHtNwuDJWfIqhpCENCkyFjHv2PK1bTK5+aqH5zwr0iPE2ogqHB+h5zH8
CRwCx1K10svcnPu+qvMGjov7nbn1KUD6w0OQgYorjHsBRGCvKQ+ssHuYwvolrdC6sb5ibPMwKxSv
cnq0NbMRL2uPEh7AhiCKn2AZUif5WQfQBzT5H4iQUNymZbvzlEK20DGrNbPm6CsbmHufnbE+IuaL
qzU/fbRt+wgGL1mV2Q2hs9WVnlOTIx1mhhJJbMkLmELuJmDdYYf7jhinE0sjBMaZ3506CvVM024K
5V13hVkxjk/xdU+ogKHV01/E7104/WEahmmLMxZc3vzSeiZCE4QX66G/F2k1X/KjQxcMvUwMoCCs
jkVasd+gDOjNTVlb7sGcGa17reK43MOEZPmaJbkpJE6tim68QYlrHPuJU7ztgE6ITUiwWR0PpPRk
Jwu9Jww5G1tcenCscEcgzdlQ9RNsFayGD5YCNxom1650iPUJ+wNr3jIxp3naF9dCQ3E0IVNfWcOF
Uvs+cN15GytFfIwyHzAeI7eUYbful95D3NTjfVHI8d6el5kedCNmJjtfZuNV7anm4Jcerb8MDhUK
PZI5WFe0IM6CyVR1wnCCHd+HlG7ZRrFnCFxdRviRiISCo+3Fp4bA6KEaDEKWHMItUcVbtoou6bA0
FWaoDjlwaG/G/KWnSpJHAW0BNORi3P8IB1Fuk5E6a0FL7LSD+d6aibuw2KbPHUpRsi+c64DIMh6I
sdp7HazwjHWTEVa19Ux9jQO92Uddfj0Eeb4jC7YnizS9Jy4K+tXgsYwjdUd07tJYoPKV8rYS/WOG
zd6Pgrs8xxLXYdpF8zs+2Dq4oXEr1o6F1CClEzqMjN9t2bv3linOaIrpsrXZLp7UtbSccdXFYYi0
a9h3A8U/K4q/cmlybGbdb2nUMEMbOApXk/nijKx/IxtQR2sQe31wkQE97tZn3FmN05JfRh5MfDBy
PjIsoJDd8DsOAc1kv0KOYuufBYavdQ52XFvGOTfr3TSOn26B3hOcEn0eJEyPIMGTK525LXthCRBI
EoKh529bO4zDG+Q5Vs7VZUuBzwqA2WYSGVqc2DNyXqSo7+hIA4OtsLgvaNW1P0OZ5Nl6JF1jQC9E
JRjRmSVglk4ZkgX5IPMe6WOXH6pOa7rNKFbDunoCulXsdB0tYtn8wTUSyS4DX5RmOJom7yhjBD9N
/MYTOV9ZASBhNEUFPTId7wTT6ShWTzpnvInighgUY3psSbunkmE1bemUNRy868BhNF8R/mq7RLU5
yYCGNeMSs9hzjKVRfDXW9hbrOHEyPYg9gwLX7/EoRT7SEQwARD92jDMi9MDYsNa5Sq8RrtNT6jle
Ua6xnaBbFWl2HCO0Hgw4iWUhXRbkob2yh/q2KIxN7y17r9eIXVBCz3HM7CbVX7kp1d6jpyQj3sJk
0qxHYt/QvQkHF6HdXH1Yn7bg7siS4QAN/jjGE4xAgdUIgxZAtASAX6SdN6aw+miG6XsvK3TdeI1X
Lr0ZOArZgaOqsYJO1h4AG6OXSL2N5GY4J4SR7aOwhveyQHUqPLJY7M59DYeptTl3FmV8dOMcOlr1
hmZ70dPjdyiPXSUCktToCmSEyLjixu/QOuIWT6gt548OpT6dROJcxrE5sDYgRLPdx3w01m2I3TXL
gVRaQC2olxDWgVW/6mTxLY0E7Wtv3UEqT3CIjD2aPP8TlUJ3pSIETAHReaux8gjDc2CM3femfg1t
fAftMD1HhFLw//IJekZvLCTrOj7Y7oB4TcgnsyUAAQvSZy6wvqHghVJZfKsS6MR0CafxGnHCtLJN
VBu1ke+bfpbwJ8Zh4xn+TU1IVJs5LSNlxei+wo0o6cSx/+IhrzeiQog7kC7D03sTMXw9t6X44Wl0
Cl2GLifk7yN8iEWTQ8Z6StCI/tKVUAjWrWffpBNx2+m89FTRV0UNOpe+u4oHE9RfnpPflvtYNgI4
DnCwtj5niatZb4t8OcJmRFA7ACbAKhjkzDhx+zgX9FeLEhiQANBKqqJXsY0U4LKzftKYqkFCSrXx
q3EgYPauRddJW4J7sDLkY62CB4mFYZzTrxa/AZeSL2M4QuaAmZUcoFTDaHWHeGN2+LzslHZwjiV3
iHaebH40pO440n91IxXs4dfnDfVxm2Q0hgdcVjSByeNyiBCZNLi42XuyE8Iiw3GRtEXyZrb4mMmj
9297oEWDS/MVg5W9lyMZDe4wveFY24re1rTP8sWdezfSCQIklZ3G6iZ1BPK+FlAQaYMYC3jVguUX
uSpEeyzy9HkSlLNu9KgsxTlkIl4z7419pHENwTSgK1XsQUI1HJ4A+1OSQQmhUkp9Xt1v3YnnxJhI
zIGA8K0UY84gZIWhK4dIK832QAJvZDquhAlfxCJaaRUWSQhq0sJXMh0aqynXIIxJJUgtqiQadqXj
cgx0E/cuc4drvL3zzYz276qpqS7xs+Dr4WZdRWFx3+OY2bg10NWmQeDXQAEvHHQ+oGo+wgiut2qD
M10AwFilfZ876klStW04aNDXJwfLKnwy+cIjkA3Oo47Hkj4hV5WNyxEGS/agiRlM4mBXIZxY0VZo
VgOzqlgl8sjieF+YE4YU6wv57Q1GmrMxRjt8JTzSxp2FS/6qmPuHtgidVWdZXO86/UTFgdzhpPZx
Z3IQS4xNGyU3jmq/6CwQP2ROHRVlU9138lQtpfy8UHZmh7uzw2K7ajjU+rwlJLJteqZ9lUHPB2/K
lcnbY9rNM7YyIs4IsrDahtdUQBfjHue+Qs02mRY5XfGn7yLITL1zAAfI9g6jRt5AX5vOBSGkV1kZ
NCsdeDAcO/Shgqa3yr4cJBhkY3zFnMx2OsIfjq1G2/deQ2CBDQb9CpulXKujn7R3fakJI2041pgO
wccdik/PKnagVZFVGRX1obgr5QSXaXbE1eAlhOr0QK0RAx2aLjF2jsb+xD1gBtM9eNVoHQzgS9q0
G/c1d+SETkjHOH4HhovrbqAUn4Z9aPdbq/NOZRcTwaj20jcIDYZ6Wo/TdSc8PjkBoANyZmUgELIC
ExMYKr5Em9k6nB9CbNa1Ae+6wdC/9rCHbyTTC7wT7Ya1dESntiFLCR8VRzvZceumSb8XDorQmLJG
ymo6yOKeti2zhbTGvM3d1HsEBESaOx9tonM1QzdY9Un3qLVvHcmyB4ZCa4JjrtrXYxYDzEruJkJW
1zp17sjN+NItGG8v5Dw6OG+JHjdWO/R7yxqObUHqwRCgJJyI4RKMtszauQ/s+CVwaE6N3mn2+2Qx
a1DWEWg1OZXce2ON7r0D9UCPPS6N5qYR4ClLhE+wXMq1R0zYRqLHXi2GFk0qCwsZ+separdIupED
SoIEEoOepltM69Lt81OUpJytmvWoaIrQzWJGNgJpyev6KTO7NTYSlXrogwaybDO/XyiBZFllE+Lb
QPA39EOMtYv9OZimYIsjNDrsmS+891hWHhSUH9o/e4hUODUqkj0zLU8YSKyN1tOzJfxbbnJIX5q1
2XEQwXcAyKMlas9siD9ueXBgsoJj6F2ckxkSC9ffQ6NEYM0qGGCKRSnP6u8EsP4QlvUmXpFuhK1q
2dzBWKdJEnMOkHEuIvK+OIVMW29K/XXQFhOzwQbJEZgK4rw4/JrIM9uRC14ZiyXBAzswgzmlOfVo
UcqsYyoFq8aR4ub7mJHWljDj2w6mJN7lVcw4HEzBorBLuqPf9SiRbRou3Agkd76248/MLLZZaUQv
Rdpdqi7/HkctXnCVk50RhM9zCVqVWhfroDWAntb1MUvNB+nru6R4DcgoLfLS32SNc+y8XhwF3W/X
Hgx0I+FjaeKE7sCxTgILBsAZ1y4vscUAzIj5jfR96PJ3KPM7CHF4npL1hEJ9407RqzvMR/y5xv9l
70yWK1XWJvtEXCOAAGK6N+xefZNSTjClMpO+7wKevhb5/zWoMisrq3kN7z1HOtoSROOf+/KTOaME
DDKHg+21A7TbDYLl6nPZIIMYyjbJQwDv5P6yr1L/rbPPGCIpEElefAKNh4meXj5zcdRifsHqEFSq
f+pRLVOSeRzxJHYEVAKx1k8uKQrPYuYnBg9lspQW1jp9SJP8NdGexeEb3cwjLIVVFOXV52EWxqMD
O6LrzOnYw1HWHWTRMTducYs3HMch7Alc0UR9w7zMHuOOi0QnQGMO0Tta0rXng+9T2yXi45xKc2bO
ZCz52cqsL1MstKAXH67d/5gmcn2WN+89l+ZEi7QMAl487SPo2vz8/Nw5MIyduWFEtxOdFbHjzWN3
R8Cl4QMlKTmqonqbcyB8VfkqkzE6tmn7MscMiJiD7dToTiG1t69FPwO3yIYr9T2k5+kw93HHE8xw
r4ONy95kBxGYLcOZtPs2r/pZlZXk7UWzqUz022mpP43kUxVlT0Il/ygAge1LrH77ZqzulIrlMd1+
jEaSclqsAiOSkXz4zfpdD+hamkyLTe+V24j3UhGf9lOiLsvHPAKqsObut2nEN4vemMPKIYQOgenA
2dq4ThZVO4xGAlcR4OZmnc4ciy06jkoE+INtWBgL/NUF9bwWpyF6wYn3F7GzuajlQcAY66rGgQQD
NDp2bbzGMX7OHtOwM9l3SQmNsbjEEPigKwwRGXkUwsn+ZeHNjFILmYNpDxVCMx3dqmOESmrFzxSk
FabfmaU+3d7/JW0v6Pvhh4NAYgJ93rVywhIdgYoQ+l0BBVgak5spFrNdznU+RoJcoohBYvfDITcT
F9NdPTjMMa3B2qfY7dDS1+mke2Q3Y+SZHQFeg8vCW+xaBskl7KOLiMyHxZ1usTvXd3mVc1JfHmrJ
Js/51iD+eSLKjTg1PLeWugyTu/CgU6iey/rZiWb35NU51ZN+/pGO5LK6GOunGp6HmRbEkYPb3sqw
B3vGnjgfSB7R+CHzkn2i4Y4spZZhuzANGyf9IOxyCEGxKBjoO1qzJnStKN5DAv3Mrcw/lyMVqY7d
c7/McEIklDt5UbtzW453NoIJPRkXSk34mBag+gpTJuNnpv+hw4SMBNA8hZH6KmePlb0p09Ah/bxz
EPd1VAJ17mH8Whuni9DwlmAErBYB5yu99IJmOxwaMdlHZ4BQHydQ0HRs/kkQTfZjCZ+jSxf8ZFH7
qaP7bsk+m9mHuNs/ez7qsdViPJlnEqodTZbJWAWjhJ9bR7R5cPtCLyP1b6drv8sU/3MVgpD++EWK
Lhhrzg5jDO1MKKj+sVPR5F3Tfo0+Ktyp2GyuLPz6yXXJcKw4+CH1pZ88BdhyQTCB/F8Ce6o6kC7+
D8qKEFEcqy+eYpRermz2Lcbd63RPVZ7QSPgNqwlaMZXktlG+ZpBZksi9xM2hJH7mArKGSpgrpn3g
aSZch4yyzLeSwfp+WP0ZPtS9ohXqSPzpwF28vyofXGEUf01MQLb2BIhp7vKMW/moI/mkUz6FDpmB
3Dkqec+ep7HRzwkULR92pbsohtdsvwQSrS6oedHgcSc3Vc9U+Xr6fbAYsvtA85gcR4c5q50dlnKq
wko6LhtOeabJA1nbyRfZ2r5grZgHnvrU52SsMDKW1N/0G7U6rehUNBxBz5Z9a7vqFQ6jokmYj9ul
62FwrOgkOSEQavusUB5CXWc+7ZgYr4wS29NsTO8gKkiHzJEMIqe9X1MGtCZXOOjx0bnouE0AIwbk
2zvnlGCFXLrjorbdrzV/xFogurvqkGYErDKroqIRettRROIRr+CfaGvKwCt2i1OVHKYZyqfyGIaU
1MVEiZExQURYWpf4Wtn60fDrp3yg5atuGNBx0Tj0Kb2jhGOzuuDFt+NfuYx5UxLvfd0S/5OGZ8Jc
hrMj2dymsCfwAeaveoNHlplL63B9wQTFhR6DRmMCGo2m7OCZSp97D8XBq/xDRV5311ng0HscGfAD
9rY5j5RmcLGKmdnYCIzj8NscdRQ0FJogdDngphidcXXk97k2tziD12eX8soVBYC2eOzdjqIo36ih
qZgX+c/hVCfQcBcfD4LPNizbn/RRXfyKk1Eq9Wkc6hVXSX0bbTKulkagpfGdkQNPUx4zPUkUEmDl
3hnuMF3z/OeSsWR0Y4vxO/PMI7eGoPNwYjvZrTAQiKx5SgInZ7KLaZS7TxdWevxjT15FmxwhWNe2
DrEnRh7HkYlX2j+SWoEY0ZMdc5Evq+KuAK1+7SFS63w+mhrVx8bpcrXxoWmdnZfcHk7KF5K/9vSi
wFZzRy/NW73eO/YKDGuuHl0MZ6EHckExUDr0tvpLFDmcUvGH13C3bgA5O86NK23QGKnVcXJwV2IF
+Ix9ttC23BrhYhDiNGEk5kJ8E8graTzWnuzbjxvaOMF77yrPAZpH29LM80vjwsJOBp2JDtDjnNI8
7PffBc/90VlHvFRuvBULvuBSKAJV0SpetmgXqtzj5PjpAQo9siMp7lm0gHKP/2kPTcC2a6METpBa
mDn3Qn6aC+ALPxlNgAgyw/igoicb3wco/aCKgN9At2eurdVb6mJgspwsIEXF/JHCwSiu0Dx56Xj2
3tQAVSOvWmO/Rh0nZNdjqKW4vm1IB4+7xafok59mXv6myb0/9d2TX5EZoPWWqEbB+b63zy1tBl1J
1qqQ0GFVUspzTsOh1uJvtTz0JKUw/6K2egKXbQSF7Zh3A1FQUXa3auK/ozj193njBrOxdc0P9QNa
GRm0kSSk99OwGXQuDpFrc5pfOb7fMVCwd58cYh3cduKotKSIJWufF12CqxnJQXOt8RE8eeBgp1MK
A6Ao5x4dk2Lh7xb2RvYQjRVKBb+w/dIZiikoPqixA3sQcU5cvUkc8/NcpG/s96eht2zC7cz0apYF
LwHow0npZAwLATPwwk3jFCFQKLLbvfdzmckLlXhi9q3zPWVElRit6n3enxl1f0WLzmGxxJ9UKpSB
ZMKYVvmJsxhq+Fq907vF6AaiUbJA9TRd/TEjcuCJLr8J3NnAcKs5qOavwRNguzwOGCayVFhi4Yz7
c+ZHUOUn8mUz3pZdb8VfJ1M6nzbsmnPuZQ/I0Iyzp4EeIqM7MKqJd0Rrvzfb/JGnOTCxIoab12Q3
L2t1yGFlQyPlBKRKxYEyY+ogsd+xaWOFKD1ArriMuiaf+HhMQJOq+OKqeZZZEp26Ir0aU4WLy8Xk
ZC+4G5gWoPbQmBP3T3rOTSYxOMMcA9iJWUcvVFxBqOKlYMAa7zG/AU4qXjjJ+XeUEtsAmQ/rIi6c
3j+jrM7gsrOnsIyMFy6KG6wFde0vYfp0X5nmE9QqZodSfTLyDIj+ZS92qQjMd89p1zHw8dof/eoW
IYoeBP6GvX+i/4FE6zClzivH3AADylF4jY1XWEN28dO7yp+BFlaUw8SwlYftUOP4jcaAMBDZ9DtY
Bm35B6jll1L1mTEA1my6hFUd7dY6Oaa9ASHNNUGV2PkH+DqsC3jmmXqxnv9Ban3p5ugLT8gdafv+
iBMaX96yvqc6ouJKpJ+JKS5uuWHRS9xsnmGFiSejgxVxVaEv5c1r2i9tN2Sj1+7XXKfvJpm/Y6kS
DcvXeFgtOCIkbt316jTlj3Fpb1rXqAEJQo0tfzM3xK/eHDtvowua3DYLF4Jw1LPR+q589099P9La
U3T3ZoUByyrfi0XQ58NFlMdKXGBkiR2Ti0OXD8PRK5EUa5YChz72eOoF5RO+DHRK+wcFR0Et5ffi
xDckTH0qKwgAtkzH0GHP7ZfoV0st13Ht1EdDam1HS3HxDhYz6nV2GFOL9N2S/VAThwEuelNYRP5+
Rucm56oYmGZY+gz+2Wh/wXXAWFa3P0X6Szust0mOCrcFvsn+hgkNcZzJtrSbNu7dDKVp6t8Ggh30
0ZWEGAuqI1YCRxIiVFBa/hsBdp5XYrAOozvWUgYeCdavXrwPgHArOBQJjCBtca11ux9zalXhuDDP
I+Fw4DXO3OTsEXliieAaVFnRPiPjETdMPlLJDdSeszJsh2NGFPMwtmN9Sqzh6Lq0k7QWtZFRjzIH
bzPNPHJ9yUE2uXWWX9ZCtFsh0HF5Sb8WD0m3NWj9pFAAXw62mkhyjWwI1cJdrMJ82gzTyRFZTRJ4
0ZRxVCH2ISvIOpwfgDSg8mUXUvkPI3NDXyXJrTRpMSmS9JrBHt9HRnGaGZE1Ji0jNXi+sGmiP+ma
LqGJ+1PJLjusDWqvOWfUYzKC2U1UVbA0LQC6o+Jhbdj0XcXIjirSo01bbmaZnEx7l9FWhRehSjAj
GXeIKNNVFD6iuM/UPWU2iq2Lku4tV4/FGHEDjnlcfFskJ0HQrZsGFp2jCgXOW80vXSZ7dwKXE4Om
Ne1BBD4/bTC4aXwqpOaOsQJcnE1QkQ4XDedkSMFjVKFiKxgkdGiz1bfpc2cmp4kTA15a2kfq0f1a
7PEdX9/Vnl/tzspuvpzxRjqY3d2sJBNz8Akl4dzo3BC76KVXQMHBIELD95GbgNdtjo3yB1UhIN+I
s5M2ty+s0fivbKO78dfkU3ZFFeKpwiaGMBit6RTWhpNTRlCzODng1FPk6IhNLqXj/aFrcSq3JiyZ
oucMNqPS4PGKrgzL/64R5qAtvqFa/aCJED0UTgPfGttZyLh+DpIIwlNVD9m1i0/0whwNU1pPw11c
juLeS/8Wq6zvZ28I5GS9GrUtrxlV6iyBI4aA1EoxE56bRMndUFjlXWc3r21KhWU1AzCih4bLNQTa
17GzQkUHlTv9kCsbU+zjfYIJwOCD6+eY1Hf//t1/P2nEQPNqJRuN2mGOlvJmYFiicSWvz0xFoNmy
BwRY5vZi1HgpEhwDw9akgSO81Xo+Typ+Tnj2bj5lVmXvGVSCr4wCySg5mgZ0PNvmlXwySOMBxBRP
8hbH8rA20AlLjrKJoU4NSX/uxPIboKG6GDM3J8erQsqKAAhVDqCYLa+lEzYTBZDb3bTvdNQOVdKI
PWWOqoUnmUP54vW3Mm6DEYyQZifGeF6BLH7lq5xjguGRM062vsBaufsAfW/eT0lG9cFAkeEwpNlm
CeNjx8itOj5iDM+ezCJ9LoHZHtE6GVSiPW6NYsyMy8i54W2jy5gRQb1oEFVYPoMMkZTC+/FRDOJN
uc6bl5XF0dBXW2v3bqGcJdRzBuhbdOvecvrqoKeStPCWdWumD/jDFaDyTh4o9vjWPp1HrZ28FPn6
k4r79Uoy4myW2Utek+wos1w+peUKEGUoHpuOEHPjDc0lj6gOBghwT4BKXWqncY6xGQMp6otzC8yS
4adzBrHi3Ed63Y8G/AgDc6nBnYTC9w36sOXeKgBHPf/6XVVs8CCqtVS3xh8m7iJhZ0E2sAY1lrjV
1Rb+7WR1Jnx9gPlXHqpR0PLiqOxoYa67VpaJO7emfM5sdqXApFEzNhxx9+MfqoxDAiIXK/tMcwyT
EX556nEpuy+N8D8rRL/O5O/BgWeg5+TcrZI3tR8C9iP7XgzDSaZUfINZ3/yKxXAwNXq6UB4HIPhT
eSIBAWMuoWwzyg5GBt+l85GDuVDGV8mQcFcP9p+1hYdaVnN9lttnXyQjtcGiuFFvdaWG7YaL0s1n
J/HxplsPZcvy2U9jjWEdEzCvL1c/GVbKLcNh+4WO2z9bZGMfqnT6+S/TBWmoPhtZfOlXdpjMieLn
kVY4LHYp/PCMmAPZTHhaY3POzEfWS0wxktW3JpWMV0p+//vGukM8qd1aH2vR6BDYK/6ISlG9U7FJ
DnPxndM5HC4ZWyR9LiYnlRlk18IbkTpRGdi2PhUEL0F/JTUjVVDu3MdHY3VvdRoFU8r0kRYKxjcO
+nbjkoeXjbjQBZrdOVs8kj5OPHILvRKVLP1zrKMQreN5yjg3t+kX0cX8WVp1YGium8B9irBvO/1Y
0T/PVo7n1+meVc20/1+EMWK0jBAZn7qO9Zi2tIPe3vWIXPe1fKiR9MNF1wAaLTo4jba5mezDe2nT
9V0qB3JNp0gXxvIk8CdnJfMyYwQy0qV6uUXufFjdlAkmCBXXgK9DqtvczEILHJRJ3Dvoo3Vsjffu
yPg+zR24FtyeC9d74jm+EJLeuNhYrHQm+Zna7PeaeyIot6drVT3NAjBSAqMpx7NXqK+hmB/LjPqL
WMSIZAWW8AYky7+HsdUOxujECn8bPHTXcaS2m0oxJbV6ljOCjpe+07zOA7LVjBt1yx5bjI9eL62b
0w3MirHGGDMWxDme5aWY22uaMX7ElAYrTvGERL0xn7osoT7e0Q+pjcti8Evi+u3yCp4FTmTFDTD6
zJlK/1cg7v8Htv8vgW1LkDol2f5/SGy/FPX0p/pfE9v/vuTPf0W23f+4jue6Prq4NE1FxPp/Rrbt
/4BnNV1C25bpSod04X8nth33P77noagSGjSF7Xr8AP+d2HbkfxxLuL7pSEh8RLrt/5fENtPv/y2R
alo2p0FBbBvbhSI5/r9lHLn2i6yvaILlmc+DiLF2ZooIW2jccfip8EwvE/EHQrUGTyIABEw0XTZ0
lH3l3NiGBUAW6Ig0TxkVVf1L1kURNRIo3sO9NyfZzRnEwedYv2cQkYAqGo9eUn115BnSQhRnBTZg
XxlqPeoUsY0VNUxHBmvF1ldbkJZDtqyNAO2linWDMI8mNiZyuSJG3NyhpruBCZw3gpuZbITOirqF
XQoQ8EozH0fciP/PLce9w1SNea3XnoEcnfLKh7tQ+TRSVLh7TUM/wHTaE+biGC8m1t4lByUWYbCI
UufiSWxNEJhYHfyDtxVZOR7j1mmCBu9uzJ+h+iLgh4Rrih9Jr3uKMmEbT8OJqOEf6v/KUFOqDu9o
PDBsTPbGVGYBzie0EwBFLUbfkoMfQTGmzIyKnNB2OWV2uWwPVYL4OWTnxOoxKcJc2IkmTIhK7piR
48ut2o9+iu7XBmFsIN61H3v80JsDmvzas1E3TErpVNtb60PXQOcs7QFjns3fYqWYV3lYoKOYGM2w
1YLnHQgVjlDoPSt90g1RzBoEBKYNAHt6hjNhYqZeHS5YriwpI4RLH9ZAw8HXSL4e8kdgrn1oFzWF
q1p+tFlypFaw2LWQ7MXUfdLvBBME/IT2sdWMOQYbMiB/EIioLKn+VDPFWFU0kEGR1AFUFYahmpJ2
mfdAhxQ6u78yeOFjiqHnV9EmIYYM7iIaybupp/upl1TfEBrsDYs6CuBkQRxHc4Bv0eMOUZ74iAUC
F/LeAH1m10B5OjT2OxEZCujh45sQxI9q6TBihs1E1Y7pMrtLSaWR4aFdyKaeMukIoPtOFTgj5Y1t
VR+dYqu9nftP1QRKSIumDzcJs9Q1QzH4d0hMBGzhP6NUABpLo4+BGc0lzrR3XQuv55WCttliR+Hg
8aMq+71O28BXbBmjNN7MPLorxKSIKqx3xdArngoN9Lzx7yNSf5BePUA/q3yuRuI/5cjMHVtRkPUL
d0C3ORj8ZSj10Zn7XFpxynvgAOE20Yp5FkltiNULWpuod1EtP0eh60uyNGjC9rtRUhcEa4d3CNPG
iq99NwkGZmveHRZtvQ/xgNu9qnjajfIS2ZxH6CyA4G6EQto/CSLwaPnlG7YxUKn8bQfCfLvJXaHO
DFRqCp2A4e3NvWYIblWsJICc1bEn7NAaPPDU1H36E06sZmVTT/oJfRmKwdqU9j6aId4OlAlnJfYR
Rqjcupk7IEU2B88S9IwAf7YUdMmewJK9+reikEdzM3cJj341h/zgHKsnurVQ3sTEi1Lmr6Bi2ovO
x4V028okcDIuaYr2Ds+aLkwFh4mAUhgzSuQifR9PeJP6VmxJRJ5HFDCu8h4uGW7sCz0BB9w3y67g
niEA1LDIHwe3O1GJRw5U8g6Sk4H90qYc5XhrJZ17LaG5AKYw7/fs4dZ1/SfqNbtAkK0kk2FeYdB+
OAknM5QPpqE+s+Rt2ElIf5erxQxHHu++wZ60nuOeiEaR8IvJPVjL01KcmaipfdOtVmAOJeqPR4u8
47K6gk6UuDJ3TaazvbdshDonosOzLlCtyt/aZK7leEyO2oo/ZdlQSNshpQKZbDBOz8N+6TmzZTzd
vUdVFqZzd9eRb8Z/9WOo76RvcepHxh9W44MRzfvkERmMSuNaSMt8jitiQEa1ntbS/M7U+lrHipAC
jycKjeRz89mc/jalDHMkJRf+9LKWEUhtkSDHqOEK3hWLhf9rnFyQHi4IY3dJT3EEMXwBNJgkWPOm
LozK+DDY/HjyJ5K/l5koMIQL2NzSX/bU/4aRQRY1QjgfaCXfd7gYLuR1A0sUT5C2RiL4zEhjj0Ie
nDw4ajSZCdSaR/yDR7/f5rwU903q1UPjDCiFIOAT5f3LVm7dOLgz4iz/rVinKdOgcrfrSImlGJdN
Zz661Xe1pliELax1RsQqprg4GP2Pkkdog+Tscmooz3PTfGIqZbLOMNzLGexhyQffOLoOLbO8gJ0Z
NacGKdqenX1E/mn7HtbyHDP+U7SuY5MYrAPTyIY0Wbb5L/Jja1fYm93mSZZj9pzEC549nML8asUj
c4ejZ1NxswpG5xbITpS4+LUcN8uaBsE2CNz7fYQ0tVj1a44cSE+QtV+5dhlNlR/z0jjC4652bGrD
voWSEuSmkDRCOnft4P8yOZQ/ks3HuHHB8GjyZhYPfoqjvk7K9tZG7xwSjoOnskM941PM0MvKGaGE
er+Wbi3jibd02sXd/Sj6p7UjV2Rgnd1Hw60RwGOHaf3pppSvtjr7NBr3SoMIns2kO8RVfaUz3j1J
LYBQrpMMAJ28OKwGwdbftAl2UCb8+9Kd6pD+jmNtRAtX+vqrwL+F3MSUD6iTuaeMUKPeUNeQZDSt
NADVAUe4AkGG+qaXpKB4EwSqkyRsELqk+BVspucSbhr9FTde4d17JiaSZsQULWvEOwiJFC51C0C7
CCOHAHIZmPl1WMwyWKhS6kXsHjFSk+yJ+O/7ZLAc5jMtxPGqKUi2RpxNmukazXiyJvxaGSEmlDKP
qphxuI6YZn0U8dtYxvsCmKiTOXRTbC3wrY9j0bNXihP7f0EuU/KyA3sr3flzsJHBTZd8y1ygSpXx
Qq6/ohmd5XgHA4LGEbT1x9ST4LM3iEC9hmSsspM7jjgUeZn71P5OppjjGCgCKxb+cbKGpxXRpfb6
V2jlZAopNNsxEWgkLYzGAO+tk70IKSKD8EZmkWt6fGiyDqNpg3mi2VJI0H0Gn/YszU1wD2cVpw7t
IlCDnSBO8bNmc6E+ozoQ1grkHRl0K25u3c1FhUOR8Odl8XAtrf28N0hjnRfdJQdDU1nCgBhr21ox
eLtNUSrC1COREa10pY0IQKSlWf189VPmBS5Ei+C8sPV8AOjzCG1AHlY64HZNF3PF7GW8z1DFOmrf
WA6Bxuk8b7FdiuWs3PxPY/sJZiwwjhQCBjlYJ2ZwlAlu+CpgenZ8At5+UValUFSdJ7tiZKUsPIeN
g8/HiR3c90goPkP12Wk4vSMHYsKvBu8ZwsSzpJ5mSVZ930kKf5EwDEoANz+riQVOJGd7QVYVq8Fj
BL7OIGVjTv6JkkLjlC1yOfYzHnCZSgp0G8azlr+e+EqGT4QdSTbpN496pTM+MrZCfSmNfg37DnPV
lNJXOwwt/usEtx9uMzS0bLM70bA6kEeZkkizxRqCJR7rGz0eAAI0su+akudzB+Mv2KDNUvpNo6MI
lni5zWYpGJjPTwZBn525YgpxMs6Uje8ft4qb22gRzs+Vt4LIxlyDinjaTJLUaRFNmJL6XPNdqE3v
A+x8IB1nihORlNVej1UXNjF1X+vAqbJv6O6g1z4Qk+Xj7B5vljspRsTRrwIZ0pjz6jjQwRCI+iVV
zOMTKQ8cx8u96bGcF5sY11ka52rbhln8AeaURX5NPiwHrzWs+XeW7XvGAndDsz6n3tDekX2LEk5L
rXI5dNBKfOiWBxxW0DTn9LnHQv4WC+JPoP+IZ6W8OAMTcYZOpGgyfgVFTXsfEhERW/9MuR8uoE6Z
9x2vgVT39ur0536iVqmd1N+cKRdHme5H6wLJNwkJKPu1NwwH2YGCT6hYEDVrauw7zRx4aOXjkYoF
ogxGsyKc5D/tGYwn6huNOfH8VaTjLfY102Y8IdyDQIja8dM4sgEaGAbqFJ5wyx9WoROFjaUp7MME
NVL244zm+zhuTbmz8xxnPnBo55wUTL2E5JhICmdkVJ3BU/GrS833o7HDxhAHA0QxXZyZtrG8Mlcd
JZxkXmpRXw2Nk63HZovOzXBN/ih0Gs6Omq+LgQWw3rxeZVJiw4tZ9/IttQnEYWwcjjJxu+VKlylY
OpXcbG3obZErMZCq41IwDLA5JFr+89qD0E5prahtIkNdWt4VHMEfXS9h1uTxPtkb7bPheycdBwX8
BOO43qnWvLMmlrdySyVPfhwHcYWHDn+zPJkDzUuk4flVsScslTBCbQvGJSuEQNRWqkht/TtKsuQO
hM3eXqLvZMz8k8Vf+FYAr2j42ollBN4GeSRWHetiGdnBVXF7bQkchkYHVLefTEi9eJi53m0lRDUY
54yCjDGbDbjlVAV0CVHJTDfO3lZ1mEcyv+XGfCY8uYeJQTV9Jp/67jxGlfVqi88O2ybRMVWcRjU9
TjmgSsW87bQl3Px8qp4JOzPfNBweWeP3QnXlpZSknBctTjQVjEGyJg6VGz5NI+1ElwKmywEeNvNB
n5mWWdFPM6CtujkMYAubV0t5aNTSR2KY5o2RnDqWNGPw5KYn0RJpqxmr7XRDx06ts2eVbiHRGLdy
0vYX6mjPumluSaFevAyACoD4r2TO87MeKhyI1rb/VXfCxCSgPQx+EWAnVVFot2UdbAsl3hT6Kr2q
PSY+Ht5UFzc7dV4I5PlwNZhW2r1ibfO45Fok5Pa1Yb7mAwfqsaP9y8LSnGNI3Umqaih95DYKQUmO
851cPM7tLaDfRi1hPWpCqOw4rmYMbG0rcD+RMhfiaBTzbYnJJ0DRInyVwIogpiZ87rFifJaj0VPg
O71R3pSfYcAkIEDUFa8SvwLvYiR0eSpGl8d0I5CSEibTWgPhW4geoFxxsStNGU798nsdm47YTxqu
Ngc7p+lpRtTRV1Qu8d4wUU0746vts20lfeYitOuYmF3Z3JTXRmfX7DikFP5hKgSls6wnTKfSsLBn
6kmNbgkqx/+eze8RJ+DRspMnMfUqkPazaTOTxVW+zpY6yoblpyVezBW6jkILVXxey+OSUjU2bi21
ovHGw0onCbpJxN0DE9QVnCCTIw5/SEtZPxo3wjhv2cAOY1q0rOqFLP0wQ30VGcXj+T+nATJZ2Nt6
vIuj7hnjHTbDkW0FpYMNppIcOBnJIEmPOHrp78Xl9jx0pr5adAzvFT8NxHVuV/7UXO1i/qsrxPFO
0wdnJNyx+pTpKqoPoPnigwj9rkWyvW+79gIY6yRBslKXHDaL/6fwcNUmGXkm+kPqszXyR2X4XB+M
jmLBqMQnnwXtwvnkHy7fGrrvUumnLvoTDdO3X3Kn7sAKjIJSHZwzra5YqZ0P0pdvM9jUZYrmx2j2
Ajac0M+JN1EyHsEpoBShasWJ2fKyj8U3GRvMJ4NRhXZsqICMzptUEzy44nfHDZCtPdvOI3XY2sNl
BpUElX68twz0mDV3YvYbIwAFfBA5eKaIKdvRgJid2iOQMzO3T57AIzgYH305YEM58wCpiZ1+lkl3
HbmCoxt+VYn1KUxY6nryqBHLMSQRjkVHwsbJyF8eG5V+lUbxqE1rPdgJWJgiZi49cyK7+XZ53Now
lrLBdWtR8VAbeuHmzcqgZsXZ3MFHAN6AlMaahqMExF10xsz2MXunugc8TWMmV8pAx/meO/RjvFW5
Eb3MDhrWWy6IJKp6cR5+5BCD6VrAL0FVx2E1B+Y31faCs2YZSzSdiAUcFH/oWze4D/jMU8gw6X2e
i2euq5Lv+cvyR39XGtE50/FZW8z5hP6BFUk2YDBo7uUg/8U5CtN67HDVd+prquY7DjiPjoaYE419
MAL6NVLzvXHt01hxCnTxZcPJoRVt0zrT6qcnNvQkBpG8Srcx+kfTtjSAbg5ZRVmXjnkEAVbzos7e
Q2KY7k5WKLASmQkvgsvxO7tUWr+bmuQ5Fbdzl5AQbN4db31sDTaQKMMDbvSUbvQcfEx2ol3a6nxX
ejPBAxLm62Y98P0nppEPEAhOi08S2GTIfl6RjM78NqhK7k69gKaTYTI1uvgjJ/Xv5wS0UTqEv303
8v5YqDGUZRS8dKPF/I8lEG7eCdRZqB1O/vb87Hb2h0/QzyrtvyA6WVkM2OK81jK9d9r4xfJ5Z/Pk
CfyP2K1Yyb0UYlo8lU1QUwBiTqn/0BItKsLRoynCHTGjyagiZLHUPysWrJssnb9c+uWB+SYHGwvr
oHI7Bs3jF9ahwMuHrfxuitjrWSP5Pf8ShJRxVnI8lb9HL/5KNHbe1B2fFa/QMYknqqrMjLzqZmCS
OSFiS0dnjyIMM6ZgjneTO6433JkODDpZeU8jcfiw2Xq+iFa/ztXwljR4jhOg875u8LYtYIamjnLs
ekNHNHP9t9Peh280DxOr+52KsZku6Wudp99zakNFmZo/K0xpHrTFgFyIzy43y6NYy/S1MJjaerI5
TK3/JPOGRIBGba2EjQeU53vnDLyUiWUdmoSO0m7IvlyXO1q0vi3GiM7upS9T2zv7hU4kmj2jCfC+
3aMOOrDVIy8eL7qlSMzxEd5g6Jwy9YaqCtW/QlIpovaQaOwkhmwasN/LMTKaz2Wkay/CgzlEpMEz
b0QBS4mKogvN/E5iTi/LgP+rzZ4bUMx7Spas0C7JqhGB5ov47tr2w0YDuWqFIY5QfF7FxC/MGW9G
S2J3LYgqZ9GDLbmVNRUKot88Vr75WRfjr3FAEbMbCpixWe+0KVY6sPtXbkA0iWiHUp5N5lIp5hfO
6ft4Yygp1bSo55S31OJp6v8He2eyXLdybdsvgiMTRQLokrsuuFmLUgchHUmo6xpffweg0xApPdL3
tp8jrDiWww5sFJkr15pzzOp7gm1rBQsINafibgxG/z1ODnYAHTKZimAbJy2K32haV1p6q/Q0v3HQ
FMfMl1Z1iGgrquNPhVRPNY/1CoY6lk5gIUwUnmgMIu0HrYgvvNtFc5JonRlbEzj8iEtLttpjDLqx
G9yT0drNI/kjg7bT4CxBL7Hp19Dm5IyHARtU/B2N9gOzSqqE1KYdo2KkHC3ywBKtj9Yzj+3BV7Gc
p7L9HPj+PxYimlJ1D55tadgtJTYg2kn2RBhrOmDNsWoaFwg/eL10vutAM+6TwoIhQXesd6AgoBJn
nxr4zXwT5BGNqPKHR2+Gj6OmpmuSW1/GyaS5W9f7zEmqtcQch0f9BeL5sGZn5uTRpoeuxHaUBAY9
X77PiskV73HFuGNWkunxtG4lzMOR8wFu7oh3A1mfZrUM2R3D2sa4lmM67ytJgNc6qkx0ElgwE41A
tpjdJB38r7Swmf7k9U6NY3VN9m+wwde1LK50CyGXsRrfIK+49IIwpVqH7k4RSybSwC+DsncezImH
E4JG5rVtaeD7VqX2WnhMInirLm7llS911p36O9B+PLGK6BHfKD85VC9XyyTz/498Pxj52gxp/98T
X6jBydfs+++I7vl/8Gvea8j/WI6SrgPFxFa6coFg/4vodv9jCUc3hC5cg2mrA/z334GvLf4jXCVM
oN42Z1ZX8F/9O/C13P+gv4dlBJ2b+awl1f9u4PuaASxmmi0galdJWzqwwGdG8G8MYGaYcohMM1in
VYTwxXJuTdRj1zLW5lMigV44pFaVaVLVl0+RRsPbG/OCeDN61DBYqfTReyEkUcb+t1v4F0r2W9Qz
V2Yr/JAsnpIJty1mivZvV4buLA4qTut4sKKD1fTDHSF9lxQLY10TuuHCfwYFtSEN/bm13PyLVOEq
8hp7r/EjBKCOA6ahTV8O56Tww12eeD/tTgD8NKDntgON574q3a1oZ9JMzYgIrdxJ2OSZ5kE33L7/
a4w3rOX519hM7i3Js9Mhsr/5NWrQEJCDWkVzqEHgYQvpPGfNWfdJoC76ZBBRcaVwtGCmjWnul3Qz
iJLQHtKQStWTYKzzzjtW8x+Za/wzpZqzBd1sX6Tp4wVlsus1XvXsEtC3gguR35ro8gQo0i6o/9Gi
Qj3144lzFT5zbYDe3NHWjdxC3ysnL66c1kcKzFmbYGNiEggY55A8o4rfvwuzUOJ3fPdyF6h2DNO1
HCkEYoVXzzQscIx1ir2kom8CY4GmXdiiEJOVdcxB9F7Rw3O3g1Fax96uhytfMS8i6fxmzNPiAwy7
fENz/nUxBs4gAz2GYenm64txSKtF74jfpzDH4XZ5oSzfym7dtFpHfeAdzSwdzu1sLCbgFqypu120
WO/fE+MN0pzLQLwBv4BeEN87N+X1ZWC4Be6TwxVbdFZeVNANmDif1eQXobzvT5j4x71RRszPEZbJ
tGMbzh4Le7xNuiq+H00tutdkaG0643uWTMDiTJcAbQ1giJ0QHJUUa6KN0muYnWzXFp+r6povgdKw
OwxqVSWcTwp0KoCAcntLb/EfJ0R0GE/RvR1lgE1SMT0x+ru1IvHw/o/X36Dwlx/PIsfvdjhGsxy+
/vFGIUyd95EfX7fBVQOR/WAz0uKAkD5UXN1Vm1nxc4XEUADRnCtBC5yQ8TAMojtAqqWBEXgkBNCG
huRuov3U6V7baX3SfSe6aUqYDu9fsjO/o/SSEVIsoQZcMiuzFIa0HNQz+tvnleYlA+3JCNYs6GLj
jwi8ta4INkoUap+jDVLoYEZbi59JbBi34wzWTI4LEB+0obvijcTa5EbiAiOKMdzkXNSgH4EBxHCi
CC2NdU0+1mkCIS3hdDi6+kHIGKWFBANrc5raEWikhVehByGOdJ7xJp0Ql2WmsTUkj9Hoc6jFuj/d
DocuctLbyBgwGTvJjvRV3maM2THspX3CgXWrGT8SItaOXdtaR3ugpRHTQL0kLPlXjS5GaC0oyLPe
w3cgoTeaXbGtZa5WSaH6NfUl+VNWfUfLPgVbDY1R52YcIQUyqERon8+fVje7OtqZb8IZ9ees7MYL
levKejE4YpH+5m0TLytPIfnfMcEB26Q3rZPCE9kHDnTJWVudjRE/OQfmd2vm03AyNXrm7z/Zt3j3
5cnqSKkkXga4+OLNglCWovVNb7bqAEi/MmSGVaeRO48ABFZDp1pZPXGmBVzScWwOy2XZXrgSsHsv
RG8Qf0CS1HYy5Vp1VXjf6Gn9VOXmKaqHL60+A6R1Bh4JddkdEXRX+pyyIDoNiUlFsUjAafkTbVJC
sGCgy+JYtdaXD37hvJa8fXctIZk/SqksWnavP7dS5C1clybA1qHYcJB5UOrP4mO9+yZiYrnMzrpx
S7vivFph/ogKYJD1ijjlhr4Mo0Vi1pp9OjAFsYsRQUnTiW/zco/EHhzaFBkPdtIMtwDuGMyRQssR
kYChZbdyQp1hMsrUoEsf3Q4dCSR96meURTsLYem2Bzd3hQMI52PaPL7/y8352b395RRM0EXnfyvj
TdBCHjuABBVAE5VA/x48VsEwcoMtxQSTUTe8XbIFvMFr1+KQEXdzN6JpyxgS8XXXJyMK0tMkAFPW
sxKZ63UPnQln169Ab6ZI80Cbu2sAds666rViE5H2eg1X0FkxAie+uUzdS+2Pj06qPzRO821sbW3n
AHBHq2zWOwd2DUrytWWKdKNsuulMVIN94Xno79xI3y2y/YTFbZuH5jrVGuODt1//c29mAbZg9bIW
m+Yfb39gpPgpw8pfU466B+GgNdGmctygqMmwIhOkgoXBATcUvvhVAGeKicrGi43ppLnJNmashwRQ
Bpc+im5BnFP5PuV4dDC7FRsS1KIjWDzAz2n3USbI3y7cFrZyKBcNncf7+qUWsvaGFOg8EcG2vfIH
urfYa28b1UQXH38WSu7+O+12kA4cRwOGXBJkd5TROU4Zak28j081Y5ukSvdODKs1DfAmzXJuHu5D
ch70zL988Dr+ZRNxKe11yRvhglZ88zpqg11GIUGCa6s+6BHs1+vupXFmbXE0JmuS3/tTkgFundpu
eihkdYVVwh8bDte1zdR5SB5pd75EzAvvm8D+Mei62JXBqJ1LyDkn5f7onN6/MCf3L6a3ywdJsew+
ZA75S0ilVn1iwJDPimJXmYiWyqxmvBNGuFcZo23d2seWZ7W4nIA5Q+87BSmbjg4KEGFrcxjY8pyq
jE7v3xT9j9WJal83FGpWB43rH3kkZeFaKaosb2WEZKhWpEkQn9nCczfkDrW0d0yb58UCAaueeYrT
vtR15G7BpDk0yc89KNeeshGCT4bxumfgV+K13asiuG0ATS2HlLLteK6yvqRB9mNxFbz/I2aV7uuF
BuHSnOWimPpZBsa812+jWwM7HL0ecNhg2KfKyItV4fkNbvn2fjTGXRyAZnBn41E2wEnUvEA/u2Sd
9lV8143NGdey3CsPs1Oj5faOjQqjuCD+Drls9DjJ+LsvPH87DaC/2qamxc4LcEU6oYNIToUPrbC3
iNEyMOA6MA/m4XudZsxMQgzOdUv2a69bn7ORWlHnWGeCkqswzQMizYIRqlpePjeZ+lmatvVk9x8s
MuZbdbEgqIp33qTW5UgszTf1Hqm5CX75lipoThwKGBNdJahn0WTF95Ih0Q5eCtaLgo5ph1eC+oU/
emF+HdzQ3RaA/PYVUpGzORQZnzOoj9TOCJm2oS1ltfvJg0J7xM2q78sEid8gzUsfT906S5GmkVUe
EuEKc06h/t10DmOoksITaJpW7ZDpHLETMamovS2mQpe9C6IDjn6Drs+5z9HKAvZPnk1XnDM7087h
3HTrudQpp/3DnXxkH3dvHUlgaKCF4QcLnfzz5klTYa1FG846/Yc0m+Ew1iEDIUQs1XCrT5LmXdbv
2yYE49Blz2o+r0wgqaiUHI6M/tSKHWNlqBn8+rhzxy/R3MNnMC91oMlC96Zr2WDneP8b+POwi04d
GhR7ra3zlN8edmUGD7cjFA+92/x29Q0nTvI+qhNf/w6X+6NwIOy1TfySaXGyYeL8CUxNsSX+fUCs
cslUO26dJgk+l4G7szVZPyIhkSA2G+tKzX9v6mRWEjYeHan1Eb/GiHLM2jqFg/qqRcpd88dT3Jbp
qZ/1eeEAbbcC1L6ppvkYMTjxg6/pB1RpNJ9FqC5ZHKqPDph/LAVq1tdzXDAdjjY8t9dLQSIs3kst
hqrEwLoe3X/SBnW03UMZAHRF8l4LgK2du7I88uwhom961Y310dHUzX/RUZF/uR5Xcc7SWWV1aS1x
bb91VPpusIyBxXTlisEnYj0gLlSffbrI95ksuJbcmaZHjufcDUFVRdSNZ2DBj1Sz80Iinv3WEB8c
p5b18FVhpjA72BYpWPQlEULPm8LvF4WfQBq82asmJtMkt/zmEg0JMnpheNctyLg7tCbdevnyisg8
xW5n7ZSegDfxRvT/epMha43HLU3i+Does+BsxKR5h2VxLDGWn+12ZwLs/+DhGn8UlEqXFEEOB3YL
6Zrz5rpHYCKuCiOuG5LlSjkIUorSx/k9L1Si1uWqtsmEAjuX3+JAZG8dii6/8UFbOh5bQN7jcmc8
Q6JALQ+FlzEPjkqDdRoYiqUgPyJIAsp+hexkurJm8LxemOl62bMmO+bUOQcRi64Oroe+kdBE7Fuv
tWqwMllAM8G+f/+r5rG83doge5C9xvbmmi6v9Jv3WUvbmEJAiRXt9saIpnuABB1HpC4iqBZsRIR7
+0uUGC+suNM9YUur5TCg2HXAbAbhDbHMa7sJgrNmgSmW5RSvWLTHS29uMzax5XQnETUpOIsgboTx
FOH/AFxdgSJQTIIgRkHWy4pPBUfwfaPY1+JxSp6XLhILcZhF7sWLnW9ZNoz7zrYDiLfUy/PZ6oqm
Finl4KX3fmmkj4TH8/EZHLymgCjzrpTgKmaLYE0u1HXh99hJEFFuPTdB6xT1nMw7N0UVm6gRFwbH
wFMd1F+mfrBJb6BsR3Vpr81hCh9lXibPMawBIoGaZl+kurd3grA+OUhBXUU12mjD56IwoE7qprMN
jCq/VmYqtllWYhHrp08ljgT6IWN/ahx1O+X2PqOMkFdqDuuLz4aRJDcaJ/LNAGlszywOzB0hwEnf
bMbChrzR+Md0AgAgS07s0Kn66yANxFlY2bmJCaktyhYru2vRO7I9e9Py98tpLktaPJE2clfkVycv
1i4aPNpyJpU7PvSBOtSPDM0/6ZV8rubvyyCG7deNq2psGr/+sYRmiTl7qk4I4slBiwzakdLeEsHT
7pXdfa4aLb3RqtjduVnd77Nq+laDJEYHZ+HvM72kvkQxAqu+QEVsxV180k3XxfVpkNuBeP1x8m1r
lXBiFPGXbJyqrRuD8CL2rIIMS8TJpBjvEAZJhmHZb7Lay47+iNGU/olFHhonT0NCNGitMPzWVtMz
HejL0q1QOE42oTvVlxYrvsMgdlNRZ8JCDItP8JNWGba6ntfhE71eVLch0cVaOcjx2LfpI4mT4hK2
01NeY0M3Ql0ST5eTJDToFpNqECGyGp6dpqrOetlVB5r/B31szRt9Sqy9D+qT4LT0B/SzAaVqE+P3
owWXePcmbZJDERN0iznCF0F2m8xaQAtvOzadzjkq1L7XctCf+oZuAnqKnn6v/imwdfGt9oxPwg/t
be5O7mn5p6ZrfvYmkpIPSjzrj34mqwQ+NjnPOkzad28KYJB4QHLHUHJ/AVpqk+kdjcIHvtmBf0KB
DLOCD1jXAu24/JcjI0UR985n0Aa7URjJZ2nd/yocanhUOyu13MOI3KgDFXPvq/Ef0Y4pyG3IOUXB
OiLisnlc3l3/yTQxxladMo8Dw7l1Yo/mqhXEKmagGzaul3p7jq0ZGhC8sKSSJcFqHkEgc0yN+7L2
kA6hYP82peOzNvrWI2192PHe8NAqFIwuWuvPmeth+h1JKkkxMCPrh3zXjRQ5Uns2CFBbNaa3gYGt
n5J2hv/Y00dVtPzjoKTooUu6aZJd8M8qOge0ZGqCmGS/Mq6WsW9abdoWMUeipHMCHIPfJ9QMPgK8
FTXHBbeQ0ZZNiTRhzT04hqZtjDHPrt/fIt4mSgrBhTHjEPQw53TT5cJ/28wVcRJOOmCxUoiNMRTx
wDot+NksX3ahsn0UF+MXzMMrs4vGW52jej/axWfViI3wa/CjU88b6fh0OsfEEaehQ0CBeotm1fuX
+re6w6QmcyUV2l/a7iaOZ7vqbXMVmyPcM8KzEVN/m2qVHYukEFcG5LX7xRvuWQ3wfVOi2gI8E2Rt
8SlR/YMgtob4NGSpeu3vnDQJd5igtI3VODRNB/Gomc3X9y96aQu8KZZMpmE8c+pqSqY3rY4Mdwmu
zMRceXYCn4PG/6TlO4MzWxg0LNuORXU/FQcQ4mplaeqnWYjhpkYuUPCGeCn1HvHa888N/5dhovOj
54U0uZ2uuxzjX9dxTefRXIQpi0SS7d5IXoDL9Ucnxe485lb/cj86AVBYRxl3yMp0llPwvzBZkM6m
MWKPNIUz5MTyJvRq51AkOloGyr3/ww10WZ9Mey5iDPtNi9fMhR00HnK8PDXyfVOKcJunRNd3uBBn
B6n/CweQB479AAXhSJ7CeXJJWOdvvvnNYEHiYqrYVgjG4LNVHxzx9L+UWIx9ddPm4WLFfVuiQ/4t
RxAX+koXFfXHrOgIwuGrHiPgb9yBwLji14quDQ2yTyfSVkWFNySxkuaBnFCybNCFov/jgyHt4kse
+WdMBdPBxB5++9lPiZyimdDAL3TjRzf2vujEjN4LrAjv32n9z8MGwdMMtubTD3R35802kKUQlcNK
WKtung07dr/O3aLb85cvQT4LnGfBdl2jNXHm5gPAc8pm174pHZvtLhR7zRmeZViUVzpe3l0DOwJx
vXWy4NRgIsJn1rokNIx3QeF0H6xjf1kcDIMwCQMN0dyr0N+0KSIamZWaTYQTK0Hee+1ubKNTlFkk
RkAhX2deXf/StIUhbuOMRDF90gwMasVwatH+XyURTrJa1+7rPPXPmt9sw8gM9tmkn8joTOmfTcHn
D275fEtfrw5cNTMk3bb444/zZjforWgKLEsTSVcAuBKTe066kD80+crH40cmfUz9Efc38OK3vaqL
E4vJfQ+4h5p+YPNrekRBvvFUqkMddGqN9TxDaH9eTlIhwUYfvPCW/uc1s55x2cqEq6beToTjEM5X
nDgmzikXHns+lfdKOA/LLLR0KIpNtY9w3lDZqfIpx4dInBoCmz2dmK9B7Xbb5X/otLqzqTDRgOvh
XUZg3dC9HvE9g6wk38fWaQx3z4ZfOad5GHnS+aBPBhG3nCD7eAOeVl+PXg1Vp+DDo9vw0tuluykl
jTrUQreeR1iOX9b4si3n5E8VMm74jFIV2lNDEomnYqy6dNz8yfvHNpr6qNt6ffQS+cMxonqHX8S7
1tuOXlfopKdkVlu8//j/HK4rGmvSJSRQmCbz7DcnUr9ootJqMTDFDhvDoNvbTsSA4CcoiiI1qwOD
J4gmk4V/X8wEcF28qMkvDy6L7//lYkAYCHxZguXs7UIr7AiKfSXViogoWJ0VcuIxjSCYVdh9JxCC
N6EkzNnoEEP3iM93TRq7UJ+DeJ/PqOz3780y2HrzabDkM6zVFaN+sdy73wqTuhmR4XatWpmy/FkP
pXEgOwHwPZmEQSvVqY8wO9ea8DfYSbtZ5lmu69Z9Scv0ASM75TntUMnoBHUt1uhoMAihCAjGiuJn
bSIgFkOVPOa5zUC4ombVOrFtebMIVqkJLtOiU+gReL/0fa1It47v/74/tQw8ewpBBglUqxbzm9e7
rzUSysNkhzyAWdOi9214s7Q8I023j12Iyc3SCaQBYb4N7exeCISQtoru3r+Mv62brPaKloiiGOCb
fn0ZNNc7H2o1YlCJrjcyn4UFAUV5SfSgDQ9BNRlbNyolXRDs0BEzufWQ0b8o8hYda2sckKbjnnVT
UJmWcAmjYYzYpb7LiRrBMm7Df8ieCz9qQf1lDYLEQSOHjWqW6bypqgaH4jiMI8VWSkcJLQECTNMs
VqOaip2eAhXvYtDvMuJYR3NA3ARYlqVbpmeA4z9ct+XzjmL7FJBFjIu78k5AuAqM3VhrXVtL95Ig
GKCQJEDp46f3b/kyuHzzZitOqqatWwRti7cj3THPs7bq2aqWHsiin9GmzOfiE3lipMLQp7+uUbg/
cjpnyAhByg1c96Zjmr8cmjyVPHiZK05VJ4KVMvN+w1umP6IQWjtMRl9s4R/wmMPiR/l46uYXzIkQ
VwSy8m9M82x29XTdxYG76eZ2HWE1lJquDqsad+GxcsgiiJrxRsrE+2D3sP+y4/E5s3volJ4mUp7X
71uWZE7h1Na/rz1TyY61PsSYGnuYQvMAzaen+cEmD9x86xuJ/OYbxJ5X0hdbYRVPtHKQsOJwBrI5
n5Obqnc2EmDailsd4FdMwrUlvc+B3keHfIy6k4OcnfpkPpBALsR5TMtrE6chko6p+caUV9/Bunog
ILg/mzoEQivoIMtT1uFiGz9DYTjmQFJX+MigSOHcxlVUX0CuiNWgqWhjhKq8qRPtUniTf855ewjl
8l4SWdbXooCO7QmsdlDDK2DcRKY5JUAvMQ7f0s68CFaIo9c4BGuNQUn1bcYOKTZ6dkV6bnjNBFUA
o2+c54Cct0AaJ0v26WHyK5KbZmmYD3IogzJ8eP8d/cux0HBMl0oKeo2JanGuFX9bfX2IHCNZuPYs
knb2WkBnOfNBp9J7uU5NMj4pxmhyBCF9vnb8LEdL3VIo4tspACiKkLy5HDIpUfCzM69tq5eBxJf/
5lj4R49cZ3Rh0XRhMosyE1XS60slKBlasOkLcj3JZWtBtqwnN8ZgCgEyJh5vrYLse4+W4DjZ+ZOj
6S+LJqxEOAEThKzi92/dUmn+/nlzPfNyysaO0VS54k0ZDWt61LHnCyA4kKVwpPJPYBom9wK3o98M
vLXApksMzsmMvYFjAculDR4ozlk5ZQT3f/gG1lMBiSJTSp/Hbq0ZBvvUlYcB7vLVQr8rwnCF8P4b
Q1UTQLs13POmeluYqvU11cTwQYFtvz3nzD+L8aKpsycJG6rR69uMu5Lu9ZweArH0AOxwqK/Edmmb
DoD0Q6xwq3gsUkDAtbaieOz2fozcG2X7xm/atddq7tcxAta6LGgt7Sb8Jno5HRNl3AJqYPcr/fiQ
5vGTzLOCVdmR15OZ5U++ZfTrwsIflqqR9E2tsqzr3CeykqCaa+GCSgnScNprpFtdcq3dLB9ibePC
GeF9MkCyjBvBbb9COcnnHdF16bS2whIgfy4LalLW/inTuhLZlMD6MqlDNJYQdXP3UtJYv9gBSVNe
nBI3hTnY0ZGc4nsmc28YEtyDxc7H5o4p3/wsM5BFAC9ILYoVxebwXSZhzo/LPofIt9a+5zE+G20W
PNvjslLykrUG7brXVPlGl/hw/dQqPvie9XlZff1SOmiIJI0T9BYWB/XXT6/C1wG0v8/AKeNtEPiJ
OcSxYf7aoemG7cqCNE5a77hcwlMdlUDXguYpLfgbyLw4rTP/rhhFf7EqucrLoDjNzsHE6Z2ta1TD
TjPuBq8sPiMmkojOfI65M6QxScRJBpHcVkVp7/8LNab+VpBozB1LRCQmJz8mHTNp6/elKuODgksZ
4GtDgnXVQZPGY5uBBkkJaccIr99gQb0vfDjEBq0/d7SMfePG7gk017EpSnhNE1balYKEtK3d2Ngi
Pg5P/MxdEVuM/3FIfbBEzEvS709jvmTE5ct5laOLerMJ+rqW+uwFHEgyTycLLkm25Hbf5lXL4dty
nwZM3dc05rS1YdTOznIaoO+i2y3DGY1GkuVLWl2YLzZ40sZVkRAaFOX6pzgbSE7MhtUYT7dR4UU7
3Fv5OdJrhbgLR8f7P+SP7tbyQ9ChI8+SFnLQN/e+MWiqA1oFTz4r/ghMkpsmCr8Cnn9eOjUCwFLf
GdVFTzKdvTFFChGUT7wPqAAAskel9hzYGhJnFzHe+xf3h4CMi+OquNWWzb/gt71+MZQGHyXoIJUs
/Qzf67YN5D4o93EM5Dm/q8uqvgS9yc6LpdGR2qM7t75TE9Q8Ecjuvq3b75hFHp2hDY/LCFAOHkSq
ucdTDOU6cevgnE22eRoCqvQJn17nV9Bp3NE+N84s0aSPBz7Y2NeyLQ++r63tCla6R5tzA/9lZaal
egAdaECWIu+vZT0rQQnd9crTtj4xIWdaci5FNmcxcwg/OIPMZf6fb6KhcwJBuE9vleX99T3K46SO
KzEfi0dTbZSHUq7tx5lz6ePVrFumWFqZ5qfSdrJff2S5ehBV7jBwyahOm+jAi0Xkzvyf/PmP5Z96
P/pmEAl1mOLyJhr67qETdXE0vak7IF8SlE93ITYak5ksmJq2uW3r4pMNJfGw/NUi8NY69aUzoJai
mhespwQPtaiQbpeCNjCTYWuOhJ9dER+HljHWxh7C9jwfIW98ebiVZk1XdIur7fIfpfI8nIyegvXA
2u0rcc+oLl63OmkOTczuE5X4D2sDPWlar3mpkut8DMSpNwc8ZK4R3YQu7vgKWOWVSX2xcwpjOOb9
FwZiBfjquL1xSOR5nFhTZOmA5F/G9kZle8hGi/GoyXE8Oqhx/71Qx3OOvpl+0SAjbfuBEbQ7TUD8
wXPss9be6hTss2OaZ9GTIo+SZuwPhYnkouqMsxcJ61DGeMhnJKamj9GqrjETQpYCdpJqxm03FM2a
DnDzaJBs4SZJ/IiadNypvgmfGJ70JPdVzX0AH5w3u7ibfA3OUzK++AjXHhvLHTZ9EshdL3NIC7nt
U4Pb3wMTiH0nJ5zPy6XFpszXhoYEIKj7eh+bGBJMeKcX4ZfbGnPtPW3dbxpS/XXqQCEQ6WPD8YzT
uwSKZTUGwIE4/GRZzUOppdaDW0JYn/K1yVDqWW8Lb6UXKbSWJgCwgBvjqaOO7+uAoANTnuPaE/eD
43EY7OoWscZDaIrgQZsmckTtlW02x85l626qMj8T9ROekAfbG60xjU82HopU1ff21DBWintr44dB
tCFEimID+ndiuv7ZQ4gKoCwtN1Q1wYpKXq0BLEJEtwfSthmX3I25gZ9xxAfCSc6ha8QqUIHU2QwD
0SIJ6CFUtmR8K5leCLnNLj7xnUnSu+G1XZvUQGH2qYEKQCbH1XK8aFTSb5clZ1berZFNyePyRwmL
fvk48JXpW8AGIOpcSL2Vn54D+6lpTHGyO0SgVUBA2CKuKM3+zuIYus/izlv7kDuuB0MdSckON7bR
PztZ8bl3k6Nwx+YO5yJeYA6MMd5xjlRoGEpZHYM5F0fSbZ9B/U9M/GcWSiRPGPKnlRnQMDJlP5wE
1h7W43WU1M5z4eG87Jl7bZaSb/l/dZYPwneZuzdGF+5BtSEwUJl2ZZv0lDtVuNuoGeINEUaQxQaY
D3gDUaXKHZofH25gXxyMYbJvgwpPsUGnYe3buckY0uZM7/UktgQpoeHltFPD9NLN7hRXrsm+zu8C
lavdqJURGyngcGOCwJjKcDhWoW9f+2kdbMyA+VxmauuRkf7Gl4F+A96bwO35n3pFm7+3cV4mgT4H
RuT22dTagrQuPviF0+vXzHydWDv12UCLEQvKmpHgPwOWw3M6nRcpMv0IdV4O3gVTv6UABbjMQMUD
WxD64c9UyXDVQlfch7pgDuuTj3KT8p7f5H41HlI6nGsXof1aTHSypbXChRruTFV1nNtbXMXzcsDg
9EWx8KJXSIe1pjJiLj3gSINdk4ndxyE8PiSlY3iZqsS8YIf8Yvd1AfSYtTozkLiHmbfyUxdfbk9Q
XJTcBAxMz2V30uMyv9GKnM6tc9M0CcqYsbobevzHy5m8mlUFWeSQJmkAplkOCa3fA/1ILe9uEJbg
2WZsL4Mz4E0lCDCJt+SyTN89B/3eEA7mPaQFwBDY/WsrrennFiZ2CbRkg+eUu4KB9UYF3SOaIRoH
k3dc/kjqBDN5ExMK6pAN3hXxuE4bGJeJO86254E9FU0t3fZADY+5TvAg50m0nfGXJMjED9TmP0yb
5BCqzQ4ZhoNehDgcxwBQt6weQ+IRcTaSbvFr2i1Y7sjF2vbGZNyivCZHcP7+CrsD/VfQh/41Rp3Y
74/lzECZavXQC2QleRrulsWlTgmDs22cSpUqGcAOxJokdP12uSONlaaRupLpWKuwKcwNsU0fTsEe
8bE/2IjKsyTZD0Zaf2rjfQDHNaqr8JtDw21V1dktbjTy+QwEMsJ3x2Otq2atIBavM02zD2U/bltE
mGqWuWAJ1jY5yXTYVUCyy9z7oRVPi7wnD0W3GYhI2f86tHUmad+zorNqMHCPQysZ2kfrVqUlfImc
yRYZlreL3mFKNGc3hfp1r8CtoHTBqjXfFq+Tm+X4g+6y2uia8bjcosQwf8ZhBSTeiJLzNNmb0VDa
cXl/QuV1DJj66lIofR06j8NE8auy8t7wR+uhIRsbhujynZEbgRfEbf0955UdqVDeqS/jGLYTGp/a
IcLc0BCA6t+qtuYYpif69Tyzrv2Mdubsz7ehsOwIFCPgAHT3VRkuzDxC9UZvAkBZX2uY/w6VHx4G
u+Okqng/VORREhQHvYlJ/MbQXlXJJqxagsIy6H7lFWcrTp2HTO0JqSaNfY/1CUxUUT1yUL0uUCFY
zCoLdQmUXJfB96kLSPEiGPKfALreFvYn7JaaRL1ytcI6RUNj1vAwVPuhYIh9Zo2iO3LlILkqYgcT
1iCoDyp9FYoJONjwpYMxjb3b/87mGFzEqOFSSNSjIrebdkQIYRRGvJ+MbESw8a8Ny/9Wl9Hn2Jm+
xhyFoHFtitKBKMra4usjpwx5CMjHqNfRpMtNGeO8x+A+3Y5DfVMNol93XhNtKYqbayvzin3vevYW
Mpy/UnYWrR0XbrqD1LS1byYsQ+zz+wFI7SZzoxezTm7K0Iu31YiX3+vGrVX72N3CCBafgyzaBLpz
XcW0mTpvQuKEiyCxpgs19W0yd/Zsf/yUeSMxcUyrNW/OyqU+8GKqu/EZUODJmiF+5MMOXE+ksLKk
2WmkrxAXcyB3bNRrNBv9thki8Tzo6ZNWy+eGuE/bhKBlAbiFFYCQVNta4UjAb8A2yFMnXIQN6mYo
QsBGkzpGeDrHMLhlQa6hdeCrQZMwAJ+QcqaXojuoLHUbpGC06u5/2Dqv3saVLsr+IgLM4VUSqRwd
2y9Eu20zpyrmXz+L/oC58zDAvYbtdpAlsqrOOXuvrT3jEDi70vmx7B42Wg3gS/tRG9xxogBvI/a1
Lu5YfF8KCaphSpJbZI13T5/IMLQYvQLCRZk7fTUzTHHLG8D/CprgTtwcFK+4GEyj53o6GXPpJ32z
cIyMYo3tFvon0ZhXYzCGVZSDOwpbkqRsBAocRwMimeBGOiTby/QprcLnKnVefi8UfCIo/yRQG7zu
xPs1tXsgkpZxXxyuI7fJiaWnRZQukXK7lJwcUYXH2frxrOHZG527iD6tLjzSKQ3YS6/g5a96A6Ol
mPyZ1HgXFFcIxaoxdYjwqEdpjNEhY9Qw63K88rKbqaaSCm056wHz3JIhM28M/Yv+PsrAuIcAL7zP
LJk/kfydq6l74Nh/cfQU161AKaQ1fhd2e6Rq2nlI1Ooox2mXQmiJJOJwWK6O8261HnES1USqUuPa
d6XtAGFqmO56sl/WGkxP0IcaGcNCJG9Kpvq2VXtraGZ+qho4866efTWrn9JB4F1+2pl1gI3NpDb+
GJucGkM3z54+bpyu9jk5Yhnod2bzPdUwVqY70yFLMU/Cm24pCEhF/2nRrHnMiPOtUZbHWceNVC7Q
fION3m2H7ShNlNZseV0HxhaoP0yE2tkTvQDLszl3YarsJt19w+ll+QK9d+zl0x5IA2bspZLKRwJm
iCHv5urLw2fl0u4y+tfoRYZ4VC4RQ34gsjoyyBDYdpvjSOtjcl2TTZiyQHAu5/YklvW9zQrvNdKm
wFOK8aXAzXGMGk9jrFmQuwTNDT7+xFyGLV1p+vZmxPKZwIL2T9Y7DHMUx8FXJ4tDKdAI43o9IdTJ
yAuxxKEmXD2gmL2PEg914bVMfJxXGF48DvLWSdHoMMOGwKx7AJZZBBoPw6l4b4jDtCjIDSUDa9uu
+tH2B48VkvHAEDSArJ6mjj8XHqimbYb0jYYanOFW93z6kGmQRsO1w1QGkTeY9Lh85uDZ7kOnVgn1
EeQoQIcbeBLZIUpIYso+pWlFTJMF/g3kB/ePeyDdCx6tBJ7mQCuz2t0o5nsrgPsgKSwOCk9eaXuv
SVhdvNg1/N7Kv6bBuqLLws6D5KkdxsBydiHczWgqdzQzAvKRV0BweNZdbOgciNovekGBBWlzYG7h
9EC6x245+AWu8azVf9Sh+IjTF82z80fSMGumF9qrWMkdB2ar+UVE6wrMxu4zLZWNlZR/w7Al4rpI
t3AGzXuiQZHMbfXFUwcIoJrta97frMDMD2G7BEW66AMpRMkKhadsMV499DVMHyOat4A0vhvCfbt5
B/Djucya8NzFIVFvC4BU6v0q7sFziScuGJt4omjl0NKd7GCkr7kvWzLCqevSQ0T8nm8m5SkHkErJ
ZIp7G0KyhHT1QqzltI5t1Qla90Wj56nVLDeVAxwXH62OnJVgM/dkVVwdFmdaVMwkJXmdAb9XiLWT
Fw2hiHqGjLa452nx2RIsFVQVXN7cqJS7UYkTvsz42PlWenKafikC8VP+mnUeae9yLiif085epc6Z
/t68ELqh3NogRA0UEnFWBVwC0F1RPLDG1TAuI4CmKqQsygI41gcXwoHjjmRJ50EKuYsz9OCsGo1Y
bvxxBahSqDqV0aUoZ8ueBOmCl4ZtvVDUgGE1ZsaS8y9XrU8DOwXQSNDso6+SF8/J71ACENV2Ygpy
2EQ7D+MP2kM9OyKUWUvE1x8a/VafZ3bxOgDtWz5fLn+5E0fnBDFlRm0jo2R6Lcde7JUw+pY28cek
UxLS2EZdwED2HFks12xADxH7upK9qT/98KO594S1PRo/8xQd6AQ71wKaAj0lDxHaevzcs4rf43nK
WF1jl/TJ16L7V0G9ZJgScntacX6ggv5lDVUW2Bqg/KJ00mMLqVCPPH1VSshdmaGSHdhCpCW2ikB5
IEpIlLNXp4LsDvhmBY5dVXlFe7TmIykC8+T8HcoFkEtPIG3wnYjNoJ7n8Jx69tFYDFCVvA6ClpBR
7nq7yiHRGXewlhhJQdnCmJw0ZbsgkNzReIsn2l5vRs1Qna74SFC9Zd05CpCtEzdHdeLUP+A4DQpD
IvehlCkNVVn34/hli+wT9ByFRTvuRp0jpCszfBKSgO6G27HhT7+kGHHo6ZpCXddohwm9XlHDcl5t
VrGH3fc+kfnQghsX/UuLMC59TcuvtHg3YpNQBIeggmIculuqxK/N3FrrCW/lYa6H/q0fUuDD5bZr
w/HS2Kn+lNV4+bnn1ZbTF3t+dsApenZTu6PcrDk4u6r+1sTtzVROUs+P5Qzu1Y0+hKSv2XrxC5ly
EeX9KrNh1VVJcbQz9FkxPDIqH2aj8TzvpGSDWLwralLsp3yjF60T0NdfDeSIQjuA94t8Tp1gGh0y
TiiFDyKq5qUcNza5BDT1jGPCNsTjQLgFqr7Bah/dm8W1wOE+lg7Oi1gLdD3a5A5e4BJLANC72jdc
VbzgC6ko2TrnS7H/1dyVPy4MLqpCKmP9rYfFbhZHk5jqGDQs0eR0Vg6MuKqU8VVB74JH0H87pIoX
flgilDmMxs0u9p4C8OupNYg80p7U/CciPljBuMPRhW7EYsI4kqvE6jo4BJ7D6x8vqXgfwltv0FZh
59LnXaRvlfAAWWLqXozqOSo2SfPKpD9Xgmn0k2HjRBuNfSNSd3lMYj0VWEnScST/GT2SR8isofh2
iHvo2Xm06+S+TzQVS4LyCATpgtHaumRKtvuBFL3oPTrC0e0QyaOdtbdsg/I1hIXgbrgDHfFGY8IE
V18d64p51tPAkpuvbJ5uTyNV0Y43jtr63hJlpxpk4IwmJvQugE8NlR9MVtCxQ/rR1CF8LWHWWeO5
TGrT15zC9qs8kn6OwbErtpnT8npVVFylzlKjsTjKeyrgZU62S7fQMzdVWuivZjt/lWpG9WyhOJuj
YolkRsugVN9QRnn+Fvasgd+ijXNvz1mHWekEsG6kUtk2zdrLFZ9ZJ2Bm+B0wS8n0Ula2fSKpaNWT
BKisC7qTs/6J8j8N2rqFLiLMIB6s5FRgbj6MvWVtjTE2r/MoMfJldCa77kmEJtNllEdnj6nktld4
CDELzrobwuoRmmBwTBIp12PtHgH+NGtlqs9Gp+1VkKggFo42xooWV2LZhf7UYTOpen92dHan99Em
8wKbnEnfx/C1HmRmgn6n0iAHT9QKzzXe9jB/Y1q74hH79IXXOdWOKDaOsS/6MwjHlTKVATReXydD
gm9fcW/vMrPeETIaNHF+5LCSs7zI9A4KgBCqBo1Ui6UeR8StGnd5iq52PKUYnh4qZpuZNUFunQ4K
Fv2DFK1DGjbU3vNW535pLebf5gvrugs/s8feh6yJ0XdzEio9Pgg+vmUkMlC7nIK9pnwfc1c7IJ5O
iWbqqAbKwG6sdZg2Pq89pOjsLDwwYcYMAQMjPlRmY3ThV5YEM7nsX9Gu03uUYcUWK+imluVh6K0z
/LHdoD9VYbiNO3M7hbCzlzI2JZCGXXt5nplH+FWmb6ye64/2FHYbKNS8JqSCwAZYYwGnF0xSNnFa
DnL8ApVostZBt8vypRhWlv7QCKeEfrNSwQ32hgao0A3asKDgL7e6GDahQZUw4m3vuD6B95dwNmGO
rMeZm9g9kUG9QdEEio+0GXSpY3mnZ+vrSX0i16CKqQJbeMbNtqnNAzuVHwEUBvxBw/rMf0nxkUxP
FQTXMCZXmhDZoSO6K3oC2LYqJMdKRqCMmmD4af1AdG4EwcNcu0O9UoiSZotlSqHhIS8CPU5OHBpo
HuKIBv9r7EL5Yafs0RRHsE24S+XWLWE+Dq+c3dmJzG2dZqeiu47EGxzI6BX3YnkjS+etBbfMdCLI
8PXEgkZtV3aEtSrtpnYjuqQAFP95Zc/KkyhYOQaSH9L5rHipRpU2rfGlEio7hAfVyo4S8r5CiEUK
jA1ePWZhinb+ohwNRZ56Kxuq6WioNB4iLkJn78lhV/btxoZUrAOtLrwvEv1mJkFzT1J0TAt38NYL
HnaElDdzEItDZ204RtBxjcTRHyN5zuD5iBiKMtgbMlpBNhaoDiWnUGfVdgzVgVQRbep7tuE3IWTP
9hrHf2T5sLzEp3Jflw4ppPbzAvZJVVKiESPWeg42Ap5+8cmilNg3rgNnb0P7DoZx8q1EcTeqYp1K
Q4AwiefMJ3DvHPMgz8tWX3B8DuDd/VMGPqNw42Cgzkwfg6PiN47ikT1StJem6hC31jlrJx+Bd9eY
MvSuvKDyt7YNnTR4eSQWWQnJF7btMRZwVmr/JzMYnqZaXW6k1en7SIg943VxLjIEdsOcR1RhbB+j
Y5ztKYq+mU7dJmfiAJtPxxBnY7giMwglUNW0O0jRxAr3zlNSZRfuejCOxGPAbRIdyQflpTfUUyni
g0vvrJPJqaJFOeIxZuJDx7nPnkOxiLBGT26KRqeScloAiZh9rrKRL/bAFAbU5XFszOlCJMs74g3t
mRQP6BjhSqhP4g0G7FXJ2iPR8Rcnao+h8jV4cWAYxRaf65Zp7lHpwpUa/zMSqj1QL3Pl+gZm91L1
1gZyZQDliFnsCxqHE6l8rDdPIrX9soNByLmMHhUTnOvUfEVpjLjloUQY/VD2qcMdrQlHd5bUMTxQ
xfgjV0DY3+nFUBvsC8UndRSFZU0vvFrBHM221KwcR0ERet1I8C4ZQV1Est6YXGUYvhKHK1YGxYzv
jdJbNSDg4HHlh8as310nlXuzL0C+FKiedWlxlnane9JVn0WnqIh2o+pKEmx5LZymuqZmEfmuSXjY
7+fqysS2gApwbY3lHlqTeZBhm1xqZmQR49Pj2HZC5Ugnb9401xzuTXGTFdNZAbuKrS1/Qx9CvFTr
1Q/ZkBmBPZ6jwJfbuO4+rKXmezHfp0hp75pUfMQMDK49w4VXvbqReWi/8EuLo6zzW+Vyt9m9TK6E
AKjrpJbHpgrNM9cwouT5UpJdAze+Km9dhfALcDh5lnr+4k4eR6HsJaLVcJy7Ui6Fc+T3RZsEUicq
w5i1wMIq/D5W7gtZ9Els7yMYxT0t+3Noyoq2Dv71cMibbaUfXSsWG12XyiMvqjLQIjwNZDu1C/w0
3DDGtY8wK38GN5uOte6Mx9/3kJlr205VbvZNgz9tC/Z+s9FJhOobwLq2TYEEeqpzfIDvFp1Ty6R9
SVpTWp9N2t81o71j6dQzT4FuUhpZdMuaLY5SlZAMIpCz6m+ZLvntiUWht7zBtbsNta5fmanBWS3L
y1OsduWJFiwFuW0EUzWA1mw1uPKjna2jVrZ31VFuLVrLNwxQ3b5TdjVzs0enCGUTZjbI5RlKbxkX
oG86L4GClf6NUcwz2OwNMm/okUcFEAhwfJLgnlNcQyBUWihYzFmoe8cM4r5H1DoQDygQdKogqxa1
i2lU+k09tDt1rG9pYNFTjWMU/Y0+vzvdJVda/mLxPFCnnsFv70GHz9easK7TnHnIxLTxjNsTEGzy
VmvF3e4S/H0xxhtpUI42bszUXqpAXZMUNDxBn0atcXoksLjlul+ZSUqvigTyA1tNBUWOgZCZuNnb
nDc3hKBT/2do2++4nrNLnEbepqmj6Zx3sQr7QyFJd2ntjLb5arMdE+hinSPNOdrD9DehPcSpsWoD
2AfZwdabL3RG4SFSQIe7yUjDbyIsrE0DkMcG3Q8jbA/oIWAexgF8cdtP2ulnSEPbh1Z9rBTb5XQK
HLQaNLpECejw3/f+e2MkjmDpSLvA5iSThE5zpZXYW2JDUyWwtLS8YGdIDEhJjnfnPiAhyo7CTeeM
n7qa4ezNzCIwYftzp3aUD7NJHK4tlLdIp3JXiG8V3rxzBQMjOnTXWKPukRo2oBFLNLyy3RAr9msO
ex7L67MWqq/0inRf9KPB6+xpl77Tt7kKHXIOzfTmzHp7qR2ef6YEt0l8RjGI/a5z+h2Z1Y8qBy/l
WC4DlVytD7/v2VqK0Wj2wtWvYKQheQeEfZ1vFHPICe6Z9/lgeDs5ae7LoI5yvQeUGKDk2FownvD0
mDVmQB32tWvCDv+o8v2Qwp18rRWLw5O3UXIfNdNG0jKy2exTQreqFgg4d0Yg87S7VyMRidze8Z6t
MXqvmQWY7ig+WA+n4Kw10UC+aLyfvba+O9k7A4y1ERrPjkbWiyEa+0xvcgYRis9bb092D046tO3K
700vp37rWojyRnNCZRSRWeLN2Bfdemt75REpSn/A/vTtECu6ZnvBPdoorCY8n26leAzojXjjZtmr
JqR5nEqyiOqkuBd44fmbKa5thvBvdJBx0dSvHi2F46Lox1JOSJmNwOJR5GT4FqKrVvRWvW2uAQfW
pP1ppi7zpLyg2iCPLHGCubeS4whON8BPWvnRfMVEurT4XgZN+4h2mp4QKw9/u2h4SWk/2vt+qufX
poqCofDWxO/cCzXuCKludSgtzNni0hOviVY/0PHedXPMN2Mr512O1XTdGMhwxpoiJJcDfW/k1jRm
nOnJGzT9spw7k6g48Bre0jDJ/7C0kqTW04X04GHFVUxVMe1cThKEF8AXohen5vWlapzqktP18HtP
FcSeOCjKfz/Jb7f2Xm9cWwm/WOT/pj6+wKI/6MKgX7R88+8bqaKQkGXPUchENtKe+n+lKF7LlpuW
7hD59D4ugnezkh+1o0i/SJ8Llv7QKFYmDGjNNzlo9dDUg9mFS26QTVR3SrhC74/YoW/epsh9GXPw
idbQ5AG7ODlfjldtSAjhlNARFhGuDGInFN2nQUkUIDLGDfjIC4lbJOrl0TcRJxsZsY/X4ZPOabDS
8y2hB9G2t68DUzW+lbK+1ePDmEbfSiN2BlgWHXjcKkoXWvavsa/edsz+dYDNFg6EWaH5Z5dwUPJw
FmieyMysJ5p3saZiqjGNYWPWXrRROtpHlsOIzzvX3TwEkqxDbOP/UIVdC6GpLwYHjlpCEAkrcU84
jwsLsYBQt4TlWRubsLeVM5JqMY7/THupp1S60A16ejdHZAS6kawgXuBS8an712FZgYBI11Yr8O5T
hhO+dQdLZa2pnioSqHjAHmqE2klPpB0upv0AZmpYK69qRWj2XJB7YIRVAYybQbxJ2BNuCy/ZECRF
67bQXo20qNfpHB8mwwkGYl5I7roUMDxqIt+f2XIYynYhU8lEnGwLcUufViw2snxnTqYxG2fch7or
qOd43lgYk3menR05eOG17rs/I1W4kRs/RVmYd0+d/bE3uo0YMVc7fjMVSiBI/n4VjSDAjamJwss4
M3unxKl0Mip5CSLtPZxUtqR/JvMB23jvPLlDeUkYBqlSU41X5OZkz6j5N3F+Vo03leZGBGDIYRCe
SgJSyBfJFGh7uhUfLIYXIky+yXtEQZArr4luF8dWTaNLdg8b2o/JsCgR2o+u+EwW+j3r8NYO42N6
tRP4C64W2jcWgquXu/lLVPaHdHDx25QJZT2Tn4OZOtXWa5TTBNc8wMEz03Gc4aFInSoC1s6+QNS+
QjocvUHs81iqZmvfCIrnykKPJeqaMD0lVYBFZzda1g45v3L+Q4uHgD9SaIB8Tow3TZo6oUvZZXBf
qLeieZSkpxf15wR2QikMIv147XX+oaRL9mqHxLQl/xyejDizcIw8JssDDvNbCc6lieTiQ0Y08RNc
seES7MOsIo87aGAdKzj3G7vASjfR+z1iCOgboXAwrhWSKcKOlQpYc1mSIabsK0v6enaDkbrpuA67
HMsUjRFuJDt/0ygqW9tvxMXTSC2t/krX2PUusT0zanUUOrm5N3L46UmvOjeRjt652Domm44XR9lf
wTXlRuMDgn5xRvSFAKQiv4NAsvhvFLr73na9F9iV3X7ONI5BrbMpqlj50NwOiD96iXgJIQL2lJDn
o1CNxOA9C+KGiGr3o4xB5y3M3tzt0D+UZutGB1IYN6XFhW5fmRz006vInWczDY2NKIAfNpb6k7Ho
pkZurpolDi76g8Bv30Q/4MUQM5AXmtIw1j65YBUCa5hUV8lqKJjQ0evtE9CbbJqFCIMqrM2N7o3a
mtFZu0cWgDoxap1tW4zKerYb+VDC57yU5V2n6XtW2pqpapoGyRF7LNmXThgUnfpEku1Lb5B8qk8Q
cfq5l5/mbG6I72TaMJKteotQIaxwyKX7ztZw6YPapmWUjH964l1ixMe3um3Cq54xwvr9fBID/xiY
XQdN/qQMzblfBqGQkgEyqkTvoZnZpk2HkGD5kJv/gGq0I6XANkDPTc3/vmyyUZF0kgVfq73TlEXT
rQh7oJQuI4nQA++oZMY9i8f7grvsyQ85whzO7tYAHacj5vmDEQd5eR35L1JchJcx5CBFJHmlTl4J
9jda8yZ60ZbJS4U1MnYQiNt5kIGhQ+1jk4lDRmuKTUGFhgscdO1GzxPZA7SIvenVnV6cNFzPLgsw
/wvyjHUuHygREbeZjY7CNNUNL8m6VE+Wc9YYFNcko2oDM5r0DfHBWnULv/EGzvoUB/XgWxUnwwpB
IfIs7ySYyCmMizVKkL6lNeEQaTPA2vY2oxjJh0G+12wIEXKsr8XZbXbMzVo6jfWEb5oGDEOyiKaQ
Eif04m5V9GMYI8Cqj6UD37mDHyFE1RhHD6j0aCRBqV0TIbdOvidyS7RCWVdLW6ZjOJHnQZOoBOBc
4zJaNzN3h0LeAVAe5xOhFvk90aEM+43DFx0FRwyRsKe+s0qm2oXZ/koqrxZ9L5fjlgRGFPGECqYN
nXgCCcQjJ322JYJe/lTcJWnz3lZ/O6JsIrq/QCU14gVAhGBevSJQCiazWM/sMiGJBjpjh9pAGKu7
q8T+3xZYON5K43aSYb0aZwSo7dagbkftyhVHqg2L/DJvZJvYWAzmqEg30sBOMzyjYCmZ32eSpG1y
6SbtroBBbds/dHYZWRMUWu+5EdYZNi9jTJYm/MpsliTiB2y/VWe+WTacvr3icJ1mxc6L0JVET479
HGX9alDpiDRPPJOrhp+l1QI2WU1UIyMcl6ueVVMNcc6YH+jNeQk7/Aw1/h2/cjfL4HTKDj3XttYd
lvhTGwHC0EDLVh+mESw8tp4/Mks9JqOSLBmoS9lP2NqA9QbAuHRS8PQ63lfMn66MtFyW+4lB3fDX
Nj+M6B9pEyOgwfGlaxmzKhc33xsoPOXvMeHHobbm50gb7LqBJFXcUMyv7PpvUx4sNw80FEccRlcK
2c86B2rhfqZqsx6xEmX11xJWjSSDHLNyo2jfNTnkNuPdMX7pFQ/azhLuYeFgUng2wTU3/BJIzjIm
qo5pd+l9hva769brlt9iCgO0EXkqMrBJMskSgi7Nb6H9ZCMjDKvY9HnFSVz3Vfo+HHK2aWiuK5jQ
VN89SVKzoawdfgMPEqriahIMzCwuHgJccOJvPPcx2UQ34tKyKxS6DR7K0mSgUqC+CrIyjXeli6HP
Kr1LqbbyRdfQk3QQdQInCd0/Yf3KlNZADP/A9Ysyu+kphvRvffb2M2OXZ1wGw/OcdJuRhCB08OOL
PuuGX9Bl2BIEDg1y1D5CLsNb0pnimcQOv7PSTzCr0U1pwv4gRoaLnd2dhWkSw5IqexbjSxt72UPN
MpNxrTyqxBQ90qZQ7563QdRMlpwNNpFJP8LNmNqMfoHjbAfwqQ/EhMkDweKe6C90fXnZ+I05x496
1tWLosZbDY7I4/dNzwnMbplhRJlUz7ZM6qNuKyBQtNF71sTMVsWm/M0BmDOmTbDkALOLe49TqDp2
O43Gz84adfcWu3rNS9cOnzLiK3obeNWwE1WlHazS+JlbchucTiQMyyzcAoNZn8mioXHN7ETArnpp
khHU1hR+tXZ6HTouVKb0+TYaVPv835taDZEZxwFs9OZ/n/79zH9fYC5UH8Ae4/q/f2BvR+1CY5yO
sGGeh+XNPOa7aKjnw++nUqLUuHKWfxjLhL6unr3/flm3ZMF05b9wEBWDzEg9G441TKxE7vs4NeUu
GYg+//2HZiY5sUrKzyYOmzXO8wLpG7wplLzvVTaqW9t0RKBZsfJed8mzrI1/yRhlR82i1+W5IU0n
bYldFDZhwPZgbSonc9YW85uFi1r/mQl44zbT1YRFu5XNYYr7Hx7CH6tRnLfy2o/fRR1+R31cwypJ
zF1+VaZ5vmml/DEd2f4hbniL2AF6dqknf3R2/0GIh9mZn9VUh/44DU0wugpP70SfXW/uhRE+BhNp
Lf00eUgVmhRQ1OprZtP2tIkiKm3al1momX+lLQ/4whUi3+k4z6kHQhWo5hZJ4PCuE1tjldVBVqgr
0r5m8FLLK6pyZ9soM3OcTn+oXtb8TVXTj1WChttRGudMwaGkZ9qtjEJCcwFD0kptd1BQv0fZ9Q/g
84R64/3bkRE4n1BEzKeYcLxuJcc+2gHM0oeHUmBTVV10AKVuraLGrg5DptM5M7ykPvS4Rbawo3ea
YqxFV2fMh5ttXgrqK74ynR0fC0+8Gwd4YQug5TBbinGxHV8UoMrNTW4ZZ7PrlZ1WhwST1tIlLJU3
WKboaOi4pQcku7/toN83SpjQnXHnE71SrFShJVlzRWbtwpYkDH1pG+Hpal0y6sqCHGDVQv9PZ+n3
m62cLggM1ROZX6zVvz8rz/lFvaPVDH74uiqekX2WqbIVpWLTRDCdAGmYy6qRjCCKmTZkZ6eRxQ1V
MRdb1ZEZnylHsxLa3dFMpGyUt07b3yp8EhvC7zSf2U61UWo0C5r7RXZfvtL7UFubcbqf2v6ntBmM
i9aBppjcs9TJA1ybrZ+MQJ5dZdns5/InWj76/VTUPrx2S8/QeOg4qp/ttP6uGCWf5FAgeSyacYcx
JtngHSt3eRIbzyKvgEG3Kc6V5UM7Q2MrHEa8vx8mXJfXydOOdW1hHKrJrYjpqD65IogFKepyEJCE
AdPpFs1/N5mLP5PWAC2qvPigue3RklJcU0JMMLYPF6VEpThRb7ZOgfIwgfBcTM5bVMwKxpRV3tO8
njqJzmx0AvSZCvWq6pyNXm8ZLZqQeMs08Sd9MB+x1rtrIJhswF6FWMId+neZmjSGyFn9a1eIjEuC
Q9sm+k5d8p7DiYZTlRtnx4RGyVEKN5Sw237v9vpFLh/9/iuWPIQRfceV5w0lOmcgLpv/5/t+3/39
Zi7sm9kM5f73U/+9+f1ZimMoB4TMwf/3W3vNK/xIkmP23y/+/UKhT9c6yuNt1UZb1zE/qgxlLoCc
2PEHRdKZYRgFzpYwHp48BvdDc10kXtdZmhfB2nX4/ahyukXfois7ZhDaMbXqexR79s0sT4kzW/cq
1PKdVdMWAEppPOzOZTTfTOmua61HCXj8o/cgyDasZCthkHU/V3Nx77VhIUt+zwSuXuLGa5FxcfuT
bfBFJSkPWk5HyZpbids8M4La+5CmMh267myPBKrPEQG2s4lCg4UeDW6T/xMkpGHt0LeOPl+6xSyt
tTTeak0qgZd1gnwTuha6bm60palBk3OA5G4ifCLTXOszY22o4T87zRZVQNucZEOwoTfXvS+w6h0I
YyY8c2qiDcF9VeB2o72yI+MdLaUSxLFzQqP7D8NuuMUi4uKea1/0EGMt1vho7XEyNMJugwhL37ta
2x6TWNQ7XTTnMBPimiwJGuos5lUliAiYBC3+cbSuo1nV54o87hBZ2DaqUYUlkUSsrqPaqat3onbr
wPHwQjv1dmZy+sc10DEaWRrvwQWHtehPOA3MkynLbI2sClWJObLZJPISicLjLJHe0oq7ueuR59dV
BAHQigSHHas4h4Q1VVWYIFpcFAlDm25icjYxQaFtZQNTkP4QZUbDfe0kLnWdbDn8CvefMaIPsWya
34y1DwipvJxxhyYdNPCJd8xnRKPlqKDqqD4nWyFzEuC+Hw6y2pW5s+97iowyJwpOj54alBErdqkf
vTSeEfqWQTlynkcmtirxf8QFiDAHSkwKfXHXWI12kIIfqIf9Ke7U/GLhSmhaXiwAmhyPjWSbaLPc
S3hhfd5qm85IG1yWiBMwBk4nSVDyKlVCkPLLh/YY0gZY3msJ1aa8+L8fY9VVN8OTXqTzJlZny1fN
/mXwkCNx0pKBnNHqKH36t2n1ec0qLVYmJn0igUsPEmWCwqRWzvWEXVIMg3nVO9P3HFIhW9x542SX
95ES+6JJBkf1vffi8WrQnoJzphxVEEwrDm16n+A2A16f5s+l7GJkQVit0jgbzlo2f46t2m+rnnHh
aAucgRyiV2TD5Ej5xoD8xeymKuJvzTB/b2o/SKKbU1Z77VnHQdi5UMybMOtOBY2LPco0rLLls25a
PDEjIy+ZYzsYuoyituqus0cQoCzITx7U92bZLx0jvmAyX0Hi/Qhr9q9RQXcw9KSNltTEREHQoUiu
uRk/qT1hz0MSMZst091oE80JLetKao3i8PcIBgM8XApr08KzYg9PZuTrdlQ96lAHbtphXUOluCO5
MbuKkRGcwWIVZGp4i0xs+LECr711Mb00Us5IuJ3pROB1RKEgml3SS+XizcmulwZi47B9TTiNriYP
1YHNFreKqKb/D1fnsdy4Ei3bL0IEvJmSoLfyrZ4gWm3gbRVQAL7+LVDvxrlxJwxJrZYoEqiqvXfm
StCCy07QnfyRGqIrCAd3BjpKqi03yJc1ylUlO3H6bGHqrluN+zhrqpywazgYnUFz1h0xPY3YUTq6
6J70/rlRqV+Qx9dM3428/8sMvWRSNMcpyaIx/JVh1iRGBvtPqbLiyPRkm5DhGRCIc6p7hFx+YaQQ
L0UamnHdriXVkB/1uOAiiI5IrRCR0EslSb2a3OeotfxVzgFxqVNrNGXJ2hnw5YwVoFm4gMZ2Rnnc
t4a5GwdQeSitgk1l5OiNqEpimjO6QeZIsCAX2tahbp7TLZ4NQtWq+IDA51J4oNIJLc/QKJM8lAqA
9m3QfwxKbSDREBXmvRAgehgjlnWcjwf5axwm/SIm65kTb/VRoKFZ1aVor49PK+OHV/vDQqIEuCWt
TQFRvxwD+ZSkk3PJXURas/U61Mp5V51L5yWttV1QmUembHTjcGaGKXlUJk7JtQjiTwREeKv96YeV
BfReDXKkzYF3XE/U1vTe/GZ2VklXXFq/54Y2R7iInY2xhF6GRCTXKC5mPQskFbN+LmNAJBKixTLD
pUWfCnftJzn7SFneS6cW62D03ytFgc2g1d4oWgVlkqwl7TQQMf7BoRYMTTnSRoRzjKEH52Xivuax
V9J0UF9TXL055GHmfvVryDrG6TRnV2gI10XaCWTbRArpecy1k0R/rBL4tb1Mowv/hYwnMrTnQ+8Q
LZ8g60b/HtFRAdLkVdcx9fvTOARPcSC2PYnbLIHnqnHMNam86aoC9DdVroERdry5wnLvleVt/AyD
VWbTBRkUjZdRGmbIwjAaAoiZfjVwIdV0Sz1QrWuCkg7YxW8qNYqd6pIXw52/0sRADBv4XYhuKcvM
ac/9vJepGA/o2J6N7g+s/uIAI4d4hY52WGlTo6sF8TImJuQI/I91a6zE1PskkzG6AKIx0+MbjY2g
Y3EzOv8Dk7x/ZEcZj0Kb37QgRoaL6bjHUj8TN42XFaJUW+LBJPMTqQ8hB0umuan9tMvJCnt6HXr9
6VaBd0qy6dXsaBpMNv2itCULpW76f7ZZzXeLkLkCaqCRd+qYl7LZ2h0zAjge0X7ol+h0b+beCayL
OaXek5axoGrRqS7bBT8eefc8a/17047/wE5Fh3T57PH1GTNwiVyiG9qzF2QF0mwW5kLSjJTZ/39o
lo9c3G0DnhI6xVmtWFR1EJIPjmSWxGgil4fH1x4fuXBsDqZRMIgey6PIdG89KWNal4F41VKj34xm
8StoCv/JojwBEF3cpIaiwhLTASJPH/pDM5xyg/ABCj/a6srYgxpH7OkCSebO1jP3mid6cTJLxKMM
VviwjKBgOgw/kcovrpAUsAQE5AHfKq2IRDHRdUBtXerexgNl8iJXLL9HN46fqxESRzn09anz6JQJ
ReRJIjRxqaUhLo+P/HbZWyWXom/JHxgPsg/W/T1oQbzWGf0cZAN1qFoneze4a2zuJ4vh79+S588h
IPoa8N3I8TT73nQqM5LQJpDaFbkhYzEI5LbL1zEcz9/foQeqO+oZFcWyw6Cyz28uKc8GQiw6ssXt
vy/XQXsvHF8c/8/XwZ84tPUgXDz+9zR6BYBPB3lMb37Yi2gz6z5wPS5jTrpjjy+7GJZ3EfjJbREZ
7trQyOCi4tOPj4dAS3BpRLpOB5b3lEbB4/Hx5ZxYXvQEOT3FOUqu/z2Uc57Ru2NPKoOg0lcDLBB9
hXApP3Szenl8Y+SUvHWiIteyM85z37HqLi+8X/TxqWwJYl++9HjInBZWTY5CDHOLvfJdX+wbNtqE
znk2ogAeoa83WrOrK+IgHKQgKE/ttzJrtHPvsh9X4D1/uCqP1pM1x6eJPtUP+YVLd7xYAcPKeHqN
Ik28c/oUW0OLvsx8UCeEMPW6io3pw7e9kTFQ4ELM4dPZZVyAM9a7RgBH3hV2oamakCEr6zL5CFK/
vwuzHNoqZjxNf/dNYqkg6M6I6YE8GQ1GLEuRmJu0oFdJYENfQzj4oAEorKao2GVzbLzhQOVgzqHa
pkKIOVfd8ozzXYCm+1OgI1mPbonfaAAAmbjx9vH1mT7PLgigLeX4xz6NWm5yBjavXv2h47Y6+2n3
vx+khJSQJg56jowMxse/GpP+P99CuloRlpbJMJ5iiVKZ//z4MV1d3WyJxUGijuyl7dHyyP27FTlY
sr1ahTnny3NZjTscyUjFoyrZEZ4+PanlIaL/h5I+3w6uM6Nil85ToPCNeK54ch3m+boRHJRePQf+
4i6ah35Vy7HeFG1Ar5x2W+jkk+DdtIffsfhI2z76lZXjbVDFrYcg/TQTXvRkFiLalB/C7erTVEc6
lH0DGamvN080QugXOyg2yK4vQ7Bc3vXxQBHT7XwNx5LfT7zBy8N//1qjatbnTGEj/5//8P1Rnwxh
ErGI/fcPANyGa1CQA54mzywDyfMsi2dH89S5Xz6j29HdZSFo2/PZ47synV1bIoui5TJ82DmypWLo
X5xorOnYYK5wDWhdQQ8QVBNNHmY4GEOUie0hCfrtQ0D0eKD1JfCFjuNaazz9wFx7rbwtuF9JILjz
5rd1dnFSTk9eRnh70cNImAPnzF9dbkbDlDu34Pzqd4vMny6ENgzwtAaz2Ls2Eu62AxacoR2C6NiG
g8fkZw58Lm+VkU6tVWqrurlcSYWyqUgzRtjB8D7r5qJhBIDmhYnK5dksuHURk3qXIbuP2l8KS32H
SqNYB7n6KqT1s6PfsNVgF0NLNGE/BZV7CpCcOBnXgJyoR4l0C6rcPyqBFbJFvOSPEkMwdIRLDPi8
iAv/aOfcZY1ePWUczFBhcmBnoHpEu/4kNZAStTtyh3TjMgzrsWDbbHS52UKHXFIHbcnlUCq6GT71
8wqyQHrE1ftpJWBbKOh3PnGUmNnoqzbyL1P+fG+ntzwfsG1Qom9a36vDhDd37euCdCSacuc4+IiV
q+8TzhPuUpLQP/lFUmMMwcKKQ7IwTC4aZ2NakfE8JIwr+jb/k4p4ePUZGWVu0mHmxzCnT9I823jD
ThWWKDPxp309fbVedoj0oDtmw0trWfXJNbGAScPj+Fzk6z4TW18vEUsJfzcIwqbqxqe1FmT60cjK
F4+aeMMbrvbUb8pw3hfAGJXxUKq1X9f/xkQwyp8Nhiit/NApdVM/WJTYurOWS/Y59ToDWauyj2C+
1qTw+SeIfzQ3KrARarSLkxGjMOhJXGUDWqYPiFiOHvu+GtujJxx/N/WsmrFK5K7q6JIN5TOLQ7uL
a3Z3zeidt9oWhz5uv4DQ1KuigcsVcfplnqRxWDPz39JyZwp7bPCuQtiWZy85fNWjqVIUYKyQCOsw
oU0TjgYxx9soY6GAXlusBi/YQpzgu0bEqCULes1sYqdsAkXrgqmhn+6nAhmWtKLT5LrDnjS+jmPU
+APtRs4s3NK3jaHwH+bTnr5Xs4JehjC6neqQ4yC1dziig/KyHZkDzqXWbcAVWEAyOhoTesctcTqI
dXTh3cgVhY7iGdlGh/u58TjArdEHOVeR4I/poeRscM51d9sinKnCzr51AGPhkuVp4nSxr5NiGoU2
byVB+m0jVR1nTuY69LpNs+xomUc3rqpIcZZ9v0GR2K55Lu3eUsWZEq9YD4OubYl92o4pVC/B2YQu
UW7BxEoEO5JjVhW61OiJIFwHZEP7NvcTTipztnlZUcxOktandyndSr+LKf/qClWve4E+pEKuyr22
y8eCxM8CzxmV0D4htevium68oTkGOTVg0fByajPHY7Sh4UbTGodQxzxQu6rnXGOhH9QyuCE0stAP
ysJfa52croKJeObNGgsCySyUX/tZRQhlE4HakS74Hbp2te5MWe/6xKd+n4yXxmWyTHkR0X7Mlvxi
RPg51OzRtsAC6drFcfPxHAyUAqnCfYzy8q6RRYjC1yhXvcHKg9QHdhATZ7QbT2Mtfttt8FnLGarj
W2kgjndwgKxcGBF28Jo0uP/yPPAvWSU/6go6jJek5SX24l8qNX/YIq93JsaJy8zialAjPXtq8SoJ
FGtVB89XFkVwoltSHjK9OLeOAPOlxzt2xpXgDPxJethP3EZvlLDpxV4eas7a0Mn9teHQS7NMkC4z
TYuumRxMURia4OVszTKRB3IMy42TH2HDMNivYuwZip9IrM+eJB8CkfS4vNmQB3RJJGcQe4CTlRXa
k/fHafW/GexJZnvp2gnyD81p67uvYHskCSF288fooziSJhwkOvjPQbzHgtkcOUlS2ftg9T3E13vR
0gYTtVajbp3vTGN/GzCCaArp53QC9zDpeE+aOb4nE0lpvSt45r2gHxEJ7ZCUX6N3lonRXmNX4C+G
KRSoz8FokZiSoRQDpwy6KiOyFDl2V2fYHz48c5LIquNFUYaYqo4FTscIuWxgmdtkLo09KWk/nXly
j820r4x6pFpcxvm0dG2HJLBsIQnV7Wvu58jkUYQKZGFKP80Dopl+0ZeQkLFu4bjwfuJV0DV6DgDA
rzpMmb2e12HrMvOLmXutOlsQG6qaC8HqI6WLtNYywBZcJZ3CskzreWFepAVH9qhjUElUxBFHf3Bs
LA7CurYbaaZeI4bfNnf8tcFDZVTnsY3Mw+QgCKniJAs1ZZsnd/idlFZzaXVhrJGe5qHNZhZiXzJX
fuJdEuKyjpIwyD0Bygny+HZDep8d+nr1Ebkd0udp+uyVoCOT4HsdAPHgkGrQ7YN58/ocJUKR/kHP
NGxtjt5sEHnDJH4qNzrVKU2qbFzwBAlJYnLXwC5H+Jj8k6Yp0f92NY4TXMGJBk8v98UqndJ/ZZz5
2yYef1IZiMPS81bGkuzi9oynCu2pxhq16yWOp2EIhnUM1CkURvokHf2njcEP8VjzWmAPPytV7dCp
/E718Re8jJ1WI/QFk2iGHX52FNaHYvLULhmGhqKbbgURp/A16oMo6IkaqM83VWI4OzETwaiZFRkF
Fbq+ZuRvCtCsMnbUfmlaYu211HU+Gt17aZwML0utAc4AdH2wdXfeDctsW6Js2paxH90My8PeLMjK
kpMx7YWc30H/3w2kwUNsy82octZ5KRcGJanZDaoOOtCM+2nqhrIhdXLIwjQBYY6B6amV4sVVSh32
VNgAGxTpGoUBKszj/WZH2AGNyjdIG3R9+N0WyP9jutgUT6/rQcT2ySsEzD5jA/fOuzqa/8cvZ3vV
SGCKbau0da7771GLBiBtNLLA0DQrmizPQ0XMRJ185pMariNuaNpz8xpXiXHidOdv0aOFLtFsNHm6
Vx0zEGyVCdfidDfKrNt6qsS7jU3SHz+CKmvDMjcYP4EO8Rj/rDpz/qXieFpF4mPOkMW5eQ7louZ1
G5yfEw6lLQGs3dpWJl7/3AToo6zNnPTPM2M6Bmxuv57EMpBVlrVygvZfhsloZbjN36ZmGdAl8uLu
l2UxOUfuLrYmWR609bgMM1uetTobVpbbIJJLE+9gdVthWCQ1usmV6eIXksR5IzkJWnmfnKPMP5gj
iV1d6WPl0jgIPh7s2CvuQaz/bUxAvF1Hw7Zp3uGh/4W1oa3tOhu3vjB3JnGIrB90xHtTQ1Vap/vI
YVm2ypRhRjZgZ3DeUyX4YziAoS6ut3P8N3VlfxktjUOozjN0ct5TJK27Aq2uWQ7aqWCiAvWISPGZ
xbv4Y6toVzcGx6ik+mUP5i9OIekmw6DOaKxSp6FmNtOnn46ah1tHhUHCQry1NVucgj49E6VoII7j
RDXEijz3+qomUP555wyvtDiZFMfT1nMmgN4QMd71wkF3LPp/ZtbnYWlfqq4dLpqG2p56geBTDU/f
nF4wrc8hKqoMiwK51UhFQqMofdQozu+M7YH+GAwfn9fOamn7GKO7n80GGk1WwRCThzgAxYgUdAr1
mChhrUX+qdX4DquOVySmJMdlG0YCE0/QGs9dkJgbBvJ71cYRkXkwF6xMu0Qe2zsQNOZYS3RV+kUU
7sxAnkOi59AABqqJTUpQJrDErzy/fWEvgKMIoJuBef1iRDZB7Rkh3XnNXJ9bvqaWQqNKKaozUfWB
zFVgbURtYPYUkcHscNhTMDI8KOnHkg2ADIFDrVCTudbd4KMxB7mttbmA8GUdkh5jBcIfgLjJV5SS
8evKdkn3VJjV5CSflRkQkD0Nu6AkaQNlan9pgxLNONAwj4SI4+OBseZP1yycncq4Uhf6BMu3/pLX
SMOTmcUqBxNXa36LORUsPFPyHNcB/f18LM1158Dew+yBb3Z2HCgbAbm4XuPvHAuvXu89x0OsvzzA
aN+BernD5NaOqy3Bw87OVQb6u4mut53kf1yC8HZeoA51zMS3WFTNtbKNI9knz1Nhwaxf4I0mSPdw
aJW1tVGV55a7HkhSAzXqppeywvozDQbkCJTefaCy0M1G7eYV7JB5YxXvcft7JAnuJYYCj1sHeB1w
RbhMFmd3bAPuqiotN0z1wH+KCxohw/IrDercnfSQ9ZlK3Ex42cWQ7OyFcuxWDGlGJylvXQHMFejI
jR2spK1YJXdSgX5C67uR1OgcFbX5Ijp7EC49qdehhXnl5kb1X9kFA5uveGnjouJeEOLl8V1OMo9b
9EXRqcL02wUa5WSeAz4eG85dWnZ7YN8mX7s+KIWuZR4N5hHINrXu8njRH9GCgSkQ8C3gxKCtNQhL
wXivEprVS3iY35OiGqRwXKImemKNVcx64k1VWCiYPO3U5XkKuYCBT9sw03Wb9ipF7F5oPi85mzjJ
lsDaR1YhrZq1rcGIaJ2oXrdm065Bq6E+6RGELydQF3eqw1+3ZuWkPIZsfemA1CvR2ietSW+xcuaj
oPLsG1JMNSvLLlSr9SHCKpHZ5CIQBusVm3bU9L1qPPPgGhFek1Q4p4IN7WzZztnuNMZRcKdXdRq9
G3Uzn2fUSjsCoD86kh+OqePS/sttsnoaOX4zKlVATCr2Qjpx7Lrnx0dRgvujc5vyaZTeJja94ZVv
f1xEEah2XHOc4h4PPQtFVWerdsGpm8J/zitw9gHdh9U8UMySJJ5xASeCqaTXhJGGQFZqYmVwZnky
MBsxqHH1F8wg2M2MpAybkuKzpBN/mqVx9HRUpzOu08PcBUCfsE35rKZYdp7bwNLf7Xk6jLgi5ZJ3
kWo8tZgJwYQVYfUgskMqnLa6RAVSmuieJcJdBNjJBPF3CSjVsh6iY74AtrzJ2I421vo2iEuMrOwq
6Vjmt1hHSh1nv795nqb1HbX5yNtM88BACjvJg46GiBR1bCS2nYVx7Gts7xy7/SH9xJF90ywN2Rr3
4GX5bOyzGEE0s90pmwCMImdsx855EZP/GsCdvgrOibg4nVODeYghcxP2Pa0SzLEjBeKE+knD3GGX
UGJ0oPp3VPwhVwLyjVLz6aXy3x0rS7+alAT7xtkaEUqZUsu873c8SZOAQsjfdDr7RJDl1TVuIv1r
jAuWEIR661kl4CTs4F9T4wvmSB6dNCIA0slgQloIRJ6tAe9xSuJhOxPjQEemLkNAav7exyzyzomH
NulIHN6qaqwKfWs27TS9mndpo157oR+nvOJ5Wyg3R0XWT8bs9kIx0O1TvT1I0X80TFz/glJbR8Eq
n8mVj5KYEEuV+xdEVNPG1EfOweD8n74DiQdJ79WvJmLLeNCtiVRJUmfJ24BtVOjplTMrh+spfmYn
gd4azRYbZlAcvp+/Fhfvuv3cMhrhbIlAK4jTvQP/NUwkJlk0AryLQnIuS7JiPxKsR26hcUdvXWxh
K3SbSk0sI52Goq6Te7eaoycFrKnEg+zMgfGLdYOhwGxNu9l3/vbS0t5o6gMBWl4vqMwFTWOuYdN8
CdLae8oHZ58U8cEk3XeFmaxF3o2fPUjsjZUWCI2Y2V+Z69+XHfwgY9BYpNLdLM3EfB5pDsfX5m8b
2LjLuYzvj5fbqwexf9zueIUZOi6tHIedvGE+tIlMxs5IIzz6/SVeOtSjje+/zcFLNPVJaChfkKAG
FMnKUB2u6HiRryk0b/e9t0UIWOo1ruw71XVCCg+yc2Ha3iYn3H6bOzhpGgZb1NZuu9f45z2yY8Al
sKzWfYOqOZ+dXVDgi1wZWvYHyzP5IgHtCErxGTlt5xf0Enox70pUxa8lkOPDtASZg8gF16Xr4YC5
CU1+edcXHmhldM7psQN8R/A9FmlsWNZR+c2W1AvzSn4ECTwdPrbRM5211ToEO7TR3uqkFmqpGMIZ
W/QtEMZffju0VV4HnSYPwIVojN1wnmrjFbAD3eTOGp7yuj7GyvhwaZg+aT2ikNpQv0aVkF5DZ0F6
H9+QZHs5W81pFVyUJLcSQ26ABxh5gklnZwvc2Lt3EhF7ppVoKjUGk4GrvUFYb0Ll2ns2ma8ccfXH
PNHHxrpBkjNCKjCsy+rdmQg4yUV4q5mUyAWEP+NmZaTO0Rn3c7dKLKfmJNem9TnP5um3r2mrfjIz
5MlfMRi0W9Wj8evH2DtHYkRd3S+csEicc49wQ9uKUWTCg4JzC+0KjWPr84uyN7P2GXz146RvU9wj
+zph2EwOWmj1Ynx6rJ34gpgyZBloQUvDyDMzjgW4cK+WLdlMMxlWqbPJh2D6OaYAoZLK2X5fa2aP
67q07Z9EInmYDi1oN6XEhyKZgc7OhEFMC9R+rMyffaqyDcwLQhfK/oinjkNGjJNLny37mFjoPxri
uVaWRmcpS9M/vNDWh24blGetczIg6jT0fA6a6fR7Xa8w0+c2WHuSsBPMiZUZmU9VFeMZMLv6adhX
OiHHGmOJDakgKA16e2XNkh6D5VQYEXVtHw1UyrXSkLYsu3TjALUSgvtitPUhVBZ4EG/o1ogYxqvr
tycx7IrRlDcyDrJ1m6Y+6GpOSiV+mcer9VgKaYjqX4VtZmGwrAyRUWJBcJ3+SKbFX9vLyk2zcCno
qwzoW2fzd2wBa1Xhg13M285VZwYJat4xuUrfhDw24J99vGw5rrKNZ+3taWxuvk713cfWpsqEsfce
K1VH0nXLxHrbmnhz/IUpOzQeHGQnJj/AD/Z6V5Ez1X9NkiQbguY+H7/VMJ1gZxsFTXg6cu+IfvuL
2ZqbIuKubQyjO5BpTr7z5P+Opf1q9X7/7A7cBmmUMONF7MxpfBQ3vKkLNKO7msN0MJvK3dmjk39N
ApFjWuX4U1VjbOK+aO5TheAo1Xvn2g/RpwZT82uES4yWQVc7g4thpbqx3AK8By6z3DwjJRPGALyk
WRuvk1oVz3mzxOWh0qoc0T2JgQmgUbrPvjEB1Vw6wyRdhY1fxecefe8VGvmXpgf9oQFQRpN70L/6
BrIJuTBEQc7jObcDhw4aR29rYNNWHBZD01usOYk/3h8vDSNKFFhETnXLJJ7YoX6fY2Q9xTlHoSy2
tX1pZjV2Bg5cAaXASXPqS9JCTx2FuFXgr4GA8WSJE1lsDRfMDGEP13HtZFZ7KA2Qp10Gx75Ycmpm
3L34LqBlFh4/Ii9RuNhkVh5iE1LGUBW4Y5flvjW8X4AivRfpsCiYVbLMK0Gwu8JgYYEWc2zrxMUg
0dqo8JqAcTbs3imobCArSMeIRnA567rzyvfb9CxL3HqmUb47kxh/PVYAhlfNacTxu+lb7ozJboZQ
HxBAS5PlX2SjHxYYcfD4ucW1KZOBIzVrV6E65OMWuaqAlFiTTRR7BFePA9oKF5ECBvUC93FVledU
pjOMjQkla6zuzWLiq3CnhYbf8CMCDWqTaquNn+NHSupuvGT/JIupm3963dRfg7Ty1lXulHtw+xik
2VZXAdbhZ9tpLwGCAGusjauN/mtd4evZ8hSNPX3r1dSqTeJR1j5e8S6xa6z9eN8fwfZoMdztXOmc
SmflXuhtYtjT0Rz69Gc2Tdc1h7qb/tC1ide1MXS7efwDHRgt40DagAPip/O1YBN56K6YzrcYpSqs
/LFgt4iI80bd+YMsNX03jumAp5OsUx1GF0IDLij1PJPZ+axjOtvWgznev1+tahgTRK3cEVbbY5UB
EoBQaLC5DnLAsSePxReW+J7W/8iZANpJY1d7GArxKfdtjkLL3quz0IaCo/vmsR/jn+KH4KzU9z1y
Vm49aksHWbb8leg0aZPlOK47EpOr0BCONi4Wy7FfjROXpiycl7R10F1NDs/dQEe9rHkAvzv9mspo
uHQtmvIAFsAjkmC2Ka3npgFsBVRkBeaHyQvFgm3WNzpkQdgFmEo1vmNjGSoBL71QuvToHDdecqul
2ttSewLzmjH9GuCTpIhfcA3RVgVw22il/ZIRoYvpqCMYJyn79aPgHJLs5ie9OMeiRaaHIOvwKFJr
YSFejdMXNd0e13rl49pVqoH7k403uqTe6VGiAqVGCuYSTEt83Y07zQhpEnckWADmV57Ghrg4xR5h
7UxD7Y0mMScEeGlutUpCOXqvFrfRsz2kzgUzwHOnG/1hsIwzvdpm3SO4O84Q4NAvauLUO/F7G1eb
xpmweFe9ffZN57P2Rq6I5QhlEVaEMds4QWvoToL0WYHjLLbpRoIYofLRE3inw3ishH93gKms7WLS
19j5eLcG7Qx6Mb3A9qORgPgfvZyD2cXEQ5p2hn1FDD+gEs21A+Et9tQ756Ro2/C7Q8AQzAODds2k
8Z5OJVDEoRDXivnupYtceRw/uRhrtrRAuyWzjZnCmt/NAe06Cg4Qu26P2KyNJTbSe9xh2PdxJcSF
GQ4+jAUUXtFJoVBFTV4s72ymUSzzF5PrcJe18jfYZmyEWGozge1wukK7F6bN2+K7wTodHfHxWNpn
Kd9HAluJnDRuI0K/dWngKm1m8qwdx3puejhTbsSxZ6aFc9Rj7bdf6x9zqidfjs/It+oB9aCueUUb
0ErkNy4s7Jvetm8UVuPZLod2FxHuANWPNtGUAXEx9EEdTGGvJoELeyohdn4fcLU6/dS4Rz+q1p9X
aS7cCz1Q0KFT89nqhbrOXU9Sn0iQz1tvHvGgFzmVyR2jorcxC3pj/ezF9/ZUnh/bh/Ih5Xwv/rk7
RztrGc35UhSXx0eix2U64MjcR8lg37Wu/uh1M/0h0JB6o7rlNvLNAOdiVwPM50lr/F4/nOrRofMH
v15R7W/5jq3DgXHR2qYn/IV7ekP1voezcxoTLTlR/RDwgMplMA7j3KXP1ALZOwG/hJfq717p7lOw
b5bvynll0l2NSYJaT7kxnpUzIW8Y4xH9mnwVvgGpRbUvGFKYI+A1hWYRq3daMFicO3XIIoAzj+vE
jLGxyzF027wiTKEABD5E9irP49+PUspOu6+0+nz8JrRLxktlsySq/iXJZjNgiRuzCzrrHc0lIyQN
j4mBxsChiiGD2VU5XmibjZdHA4HJLhAOLrZV2XAcNob2X2swiotNmV2ntHmUPRQevgGBzxthPbL+
vQxIlzZFrg1bY5yH5++FOXHXpoWz+HFxafBJCxT7qsXBj77Xig+G5PSAqKl8xTptc8BVVKNTMJtr
jiTxperfmK2tYhVR2xbGz0SCPnfG5o+73IY5IqYdyQQWOy2JhjAwVmNDuConLCBcA1t20h5GB1de
2TofRRxp75PPwSLh3UR7kAc3j6Mo/Dgz/j1n7yYxPH9myRKiy7x69qecsnRO8v1jcdSVH31MVvXu
1mPx1CSu9gRw7EnUSvzIWsbsWMDirYHV4kfqjwjJND0FJ6WoGxGRLXs4uuRLBghrehRoy0MN4GRC
s3F4lIG6SX5RUVnqoiUTKKegfffxgjy2mTmDd23bfacRaEgMwXfch2/rHy3AuDKL5CYoUvRjU1Fv
HcFQiAJy8wi9KGTnHOtRvJjxw/+gG3i8MNwNTXv676EpSSzQGXSdUILeUKWY9CmS/ExymbHL3YrF
eQI4C0Q09CMGl4+NsZuIu+M03u1LAjPXJbO8v8R3ASybOnDjYgbwn8BO9Bmrn/XaThksJ90uC3jL
8MGoo6kv9ZVAVVsHKRN9elyUT3a99uYMVQSdacKJlwOdJeVxSFINEiUZbxVniM2sV4ytGswJqd7k
u8qmB1HXHP6jpa2aKaemPdXfCzJ9d0PAT3NR0a1Mt5F32lv1Te96nt4Ypz+rGTKZNqBDpMnMemPJ
56zrLoTmzjdg3YB5C3zjKSqpI9NM+5V9JwoDC8lxHzj0VTgyPEofd5b72J7BseiT2LvQTGiIYBWp
Y3fcC4XloykGeepnPwkXOyem2hHydEVeArq4r44wyfXg0iblWsvf+uIYPOKLsHIC7ck8KEKNjdkG
8mw8aPOhqVXzvcNrFVJY6Qqcoqbx93ExCRcCXDZw/zn60D1VQ/a7oEQNLZpwLAjWRx4R8rW8tOys
YWbpyY8J2FRiTT9Yz/aJ02XrONedFyueXwswBEfad90LGtLo+Lj4ShesVdsU77npmNDV0eoZWuDs
ugyZFUrh3tT/uHmxhwmBoXG8LK3C74kEnlk4j3WcHERnG2E0cBJO81leiUF/8q06Pxjx4LHH+/HF
9sHfALoNHLBpAzm/ZEVnI+ANS6zKTJQXO0LSA/nmkqo6Pjzehk5D8O2MxpkJGnNp3+J00BEHS6m8
Jro12umqjL4T25qUAxothFf4UN4OB0SydqWD24vK0SNOeK/jCyGYsnwWM3OqtNafYrdy/+hud+0t
UCmSBlzIuXNNpWbeOYZ6h7rmkEuG9f/j7MyW40ayLfsr1/K5URcOOABH2616iHkiGZxEUi8wimRi
nmd8fS8ws7ulKJnUfV/SUimlAgwA7ucc33ttMnNi7aHgkH6RDYgrYKdexYU6l2bHiDFkBPY5S4Vx
GGRnWQ/Besy6dyBWM0azIYYpwBGFjKpHbk00W5p0t31O1w78L0ZmphuPXuJFG35I0kjmv0Ppy970
1rXXmY/0IO9xyhQZCfwEboPGXA81Jrtu658++7m/Jgvl15xEt7tKkhU029i11Dh+Dl1NCuB5+On0
1uz1yf5ksNmiQjfdq7EnP+DzIfusij5XR00S19sbaLc+/1vslExcEvt2Kp2nYZ7ky8Qv9yrGLgkC
eEMz8IXDaMWXaDrXjOHAY1RQwj9/aYSK6JlU12cm4ksMj/CppSnFTTkekO4dMeBmZ5vomLNgs//8
vEmB5A0jWa68TO/Ptm6FSJMINABsri/ylhQeOxrDuzArzrYRYCpMXe5WPaty9Xql22Gz9scu36K+
IGg8TZ+RyuNmGtnnP99oq7SuSpPsMG0ip7q13z0vvcV83bLpMwQu7GPhdOYTSaB3WIBh3fZOxxkJ
OLAobtCxR1m5t8boW9zkpH3Dk7luPDRO7B57fKegbXWmH8QLrnyr+VNnInencBsSDm8KEmqYRH3e
ws/PsjoiCzy6i1Pg6N3p89+kjavur4mnjZ4bu0x9Q3Q1+iyD8W+ZiQfYKt4VKbbQMT2OHD7/hIUE
L07gZiifzj8k/w3RFU7RsJm2WoceHWh5eO3z4m5JAEAxNS9odhK/TuiwPuOkJuIXyjomuw+J8LOD
bmnO9KCHNLJ693nJKQdAu94+6DKcNn+9nv7Mwa/grxZpFy8/l3cUTcXJHP3y+FdyNhJMeQrzj8oJ
1IuOh3hTIJQ3iJQBLRRv+siIDl063Kf18EVSUn62MVkyTtedhrK82vhtSQ+qD+Yp6PKJNoZ/Tw3O
S+OnBCzzFaKgb72J5vSvMqVwC3ibbtifM533xW6y59hAym6H9I1aBJvws3zF1OtSEjjdpknuTY1w
inLGeH2+cRntML54xvRjddtxIHAc5fgWYto+Y2NyzmkyhftaCrjH8fBa6MkVqBXOFQRxGjyqggkn
/7Bwkl/n7UDf6y6MzjYeJ6Wf/9rtpTJOJiyZjmb3us5kdWvzpCwNRZTG59BcJmjHezbKMFXHliKH
yQ1sD8Jb7Ztfh51+Jt7/ECkrhI7t1FCMoA3DsZyLIE8jsc1x9Ku10fsr5eMlzwIcA3OE2ef4mvGU
g0z3XVYElBB5SIXW5RDt4ZTkWGcOtbReWGVhx5uNtgZS8uU3FzinrV5eIDxADtuka1rSuMi81bAf
E3EccPdGd1zqZe/tA8AOdEEa8qqWWelgWg+4v8oD6PD4JmRc7sNH1B7KBj6MNxZfoUV9HeuW6Fjp
XyGRVX/F2f7n2/A//Q8gP8no51n9r//i1295AdwEwODFL//1gLk+T/9r/n/+z5/58f/411X4RqxP
/mfzyz+1/civX9OP+vIP/fA38+l/X93qtXn94RfrrIHxedt+VOPdR90mzedV8HPMf/L/9Tf/4+Pz
b3kYi49//vGWt3RM/G1+mGd//P1b+/d//mGQBv2f3//1f//efP3//GPxionm9f2jDi7/n4/Xuvnn
H67xD9sxkdAaDrMm3RSEAPcf8+8o9Q/dUCbaeUcY5HnZ/E6WV03AR9r/sMFQSCwiQrcB5RM3Xuft
52/p/7Ac6bpKWZblEiXxx/++tB/u4P+9o/+RtekZWkhT//MPcZEOLW0XCL4BYBgvi5L2fHHfp0On
vjHagYZucrQjtWjK8DGObCppopXHnpxXL5KbTB+QEnrzIaAK/n6ofnimfriCOVr7uwefokQ3dUta
jnKI7FPuxRVkYA5r5pP+bvTUsPSFu07DKrhtIB+aM8cIjwxAOI2w59qdQRZZ063YhCEm11bDQFT7
9t3d+/sr+v6CLl7Ez+vhOxdCmQTUS3ERBc7Ze992ufR3nKHlG/zezLFDd6Lroh5wnG+6BOvQtmG7
+PXnXi5R8wdLHZYRW4XODb/MY84oVacC3s6uWTkR9LyUdtqdkPsEujsDlNIHs+mxS0CRCs0UBnH/
zBBHLvChIrXqtHsEyAAl2u7x/jdXdvGVEMUtlG4wUxRKkHqkLlKQrRiLGr6xaif67lEFqHpQgAK6
5UVaVEld7MEov4GQ90eE2qk/udf4MAbwz+vCR+Ibc+AWgJ/KCnVFTmVjCbX59RWaF/ntXKFhCktI
alwH+I2cH/O3V8ojf37o/0fcd5bX2qLclX33YTttueILTpZWmw57vzB2uTeFR6D5iHRGe+dahXl2
vLDdA5rq0y+Glj/FIwV1GUs86NVt7wP05dUhViawse10pAQooO5GEypyaZpZCRgHe17QZ2qDrNQp
C5QW7qYC1ZudaziR4/qU6BA62qLLr+0C9VaHGlgQhKXHjn4fNZb5uwfo4l3+/BIMQ2fZMCzTQELw
45cQ5hZLZqLzJTA9JVZHIwol3IzlK8UgFYBBigHBtMhkmWQlkzz85h5cvMjzxyvcF8JyWJt0aV28
yCjoVdM1LXVUUUQbobrhpqGVnYo2Igyy3gZVVFwXsLOyEQEO2nB5Z0/O0QdpgCszkLter0ckE3a0
wfvE2qOKgwaclsFr/Agz5tvsOgUR95yZEaEsQmNwUZYgpHCQ5KX/YukkjQC62xnJRPQdBpqsKe8M
sxarX/+kn/nz3y1ZypKmbrJaOqwOQsjLJYs2Ja9A4ce7qgGOmDP52zPGmtb4rcktHgVAdI7Um4Nh
eORTuBLumDf6GwDxzm6M/GyFVQ7mvj0x/sBOnwSEJrl6eHK8GsIJjjxC3daNBf5QrGSHLdHXjyif
DyGIUo9cuHMlU0aYsoI/2zMgi6sNTNnpakiL5ySojm5fmCcXR/fCMBBKpKp+ZP4T78fc9jaK8gEe
Ro4a3cy/DWObbLrJKDf2FO300sHDoabNEJfy3DHHZbha1FsTlSTKAo8QjbSRR2X2OrhZgmmmnvP5
JOoRF1rmDQ5XcaS/8xYANVihxnDtUzK/BL2bLjjBxVCE5nYv0sZY//qWOPPDdXlL5iQunv95Cb1c
PAsG+GyBIYdKrvnUOQ4QNkyOJ1BKj6C/G25Ag1jLJIuxB57HcN11T5bHK2Gm3kMwVaTVVwxVyBnG
eqeNw0Ghhlz0uUPcsW+LbVgTEdPZkoNRxtyrkuOPpT3VV63eZEc7uPfcITvKBqBzZDYcTdtBQqBW
aB/ibN0JSztPzZDccx6frG2NENLAI45jdA3UYGjxVxZqUOnW4b5CRLVA2oqZYVy6SCE4I1O3va30
LVNAzhhLVMFxbRWkFpn2F5NkrRj3+txqOK/kzp9Mh4O8ukqqayfjMFqUvby2G5D1YdFBgNZhE+fJ
tRaq+0rTNKh5fYvSvXA3EbHFCCjck7QGfReTPVWhsvv1baJq+fe75OAnElQ3uqPmjea7ZZoeDTG+
FsBLq2DcOhER2hiSYF06/aIL7d2vP+1yU+A1FcSs6IYwbVdS6vz4acqKnXbg+nYlpIXlOA9YSaAU
JJ51+JpsEgMm09Wu+Eu8VVTDT/j1x88txcUjKXTc6/PGaWJFFz9+vDPUJQ8WH2+muX81lF/6Ua65
VhRBZES1qmx/8+0K62efyPZM1p/B6mTMv//d15sORuaTl5bsuiz1jiL8ikDt7PS2foMmJ10NWRVt
wyTcBraj8B6Qrh149cHt83iT5E6zY3u4m1Tym97LuCwf5vsgbGlLtia2pcvWxnSpfZMmS+GVd9Fp
kqTqACdYTvrI0KgD69ANfo+CqgSXE3goBng6N7lstaVtCVZwzd1Nq1nnS7Zl3G9SrJcnoxFAgOPs
HBU4PwxOXzglH4qXVETWXY6HAroddBRYsOSryP43T9ZPv2nsLhT2sN5taqIfv2mtt/HA6nGxayGZ
Nw1vr92YaI0sKQ9eimLRSAj+i8h3dAJWlNwHkFySbcWZbnJVt6PGhA9CsUvEz29WQjE/VpePHW+Y
LaEe8/BfFmtGamNaDFSxMwPz1tS0k9NrJ3xzRC27HHvbKj0udgkHIBtNkbb762dezKXg5afbHN/R
lwjLcO2LUjEDGlGXZKoyPqyIrmyHpZlL88hdcDOMmSlNBoAAbjRoT6NUB99BsJr1VbGuCkTvArnn
b17Dz6f+8pIcQxi2w9CV7+XikkoFchrLdrHLMrdfFrBBEY9q2HyVgjLzrIB2nEL/pq0G54r1JFuC
P/CYgDEuSxC598UqKenDPXGYONc5GC2WtLJ3x1PMsWPsE92JLnY8FUJfy759bCvvNy/QT79Uh/qW
GAfHEo68WDaRmHpdpywgzYFu0yfpi2hsOGyyYDAnALhaBPm9bJc6vqeDzHqiVIzRPxkVFjavgvkR
Jfrtf+NGuzazFEOHkOl8bsjfrTWKkkBnklbsKkdziMZyxAKoDgCOTCOmA5cPX00SrhLdDZc9ci1a
uBqtiQ4Io3FlcouWYmlM5Df9+rp+tta4iI8R1ytcVeLixYSm5qm4V/kO8zSr+lAHqwKnY9JRoaTV
EwfVzx5egN/0Hz/5VGNuY4WjePCVcVF5I7CsrCkNCjqg4nEkGPTk2HG6MtHTYdZgtlkOhAn6YPR/
/dNe9oxzJWroLESGkFK47uVdSFjENRQ4rEP9N00p86RD1AOOXmLbQ9UCFQqrBRX2thDomQzytzBw
Q0WQ9Ci+z0hf6JwFwKEalvpUflRa9LsF4SebMLUHXYF0XJcO7eKrqfI+JrWzqXYwUs5ePVufBEQs
naYW3Jbu7mCphA+yxg2kZ8221VhPjWbaz8qjnsPFU2xb13Eu1D7PaMUdo+rWeYrZstfs119/mz+p
TgxpWi6NghA4xy/qBY3V22zYJHdJjNZrHPRDgAZuzGP0PljIf/1hn5OVi2WJyoDjWwAghuFePqmd
GQUN/p9qV6mgIW9lrHYAmQKCIcC2OA9hrN2o/LZnBoKuqRjIwDKWZdJ2v7lBn5PPi+swGUoJg46G
aulz9/7uRc4tPQrx9OQ7N2DMMEn9kQteG7hB0PMg/KoM7XnEPVTwBD53fV9uC69CwSWb53IsBo5F
EnQS1fuQtBnnloV/DdeY8YWK/W+BGZQb0pFcYM21sTNlcPByFZ46gSUhD6KrVPf9TSYVbKG+dLac
q7BNNX5HVEuG/BCyyl0e+9EqSt1vYQpJJMFoZnc2mVJxRNUyN7ox9Ne9OWdVTvqBYCHqK/IvN3JA
PJSF4VWMQ21dObpa030sQB9M9XYs5nQBBwKg5fJiYsfVIuS2v77FPykATb5UzEQGw71/mzlPvSxj
I9OQdIE12PBvxkoIAjdGBHy7KM1xGGTxb7rwz6ry8nZK1I82H2syKLzYKxAM09uPRb4zSYr7hg6U
gF3PK+5LQ+Idoc6GsCJo6Dy054XWsQ1WqMx9B52X9dQ2YtyHyFARgfjLaQiSLxo6jVUddd28uc3c
HiM/Ber0//9NccUuY00WUeXOo4XvnsFWnyhSnCbbpZIyPG087WS2gIRTQfaynRPpE1Vy+s2TL36y
aps2C6eiLnDmXv7HTzVjac8legovqseyxgBpVbuas27c8TmyPqAYZtdjAIc/Le1xP9k8/k3xYmGC
eBp0G+9V6yXkRdGB51N9wGEAiXJmBP/6u/nZ7m9CCWL7F67z77Um9t7SGXQn3TleYV05KfLtsj3G
CQdlHNGz62tkAEgTi6hbICf284e8yIb7bmofdIroK+G7+//OJdFTUX8LyszLSdMkwYsQnpPuskY8
JWUtDqZb3tapiyR8JHFD6chUzI6JmJy8FzbhZ47Jo520oJGF+T3z7vOvr8iZ79XlY89k0pxH5ga8
1ot937dswYEVCWEe53eIpUSznoYyu3PgUq1q4RZXXUuecuiZqO8T23mDlQtdX+2SYKzeM4SNKYbF
oWpOjcncZHQs41C4HoEiLm1SFHJy7nuwYUzsrxC0CMoyHUXwGxQM2VFTMN1+JAAjziHI4WDytlS7
1T6wHMh1AsNWHsbDOmlkgtVzBKgtVESWwVTvJjISSHVr67XWxnIzGAyWyUOLF2kYeOgbwpgA3PRJ
GDkzBA8sDs18d9DKgnYu7mFR8w/Xq5K171kwTH0ljkO+rRV5DPgqNdiaowc537KXVS3VZiRq4Yaj
n8MohleV2eONiah31aTM3uNsuLYy2QMeBY0wWCWyzSB9CrXfd6o/uV0SV6hCnics2IwXqxRWtbqR
8Ox49QZj7Vb2QVryUJlVuFaNTgZsqTMfkPIl9rtzwDRlYQxmc/CT1lyj0BHLXz8+P1kJ5uKaZcDg
gWZ2+eNK4DDqV4Dakx2GN381dNOXsscWBa7GX7n2NUivNxd+/m+qxp+URhaPOlUq5wYMCi7Wn1Ev
m2w0xmSXTSmTHTXd2qP5DcX2TWW7NxAzzYWjiX6JqCb5zaJi/ftPLJmUMTSnobABxF7cgDT0NUgk
XgVOaCQZo4F3UMJWH8cggkYzvnQJW1Y4xa+ybqMVFp856dcEQNe7S8tnKBkUkDN0NPqrZIOaI/2a
uDpkattJruEZwKgt9JoM06Ahwc7WX300axBmh+xujHGz1UnuLThmhfBkH3rzzSrDJUIA3Ia9g5q3
BhIalWhDXDiUKMltRfkR2Veq9J4srLE7zqwWCSvBGQfx2Z60ZJPEOnqXNlO3+CLWcaFr1IoWmOSw
L54YJZikPac6JvZQRNi0CeVcGNk+yxUx6a35/uvn6fP5/XE5wjYwzwd0Q6cusi8eqFKOoFSY9u+0
zn5C9c65s4j2ReBqO3omeAx11p51UaxS6hOrgzedyRyqiISPAT8Sa4vTgz6qOD8oJ+sQ6CVT1lph
vk/PGTOWfSw8rP6NZTA8acGHgz5b5Fnnb0yPHOQipxtT9VcsyVdT1t74YUo4RkckTSqAiiQuA/QA
CrpnprBIKSpXqLj2wI0U0psKu/qoYy0NRncHD3br+9pLKWe3ktdfeQrvWG//9vjLYkbxb2u4Q0Qa
h/PS0k0mmheNOiLKxvN9ke9ESGfrhG5xToAM5ZN7SPv03kUZeZeLTANHnbKalcVBb108q5ycPbre
y+iCYo9qB8G11R+bwIZxQXYaOSqBt5O4xK/9/sZK0XHEaAG2Yz+8RBA5bTPhSIYpKCi5L5h+jxYe
xqMfPpdNZ57zj5yx0k1SZu7a9nUCDKrkPUJDIGF6L5zCmfUMFWIab+fiHVhzcgDQBJl2YvSAJdwA
eka7ZiR0lYTDeGz19KvZgxsiVhWmFkecQ+etGje6KoKSvQGkEfGkPpb7+oE8yWndivgR2fHDkJtn
zqLu3EFnXluUa4k15k5hpfDhZN9Eylx0lruskWWbrfbkQQw6eUX/p58F06Jq3U2ToX1VSHewrjGz
EnGP/V7CwyynD8IBuRIdgXQWgiMlPspe9nbzbdJRGcPgwxRVQtaJIAT1kX1XKztawloQwXvlQtn2
h+rPMdHekNusNQDjcZD8iQHgz85vqmXP3oSoq14R/oexUTNicmgqVg2twQgr0hOWcCyvr0Wc+WsI
DR+gVu89KELNEPdLo/dupZcbC3pDbx3QSy8b3bxvLRmvkqQ/pwWwMHg5j6bKOxYPlCUIYLHnuiSh
I8ReOB+mpInjyDBfc28VlGN0E1Ckwsa6d4Jh76XqWipkUQWij8klDAHQEcAuCcA7T7xkVYpwTfTo
tmMFWxLeEDKu7p99hKsch38E1BwIf4xHav11IwKCGIgiqRVwGU+3gct0HBnYuv0edqla5BoMGzvW
VugtQ/Z601j2OsOlSiuxR9EorQuREf2VNOhQgRtr+C9Kd4I1S1wRAd/QItIKt/OEOrzJq6Vt6Cuh
lW913WLcGcJj7JBM4NAQLUW2qB3y3KCilwdQfUvm1CGISWOdJ35PaKeozz0ckSquToPfQbxo7FMf
hd0ygZ+xqsdqrxLLOI+We8JNlB1q8havNJCVCwC8xjolTZbyQDsg8SMB2sx3fiD+NBEznIxojNYD
RsBFQtTWcWDGsMMEcRDRYJKHXj5pWmavFYqDRSMa/K0mMd9ZJ1Cy6NmaZgoFY9asxNC/mXnx3BY4
16wGmCQl57QUI0yHYtRIzEpbl1gpBMoFGQcIh4oW73bYC3rBtETKYxy9MIMN7d/2Ax5C+D+wsseu
WsPH9Z2wvHbVVyP14K3o6pqn24c7RYWmGQUuYF0RH9k5oPrsLQHc7z4ZtMtoYqfpM2R4fTwuMcot
DMe+Ngvupq+1GXVjCZMfP6l8SMglhVvgGTxG0dY1IYYwBrG23dCtsfZKIjbrc1RxJoCS8Nb22w/4
H6ekHq7LBgBn4F5romo2rU+SHgp76tQNksxHxyxwNiUnrSZxfiASZCucsNt40DiJr0cbkO4CHwhL
FIT7Phl3hvEcB6O570aGrkBTFpXGZEqEwVs6tliizUYsc36MOITIBESIHGn+a0aUNbwi8pnqPQ4J
iKuJOkrCxAOVbagtQTyTn77UZb6vWq85ipoUYbxYg5PVR0Fdhx8ASXySkIKgWfcWQKEr5rMnzhXB
ZAnenVlilhTK2ugpic4IHHFhGsHUr0StPzQRBDzpaGTPA+1hg5Vbr65gNOrefjKc/CrO+7NRzI/3
VJ/g6V2HdfVsDmqXQhGcugBUiQ9FqWzfhD3AD+xgAAzkKPKyLXq7ZyI636WpO3vm9Kwr3GXYqDHx
MqjoZbQvAx2ON7EJ0LM0f+M4YYaAnFC6IjlYhnYS8ps7sLWwZn+rSKhYouwNNl3XhOSKxjbmf5I0
AV2/jKZxQjOe0MTGZJtKa4Fno1v5Hrijmtqow1I3ZAvGUTuf6R51S35lkx+/ZiP0V3Etq4MedM9j
Gi6T2NhakrsVivzDtSwYJNC7p/DM1nRGapeSD6E/2gha/cdp5K4n+GBc9KsT5+v0aLjSg+phqvqj
HlP8dFP8HkHQMKSDLTEvoqWwur3RBem+magHqhItrqteepncA0h5oJNejqU4+z0H/C2F+0g6L4n2
FcBsIMuMoAMdXEPOWKNM37A+Au5QOsbnPH+gdYowIVq8oTE1SMS5wUrv7UfXN+YM5niZqMFcOfOT
VzjgBouA6Ow6PXUEjSbp6O5dDUCaLEx2nUos9JA+s4arqXUmeXTyrZTtExXsg1biWqHq40QpYK2d
AITp7BiIa08c2kIMiI1dZJKc3gzIrLNnF0i/nOO52/A2aDud3Su0WGLJkdJBAeZt8DBW+VIDlqZA
eaBLdc/EifAnzCdLuM0im7BwJGX/ULTpF5qXekHW4jEs8Hpn2mM+0AVzrPlmC5zcSeQtnKF6sCzu
oWZmX8PR2VSFc8UU6GvvRtvKRYmScuXFqB8VC35fEroWeaRNm8dq7I1FMNRfPVk/jZraa0QgLWo3
eJlAC9mkZNCULswividgKFrIQt9bTnRtdQvbmfdYjQEcpky0My47wbAuS3snyesAGfheOja+7Tlm
UFBNhS5qW2E+kNPAVBlHW+GxhvfY/CcFHYVPI0Op5vnxF6mg2DEVES6hietEiOAkOVq1cSFrY9Tu
ZG1cATz/0or+kfew5CcLtl01gGLMlmmr31pi2tVS3wzYnxemnxOiAcG/p5ArBDulEy9qPWqXzSS3
WFpZXs3qKpBmuzD8eAlwsIX3xRn+6GlbhOdfgtxHL8a+uywR9hZSQ/zebFWT3g9d8AQoBEYcr9Oi
t4yeo4jyzs0GfVmjGp2tQe8ydo7l5K6swX+MsLlt4a0w8erANkRBhqLGHknwmmizAyfi7MhlvwgI
xhx8wrSgKKdgw8J3fUD2EHsO3dN46DPmbLEAjFLkKiBQb68l9sFoCkKPwNkuCgUjQR+cQ1wl29YA
0WqhVF2UhMkvogwkTINA1yHwIreZA6dKfZXuYwH6dOlILV5QTDdbbwrwrhN3JaCIqeppQiO6LAdu
Yzg+0WTfYZjGGuiG5ZZ0Bcq2YfCJ2mIJFu5EgGFabeI6uantcnbE5EcImAflq3OMp6cH7MWh3fit
AZeKuRS/gSogjk11V61UlOM+MSjBS/aITT4l+6hwPohmS/BIejDU+wF6D6iTMHbMZRB6e1TCJjGK
Dl4NC3KfO2c8IIvZEKICSx0988rKQ3FFjqJ+GgG2BtG1svurPJ7kWmd/CUA+QfLOesxkiJtwXU42
IivFt7PXQe6LGBGDIC1lrQl8WcEQr8MaoMZAVgZvgnfGSREsmR+Fe7s3cZRR+JaihtpI0q2hkxod
D3NKpw8QBN7Y0kwLsXAV0aIDdRZOneyqIJgUSmPtNPkudeFu1TGJoDElDsUYHNQCAJLdMJCGEmFV
xh1DtH7FMJNQkKKmBsB8Y5NUUxaU1PmII8aEtQyGEvJElc0J984xL7oFpE0UOhGcW2SYAr/xAv09
qY8F2jZJt23756YkHLFl8e7HLfq36lh5vOqz/8vvvloMno9TPh/7NuyTbo2cRfe20u7IRTGNdxxN
iZpDiHtcxIPtPBFtR9PVQW80ffN6jLX3cvCIjja/+flXYlo2FQRv+H3ZfQ0WeGFo2Z0dpRsmalTV
gNnoMZfY3zrZ3zbhGKxLS9u3TfLidq9RS6GkVcUjtFYdWk4KFvMQjVwbJz05f2e/1cPgJvKGPQHe
63pIeSkJj6da/pC4Hs0UlCpD87V/NoLXQVbkuRei5WhNf+CeYqRi05vevZ6ETL9vVzUcYItuyyWK
OyEHc4VkjzKip3atJuOKtBoUZ0o98/ZwQ47EIB/QBh8b3GqkP8GJlv4IQrdAC6izgoGSLgv9gfk1
1WVkfm0TEG1l/5wo7y4yrfeW3D1gYQjyKzamQVrvoW5SiWTrpE2he8zYjHydOvEuj0oAVUyzvAzn
o3Kx2MFq1/DH9BJH2BS+eSJ75Ou8JgiWUUi9IliluYZXeYcrgLW8zIi2mbJs4bZ4V80kgsmD823y
OkUKiUCLZXJ8ZBq3Sss+GoypgKPI4MMpcBg9/9yRwrNiPENAYb8ua++D0SwaLVt8qSN5i7EWcix1
pK2193qqZVvcKP06DmPFxq0zi1MHN6Xzr6hFFnXocXkMNLriAP3kccxJlnJuSqODC0yMNQYRA/f7
DUBHoCPTuxq8g06esds1JiFjOG9o9TcUBVe1P8Ljy7WnaYZ+OjNeCBRF0Fv3U2/QrjmcY7jF+xiT
lunbOKqA2zia++JZfbIvCetbxYGrE90E9srAz2IqBwx5CkuchXfdxREmEGqcLJs2xTC1a9vdKpsF
lhcao+C0EW5w16pYWzQB3ULT2B/KCafV4MRwHSRhMc50dDsLl1hpkxLPbAfWC0pmBkzqZrKze0SP
e7utPzyBhCURwZVZqD9b2RD+GiEjhiqIP9X3YToUQ3aoito7VcTQLFs0aLFZnTR6vbizdwamRsjc
sNoRJ2ywcwLHdHyKS1ceGXpnSxlFTLLSITjaAyb22nqaYNbB2WDf68tij8HQSzLsK0psAaSiscAH
X3/IVr6a5AtiUc8O5PI8wBxEcjj6T5kXw05reW9Y66p7TDo+7hB4pFZkP4ksPGiN9RAbULI0RmUL
0Y2cqVX2mzZZ71UaSFIH4nHROM5HVIhVHukwMqZSB77aUkTV7ksWFAsoB5Y9O1oschL2mtakHPMC
aq4Kbe+PPqO+JOHsjxW99wFZJY7Kr7zIBEteR0+9w6ZYJS9sl6TD5/dWtvL7wVoWoWwXEjQluV0t
rlQepWL6gqrKWjFFo3llNVnkRgjYiEVJhDHLOH0tiWTkI7Ql/eL4ylw33PrxuNEyuJiAU/T1aC/1
sLlLK+MqtSCoJZ7rLTvSDsnusu7ctF2JLPZWrPDNNqbsCArwb2Css9h9Jc5FrfwS0yqL023hM0aA
kHGD4xM/Uujv0AhibtEcYpWHfi18lE6VrRahL57ChiAG+5TVo0PFSHvtxMGbHZQfnJtUiKQK6ruK
7bkxN43SH8aM2MEGcA0w8hzGPcxd4hBe+rI/9QVdE9GZEgORVW8YupDYQ76iMSqQxIk1LSOLgKSy
ju5xew1rgnQr/H78TNiRScDzI3jRorqeDCxFaeUsXMcqlyF+KzZZj/VFEA+b5nudgKAiK32GS8bH
BEt85dI7o1U3b9jn0HgmZF0n8abhTHcu1KkIFGVBAPSwglyPRLEmbocioKahWnEw3a84PrI2nmbU
R1Vfe77VX1uKtTdIunwZMRfmDCB5Cj3Yn8BSxEBIhBYaGjkUkdi4vc5JcQ83HanARjJz86NJHtvQ
p0wF6c2HTueW1Zr23CQRcrrqwnEdNWStoyvwl6II3kUEs4cuPgBpVCMsRk8K7+JEF1QcCkl0CmgC
kgzp11xl5NdmkN6DL6rvwvyta0imkJU3rPwsJKLOSg+B1u8yPQBwpk310gy6c5ol2d7rCGvIavs+
6+l5dK0n18BH6RZa5Fxj3DomKT+ER0MYOfZ9wOiICZRBGmKNINcyYZ2m9IHxMr0jH0BSWBCHFcYF
8H6YnOtA55l1O6Xux6bd6sZgrxpgTH0/MFSbI/Y8pd2HPCGRIAclRo6FBJDyEUVq2hmHyEATxbGd
vxhS8R6E/rdyErd9kqYbIfLoRi+Q+gRkcjSqLhdfk3CmQk9PlbZT+UHEuf2onGZc+/R7mwQGIK0Y
IGmeM4BV4nZMqq+KtWgTY5hftE0dLHN/2ECo2Bc9idqOGA91TdUTOC9eGT4EYbn2MogKWu+4qwgu
LPMU9nCvyqANloQfczqcTS7kpKEhnz61rzud+4Bk9kMBkBMZnjQ3HNmmqmQHzE2ekrzkuw56uPhp
XN3atdwxiPYPBtXdaTBA17cggTwCxPUKhnHhmM+abhDCmaQntmP0KW304momOYLTeCTAiLkazTEv
3nDdJw9EejJVnRVXQ+A+To7OQNndp1HEQV1j3zK7Tjact5EKz3hmS6zIY9CXXxwOnDFIMnDUWp98
dJEhn4++5oRHQ9ZPQCniXyXBl6I2J/FFVf3/4ui8lltVtij6RVSRmvAqgpLlHGS/UHt728QGmgxf
f4bOw71VN9SxLUH3CnPOcUGraxzapM0vbX4/1eWwx9/+irx4iZaOUsJrjf1i0rFbvhGULmnlOPSJ
Ne6bJewr1Gx2irnE7l+q3EfK7ZpTnKVE44iaTtinx25KyvPJXtE8k9Bd6tmj56+sCZc+HLOmDtBO
ZIFJeAoLB/KSWVo9t6uXkDieEoKdJXNQLYMTm4X6yPS4lIkdj+4SmCMlbm45JCXfxAWiSE7dMDHD
YCuR4qboF1IZsxERHkPqm3LdcA5LwcOB0sl/5giOCp2IAtaf2nE5MjMSd1ayaxajeSOa5aFZ2gDj
wWdCrfzi1RhVsHzdL8NItCs49pbhrWGNd82EcUWYq33JKv3s46mPKzUcJwc02byiei4qjSPBr7w4
tx9ymV9pASAaI9aXKXl2vHR/tGXgMCeoD20ZUQJMMdi4GIrSEdgrakMMECPIa2N9n83q3vBAMpXV
QnJIY8QCacaJE+PEXs0ibdt4JdTqgCjrVR8emgxAMrMgQg8avjqAQm4aTanzRFWGSoHgflyL1UVn
pJvndLe83n7Z0L1biozhPj/XSDaY0S48RB1J102R9UTaLye9DFcCT6Oup8Jq0e8Ae3SusinWF7OI
crtg1qTqd78bOJ0FdfpWvRMXbN/ZI1IcozGCqUZgS+wNPmvr5HrV1VRLvFK94rIm+it3ooloyq0a
q8PgbmQdZR2GHNt9GOlw3QYmqE44kAeOjWnvTtIo72xN7HP0E4HZVPJgrBajMkE1Y7vrV2dkGWBb
0JwLgcqmydRe5JIwmXJ6USOV8LIO7yQfEVhOBLjpWI/KOCOp/1qqSYvdanrAjS3tIu4QxMTGuBWP
uVaOR6eyfxQeFHY0FdUdSFIcqCrQkKcHek84helHusVTDZas3a9KHFIG6mrK0gO59Jgb9PS9bZh/
9FMLhlsNw6H1SoLeTe/iF3MSDM66caKr9IhRi7uNfTWdWEobAsOrmP2DIjcu8rb5Ey9wfi7IpXay
4pZ/yMp3TTeA8iYEgqR7X8eoF/n4RJTlR5vxxSRz82A6N9K71nLsuW+rLGxk+1YbZk2OYZfsH5QH
JBVnphEpTAuddsNOqew4JYkeuT0AmhHNreUXjPvK81i6xKsb2dOYEGJCosOdbit0+VIrz/TjZElq
1DzyBicU2xf7c0LoKfWLxLykpstsNKNY9IY2VHPDxZdt8VR79w1M5RFP9QlHGHU4vvgD9NSP1BDy
XMNZJG+VhpBA4ro0ibGuxyjvQImJnhjLWUuODkVTmPo0OhTo+uM4F1SkBimFyBPOZTkYRz2Bx+Ah
nYsFXAgwWFyy5raQXJQvf/RK/rDcJu6725zjbYfsFpp/Iep3uqvYohA02cfgFf6M7mpcwJsB+9S5
Weycmg0tib532IP9DxbL56y/dBLuU+uvEbmn6Dswywgt33eLwdSOnDukrYTB5UQoaDSUymtlIFh2
sdZ4cheCj6o2zph0usDdT5N/24U5jCVZvcwnIAWc3bZ4XMFN7QkkygOXB5Fhie8ch5qIjCm3+9Cq
ma07tGYDGPl7Lbs5O0ZuUoqYd/+yZRM8s6WooxtQvuMEu/lLWsJN68cxacd4JIMjGgHK1BMTxI1X
uUQVC3LVeu1l/acjvSQiPofCKCloh9mbetMDiXAPYiQdSwDTcE0ni1eiL0FlP6RZux4tLb0iRCLe
t2Dy6IGlipdMX8IOwXQu6t8ky+uwGgtGzTNj4Mxc7zbpXtB5JdhP0ApoXrNEejaDAG6pwHBR3C3E
0SCAzHbboIZHD7/7bh7lbQVMPpg9aUHuZFacFpRoW+cyhqpdQjmbeSGowlkudS1eQODQNoo1Mhyn
fvj/38iWJX94P4BFjHBsKY73LeTtM55Tz1UPatyubD7kRQALBfYiRVzpRQ/9rmJaT7J1rg114Bgi
w1SIYg4ZEqvBlDKevoA14+a9VuPAmqdRAEV6PyQjRmO3YKzx2rAzp28SUvNPBfBHLkAtIYuiRFzS
fquNne+2aFRESc1tymN3k+TPtdsg1mcd1ZkMDa1GGkdWliG42b3ftNaRQipQ2eLEnd3mUH86FfOd
E1HDeE4bxVvONoA1lfaSDmksm846sSMy37p/dt81ke0sBvNVLcXG/tgDoofxyhq8JKqg2M6V30C5
tzOX624zH/U1+5IwnCjZ3HglYfFMOhDzhn4+te5tkT2LnjiKD5517iavO5ijYl61IQJDQxAAdbCa
50UHM250XR0YDZdiohD5g23hk6q1vVX5v3rvk3Yy7admvCDzFHeJ9TQx/IOazvjX8wnBWrWk29sW
oSajsumc6vWLWu1u6ymXra775g9IwkkrDvPadse5HN8LBu2noqh3Xo3CaZrREms6xUxqL4CGbGWd
UB6fyra9zwUZ5AW8OkqeOk5MOIwJCktqQHUeLb+NepA+QV3wYxn95Jp5V7ASaPPtqZAEjXAX7NIe
/JYkSaJZqzMztWdbAbId+hFyHpH/iB2+2BPAqCzWUEgaVm923kGFE+M9hoTopy+pm0Hz7RoznskN
IeZ/BhMzRHSheFTd91yuTIkIJqPl40TdLJ1UMeN1BjIcpbZ/RTgYqRRGBXFxGmMu/pihLrZYkFO1
70BMRLMZ5+1g8I93/GjoB+ze7IG0yt0OZGw9yAxfgTGMBYN8hEc2QYuoNeGz+ta/dDIitI/uLvPA
A8jGuRo8dbuVmjRws3Hd0agRSUyAn3Tyo57DYClU++m6r9VqUzxo9YaZTTtlmU+e5rjsC1HChNxA
U/jJxS1w1SKUXoOu5OFKqdqhM700KHZ7mAGG6T8jOAka6RPpPf5Yjf/PS1jhfoKrZyDnXWRLaUDt
cHFzea83kGb8mhVFxclCwxD5hX3XadsHX94WWMt8Nbf8uSsFXSUjQ6ItrXU3U/lljGSAtp30QT3X
LXt9yT6vuyn6XFW+d5Y8caf4p3UqYmhWV9rd1yI3iYokWnYHauKC9PZZd9LpqWpZy5r1fsb7udPc
fr3ZtyFHFZ4bsQcbd2lFN183Bu3g4IU+jEJV1R/TBgJpqcgtvyWemBmOqZJJt9VErWYYYQ96NMin
Joe46vpR4z7w27dgKxgEHlw31U/57YBmR3jHPiqLerBKuyLrPpwZ07Nn5wSwoN7qqRyVho6r2cRb
l5pEfXn6eaJAB3x/T+Th2cyAwFlD/pjMT0UH4475IYbVdnubSlZEk1qfeq6tLkPw1cOEaxMFrq+4
q9nd7mp31PhBM6lm6IiR8TIr7iPH4Qdaw8xMvGo/59aEAVQwqXK9fyQ0RZNpjifbnLtoYCA31Wo+
rbn+Plvz7Z8uHtGCplFD3GA6Uk8kbvIKIzIYpgQSWWWMcdbl+8r6/f/X491vSX2eBfey/zjWSCs2
WG+vbJEwpzsmOp4uhoMw89nl4BJyEQ/u06qGWJs8nuCCaYE3F382C0pGWsMz16wtVrcsp8luib4p
XWjNEwsmJzmoGyqpeE3xMUaQHNmVNHtng5WBIoNeGXNtWn3rS/EnQVl81asTRa9EAW4zPRx5qwy6
ZrQIxCh7m5uHE/q/wfzkaneD3p1+k8ofzpYwKOC8p1VnjGep8zzz8kg1Af7ky10WQBfYTiaJTEbq
dbFLhKj3XWu+lawoWcxPrbxYQ/oJDAP3N0k02SaONdEv2aCYiVR/CMw7Q1v7MfNSnDsSMGv81Keq
qsh+ab0/zDE30rp3hX2tJ82PezmDDyFEkNlRz0iBF6S18391NYgz/9NtJIDIx64xanj4Shl2BSPz
N13MTBBHh0HP/2Hf5Yns1y6unerHcm14iWmDonkmhvC2X9yM79ZjdS+E/chnLHadfAGu8WADlSwG
nDTVJiGJm+7eaY2PZsnfYJOT+zr8ZKRdQpmqflhoPUqIZoxGmWw1DYVytSZs9esXrTBBYAonko31
s2gRptu6SSBNQWuOjWY61q3+VFXTOfWcjsu+e0VB94brG491J2heFaOWxQkYvP6RlWoiIrFfmWzu
RmAvZWIuoWkya/Xp2dFoXXP5uvCasnS7cqJ9TWiKuG9I8dWaaS96834kiTcij+XXML50g3a/59ze
Ma0Go11TS0+ajqDaONlInlYTg3AfNeqSTwQwQbFkkTUvV62eLpXo9yqpfoviJvNr9WgGRx30SfpR
eFsTenQmjD/WbeebqK0ULq20IzTTUQu0xhINaN2wUBKKd1ZnQ1s8eXJ8cUUeO9YfxQbjvIwkJHgI
cHy/2vXzcLVnSvnWAa3dFJBTJrIfAxbhVLCO66I5ZGDMCpvuYSsPZbdMiLH5rGfIKY1ugD5nDynL
IgAH/5mT7pxQ5j1uVLKVBhsV8fmjKgrjXpjGMWvMw7LSg0+AIHcIXNRJqDPeBeJVFYb0chpROpMW
HpJzQ1JenbxIP2EZZV+nSSvj5mXSTR5VxGhUZ2SIIBWZV33fWKnaSdE/W2RP7YsK4ISFkTuQmcp3
GlvrefCTeMvxa+q0eqWWsZZ2S1Z4WHkXYhzw2uW8ZCjRRiURzuhA/6YEulKR0X2ZdmgN2CtmSkQs
B3fS9CbWuduzo6BKIAC+NVbvE8DRoPLldNfCumapzs5lGxKOywzFXFojCAJB4GYkkqB7IdTdD5yS
HZ6Wa84OQS6HCEhTgoInpocYenZeQnjjpj6ZIOy5Vq2IzTxvU7n1JGjLP0nigDxGxtP470V7coHC
H4zXtTIADw2WCIosQ9UBMgpP4bZ3C/OlbvQzE1ryr25pUCaypb78GhYEENlCKY6Zgt3JpL20G+J1
kHMnr6n+NAvJvrMj34QaX2sOk0gVFr+Laf9Utv4iOsKy3SH/sowhzIlE2Ruya5B+mnvbXvle+/Rp
mqr3rnUKEAZEAZZOjgTQG+/Iu9mvqcbkDoFXBvigc9Y3HdAly+CtO9qi/ybni9gaJvwtyWiL/ygS
Tlg/Wc2zOZl8oNMQtm3+OgBVMcvuwvSHZ36C6UeUQ+N6ZJV2YowYYsjY8oqjzS2H52N6UDf+CexJ
zFAMaMgD7Tedl2IuusAf1c9q+wXB9vIyEJW1F4NF0LsC1pQtA0dOSUns+F8qY22Xu3mJiGx566BJ
hJ6414QliHQreCcqYhXr3sd7wDEBiLOLdLrnOM86TgOduj6r0kDrRvifJaK9oQD1zOCON/ijEofW
QSSxjgMhsVsdk731C24c1+j0Yg/cPDAP2BgPb5a1RpZ00REyI8DFyOj4Jii0gtu/2HB1O1P406nm
iEh84xvSOGOQHnWgg8am4EpAQem+CEXQt+UUpxQrhTckZ+X44tCTl3eQdy7lOPedepzwmoc6gRgF
8puXvDLuuSvDGj6S7jLDzuippCwu1uZds9n40NCFUApWlAjtX3OhrxxYOipiDbn+nbt87vKY649q
9YICpoExPZ+7sQTRu5x4YafAL/g6NehzoN042Y3E+TITVM/20QRymtId58mT6Q4IwlwGnq2mMdRw
34EYsiPos6dKMFNezZRa87VV231baGfMIGFb+Pfjaj3bZJjuWpXEWna7t0b3LqtKUiQktwP78aon
QmG0uRtNvUQHkieBqWpkKt0/qFQMsbFJB23NWTKSzBBrLWmgwneJWnaSwLHSH5yI+N6soY+Ion4r
7KzakVVBhkszpPucybfJp8Jl1vKaO1kAzWPPXMgigzj7Rl7uUMsrFXtaiaoX+h7kkItnaW645Px0
Xur8aJo/bmlQYNWjufuTl4N1VJC+UqcL8uS7plD2uoZyX3dIaK8j1XhmoNmC+DOII+3UM+VDbqxj
hSbAnejUkRnp5DPa1+vyDJyI/wY0ypGNmGQQwG9kV9WLDX2m0cjITXRphyTftvx6/Vkf4FMuPA8l
uXl2dq/a23WaxHUys2HW+3voUTfF5/I1WeuD39iH3K1Bz0M/mNJ/JLUAZZuJtZ9TVgM5cyNsAl+T
O33ZPUscV75VlCe3jwTEODjdfiMVtW+QMbmlRXwuQM08BRjSA6KrNJY/jj1yOOrwT+nA62Qin8KY
Yqvw/6m1jlNlUlSi7Wsapka97bDYAmzbi2vW4mtWbbJfgfNUqb1nGpbudCD0JpJuiuto8dsvkZWP
rkVrWq3+dzHz+OskA0Ym2nYE1eRsyfUhNbc3tLXrLqvl64qkU41aKNyFSFiNQYSBnbGrGa2Tt2zb
y34UZhP0jFVdjfTvprpOFOMMIWe+U2OHCMWJR6ETPs7oPBZTiamt3mPYvjOc7tIsnsEiL73q5Mq0
mvXP6Nn8GQUrSt2HHMMSmPDWF2tcuCxgf9toHIZp+oIw0HKhnh3NJsLEv2MUEwxdx4R8EjAEzPeE
WGiftmjXlelTRQbxLm1A5tSTRRwqairSf7mOGOfUYrUDkgi3Q+HwN7vIOvu0fBgLBiPDMJA6y/BT
YFu4VeuD14Wa2QimWOiZRCrAukSlY0AZkOLbLNg1jyPJqHIFJMy1LUYMA1UxcCuWEm3ekj4RGM//
u1UPVGBEFNvtuxphOy7j8tFl1rdVDQQVY4IgVHHeQZaijevrlfPbmogPYNRo5pe0zBqWVBtk5aSg
d4X/yPX621UKV0YyHxFwUJAQTBC7gHYFIdsj4BN0XSjgktvWDQ9M61RHFj6cF9xfx9XMPmq2qjvV
jTHEzZ2yEOXbjfOv9Jl+acDREcUwTsg6477wJ8wbw3Ltt7usdnOUdcMTOfMmqTcupxKTu1VZeHpE
exmW/m+OfzPo4iwXFp6FpA3MFNaBW5YhfvFYrB4DPK5XCEz2lbSrSHZlEetj3YbUg3wSGcmenr7E
hB8vmWPv5019TJ1ZhxLNVXabv5WTt+7JDIBszn5ifef7dndWYjrh5BL636X1t10Qz2o5RKitSMVj
D7hsq41n20nAS67FCe35/ZKjySUqvGsJibESD0L1TqGo2+MSomkb9LPur4faQsc8TOsdG+6aB657
sQzzJpM1qJk3+Tg2ZQensJpQovSR0VVGtKQ2v8/GD+dkNMpxOSx8D4G28bHaDsG4Je+2mXqE5PRq
itZ1gjoviAGtP7zMWvYNEfo7YSSUjejt9LL+MmtAgg3FK78sKhVjIhJW3pQn6AobF69B4k9vmvwt
PGXGuqt/yMaOqgYKXtIUaZyuQLqKUmPcq91PvfXS6cmb3P435aiFmnL6XUf7vVFMPSEs/WKUDWqX
74e2OnBABFKUgqRgokBItzowkOcDA+8HgbClyFXt75ginTCLc2luJPHPDH0MOL7snLvIALoH8h1Z
apv6bQjAYT1VW/XXmao3Kc1rlenzqXtrXjXYgyEAJZIAb2ObtF2Q1nVJQG9MUJCL0C9PJ+ThE4L3
aV6ezaZr74rlsxrXLUzZ3O3UZnwOJkROWrsyEJv3d6qZm2uYxGBaJex1kgIHykaGcw9Bt5vNhy3j
O1aD/WPrPQteVLqxBcfFUvIeRflAmsNClECzvaDcrDB1hQzVbht0uOUAWRYWS7HrMLhUufjdNCra
dC1NKiECiaUJAtGBtDgmcT+Nv5I9z6HEAo2Q5GOwqGiJkThNPQelgcU6cPXiZLHEeaYE/sZcke40
gcEaSQcRWb2GhK7KmAxCEDGsSPrOeZP+p1aW3yUfyLho8pgaFv/AnJnhPGLvXAfrsKbcOR1o6ngd
/Td2Did9finm2eBMpJ3Q6iu54tou0zeoRjm598b8OJjA1qpbND8JrmA8scWZwqmjfEzxhfbNz7i6
a1i09pGKhj1rLVntTFB5OnnUN59J9ty95TJjRprz7jjs+BRNZq59ST3M9Y04MRAte60aACeyejLb
7dgNwqbN1a8Q1a/0vuhzVCIDDaHBYctIwZoZBEpdHZNqw2eDED6kqv8iQPjT2QBSEwsAtrqoPkYd
rowDzIohp6ZRy3AZzJB0tGX8MJMa9VwNME0z9sQFUPk7GbHp1lNul7cPzH6vlvUvbeMtprX1Yj7y
O42R11m37F86udjx0cMNLKVm+27qZLfPByJdRxERInrnZNvv7ODaAKTwUdWMYHEfvZHHA6FvJGDO
lTazOYN4rOJlgN/p1MjeyEiiJiZICDoyMxQi5qKRf2jo6PAoK8i2HBnmFcwXni8a31Hv3pJmvG5Z
ducKYJPY+PYoqa6J0XyKpE9upMugRYdoYTUNNjyOUd33xERrWZRZf0xTrodsM7/mUTzPy1LeFKD8
fIPacnHRJS4riAj9OfcGcWyXhTnecDezF9xhcdGJhctCve0f9GbVAkOxHxIbb1jauCU6rBJkqL68
GjUyUnCX727eBf3An7842KbYQLwyPb1BtFtmYAra0ySOWSv3+TrKnbcgvbHSrju5VvPmABkgc6mK
looU+fo8WeYFi6va83Ks4VY7bEqJPu8MFfUzuwzHCM2cgUGBohMHwhHAyb+qur1VOEGaCkyPkYwD
dKL5q0pfiSv4tj0YKfk0FAGG3ZOtMy/LEA/djTrkG+6BFK9Qf6959xma15hNVRMvZBnjQB8Q5HJG
jefOEhe9AJ2c3TJXjIxoh8K4ZfgDGo2UxafODskJ/br5mbBMv9YbuYybYirg2hMr3dxFmjpve+Xy
9o0rVfHSfS1jj6O1YQw4Jtp8ywNYg1YY3Hgejyjhlm81MC4/HHVK2DkZvaNNiNuZXPC7MtmSszXi
9yS6l8RA/cb5rA7G0vSBrYbtzoK41Sy+HeEX/ud6s3fYyuwypezsu8YX0ciYmEC2hVWSVrO6xE2G
82ib6Yy979nqrMgp9YvH7mSXkfIKcoIBgZpTLlWu371IUxEmoySQc0gwnkmCVpV70bOsiYYCKDs6
dv2McgyaPLKA1ZfHVRM/RkLJVNmcz7lFJw2NACER2c3e2LGbQNddytQOfFWRdINjKGs1Gqy0gw7e
tPvEtDSKDXs3oqF7rCzxKfLbbE/eDy26Zbe1r4gof1M202ybOLUnif2Jdeq+J9qLOTOKss4lSDtF
kMHcSBu37tAsW0xilLjDo/msbsUhKo6vuWkJkcMFzzpZntvnEWrgUd4eF1Hq9+XAhVcaFIX2rIHA
0WFTEp4VzsTh4PGXADq5bvKNKVJuBze/brN+lKnWB+NUsZNd82tTWTXEqAWNl9IvLYCCnQ/Zzyr9
JyoIfLREXI0d97G7FHg7JF7Dpj9ghoIbV9ZHKnE6hBuhywYMWiBFZ/54SnrxiuPJjuyKaHZ3vg6S
XRajtHqn2QP3rOzCrvbjSkMC1OsWVVvfM0x5bcU9SW7vo9bSwnkp7m3WvFZ9T75zxf6ypFfRWFMv
pIDsOD+umWmSD8Uaskb+H+pevJX5Zz9j8lkWnnHkH8lDOXRvWes/TaUjwtGS+M0uyvUuffl3anGR
CBQNQy8fWjO7x8WLudqDFamm0j8hHODoKI5y4AOHqfltovJnpLCyxJyzLmham0mvM+8ozSYGZh61
kgMUdj+Y9gENFGmUxBDUKX13tvl/e4OxIKEBOUMZe9dn2UvNCxHWhSkZDKWHfm7sEMmlpLq91RLg
4kXuPq/DevURwgYkYVTBbNbRPKgLsnKMzLlP5b+Bh8nN5IwAX4/62tJZlvP66y42VCLoZZX9TUaN
+4XXCVs2Xx0C2QLkXPdAqfhTW1l1zIeP0cTHuVhMWujpb5vYT5lju85ITS6G8XtCT1tqMxWy+1kt
y7fftuSHSOOw1u23njOHRs4kKEGqnwXqLbZv9qZNXRI6SXCDOe3NLYkGuyBhhNlvz2vJVHB67A96
psldrsa3VBH2zyqRQuVBo7UTi/tgpv1xpke8CdefuLyeZOLgmc7ibBhQwFMV0xo7kq5YEaMiTJLy
a+zyw/ZJHh0PB38czcjrLPL7qjXJD3S0D8c8Ni172cRG8tJY8rfMN6Qt43qZer87G9byPRnlsUd7
xaR5+FmqgprIYu60Vd9YQ2RU0kAGQHqIADDkqRAjbA/6mGgc+WyXi4Z8nR/tO4GfcxPRXtfSY+Cp
ySSs3RcaD4cVJ7FIzoYfzE8fC2GIAGEGc6GbOYAjG4bUQSg2UJWsH2CUPVaL0A9u/w+XbcKfW8w4
QfTxSqYEQhid24+zH3Ee/yfdVXdzn71oOjVzxxHnlnMepiOuEIvB1bSmsPNGRgfaX7jQV00yPsjz
5VX5RMHo4iu33ecajTwLRfT1cv2RIy20qM5OcpKCnmiqQ2zfPHgY8XdKzz5t9oo7E2Cc2mycf5l1
Tos0ouf9dHzncXQcUnf84+qk/zYQIgDqQ1HLLkjK4uz4btAt5bPVZENkKofmu0p3DuAIR50S/D27
26PDxGzeVz7SNYvnmLlpuGiDGy04QXb9uNyaRUCQRr/+s5Wpo85CfZvl5yGFJcDSOA2c5S8T7h3E
gncUZSVrhvwXZij7jg2RsciOXYqwds1BNYDxJjsHODRBfnLk2kFjuyJEt729Lt3nAWVubJnk1aqb
AgQBqJluxm5e5505yX9zUuFMkDXrZzvr0BXEuD6M+cq9sRv8gTk/PoXMnlWso5hnrP6Lf/vX0Pat
Bf2id24SOnEBNt7u1qX+wmf0tDjMyRMkMXPzqhLHIaDltpfq8KwozS3RpOIN9jWkQmbT/zTdDBOO
ukOnTAzhd67kjPd12BXrszrixJuIEt4QcfkGQJn2rfozOXDJmoYJqOg5xqZO4DlmJFWt7r2Rzlq0
WsnTutZXtSUPPEVTSPsKQJQmdPRVHfjwI3dTqnAZ1P2uNdnnzttwhFjjBEw2C54TpBHLTfqRGc3R
0d2fckHq2EI1bZwZTcoIJZNcEEy1iuZ5hCQisj+gL/AzeesU1PPT7HdZSDVyD6L9c1HOj5+XBAQ0
RomJYgwHU3/qgPPs+nYMlWMD3eTj2LDipMpgmjSP0dyjCt/MndfzpttPaAKeEhjoO1hZwZpxjBqq
OXrDcr9gUuSr8usLLeDE6sPVXCzAy8hOmv7Tdud/iVA0FGPn8WdftE57XfqkjLNlw/7XPuoiY0ej
MQwq/GueNx2gsiUqwLB3N1Jfov8ZnPIn81h4LXasG4TybH9WHFajeeGsd+OJTAI6V5HhS+64iXgG
fcUbXlmzTxCnh2rNWYkV+C5u4PlVZYDt8Oj6bOBvP9p1zHew4PDNejdaOQ2CJfUfAWHfpFdHN6Ml
yHzywozeP3OzZZiusr+Wh/2AeBEweSriRDj3pWxjAVqEcnGIRAdms9fvR8fC6la/uaTz/A+89dkO
IQermWL3aERdffhb0HPiMnlzdcJgO2G+EzN9KM1hANNISDdfyIbzMu4G/krauwO+YtBb2HZEOV3Q
2ACyviWi9OLQjaz/bQ/ceKve2slQEKkGh7py+SBGm8/Cg3/oL4FU1ArTPDx5fZtF9i0xRN5mTGZN
++INuR7ODvKL0sbnl+Jwl/C4mHCFnu08NdYiwiZrIbwYAxS03r9KBm47TxQpnoo96/t8jzaVuA58
pgijzMBDeLnSiEsN5bxZY+qpSYJwmovZ5r9ls/4g27+XNiaftApQjPf3wzQ+Vz3sx9qh0MI15/M+
7yz4pjsbPzdypdvrjnB5zuPWrWhLrUFF/HmYTgSCNKthZ79e1OqfPF22ewY6pDzBH9qipEl/1oS9
sJsCYMmzsOnwL0pUA/Na7DmOHqExR7U33aOqD9E+PuRa91EKdw+QvdrjT2EdZ/H79xS0tC/5XrcI
7pnKg6W1SM/7RkS9i1UE2B0iYfGHrc5AXJ/J8m2uwPAgRcpX2GFqhcgymRQtBBDjAzMSsqBzHDKO
ICpPSi302WkTuwJhubYImjZFEWXq3+Rsfzx21l1d/BiWCctuYsc5CHItPcW7QRwmxV6Hl2N1s6Cb
B3ih1avv8mUYyHVDundJGiRtQCvsH2MokQAXztVZMdKivOv2OhbG+watu1O5E9etV0QrIfhSIz3M
Smt2xBWyoLXfkmM1lvcKC2zI1uyu5+iCDC0vTWsi4nK87DR39vScVVhxNVYNdIN+pMEp2pMdcmwV
2QV+q/xw7ck5EqP2vs2S0aaSH4OctjcLYQ9HhszB3WutOUcaY7TY7IePvChOWi6Tq3/2yHfYl2Ni
n9aTV4XlS2dZ3Z+q8B7zURbn5O9E2gWOZayhyGWM4yxYN9vaw0LaXys1xER1UkUYe2JUWundqPxg
IMLgZPfCQB6SGVEtCrA2EkYUncs+w2tLHM1HNhI1yAdvUaZrD5Zg0m008GMtMk+9cYL9PFVyz0hp
gxYXrDk3UAVOmNWfjpLVsYh/T1GHG0Z7xJ3+938m3SLEG706iTKsmkulSz6x0T4W4skwRHuXYg4L
RwgEpHR6xVk41esgaNEXdPuyKR+IW+M/LMtzV9fzK4l2TkD+Hxhcu0Sqnzv92c2ci07nc4fwKmhE
CgrJp+ZhdGqdOzWESzv+tQhTXBIsaJ5kot9NUr/vTApQBE9ciinGfDwMZYDMeLuYoNcybVvfxvnp
FmFTFvbHRgb9CyMCLMqzfyeV5Gm3tT0O0zzsiF4MtaFc9hkb6MU0t2Ad5HDXGPZ3Okv7oFmlgcYz
se8aFEA76dmP1n+cnVeP3Eqabf/KoN/ZE/QkMD0PlYbpyhuZF6KkKtHboP/1s6juO63DUVZeCDgQ
pCMVM2kiGPF9e69dQ035FFqBvKeZEm4qLe02pEzAeGlF+hgimSdCGFNC5OYPA9viKgVtYaqWe9SI
71rb1cAlkDI8FmrGTNo/RexibtPJNm4wMRyU1n2aGIbHiVJbqvqEFg4dSHs00a2Pzhh3ZXtHQE6O
NYzGFcak15iIWcPsBkjufbbuMyQ+M10Z+pC/tiUFE+TfNFsM/cZK9YplCLUtNEA3SCp8KlD+d6f9
albMDorbHAr2kVeFLN29cEBooZ4MNuQk0ne3ZH+TW+ZTVOf+KVMjubKD8Esd0x4C6saebQKLNdoO
x5QGRTWJZFPWpidNChMhmRd0IcfP4Enu3KhNj27TrHSfQo5y0+MOLhK191Qf6aWRxt+7bLpvs2o6
xQXzfBNl1sof9U2ElLoewDyRpc2KVbHHfWCBZKRxC3ztBwCt6mDl1HZbVoqeWgwZSvzhc1348a2J
X207mLmEi1CkzkZ38maHexbNs2ZXD+xbqbsaYH+lyL/BJ+mZnl3nZjsp4hvknPyYQ3KKjVxfQRSS
Xua2c5qBi7lP+ww36sXXUIF0wjj13Is7P/MpV4RqTiDq7H5wmGH9KDA2QXVi2IuezR2Zhcqdm2PI
ErI+dkl4wyrMv0n9UwRO4AQjLDlGLLa5v9YOC+xaFeFXv08fgxZDERkLEC5MEItZp/8QKTuRSLQv
uqi7Y6h+Jn8yg6nVt58SHbxCQlI6gW7eYPvsSYTWXDd6tcnxG69QuDV7y43ZnxXlIS/M9rprjOHe
zEPWM6C9woHleO2yy8Q5S6++7CE0GLQoc2F0p660d7wOtWu1d+QDFvQ92qmDRo1Tn9TiqwjHlf3F
dr7jPTJuhQKVAHKcuuv6OLmlwBj3TrExIyI2e37uMcjNNxIKqp2rpxtMjdmDb+b5qUd0A0OiWmWU
Nl9cpQQBJ5VpbRfJ6JnkiJFkzwMJA0YFODMN666W752hfqLh7uzNtC4IAafKHpmzMD5G6DWhyC6R
uDhjGdwiN3tr/Fz1NCu5LpspuLXHt1pTxL1SqOu8DXV2v9QZwqJVj7VCzk/GEvhqymZPV1HcUxx8
GzM9fRiUgF2aO3YYi3rEzdpWSQL8Uk38VLpQWipXIghXwAbw7uSNc8iT92xKYtLiMFlltpLfJNMx
mB2tjtkghGH9e5XrQX/jxuUxUboX2lmkKjuGJ+LMPWizh9FFIs6OLV7p6YTkADpww6Ku4pHzfiTN
cJXXOhXA+K2UfX+0RMSSuHFsr/Ap7YW60pPpGv4gh7G57k1dPEF4wH8y6VTDA203Uzb3JqSjK0qX
cu9aNS1GPRv3qgK/axSTehOwW+rMFIMg/dK15SOXNRDArBKK+usuNvRbq1y3Yxc+jHb+gD8G4Shq
ZpbkiUeAD8vrfxY1KfbNglRVBth0a/9K1eh5U5y6wXyYbR0HYDRwgZ6AFuU5mlupk1PV6OB4lzWN
IU6NcyttUC6QpiDnRveN3bm3P58VFUr4/qeT02xNlFhEFUt+A1LjlTfSFmKKs8otRd/S/v6m6cxV
aqO2ey2y+4PQ0VGGYU9lvkBZOobIY3XeQi4xjYi+CXEluJLe1TAeyAHaBmid0PnoLwX2p0nMAhSw
zo8touqu0x+C0da+szQqtbI7GCWsTAFLDEQcz/ZkuNMriOMZHBy09PYJKXOx5NcdgCGrVuv7dIxf
qim/KiYBp4zO/Moq2y+xPnyKWx8nZGE/9k5oHqYJaYLVf0eJ+A0clCBhmZcyCvdkE6eq3E99vJvU
zDzgV1a9pte/DHGNpc8uDqwYprVfise+xeSnVmZxsh1Kr2qvNRvHCD5pAyxXvaCApGW0rTKsUjbo
EKxevVyx2pRXTUIZZcqs2ItDxYGzUj6FXYkilWRTylFZjX5sdI8/f8GUuukLkP9EBuvPdUtBL0m7
6JT5xaFMNTyDCjqMbPLrTTcQVyOELPmU0tonCv04PzbQmjYa0sbGHQ5kSGuoU3a+FdG+m3kowsXL
WkBmQUNMhZbQmeyKSvGzRcTytT9Ed61sVFi6hD7S8f08pL3jGc5bY/FqQb0CNk9z79y+NjEVkHdV
UQcd88YCh4RZpuLndkkePTYpCYemknwZ61a5q0omT3/wT22XP1r+NAtzBwOcadTQNbuLQKcF4ZQc
tSb/7jiD2OdqAEKFumsnu510gQ/EHUw8PaAin9c09IjA8lyqyzej1CpUec5wtBpaWEYXHGWI9rpq
1PTQadUP5uw27ZJnoyUwMx/YnzSGexgC9d1wUdrTYiId3S2bjdEMlFuLm8F3ursEfSjObK9yYzrT
I55dGIWIWpD7B4Tj7MLK/Oo3JAon5Dpch8ivyaPaqim+V8dEcIJgO0xJmsGi5Y6Q/ep21g7lR8RR
Djf8NhHuehjCr41qf1JsmjBQvfEoBizqm8CpbrOu+wSwjx0CibGu1n2zXXQ4aFrSpwyrJxtfNTgQ
nX6KWzYTgcyse4OM+I7F81DHp6ztvlt9/5qngEKpJPd3qL2HrumeetazY1UPPaZK9aktc4vgMlM/
tX13jCW6eYCzPZCZlmTi7lBRpkarIJFZqf106zu8c7HtqxvTiEAUqoSa2z5BBhgk0eUPwrrN8Vat
BtwmcZfolH01BV2q5RzZkH5TQY30Revu84FI1axV5jApJXyVDkoZdGqM99C+lsiyQOx8DTP/JW+a
2jNap9unJq1A1bbQ/jukVaQ6M4/lgr8dbG9AB4qWqsrw8CVXjX4vxok8EZNCt1NblifHfNOMjbnu
KFje9Il+l/WR8UjiCu3YfjoVgWRZOO2zyrbX7qQOd43pFFsNMCICByRcdvJVZ61wMwErZ1Vnti8m
8H5cFHCJJC/hKwRPt71AuluM8zzedf3BwQ/GWio4uIS+A4e56/sQQUk83tAQpipU42xRfKs+0Vw7
1JZirVn2VgengiaqmVm2SgTb22hkoYpnpDq1cVR4usrHGqVK1VVW6QmsR3AF2CnzoCcgohn08g5Y
WnU3JLhr7UB7VFtkHUaM86GN/OgI/Y635zjqqBEScUTT2ALXVO+6rsgOen6f5GNxDMRs46rauYHf
eMLIhitlImc96Z/skIy7JkGHZafWV7OI8XzF8gC2ez1SbN9beCCmLM6ObIV5XET6SdgwAswk2ZEj
kyOHpykwLx6sKT+wlRd7SMr61miz10w105Nl6upe6VWv6+lwglyiAWkN5JGV+M9wdg5XaY5CRndP
bQtfzmz8m8hl4CHyIG4Pf9w1GypnXbtBS7tBndalThghGymcghWbi8Z+bfXokdJQu53CZlXTfrrG
0npvGqJ4YlmJm1Y9IY1BRFHmiK7yttwNTfmctwTMWaPLjKf64TEsyrcIUzw0Hgga3YChItHtewoG
wSGzxBe6CFRSRXiKx7R6sjRsA8jii1H0u1TJDlkH7noIypvRV28c2Vjfx+SUomTVkomGMtHUWSOP
3dTcYcyGDtFrn6gF7nIKXQkeT+r/AH1ry9wPdn9L8tixqOL9NLqVF7DiXeE9tNlBHHW6oTwoLdm0
areLNbW9z1ikNrb6KNPOPKhjstdbNjFqr2N4D4NTlpjg+zpWGdmQyXsL6QE+9haZho95r3RhIiju
pmWOACvljtc/f9G1RFmz6Wt2RrKzMoBtgwXtCZBxeDCzgLGaUXaJw/6JlF8wF3JfxCC7Ra2O11Yg
YtzLUcVekNZBVSGL8vXxhHXc0xLkao4VjDepLrq9ygU20C3iWzIZyloRXf/8xa9rz0+tfs9CJDvF
+YQSKsYSj8eSgJ/Y3mcZfvtszMaV0wYDpff0DnuDf2zj9llYUj/5UXc9wmHfGZRqd0Qm/BCGtL10
IJNlUrB0NiKuXijc8iK0j21Qul/bthoJeN8ZkZ0d/WYWFtOB3c50egjMUItLoiiGipVlPxebARRs
0IBSmTcc9SRNshfHtDxoZVZTGoaPamAPx5MFEFFhsYlHul9F9A3Dejz5SC0ITC7W6Jx1ODmF67k5
DB0/cJ8MWKuPiaJucIN/RjYAghTn1aF2wJzYV6QsiRtVobrTO452NU6ER/kIQpl82Ldbsym+Mw5d
6icP6kCCOj1QScEL8IEBxHA0+eesyAMqzTppE5USb/E2EC+fGE9WYT2N+LJX4WgEh2je/Iu+OLq1
GgEmEOo2M/BOa1lJgu9QH12LBPUriGtReIgz0kqvcsg+dgrdLrKl2LNsrdazEtTMp81kGk+T24+P
zsg+mV6ydWdLzPd+3c6x1xQvnWH8LEXyRCSHem9pRyw98uBXsEep/lW7xGKCCsuhWxk16jHeTQMS
NBU7s+WGB4rDAVYrYN0uvofPQkXbMvDeRA9D3BbFibsmw4W0Lp3oJquG8FH2bQ8CDtSv1EeUxy4y
Xaqlb+z41Z0rsPRIs83XWhU/U/xHcZel7UuJ2uiaQ+w0s/iBwy3ZAnSbBQfFcJPmtxSYqzVEbgZS
3E31urUEElxrdoGQ0nyl9zAGkCMdCMnGFGnMngDM41sx0p7pJv9Tn86Jr1VImkyGk1ST/CJse/jE
RpcDFpuwMxpPi4fsyaCl1Ic8WoXg4iYt3Z60tFFwBjEsnlaF1TqHXBQ4sQKnKa5ZAyBm9+qiQZMB
cAWBezd97UYDy1r3NKkkaobU907NOCNyRrQsMeJmnz72htw2MkPHJlnnoRmsWpiTBz8NSG0YYCNg
pT1MPsZDJOdEmPg1Xlr3fgx19UtZbmVn1V/dqa9xMAiCS/RCfq0BbTk47m0VOk0MtG0VxmCLAn0Y
8LWq5ldM7GAQO+deTFCYtAmM0tBGlKnMQiPJywoRg5XWZ/xnVVJXXwDhtnvThpsykPWns+XgVWtP
bAYqpOUObYlWZfg1ysCqrPTfNXI2bLjsVAQGa5+GQL5Emt6NeVbekhMj7oPA2FJG2bqmXz4FfcOu
e9adVehu48qOHxQsE7nmxzC56NY2Twj+tC8Q7I+03O0nNVNejFZ8cjVF3iFhgp6C5yeXmr1vCpSl
qu/Gx1IC7wxMAmbNobqeUl15nkVwq8Zw3uvRFteu27XrODcJA1FV4IR9+5jhMWE9yltvjJWbKAqZ
JGR8GvoYpyli8BtH8FpUnRo134SdzMAtP303NU1dqTCTvvQ1fuuI91CUFHCWCGLd1OAGVhgtUFrE
/viiQRhBFSUVNbz9+Ys7ui++iiaYDqxYa4IAP16uOwVFKysZZw1akM4W0oVDQgPh1gftTSKuv+97
YnJwN8UoHlBDKLSBN2WX9HviRfYOHagHRgUVEjZPtItouBcuAkJa+F6jwztUWsZHx05wb43QZ7Tu
HYWSfCxDOH30mw6BEWlroy+rL6QY0LNzbLB0jcYKEZ9T1bfOQUaTAoj6vbXN9FsURmRGzKgju9X7
nUXG0LYsYtybUqk2kVK+UeaQhz5xyg3ave4uAFO0MTFteehAsPwnWvHM4w+P13wa9UzZDBaDcWjb
gXEeJns1LYx7FQfRVawZrofgSLvWgC11RuEehXPQjVG/ps9aniZt3LmRiSzL4R0aKPp1qDevJuFD
T/TPcLdU42mccnetj6q7Z1uJrXawvo2xrW9F0D/YPZdNsyqKhRnGWrtrv1lzQafOAUA4MbEA5gg2
zoYFsmqqbLiT9rWuZdWxQyWNmpWVQ0iVDbnPMwvp7xlOGq/OWCVCXFDpxN5GlQHIDXTQWqvFrVFR
lmbRQJeWFJ3mtXmPzB5BOZu9e7sd9hbN6esOMNGVkHdFqMFSUiy0Fyq8Kymje0gS404rc7RAuIHZ
qN6oYwAVTFbsRkziS1VAU0XovptGbj10TMIIxug+Ium5ErUPuoll53YSTXcTabI/ql14lxfxWxrA
XR8NhxUKO2YsgiPCgVpsYuSga1OP9llRUrmPJS9hVAF6ZdBBHRwPvWSPmjQlJnbKgm0RtTuialHg
6XE6bn9y+PFzVacGNhF9OKycaBYOpUO88OizAcQv+ZC38bMpBvfJRR5Kab42WC7Llm6+JhBQqIjX
IF+iDxmorK0xjM36NGzcdh1qdyhhdsyu4VryJwrh5Q+wL/GxQY5yZbVa+EQtScVbDz5RqMmNY5s+
+64w2+J337T04X6ucRwNgACZrrTdxKQflbpC/TT/Dnjvp7aX8W472czovQrcWlF4X4kUJEaLJfIg
WLazaPDpEuFd7CL0LJpJWyLxQd26sOvUurjGUSIPrq5xO8UeakL2oOkFsRxGc6uBCMVgh6910qNd
K6qb8kdXxt+aAV6ybYQIjNT6qHQj1nK+yiG3ui3V211QKvKz2SGlUyYd6r/JbFoGbX5os3yjFW13
F/aRgsc/xjyOGifSYWAq02HSYNC4YWGv1HLyD4VPPVca4GjIn5wOQWtjcp2o+jZOTM2yphocY6fT
WCO85jVSk2YoXmkh5CcUKtVWoTB6ihg2x1gIc6t1dfmABX3vZNW3BjzL9yq7Tpjyn4Sw7kGuRreD
6n/1UYLuCbr4pBRlg3OpkfsYdP+66+AiRHVtU5OAi2DWQt60qlvd25r+hoJdfRK+3BMuUmz1vLI2
UdE4T937OJnWzg7T6EpV8ucib6dnZAc4x4rmelKSYmvJKbgQsKL+36wT22SjZZHxpJPN5y6yTrh4
ihCOk+9MDXtgZcwsuJLifVJr1bpqxk/OFECPNoIHnPqsGif5OWY9vGrnRaqLEeDEppkueJnaQMMw
A7aobjoVrgpz+8/wjv/8SyS9/O//4s/fi5JtRRA2iz/+91OR8d9/zT/zv//mrz/x39fR97qQxY/m
w3/lvRc3r1QQl//oL0fm0//17davzetf/rDJm6gZ71teuw/vsk2bn98ieC/mf/n/+5f/8f7zKE9j
+f6Pv30HZdrMRyOdPf/bv/5q/0ZMukWA2X/+evx//eV8Av/42/Vr+koqAZl6/zza//7I+6ts+GnV
/btmqzox9oZJy2aO2ezf579x3b9bhrBsloqWbtnqnPqbF3UT/uNv9t91m3ItLyTHgUSmqjwWsmjn
vxJ/d0xTI9PQEholaEHg0t/+33e7+2fUyj9vGtfiX3/+j7zN7kh5bsh8nwNX/h3IopCPaMNAV81F
LlSWZxG+RlzRbqXfT6QPIkV7IajwQiLWX6Pe/n34Rc4LUvRmyouw8QYoWGSTUL4XB9Vl/MZb188u
hLvNASi/O4lFMAp7/tAIUER7U2R62KrxfroXArT+mgf07xNYjEvWThCV+rbxpPbko2WXyXva3oFf
OtK6FG1wKXfozBlo/P9fAt5sOhUytKrGs7hGfoZ7npbymNf/HLp/Gbm/3uW/Jsj8+yzmTNxfDu+G
JHuHOofHogtqcO69Xbt9AzrnQkTkucdokWLpggwzjIzOhDtVWM/w4On02WkP/DKifvOUnvn+xjx7
/vL9SYMgQKwpeUq7eNjKEp64ajjBNgLavbLtRNl9/DnamSdpmbvV0f/WSrdGi7EK97G2Blqcv+Vf
oGRvsMysSZRYtSf/O0o0xJeCvt02W4dXqKXW1oVbdeZKGvNI+uVUMxLZtahGSV+FxqdYkV9sMpls
d/A+PsNzV3Ix3kM3ykOVroFnGlgtuji4rayWiJFB/dwm7YVBc+5D5nP75RzCvk3HomikJ/AZB1RP
WZDCAnxx8OD+2WksRrwMwqCHRSm9LmSvVIWetIIdKPUNepxLN2J+dn8zqxiLoa9k8LUAfeBpaBQN
Wu8YBDtzimcdEf3rYwd29EeCX/pWlSTByWpK1x2eMeI7YOTIscOYQ0vF/EzlxPkSqC1lqRng7JaZ
OGADCgZak6X9Ovaj++hiF9gqgxU/C1k0CH5ZjxP4vSbDAqizDgQ/wPq+rXFHeFGgRIdIOoEERZpq
+1Z2FaagbNo45oBisp25ygqOzknk5j2G+A4BDjWYoB+Gtyg10RzRI2fzF5ea/aRAL4MRKeNrOSjz
0iO05EtT+dNdlRn5y5/drsX0JrpkrF1aGl6Duzkc3ofmXTfuUxS9f3b8xfyGMCSHx8Cgqf1vipl5
uX8TipKiZbT6+APOzQuL+U1mcBd0n+etdJ0HC8p9G19KAj4zWPTF3FbB982xTkiPotVMXV81/XOM
bamSxz/67voiyq7VR9ioWio9yk71SpUJbcoxu/n44H9dv/7vm0VfTFcTHkE6ALn0dN16c6PwPcyn
66KO3hPFfu2kfPZV6Rlu+fzxx52ZHfXF9CUxobpDx4tgwqtrKerKVXdgXP7sNaMv560ph7QYMuKd
OWLMRpxm0MdHTCbxxXx8AmceJH0xcQ2yjqe2i5kaK786FgFuIwWo54VbvQi5//ftWMxZhA6U0PcD
bsc0WZsCodSWVSd7PRuhZ98WxapzxXiw6ipit17rnhFJ+4FWl3XhDXruBi1GejJa9RD7Bd2jzLwO
bbRNoBOnwv2zdYa+GOh0DhNE/9z/zMSbOhWY0f3vZGVf/9ndWQzzWIJ9tdNReoFVbLoW6wn7sI8P
PQ+I37xNtMUwd2x1mhqzZzDE4cq3iTm9Mg13tiytCfe9MA+eebqWWdWZHGrVpFiG5RmtpHWCufbx
tz8zSWmLYe5nImnT+cBWrh2b5Es2DF4QK5TkLzw35y7PYmCXg25k1O6kp0zqKTcbklCCh2FSCJPI
T3SoLwyQcxdoMcItoVK9rng8K/hgBNPUT2HRFxeu/pln/+ei8pdljxoovK3tRHqJRFE65Y8DTJar
At3bn92ExeBOoWrExsg1Qt1+srX26NchRClYGH2dPH78GefOYTF+MU+nbejysvCLbxUkhYkQSEJ+
Pj74uadoOXr1suxpiEgPpdMmDjQvCvO7kXWSm8gLidnnbvBiBJddnvuSwpbHgsaCCZar44Wrf+bK
/Kzg/HJ3R4eGvp3xcoACtzLUI/easKP4wqU5871/ZnH/cnTDEKlObg8rmJF4KqfJPZTKbx9fdm2+
eb+Ze9TF6A2StnYNsF5orBK08MIc4ZYX+LKwONVkbWrhvS7T9BuJbDOELBO7BnnlWiGxloDqqYMh
oIrX0UHn08TwvRtw2weiRoJ1lDmZF/hqd5yMQKPJGk+HCLLQhUnzzAOjLmaFMQqTxjKZ7iVp9yzB
oJvnr90YY5dqmj+b2tT5fv9y5du6r6GUT7SCx0+K9RqqE6loLnBj58KDc+4k5lv+ywck2qBNODQb
T4HlltQ34BUBaQAUxkvz8Q0+92guJgZIRJhJdE7B7yPnc94U6qGxcvdhqPLgx8cfce75XMwLQ6sJ
1c/4iCacs5ZMo3JfdaCd648Pf+4aLWaG3HVSg2yqxuvtY0dmVEXrtKRAkdPg+PgTzp3AYmKQFpX7
dKCfgjbmMSvNdSy6C4c+8+XF4tWOJ440AJQtnoV+D/4GLR+isRkcIHs+/vJnbvAyjRrAfB9oQcAj
hJRoDP01bxZs+9GFq3/m5SsW84OTF3kPcKTxqvqb2g/4qL7oiPZS/3NvP/3ZGczX7pdBIFMjk11Z
UkcbxBrlABT54m4yqsePDz/vZX4zw4nFIJ6UCGISpgk0jv34yc8SdefXifuCRANZyAx/a4SvngK3
6C68aM7d9Pk5++WEYq2LOgdNEPrI8JsV4Ce3fBMRHarhqsIJ9PF5nbszi5GtItsCLG1JLwfBhszo
yrRerZKwD3pCcrhwKmeGhliMbR+CFYGYLusKrQaP3uRf3brPL5zBueu0GNllHqVZ1XCdouKlM146
6WNe/TpBQfj4Cp07/mJcD4WuG2bK8RGCQ70xck+r5a2fRvtK7f9ocSrcxQAH4g5aF9a8lzefNV7P
9HuvWnEnpx85mccfn8fvbwItoL8+T1Ya+E2JMsqjCA+HMmq/hbbwPj7276cP4S7Gtz71tH3n7x8X
t6Hloq0dV674/PHBf/+ICncxssMcfKXhMjdJcvpKSZiO+gJsEMa9tQr05z/7kMX4TuNOBZBMAdu0
S0/PS8/Jpm+4+RAFdflrP+l/toYX7mJYg7ge8BlpEoWmj2qYwCcirjVIrR+fx7m7vBjPdpMPkxS0
W2IYHYbb7wuSHz4+9LmbvBjFlEPDscCl5zUKpgXElJWJzg2G4MeHP1NaEO5iIAO56iod4TuBYE0M
MTatcPrWOJiVSoNamII1msYB2Gns3qkpAtUs5vboAn7Fx9/g96Um4S5GulJ29Dlzbg1hKsYrICfw
pVPm0ehV5DrtL3zKmTvkLMb6GEalUsesRAy7cA5a26Ef83vtwlU8c5PmVt+vbw2zt1o8RNz/gZia
LLZ+YId9rOz24eNLdO7LLwY62S6+1YwT1f1Au+nZtK+rcrQufPczA91ZDPQo683RtSiO0MrHufyZ
9wbgAjZvWgsDSV4YIb+fz4WzGOlYxZA5lU7lNVi1oPaQaplmtrFreqV5q4JOuXA2cwv1N0sG4czX
8JcX+NSn8PQQwXqhWe0Lo8PIh/iHaGFMQ9t4MDdulH6y64ncO/KSgZVObf3ZrZ4/vlM/C37/d8Ui
nMVMkBh9OqE8rjyBhQLhoZbEgDZrorldBM0dmKKCNOw2C8xr3ShJ1sy1KdtUZtkdHUM4hGuayZdE
KM4Pn8CDVeY02h2QTYGNagT9IgSZFRFqJCdLWS4mAehto/vaGbgu4yhSfoxYbeZ0AIJ2lKnG9O0i
dO2sTmzRvVovqE76FV7V6aUEtu+JMQON8fGpz8/67858MVHlNaFnYTjMRCygtpANnsccyWKBXnRM
7ibCSsqw+KPNnXAWk1ZJsEg1xgG4MxIENyAmfmB8vk9t9Ucjg68fn8+5cbGYl3wyWoHjh7U3mOAX
wYcSjWKCO81SDeG5oD2ogm/6+LN+btl/c/HsxfSE7r43nEjknhJ8izUNd6h5sMmyCIRxCNnba0F0
NXLrMhhew2wZg4zSDxQs0ISQbriVSAPJNbswiM5MZ/ZiOtPpy+Zl1Ode4GAOC/RZhKqM8opIr4vv
nTOX117MaW1sh2GbqrmXZY2yiYYUVpALLN52LP1ODrAOhjaoN7KGsRrHqU3Whph2HUKYTY1pf6v3
uekBBQHcjQLik6bxO7e3bO/CHTkzj9iLaTE06hKtfUVfbkIgKZPOfvOHvn4hDXJY+3kY7wqBMSTq
I3UmFMf1Ph302LPwqK01hnqOuk2PL9yQM7OnvZg9J6N2AtOqe5SR5MiA5NNtQbFqvEq01wvnOw/T
3z2Bi3mT6F5A6RNx3MJMe4iNRjSQfloFPqDe3LpVXEkmZaUK9U3hyrCfVMGVufqo5zshjHajdrK+
sHE592gs5tBQ1EBnO0el2VDcYqnZ5XG+78vwZGX435nyPj7lcx+zmLB8dGqWRY4IlT9bp3YJzCFW
mvK2d+DWc6ZC4NRqtM2ffdpiysq0MpFjLDQvLvXhutUVDNlDX+J1t8yTndtkbZP3OFzo38137Xd3
czF5me5YoNtwNG9gaQf0KfviRKVzYfZVzxzdWsxWddr4pSJineAi10bY3shdGygzeKoiJ9VQRLAj
8DB/rCor8gb0+aSCtuQk9/CCUj/3IWz6LnSlHDX3x1f3zMvHWsxYzYQxc8Ro5+FNWLnBSWjKD1Dj
IDT7mcL5mabcn33QYtrS8e8HvZvqdOLiG6t41CdAIgbG5I6IJSqra4yaq48/6szzaS1mIBCLue42
ge71Sb6NbJPQDhOeO55gl3DH4s8Gm7WYWmTm16keWprnk36zyo1BARxMnADRol/0sP3Wq41/YQic
e2wWU4yuTWadSoOQgxLHNwmcAfpRbfvx1Tp38MWk0USUtkPUwJ5exdFDGkzx0aUH/4dXaTFXhI4q
GyWjtWFH7rCdkCrdheDg9lblAw8cKhuAi8w/fXwq5278Yqqg4FRlJNyl9Ku1En6gX0Kgskc9ekbo
1+2MHAcDMl/wjh9/3hl5lLAWs0U6qkQG5WXvGUHzJdAgSZIeY+lP1Hj2YJG9usJl0wOMLeU2h+Rc
dsZqitotQYg/GAwgnjAGogbG+rGJhGDY2axG4dASVaP0qQdr4sLUo89f6TcTm7mYelLHCLNYmLN9
jOsA0L8kexw0Irixxg92HUiaI1KC9QReJMeO0ruwmEICm3d9pXSfC6N5awhiJR25jJCoW0aybvws
hqtMrjccwZi80z6SO5+lz9o20URjsfI3vmJlHpzd+FRB8XnB1eI/9uQJ3eplDBgZe51bXbgb6rlT
XMxlvRyzidAI3sQClKifaCNLXAI2dfj4QY0nTLrOtdka/aNwSBTdhGx5vpu1Qc7Tx8/DmefPnP//
L1so3bSC1FIL3MrwKNdxL4vjQGVLIzTNf5vydnwW7gTF8eNPO7O2WUpVfaNHY2UPuRc2w4GQuS3L
wmcltPdGk99+/BFnL+likosNEIa6KRpqTJ3Xd/KZhFMCHGtnJTN8SMBi8fSS9g69/S5T2rePP/bM
S8mcp6pfrmNFBg7cC9F6mZ77a7eICvBHI9ERnVA8ewghpgl4rqJShgvXcj7y70bHYhLEiEoGhR/C
bwzMV90e7c8y6i8V6+aL9buDL+ZARcGe3VhK45WR2V6VlV3WV2klBIiOqHr4+JKdexgWU1/aF2Sy
K/7PflR93bBvvo7MIhDIdVz32swGHCJ/9kmLOa/AFdtHIXuclu2Dp49y3BqhGX8xqUg8mMGoXhhM
Z67aUuOaKyYBP3lH/drGpplPwApGoPtXIKQujSBG35lHbSlwtZUeCi0iYw/lYvUeNNZ0m8F9KIiF
JY8T5FmyBzQbPuGXszcoJaq1GedkGhSKfaODlKrBqflA7t2RW0uMm6KqjwMYqMFPt37/PZnSbUmO
qiVK5SqV2bfct9ZDQagWvqS2UeBExG+tHCE+Z54eg6fOjZVJSrYZAIvF/k0YZQBvEYx6RxFEde/s
qMc0iMm0Cd8tnV1NWforHB/wXWdydz4zT7ZlSfT5gBVIjTwbzxOTMtlyn2PcqJCZuqtYBfNXaPvA
B1QWm1+wkl9hPaOlIp8t2P5Tab9lrTgRFE5sna9cCeAIc6aiYsQwvpQtNMD32HpWClL2dOVAKu7a
TbtdOsv15mpemm3M5gEfPMHdUiUssymumqo4atP05PT9Npu0W+TvW4hs/0PYeexGrrMB9okESFSi
tpWjy9lubwh321eiJCrnp59T/3KAwSwvbgd3lUR+8Zxc/YVa/hj5d7tx9W8qbwMXgw3g3ckfx/w/
T/3opVzxTcAGJHvsHVS4OBuEO268FjAGaSTk3wOrTZc4BLxrIWVFdrygUPXVIQAsDqejYx1qjl5b
TPBK1oCCnjL9aQ1q7ZhbDgcoK739/1xB4tXFORQ3DKpU/Xp2sIyBBU1BsrYBXqbi6Ec9Sk5AGV0F
tIS70CohCo8P8TR8Nual6X8Qett+jMBu6dgxTqbbArGKEfl61eTTCVUHJWmghGlFGniJAZKu2DL7
NJWFA1V3b0n0WUTM7WfLRixfucge3eTXjF8mVWuZ36D/mbWnAUzF+xmMyIEL7doFVP79o+sAz9Ve
vxoXILdht6zH/qnJi03NHin/1Sn/IhxKlr7A04M2SsSoqq55/umP6Qa5AF3UCBIg63vgfb3+ubDT
J8VxRT7L31dhzmKvNeoPJpweA9E9LXq6NVF5qaVCLlVhU+4pslhduvNtFo5acP3R35L/OcGk8sbk
MZL/dWHLXpjYJ+ybSZiQkC0Z6PbWICWYL6cYoXH6shZsPEz2JJmx3mGd3Vc9Rb8gmk+Lr/4wrkuS
3fIbWtwpLKESrAyAHdfS7l8dplBaOJMxLLoi9IFVWD8LEgCCFugL1J+q5zr04ZDbh7Lx0XYJqiSV
n54deyYUQ2Sjkn0S4aFwvcekj3b+UsCGeYVZgIfALy4FAp+4LEEY8+3PX30ob3b1VGaPnQTzn8+3
KgR2Ni4rWljnCdr7xACUgrvXJ8cSLSu7+oiHcNa1f7rJuxTlgiCU3b5Ob2EArZxqYh7ro3Gb27Qs
f5zx4oDmH5ihmh+D+gH0xXrCvdd0PCf5twKCxvMEYzQ6hcgaU9Al1iB3xeKjYHK2DV91LNq1ceMT
K1d/nYrIB0ioagBz/82jdGtBB8qHv8lsdiW0JZ05HEWGl8zA2hifRM/cv0XpPEs2o83HPmCeCv1/
sLo08D3sKaT+8HkZhYN78lYB3Ld5NXr/b6B/JvEnEQCdA0QIFb+5VpBu+EYBYtHVm9STb+FynuZ6
pwIXxn8JcfXPMCBhkekHHNgG1r2C9ozejh090DoRYMSIlVDhw98B5WjXB7/8lI4+T7Hc++YP7FAW
iJtfHD6HYNanUVIOVMgzOqlOQL/rut/nyb7rgIxMN5t18qa+Fo0FPfJqjeoLWdraTrgAwEMUYbSu
Spi1bH0L4+Ix4nSCIKWIzwsMCrmJ1xnbnIlodvgEVuA4btZsb5fqIZKE+d4f9vBXJcv0yvut4nnF
YuPOKn+m/LGtJlAyxXucfXqxsw7KDmKYT8o6b1QOnornYdbsaHc9IDp3N4QVAHEDijrfzsmvbPgY
5DcKxXd4TNcJ6FwVo1Ct+UrqsDtVSbHO+x4EYs8riUiwsTecE/uac6Nwc9jXzTdL1juR8HT32CxH
dDxWzpkh5DkYMzwv8cH9n+odGHzCBmrIHm5cpUBu1dcMygJuJD6YdRIv8BmmdeKTrYTdr5d7Rwbl
oUn3qOAhYTVEbDraLi3Lx+6HPcbHhN3MXpSPg01HMW63Mj8zor8Fl8aUCNQgvhwACOvaFfu8/hY9
wsx0l+CBqTP4AZIn16S7ytacdtcYM0GS6X8Z2IXUfmVXHh4my1Ss9QBKbD501GtkC3bBMq50PSb9
fTYpV02KdS5ktElCHSzVQ+UZ8VBhK9pUS4wiG+euT7qYmF97HOwX0U5mo0RRPWd2Ge/yhn8BY4bp
su6hdZ4pb/aXyQIPsfErNT7DdkivfTI70LAy9pecSLNxTs5RbsZWJCftBCh/5jDGNeRhhTkvjd+0
3L1DxCSyg3eolzCAikwf6F+GcANIUv5LdRod805A5YmoCgHZTjWIozpwgmNk++9xF8pLkyztrQJQ
wXpnHmKbmorvXluHtLYvwWSOTWzl2C7wZq3bpagf59J0d4+SvR8IYFhNRgjtgepfMaLw11TT2wyf
gmuvHLZV3Bzr3P07UK09By7fA/TNi1NqVllYL6eM8x/NcACIah0ik1nC9ly2qKxz3YLsKMs3pDCX
AQw/QAY+vjK40IgYt0uhP2PQKZCMsrG72t6y6/RoHqBD3cRcg5ICi/OQLunLdB8jYTPjIrJ+l4k+
PZchsGu/FoDeFtGx/cQQdOraf5jJ25bs8wNK6J6ySMLbKkHYsGD3hrYq2GR4c86ZDACb4pktHA44
oPlvY5J8gDy8k78Ka13H/cbIQK1ofvJ26ex5qYYPB7GozruXXnoXoHBHtwwtiCvLpwaYOC1leJAq
yNAr0iSrpwnLnKjpTYx4VFKo1/x0/IFV+jyKdpNhBwVq+hiWxQN284OG31uBYgDMA/kkaU4OIw9r
R87naJk/CiC8G53IzztA75gk9kso6yPbS6BaeGZq2e5qB4EyEi5YC2cJGRth9kpifTvXrZ2D4p6/
dAf8i8W3E7Yv+L6pOrVFZh8sVADUJd7UEuGq8f0fVmPUhuJgxDlVYScshpIBLlSePgFpk+7CpfT+
lRr4otSdPiQFuB4KU3ECys5VGdcjC86g09EZUJ5VC7HPkLqsRvt9r3HNW4konvs2DzH4SI+AvnUY
sLJKt9rZwYi5wU3a+RWdOHbKJWqqs6OGOdj382QUv9tLf3HL4JPEPo/VL7KcJ5Tx7tmTFcGZWzUN
TOl4GZGJOLX7F8ETIJyhTPH0xSiveW2HwEVCYsldmhn7IqucVBJ8d3gNRre7SmchoGyleIaMHUHe
8CPABgPAHDD37g6F1VgdxmYZvx1xr5YOKajtlWnGYCNkbe2CLFveGAYAWWiNUNbXKZKifdu0nC3S
bnFVRAmWR8djK3B0dYduCwpXjJYqCzlmAeOe2RnLq20NT48aKZ/a8M/LxjTZS8ujxz8jfN3lEoMS
utDl4te5zS3qdwAmcQhs+UBi6uL+MKU8hmTo/NogXetsxLJgpuSa9rk+yKTvn0ervXs5x6AKTl4R
GiKaiMnblXACUHaAYDD9RV4NwTgKYMJEVsv1ntWqPHomqspTD3mpOw4TiwJrd07wWyYzpKydjqcF
skPaolHCFP8b5nb5UnH8+Jto7lKI3ELVdJldCzPBEvsoIguyPX2YB1zt6Dv88EbOx+qkJoIh0DBu
fUFRMa1HPwBWiGxjMStAQTNUcVBx7BwmtfUeF5XAr1fVT9BSne+uR+AIzJYJ3NaxzbPvQ2I/GRNB
Rw88j488T7zuMVAO4Cie531EbnX24xAooBd59mkIvYWg2Omjc0Jb8wDDOX2TlZK3shrabWzm6RkB
L0aFCqviE6OOvYVIUJW3sgyim98nkBwD295WUd8eZIeRQvmz+wDbqb6y1phvimkaXnRz9zZ5cCpG
CGMLZsPa35kSuc2MJPVE00+DSBFMmtp1bt2pm8HvmDrpc1G44QMb6+bvZBmzxZ1C8pSLANHNPZx0
B69J9lGVyH3g+WweFqJrdyFthL1Rsc+pr+cH5XvNeYHssQtkU+0aO0RIO/ueM3ENJOeI2D/06xIJ
dJhVlxE/Q5AXW2x/R5nKGGhKgVwSi+9wKpO6eOmzQV3iYox3qQnyM/6z8TVO2jubnjDVtzPSZWu0
i/+Ib/JNb9q/cw73B9nc4yRBC3GRIv6w+v48B+6pKTQHRfcUk4KsgmQS6xwp3MaZQxohkOGdubpm
/pJ8pf74vYSKnJJRmU3SqGcg8zXpZ/2HSSlAQMkSY8Pp3uwsQf+a5e0DnKpq1w2R4ivqBvTunr2F
vgW8umo+UstK105RvFushB9ahZbMswLiE9s5lm3g7vumHw8IeTDxovfcGRa9lOtPZ6V6uO7Sjq9l
CBAvrReXxU/9WytOpTRIPkQTsNQ8puXV19HAECawQxxpABm1oy8Ice9TVtWyHSIRbdDXzADmZ+C5
MUJPpyES76r5ZYz85icKjXyzJCXUCbzIAy/hjB+sleusQKXSFWH/MsF/OkYFeWK5dHK9xKHcla0b
bLHUqWfFyNLZa5Ma9QmfClqmnFA0+CjBkzDaXKh1msOtUbGw1rEvlh3wPkQ7BXvlBalgxmzQupyl
t5FE2r1HFvo/9q2NohpeG+t1YWUVr0OSqGuXzmLPTkhBEK8A0Bt/OKGlyu7qq3zVod6+TCLXJ1G1
47MuLYY9YkkW3RifdC72Kz6K5XeuUImwB/PR5W5OOzltX0o6gUcjzLJfynyEp9JaHPbseyIdNler
C6C1jfbAKuwAnl02rwDB+FrS5Dk1eoEkaPS26vALZbnuv0CCdJ/5ZIes9dS39H5+9OVYgd8PgGkn
4bA2efW5WHAlhM9yd53U8VUtTbDPsyJiIIUPmTTMfXBh31ztBmsCYEp/G5Mi3Wx4zRfI5u7Fjft4
Q1scQRe/egVuLNjYSRWXK5gg1iadWr0eg/EjF55Z18UwreGtcaszFL6qUY3h2CTtL2LzX27s197t
nyYHyyFdLpD2/T97uBu4uvGJjd2AOZIESrJTmC0TCvotsSMKkMwEr4LUfctlWLx4LOpgVIHkX/b5
U9dwixp4wnt/CK19G7VQzuDxoX6mNDJyYPOd19u5Mqemw1s2JrbaWtPwPWrUEZ6neHVpnQLWbP7a
db/cFseDtaXoyBlRvjuZAorSLg4NcNs5jEP8q4MeM06ZNLe5c2zQOiVKt5Tx8dSRR804ydaw2ba1
mxC2YZqkW7v037sg76+JN5WHonPYbp1q7xA6FS4fG9GZQW4lJpTRQyDu4KPlDOYHlGaELR2a72Ho
MQmNoAQf8riJoZksRy+orLOOxnxTCfYoVfkbA6Rfw7g3F+zODU2Ruj6wESd2XulIpEipBDx9v7il
M+H1RPbgxN2NOOzIa3OZUs4S3Dpm1Qj5Axq7eeSHfyzD7lo4rckOQ10SdKUB4POwLcxtTnuR4YCZ
AKpINT3BymaffwqqJ9dfxh+SCcEDUrahWDtxP3zHTOLCPE10ewypM2zruVILuCfJgLcJzZNdhvPa
LWbrt61FiJUt954XlAibZYKewmZTtSUPHe9Do+Mxwhy3cQ2G6YLtGPytLHmr2kkeJ8b0zjHvxUuN
2OeNFLFg8HoA2oiO23V+giqMd4QEaGpynT0m5W/mu/XBDKSNWaeX/TTb1O7AUa7nWXxOAqe5k9jk
zhHB09kUuUQ/WNvR+8Td8GoRxL15bdFAERo9PMtWhMgqH59mMeU7kSYxJkRdt/912Vxs2kIl02ae
ysxfjajSzmPTkl1FheDPt02a/vHi4S6owUS25mzgNklce6WGxPpqvMwcWWB3qAMp5xmDoXnr2jp8
7tqw3DmTCI4NzK0NRiRxToDvbtyo5zQa9QxiqQ+t5p3oCwufbKS6u9Om+WtIBkRmSzSF9LfngPKN
M2DoSsAirYospemmW/K51VJ4zdWbAa4fyqH3OT3g0TmLctf25NlXICjBkxPz1W2jYoa22LTdwekA
siUOn/k9G+v30M/jUxVOYhsWKU9hwFFyriwnfFu8km6itjX+YBsr36drl94P1FicxYlh+4nohvIX
GPRsqxCcXSxq+m/GY0ts0KX6TkUbFLt+NBjpbYRlKFkBcXF0V9K8O1rX1bqSSOM3vMZJhqk87IN1
WLDZA9yvYX9zqaKpfmKNX2OLzktU6Mkyotru8hitWkIpkZHMO5NusNJ9ZgzbuaNcQnMNMuVMe2Hz
6SI1DdXDUIf5yakH/ROk5BkrGZfp2Qxe/E8PQ7cJ0qz8kxXs6GEqYbN7ZVlqwF+hhxP3jEMeXFpY
1FwX6bBmB2IzCCb6qQ7MgbPN6HJCzQytkte61W54Y+E1fgdplh47arH/uiR33uIFffU0uOHGssvk
QcVxuYuTenzk06xf8lRwz+WRS1qRmRQQ6zyvOsgr992XRe1j0MqbROas/eZB8IDvRrziv87fG9+G
ZzoExUVYjvthukJ9BjCRfofQIDNNMzevoPXLpV+ZVgeXwCqpzSpfyn/CqcN9i4v5sVjcbo0qWm91
pi70Jpa/Y2TbZ6BK/WVRocazjbt30JrDvI4meF5dm/8rcD388ZHA8BPE49Lv4pFSBtViK24eu9SD
vpuGHYaugmd2P9YpkecwxX8hjepNbRV6B1ZGXKaoHrf2gLyhM8N/mjIFNwZ8mNUw3rfHjE9ZjYP4
Wc6cKoO/HK0aFn3nm3odTVNDrS/9KNXMMwNNkkWYkiH5Axjg+BkqZr8twmljyMG3Vi8weeS5veK7
RFgbDwzc0leXdshfMMhLUPePRZ+drSqoYP+PyIyzBiKv1sVmGLlbwIzj6Sm5oTvQ2uf0rgGUWQ1T
V+1lbx2cHMvfMoRPYV0/0/BEOqDxvvce4qZ5iqiOEncluv7qMCQ83RdzSzFdyB22XTkMRHPVjzfM
f4TnvJQzP5SoCaQRD/oyu6jRu6BY2Dc5iIpwxtybkghn+jd00oPEDTlzreJ+g/JGKjXGFUv2cFjP
g0kfqXwfsDTnlzlChpIgB9iRHgfUvXntZlXToigG75pbX/VwHkrr3UBro0Kz9tIsvq8y6n2kqq8w
Vdu49S66p8443bUnnQ1Gr46wchtYpmYfDPOeI0nuxSTfKBfu3Bz1aWa4ht2blbfWeoJDfO+0BLzF
y36Go91Afb62fXeOLUHHglrq8On7wVL/f0ZToOj+Pxqz/zf+RU6dqPswSA5RXGfpJnS9/iNmCWgb
jo1686XJHhy7IW6HaNU/1wjKsB7GuvlXpriem7q1DlFIMHgH8LgIrFTr7rO6gBqqq0TolU8YfcnH
xBKbPsPduHMI7aAFR7aHNLhD8Qa9EksSyX57hiXQWSuexf4/lZYzzixs8RTEaX8++oC4f6uwcY6D
SpNqTcWL1ChpPTps1TJMX+VUiheBuvEdwlQgWQ2ZIq7RdhmPXtFP2zmgBUPu7T8r49lPnJm8wFYN
xLzKkKhARd12zoQLkhjIuvVD7zQYNhVCnr51669JQAEkLLItmylmh8sHTdNrXXWztyqWHpyJI4e3
qoJbboWp+9pKf7nMvW5uVWYPTChKj/KvXlzLW1MdHoDzBTVhdZNc+SH6x7iioMoqly2OUD35pSXD
KZ91ULn3l8tM/80+M7+rKaurcJUHM6znHAQJIapSV7Q07u8yD2w52UnXXwPKdaDqSvejDb34ENdk
7IQjUUO7wlL6n2Wg4xVMjXxGTVx9hHNRPrmd6+6joGrDdd9M/sX3Zms1Na3zJQa0T77nQo02sXzw
shoj5+S67UW5If0rRtz+A/lE4TiXJy9G7ZUxhkebqhrCx2TuurfOd+d3G2s0MWp8tGjrUtTEdP+v
EmzxatQhzwIfwyU0JTdKjXz1CAoyQRDvel8lbWkkfE2FEHMOQM6KovFeotzIx6jWyPd4qxs+YKbR
Tk07Uh+P0ajwq+w5X8VT1l7zecaSV2fuTfkumWQ2o7ZLYP/5IFscK90UA+nNqrOqfLeoGKK0mMOt
8lhKPMjRJhkIVEcDPkk/usiNOI0FU4wo0br0nqdH7TsmmO47mVuVnoyGR04dvac3G1qdnwOOd8Ni
N1c2R1AasOczomdJDmns+Rc8WWyW3EHncIUpeeyUo9VVuHn2ZNyUiz7w56RdW3PXwuD0JsqsqpjR
g8I85VIqc9OcOscJppU7yO4a9osEAyCMvfJnkogNz5N8l5iK+KHbiqdb53N1iHVboWNIJ3XWrdJ/
Qiyzx6UeFW3fKW/WTUbctGqmKLrEulMvwM+D+8BrfK5pb50RI2RHkRZutxk9JCRryzSyP/SJQqXL
DnD+EAZ3ZZbqq29/WGgIGB6IncYxf/9G3PlHkAm8s91RgT0J7vNMU7NJulL8UMOwIQVNbuaus9q4
b3TF22/DIFW8cay4egKVkv7zHVedeex0ugm6cDlmnRdeh5ld2GapciqLhOUim+U/Nmm870pryvmx
WRZ0AqE4+JQaLZx4rbyZfspfO0cv78C5GzCHuv2cIsZTltht3wVEfNic3LXE7BNXGLW7tEBp2JC1
k5MIEOV0Vg/Woh2x7Sl4RTSjiuSvsft6Nzt+vYPL6iBRyRzb52USy4cA0/zbR4uoNv6Q1TgR+mb8
z0plciRVWLiTdflZUs9p18XMHWIWb/hbhvX84fOKfGhbWTeTVP3VSrzoA/zZ9Csp3O+aoUdqTMDq
PIRShnRhZxQcY1/Fv30sOmhPtAW+2qmUDDd2mbcNJxW9QX5uD422zWPUd/kZjLj8WAZtbmMZ+C86
H9J6E9IZfpGgOsUqKkX3VXi03u4B97GrCvvORKOtK6cUiPSSxBYq5lLlfN5+pM+lnTn5kVQYZo4Q
8YA0256nc2SieU2jb2lXINKBBrMQn+1LiLtvvmlnhpxjjlEEEW/ppENU9HOn3/EG0o+plCoOozUv
Z3t0k3otBGoLTIv3MmeeNHQEbKtv8SFXeTvtEk8ykTDWxnZXFB1aPNmOh4xpqE35AdF3iA85wCJI
WnkdvDXRJA5LEpa/0o/QR/JZURrpRmoq4Vy2j0Fmsg+R5Mu/SIUUoWTBWQAdd/zTllH0L1kctDCW
o6a3BC7YtZ3b8mehz/ksdF9co5xqL4X4vqlRdqfNg6qMvogxIOOhij6GyJpGM24aPxroyU1UE5WL
EpP1zwX0OKt8fKsdX2W5Iq8KriIYlp0uE3ViSar4G/a0BRy7sJuz7IDK0izlRt4oCrn7QvBTrowD
3rRWfbOVhdW9mKApsRrmLVWbIJqWdbSU7mPm0SHijvBuBdVq0uyWjZKsvJuS82Gu4C745olRafsb
DJN3aLO83CxLJunJN8uDlDV7IbFxHguNS721bHPMzFxQ+Uz0JXBS+7iUVBuCIst3ktnE8+RZ4pYW
Q/bQDBQrkq6qYEhbNXzacrQ+85rpT2ecpd4Skw97R7AutGb6FPq1QYF3odjYkeZIQUm8L+F6B7LY
otnjYfSEXI+WBz848INTHglulcBUb1EwdfOuZb4iWcmQQey+F3F5U4nHIx40KkZRaw/BW0X+ozYM
xnAiBg19L8fhplzRGli+hL5npH4yMTSxULrAyx7RmZsinGuVRvSRLzTtqrgiS66cyv0sZFU8lMpi
1IZohQkXRiS8dUmphKKlbSXPpvfsG1+W/na7mOmLIO/aB3ewNVIsUUTHOqU3ZfyIMxyRW/sgy4H1
n14B81znqgmedRehL0aI8dRSWjh6LpTWFX182PWD7am3WM7F68iAO+OkvtQMY6XFW1M5xdaZrYbX
rWqfh3rUj6klx9Mc5DRlnbidb71jWe/NbKK1FbfWeTL2vMVsFH63Ecf/Cuims695A3d2rmgGSz4/
kUtNIR6eR6M8/gGzE++mGhwUN0C9tpbKXld3iWMYhShKXUxIPRR8IIF59NFno/fSlLJ9iUShVqGw
xWeBQGFnt6LaYwrJtjKjvS57/2ucBSqwhGLQhnVgj3IqcKbnwJuTh3j26nXbx84hDmxcAW0kCFHq
HEfQJqUbu+Lvj26L71iPTSDqGBh+609M90yGsDXgm6Fe1Ykbz44x+JjdHokM2s43HSAWf52R7I5b
T9lLSO3MpH/KMHa/VC2CV4uBNrFK7C7Gl86bVFLJtFMqkbRbxw3QPCckAYGXrQU89NUQTYbl3LFr
vsvQs6qXcAqRFPSN+WdoZ1JbKZUu19ymbHoZ5p3uy3oOx/gwD9ZLH9sdbfuY+sObVS2TPAyeHWEG
BRvPFlrdb1u/67fSUd5LmSSo1JMBUVUVjfY1k1GxGxAe6hU9QHBwy9ISGU0zU1eRmZOPgXB5p8Rg
MSdikbsx5rieaUygPqynbQfXGJR0bNyVDlz/vz6Mme3hpzpoQ9OODpl/TKduWg8M5X6nWoagrAvz
XM56fGs4gfdh24qr6yK23/a2l33mri5utDrrd9VUyweM1eSIxSk7+WGjj3mZUUJPC+c+d4fl3OFu
OWHpHL7r2s2f4jR8rxli+uCIxBJEf2Gdl1xKpV8WXz0a5YeiHucd17Z6rbvYPtmdLs9jG2QHe2EO
K9Q46YmSZHRQ/SCOXiNijGlT9OZw0XFezC4faJOjTO7HHHUGtUNq9vEx5gNCi1BTVAhAlGgK8GZ+
gkrPAFhmyuXZlxy1TG0li8vYwRT+zj0nQjrF5S9qHcZuprn3y63bI6H2An+E3p1n26wWtHVD0zAn
VyJCQIAsm+6xYAaCZKPR/rbsouppbjop722B+tTYRXKA60y7QXEhbsiGtD4tlhCn2UvQUNdLeWBI
kZksMgosfo1kYH3Br/Q6IJi90T5VZ9OPLNpmsSOfy2nkJfCHagMha3lbEj/7tHCnvuaVE+1pBnfF
2ocv/IysuDspu3cvJfTxE9In7KAm6NYYfryTtKigclorZtK4Go6IxbonmgdQZ/Ml/YnbhjsuGa11
p6lvDZbLOCry+Ns0zVTjaRqbq+P51p7i67TNB8V9yenQXSqD/Qw5SVQ9+FOe77TyFkBDfQPWpWOt
J+kkSlsaQWixoBudYR6PzDaWmAjvOoPnoHO9szvS383p1Z39PBE3Klz5JuIMLRs5HCWcnhft64IO
bkLHFcV7MT7Gy2Dv06JnpsIj0zmaMKl+k9FzmOuc0x/LVNkHNzZ+ch4e6EW0oQ9iJAUZRSxPMkV5
3PXheBgjkZxTM6bPuAPYOyrYyWWWnTmNbI3zxQ0pZVohzXKn2tDhKf5ARJcHKy98YmVmA9DzBFNF
ha6obGqzA6qtJRbRlztZwRUZUQU4aWoPhZqqnv5TXWI1bu153wxKv04NUtTeb9z3JrDyPen/vG2Z
YTxQQqq/Z/BoxLJJxfo7Dyjd5M6wXb/EdXjjch0uNM6jvzXGgkPEiJJ1ot8+NZTM0uQnCZOBSR3U
FKcwn7JLCuP2KFF2/ItCbf2N4nTe0twq1x5izeFEfFWAiaQ+dB2rTDAc0kSH0K3EDj6PepEiKd9q
AjtuFsbXmDDDE8DO67B12yXdcH/pg8fT8sVJ7/xMVuX+pCk59jJk3ppyURwC7C3VzmNt+ZUWf3FT
ZTKnjOfRf12zEu+si84Kt1QVECVVorkKBLknHgaU0Oxa4EthnFgKmpU8U91xAs5AL4a5OYnDjXlf
SsGsv+bR9FY7VvZYU3Da6Cyor7TLoWvQeNuxhemcejLLcxgHvIutF32FYsLRkAdGR6sAx4uz6VMq
Lau2dYp8U3LRxyTQDnNv2h0fmlEk8U6KqrwM2YJ13MSGd6hxhtVQTMk2Idp+TrKl21WBiR9VW6Ch
JW68Nr0cL7VNejd6kf7USz4D93dZiXFFuvZhDu6bBB1qbvkKrr5XrBkxwH3QVste4PDZu9SRKe+i
5Rb4fOru2GS0V9EzxxmTnbZoGZkIo5wuiTWmezsLrONQxwzUBiM5KIvkJxyd1SZ1cCWYiAmxZGLY
KVbU3N1ilIcg09N1DkfPpkuS6X1RD9G5b5OEcn4Q8hunJkH4TgfDC5Taz6XyHxGC4DAVmEIgi8r8
ocgyNC2dck615TbHIpuwHLq+uPl+2vz4dELN1RukuEVz0LHa7zbBe9ab7o/nOOLviMx3N+qoOHN6
M/DtOWOFsnCgW7oDz4mRuOFI/Wfm1o4ZT63TMwpbf18jwTtmHrfm5LbiTx7caUMxE/Xho8wtvji/
EvPvMLfDg4PA5Ei9njcoj/woWEGsls82HpFdW0xRcYAls2x0aoZnsg8GQvwsnrYZYswdOeXImPWC
78krra0yc3TyQjP+AeAfPxHtdDuEONamG3PvunRN8hkyWYBx3ImarVZ+xh2byLfJV+zdt4X+bbJO
YCp1fe/Bi5AYrfuh8c4sD5YfHn7Sg9vR9IsdI5htU3G7umu8aAct1aMzIhne4jcQD4UzcmmGwroM
SVjvg8Du/w91Z9Jct9Gl6b9S0Xs4gEQmhojuXtyBdyLFQaQoaYOQZAnzPOPX9wN9djQF8fLW56pN
bRwhW2YSOZw8ec47HDAxwz04qNzmFt7edAutAA8Xvx+eQihN7np0UveaRlW7IvjKbWznDmiLQrNh
bOE0kmMz0G5DSNYuNuqOSwNkAEVDWysHPD/oTYdXHf3rdW9PGdA5M38mBuLIRwXtULeZc6fIID5F
RoXjG9jie8ftDPyePPt9U4VavzFKjKZIDawnN48osvqpFeOpFvfVBvUbSZ1ZZVQZKxPYAhZN8TSp
e24Y9VBHP3EhiT8+SzoJ7WbiOYffTY73LMUu46qNKWf3ZmruY23ITkmlp/dhG5pgtwCMRQC6TsmQ
GWtFkJybKASRKTEewJMkD3Slwj99TN9OZRlO3/AQ5U2shkm9pw7ugaHuxq2X9fh7lOP0jWxy7hO4
PcZrusQuCn+TUNcwvLZyZ5N2NWI17OFjF9BCpXMr1j1d9m1Wgp/Vq1pg9dGY07sY0sMHjTgYrMc2
j3ahOXRXWlW1txDrhjv0h6ZtFQ0Y2jtlQd4VUw+2gs7ZajotMn6VNtzFdt9s3DhN3lWa5RPknfhh
QLYY93lLRh8aZ6BeHjSU62mTNxtcEEdyMid8DNO0f5egPERtqgNHmknez7SQKQVl/rQNhjh19lFO
cQ46QhI/ur7WfhPwa649sKM4UWEmVN1QrvfIOtPeXjeFSamwj2V7W3pk3euUe4Pza4dXjUEVvx/q
gOBi6enJjtzWOWmmsOWmyKVBT1wSzLrKSe7Mlg5ug2X5UxD7IEOtrm1XFbgaOHZNf4U3pLZP9abf
170GmK2lnncdUfbU1n3uDh963D6TTZIL49qobPWOGq/3npTIeEhEk2yRCyMHclv2pB/6PpLRcQ02
srDC+DOFxoD9WkW023orcne64J7e0PRPDEo/fbkuVDXuKP512gldaNfeZollfx3mbhmIMf8g2sq8
h/IyureNpukbo4Mq+Gh2luZeBUaoA00zhdlc04DBU3ZlmMLy33cwWr6E4TTseEHz6BaDhMrUDrrT
UNyrk2dDsyTuPBxP/wkxHuyMu1hTVHNjr7sBUE2FUGqz5CVHk6YiEvYhChGNi77JQB/gVHTJ/EpX
CjaNAE2hVSpYw06w1Fb3da+7tnRvTPd+xeXJE8YVtucfpAeMRAPCrwPYUBq1od4LOY4xzs7wBQz/
plSgkB4MM8yfvJK6xgYrHZd+Hh58eKbmETVGtw3KP9OobnUMjqqxYoIoKxzLgY7OCn+3sd2CtTD5
61UfQA8JrBHj5iBFj9zEnixciSj1nqj7hf26tMnId5Y+ZP2RHgkIEr/vU+1znhbBvhKA+rmKuz9B
yEv7UxbRsEYEo9AA6KehinamVQWodBhdMR26rjfeh2Ri+hXqWzhhcQNgOGQIbJ+nKmjlJpwqcTv5
Nf7HlFzDjEpYJx4GFVtfhCIzoMk3hrfSMlh4vCARVs8yGCthhOMim7amA/cB+Ea8MSlybuy+HY/C
83jb0Ki6clAUN9cgTqiZD7LGAAuzIYhHMhH5PpWat7XJxWAGWAkPRGDttPmnOL6qq8l/oGMdQbBh
ox3Bzfk7PK/U+6oYk6vWUJMPKHRo3pV2gMscxRQfwDoI220qu/JTbY/Ndwqt9ZWoPYmePKXFzqfj
s260OKRIJGIAmiIaV/hATutCU9Omav0EbLNFyexdEg7Dj1LOvdXW73UOaRa+m3KyoFDH7nBVCz/Y
Ed3wmEAlb9dFk/yMsThUJhqUn7Mgjkdwza64ibyi/dzUTXxrcjwfAieqKfw55fcpBieBUTRWySA6
rwIz0j4RBItgjZh+vwWjHh+Dyul5jtGW+SwjlC6mvim+i8mnb2CENNCBP0DwJlWyInEtS238blLh
UWuzGoonAJnBVYfR4G5GLj9UkgKu7WfOkepN943boKc+albEFRYpPnaaVX7p3Dg4xVYDzqZPrVys
JH6GH93ElpjCC4S2orxuwVxUI2U8nLfK7wVvwEko1DJBu1dYQlkpdSajOFFWcI9gZNoUS6pKf99g
dQq6yykwCPNC/GUDPQAgMHnFFhCPTW3Ymh7qpC+vRwRtvinP9vklU+xi+05rnFWJ/dYxawYT5lBV
UIrxaJ5lWnsKeIH+EKRduNiTUCXVSEkcs2OnXWMxlH/Tukp8saI8OBZann3Bnib+hnpAvS+7odvr
OJBiYpXMdKS3yZTnSI4znfMF07XI/RyTprHdDbLS9jaYpX0rf+IOgeS/PcQ5oTK54PDW1Kr9usUN
purqHI+yCN4RpaEmC4dTkQZwpkYIFehO7GngHZ3iOZhKtXl78HPt2/nfv/g+T7n4B9pVutPDQT+o
qZFbnBqnC/3hc7O3YO06LSawgLyTXVRjDFhoJl22egDi4U7mBRaqODfGgrxLukwRIPbMgwaWZY8y
k03xQtPSBxv3vlMD7zMkRRDaMwAKufd1aT6ooowPeEEa9wAV86NpN9W1FpnOgQ2ronVqpgMPAzPC
RBTH309iFPG9N0W2tTEtbKoMKqmYMAKoXckedP2ht0E4vb0e5swHfoWLLBc8YTetXSUlzS/HTbEr
boVpw+bHSxBcYzr5f2o9TAeoWl6TYsnpR3vTLYZtipkjfc9CrzZT1ZEsD0FbfKfo7nyYUotj15YD
BcQIWg0QY0DbNzCkxKdec5x3OLUl723M+lbYQSW7IDQza000Tr84E+2sDX3u4DYb2vhr3CTpfdvB
rABTZF/wQjq3fgu68qCypuxxVz6Y5qTdAek2PpVu7X1Ee6LU/hklemlZ4WnFoCzQqSy6OXzj3s6+
hpUGQWNUwKdzNJou7MYzLO+ldQVqE6xPJpuD6WEkRytB26ixTq8C2xxuCzPx/5lqx9LFwvTTvBs0
ZDoyoSe7EnrBg24m+YM0udRkZ/lbmYvq/dt78oxqwtLDAs+XHjv3sT3kIJXQmZ6l+scWTwCXFwN+
vGTGlwjfZzbD0tDCT4VOGhfVh6DKK0h2ftfe05LWPzgyTJ7e/pwzIW/paIHUmSrVUOAWnwTFY6eE
Wo/Yyu7f/ukLg7y/HS10cxHzytHFg5fu/aF0eRQ6CblD12qfRkd3r/BPhHuCWzKlKZzVzUEaQMy9
YJvnZKsSHbSDMmRy31nUNjtz4IHEQ2cVhEawhZge7ccIFaALv+iZSGMuAmcPeIb6WaQOMdg8/N+d
qfkmZJbq60rLnKfUi8aN6+S8/a16rv+p2qF2nLtHevHgCi78FrO8ySvx7mccfHEBZTiRhhEqfwcn
15JuV0MvzNaVCIdjEbVmCjG/1+41XZkf4nTGCarK158A1OtPvBqcrz1wzj3IDGR3nEa60boqRAt9
Qa/HrZR689xpPhB21CjGx7d/43NbdBGvoimrik4F3DdZIyhAgIN8L0lyAOHV3qVZOaN6sDTfoIIe
OGMV5HTIa+sY49I30/izo0irCP/1LP7oAhefQO8W7jOUTu826WjXaD7mzSWwz0eEowHA+5ECFTXk
oOAmT9FzwLK73EcWyJYLu+jMbCwNPKIiR9DMIjZYKJ0cEe69acKKyDfCinx7vs+E1KWTR6AnOYpp
Heep52kcRcK+AdTTfC7kLLcl4kuZ0LkvWWR6QHHIhocE93CsDsErZ9OzZ05hwo4bowup3rlvmcd+
sdmBkgLMiJitzvX3NojejWOYkFS7mtJsd8mR7dzmWeR0vYiFm7c18drQxAi3HX5mU1TxfTACIU1y
cyZCgp9IA/ibF3bsmWMsFlEP6Xuz9LO2PUTGoD3a1Bp5xaKXgadXCvU9MsRnZXRUh424N945WksF
/e39ce5rxa9z6qbYrw9+0B6QCqHQbsoI/ILdUP2pxpi4iW6SfIQQRkMxjoCWb98e1ph//iuBSywT
NVCqJt0M8KBoQ42uGZ/adKRvDxSAWkhVy2RvVWF18rqIAmEPUBEP8GKXZBmZVlc2l/R/z0kAiUVA
SmJQWTVA14MTdubJqiObQqdtGNHKCu2E9laWbmIa6+tMAMwll0xBtwPQ0C8lPedU85ZOIzyIqVRn
YXeAKSSeHY820IYmEzB7Q6sg36PkfXIrKf90fCSYKP2nwweqY0ayjdwchEnU83Qz0NuCjFvzPriw
M87kLb9ZlJi67nYowh4Srs5nr+7jzQQrZx3mnb6RXlhBw3SrC0f7zAFYWpboeRgUYWJMOPlq8lS4
wlwbQMmPKvRntzwwZo0XxFdZicdCAATtQnT8mfG9sg2XjiNRWwMk7yx+PNTLbVHXzQ1PiPS9CANz
7dul6tY5kMFtWnT23gxbdCeKyfmsoGZcg+fLdl5keNhO69lRp4z1kED52uoA/j/5fWZg/zEkx7RB
YWaixGpjOVwnH4YwGD6MFEQ+zHk173Nb5beZlk93w2TnW6ii3g68XnwzNn4G0rvyPCTcrR6gBsxy
C1770exbdRMlnnt14TieCQPGIrTmGhxW2XXToey87Jvn02hKdSEwcNUmpa8k7+jPCgTvtjBSYG1h
K75LMw6hE9OhFY0N8rUxlbNzgXJSVkI/YsgQBVq7ha5/ao2mufDAO3MF/DxDL64ALxXQlrh/D3pu
3EeD84RIxlVhyk0DEurCxj9zlf1UkH4xRo1r+UADFtbMkNj7qamNd0Cx0oM9193enu9zQyyirj/Z
gVU4tbEHJdlcObZeXkEggYDVNt2FmTo3xCLAEqyRUMorNGDidti5ddhtUWV1ryo//cvK8L/bIXr3
P8f72TSsub503v35fVF9aZLxPw518iX7s35pAv3X//u3DbT1h7RNR6fF6xq2O0ui/ssGGnfnP9yZ
CcC/Q0lMCvbAXzbQ/BdpCZ3/SUe1A2gqa/qXDbT1B80Ri59jgiKSwkRH/N9wgX61ZmbDjJ43zYst
HntV5ADxLQ+uZq9y8zGltM3m2BTS3Uy+u/HNdam1Vwb8SZ0/vpipu39F1ZeuxK/F+HnQRWIV6S0g
alWAw7CcXQA2MjWau3Y0nkpGRZFgM0Qx3eDw7u3hXr3Z5/EWSVWrRJJUsdQOvjWeKOHu8hBxMtjK
tBtOAgg8jZ+VRGRJKe/CuT73iYtznQatGnrN1Q7p2J38SZ2iXu5aiHWeN+2Awp50Fzhlcqm8enYd
F4e8Vr6vNKdyDyr2dqGkiA2P2Ow/gpxAtKe+60e1cYqPsKl0zf/wD+d1kTGVZqpVeVe44Gmir05s
bUCyHst+lfHNjhlsRag2ef4M+O1CQD4zq0upvKTk4kUiwj2gBfTF6/xtLdUp1JH59sZVnuqnShtR
0FAXFvFnhrNMCtg4S9E8NzQku1d3D+CC8rVHXyf74IxuiAQP+CBlryzYs4CYORlR6x8zR94P/sfe
az63ZnQ30zHNSm5876Im+rycr/1C9q/HNUk6o+rl6Bxqt1jF9keoiUiefagF1ucgTYze2ViZthkK
8C8IvV1Y5/lcvjbqfAe/CBKim+BVN2yucrw1enMTOemTHrinJDE3Wqvtqh819J3BiCJOkbnJOF2W
dBAQvOSGdG57L0v7WdZUsGIm5xBHxi4VtFxG8sIYIQdNw+/E3jQzkS0BZowuQsyvdeHLX8sy5g2w
iFS5LwjBWKgfw9JCVbkCZV7ftw7kTK87jVB7eKg4nOLCV5uydin2mOTewyohoFHBIsBcqui9lpfN
v8kihiGVY0CmEepgscZzDJvad5BwEF/1NjVnXpQXl3s+vq8t9yJ2JZlhaaLyUehN7VvYPieTNonX
xndwwe7yHGomMazr1d2UR5dCyfwZr425iF/4YRihU3X2Afj9bjTEpsycU164XxDHg+YC5ImYYo7+
dp5ZN0LbiZnWMMq4sNDnxl+EMh3cpGMB1z1EVgkBCD4jupaF+lOwzZXzCJdok7PNZFDdaWpEUms6
Kbbe26OfCWvLsnoFhE+HUq0OBsT0TDc3jnM3ny27EKtkpikBm0jUBeH3V/1P2EnL2rpdSEV7ObEO
pSdP3hh8NP3dHEcahNnlpousU9b4H4RunvIB/SttMyEuc2mezwSwZcHdmrQBdkbfHGRi7Dr9rmG5
KUXuwxqQWiw4Xnd5AAYH8arLZ+fc/C7iF1pfWq7bExbpQl8VPeR/fdhpndy5imrxwCMLvHHIBf32
cp6d4UVSpcM0CtApGrFkf+hJZ2QGnoShfN/fdsNXD7xVFwrkyUCOhryXgPJI5FLfHv1MyFqW5QEe
dNhYieEwsZHA8O1EC0Me3tmHcCy+vj3G2S9cRKNw7HUY0cPwM4Ob8Q8hMdEEIo+c612iTOLjtLtO
u1ObPSoTtDwWnm8PfSYOLqvtowb7uS6s6Ahc/lRKsdHD7lQDvJtzuYI/t5yht4c6+5WLoCRNgFym
qqJjdihc95jU1RPY8f0QtncRgrCxdtNVyZ0y2LOWOE3+0T1cGPlMCP4pbv7ixp3MQaQoV3gHS+Z3
GUa5WYGCHyEhKJyNGxUnOZ06dZ/lDxcGPBP/loVy+NBDCDDLO5TZjqijPGtVQMKZl3SV5w9oPaxQ
lAD7tpoiSq62/Q/n+LfCtzTdRJaFdyC7isqPrut/dQBOzXM8h79govtXPIzODVaFqAUhF59fcn0/
ExaWFfE28JE/jDPvYHjl1/kZkjnmJjS7u96zN6FvQ5oDRVWZF8LCmZ0rFlEIoLtocC73Dhmo7Pl9
ZfAEGKtb3x1+btogvpgmntk+P3v8L7YPQCezG2XLbVoda0UZR5CbC+8pM4wdKTsKtPnR7W/biy+6
V6u4XCo/jQNejAh8GsqdjLWDHvU7tOM2iaetc0y0kH/hHrvTZbL+yX2NafkP6XWW7i/s3DM3yrJi
3ikdiR6YF4fiY/E+/I4ock9x3lp5zxXNebbrP7y65mf6yywYfB/QZKDkB4T8dk6+A816UJ2x8v0R
ngi7prRP8Hc3lVauveHisPOPfyUzWtbHjZGKby7oCJTjAXFRmnQd1ntgigMybN7P049ZL5nKIs/L
6egHlz733LiLjAi7wiozTXem+TcnLUS4oX9wXOSSkD6E6HwKSW290b71mA2FBCKiAuOlsc/s32Uh
PNf7BAGVUBzyUb+jIHl01KNkjNavnzDL5tYhEQffBwX0wrVyrkawLHLHEm915ZT5YRy27m37Lrlt
noHlZh9IeS/N6c+j/spaLovbExbKcdf58BsAO4rs5CXHRDxm+qdZjEixVWFnbB2l8aJECni8A8Oy
dkPkPS2Uycd7mGp6th5ghGeofyDltaE8fk1gfJeW1vYeuOylqDxnKq/9ostYZfZlGQ9IILRzTkYY
tA0XPiz6wuJzgGxbjqB4XX0ODfbA/Bhoirs0FLuR+NxcfPKce/Uta9FGn7p+oo0wwFz0/RsXknu4
txugo1YXoSbqbAzPBDsxM/Mc8Nd/7b//7nLmTfgNSmL+o/nf80/+BoytQoiw+b+//rH+15/97/nm
S/Pllz/Mmh0Ny/e9Gh++15Rj/67kzX/zP/sf/+P7z5/yOBbf/8//+pa3PIn5aX6YZy9rkhYVg/PF
zK0/Fs3yr/+rfmlafziucCxHl4brCshkf9cvhfzDAktlO1zV5l9Fyr/ql6bxh2UbNg0iaSgdLRH2
0V/1S0HRE9Ki67imjfyOwKHv76+++9cOZMKYTubrrz+/rCQuUCK2kIB/qSlIaVMoFcrmM18GZxQj
m85zHTi+m+gwtetEbKwf3jHch6vbYfVdrpxVa32rVkc6EReStPlH//8z8tfQM7vONJRNLXaR7Xee
rnwTw5j1AM/OGcx9mifHosSSD7MC160vpA/ywnCLowmQ0QmqCS3xtkCrS0ToW4brF4v+2mz+epf+
9UmuaRjMqGmY1iLxRbUKAdoMfXO7+BTUtwlvbdoUJ89/Kv13PlY6cX2P/evaxQXowtC/hvy/h7YQ
bXFQ57GXiWgcw0wdNYbWIKA290FmHnMD7ZtO7gfkNkWido6FWcB0//bAv2ZlP8d1bHaRq5QjdfXz
DfAigdGHrqStAyAxn+iyr3r4SLGHXbk3xIc+7hFEO8re1r69Pepvi+mYrkNdX7cY2pZL09nScLQy
HuliIgeNEqCIjPybEZe+vHp7nN/2qCMtix4DLAqb5VzOqrJB2SeyyBBXTGpS+QAS5SppfFTFi6bL
H2ow8tMKKTVg52+P/Nu8MvJ8vplWgoZY4jCbWLMQg9PStQOQDoH+2Juz+yposh2kBd1Y+whLonSp
ZIiVRYzY34UbfT4PvxxPR7qM7iIqj5IrstW/Roap6uuhxQ1+jSz+KkV1EFk+vjQ7VeCZ3v7W31dz
HspFgEcJ5EaWq2lr5Ne0NXDC9tV7luLB66x/fyHZMMISSEYo1nIR5wwvduQE6GMNom9dZVeThhuL
++CZKFJk6sLU/f49SjdAEui2oyzTXO6aWNiVCQQ4Wkfw/TMAL2sI9vWFQX5fn3kQZKZoYenzkV+s
T5x7JmT6eB3npdgEJjzRJJ+sk+jMEgfgqr0wg6+OpywhTGu+gJYzqPVGW+gDH2X6vXbTmNB890jB
1F8mE/zqFW4x9cPb22K+AH7dgTDe6Ow5hoRo4CyzvlZ3wgRKdrRGFw/sYogyWWINIYIKYBjeHuq1
FaOJZyiTlqCByPOvk4lwoLSLEkIpD4aVHn4Jgh//YADOkjBwLgaUuVitCCSU0aZ2tC5GxLn8dsy3
eLLWF67UV9ZIWJItIWyHq1NfnFnDneBcID20FnaBCw4OyTxYtbzuvtW2UWF6G8VBeGFfvLJKXHUO
SQQ5Cc4aizGR7a6BGKEnlnTJFjXQDC1OfScc7wLU+PeAqKB4OcJlB+ITsMS1NnphNHXYxOsCupW1
Mhv0zdgPmvxiuLkPkx0L6kMpC0QGZB5u3l6+X0sd3HIOg0u4c9KwYXAufTnTAnLO2NYxsHtg73oO
Y8QF4NGPX4x1nd9Dy6j3lg0b598fljTPIBnkGrCXMVjEcRtHGVKiSmHewQ0Pb7rwvR89gkTXU9qL
bQRF7dBNJnorQeuHFy73V/YTT1WXzUQjnZmfp+XF5T7gX5jVDs4aPixpAyfSKyOBb+VkCKgCnbqA
wH/lEHIDcNYdPtb67bxHY5UKK2b3Trn4aIG0KMf6/dsTutysFhkKP1vMF5uhgx749YOKFvnz1uUY
jtU7CgS408BpxGjmvzbK/KEvps1v+trsOkbxghtpnKbygyj/ix8yf+iLIVIEQf3ad4iN0EsQeFmZ
OcTv6pKH2zL/+TlfJufNVqZDfWqxASzbR9BG8iXT+F6LHzXrI7p096P59PaELVeeYQBDW5wuIBlq
ftP88jVTGDcK4jtxy4MpPASOfcwriOJvj7KMID9HMXTdnk+U+dvHOKrHqRChpnWPfzuOO5FXrweR
Bc/gRvst2hzDtWVZyU0RjeMFq/NX9p2UpAQEShcvoOVVpiaYzqFEFkP5qf01EGa3KwZqeVPatl/+
wVdaDuGYN51y9cXO0KEUB/2Em1nvu851WFB6Rj/4vrYOTazjLphJBD5Cbf32qK9+4ItR50jyYj/i
1kp/FeTvGlkceD4+OFdPqxEGFDA23x7q1WV8MdTiKg07RD19ZLDXdTF+pVduXhtx8BTqw33hJ0ig
SfehTqN/N0f9uXlcdK25hHgILFdwCIsaHcCSdGvKbBToIEfhv+B4F3Ke5UUzXzCCriXvjfkT7cU8
zvoOCB4LXGtEkq+QTXoGUDsCtHH2fhbcFlH82LXBbrLV4e1ZXRTwbBrykKZxqBUumlUo7C2CVlTW
SeUH+BWS5D31nX1CMvspH8T3JCkf2UZPNbdq0wRrvDGe3x77t82zGHqxZWGMVnpbY9WTIwiI+ZuW
fQshjb49yAId/PsHLqY27FugTDSi8T4AFo4kjIarYyCcL65FZSyf5XJTAwdluXGt8KjV3iGIDXIm
hGBwCvYvtJF/i6zzNyOF4SiSC+o5i11s9UMnmoaFRvbyugy6Y92NxyrMrs0wPrZ6/PXtr39tiudw
AMuHnQyW69fzWdY4H5rj7EZpFdchYmFIPW8McREHsCxDzLvIFoKvcnVH8Dz5dRwXdVivC1lKX0Tf
ezXcRbF7LPJwhzRVu6GBTQtnxPBWucMhp17w9le+Nqm21HV+BxtRnmW+FIcQxvsGWaspyGQLCaWW
+SxeU0536DmY3kMizRwf4qQr1IWD+9sVxpsSWUoiA3UQQu8is7AmAy5K05VrNTjXhkh/SJleWMPf
At88BAEd7zzlUDZc3JJ5FKZoSuuYBXXuY6S7mMDE29pvNnVlfPC18L5BP+DtCX31q14MKX5dzlRJ
eDva3GtPnQadWujZ6aVUZplkzq/xl5+1mLkB42me7tM8RvO5z9V9awWncnbzFNqlCt1yg9gmlVYe
KxYvS55H9mJ7dmmpuWnWI9fUPw/ISTFrq1mOK5seXXn39twtQ/k8FmcbezWQqJQ1FvEG7bPGlR3f
lcka8vFYI1eEzFMcq8fJ6NJNgNy9n9bpuqnwnXp77OW6/RwbkRnqRrw2dTVvpRfXcaAcEyelsVrj
oFPtROPH7zRN1hcSquXKzaPQKgPqa9uKfyxm02/o6gcJs9mK6DBDKbfTbB4D9+sAQv9SVv3aN6k5
hnG0qRYvt39Bmpp5PaGlpbHEyV63qXVh2l77IMKjqygp2nPd7ddp6yQePSpk2kR4kA5IgRzd/mJt
D5foEovWjC3mqUNw1iVKgqs13fljXywQOEwcBV3caYNI30p72PvQQHU93/nSlleq65HLRLPNtur7
GE+HCDrh2zvklU9VJDJES8NwpFi+aKNBQ100wQ9MdvqVm07rzkUAXqwRyLkQlF85B2i6SwDZTCu5
xWJSdTsaoboTtrqPToqvRf6pTE5K3yUDih7g8oz8319Fh64CdVsKY2RS8y/0Ym5x6PNRZ0H9PKlR
NIS5bj+HUTytR5E56wyrwQvH4JWNSe2D7omlaOATXn4dr0BvpZsmdk2clj8miyQbwbn928v1+hiW
RZ2UeILu6K9jKC/yvSHkqNkWJFRaaWiIRqZ1YamWWQK70tVtckBe/HiOLbtBrd8hAmMyc9oERSt+
DMUPtFkuDLJABf/c+4xCQATV79J6WuQiDZ5HThEN2GG4OZ5KwUcvUM9QognKKBai6zGZKDXVxtbI
GoAIPjZEAegBs995jbHVa/UQpRGKxjHCk20ZX7Cyf+VgcCipL3HN2lQLFrds0CD9yasFLAJGS3vk
izHWGovskBV4ZWh5V15Y2d8Sb5oLOmZ5NpQ4SYFQLaIopfEOHSnOB1F72+tIYabuib7xSo5i33lI
91TabWQbWzyz/Atr8fu2ktQj6U6ybznvarGtpimQo2VXZKHKeZB2e58m4sL3/b6nGILaqpKcSMTh
FpGu6vOptUb2lJk5q6K9q1k6dPMufMh8xl7Wiu05haaww13nKoOV+/V8tL6FdGVBPC0RmBfO+yIc
j02Kj2w0IH1c4gx/Kawt0G1sYzIISExzAq/I4935V3oRZpzeQu/G5n5v0cdcuYGJ6GP5HQX2fet2
D6VS3+ocXZgIB3SksfNJ+xi3Lp6YzaWXzW9JDZKqNjVfysqCwuhyhmOFfcDQs4EkqvG++kTvAV3P
YmWoj34+XVjO36L5PBjOEDatGptcarFbVeIh8pGLZE2T4a454fuz4eH03OwuxDvWbLmkjES510As
jIT3t43TY7w4KESWsSNJvZVVCqzDSsAKaCRLvbNvgVngvIjaPsIGDT7Y+jYpLPI5Q/Swph0InRD5
a0h1MACN0nXxx7NQHxksjNMfVKl9bZH6LpMW+3e78f/MzRjrJZ5J+yo1sPnEGgI/U1uBQo3KrXR7
a9VIFPdMpyVvrMw/8dzDztwav2SyeGqH4X0Mwo5hP1kdwHb5pzc9onGyHVHEGGWGh4O2Jriu0RJc
a4W4j/trDQqA+9WqS3wi4MzW/mnQ4q2c3SyjGMRttVOwUUrVr0Xebu3K3U3R3jefSgQQVRrvOoUC
rZ2f6g6R1Ep7SuV7AwVEXBCOMohWygBzYW9FcsD2Z1ZWP2amcR9U1QYJoSsHGSR0D29izd7UAqED
K9i2YX6VDyay3m2Tr4OgP8nSeofO4d6zP7QZfiAqv+7Hel304TtrtE28YHFqsFss6uEAbXJU4tZ0
gx9Rh9knOCepgnYKFqO1Za+5O3c+98osKJnVe+GG6EI+Nta3UAuu+ix60jTbOuT18M0d1DdFo0cO
4X3qADlWmBVIfA8mqgJ+VV3bQbwzQ3sXWdH7OGyeDeRBhVegsFmvRfcJZdAVwsFbRGWwsZplxMor
DSlirzfRQeuAL4cbO4rXyLcdMeNdDbK/NosfCC5vQ7egd5ElV2hL3vdmg+uKnC1JqK1mq3J68oLm
WAp8551o4xnjjdE2azTWhuSQICSO6hhewthqEm0m9wnP6Sl86OtV2pP637gWZqh7k2+IYJ9DGBN0
br2V2ca7MXqXemtRfgngjTv9NhivEV3DbjR3VzXm6/gPocCkSYg75QbDJDze8DJBTQ0pusZ/zvBR
T+4wypr4DeTGQB6jNaLHMdWPMi3Q4tXRiY93gUIBN3zW4u4ZH9d1UVarNvc3ThqsHfca9XfE6pII
P6AVcDhbolx9nOrHqipw/fBWWLRl2fUkH3lZnAoE3rr6Y67fD8rYMK+G/NF7+ByRLmv1UbIXnE2i
Xyetd4AH8gSFF/vZGxR2MJpsigcPFyJh3asODfrqzm4fkum2LSG9RtpVgn5Q4Ac4VXZ4mg83pqWO
AllWU+CmQIKFFggCcIbxdSqgVk+bEQpL0GzQhsbH8UOh3sfdx268UlhYutl2CJ+izr6S8Y0U2J49
5f2hHoZHFdwOE+DZK8vemPZ2Gh8raPOY7m4scZP6B5zN0BR/rluqcLg+CK89Ypl7a9gY2TdWfZid
FaIoO3TpFUptq3Q8JOEnjyedPgFUBc55dBqcFhOwt0+Dfgqcr7Z435tf0DhGdxNH2rmNIk/AXugo
1S6GmleMj+D/4NzCGly11bXVdpsApAiw8Fa/Dgp11bIy+P109ipWB5VeRe0OZa5IPhrlSj0m6OgH
Xzq1Ue5N2rwbxJECt4lKVIlmKSccTxxc81Za913vYSaUHux8w/W+GS7Ck2r8nhVYtOnOh4gnACYN
1lUi++kqaTtqVN1WOXV3N1Kn3+JSDG1bH8ZVY+JqLMtpa3KghwpmTdTsatLSEvdqVLH+7JxkjX/l
XoUSDdRuHHYlFBz0qvZtrD4giLWWvndUCNkB4fPuXS2/TZPyViScOCRp7id0P8vAfdchqrgSYR2v
5l/YCqxd2dhH9A2R/JBYKFhPVotcj+7t61EYazGg/z74O0RXV16uXVVd9UUWg0e4OhJQDuFP48jP
rcB2Mx0OdebuoxpzA/0W/Q3Meo9mdCVY+Xw6hu2tdIDezukwLT+cedjfj5XxwEv3/3F0XkutY0EU
/SJVHWXpVcnZ2Bgw8KKCCyjnrK+f5amZh6kbBrDlc7p3797LGo5TvDUTSDohc/EW0hms6dc62Yjp
EMZBkQf6V6YH7XWeE3+uSI0mzPqqFBzTmRP1/zD5On12qMtTmfmPOECdFM03MOBSv82+qjRYilfA
WjKCM7PHBW64qRCQNzgxd1UOgm3eatDfIa1E53Vit+fVqraE7Evmoa2CIS5YIgccAJBGijZpsWwi
GL6W9WEk+XcU9Td9Gs/R+NvzbdRInWO0OErXXOVlOilhAc1yeVL7qnbJT3T06QGbnfVAejAjYyt5
rwvA7TlhfEBlF5ylSQO0r+HZFISXvg7ZUekJwUnJxylqsMSnanpXs7cs+wjla6edjPmnpv43Nva4
7Uk9fBx2l3H1Ew5HaXwap9d54SFv0E9gEHInTta907eE/dn5D6EehY0lOvsZ7Ks2/oPxyEXz0sb7
2faT6JAlmCwPebkQXjQBhfuIrHdVcdlXGVLC4cnMzdc/oKeL9Wdkm5VEbkIzm7GHs+uU0R3jC3DS
Z7EGmnqWuluthHj7Ka4CsnxDy82nP0xroVF5Vdtc7OhezyKIV+F06xv5IprdepESHRi0wJK3jmUl
+7bGJUns90tZzj2BqDzyo5l95/IQAOjxiMMntFNlvgtYZ8Bi0zTqaUqhhoxvEUy7Iek+jOhZ57uP
BvNkWvlulpBVmw8tzX2Zbac+uxJBuTUF7Ot1X03NJq+e1IrVv31kg+s0FreD1N5XN52QW8HIC1/i
KzkJb4oenadZfjZk1mu/hPykakQnsBw461sZ2kZVvzZE9JMI70nG8mRP8b5r0ld8lZdUsQ+pXeyW
5dr3nOM3OVl4V17BYpzbytzUi3zTBJF4g/w5FbWX9Ku/tANHq0GIsMlJa7hW81UoW5XY6Dk8l8tt
1mzXVIGkdkCiCn/Ec29yEeAPysHQD0Chivxn1GdvlR64a9UR5amLPnKxhauns34WBg1QzmKgKipu
4FkcMSWB2Xx261muXyf1ZJRfYTG6iUFotWIENauBQuIcSatzSxy7gTt90b9NsfrsIvPGJz6lUF+8
h8N3q49HjISbvDmuwOGl2xR+2MzYFsAqAxCoiuCZhd3WRWhPxQqdHCridrXk3ZJVV2NZ9gTUBJJJ
dQUppwJONrBPPcUncvg9MRpOp3ZPVT5vcXTtQdVu0xhisU36dJaxn1z5qaXfBljZpEqQr17KnuhJ
rY7a8LM1psaTioZ95YxNR3k3kOk1PWoVXjFACj+QDHplt8h7rRdeNn2pE2mdSXLAfbyJ4dXoNQfE
QtutNft4yW7qSrWLr6wtICDN5QcRSzU4h/HIdP051t6s5iatsiMPWSCDphNDckzM6JmY0c1kaL9D
/J7zHELcAem+SPaxL7RgSZSTRE87xGIXDXRDxk6HlDRPXl/BJey6z7S6RpN5z+PDsALPxHBGiCOX
QO93rT80MgAN2FD6uxqTLTNkrmpYKuEg9XXuLF82SdSAXgRYqJK61yVSA0WIr3L6XfPVtfLOASUi
lC9FJRKvIUA18hPKUTqoA7apfS7OWv2SmzlFWbzLZujSwn7gNTlFlab0QhutWMvHTwvCIXwQ+XmZ
vsZ22A3aEcKxym0nLWAUSh3JXGTrTE1DQ7FKfGdKbQf1CMuSGZrxMkzc6pAQgZ53K6u3GttXIJse
dLHWuuGwGgPIqOWJIHWgB4Lk2inMbdAiRbUHj7xsit48ENZ7IPhF8Vfbnvw10wvH1B+Jqe2DRl14
dqvcIIOcrLRnXy9OAN1roIWKYkPXELCq+kb8rZtaua8U5VvGi2HGIHzMcVe27J5l0qXr87MqK71f
QSR8s0AfbzO8nsrQOQJqQAnhE1JGa0pPPIZ8EHtlD2f4NNbKBjoIhBrCuLXIba302FoA28qXaPix
aw1rEoDFLICKNRHEOp/SWaHJCRIB82HdFVyPtUYaLj2SjPMQ6LiSVgdttpys1u6hHL9YpPvgjPFa
9TIP4WFVyPWJX4FV8Q4MXkJ0zApnMImqZzkvb233peu/Vb0N8/EYzWCGym3XYetcTC+WiTrG+jya
r/MAJDaD5V10rtFPnui4O6yLJVlkzapOnQrcb7XbL7Qf9uIUPE+LvVWNkSuHbrFWaLjTzcwSQrEo
L3xk70XeBki8JODa9tW2y6dcaNQuo2NH1Xcbj75B9q0oZ7cNNwOKbxVCA5Iiv7Wqp0FIkCH5lBuf
JYAh0LuLPIJ9C90FR4aUWV47HK3pE+CYAzzSqaSLCmvMtOtTqr+lnKLjyOiy0j0j5AKmMwnpDxL7
Vol9WPfHwjC2tRg8liD2cnlcMq69J3CDcN4uRBTgqMqeaMAdiZmp1P5rp/Zgk+qVJHgL+siPK3qX
mMBrLXKKJNugUNLOYHEwjJs0Ev1cp01gjvl+SKAdkXT6LdvyRWqMHNVOcwut2VT83wngDDjM/SLj
CQirIJ/XS2jwnhjF+tKWy19E+rf2yt5+lR0U62IviSMe8Dn9+GDYN91PTR2rUIrxRFhG/CRHOrAT
e2/XfsVRkcF5rc0TIGR4g5vHNb9EtzJ/rjSx5X2YICulQ+toYPE4Jyf6V1b48icjeteU93XaGtFl
jK4KftE0gTUzRP9CSG0J5V8RxT5ocA9Dd9yeZp1amWa4yTdmnXhluYvWTaqCB823jEpPGi1KaTXu
PGCpZdtKn05zlbhFdM7a3WwEornSi2nFNuldo6jAtmGKv+d6v2nio2W7Wet2skuZVXZHXd4p+QvR
8aO9kylQQQsvFHk6wW4h4XfyNmW5JDfnr2KNZX8tpJpusWPxUtlIxTtdQ0UuaL9nk7d7SPIClmJT
ArH4mXmyHDvzwvY6glNXQOhofzVB1zIIX9Woebk1P6p1t40WCL0P4P0+ZqtT8lOwGQZdGW1rya8T
GxnYSGPmIcQxzVlnTeSiuOHyuoayH8c/iUU0OEbIcxi+r9KPPD4RFWfFG3MJJiL5gbcU1ZfJAdzN
bpr8SJVrJmTFh4603tvcfQSMm5S28yErkx2QDqu9iPBMOLXTLdTj43M/3FnZCzD0HEReHJhiPaf1
CKPGLelYSxSevnbL5m0yxF6aiRPVKk9iD664TYgxub3ss37bDl8LQsxCPrzkqspLKzg/Ya8Qm9GF
n4shbZsWjztyGFZxYK6P+1FHB2AraQmQcqM8dutqpGNcQae+IqSsq+3WJKcn0uIixZ+gxex7aQ/X
xFmblw6xe53ch50xvg0Wxu4vneadMSGKkJOFkD7DLpA0ek86JJhXjga54bEhHejTNV0uE5+TyTrM
BmYKAFfwY3OqH2+Jqd31/VwouJ6p59MJLoV6Rsk7lCPVaPVcWQ/KUCcoClEFMrrSVzjRfNX2ZRWN
F+qLryccrprkNOpLDWCmEm63AAUre9/Uek+NSi+xdIQOLSDH2MmT40yo1SxvCHbwU55q8jQJUKfR
eeDJlYNWPbX2PlLrkyL/y8KT2nS+UVMYjRCaGQuwrDTs6hnSRhn+q6X+b2aprlqLnSTAGQ2tzuH4
MZuW02bJQRugwBkKJzep+2lyljCtCwHlgjQ3dBoEDAOiOq2+XTq2tRvFVzYBeOvOQ1vsx+beK1fC
nZwmiqB0NUGa/GrwD9vuQrnGj7iQWAjcPYvgusHpNoDS5xHyVl4H6uPTorudlZs++TszeeYSnVxI
YvggU//bpF8ESWwAK7KM9NgLVeeHTla/SLrBdAoBOVsrerSxKcQ8i0tB/x5sai9fWeAiOh2N2hVe
rvqhs6ZtuR3EA8upgMa/AOw1obAqDfEdVvM5KQhpEr8YTOMXvB35u28L6C/lOkOSW5pIPNelpMNe
X6rBXbuxyTmwVzD3zFlad8oe9xI/c3kB4jdxe88JWDD+i5UHdRS7To2zQ2Klq8FF/gAP543WBmFn
Vih0GDvMuULuMDC2OWCO82rbJQpKpNGmn7qdrgcrM80Di1Bz7yQiarbkQOWvUgI2fkd+YH0rZqO6
oM5WlTNBWn3qQmPYjkxRn8kEqPfDxBawM+LU9aummwgbhUPJqGZ50wgBQ81S1FfiW5WXyZKHf0Vh
lr+DHcrDjbFZYcNCkhdrI61l9m1FSb1v4zp+xrkehh7Mz/xLLockB54JtdFt9HYKxCB1jlzhCeoZ
H87OAjbA8MY5k3214V30cFGxgQE2sfkwzARUUofuOC3sbHRVX74b4yjOHSC+S1RW4zZULevWjhp1
j47U2gILRQNo2YInoyKc3VLV+2ulJ0R2SBJhkeTSGh8pIuoxNhTExz4pyrPOyBhCedRE7DXGXF1M
8Qxo6mU6xSiwHE2ilEZP1bTpX9kuNMXTQB6/U/QJyviYT9VbMmqj6osFnJZrp+2wF1aYULHl6jVf
mubcLBBUClWpPq1QmTvPShrOL/D1v4Wu2oio/WQPp7Ejujdg9Jny6IMC6bxZ4RrF8comZiFVVEZK
JM9AMEFjnhdApDKbiL383BAmexrkx466pFm1p8y0/DVRmVeD2mk/EExDaqOaPQkpM/noL2x3VoB7
URsn1TVMblF4cN1n1MviJpSp+bK6MD7GbWqi81eVjV6Qi+mta9aWLHEdksM4W2KzomEhs2oczcUk
hpfQnHOmbW37aU4YT1M2Z0OKAWt+rrvy/0swbs9SnWk/M6A3kLDNdFLL0n5YwMmzdethm6ozMxag
gxluaLPMC2RbVja8oW1oJJoSXOMmbTSKxyYxFWWjKTGN/tDLWh+Ivl7LXZ/ncuyFSUpk8KhHY+jn
2TgQz9nGZr1rMIR7S2G2FgDC9vE1wb+ke4q5ov4o5LHqbvooFeU+mtdknyk1vggUO/VUZQLlTyRq
mgVGrYMSJZdA+50Nrgka9uJoDibQBkgpvKwEZRKuqFjTGIyqFu+NODVOFsDUdwG/1knLpXQL2S4Q
JUgBFqKgMjRSAA+eYNfB1dmehpUGodSF6BS/wZhoNtZSk3xYcvMdRkPm5JTbsoMPVzbNbrVLwKpw
T7TMxfQnug3saFQsm4fkOiRF8xPSotzaUFJPSZSiwOioIDwBZcSKgbbSJZfpHawQsluaFgLdCSLz
Letkc6upHKxubCOWQ6Feg0XNGEDMUaLCup2i9a/FdAtydzHloF018MlzpHdeZ0jMds02r/8pGUCz
oJNpjfsxORJd8WyY5fgq98Y7kBqiFB628VKU0HzyOvfgg3wuAKqCdJ6HIKrkmj2/WPENa8ieJiuM
jdNApr5FH1nQxQwrbioXMim28yiqaX4g83Si/m6suflHg50H7ZBxveli/haP/Ji5V2fZ7dkYufYr
hBA9XdUPBQDb1ogTsBAlqICmKJXlqEtV+kJ9xnSggftMvSo34Ia6QUaj1I3p3ZoEHHd76bo3wXuv
OsWIgNj0a+9KCWNvJxsbk4NmzSmn2HA8gwlsP/I2x5K/iD4OkF8YIsSLvm2MXnJbm6IoUcB/N2S0
OzVkyNgVJHqblIlNvSfgO/leVjs9m01SXqO55E5s+1F+VdU833EEdM9GvsCpi8NU3WMlaoVrSUX0
yZxuvsdVnFI9xw+RbZilpwyD+EYxIc02VkZ72qb1pbQW4aV1uXzjmm0wGq7iMjbA4xCq0tiz6876
lFo7+WLheQiqxaCKimRp+STooUJUbaqUlv2BPtoPcziqbqj0pb92ERxe1ShRBbGCY59aWi62UCp5
oSLrJOo8pNq26zUP4GO2v2UitQ/mEO+c1+IYAPrYr+XI6G1Qnwk5bpFBjflWaFp401eThHNtrgF8
gw3F1Ndxt9RN9Faa6E51AxJFTiNO+cJW3vUsqbaZHgv7QN7Hczo9CnQtYiXQCYtqmhoS3gUhKo2k
ze0WcJ098rVnJr96kmeOnSSmTMgMRiAY7bPaOw32j5ZiLUbJSCqjMM6KnuXNQa3B9zhESS2y0+mD
3uyTOF6RYvtWTc4drurqUixmCPAqG+EVfvGqm6Xfj1iKUaVHENSpsqT62W4JHtgtRai3T7LWkVCi
R8KoXK6EPD9lvA6PJIux6N+LWUx8PBU9z8JPhb8cag736koLRIwJUrrUg5tdlhmlh0626nEE0i6j
xauyVE40hAT7jm9g1+26RptVTQV0zLKan0tcqV9jJ/ZwAlJXXr8g3DjG1JYeaLCWncoomr9HLR5j
l1cm+9c1ufymkhZxyTu7e8cob56IqlNI8ious2EPuzaWOYYzDpS3ULa7y9zHv7056o4qrA0+AIkW
OM4dOVxmQtE1bZuZoXq2Cq39jNQm9emXVEdmPrlZYvoT7rK73FJCmWXNsSGMdpPa5blTUTtQa17T
fvpb047Z08QDS8GlmgxUDPNdiDJIOv3YasXJHvpAadBAjan+qmBM+KqYNCoQGo96rEvuTWuT0f4X
TMtBzZ0NiVKuUFrqQkPZQFQoA5V7yEnDkIBTgX62lLG117XudQrBaXeGD+rxtzLY+VGKfm925Gco
68RbRglHqoGJWt488h9NJcjXD/C0AdELntQWrFNs5mQ59hroPomhbOqOXeJNETlvPWG9Re2HpJy0
UuU0LfwBHBNz33126gv7eZtiOPYU6spUb6Ecbs0suUb0Ej3gAoM7UZoSLs32EsXbTh4cefobEusq
GtkflpcwVN5ZSEPWMjaynbjmWGx0ZjfK2zoMB0VWN5kmvuz0aRnExmSOCt/cryvVZ7z388gJUdGa
ReGai/Q8gTKKinHLRo+j9dRG6iFOClceDlY3eV0EL7Ke93bf3hLIOBNVmdmQqyf1gZb8W0T0xOZz
gPPD5Rzw62HZTKO6TeSOiL8J4ZTGjYVEemjT01djbyiPmTtViKR/GIblZ/3wboWZVw+tB0R4a9R3
JlBzXTDkTf5FHSqzGfG6JrWDD9XBH3YOE9zApF9HvHNxRq8svKjlT/UeHzt/Mvd2MeyNqqHjDfd4
tPzMOpXh2QqJKl0oPEyVCbFt3TiutpKlX9s6RcDzCs5KLK5+KzcncxpPppLdFZbRsuRHjZGY0NW6
0u8S9VstW19muGPxZe00YDT0Onb32WiuYjxy0OKzZ64/ZX6aUcJa0ks+P/jjrzh6yHpmrS8/xbZ+
aJP+Q7eEQ0gAlHX1GjFxNJRsZ5r1cRig3tnodf0A6Iqgj1r28zZhMaP2B5uxtqb7bXxfuye1IGUG
LmdZmI403CNrojxeT2gemyETbgjaQpS3lckhfrr7sAi/xKzO/LCPbXxnpV9GAylr6hGull08t/HT
CMZevGX1CD7xhXrVK4dLRZusiaBf+YDnbBaPum/CnzamU730D5igU/UZ6uxXC5WsW05ZFQURbje2
ctzCuPclYw4196b230Iyu2joZSNHtpCqueUsuwKz86J32yJcT5qEUJjc0oRPEYbGZgBZpxN6nI9b
iKJOK09BTT7cAijTWS1tQaC17kmX3B8ZfCJ8gJ1WHJ73xLwP670q73l+XcspmNbhc5V1N2zCD3Wa
Wj7cULASzelDJl7oOBC16X79uP+wzZeJZqhfzn0OD+5rtGC1rbkvhhNMIAcM2tPAQyQr0DxnghAq
D6STtAg+Zt1lLIUHbhaY38gM7hIPH2P2JikriwGnId+DapPVvznqGXUCc+2PUd1cY7qVRmc0rkK1
m2QPjSWbiIV1yZKn5nLwwdjLfWVKuYLUrsPbxBMJMRi1xHArnEML6KKWbPc6fc0myYlgPDMoZxLG
kVqZ76MqLvJgBI3aeOZSvVVlt4GxvjMjBvWxm+h3K76b0a0rzo+GsOMD30nMS5lzDdqp7e/mfJzF
noTuNwgODrX8qbPD29yn35mh/BoJa/Pq7GbGoYZD++jv1P4UF94qMJxcHt9zlQQyv2WVGDtpGRQ+
CUoWJETVhPbBzD9jaZtXf2r/W3WNl5Yaa+UfgJLGFSDhzTbf2a4I7Z2Y9op1HIvDYh+zrNtE7A8N
gxaUkexF4jKttz6946z+SeLClWKXTPSl82P9MMDhHm9JfUe71ZrTODQPK8gYHRMax6U6qdZHp5+h
5vpq4tUmWvEU9Gp87dEeOe3kKDoNbFNm+Z/SUdTMmBbZBK7F6mLo2UnZE0EfG6rqrTJ+LxPwbHjq
xhSY1J5GblOObdVpb9AlVRFi1H0qHqHpavg9UAaHxsyYENMTxO8yknxb/YvZGolJ7WcCepKb/VRR
IpSVq0u9UyCCj7PmjgonT/LUj3vR5htAnk5Dp7OGu55TSTSv5Zw9IRSH2muymC9j3QR1/E2IGy3r
drQAI9sGDifIh6FbYPYSPaqrbQ9eM3+k2kmBKT7JuWt0EI6NjtEURVKae1al/vSp4cqGPwoOXDvb
q3odyMbTGoNNjw7Fkuzw3DyZa/NF+0OdVlK3cWBHimtG9NQ5eYYytytyowmwc173jZnsS6pEbdIY
izL7NUEdIY4Fprb8U/R2n6uVtw6pr+BhSRI8o8Vfk18ymRyv7pXEBeyyLAEa2p9kV6FbGr6hblZx
V5LlTTErTLWNQyuH4o+txIp92+h9SYq2jaQGBAbvbeDE8F69lm+tZvSdN50XPc6wlW9ZiTfx9HAn
1agVmnbP5fY5p2bpVHSALt4tJrM2BjF5bO5ziGdRjAmMclRVa19lkWwtK4rM4tRI62+GiJ62nKfF
e6eCkap8JfxdZuQzHmPSPjyjl78wxjIkkw5hYW7K+by2t9DUA21g7kCPVMSIXMYLCLkrTq63TPtK
uby6xFdzgZNP9lQr9uB/Ori4USg7yGRfIwhcmVp6HNBH+waEsThKtuZGg8YcSWzGSaFx0QsqmJix
f5LMOm/u+KIuGOdq62rIsAzl3Ojwm2U31jHOmm6DeAf2HC6Md9VtlIfe0mTboryJ4QuOspMlTMtX
Ry2TayfRGjdrgLJ+GNf4ngo5aGRiRZV4W1vPaVtsw5WDbZ62ttzvV531d4QGVyfk3p7jfSEKRnds
Q+jf44B3ZTuSJbasC3LGq8HdrNNvKWyT9Q5fhZmmjctP2owDFyW1lristUG18Ysz2VuUr0ijObkI
yOTk7XmpkMjQqs5qpLusSR+7/Lbo0yHp+qCdsNrxiod9vukUPpnSwRKv4/S2lAR2L3lEWJ5E3con
r3fUjI5FqMu1HVcu126fjwtGLTrdYeldUy72sSm9Elq2F3HWXdiTBW3M5jvqdgJNrkl7JGmaXDSF
xl9E27iW9p083OOJA2o44uNuPTTvjYnSuysv1aaZgyn2httwKJkisatpO/LF5JqK9/21y0526g1Q
bIHxUR90NzlQJSc9Mtt0Repb0rOYeM6hSHB+8ZndiyqQ2Rl7lLTnathQxS6H1DzmrwwnMmkr3U3r
VfkLP4zFE3eBM+yutY711hHtRm5LzYXlNUFvuYqz+Hzqp+vs4St75eet91LtQHaoSIZ2u9wV/Wno
PT7FnQQaOETywt8wXmNtG8Jp3+P7kcfzGpjH6tQGhT9dMi/hkE+ddavsGSIfw39Fs8tfStuhyB8w
fwUqR/5lfdd3vTvuM4JN+ZM4FJo3kXhi9dib3VaVO6ATbrszcwOKs6O2oWZ66MZX6b27UdXgrMqc
NbDeCuVQzE5zIKSp2Y5PpbaL0jPqWFr4jDSifq+k44PJ6lXpd9o6+qspAmikh5h7Uf0zixvPEiu0
CL4R3kNxjF7qS7KPHnulz+a+3A/fk+ShSUIDxQxzRK8luTjmLAtKgmZ5uU033XRfpUdntiu9+E4V
x0ci3nTsHfv9va696JXHhKHX41Kcg1rsFHTBDhjNwCS1bf/s+avSf0Ebm8unbN+67t1eTyVfAn9R
Hij2bkg8ufAaxq/tVpExvQTm/Mywxib6Xt934W/5R3ehtgHFAXbelWHj8DaDZgxdvXMYlTFfqbkd
VaQ2jJNMA+Od0FwEtBlHzbplliDmoJ+OoFOYcQWNx1e3UIyCjkLQfimRc01fIHpAzXGKFIQ2iROE
dl8wAZixg3ET96uuHKjZzZRZIx+BTXRo/fBFwjLphzQfzwU/iceSN5Ep44v+rB7WLGi+VXL5Hme9
E73qfyYIbmasLtTcpHOMTeKNwXxk0pO4tvm/3ewWZzuNd6EmaY+N2f7xnjhZ5Patn7E8ymcHdwsu
mv1cbsdbw31f/JjdsXnczW5TOfnMIbItEmb2TyXjA16eLFr8+mxUTwnuPzzAY8C3PLtqgQv0OzQ3
jOSnedNRiaZs6viiZmizpUo/FLhr6aKpXqNn7Dhi9Odnfauul1b2QOZi9I3uWrKLEne46Zt6P++x
elOhdDzr2Dr1jcJlzb9qEog34zUKwncemJnQe6dWXPk+WxS+RyYTBhd470x0z/Wtx2Te79J/xEhP
NHGPPWDZaV+kyGOzPf8R6a7BTCNfW+urVV2M/lHmVt9IccuvnATqR1G8Vx/WjV0dcZ3AIRUndTzl
k5uQ3lRuevlIIphS+NbsrCx/dYc89VN+Ts3RfuMLx3zLICQOcJkjwCyf1mu0ugZ5kqcanFrk8Tf5
C2uM5cjr7vqTrTrqk+LrGzZrj5wjlNwIDZKvLT4PEhhAGvfkGjaUtAHhovwUinEwslvYfRu4d1Rn
4uslEsxxzTF6bkqSEp3HSO0nlR4nxPCcPNNShDy19llrAmMCynBU8RfJL327A1MTR5u88xvOQWag
ucN9alsbu3dtXDYzlbdSOeplGSF6O9obPwz+5wZnBJEtPFfNBR2yA7F8Mj9oHDCZ96AXvtszRdjz
QkInCiMFKjmOmLbUs1lccpzAPJGh4es9ukb8j8aXNJRh2o0xob/IWH/6+mkvn3111q2z3QRK/xEb
OOyLryrawB44rJjI4CNuSwY3vwzvVf59mk/TF2Y/furaz/fr99qTp+Qy3JC2QjjZh3QVh+xSvHVX
sr+W3/DCOdTvWx6uZf9QLISj3BMkKy5U/haMeYe7BNWYlUUWPenEom/w7SgguJjbbjvZt7q+itlP
YNgfwtLVbzKbyrDrsZ6dlENOq8svwlEweYtcRiGcSm8Suclb5aB+EKjMZHtrmDArg5Dhy+ARMpnP
T33xJwINWe6532dooWj9AEjTl75GsHqGRMTPKH1VJz4bH4rxah80k8R0puOoty5u0Gnx7ZnLJrqh
SEo/5tGgvtqv6hG7RVsEYs9xNV779DoKRyKwAMoun3WcejEpWwQKNnuTtY3oBGqXkO4u3WnJfXpa
9YBzDC+SttCTO+q5O5YBv1/vMt9gqr6PnpKIas/pvtf78pWJ3XCyJtf4KWTwJru5+K15ARWeSLp3
myc0HO4158eYAf6uXgVXfjX6y+gTvKlW+95S3Am3RTr8xUhO21ycSMtKMXq8SLs2UD2xN7eDS5BK
mm7C6QdjiSr5cuxG/UbfsDrrp0f7A28fneb4U+NKUF60U7fr3qOf8CvD83eUPhnsE7/jaJ8pXHuc
tK70Jjo0LYdDcGF/JTtga2I35N/0b7L3urLLXtK9wp91Sz+6q29c7MN8JqdTFy6Wj8VJPm1p31A7
/WO2232UnkVl7aGtHng530eUZpdhFlsiPtTvbBvdk2dzI/n1xUA7e+I3ctZgaCwPycMVSxj0DmA8
pcK8xYk0vq+bxW+K3frPOLc/yWd3lC44OFG0uS2ONldrOgXNNr5wr15x5Z7pSNW7/Vy8iVfj3T6n
hcv/n38Sh7v4XflAEhvFE/XYEj56KNwhemCHF0t9NkTQjL6p0la90Igo9huwkbF/LTFy2uPnqO/1
7Fo3m7Q8pxneDvM20LXnPdIifQU7iNYZodcz3uXaafQNDv953Uya2ylehij2H3Vnshw30mXpd+k9
yjAPi97EPDEYDJLisIGJkgjH7HAMDuDp+4P6X1SldVdtalMbWlpapigyAPd77znnu9WNRqFJ+k3l
pmtpY9PP9yiNT2N6QQiG7LZmUXdjP1oUuEl/CfzzHB1q51MJbKXi7Al+a0RjaFj+9OxI3+iOlyXp
H+uSab4ffbeLmy4g1iASLqDQcKJ1V8W/Q1uqQ8pWBUxt7s0xh3dTeMfSyM5RhATLYnmKIAtbQX1I
mleHM7ut/Gtq/LHYDj+HPEmes4sjf6ej+A25bdW+sa1uZ2LX9XceFrohR0MNtwTqvhP+QJcRSh1H
a38SGJbHLXm9WWzb6Dapc6CfU7oMgrvRvkvGFbeQ+lrskTMtCA+ju9cQggCwj1cSMeg/CmPEwDt6
tkHgDKSLjpV3EtDS31KTGxy3+HfChMC0V41+o7fIWdqRbCmxRbzH7+dUu5EHwA7iddOsDA3kvcdm
2h3b5hRXiHNcs/Gjqh+T8JrhoexPebudu78fZryxn+XvnMdn3Ipqj+GHtrLv93NJQyD7rZAbzpYZ
2D/tc7ZxinZjLiaz/O5gLadztF47fu5hbYTHrmfqsGqepHt3HM6trXpXT10PbH7bEx+FdLL2ymFT
kpmKb3kRPtr8omhz3I351b7Twk3qfbAfqW/0dJPNrcdAzdSiZU3kyrPO/it0XNN+kCFuj0v0h7Up
7RtOT5R0icH2Q6EWu84uNzie/UvD6FEG4hxWH7ovjlarVixT+SLCfXAQIqyfHK19ujbjb4czngn2
EmCo7q5xLdP1hCWtlW/1T7ffan2cq1ONZS3EFyhLLFGpenB7uR4M+pzXmV6qK19TPo5cstZxCTeN
u8Vm4607+dFgfvCfcvriZjV9+NF2+sNbb0ykmTYzIZHN/MmVFXIchseMG8n2q5VOy6Mg8dCu+uh1
4mdt9lxaLMpjBISczy0aLVWAERVbfgS3+NM6x0TtIyT0mmbTp2ZgLqEaf91k/XocN257Zt/rkmAS
a/CKTriLjVuR7htrHzV3LBw6eq/n/aIdVw96eqXDZ9hl4tl8mytEzo0hjXXpVvuGpxrAAJrNJgl4
shk6Gz2aQcgQtHkO6mI9MjD1ShsFo443jZSPo5Oe81qTDGKKK52i23hVgPjivCMgndVgGYTCenme
RGrtoPJvWCQuLkbYR++ekWHkJ31VmIh4XXzK2WrSJXwT7EOpG1FIItETMcMx2QchC7BwtQ9ja5yD
tu9gOxRN8KUyyoAsSH/mXdbtIjNFLiX6NmZO+BR3TeodugJf74ZYA2PBJrSWhZimwUPue5Bam7Gb
P9ohiT/GzMZ5nuCY5LmPn4YhLfa18jSLvb3uPS6FPBWxXdw0FvLfLDewd/1cp6/lPNB0DHp4sqQu
9uQr8XWa3nzyJiwmRepXD7Mfj0fLMZ+yhHFZ7mXy3U3z+GLmKECYuQO0TshN43SGTQ96IGk5BEo2
fO4h4FnTo9eUjDZ0bzgXwysR7juVePsY+OqL0EwYIkECqiXPSUOR6IkSLG+dbVphEtmOaBY4L4jL
aoP4YetXA8qyhW8QFgHPdDqk05OdcJ/Mg0w2uVkEL01gFO9FbiebJM3wi7I9uK9fA9WiTglG+WCz
o06L+XefB8bFxJl09Mm1bAyrNrDpZuwmX1UtpjJ8noT4m+9yDNk4mVUVRtRcEkruG7M5ddp0D5lX
lg9jQDgDqSPr6oPVN0XAT+Py2vjB/JGnDJKzWbPjxTWsGI9dIg/4tHmlWPVk0PJwntYWWp+dJBZW
0rbYz2Fs0djo4a33FzYWeewnRmJUIxlTSd9TTDBiRq1pgFg2G/68POqi0pu0HfuNCmc6OSmCLWR3
0g99QWfYVtOfRJOOHMzEv7QpLUwirfZkj4LQZWZ18V46TFi6uFxsWXiz0qILMatP5r3VHpVR6oYN
p45S0dJwGIwxHUtOlGmp34/vLY6G7jGxncbezXaZ97Qpsg0wzzty5WPKWeuBFlD4TvtWD5b7ahke
prehDkYkqjRpNoWK8c020t/7UBGWwbarfoeKdKERu/qrtiqDo2AsIDANbX3tB6+75AS8fjhdFtK5
O4jX81Dh8rS7WV6MVNKk9vXA+yiDkP0LdlKUtMeuTeZicn2abhFHxs9inKL2U9pjmd/6hmcF6W1S
5jmpS9afxZXXR+dRBbhgRdRb/g+/mwcUKCMoMG07/MYpGRvRDg92M8no1LBEPf0VTCNTnzIKBpuC
uIinBjBWhWYbh4VhUgqzZWQoOSQsUnal8K1iN+OTE5csCrky+HQVV24P38b7FfcN2YCZtVD9B5Ib
gvqKv1W0lK3CzQgRYbUy3io4iyHHkTK96xQPCI0sHuqsEwgUt9wXxhClVyBobr/vOt+IFde+Mbwh
bbdyp0ovqc5RGk84dWwsPRJtq6p1b4fbZB5tyvgaBrbZfYR1z2zzF8/VLIxNbZOBbViGN+PG9tOc
MDWjzZxVpExdLHhOhrO3cfc5pbmzAuX9FxSN/1eKnffPW1CikRMF/+AuVH405D7j8bWpq5x8JHGQ
IJ7u0jNeusIElUPf959nzK0lq/4foAFLwvzffUv7Pyb4q8oJ2e4hMVaniJH1N7XUUBAhYpbVyWfA
Plx3rxAQ/wtWwT+/LwQ5F+QR7zmYmYXo8Q9yQD3P/mS7NTAuziZZE/Tx46uVS1z/DxUD5ZrObo52
pvgXi+G/G8z/P2jPqLWAtv7/YP5rmvxR/x7M//e//9dmUQ+SvgcvgUy+yXMX8cT9382i5r9Zvm+7
EXQeICVwXRYY3r/Q/Lbzbx6MDgcjn7+wfBfsQ0scXvzv/8XWUfi34PM82w5Mz4R08w8U/3+G5vfg
Dv/j+YSNAqMq9GH9g5x1/knfnL3aSnpZb1NDb6RBlrjGBnYMTSbMs0g2M8Gsm29/VCZRD4Gl8tpV
Nn5zemSvXBzdlbcbPds4FiCHy0PUzvc5Nhjdz7G6SorxbDxWOQqT0D6xpDp9IlwQaW+NscxkP1R2
NFQ8HwCqzufGYdBoLKkQ35zSdXcBsrDtOWHhZ5HdEttUOdEvP2y3XR6fWjkxmarFd1DL5EnjhF05
UZoDKfDMa96+QguuTbMhkF6gv4yGumUtXlAhgoFWrkRUrBkhZUYtGYTSZmgvU4dcj4+qzNjFSQHD
iqEY5wK6DDwEkQTVGQ8Kbp7U09syfEva2TphMLFOuS7OTZp5B0AF6IiWcY1nUxwaoXeWmJpza5BI
bKxhVfdov/WIbzUX+LcXHz/RMZuFRhWSkV8kW29YdO883EklWGtPO+0Zxh+XpD2HR5HfMFHfejaY
QhOLP2qL6wZ72SmR8zrJ1LDtGY04Fju4sUw9SwACexH5dIpdn22KYOofVDxywRfiZYhy589YGFvt
CfUYz6SQGrdkQETzNHrd0Siz9jahSLSKFi+3PwqLubmnbHgWGE1MXYbvAT7SXZakwRpeCtMZGqgx
LBkZJwlXrqvuhKtenKDqDuNEJi7FNCHDCAc+hfKOBIT4wAb4KEYYpVURbs2uqjY12142fdV/uWbp
UyTav8O4ofHOAvdayz/m7Exb/vdtUBTR3p9qtc1EUq9UpvuNo4b+xRiyF9cv/F0IpHRbyyHblBbL
8+pmVNesYXAmpmCvVfFG0UpocOgYn1XTtGW1IheoGgOU89fcdZaHg2WtGeyPU1Azt4pK/9B77UM0
kf4sirA6xYFTE8Gw79rNEKNMig+GnLS1uUXlKfHryQgNPy0UgITZHU9GMIwnSVxzW3kdgp6THNxc
2xQww1a7FtraPla5Pul8QtssyOJUhsJVUJFqrK5N8dM0scZUILY3Rt5v8iQcfpui+G4G40/LJXqN
loxnDzrwUdQhpoagPY12Wxyz8KuxOvuB334SgK1ZbAQLwvVHZdMeqFFs0j51vxx8VKMXi++4cF4S
PxpXrrSGXefVjGeWxFotLHHC7P8nMU1uEBmRPEwZG7GCdOWorGZqXlyX2raNuMJxA08rs1X5NS/j
96nEr59kMAXLJMWWnmA3U/0hz810FycKVAgphkAMzd4T2UugESc8haQW98RzZNQ9tLWoMMHi6TKn
TJ7MhLRJ0ZAe9OcDdkgs1XssSMvCnTtlnX20zfqHnfCny4hvnBbiGtWDuM5RH6KmN/UmsPJ9izdn
b02Bv8Lss7XVjDsr6Kihbl5m09r1iLsBEtuoA3UmGN5EpXu2VE8LHwT9RvBOzYWz7QViVExiE/G4
ObXQRGIzaM72J2Ce+aIyDwRbgo3eFrzhDo5nEoeL29hg4WAiEHf9BnqI9BJ/l+pfmWDq2CfuvErt
5Efh/PKLLiYBG9+CZIbhGbiUq5Pc9+MkD2XjfKBtI8gFI1vLyppv1ceX0kTil2l9Dwns0Ftb14gY
7UdgymyjGbOWQXeTsjixtKReRb5NKjCRsDIm2w53jlNurDEUp3jiX9lQDqJfrdM9UfMi3YpMH5Ba
S9zWCYUejPDGlEhVvmUQDXTRUPtx6+E7voVVYj5HRrxXXkptPzbZwciih6zI8e4oc1eFZndMErxf
hvCRMdwufBbR8t4yeqqiObiFzFQ7XtW1N+V0frG6zc2Y36O4i2+KxYn5k2WwiE9HnXx6kl0FUqUm
jO44R73o/qo65X2fPwmT5cc6dUyGdyBTXNU9/f1CWwXFaHLiFTcDIpnzWOou2VTO4OxGU9ALYik4
+Rgoc9oujc9yNZRB/Rhi3UqiGaNHjzc1i8dLHbD4JVmGCWGouCZ0QO46OoyZ91JxuupJOieWpnJ4
qSshf4E/GmqMjTHQHRA2magYecfdlxbe0TB8VPX+Uyb92vO7GBMRXutmIXlU1JEGS/Aml2nLLJ4V
7/5BLuaEOKo5iR3U09TPEYexZvP6juOD4qN+cZJuNQbiI/c/e+Aax4D2eCXs3NwFOkNyKLDBT3Pb
7C2jjy5FEECbbzq8UI5aYrS1cxx6NzxS8bdn283bw1D2xUOnSVGqmDl0OjenkXT7xq+Dah32AUwq
yu2ndvLbbcRuttscam9b5dciF/bNAIq9Ckbv3kxEt+vaQUdOe7lSRfocDXW45YH/9AlPPJlqfB+S
o8+u86PKonnT5tF3baLI6Qa3W20Yv0mR2gQxRuz/sDs2oeXlW1z5tyJz0I3saesbzb3JZvcpTX3n
1lj3zlYPjs0y08ZpX0gOvWnN33pqKr1X9m4cPDQMn8vCE5b/ZRNQT5SOvrnYgIanIGdi/vaRC9pn
CPQ6ywll+wRq9l0zHIbaKHfxxCAwEDb+scnqyZMrZvKdv89s/mkG5bHRI4vw0urq0BofXbJHM6v7
Vtr1UZ5DROkplGvOBAJfVcihjFyQp7aDM6a8QG4tHpSEsEDmA5SwVfzGdL5xPQQ4w8ve82hQFCR2
vY11xgmnVLexSF17qXgsZgySqmVtZdC2EZ/9eOq86JR57hYmk20xk4MxAfCBa3gsPrSW5jb3/D+m
3/XnucdOEicXe0ra3cgke1Xi4t7xRhXYwFt1KFz7GNs9v43aTDYlhEuyTQcnyp/JNIU32Z1wwlYH
aAHpNl/62Oq5itQfHVvylAf2jwTxkg8fvNroEimOrqnIM45pZnyzw/syDQEyof2q8cRe+X2pxypi
wNGw6oKhFZQOEvjcEndLpNWmKI1jHjTEPtQho1fed5HNqSrTXTTjqGVlSutj+pi+Y7vJtxHed3wt
DwXmOythQJmwV8VKwk3S+J+yMx7byDTeNVs8drSyPNyeeST24q+nbGD9MS6NoQSG0ijuiCKvNqSA
T2NS3cDVvci4L0mZo0fFDvYknhFKj3trGa8OaWdILM2DLkxcPqXYJe7kAm66OApznvQcDI3t6xj5
GnkZ2SbEHrQSyvqqdcSv20T2zORHK4nilr/BHlq7Oa/aXTkwtkzrtn/IO3rMOst5PkjoGnPEsM+0
tkq2B6rsq2z4NjBPKXCdZ+ZaiTkQMy71AWv7StnFyRkzSjcYGuSTZmwzpYHfz0zWIRf0o4gHYHvw
ArD7lEkN0DDBItPN7llbDPWpVNN9TswvTI2H0VViUSQy5FDenjgEduWLvTEl+yRIw31qcbZKCQ8G
QFN4qDlPOMEJ4OjFZBjqU8sFitgHWAJnR8NMEw9YUppqF6U34UcrIsbJuqJgAqYYL1EhTFt5tBN9
mr1mfbGHu7WzY/S0Wvb1dYyrB9n6bN7F7B8rEtlmzbwwDX5CCwYzkHZAR0zW2TVdeTc+jIrF8a5Z
HYER/OhKk7rKb+w1+Sksnfb0RBSe4kf4TyyqTnYtlcuGtAcDG/YebGjzPhi3XCI3yB+TjJhcUUd4
ckKBV9Wclsl7tR/LboIIMJ9nM793VszYalLZLpg0L1dkWdsqG1MiCMvnb6nzXGIgTmc4TTbL5qWV
3HKW2Wxc23/nTANjZyCNSoG2PiB72NMddzsT+1niXJPbxOHj8YPxh9NUWA6Q68POsq/Csvpj7GBU
YWW5UtNPmc39aoEQrhps9Om4PFC4H4Vv60MRju8siTjMQw7iqmxTRpUV3rLlyVNIQGGQGZghbOw6
g5+egr7DOdAjKbDOeS1qku1RKepVqcZLgEKwihMHPY2UIWa2DpNQZ/8wR+FuCoBDoA14XXvK0yol
TSJfw7RtdqUujBPoAwxvhuw2Yvn8jFxx5mZ6Y8/uYSqCe5fP7wD1KcOl6xziat77bHn0sIu3JtZh
W8i98vVj659MXx7bemLJkRpehe/2p1CTtYOk8u3injMrZENGVRsZoTBgZpWVxmec4dyWne2ukqAE
ElCIW+s7W6PzYI14jV4XWQgVJzI8HH+0fjph0MRWpW9ttzc9OeVBhQzRkcM6zknoIyZpveXXl0zd
oXfwdGAwxYzR+u1DnnrcEzLZq0F+jmbR7GKsUn7GGhOM9DWf1TromKeTBLkUDi4E0SPGTuXZ7/AJ
mK2vSfM33ZZnmmBS0jfnSckH3lkcmdxDLEXBxEUY5kWr+LfVp3vLqjg3SMAcMpdIABigA2cZe6Ot
EgGd8+W5d1qFg7zC9sckYdOF1sXPSIYbSLRspWofTGO8w7prhBNyR5L2a5JYcFqRTNQUua5JlrRx
cwyAJnCOVsHXylNYbdL5Y7hp/Vw43XNAwyEjoBYMl69NjQtIto8icdlPPgTprszkq+nIt0x51o+m
QPu3Fn4epzOVVmafDU1MdbUJ2vibHRn0NKg7IAIocjo8BJ2mKg/yXeyRBai5p4UN22ws4arMCZIj
IAq8ulbQ76PcqElKEId3gx6rgd5zkQw31/dhyraMLLAf4XENMjYhx/NjkogXo/LiU5jjNZDOVGCH
UtvRCQwM62nw7PcByMTJg81mArsc4vTcTo65rrTL9VzURyuNaAyUg+tnWlkzSmQ0tBttznhjTPfo
9wj/Xgb+ULfepptEeRaWq7a+m5XQ4nD7BTnqx0DlSxLb3WdDe6f12MBHCzZN5DH4TmhbOY7No04l
EiZhI1v7Lv7TorsnmFrXeQdwDEKaZVtf2d8fIQNAV3BjUWPPqEnx3TMWo9/gGMRW7Zs5gNCaLOMc
xSK+ljbmq3IoQeQxh5gd4CCRzu3NSEqz8OPyIGxFq1fE2JNa6iuP/GJUBOuS4Ou5ITnTd9V8cD24
c2WMr8iOZnOnwvKtmMVPVTeCZCNsH0VCKvPmfb0IJGlOADryk0MAbAzI0YxHocaFE0Y9K1Dtq9ng
IrQakk2t8eR6yLCmfSshbezNefjONHFPz4NzYqqXv8343y/5HDCM0hZ9HVrBnBre3vOrW9XxUZUa
0BYJ0r0s2IWVoQCnzTd/dhmA1P773f5+gbniUQk6CTJCtyY4xavdC6JTZlKTs6jM9UDc+uRMJHUx
TvfbPGGfb+MUDsJPJx9a0yw3JPPdtXJGeB+YaDVJUwOb+Wi/TbRwa6PP3oUOf4sosy/FEJ8SW0Pj
vJt0HzunCR8pEcMHgRd4JcgsnFvLJABduMOOdUUDx3XQxwh8y7VEUGIgwbnr2yXZ0nDGlrHFJqqI
v3ZaG2w1dp6ssLoW5gQHRHCQZz7sCdgCyTHW0VsrjZ+TcL6djmnzbBk3xdu/LlvYhjL7IfIwBbqK
jpTAgimnGEtXU27iouSYrLo10mIPSIsvNLbhumz2EeCI9dj+jALjOKtkfm24h/RyuxKiw2LlBme+
wTepJ/bd4qFVcz38UmnGFM3JzW2mRhCHE4ahyEiOWdAjk3OBgmulZqt0sXXKHNpK3x95nWLzGbny
FkA5vWDuNRSVizVC5EqN2r008AuHCdehZgN7pqLXwDaeo3R+r9CrQ3EvW/eNcOVnH3TOKqh4XhUO
9ZS4fzhhnfqUAr+5OzWPnI0CKbfm79il3hbhQwFESO62cdZmQugcxIUtp4iPH0cb/NYDk7nTUMyf
FTlLjs7iCRGN6gh8HbTBogm/XAPymBqvVZj+VGG+Lgczx3M0n8YQZd0jUZMZB4dWF++7QxoUa5lb
T2tXk5KYc9bXJ99wjheipHHzrInoR3Qth2RL1H0l/OGnN22S0r9Mwj5LkiyrqgPqpbERuWPCNIcg
fWoFK9U/Dcp6reOAuqF1+GmDGbopHrHQAncdfg2J+s7Rl0T51cwzKrAHQOWYOUSWrFw/pi6/OVGl
H3nsnUeLql0wKUT5tLdlOx3Nen4dUmc7BSl/CrckrJwuWsoT5W+TOL2Ewfzm6/ZRDWheTAYPsQCc
46sPgwc2N7FfTE5InsMydqVvfnJv4z6zidY1RnOQRe5tvUb8CmBzPjgV08WeqSfojGs+dY9hCkUz
+vLN8RikZHH9iPEylujQ9V6tZNwxc8bBlbcnnTCaANLYhrQwYzMsqDYSOCU4ruJnItgv6KSaEZ30
TsMA4yGBvOmMFXVjQU7aXJAnNiZCq3mZ5uZL1/l64F2mE2rnZkvqAwNDtTVn5Msw885NPGEhGPAL
ONBKCpoigLUcTRKfYlaKc+Yb9q7RTMkL7q3JM7ALR9bdjnnyu+bk1s7XMAAziZgU5wDzoIX8nFgV
41Y1USl6aavAXJL0+7QSL6ztWXs6djdZD7ovESEbnlP4SCl68vyVyRiBeIjY4jnu+ny86YKMuOhP
dYAvKQPitRkYg04OQLE2xrPZWrfe83HLvNLw3isgL/7itnPkBFmJEDgn7kPNIGPlsZCMx7RXW7YW
AN+q5t1cmo9+73+ykvKYSOczoTmfJQeojWCZjY/wCQCcMd/w8ydm348da8uJ3Rs/DErjOovOcnLO
cdTS51jeRY/tQ6NTIuZ6Anqp5y9nIiXeBpu4KS91nZQYa3HMWNl8zOv+rS66vSi9kMPzi+HKeizT
BSqKt2wcLUZj0yIui/Q6hLiq0bTPcO+O6RRfkDppdmr8KjbZjMnDMA0G58TBCpVMmVTtPkQqgjQo
I7caAARhHnxis3luG9R4G4+ORbcZY35zo2cw8hj0W4i6bdxM20Dpx0bkb1okl8jIj2FYX+EJ3r0f
puGcIZpds8l5tKh72hZWIQEBDfZ4A9yBaIJxE10cbrJ03Aka5xrwqgsuyMrdz4oqg5kCUfBETQdL
tIfWICao7fm3dvDYKWxXYZT9cvqtA7/iL8yKDmTbCpylDJWYFe2GoPvOGZisRwZ/GR63qiUTOkla
REYdDnGsTG6m0f+cObSlwTR0sj7HGZ8QRQA4yQyPDIWtORVX0RsP8EC/XQHOT7m3TNSYaaKLAGXs
esuItwMCSOFfaPujkeEL78IhNPn4XPawERvyH4paEYxojMNE87GhVrz3U/+TCsfesFIaKhOjGmZK
2CWsIgDgNWcfVqdOAeVBXLykzXRLSixIWbRiFwq9APSqrPQ+Ij77YcgfRGPv+y2zr6cEDE8aWc5z
zYDadhkt1nKf1sNbXsh7bsQnbYYnmVfgO7W79UjR0ig92s54nNAXN0UX6VUM1btX/qOP17ki8pNN
Dbodx4hB0rGJ13IAEmIW9qU1PdKRpkP6n2GhHsuXLDIuDqFX+KnxxTLqz2Dw1bZpxUyPzqnP9Uk4
huWTOM4s+ZTAVgZ3fO/z4Rj45FMbsVB067VRBLfWdN+UM9Ovp78EqTUDUZGAsL2b4uCiu4GCD5t4
4CbvdUin2fG8yhS5sHF+a3r+cPFrVvuQZGpeuzcl028c9QOvaGxFpE/rq2HOxV5bMUH+NRtZr30n
wwN4WCYJ1cXOo3MxkODAp+ha1KccyV0VUF0URJSt6dy40zJM/0N0bjgsV1cT5DhnmfZUCdcTuAkO
zCZ48QKf6bS19+slu1cFl+WsDgrjgv/m1c9iKtri28i8b+kAdJZ5gudP763WPA25vmdtdWTrh73O
Jor5wsEAa3IAF2b5wJP/IqkeqH9x5MvNAPk1BXxT2YxeJhPWsnXzdD2s3XamsuPFA7n/YjlgZDvz
VwjJM7+YFhTOpLh06Uj+Ro75vnzzTP/DwcZIvT4fRpCLFHA7XTIXqsBxBKKHylAmvyY1/AkGNp88
j2NzjHLP3KjMvFvQFqeYYmHq0dbq6TUoCPAqV6yB4DOxCsmijgv/MF88OJN96SHvYi3hVzm9jM69
b7EJzzkbzBQVXNg2bwS3oMAOGO0V7bLsKyj9lMbktp+TpLiyNnjVx+ScWMp4YW/VZy8aIFVeTiAP
l/7JmCXLZxIA4wt0sizmTXTxtf3Yyjnfd1SgdQSFzVA/594n1mSoz6wVv4q5Qt3zPnUxIwp1a9Hm
R6sbqBKa8inrc0yeHmOUIfyMvqbRwhdIe7wKyicwQx12tuCQelZw/fulqpNm3bnZWftBtDYCZsiW
gSFYyrwAeoJzXsTpwPYrxhXpxEyrHziPYfZa0fXvl9hxDjUq/95W4S0drGnbdxzbKiDF8aKH2N/5
oVeRnaz8Td/1MeEJvy13DDGsjgRGhORGBmrKD3b6zTwjeIh7j5O6QKbE2TqUL8CSwocmaMJrErm4
g1xIgFocpSRhn6E94EJNV+wIQD+rur1ssXmNg9lspQzeu6F8A2gDUKJ2VkY5GLskBJUyhPY5k5QH
AJQW6A5hKhBgO792rAtMn0s9SRdqEi/J5A16wZmaqwmgzZGqhFRaz8rUqVg+2tFFTG8NehigK5jt
0QGG3GJdLrR1iLC4XolCxlPRrHO7/grNXB6qVB5suympJOdDNleMctN2HUzo0nZCP0nAxQs9kqGK
gBGkIa6zJl6UT+Meqj+JmP9kUTcd0gVnhsy7CRAvci8qTt4CnZlSEIWDYNjvdHTTIRFzeCry1IwZ
RnN2ZZ/LhLFSOwaMhSTLMbP2HtfULaREGGr/GcKGrTrtvMVGSPutq7cJv1moLG9fHLk+v3XQAErE
Fs7onjkxCfn9woP0sPfgIIOh7XfT79wGIC6wXpLVYSZUkGUSSG47VuoAJkge8XKFFP9o6qKjfU9g
LxZe8KvM4l9RSX+IN0e+dLorHpFgH6jVPmDGM+exXFoIFNxz7Li/ctHcs947WjP1bRiV6TaE8RD0
VXo3wntEQR9V6c+AtQvr0I6DbZS15LuBcx9NHsYHCG9ZJw3QfWLX+1l6M+U1b6ZX1heSb9Dt3s67
4QAn7CzzV6OS9otkBzB+qWo36cR6c0LDZVxpj/uR9dmrYWr347TQE5PS3lj5paQZO1WNv4D+jiwD
/XQH+SctGmfrOs2BcnPjW9O+6Xr9mI1UMWHbhj89NiKuUpBTe7cIIC2QOW/A8kR1h4mQQDoMFb0B
LPIcydQG9MEvbxrDcwZoB0vDMNf5z9Gui92QDfLoaYzc0jTvRRLj7kT3CF1WHHOkg8822+bmCyXO
kDIw3PNYF6bR7ykwvV1DN5BUT4EQH7DBXILJIwuJdRsdvMSRO7w6Ry8iGtep3yB2m1Vn5MVLyzSM
V2w8EPOwieiF/rk2QZ+JKuaTmx9tC7iyP84PPOFPPbXbrqoGk3rFqpikxrAX4zl7GqtszSw4ftMt
a57QEfCr31Am8aYNBPISsviCifQ14OmAhOY/W3lIKRgb57yYp5XOyujOXI750PJP7SDaDSYGPPLx
RG4AJDL4aXSkcRX10nhC86AR18mvpuzyw8xKjFX6f5g6s+W2eS7KPhGrOIEEb61ZsmTLs3PDShyH
8wQOAPn0veSvq/++UTmO49giCRycs/faPUiP0Ith87Vq3iyGvcqzBwyYk0emlmVto3mZiF1bTrUs
dqCZ6n1Mjd6XsCmtuMHFrqlLa0CBWFmrcT+ThHeMEaMe2xQskKvp8lE9m+M0Q6S30NjufTmL87zw
Hlq4s/tg8R4bF3df5HrWc953sExn5tWJnWb7oUvAaqEKqWf1pxm87hoWE+IkGtrAPp3FPjZ5w15m
327j1AFdwqkqbsSrhAbMCdLfuBSdX5mYcMR6EwDxAeNGyKgG7vITnZgSHyi/fdzJmtZQe1+UMecC
SY0fdbZ7n8+Tsw+MW5y6tmAybmfuoRqoGhhy/RrkTGoGiPpzN6MJDgMN1D0YwS5Mcnz0R5COvba7
p7LBeT/FxX3Xh/VLrHEaZACgtrT88q1VesCzIDN9Zj/nOoHhca7EY8eZ6MhxfgdAYvgXLmJfQwH4
DuKJn8J4Jxpezwvkn5XnvaVOZ1I0VgtglJA2U1y5j91EUzodsZmZ5K9nMvmZFFQ9wC7b9yKZqtWM
HGItYz/GSTqmoD4b+2mx62Sjx848wpDCUN8MRwmA81SLFumnU/ABTH8hZvq/6GuGqssPHLo3o4r1
QQlzWwrQKcVBRYkILV5rYAOOaf61Ar4gYbcLVmBeAmff9RU2bVG9DA17fTe1PoqEFsMc+i6M0ow7
7+h3cqPnnn1y3JWJ7HTX2hh6lqWE3d39/y//+1wXiN82GnVc4HzFMOPrcZv2HKFpYFAOjO+Ikrmg
I7XqE5pPMgH60VaDxtPNS5ME6lC1wXrIbSbgnqPXMvWaU2gNzclBt4FxtKKiROPtbml0Z9y3G29m
NBCQn47Hl3tXiAotj/iyFFIRtwv3P28eiL8NYmG5b29v5WJEv2Jkba90AYNibwnR77N42GVeY07J
7SXDRX6M7OfFqyIOqn6ERY6PKCajY896uAXR+NtxPRC0tyv089HP98Z4NM980f/+Lr59QW5FNPBs
H9q9XWenzIlvJHSdnWzOVjTPb3iZcGT4K3xa3Ol3H6huSzOfNoLrpKefj1RTQzvPFUKF4QWhVHKv
Lfvm02CIPXzJKWcMV8c29Rgposiewnv8FuG9HMW4c53gNbbJTkhNvPEL79UOIw/nOWJqesQo8uoc
51BXcBRKWrjePy/VrbGYm3A1uKybIiuYXtj03JHxniCvwoXNz7aHklZYobetbwd/WzubuFfLfePB
2+MQ2jSuDYQPu2SoEswTkvI3kA2IZgZoOyfI/kGXD+7Hlpr156MMr8U0uTSkU7I1s8T6iGv0Wk4t
b02p0LjHgBnQLV+UQR4RCp4NQrjmQgIcupERzXClFcdESS7cagNTRB7+DLmSjs9OFSbr2LXKdWkl
X7JYLjAX8l0Tdhuy8UjeKBsOfdNw75WgxaQfQ9pClMkYxgqewkGoO90xVOmD6ZSmMAvqAovyLJY/
c+KUND1UefZ1sq3HPjnSgIB3xaR6Z/r4fZHdseJMuEky+S9BlH3ok5uRGwzpEvAzpS1AYwzZO9/p
xDZkH/6s4dEWTpG8TLZnzialYzVqWCxW09T8xUj+hfHobvuw/oOq+5jHP5HOxVso+uYcYjvglACF
KNBSnIKuSDeVbplvLw4gv6HSH0Mycb6zupd8CoIL2nGkj64/fTRQXTdLVhX7ELPh7Sv7PtkuYgIz
llCwgX2Lv/MxfY8CZ/wEdolvHgRgivD/wU/LZU+eE0lLBLWgAXEfQF/GzMjATiCHvfdcYz2iwKRB
uTS/VR7QhMLvRt+ZTGZlPjOG49u8TPqjQo2zibKQEf7kvvvxG8Yv90/WUZVnWmcHyI9Prh2Lowwq
DrZuDceESvo+pnrby9wv7mrQIwDIYa73Jdxte+jGL3/5cFXwRha9/5ZXjIVV9eEFZc+qJSgc/GLv
9CM9NKly9FZTsb7ldr+0g5yQB+zqJPmDi6Kg6VHztGgOOo3jePApshIyTmqx/GdyZNsjWZeUn+6s
Rts8pQXLqY0o982wfSIJ3892s5lhBSVjNj16ueWcmjKA/I4/OEl09qskkkjqP8XQ0iMpyoRx7ZI+
DgbPZqmc6IroCeukJBCGEL5nzA7rQN80F4Z3flnWTZAr5kvyBCOMkbVs91ar+iuDAQRvXqsJW0UN
3zqD3JKr6Z7zFH9whD/yT4nBBxhl86k7CO48Ac4BcRKusR7IgVHldyjz8Q/oOO4Fs8SbWUHQmQau
3jz3w2Z0sdrGgqyIJHYBo1WY1BpPrxY6JVdNOgRbSPOKQyY7aYKV12E3Vr/G0XmVsbpmwVwSH2Ht
/KDihuvr3zp9l0s8oPlZyNyge8qGePuzFxb0rcTP689n2Ss6TrrQ3f34V9yzAZWd0fBpeMGoci6T
qNpVVuHSy5fIh//fRz+fGxXRUukiMXOYVyYpEdEVtAS4jVfGrePzdHv5+fzPR5MPvDuvdL/NMjAZ
pU/w9s9fRLlTn32grbOX33P4BF42x1gEcV5HWibn2L/raDpzn6Zm2zgN/doyJYss6S/zKDHz0f5D
3FeeYnDbx9RnLuva1ppBIaIrT/gwz9AHX9CSVZdS41+PsqdpIpzp59Pl7e9EMzJUHQw6vMFwbuXc
9vP5LAz5N7evANdcXepWvS/T+FiItt/4bZ+RkMHLUmUosGwJeLkBJm1jlmdqt+5cfoFGgRaLSNUI
5umiMe3895FMSKFoCZtayfSj6NKrHcKsAg417XvpXia7p41DybxNUx6JwbV2RWuwmkP92y1ZZz3X
kCJP1NvYSW+IqH+MT3wIDOPj7BckGxXOuqkEPgogBRrzk+O505VaK34c7Hk3ViA7HQ/nVuYjJhom
F9WDsPOdcNppbSZq9rzIiWG7TcRi/3GgKehPKtri4TGUtr5+gTjMDN2zr3YTmefWemwb51fMVDpq
E9JWmCWjKn5Gdys3Om/8DZjXfaAXc4ktfaKb+StxoeQ1WPkooDLnheRk/ypmF8d5i/c5zZNDA2Xo
AXAwR9v80VLBUxX07bHWVrxWNiJWA372xhsieKDwDCAe/HQiiKqTE2DnTOn27kILyDDonfwF1/I0
YeW/sVZqmMGnJI//cVxQJBPw+ETpX8CR/hEodLYprZXdsv1K8saqGGy/4zNLHMdqlViGk5Plv7fo
5ddBny+XDHLewVckWbR5vqWrjM62M7Qc6mK+ZB6aosKdf4vBca522sGZddz7RfD8Do71G0rshe89
Xkfboy9SuVdqD2CH6MjQFdLEdxh3TQM8MKk69TZmARowHGUCqfLWm/Av4GnHtfivg66L9a+Vr0Vf
1BsdhuZc12JilME00NfX0iq653wgCcoCxxDdiHlUxQ4OtJVU8/QN/xyfrsCeX03QCAQhFrgguhWz
de849V19nVoSWRrq+qPqiXLoafmsAkJgjs0suo8IdWrR+sNbJbphb+NrKBZ754j21KboQBBOqE1j
deZZeId2NHoTKQc+Q+6511INBGl4FFIOUyBMov0/qxs/Z5lSs86Y2pOy2PoTo0mvbAB5kBIue9Pe
u01VXByPGeYMlFQPYf+AL6zfEJrGILbSbPxWYDaJFV57oduj0AqTNOBLsA75s5FeDlvT0ncOHgca
Rk2/ll3rM3WP/ZtSG+QvZLBL+W7D3pbaTU8oHtrSyjbKJrTFaZ97Pc5n7Sr7op0p2MfuAnaeP+VF
6yE/sX9XgbtcxtunJgGHNHQqUEW3z6GecGHJgD1rzbDXc41KbjWMDpZ6gzYGkx4z7Tf/JrKeC9Zw
hmIRI1zoj5fcC0PActanKGHkhVJN63gki0VWM7MffiA/8wBREkiA+w+bSrVvHEBtLKAY3WHQbwZd
ojuu1bmszHChBhougSGhKrY4u5Md2cdgajO3nh+ymDKXwxNBiJ7Ck0f6MHf0mByMAUJAXRrQ/cab
0p6oDam7M7u7hF7bXSqsZNsgjV4LpTdBzCggaYKXvp92iJBh/zC8bBzQ+k3PtJ7iKNjZXqMu4dIO
nAnohWI7OXmVPrkdaPE5sj6zyXzLhZnxWATvkfbXFuhn5GUiv48FqR0loEMK224zNiLAN7LkHJZB
TknuVWA5ebyZSrSHBv0mWDgFyC2+bYWici6oeWBWBrO+BwFIKEz3/qlMkF7K0QXmlNTRYzzoF5sQ
g61rOrU1JQtuYAmevJEsTTMQrTpiGD44MblDWWG/y/alytruDaNHoIqHvLa/tVWad4PFbe8RE4Um
0drOLS7YQCIERQrsHzlcdyhjF31o4/k41+HyZNWV98RNg21GmPvRxtuQ6rE6tjWD2j5j2NMS/cEO
EIwr1lim4zEGH8+avcdlDN9g1pFdXde49vz5YRibv3i5zBvPIN/c3gWTCnEtFfK9lRLQfi/TM82m
hv2i90/gkYZuGN4jOiJn26CpikY7xVG/bG0vrbYLAp8dqQP5h5XT8ZaIbxwIlAD/TPxsQ24c8Zxs
yMSAqKJobg4ZoqtcQ4Jw7Cpc6SyLgZZVy1GNaflB631l5bR4S03UfMPg4DLpWxymI8uPQuMTkguz
gijl9M8mLFF/2uAHPfVYq1g8a+Oi2we9HSTda9qx340pAALfJXbT0Rzrs746EVZ06rOBKQBQrnNY
n9LZ9t8UkSG3a4OpGwgH/3nlwzVqvUackpsju4hHvabYI0aFVtjaZAxTK6Puc4u+PnN53MxGTdeu
a59n4Pgvs6DhJOW4D2vXWls9lyZWIHxRC/yTMfaY+na1MKRWT14Y3CdRXcAgQnXbT32wx54KVwwU
TBAsxUcyY8iebjP7WaJ87rLyfXJfoHtOH6mrBULF6TR2QAYTFXnvQchWztt/oGJA/t7P+qNaupVP
+sdrn9Tuzkvzv3j9bmffOv1grOLg/6eTsiyhd/QHhbM1s5/F3JDBaeZgI52g5lh0Fwus2NKz+NFz
iUY5rjdRU7wFXWmtjWOnH7cTA1gev7r/+c6pe3QriXJRobiLIkYsXEu0uyE8RXekFxeGst2Oda9g
+/G4JQioKvUG67y8er0d7EkOCrndgrMz8FQ7TDkOLgsKXjh321pjusmnsfkYi0UQg9SvDNj/jbOA
REXI+lm0jX50xVfiGPHQ+fmHw3T5bDMSufP7NnxPHb6wtVgHLA2Xefbm7oOYq0e78yVa22E7LUyy
vd76pVvP+WgXsNueEFvMScMuyabyQzA87cPhhKBrvnIiImUn1NW+CuWvhJQ9HBlEdY7fZZNgsiow
Mgkn+iqwwWWlDPZZkf0zln4MGTQ8jc3th53c375SyZm+SETgUAYPdMQMfit6Pzg7vZaKZ3BAjR1m
CTADGoJqDs1HJLgmy1i+xJVCUVUJnEuu99Dnnf8Uiumsan84DW7+/fNTq+n3yL4NCplboZf2S7LY
47WZzbkIWXTm220vm659NMvwFbTt/IEaebIzvRG+inZZVlsf2WB2/lJM6wWx3a7yo5mdj3iONvf6
j7QlvKKS2qI7GN+F3SJ485i+E1Ty0kQc/PyM0tRh/2Vsx4+fC/EtC3gKNJbNwQ5ZxbOx05eCm9bt
rOsUgiSp48g/a79YECuwAOig6LeKg/Dap4Y9sIs6RCI0JGeyYPTj/J7JNDrR/BpX/eKzCujkFTwl
fvgkJ+tsJMcTTr9NNYqcN9DWu0pqvdIpIszF5r63mDozlWnv+xCOx3z76bD8WA9NCk6WSdsjZsen
3LTOR4J6f0eFgh7ZD+0P5LGwbYhEyDgj75d8bm5OzzcLrsSHasB+5Cp9pKGeIlKdYXKn5XPcEPL6
s4VUMZtAOjV/nQqzIqM4fFEoqVZsDuxWE3pm+tnMfmqPe0lle1uj9qdQSHbzMKCSYxPlWFTioeGq
iYUxPDBpdZhtjJB5x9NjDKSXLuhexVAF54QT5V1Na/tD8nSCWQnZ0d0lO5SuX26KtFyHGUhUWLb5
aSK+Y13D7wvorTyb+ttXHEOcNP3VC3iGP78MMFpSUfpR2hdOn+ogGg5IeCB+fpzCNuzH8HzqVNx3
GU1ur//DKkZbw/9orDA/IL5e1jUyRkq2zzklSAmrWl74ybXK1aMoou5kcvm5RM9li99TZByIWpoX
xEqQgJrb4iGs6wra0/A8+G5/D/MU2YEq3mjQ6Fdrom+eTNaDEehUuaLBNVomIClR+0J+QflGT2Ht
Ns38y0u7m5qwju/nbVQAf2kF7gm3LpePfGF+Y/J0DxA3PSyxfJzHxBztSn1lI9FHJbZW01vfQ4Hp
UxTsdAaVQhM4Zje8SYp5GrC2QfcQTgcZJzfxW7VWTtl9xFb8TE9M/UOYyCgJRafMq/h5wX1zV5iw
ei0jrskc6PQS9O58UB4P5wLasSsWykidoqy6oYoGBVYGgwfh2+lugNDyosLpWQZe+E8Wv1QIFqZZ
huh5LEsQSSSbF7jx925Fjz8PSjQFDow4WTLeZXDNpC6TiIimZVVMul1lYUp+6giYjfPrAmSyiq9S
Rm9pVz6OROmBNaEvQ1zGn9CCCmNHDmo6SNsHr2VQEzAqPTepjPYhx0hsKf6uGJbwQScTmJxOwfWd
8xc3VE+u7yEDEeUzNTBCubH5aniA7nTlnCWjyWvWluO6Idf1YURYwfwHYuISJvBcVHGG5IGZcyCK
ZSZeEi4TNNs6mYpfOBcf8Vp49EfB8M0N6jnl9BT3V1YA8+l4ZBTpwCTPvrKgqLB3n1vNhRotNL70
0APWgQSIe+uHuBGG6SnzAb20EZtHF0tMhnq4BTT2NUMLRHycoi3Z4K1Z2r902qdvoexvV3bVeycH
kjQcgre7Sh/nIYt36Oqq4+ADWqluLtgQq8QzswOy3JY+PZZRbTPdwjkwuMy5+ddL0t9+D6IJS2Ol
vzuHmVxR39LwQt8+2Ld4Q231A5LzMNoJ4zjHTlBWpmRArLqq8bdqLg27U4bkxmMrCyGxewJ+s3ZN
CVU9Zezo0FTaKBdX139/rjtd7CYDQq2gUD3bzZic6APvWO750xzeiF5YVwiDLNxN4ZE3VjjxI3Du
qVKkf0PmM372l6c8Ov+8cB/FZ0IF4GjhcOe4CjcQVSRyqXS2zuRo4MCZsoauBLlgDgz/NBzCM/Hb
eFZnNw8p3fKDNrl/7FmE+TJFXW811cV3fCiqCn94V8iFNRPf7uAMN1s1P/d/n8ydl4K+7b3jArsq
USA6bRlA2We7WhNIRE5jycqSWmlPPA1Uwp/fhyl/dhmrkmSo8RWAAs5AKyXlz6VTMdl0mZy+CHCI
pgix0BGUF6fKOdIEKEEnpW54enYtNJIohMAMXX4+KjVvzJgM/3yGtsQ3AxWlz11c/vv2t4/iHpdT
HNlnVCjOdm7I2LRTGiiT3fzfFzDL6EwVG/Bgu59Iz5LNsmDe7lqSsrlq2zFLu+OCkqwEYh+uraVk
hDUGSC36GgEVaUjAifNj3gxITgbnoVmcZas5FR3rPqv/e8HzOeN/nAPIywOtE2x2RLITgDgmHCMz
dOS0sTxmgzdEE22Z48+Lo703qDrWJrt9yp+xNXDf4LeVAyZQ8LBNayUnN493niDt0x9ltzfltMlL
r7M3crIeQbYzGUwDfQxEverasDqYi9clmFVACtwJmf8lpjLHh7KvbhZ3YszxuccIwX7E8lJuFQ4c
4w9QER04kGVHmhoHJn4v5ZURJWz3zqh4PooJ4A/i2JeeWLqagTpDZuwvvSTzlLLZI7xAvFaD+Svk
PBLCjEsyrzgmkEU7685azVy7o2nbv2VAcxE1usIYu0NutHFbHNZY39x9TvOYpak7Rn3yFicp0VOq
Syg3bIjC+ByLNO0OTg3NXbRWsa4WrY68U+G65aq4NVQzqxu2KS2+ijcjdmPcOm4xscBVgA96VDK2
Q/bVz0fNjDsH3ePtyjNk9tMiWo0BOcu1XLaJzqGe8nfgbih1pbz2WuFQvzErge/tud9vZKEKRDLF
N+gHH8QmDdNktTiOXFkI/1YMgDGK3i5/n1kAtkyyrJWPXIrkn9+Yyh2UbGQ7mzQjaFWZYkXH4VR2
CTHy4fL6c510H257UEC7ISweawI2tpKp8C6k+Pc8II3Qj36bBiPwdJ1DKz8OBqQc2FXbhz/me8kp
GWJ9BHtgIU7CTJwnVbxn8bgZFUM0GENAdswg+uzFJI63CkOt9v1ASSUsxyV23vb3Sc8qzv2b44IW
kJmmhYxdNG6LnR+165uNjnwXegMDzRzeNhdkxs3Ag1TKp5kuBmkhhFfm3XwEs8LBDa5V0NbjUdw6
7T8fdZbDQHeKdzlhbxvM2t906eu1382cqeRdl4ScLPjOWPhuoJ0GHeTPvwPQAQfJ3BifAc9GmVLl
OxPRXSHIzSmLDyo0CB5aHBnob6fExSruLYc6HP+7viZBv0bG5GvpuN3RFeaj8V2ytApC06qo2gxy
fNFx+1wUDK79VttrkQz0rytTbEgxqqPh1aoCDmW2egtMjypfN1vuEtxgkHzu3DhOVyyGYLFDb1iB
sih3o2ddac6C2i089PkuEzPmgYqYUtVeEaedCtPYuMKgV5QlHM6CKOJQgIEuA7RQPNwULxz5ugjV
vl0Wa7eHGhjXASCPznrx8ukZN7e9sQvvIc/2FDFYdGbKrJKtl/tEEAhdhOfESh7cEUq2TONk5Sng
DcINIQNjKlpxiCjutPaGvWWxG9qUrCx54cm2SzAtY/JAfuW5xsNx5Pbe5BEPa7OuFfqsuDy3Fe07
J8GoiJfzmGBN4hzTnxO/QZA0TKty6sv9TSHhcSbl/AUksxHmpBSHM89ZzeUvH5Szl2DZlpX/xOZF
bgP4gtU42uRoxanP9cekrCtxnAMnugPAZhhLZ/7JVKdxcoZ9AFkMOfBlzAiMwUqDBSYYN6hSphX8
eP1kpSiFFxBnArfg3gujLwcqTVFM3bde9MscTeM69LviWJQIJ0ijNAib0GsLhSpLe2iaYtsd9rf/
QnDOx64eJAfht6QK52hNuE6fSv82KA7Y7tAAhEn5VCCAwsNwdjnU7Xrxqha1Bn63i73wK0+glwRD
gyJjdPMdvTsQi5qLCNUvH5ecpDtyE6xmqo//e1kk29QSEAxAIwoJv1dfy97fWUbofcxsmfzM325S
NRtUDVi5G5gyK4+m52qYWI4wxRH2HoDyZheet0NYPSMu4vkSV4bM8xqqYIvMhz0RrlhIvg8rWi7i
asXxlBwOr9EIcwC/etaRojjdDyypbc+f6ttL58CJTBSBfuohCkJslpJfLsy9YS3zduJGGilC+3yn
+uhQjZm1i7OKizfjZS9ANRMEUt3N6OXwaYckX5mEprb7ZWatN4RYgsxdcpthieT3GsPphNQ8EHN7
ogQPVjJwyZG4fT+0wWCiNSQPnd9MdzUsE84+w6lcANGysMYY8blvqkihzhpY/DNy5hHd+3+jBpR8
Wrqvzjx/DSMNLLrHnwtl75bZ5XXsPGcnc3RaoWFZq3Dj/XwnFzEjasQu26AtfyGEDoNhmvX3ZVQh
iI+GZKsLWrtdFFzjAPlmmA+vUQ62usaOwVGNPGc30r+JGCe4Vwx6k7dLsO8LfQglRmExoT1eZuqA
Ow688SnAJKVzN8MgY33puKFnoOaXoUYpV+D8uGui9JU2F1OZ20tS2/E2L8IX24OJHotFUZK9SPJk
4bh+xeh6ASpXOC5vTuzMnefTz0vHJIGLQRE6lLCfAkjozfBLV7G77Wvx2QzTKwOvejclxZqF1T4Q
L294T2+UdJukXo2eJZPIa5DFn0Kw010ODCC0U9TbNBAOBJ/SRCzMqW4Nos4ZHGGPFcknEghKOQ56
7Vn3fY3fNA6TfY8odCqxE6fJY1kcLcu8SZg8gd3JvWVDZ4EH6W61sYgB6yi1lRMKRIHRmq03ADc5
6aPh3JE6eDX4zd9RJaMNYl660sjouDntBwgU3aGZM9RdKbOcWlcb7lxknCPn44qk9W0U4CIFu+vq
ynBtKS3pj/2r3ILmTO/Tfmg43AJWhFxMD+C0hHO6DiLrvCy6fInclyJEzlXkUqAH8dQDIVV5nFzz
vHM+lonzUN766ZtMJDhfxTJFcgjpw2jwsMYLpBxQLwh/6VxawPdtvzi7Bb1VGlT6biwwcgaD/BWM
qjg5gBY5kWFGZci7Kmt8yVmHX6Atv2ze0O1szDOEBrhDsbwGJRRri21EEXVShWlxXzft71m7ETmh
0+cX3I98NSYtORIU2ZgDCBxAW1DdhdFpKYW1c6riL0dTtl2HFmeR4C+xnUd6Mp+V26t9knzLjiyA
0srTnarIe2fB45bnNsidKVtrmco7K1B0zx3TPRSpAJ4dfPoBSJols8Veh2TYJRONZgimL2MVZods
gJmik+5hKf+BU8726EP/LtjW72eHUrxFt7uZo3+WPze7afYVCbGCcKucwaVGr0ZWIhXUquH8jy6T
SQW8321cyAckAM2RZpaFapoWT5ud2YDpNyBh2RRWPp2K1kWgw3YGG/ZXnZSsqvOEsDgAbQsEJkRY
hZm6VEW0jyOXdK3uUftvS2MtF+IP97UJ/G3FldcizNf+xMxcAa3NS6wO+fybodgfP8Pz3TelPJTk
0/SV/BsPYbTF/YFAJig7qJk1JlJWN5wFGIwqDAVgGt2MDs7N3RYU4k7Z2CasFuSGFwMSMy1HtSk7
lhlO63kG6hBM1TmpRtwKKWFX4yyePU90HN25tkNKwIcgOf2CAMWGi+++BOE0vOgKbUJb0Jpy0mGH
aAf9Ra+IpAUbnKjqsZjsr3Joxn19W7aTjNV6HL4jGilr5vBqL/I1bIGVKELEbl7FthJ7f2uomsyS
nTcOCOcxX4oLB5eVLXGeJxEQ6nbob358siH62H0OyfGz1EQKHs4Rsl0IbTAUE5gKk20v1N9O+M2O
bsfaAqB718AxRQRq75JuKKmG3WA1VfVXkrnkWGDCXC35JNaFtH+Shc5YCYozEC/aNfxwKfFsG1kj
0xFLBOwjlTNshvI7A5J9shLvy4+XGlpLf491lx6MF216azmNe0EAIi35/M4d6cszImoWGvRFglm8
z9jaJW8xGDc6qlUZrcTNxWH3L0a3Li02B/PMPO36Dl0MhCaBJQSWhb/g2s38hyn5Nsa0D7y3/Nc4
AQYnV7uBBc0anSceJppGfrXFVKvY0AaigN30DkKUtzZED+nM+irnhic4xyzux1G8SvP+YilS2ofe
eZ2HfuJKBS2aCxtZP8VrajXPwzT986fxiMTpriNwfBVMECo6QsImCl2VRgg4Zq+7WlV8dlPHpz6H
CgY3Y0VbLt4uYK3nXBIg2PgkGQVkxYzzrjDZdBd3vrdeSvgcKTiodXJzkwzMzLa2Tq+ehTXYry+1
O5wmpqN3kzeGGxGp6yzJXShzbAsySZmHJ0m9iuLm7MPfXeHEpKKOCeYTIBuwkIhrjwd9PwQEmPjW
uq8yNI46Sld9jFdy+mxrL1wjsdlhlJa7kaEL+KE1PydgjhrziWQ4tpsr/R3JKT57kXhNOs/aJ3X9
MTTFhcQ+oA0etqoJsyDE6WgNopUef+jdMSj3VpXTMOknhZijIQIW1R6QX62McrqV19QNFli9bDOO
bWoI/hXCv8+nDNV38I9Msvwhc+BqpF6xH5f2oofA3sueWnGZPylKQOWpK3ojzNweYoGaEGwalSZe
sy6tQkTKq97XKL84W5PBTFYG2cerOe1x4zBa28iWRqKhR3q3mMBZY4toXHJQbCyYBUiqUVjVeSBq
hzW4XCWhIVImWHqeYSwRBeZmrMPvWdb/bttBcPNRNlULVARVVy+QOiArJghb4ZNXRCiihUNUlkIf
hyFGjULiD3fbx5xDBIzyJ8bIpPskIczDCsuZCUHrBrm3aiRMwhZWjTwVqn8TKtlXNJ9uWZ56W9iq
WzNDe5AcG2RIiAetWkLxmDxNxPbRdr9WkfxVpMuv0LURiS6Ni1Ql5/Fbcu6UtU4Iguz8EfBMFwCe
6Z4tSAxbWsREZ8zjWnfDw9IZIuJmJAEEg5HWY8CqhxNllhURyuLCejgyg78tSKD0IxxLDcnZ+9py
mqOyQkYIOKfWpdvMSHhEuasGkmX+1zzC1PWRQmjB8UGZHHOMX8Fxto+qFt8pHRi8+dgxfHukU+Au
V+x41tpOk4d6aXn0sNbRgQFzEqYR8tfFmqgCu+eqWdbBErWnQUlIm7ENJs4d2V/G7DscJRI4vL++
767r0jhHWZXfjtfuvQazTIkzah1i3iYGt994qkfZKeU/VE3xBRUFCzjA7V8tgRcyOPbgG96iMvkY
Rfk7GMKDnsR8jQsCIhsetD+26ZxzTphl1Yo9she8cLcFYU5LsEkpTGN6TRRDUdc+JaTvhch2o88I
zfNbyzKD53e4E6P2yXYTXxze4jv+Lj21ve3Q3WT/HzElPVSy/O0EzYvXd3Bwpkniflck3Czj1p46
bBCR5TzMjf/CyPFPq6KPqIIBil+RU12cRuXJDHG+K0bg0nrAeZNyWJ5FsplxNt9ZuemRXJM08n+o
O6/dypV2u76KH8DcqGIqFuCrlZO0lFvSDdFSt5hz5tN7UG3/YcPHwAHsi4MNNHYrtbREsr4w55jf
HjfNnlcw/t24cZAceDkR5LhQuembcEgOVzmjyMWsfaPKOtgvOdEtXuNSZm8yie/GjETSXhwZCDQ3
sUfWVJ1a4b4ynezVCxCzUuYnFi6aSBCPEOq7sDCIIEkOOrH1qnS5nfsuvtMkgmO7ttUqL/jAQGLp
ikxSTA3vOHsz+Bvcx87AC62wxUBjQOKDo2ppgjTWh7o747hpQbPPHEz1fipJuWIEdm1HjXRrsJ5b
aoQ29kmTEUBQZJT8QIQxPkBDZNRC8sAYhKSi6MbkhKiZbzRGtRHjwtnB81GolMFpQICEGrQ8Nhr8
FeuujC4urTa0VNsmtThlhJ8e8h4DSU/tLWg7iKsJjlFh1QdNvnHXUf7MGKurJDshSm9m/9qaROXQ
ZZDRlRB7nePavrXS8Y062V5laNHWCDbux4DdfZgR+pVIWI8DJqXlSk4anD4RwXg48hX6dhpZkCgM
tfg+eX6miba3TPsOvSWREFUzF++5Mh6ydCCFUHb3ASX5qou9w4Q4HGucejf9z8qlAesVEC4LE3/Y
Knbry8NRYk4a2S9tQT5eZTL/GkU5bohYX0O65zbPiq8GlpxMF1gGmvZgQrDnRMyFWFn5OGVy+juI
hIU178xQ3cm6HEln7U8W4vCi1V+WyyLXuY8m+8Fh/rHxevBuc/4hiFN11aUmaTpC8pshYdnXXRAe
W6946AJixMGPuegREjKyFq6EBm4gBcIqozyCWth0IfFcbqzKI1qAX2WADY7f5S2aOwelXxA/eWmN
Lrk3yFgomvDWQl/dBNr8IdBq76YIbXWXaOeuAN+JJ5Hb2xianOAx/ABz8WBNjv0xCw9pOe77a1pO
yRnNmgYXMpRb05IUiSkmnXrwDwQTW9s5RQuW809qK6+uObtH2QlxKMC5I9yzdyyVodxYDwJGUdEW
j8jG2UbW6T1W78vIXM/iN9zbmIeKmIkpQuWCXDXsBh6JRu6jg0XQp44Qun40fQZe2USEcLzYtxZZ
ddwwT0FM5trLEHl4xqaKntMwf4pt1JrPth55TvZ4JskpHFibb8lIP7t2+rArco9ujFFJYKPXSeaO
AnnEO45rm1Fw9TK7S7JwQxRlj12Bto3ZtJ9Eq3b5Bnts8TuV3aRzdBc7veKHmRnSAUjdFWPNesGe
34K5GS9aGBoxtGTOR6bI0XOSm4Sl7Lp0o4mCM5SXsq3WaWZXh2BqzkL6F1XSUygX4kvfFzCYoxkq
YhlOq6KMGXORtqogAzL5iDz74GF8XgXGgAzAZtQRwHFqg5sxkW9NWUGNYv3pqWf0svR2Jd7J6COQ
Nb4ahQImjeqPyXscZPauUueLKSplrjOdIkm5kzrJuy+xGJKrmZiE5/nWorhZml1ixAnTKJFQREKv
iuYjLLtTZjxWlJhMrMfp4DbqHW3+OdBpy28u4IabeMahmkfXDcg1LIlFwe3aHiObnKoyu9o1Dnpc
dVsGFcMqq2hjUi9+9sLwArnt6KnxIVPl6b0zJNz/eBi5dHmgNhINm66aYRklDEgtHqxAsyecq12C
tH0VWP5NTXW49RPMZr6d5sew1rdN67j4hZD+MvELt86UYYjhzAjMs8tFt9ZlCTI6gHhY2UfuaKKw
7WHvQWnAnKruk+EX+dBMbF0cs0NRB+cxn7Jd54pfnIYkLdEWbYFA1XuRluZ6AXhtMrjfl06Kj9l1
G+artbFn3gvrCl0Rjxsr2EQJfoQhJ+5C2clGdLwgLGD1vpy8fSDpuJRGPyqSGDaVHs/KipkG2Pku
DIgTbzuIPfE0sE+/ZlbzDmIS8hml4bnmtiKavnls2MrUyAW3ReiQ9dP0u7rHStNgKYX4hmglauFi
5OfIuZj+ve80r7OTF/B0MlLEgjdmoWxzKZuLjNhb1TafXttv0RaXx3Gquh3J25zlmRLtD7INMBK3
26Idl94boK+swDooIid4oJ7mHOyo0MJ8MEP7ZSBW1+4Zgtpm/UyC63DMh+hQFcO17uxXLyNvSRbE
WFezf4iltDe5zpa8uL2yJ7IIYeOkAcS7pEYXyiQwy/zmiAgAa4cTFwen7u21Ay59mNiatfl0E7bj
iQ0YMV7qKBLgiLWxGyJG2Ja2p01r1cyxRQtj1Me0BFeBW9Y8YlBkzk0bIdrSuZeAM2xnDx0Y4FvS
s/MY/CcTa/AuVt0N5dfrMH7WPYdumabzPhgGKC/tToBCWSPBcNFh2+cZhQEyxvLg4h13Y5xHgWPi
io9yUIJVezuG2qB+SAgMW7CKmK8ixAxzMj/ZPdHQUUAmRPfB9UXoVpx8VUxkQdn6d6nh4pPDocpr
6MdsQd/JqCCrsaEukHmz/Sbv/78OH7iJPuuiKb7a/7F85c+inOooCNtvkv4///ZfKKLAIjzgP04o
WIVd+zP/14iC5eP/JBRo8y+W8q6tha08RzouARV/Ego87y/leMJ0MQcK2/UU0QH/O6DA+8tijQLJ
XAiJHk7ySc2fgALTJaDAW/5zETIiMDX/MwEFpvr3/Axyqmxls5wXf4vqCPzct8fWMeG3sVdlBIxn
Z82SE2KcF9WnPhtJEmJyuajWHYtSy3Zcsv0iK5PtM8vE5AW4JpYxvymcLzAa5gvk4kSCsKC6Yzw7
OB+wons0+xnNWbqilY+cTShS/TbKMlwU5+4Dg2NxU3RJfWPXmaaSlmkQHmxbajpbq2NzYnVG8JXU
5owGRhoquBj2wAEZlAolpEgndLEqzAgbDVgesINJ49LFKmX608HKHcIlK0w5lGNpMrg0wyMHbm14
fbHFsx7Bk4qdLd5RXeIInJYUOXcisbLLNMLPTA6sF0O/GpuNpVM8o3nv7q2Z/KVQjul771IlOrat
yVEwo0M2zTQqHRogOLORW3wMCdyNqp5xR4X4d1ZSQXNatV7SbCrFwHEFbQBfeyWz4ncWGcllLjSl
sF1GyT4FhHbIhaXfUVM0v3OLDEY3NtVtUFgabXWaPvs9+ANZDXCAbCtmgFh6KieaEajSavCinuhz
Q9OMo1Qle8U5VWlcJ3jJXXp72K8L4qx7yBJ7fBLYpQiLY4fF48OtPtywdH/ZdtrtvFJ6JJzowtxM
ApyDNwmO86AfYoI+HbIDScuurqORAkcw0NEB0UiqVb6kbtk2WB4GCMWio3Nr59N0Y7sA5hvO69ol
8bxQljjYAzkpuO5pQljUH1kNkoRcNkYeb6Qnq0tCZgERlAqerZNBEAG/PKAkwkFOYkWRMyReoRIl
KjBGFjRuhJHOHOdjweCDR/ZXMtX49aNqYN4SJhDZyEly2x+tMBw8+Y70p3XgpwzIZiwuV3I87H7T
M+4wtrVTip+E6jBPcxx0IzzaJ3YTIZou1E0cN0o540nNNbtt26cVxN0cpWpnl8pA82faT5F2jXmv
xaILSFFmnKQhgy+jnpWdkdStzXZnVMQ8rRsns8ytXZlhxPmq8ksQK/OhT8rSwNMZgk4T1nIlo9oX
WNXM9D6F9f4QmY3HMjUNaCTBrdgn9JzdsTL9jsahrWxmviI6Ypaf8f+Z4e/M4qeDpxtA7evU8MOC
a9FvugIw3pDDP9xauu1ffasbJwaZ0hKvGR/s7vu8cFjpsWf6ORDqSO6dnDxFi20whiEssr5Wjofa
ovAlC22uHTPZG4gePjtDpUfXm3EMo29L75DodUczT8qBLXPg9oxB/eDNtJziOptyIUX21sEYMry9
cgzsLUSZ4AbFJFzLLh5YTE1W0B10PkBK7x1/Y1PZyk1kBRI4AFogprdzBO1dONSlNCYMmnNzuhBy
xXY0Lbv2xhOK+NmUbpDro5V6CysgdFayJ6cs6P38aBWWedem8XTjuxXQhTQH27LqQj950KoFj6DG
wT57GbIarGmZg5w+c/U6d9hV0ExOd2HcEvXqCXA8ZLs7wbL3yu5dI3L3rLz4ZgZWZ1q0xlEajHDI
VPBgkkIsvRXeFF0n2+z7jdThksjnTw9FYz5Dbmm9xn9litU8lx73Z4/KgcchVf++98fh9/+XI/6/
0OHtcLb9x4f3ukiL7CP6+a/H9/IZf45vw3X/8jhwTcXR6QjlLUfxn/Pb8CQHOGt52+Wc/n7fPw5w
af1lgYTxtCs85XL8/zNhyLD/4miXaJRtxzSFtpX1nzrBl6CpfwZgOY7j8lCwFC26wzfh/P0g13GV
Dhnugl1E8OCuUM1W1I39A0ORjwChLPbkWERvTHYWjGH705CID6PGdI91LbrrFBsd4y1p7/tmukva
yn00m+z3NMXkHpcWa8WmDY6WSNFrn7sgspFhK3VTs/SYOZzBFpgYH9cYxPWfUpN6MPhd3P35Cf5b
3mV3RZS3DclLlD9/+8E0P43LC+/YFoFI7r8ne7lkjPnemMY7zfg1VY2470Pr9xQl7j5hvgyFT9b3
QGGGONoUAD8aVVWfRW8/FHYORUOMYpviJD78y8Xxf/q2+H3/+7elpOs6lnBskjak5f2tcNLMRQBi
Y1n2+kkCTh3Dx8ZqmDy5GHxHH31GoIeTUTkNXuBiAGowOuIN6OymqoPx+H//boDi/fvL5GIEtoTL
N2Ip6Xie+/3+z58PUR4sL+p/r9jVTo0VJZupqBedvb83LfXkNzwEvcSzAbOKA30FZDez8jdWM6Ga
RU18dIfpoaJOMalGOoiFDB4utcPSI0yG4pyPHgMWN7x8v5P1VHI7pNNxNofhhObev5mgMIJItNDm
Os0iqK3B8pr4ofLO1ihr+JB57IKDMys0G8zNOL/auzCYW9glfML3h1lO++dL2svH//mw73cwyMY7
ikhi/f2VzAEEn/KTcTdKx7yZmTWDrtTZRWexwkQOHHpT2LF1k8+tcYrmcvfnQwjdg/kIrwhDjXXz
53N5pm47f/LBoZNUt/9+ox2h2YPLLcnJ+ccbDcpit3XKy/cnDy3s7khZF6oBhvxOAH0iYHgGl3j5
u4Yay3K69NZ+0ekbBpf6Bs0yTXDPOnL52/fbZZz8r3e2Dfs1W/k/gyD4mdWBcwP9YWhwnGbAB83q
/P22fLJRKYJqnPbsLqHQdZVz8/2e7z8Q4t5yZEzH77cXKI45KhO5+37n3z522X1c+vDD98wQyQLQ
K9QrRCLWRUlCK7/pzl+80T7q9iR1p5nxl+PdAPrnztfBfCN9BMpsHPffb88iOa6bqjGA3vERSWcx
DKhNiBxqJOy9SAAijF91BfEUk4LDKx6DfZxZa+KtXWGWzF/MGvGyQ4jAau6HRVQKjAgS64xIL9a3
BGAAKko3flP+TpXrbEseNNsRufwGa6e/HqjemEohKmLMNO6l0IzoefHYDnpPmnkCZEowoQOSs41v
ZMRWj8U+t9V9hn2evKB03DWgV9gIIj+m/C4wLgM9ANeQrJiTLFyVtD7xYt66PMXZoJbJZfJoqieD
WM+wE/7aboN72l5/B5voVRr4ldGA0LbBsdSCfpwwk/yR0vw1dhaJiWG0+EV8xqI9vAPonitshuhL
Gvk7GhGkqqh9q40u2VR9+apiQJzSeEs3CVBPLbqT17V3s49oqQoMfDYoFWtAy5NT7LjXH8HJLoo3
Aocrvz6VLUvhDlp/UBHU4IZkLYT5sl3zHgs8xasp8GGcDY+u5V+oKnlGNSwfiMy6tSmJK2c29tQ/
cmVmPcysbCHePMdRvk0FSIkAPEksmkPSAccLZ9wJDbHlSZShhO7OmFqO5MRhluI3tCq8C5rJ5yD8
zdbu0bT46sudswWOt2OJRNRX8CWcxdrARikQY71FZRkuDvJKaxqnJj/I1t3mSLf6flyQAK+FHC6G
cn1ofaTd5G88Nd6Dyf4kEA+RSmoQ25pEN9+vLwfHS8kidWUW9b5R4m5kncm2AAujfz8DK5exv+4V
tDKrP0dxtrj2byyvjjbsr8hs6xUBeIh0Omiym2rUmjO2vCqfbOVZ+PdhXoZ7NVSrTjTN1kyd3zjC
96FhuahcO2Oj+SvomfKopfrdk39y7MHVoseL8MiwbYAPhCXRjm4M4ozXaLIxno+wuY0qOLSFFR0V
k9LEqp+cymTRSCz92KLkcT3vtlCIldHSja1Nf0Nu2jTAOuyHEbXmwv8O8ZTMLEoSwj8Spg8bTIPo
IAv/UDPKW9s28s9WPMomuqvMIlpT5ODKLdN8ZzxMk5Oeuj7MjwGRxAGZgvsG1JzpdsGptPk1AV/Y
jYX5DgcWU62RXggWPYSRQkupVYIRXm1iLOFjpeZ3BHf9ypyLHwPOKTZxm1oxlY9ScowCJyQ8pJUA
qHKv3LrldFJBFDKjreVdEkU1moxTbfesxJXInog2vvLYL96y8FRXNirulu8Dnfe2aqHlKs+4r71W
H8QwgA/K6LeWP1StGT6Ug7uMeyd/7TZGdyYDml/89/+GBXvYPrMBCCbOx5CjIyQ6g7f5kSyQOAWW
c6gcktbymUSSf/wRaPWvf/1+h+nwHKqW1WQ5HacyfWHdfq1z/90w02tiWssWgNscLxeqBHIMnBmy
FzFqVPr9wZ4ow+z5Zq7aV4llllCJci855UxRnlxTkOGg5D1ed/wMZEZs42jaVa2FCuamdduIEAzB
ZtF58IdxCcqYoUw523BAsBYVmoYqWzoKIsTkyAayDzAH2xqXMAOfNZ5tHgDpypDtedqH5RRvtE1T
WRxInkIUkybRswLcsCKE6xA6DEE7J75avXyLzDlmfOLd9FNxTXILnL+ZkLoS+DvD7y5JH21H5vKA
XXMSeaY7r2VkLKFQxO5XTUqXkPGjk/pfGvKK67KxpYF2eeTsABFAuxwx45QWcU0NP1MSdz9it7vP
4+ZHntD4BTkGKELj8Ar2QPL8yN22ht5lhtNvs9S/49DkXyWoSdA710N3jujbtowpEDnqO6tIqjX+
VLbK3V0ZIJUD04dKQaF6Jh13nZOcx07XfBT+4ygy1pmAlERRv8KMDlZd7ZinuDZ/wVNx1XAX97yq
VVhLptrOqdx8/8K0YbHurIwj4q0VE9+OlE0MKBn9JjMuorQXxqazQ7x367rlxeIENaKfiFZZgDOK
ghhn4vjqGJf49Wc19y6Pq1XYtMzxxX3MFeDmF50ajNwN/nVLm1viUeNN7jvlrsBIZKClwC7VvXVo
4+6MuOXLe3c1ilIOggkIsnBu/DYDzj1iv8vfdH8jQePtuzg/2p68x9XAdKppzhWZ1Y6BOa2aM9pp
7zWy+scsT05pOl6dAWoWTzVRoSYZ8kOi3SMxnNSelQ1z2uugePUocGM66Ol30Y+QqPP5Wg/2vZza
uzaYiH3wq5t0idBuOA9p5R/7xjqL3twk/azXVt6+xvhoVo3eDD6FoOT4YV8NM9/7yhrkloZ/mLF1
Q6DHeKqMyVuXCwS9zTssAkO6iRsuacN3jnp2iexqw3NgzJ/M91sUOhrvEh5C2v1NFMtjq4NPEmC4
WZeMOI8UnbWVBFc1RgBElrjokk6HLQAqP0xkqwpOyWqO52fSALGzhdyJYfUxV0l7mEqAUUt+iR+n
CrQ6R3aYTReySpAZkldZRqCv85JfRDBtBMB+aKUWUQVJN/9uZlBQQoHQ4AIqscTVVwMNBFQbRBpN
WuWLpQxQUhmv3Ll/ZTb1bBrBj77EfxNSJ0Y1Yq7IWVYu7S3zZ4gkpf0SpogxCBTY+C3qrSHmKnMB
EWVzigN+vlhGYa4ZP6KT6w1rkxLO3hpPgxM8TCbVRTw0X1ZdHmyGD14e3jE8+d1jT13Hdv4QjgxD
OlgsredfvfSuDxBaGZPPsay6dVmF4yYwynjtokvu5Dri8bqGyxGuA+gQnkTo2IP9OCvyZKeZYHYe
V6A8JHLKiOPDdi6zRUb4yF7TrFl1mS7Xg+u4yXqyfzB5SrdzX0P8nRXYdBTTzsA6rWZVtsmq8DI3
RXZwcsaztsrQbPTP5AKpveAhLDtVn0QPSJGl05uD1rkNmonblf1lre12rbddWb3OAY41EatVOUav
xdDi3OjJUWolRwT5Z26hTnQ4gitpi7GWRy2qIpIJs2PU8YrpxdSS4WxA713kl7IgtmFq7auHgPQU
whY1EqFIYuHuFfpXOum7IPZ+S09ho3aMnUUtdCa65d4yk6/Mn4ftGDfnkj3odmFkrhx0sSWvnOdr
Ikxb7rixbVZ9HCgg5S3dUjyxHc+p7ctnn+H8pOHNt/PIo72z1yoBIewFzEl1KreNw+/DRluxCe3+
pu7VU1WBxLaSHDVJ7/WH6KgjEiNVJ/OtxfCMhCkfrEiRIEXRPwyf+CtZ/ZoWf4Qw42xeI67JgeHh
1t9SQRQnLx6A+Hz/b5XS0zEX5wO+P+rPJ3x/rtVnHly65V3N90dp9yWN+1uf018aIdkK6ujk6ur7
DPdyGCLFCAK2Bm7pjPa21ZqorRHdkP3OlgWSIMFOlNPN705a8LBZPyZ59o4hBKZJoi4YYiHGtDED
A4Uys0O4zdOPHFESvF1MI52qXq2OjajRyM8c1jtwxgSpNFok00rXmXGOegoo04MliLzdLTxKb4g7
VikNTF6Aibplky7jbJ042MuivvJX5pcR7a1cgk8FQJ92JEvk8FAAxTadug1VGO3QypfrGrHzwn0g
lYNzeqr6rcb5MIbLrla5h3KwNm4IT0/jtReceUweMJGBXlt1pSKKnXzyvEKDNiMm8/Jp38/yqadx
Q/S588k4hFNzG4CPhTPEyesZt/iaXoaGDW1YGruihkIHIxMzkHVpzYCHw9x9wtFF+Tx0u2LOzhPF
wVq39k6ay0oixNc2EJ+CYK1dqZKFbJwpshGxXBbmSJSdZyMQGIhzw7kFjBQbxRQ3LeGhDulVQSok
4qWBS98kWqOfe+wRlngUMi920JaqUzOOwaoUqK5nhcPQK4wdw5dN7TA41qjb6eYwrwphBhupeqon
tzqgabL2dj7URAPNaNat+1Klj1y9kpDr1mxJtBpwR7Udt1Oat8chj0use8G5ywuM481LV+EgFGn2
xDVKjlGeXcuKitA2qAMpZeyjzC52A0y7W5Y+ITZ4kVS/zYFNgayxU44wIv78QQjzQ58FyJnT4Slt
zH1Z92TBpuFnn9RnbeFE6dynWuXWRpvEcZCZdErAau5xmRfr3M96oqj9DNNk/7oUYaVnU1Rm7o7A
4Jn0LPlmN6y3iqjauXJ41Vbzw4/x0QNix7DZpdUpWF5FLN6EY4WQO4ai6I7LVVIWLbJr4cyUQZRd
UcfsOyWnA2HXIuDHgmmObLNUgXZw+TplQ84CFqw1UUBfw4DFlSIOOxxG/B5NZkpZhYd1OpUO2uWM
1mANGcQ8ZTTUp168GIYol07go+AyYEg5Y6+jdMsFmzXH36Zm98aYEplN4IW7TB97b7jTVnWBx3KI
0/u6YtTZ4+gG9CJvLEmSJ0oViNkuISkxR0QzfzZ5kuzHykPeymsy3dbx+NgNp6RaLMHgC/h887nu
/J3JDufo2/aSY+K/uKmv2XhwLYRRAg/dUNs2yvwnsAH1xINXmWsLTBAe7mxfddAqWET+NBy57xoD
pHuH4qP0673U9ldFCCm+xnBlGUa8VjF5lrSV98TEuIbamflnN5TdDeKEl9mL36U+IMYTZ8dyMGmK
6JnNBJ686kqosbXxXeO91YDlWtF+BS5hFJWHeK30yscY19O2E5z8owGTq3zBlnQdXea3vu2+x60V
rTPdoIYD6ULxcnKqblu78qVM9bAh0o6gGWHyI5OtBUebm6oatxwgI08VcSvqx2SCQe8oBI9MP+VK
3DoDdFrRRXpddPZxTBGQkXxElDsQuVUxoJkePOa1Nclqmdq4PavSbAqfk6QDxJfCoE/Tl3aowUqk
6aUYv+y4yw5W5MsNZgRApErSCHqV3lilRhijyU5yqpFZ0khN5WhY7RtMbd1jOYoVlH6eNlYPR3BI
btBWr7jMNuXCowEnBB5+LFBimWelgD7iOWA7ZLnZmgDCCeBn9FSZeJfnBOKWrwYMF6Y61TEyCsxV
nQsxrVsYJVX8EdeDs3NahNkQzrNFbNTjhiH31HTY+fpGcaQJkRCOJ/zbkKdKQ9grYjD9HabrixU9
NOLA4Bz9Sd6b+8R4rOsu3lbjT69jVp91mtlKHDTbxveadWMyjpg5iPJv4WfWIsLjZihw8GZFaJHc
GB+JocPrqbp4j5ttXZvjzrSsalf6XGog7C/A1XcN7foGksumEwADwA6uO0e89hHu/u7DzCk+sl7C
fmCcwDyfJkePWDg8Z9rHwG9XuMbDbiJ1qhkANSC63RvOgyYDGVUALp0ap+Qhmw95JNUmc2EKICPo
VhYV0raepL9bZnO2weLMnbK1TdovmplDnAFtEiGgqaGfDrrFQVaqcDfWwS9qMs7J3HnSPoksXSxN
VO90F4tqzsJqFmPGF8Von8YZgr/lvkKMKzgfmTVhIaSoRbQWztlWl4rgi4RYeZdlOePghszwuebR
H3sb3VlQs5yJaGY1koFSEDhXOzApDXM8cPfU+9DGdZp4ILja+TJ8jDRX+GxPjeAwzLrS3XX2T6Rn
/aYtd+0UkJ5sE30Q9K3E3jP9bExYtF2NyJHVzEc9m0BXwLxPjMVEOoPPszDIgopMmA7te9SeOQzl
ce6New89/yqLaS/4x2vD/BTLIDBPeIKIRe8vjMUwQP6T9rqUoabLRaeXFW9V/cJDo3vJYicilj21
6SxJKNcjQagiC5kMd+KH08U/pwbzW4ARt8rs53LCyN2bSuIOUvgcE6/euZXa93WKn4XKcq+67DFj
DX3qq+hXYTjgVxaEJnL+0fbRNU/Bs1n3l1aV4zpMorPfG5+yfo5Cix5VMis1vfEy99NHa04vONqx
fi/Fz+CJUxfg1ojKTyJdB2oY78Hz8Kl4ZUc+sdke7dEzr8gGd7P9VKKXvosBo1Wl/wTJiIQqMnQr
6JhrBhzMOH3Gk1yx3EJiihF5Kp4cBPhlIeaCOGqa1VSDrlUS7CBjQbRyA+ngYQX8kQMuwTXYNdUv
MmTx5ZCI6pbjTZVQV+dBCC8tmuBba2g53KlX35aMP1zwhyNXkYX51M7lwYopjawe90oGsksF9Usu
+/jU6XC8sucG5N6oemOY/YMhqk/p1Kg01nlfMBEHH3rBlrclGAF0qUl0udszhWOIUtOh1Y26us18
gX/PDiD/1RBOAhOtOrYTE0Fowfc2OVfnNL1y0U7oP3FSDU2yNic8lkboAAqkj4hNoo97akZuu+Yo
XOfBMGESo/YVKizXJm0l2YYon5nerMCUym2HwOE4WaPG8b9qFQIcOPH4AfUtECNvTebVW1tCxR1w
WJguM00SP5P90idI20ge7GLaAzqFypumW0jcr2OOvFQAkCWs3ERJPebjIeExyk13tbXfbLISyZ47
fITMw7jHQdcFLrOFqv2Aetxs6zZZezYtN6oon96KE2UZVpOi8VvoMrtHebtQBvKrKjd55ugDHKIc
gWvzMpimu41qWthINJ+MrTnOLfEjS5JoW9EHMBylSwqM5c6hxveTFhZRzlaiKx+7Eb0qtxF6LP/o
lgUHHyTQaUFa5+rdi62UOX/c7/u0PQeT9SsepuDaqPTK6SlWho1tzYftuprr4SU2yfBAaoPx2mIt
65cVTkFJaVAGSK/qbF9So61zszvhYaN9RfXqLCQs19lnfTcj98N+Mok2AUiYkeiSXVw2RUgrUS4W
1GI2HrPZrzRUyhQ4yqmP9FsadXcU7Wobmj0NNHYISi2GXOGwq+TUX8bOL1a1AvnN8ASEcXTggCQW
kK1J3JmQH955uuALaQJnA4T2Uzv5NS4RY/QV4XBNF+x0WDlrNpsIy+d5jyfhtqIconnup9VAaAQy
6TZj+7ENsfRQhRKKPpc9XSIarynBB+qSi4BZVh9xOVaHxKd1SIe775fOye0X7TufTsKjNBQPbT0S
/eoSruuX9EttiJmObG2G85zZarbfwjQeV2Pi4kHz6GDGLg7WrEyRTAacDR4+fxoHzOSSJQ9Ket9j
fKZru8VL7eFMAb9eDB3helPkXouxQvyyCKvw8tNZAJbJQeMUYQS+m7kIWLPFF85Sx60QaofxwV1c
fnFOUYTje9U0OILSfEp3GcEWLHvkw2hYgqks2QBZclQSgXFWF5Sa7LNUNi15OgX1SkdxJgV71vhW
5kSHNm56tWfD3wLje1bcGWtm+I9Y3Xzw4HzXWQJ8LJP0e+wzB8MABuL6HXTF5q0s659BiYAWh7i5
NsVZ1SGz5YoK1dP9nSrst67flhV2Ys8Cf0ee52X4tNJgV8DxwQ/Bim4oGfBGnDGFD4Ch4h8boEpE
rnXAft0j3+UyhYyPaZ9cQaM/RW51tc3i7JjzwepZAEY5auAhZ/ojxxeX+n60c/TiQJKJkV7P1ZUg
miMVX8arRV/O4F+WttzgpTpHlVlunTz7EUIHtkm5WNcHP2t+5Wn6ENc4fpFxV1m8cWzQ3HkBnkIl
4bsQ9Q9h7OOCmekcMymUhfHLd0HQDVL/TqolIntvNeIjil/mGitM5YWflml9caqd8ZeuMyv+MgjC
tIcTDJ6nOMdxXhPKA4UAmlTor6F4i3XqmPSG0cMEInwzM/TiQbMtS3KAx8XFwDPf44jYDhkhASwm
LRLo8CobNJ05j0QW9Bt3qt6qVpxK+WOSXXbue+uuwvC4b4lT2huZOomG19oQ3o3w24f/ydR57Eau
ZFv0iwiQEbTTNExv5M2EKEklBr23X9+L1f2AN7mQytySlMmIY/Zem6lYtoFaKUAl4AYS4N0kikY/
aNUdMysBZK2x7z1M2jiGZuJHOlKQqHWYdOX9fVw4XmFYvqZWXZC+Yd1JhP8NE9f+ijJzjemW7EWP
3VReHui7blpc7g1LYRasbIJznFcHlBN0HHMXLEA4kCTfum4bb+j6IDsk5Ylk8h+rtuZTn7IvmviC
2RkxWAPjxyjQ2hMwZfsJSTlRSwVgGuVbNifm2UAF4GvjJB7mpLTWqPNhj7EdZSHWb9hGPMZD+GMB
Lu8oGM2Cvxorjudqrn69+jAxiE8JuhncOFnLCs4bCH0eA67AH2k5f1y9t9/z9yUxrffGdm2b8184
Ys2BEKpT/kGbzZRooLOmoHzS6S+2jlcPpF6U526AFunIdeeSvi29EoWZVj4Hivmgl7ortAZMNid7
hogPnUDovhFQ9jqkDxogrm6OJC/SBbpfRPg1POJKl2ER6PxxRTTDsEey/1nIENW3bS6Og4plNQno
Vpd8F5xpazfmKp6i72YExg1Y8FmObblOK4ZXYfDb4AdI4MZeQ9B/G6hZd7bx92iwhkOcyGMwRaBy
GyZK5nK8wrC/zwN7LIvRLoRN41qEEOCzXKz9qUvwkpUenhXJXT0S+pWXBH6ADztqkAi2GRwuBxNT
6wWpL4UZ+ZJhcpFzLba0N3jdNHSrpX0M5GhzM5uvXB+nyh1eZlwTyCADP0JTsxJpwP3ggluPXvSl
qQJCwcjGbueDlNoJ3jPta2IO68kYv8qmpcH2VH8yq4hzjAsvzQqMZm63C4HHdLIQfq0TYJDyAHia
e2VErjvfJZDYtTTlb4yVEXus8naKvCx/onvU5qjf2Mkrc0cPyZJl7Q0xnkvGSVXXPk8Qn09enAe3
iQUL2yd7n22rwayPtaouORHjeYDofgjsC4sje81sZ9uy/j1Nrb3vI/Cudp1tksl0mHe3p9yxnlL3
M50ii7pwBqTCUKNm/XZt8dZhy2XR77hwLWrjNFDxmqNOzGlhzmey7LntUvIr6/CxNeVqHJnbR5r6
MWsSahfGUFyUYpUE1CRu2D/h3DLO2MvghvQswAbupdymXw/vPGhkpoQ6Am8CUhmRs5FbohoJIYp3
YY1cZ2JxewI38kv4N0zom9WiSwnITeJRxw/VHbQx0jelyh/tbH5yJu9UGqyRS1zB6+HSFHJRgPCg
OnAXtJbuvHRMJjlz9x4Pr3R1DwPtjUinfRJjdwnqDuGke5Vx9REze/ODgEm/ZUJYrJLXtOrkJkkQ
eGqudy/H8kPkubeehSRQyo0uZsXkMJqb+6C56bqcmet4ofhyxVEfoDtEPKh4gQa0TUb9if6AjY07
HqnBgCcs9KoIsIJWBHwW0Uq64GOiFKvZsj+3OvCN6K0vjoiYhjQWD2LkHOOh1PlByNxHpTBtumku
16R4PA2ZCAkyFuLspgUbY4i3jpZ/solYpRQBF8L1NrPskaunHtUeyYUBfwuk7N/eJIKGGadYI7bS
6MzpVXCA2irE2BGSYuQRuBuXGJtTUd+d2GF9qrfnSYRvHegxnzrkzcwq/p0kf0TG1FK7HwPDAFBh
VrtKX8KAZj5JGEE3syAzi5Iii+iW26Y7i5J3pxFgFhxTZ2Plw3DO435gMj0APnCmg1WX5Px2wd8S
KlfroasaYloAUTVkbXrRPjewaiUsinzdtB65F9/Swi03CQ8CVVX+1sjyL6ofb8d7+y2QCa2QR3yp
TdAXKW02fLDGO4EHS0nTgcwhSlDioX5sCQHblK73nBUnjn1n0+pxeiyzoto0chKHQg83U+iODwFO
skzxbxRWvc2X6MUml7iFBA7pWeTP2LCXPPEmvMdZd+nw3GbCxm6LZHov52iH2aBl8kViEGrocJVD
8+ujF9QizrrmEGVaFd+03libNs2D1bBHwdfCqLvuWW1p4oiHK0XebBwE/IoOyU0TcYpYtNdRdmeF
C4auLB/7hl7coTlKcLqKMp/Q8mPTTQOi5T1SjDDuHHKX60EVyafICOgtObcrt/wFF6dvL4UA4ZDF
2O3zWXsAiLP1bMYqIkHbP0YjPHVajlaldFiMiSUJKqt5AMM2wAPDBP+hUW55Mx4qh59kMPu9B0DH
jXOG2yQCbPAHQlDj06MxvFmV8zMU5WGq86c4dRlK6O1rMBb12iQ2LhMBks+AFMkciKlVsr/8xztn
xrJGohWnjFz7NIBqM6eP5pHJX3wNQt6EQWTdZ9Lq2MJXR4tvY917u0Z11poQwckvSJKQ7GehPp+R
zD8EmUGeVZs81QIcTQztFG2zWGcDPFNg/GE9a5vIre9Jxt5PNxpfZShsimKW66GJvmrpfSR9+5a7
/CV7jFDtv2mxKy9mpy4NSw6vSj4t6Pe+XcoLs8nyCk0F/o3LLq1qYX6ot9rJdlqpAcNpwn1OrqU2
9DthDuGerv8R2qy9ijNwnUiCMVabGxvfVZ36YJwndCJTT5IOdSpKR7ilGhhck9mEtzUFZ7LrccAz
tdxXg0PTVLQ71VvfpI7BVeYh2dshbBpqgXWLAnwtyeCc0ozKeyD+rMA8iC+lwukPisRpA6T2Eaj1
iMSWqLnZ0VmZLXqZajuokehLEsdYc1ZqZ+vZt9cN3T4a1HeuiV+iWBipwUYh6P2WWZlHrAijbFwQ
2Bly7U9Jp7shrNAi5GuLsX3e4ouWKIDFVvNsEhFY2K8TDeB2W3+LdMREbAefS9KJ3mOkoEDeyCmP
QI4z2tGs6OKK1xDruhvH5HWzmaLvo6L/nG2ClsG7jg6jWrfk1RkrRBXwujSkKfFMC4VRBO+/b4T0
OFFEDq3rNDgrqa3ZcsAUbwES62QaFcsPWmnAFQ2mFJMqGUOPLCJYy0RAHNvPOox/es98yAGyRjpm
SWOuTugxBqq4c1Kqs9HZisRVcMFTzlNRzXdXC5OjOQ/Bg81qLe0H8zZC/9d2U2wNm65k1OpJRiYJ
KK7ZwXpU8Q3zw49J4im6D+TOqKbC4Gp7BknWk/fGcms4C6fyAUETBsIwY5317FG7kf4hkhrWa+e5
7dvolDrjDTOO4xPxd6/jYZczb3nxjCP+CU6N3CNyMqsvniV75nXDs63hbDSX97dJw7hOTHn0kvTX
BNEQ27O2t23724mMT0g9zOHgkrmApfqcoJ8MORLGKMYJ8z1sFArZ4FcYLU6pIYcPAsJTt+e7MnHi
G2NJPxpI2MuYUQt3cFduzZ90dAiC6k9pTCfTHkkqmyb+uia7NekAu8JdrjB89+gM7Fd9QGMRLMQI
JmvPGpCMbEjWM7+1Q2O4cpiJzGq8VwTqsp+Mn2YQOTukM6CBaY97UWxMrbtiGOc8D8afTloK1QlO
03B0nmpZw8YZDN/uzItt9I94iMiUuYxeTw5Y1z3Vdoj2IXo2AmFtYRfjxKRItAyiZukKkdqwYFyT
c2ZsJ95A5dANS5N+LKvc2rZGxU6K1AcTWeLOXFI4EaPwI8jdzG/j8e7lDpTMjMxUXDTRvu61z5zL
TBEDyUqzBWVss0wAUGbMxa4ZNBN1mo4umpSLpgWPLOuZOtL8tPSFGtO7IAli66lpIPkOhA9hztpH
rcl8r4yvANaSUREilWRbu6arDhr7lwAF8on1pcpvddJsEPtpfONBwAJxfhBT9MDJ82iWgBXQD5gt
Z0cpHYdhwzsSJdJEktjw0759GQkCIRT7Eo51dmBveCwql4whO3uZVfdsIVgqsBCsTOjdK7QQuGPq
rUYHkmGrZckFPmeSU/QV1UzmDFu8apPuboqamkqPYZwUmXPQ83Tg2HLvYyhqwiW8goEuN21odBuK
FDBdpaxJcGC2nSYo6ONyyK5FwLiiSQXG3jp8bYBWCQBKPgquT6uMiV5i+/CiGo3gdYYbg2k0jyYn
MwU3m209D/4WbNh9/H5bPO+oG3CZLaIkk3jlaNrWct5Gn0SlWzfPtb4lAc5+lwDAolwPYNVzwWtv
yDC20ayyc7gI+aMKPhP6s9ca28PO1Ypn3eGNkzrYHftZ/8a5S/U3WGfLKAr4CObzOBqLsZfRUc2a
/sCri9KyYeotstY6QtZl2geQwZj07GFIeiJTl8yYYfD2owd0t1PUWy3CnNmOriIIrx5p1390d/y2
hkRRjc7XtumZxQ4fLiKsLbjz+AJ10VyX3gOgFrR0U3ItPAZSPaN8HE0hyUqje2bntAFMyOionnmY
ScTzWzGfUhbtVwTQN1HKL2hJbLjjrbQevJbSvzFCbk5S4G8xCwC+ykscZZTFVOk72niiI+fxEAzk
fGeRfmpAR6wJwNYtpgcR0YYEPYICNrxf65GlM8nfI+q93JneEj3pNvnAxq1IxbbN3LdFTy7r6MqO
reMY6ddI1RhDSg3vKXZ2BAt+N7D0Aju0AiP2VE8z7Ed8uNT84z4a67NC9N21xaeWQl3q5juJUP02
cmBNBYPOktz60gKDvYXKyPDusucyRZ/m2BmShBbVhtm6fBtG+erVyl6V7e/0kTfpKxPXR8T2UIhg
RJYJ89FAFL89+aarGtVaUJa3NPJOBpFDaTxULJjik3QrJs6kXbLZcGCKlJ/BVO7rOQQQ0sa/id0d
6cHzNXnJzTpEe466frTXJtO5gGAvD4cM9fz47LDCJtmNROxCsH0BFI4xQhwx+kQsBrutM0yY2WM2
+aT87THmwoUTqMEJq/julHYakg61WRaiQrc28SjqTRYazF8nk4hJtvcyn8BdKx3cM/dQKJGg83MB
r5fttaulUHgFs7hGKDkeFrgAQMZHdxhYtLTlZ1S7/apdjoU8h2gU1knkY987uKKDxkwYApFCLDTr
0g+BI262/tQC1mM8QrMZP5Edw9CUFF4SjlEvQs2iODC0bePkUNqpxMnL61nPePJoecQ/FiYIsQQB
dfhipPplcKKJgqzgNbDbcyA+WyQ8K2tmym4wPdKsJuW1Mt4zJ7hH3c6taEsM23nliiN0riGixaNR
GFPukabwrk7mjPtRMzgqFLeI5oXrQDkPYxlQRMuXJGadULE1XKepekPuRU+OyZlV8saLy3JVFyhh
o7U1JqykkkJ9ay1hq7a7AFttZWxi5yEd/qKnR9Df4mL1pNVzrkzJuu48ZFT5EwFXaP3n4oDoQvDY
cjvYyfhMPgGNoK622GcZ7rFN7eL4MQsiljVURFqbzluJ+5+fVrwWtSM2NRyMVVsBgcCXap+diUxC
8CIBwWWWFYSbrMv4UoNg30rIu9xUrDjjT9yYLM7iikIj3qi6DE+xRZyi124Z8b9XPXqRefrujclg
Fp+xnPDmQ9BThAWRQpXXWnQL6SZDomZN9OtEHRMA5PrScu8dz+rKdcZtVZQELunu9yDCD915sbLB
vI45Z2aJDAqPCnfvaBd3CSBqCardETIDFLzM/iYGb1e1yGlJZ+F5MdArt+PAUJfKzARXpAQ+J/b9
A/slQF8Z8XwrqchTTZOYazbiJPSsT0U1stUTtPhuyZM+V3g3i8pvCH0iy29+7gq0ihYbVyx4OvQl
4yxdd5MrTv3iBTFVi9uCbqxkhYf4+gSR8IDDncD7rtq1UBmAm1nIQhnz3JAVEO/h9M9VVD5Hkf1c
hX80NX2IgR53aHWqPIEDSvNj1SNFg/hJK8X3mryJZuKN89dSzkugsBTbGcC5UqfrvDDQumIevZC6
8i0MgV1em44MYYieRuyG3NR4UK727mTlXfTRTui4ajOYy531XmjpUzM6kNp60IBj/2nkCmu3R11e
x3yzYG7eqxRBYdl8TXN46cIQV9v8UqEmj9HVnNLAFusirsmqUuKxcgJeSmcn4r7dpJJ1NRl0wYiA
s60OZqV+3MF0WSN2P8K2df/NjeYDuri1KoOEbQk38lAYQBztflsXurkm3mi4tDqQZc99rW2jeJpB
6jteZm+kNY6H2MCBIixNbl3115bosaSe/c7s5I9tBxuX8KV0a8u0PTCgqXh85u4Wh2cP9dZzG2Oe
4eVYdcHc8V6I5b4r4cjqITMljAJGBLKsrFk8dBVabhVdw1y1G/pRzEww+YwSTzxG7e2QludYVOY6
BXbklBqR0l1wZSgCLTDwSNwOg7dYBNvQVTeU2mdoeneTznwdK8WQRd/Ps7czQ/ORy7SiLskWFfqI
uixnNpefwggl8xjB4tZALAb5rkssl5gQeXfwAgDVOXgD0GHWmG8gBN9cQiWAiKc6jBzN7rGlLALf
GWtDPTpnoc8p4rfwDB36AHE8XldR9qTq5Cft5u2gYR8JLeNZVyjHu4jRaxg81CCVWMq+TT30VYF5
Zt0FTBDLuSDSCG5oy3uL+HPqTXLIVQ8ckJYeJeakn5LjGIQDEQd6v5108y/U0tHikaiQjaIJgV9E
kAAF3TenCSavucArRKEj42fOdG8X5NNNFerLSbMPtMfMCRoGTDmjtkEwjjEnU8H0HflfJSGkCAW5
2gte+nBWW21alnt2sI1l1uzRgUkCuZl93BJyMQkN+2WAGO1UQkNSdoW3rXsWNSHpu5aTkvo0sBJI
b07UJ1BsogOTvd9q+NKViYa2ml4AWh4BOP/Nq7r21bico15zzBZkqChDk5AHiYGtpJ8I2O7O7P0g
cCwy8/Q1S3d2AVNBGvuYfCqc6+0bPw+yWPt9mltvMubMq2zjeXTi2+To+34RCZqGrw2BgqqKu17Y
zTYikMQ2qncy6bbo+EHvyBG0I+QggCEvgmMIw8c6olovQ/VBahvbiP6Vm56gP4YnoifUq8XhINka
R3n8ZLTshxTXSMe+Noug6lSEl0uJ/wFA+9XUUMjMPOwbdfaqeVqnLdPkQHdfi7A6OSVKu86cDR9/
F/FwGu6HMd8ZWoZFjpvc8/JHzzUPkwdgQAPhvjIYAaNMNzt/juTk27n5M7rJsQGHViBCyKzoSK2j
tuY8vxtuN6DiPkE7fstKfbijS1t1WTuf6Jj9FhqVnQHb0WayCgL3sc7idwbjTNSRbFihdpZQSwHC
v+Yx62McKVx49JehTpc0Cn5LAYJg9P9JMKznhwEzNU6qCjX2SFxMtJ6zAWeE7tDygKHtJ8fkxe4R
jTKyRKeKZn8g7rTT7hwTCAwCbRPWTHpDUuvWxbLsSxLpR2H5NJSVrxqUx14777SmofdMxq+ZAR6i
Xs6hhZhpeMVXqCYopmxrlR7bFGGsWtO6XHDMY/XQ1OE7rqsHJN2go42+OKL8SR0u3GR4GBT4ZpT/
r9rMczngyVwKSRZNQ1MR5htw+XnyUgPgYCo9Xq1o4OApEJIoCQG51etTWEwFqz7naIj2mKXaIjXK
ab2YetmW98lP4BE+LfOC6XfsXiKz2nxXI3zudhrXRib2M2wWTJEthA/P2RHWyoxlpuRCKVGstVE7
k1Eg2ZKTJJHEbbnpO+iFRRqQMymlPJVxt+/MWp1z9HGdDJ1rJmr72qFDYmkSOmsKrzeb8pMUiVJb
gmycC69cPKfuTRQO14fJcB/D8mdyCuogugG4pEFsrxXGwUVQ5u51A0A27g1BTWqegPVjnRpxe5oE
cUygKrBvAR0f3Xd2rnhMh72oWWk09S3OqyWA5At4JrsYIDe8B4MP9sZcfUQPoOa7ROgfCZA5215F
9k60Lb7BrE/rnj1ZErYg26f4RTa8mx3Rvcp4QE9Xk2jwoSHYogDuPkubnBSMi/vQU6uwldPRa3/G
DvS+yvqfMXOecbKMoEbQzreWu3PT/lyWJ2LE1YYp+3Ak6HBd6/DXVIDTnLZwG7vimYRVrC1wOLWK
UGAA6Gtbxi9xFhbMzcvjZMo/bDE/IHMMK/w6iTeoJztCzi4g/DpMgJtsW6T6vegTOLRx9Fub7iN1
8L6Ne95LM0QR+y8OFXGSrGaG0Cw2I+5FW+85glIGFMlUtUBB7ANe2IOEEmzhTyW5bml7BNsS3bZ/
w8a7hKQqsFF9dMfmXlXGvYctyqCNceBmmGtsFC6IzWh8GgK4JDFBSj0uEJQsWIWYneEB0ApMmXkb
bsl1BoBIvI9ZfDlG+dftS6426thsGSE7rB2Nwmbj0SHIb+AN8XRlyy2HYr/WsYNXN22w/toEGVL0
kqMhuztL0Ii7zd16hpud8kFd4gxSJHCkN0h+zUk19brFs7RQLsGfm/VB2QAnqVj3AnFVJLznPLOJ
Q2mjGTUvso/Ge0xq54/wVmYJnJzM0GrTZpXljyOTUCKjulUPoDIJQusARmmTTVl+7vLk6iASnSw2
C2I0PizZOIfYkhdWgpcqtc5mrE9H6RQvSmSPgiurkcGfIm1QhEhvQn5cX0dylyDLBtMq7qhygz7+
EnIwV/LHNWedWTLIwzAjQZYEGsQ4lGhFBzeAsL2jVY6nJEgQCDIy2GhWMb7w7G5G74DWJ3poGpjg
CRn0e8/7UnncQbybnwfBiQnLhlV44doXY3QvWhz96TSSRNskv3RiJhuB7zcY7f5AMYW5yO7eOpm9
p3lOtG8Q+KUCECXTX3Q08aqOGcYl6KDZqq5j7Ky+O3L7ZnO5kZrlXNq5hAdc6BNC62iHn1wewUy9
6RJFAwkimYYzyqmLhiFSczVtMqDGgMt+sN47+jo3dhTuJCkvCoGiIr7LF7qzrvJ+6Tfy+TQiTA6m
8C2sGr7ZipAPvdok7K4PJlwWhvzwXnkrSxVaWHE71Hme8Ss6NE0AE3ZIQusterKjnsbRuW8RxpPB
cnMcwi1ZJfuDSxKgY8hTFxOYZAj9dTCbK86gYuGPHvR6Pk5NA7shQjJa7oKUMZcyOgbOq6zgoBt7
1G9dXzyjp9I3mUtUcxnS7Eu9k2vEMvAb07uYuWKKDDPEGMm9rlS3EYxKt3C6iSUhOdfXQx88lLlL
77NpEradfDqW5qK7qJrdmFsvWtot0ucK8IZnvjdhgjcwN9/GDch6xFnct5sIJ5wQAjchb5E+Cdaw
3oeTTD6EhhuvtEjLhC4EWAh97sEU5kZgKdgH9V+QIR09q+0DEXogIPAFwPcT7rwGgqPLIDlntqYH
CJzN6DyX6I6AaBLCZmITd/LhpZTetU5RbYSsyDcDNcE2xaWBG9nj61Cdt+EZxPuqdr1QhEOP9l/2
KjvXA2ULLRXBrE/Eco8/4pR5dnzMzOFst19q7vbZokJMI0IxBek3BIQehgJ/LKKuTwl1cqMoovGU
OkiyjJHCL6Y+rZtndGTmyg7dV3MB6yet9YcQA3nMxolFwpDv8jmjlO4MpknteNNNJDhe8Af31kl0
RA2JRCbbusNGSjQpY6n02Q74Mh3cuIxR0Lh5EbzBtLswA1A+v7rx0HLs6rl5Q230ixYPGmXpMQ5K
EJNqS25vPf/IFlcXtT5yn395V4LZlY5PYGcZDNM0jt6BGeoOS5/YzHP7pIXTVi/xuuuTRPzZQNOo
NaZkjKU3BZkEG4/cuDU94pMxjUdV539wjzZbN7Xu7LIfM6eKFoFpvDU4DkClJmuNoXEeNN12Dthh
wlHH4Dkh/uY8cJCBZMZqcLotHKfhoyOFJbjWZCLcmok7LI0hgOrhGG1yAwBcZxkErec9bnBUv578
hFEcY0KdXow5erE1cjq9agHF2QjosxFmaHobdRaYVhLkV+RW6ymUF1jdyVq3wneDo3w7T8gl9HkA
PmOem5BTP+8fINzvRdQOz62BTdiB366IbiJdQqdsw6nVGo25NY1g1bbBrjS8yke6BkQEwTpeTUAr
SV+fB+NZ8cVMoun8IazbTaj4sZo94bDZVCEC4rjvy1an9DcjLlHM2ZkkYyvG97gROe6KkT8VzzO7
KTHfvTp+S8RwZ/MW+xnsYne0eSwhHmy7kYgk2mIGYHgAl6rwLKvcflCpCHx8TKWPhtTGA+amfggN
E5E+YY5FP30UdpgfXTf0oBMPqLh4mHsZZZwLD7S6A4s/Tic1P8FUH196pWePRuZyLzXbzkTK1+b2
Y+dN3ZHvA5J7bzvrkGibYwsO1G9nhAfGTFnXucOrI5h5jizwAMG6hxaWx9scpoccIB2lX3xHEWn6
7swLPDXfIfLxl8hxm4fJbq7Cyu1LXJNHkNIrRcVvPBhfELuMg2tGT0gbm7tBfRrF18x4Jo7Ur8ZZ
O7rQloVlGGc7CfMboBNxXpDgoqwgeuuF4feOGlZNZENidSNzPWKZwO2IzXx0eYPYFYsHA6cYhdwN
yuGPZlnodbU+epiFTT6BSHCf2MNeQXi4zeMStNF3d24xNC9UVXFUnFPShk+FiOZb2abhGh44q3tv
fsr104gBQQ+xEbLCqfy+dDXU1IO4w7mAf4auTmNAyxTHkMkPhlaCXwteHylGjHLE77KsupJQH25b
K0S5UN57uJx+K4szidkMy7PylGtR9hLazXQEAoA6wApQuYbLa7skl4x6kb6AIba2fRO253jq3VPm
xExumvqsRYl5nendrv8+Shsm1faS5WjPhrZLHSRFbl6ri7WAGyvNdH2nVerSVySdNIO1bhq3uUz4
2o+0vcYuQxhy99D9scGfg/eaf8SrzipNpveMVwpau+Nu/31azzRrmNiMmxF5ydPyx2zMAStA+uIx
dSObbWVl9vtBPGmOVW1oa73bnHTe7d9H7aQ9hujej/9+iTwZENqj7HDu0nsVYJw+//tRVrrX0XW8
BTeh7fu4fy4DvBL//qOPnkN6syF8vrv49O/X4gQ0hR1H+lYDfX1g442oujfKh2nU3kIIhauZBsOf
LXu4MOEaLyxwonyAE4vuDeUVyb6MTeU9Mbr3JuXLsGpt8dVk9TmYbfncE0PdsAn9cOI83rU1d1YA
DeaUNFLfibzdGl4oX0It6x9NPnP1sN9n0sxhM6VPsRGZL0Hm4GVpvo00I7dd81LybWvtSM+mHwuT
3JEiQUDRIT1VmzIs5n2sgQhUNnI3Kx0tinUn9y3UEoBvJaO2RPca6mjdYp3hWRQp3HWhxYVh2AFD
ViRQVyOpCpSWPCG61d943/NmHCxjawxu81hVRfvYT+nF1IH9A/HQD2luhneNTAXSw8rpE3sswbWe
hemTymHHsrLuUUVMIwOBrH+eNLNA4qDRvy2fBnGptrVyTb9lgfKc2areIuV5AcFVrv/9ibivIblY
2uXfZ//+VNRTBQlRPwKznDZkKNjgfcPmFDbVpYIMk2xnq0WZlnKvcgYr1DYpW6PA5VkVLTT5Vjrt
3yH4gyHJ+J71CXkROsNHW6/tXdWM7SEWjrwhV7LWZWRYeyY36TZMnW+Hbeaf5QPv/z5whdReKrN+
1DLXJ/pIwm2b3OPspTrlGp/anmchgm2uhuaOu9Y1iosXZMRKjp18ZpVIG5VnwXdkKowDJVlxRVKe
bVS6Gy8MvBMWnfLJccpn16vlYVJVti2nzt5oNue0XZfpB1zjMao+zN7UgQnl/LAXoQWLz0tievAX
l4/IeNKWgjBCoC2HS6dVX1Np2bsmnFqMP0QUXuaAMiNBVFKz9K/0PZv2AxBrC72HYeFnDOSx6zyt
PYCfa86jpYZNkrf22cra4moYGTaYocq+ZXNqiFa6ULEVyVa0OWFAhAffKlcnXaJ1KbWXT3tdm4/L
QqmV2rBTTlT6ZllO71MVko0FQsqJGM2abvvZRkn2nbj6R7donoAs58WNhj06ql4DKlCikkrr1xoM
xWPTI6Uuc4uar277G8G9JoR8QAw6TikwM1bsoWayeWcVNbNUVPXaPnBU/0QVmJ2sMciIx1Tjoymf
WEjr54IXeUPKtfrqPc64wIw/ZvI5/CxsJ5CcuJVdwyqBJ3Vyb6Y9P7lx6NQOkURMcFWUOJsxqMoP
Vh4W2yql+9SP+nUwO91PaCb++xFearlzE84aS+flj8h/+qhKcUA4Y/+0ZvlIORwaZfLUBVKdW3S2
64FRz6c1tC8dMX0rsLnaVYUkpepk9LwiXNFwmvERcZP/+7V/v+u2xnhwGw8gd6U+3Si0f7S83Tdl
Z31QarOIkd2u8wxCU9q0TbdlLcQehF/8rrtwLioxfbo5m180xCe7msInVRFlOWh8maH5OknhHQvX
MPnW3HfwntHX8gGGmP4mmJ2SIDNeOqNPwGPUW1UzUR7Gytdh9NxFyrwS9es5MfnfQgG3bgw7wCtR
Tq5Nfndn6X39QDMSrHjNtF3NhIoMA/LH0zFrHmITGNy/35j03jy3Fl3qclg5SnusI02c/32G3Ke/
SE1dl1/OzPFQWBhJU62CRhgLKoMoMvezaZfXydTixwnu1DlpG8PexXnn/zsaK3Zr1/9/SL7XsUov
dk/pC9e7vJkVMqR8bMaLwMNOqcUsIAO6Cg8ed8RJq3MmPpRgyh5/RlvhuwgS8dSXHhY5m2MoFt0v
AgukrXmXgMET8g1Y21ELgCIS9Sz23oRM3CnUjQR2tjKeegpHoyaWZIDzJbQWSZRbU+OGwOyGAWW7
bLJw/+/X2JzPm0p3xYtqkv/9kYJF0bnP4KSUw0TuURjU58YdmLRj0xYJdximoBiRMZfhx3/YOq/l
uJVty34RIhIeeC1vySoWi+4FQSd4lwn/9XeA53acjo5+UZCStrRFApnLzDlmORbN0wx0XFpZTfSP
Y6snM6BwUN1YI0huWJwJ0Lht2SErTOv3KraQssStz8M8T7I/vdzgdbAE/XuNgHRqlL/V0cg9BXGG
5Jgl/lfsfw+RM9/92cFSIBxXVq03W5Q0B8/NvpOhc35sDCYymd0fldbSA7QOEmAV7IQdcEzXKrv+
96MSo+//+3P//dX/fjQzPyjZjGWbBeKjRcgAsjX+4eJhsNE13ZMzkJMQiYKyxmVh4GQ5OL0uefq7
3y3p4XdncrCb5rM4J6EsdNP+KU7tO1A2vmKhHN9ItEpWU+MOB7+mYygTWjO6bnk1yU8/RqK7AcaT
10lP1JWedKQVTTjpBUDQOKOnatk2PTbYq9cIUc1lbfmMTi0Mb5FvGQePFaQVG8bXZJCjMX+g/58P
5l/qZPOuV+pEa5k8Vaw+z50esiRn0MieP6SBzm172XlBeZKTbR8DHbj9RPyZyuc/JmAvl/XFD/3e
VgWdec+qxrnOn3W1U7GDmGyFVbmYU3u98IzGLARGhFEPbzcBUvOn5BMRFYHIxNwXJfjCNeU4Adtz
RRH2nD+giZ3D36vak933SM49s4WQP1aOlnMw+7R/bewzEUHjG/0J4tWYcaq3wsSdnPu5OmuTnJjG
yaMWMtB7tNj9ohz1iCVOdaQnuylzngZO31MQq2Ide0C6orxgOmIgHnET7UZs+TxjAXpGs7S23NY5
Kv1cggFirbaDrGjeq8AK5k96KUkbCQZ7n+pxRHq8FZ4nL+2PveB2pJOu2Ure1UDnnQ/vZX0vY38e
DKO9+/9+ZLHP1pGZPCDJybaVwHLhsnV4d0W3H2y7Y2ZA9g+ZCsumqqtTWI3Nopm/M7Ud/t+fkgXO
KB0c4jIXqllT7Duf8RUZRvRlhV6xbgCfHTJWXHU8TKvGH90zA3H3CJFxJVt2TkXBnk5Xdwyq4UqU
/bSsjG3XFcbOiasPxlyIZnp9hz4MEb1S5GfC0Ot9RNtTxEi1q7v+Bekwp2DnwXGgAbck2wu8Ebw4
mC6HLrzbiA8ts/9pRueMrvuxSfNt4DQcCOMKHsCuKGj5cn1nu/i07fBjTB3crmora/WlaV6+TGKk
SkVR/jKQ9HzCvwO73VkabjFCoMp1MuHjpCRhDBMcDFJPty45s8zm4pUy4qdSYIiz438ly3xR9O5h
wq2dQg3ZWl7MWFdfUdJWG61G4yXDPTyaZi0khpGpov72UZvlKZZjPXEgJq26WQo2sT5w8MZiMMLY
TF7NAm2oy9Yasih1C9IjbHFbVQ4PQFXetXnT73pevMuATyycAG9e3+XvjT3/3UAzF5oL4EICyMZS
gK6Lqq1c62gNtdKPjy4RYzIlsrrUkFrj3d5UofdsAL3fC4OxqcEEAFSP/LRzvd3qIPnQCwcsefrg
DD38rc/ekxpRZDQSkhHR05COR552zGjCC9QbYBVnU87/xPwveVADLuKjwzAJOU07nf+52ICEFbG9
M2Lm6sK0XqDGG0DdUZ6MflZvGEOG8+66rEW50ppNbQbNIstjWhXN+aqmHvtp1eprGneg3xC1tXj6
4hXYld6XjWZ62caqPOImu2Zy/rtMEmBjmxBO84WiVmwMimJ9+uzF0O8JjX+AGlNBUTSjneqdaylL
bVfq2HYm2KyI7llopLpzrbqO5DpfW9UjcyQtljzOKaAgu/uw6Be0kGiZOsW4ZoJJyoQIVuxxyC/v
WeI0TvxTEDuwciWkGjIAl2Rxsps22l3k+sN2mNX5DCDGjolo0PYrESlGkaZN9mfBjgOfVqQf8iq0
UWjyT0o8/7ucmjdzuobEGC24GaNtNd6VMv01G11AwI18U1bx3AQ2I5gJednoVFt0n2sd1/ZO1Hm0
rML6qcwttSUpaVWIxkPE8DvxNi4NpdK9U+S03cX44Jqzg8/sL4nATGJnLgwYtaFR7Xl8zeTIU3MW
ToeSifREGdMj2oEgTd6RD1nhHGm48XqZunEY77L3Ce2JOx5uZ04qpQ5xw55AJQ9YUJUmuzjw4kcJ
Nn5HuhHkgzajMsmxt+RRTRiYd9UGcHO4V85xh8htRMJCBsy/dq5WXCm3UpiIAMMi/ZBpPawIgUek
k4fnMGoxP3BC5yMVz81NCV1gGnzxkG74Mk1Orv0Q+6a5KaJaXxfIFS+O53JQKzi/Q8vwu2g/sUwk
WzezPwtE8/uuAdOkgXGACJovXbO7+QNHoKb7495l7SVLBwTelMi9qGiMHZq1sQpgfLFj1KbQPkAm
FNch0LZpzEPZY09RrX5mhmJeE8cwr6jvsE/xjOSyOBdI66+tlbtnTA4bBgSvClA9x2q2J2DWv6a5
eywYHSFTR1cKF9BjZ4JcJQ/rcl9QC2H78wV1+djchFDxcqAN+gBSd0UzBzgGqUg7r5PxmV29UhYf
OrhD9PA/gFCap78fcvTfjqENj3+f9W0GxQYkwf6vvo47YR4m1X4FLUy7MBVwfSW1KJW1/WA4NoeO
sDnOmyS6m1PyzwHu8xNZYl0WifNh5/F7U2ok4XHvcTwDZtZmc9x8aQq3P1h2mYNC8KMTa9ry3ELC
Xkl2yHdujWUcJvm36Fpy0kbJ/7d3su08ec2k+m4x/TznFgLILDEfYGSpxzwOskfm9kkkPsDW5d9Z
pN5JFEue/7cLE+NLX9gdEruksHaZpuZOLcI/5gZFurANt90nGY7RgOyF7V8LIRJi9BgdESQxD3uy
NoGP2KFP1ByqPqdL7hNV5uzk+BRaZ+4SpBkrYfZqCSfePv5NVHAFFnKhxBzIZ5JAUeKzQIdP8oXZ
NMgrAvFdhviLmmnIX/vGg7LlNePV4sbexKqqTmjg1pUJzgNahTyNolanv4/+fnAK/v8jnFOgbZy9
abXDnXcUhpNZh2sn1/Rjkg5stPqASUzYsGC0Rw5+Ai74HO3qwo8Lc1MhgyX5z7Vuls4gGc8Rhv5g
eujRJW+KHIM6zblXuIyOJuU3YLfmyRJsbJbjrwNshMdGl9YlKtAwZXguiDn0td3fp6zKrAt15UAS
iwVH6K8iJIgGDY3Tr/TeeLaUaHaSgBLsBhN8m6o8c0HQBf19mARjeTYc/TOwLAJ42ZpvEtqjRTSH
riXzDyIIE75As+kGtMKeCcN4/Psh9gdEov/9/O+jwGCijYkN9kFYn+20Dh7+fvAM8b8f2VV31sSo
H/5+XnmE9/6njh1M48m1zAYgoN8wf8PkxVU+sJqcf0BBkQNknytYxiBQG8L0bRgc/zazPPeO46Yb
oJ/Jx4wrZLaIk0ra6pLn9oseVsk9geoErWeQuz6P4mdXb76NgZERawPiQ9EZUQFYYodt3Lj/fTqQ
uLri9bqRM8yeKRCS+tmxb8js6n0yRMmS9iHd1QqLaqTb+cWNpnLXNLh7YyMtLtD6+mUuR//Q1ebW
qMvhrWxy9Jim3R18z9MuVqIZ8NMqxZgak38wIogjF+er0gqQlqGsnmwGc1ts4u4ebwywX+eo9awe
/z4qytHcjWPoHNGqmDuNYfSyc4mVzeb5UzoW0fnvI/7jGeG4rHsToZJplFgdJrZ0yGfrY2rOaYdI
O2v0Dy6Sp3kK6cVBupeT+ezwPCrDTo7sPCuUSXnkHPB8bHMjy1aKcuRVatYPKwr9V7pvRK1LNI6F
9qApzX3RUnKhg5L1gcGU/O/r+t9P/xpiO825ccKJb1nb7uBD6O+eeXJUPr2NjL/2NvDQtatNAoua
fEmZRD5J9NqL0pH1bvS938wYTOR7mbmts9RcO0CsX0PK4lgkZBHF3ea/w1O9zLcIxvwH26FKqhO9
PoZD8M9z8vYSpYN+gY3z+9coW/AhVsrpWaaZlo5QVXTQ3Xz2Jn4xnLzYpXEkinXtd8DzEIeYYe3N
o/X8OckRSFaaPTC8M/NnF1Tcigj0hehD7dHs2eQZ4Zh/13S57Jvt97z2FUxCCwJAiSU+pX3AK8Q3
L6l8H/h6lf9noDifj10PEwb3Kdf9bjQquWMIke/w88Q3fa4L/9pmt483/lQG7x55mivP5yWW0zUY
rGnpp3n9Nqbx55Dr5q9b4zeOWm4t1/Jn7pG8D154kH2Aag4L6Rq/TvccW4N+TLkHF8b8qaZpfAOC
ORNPG9kqNu8lU94TNS674dINPqbZ2D7PDXW9bZZVGyeP//0dIKWCj4HfYZLDuvrPC68bUbeEBPLq
g7l8zBihvQAXcbu2e5l6y7h4Y3ClYcG24HZoHDIGXEW/HzMsKPHcj+YEhwGuhFb6n+Np4kB6Bzep
rwwwQKzfZw25k6hHSj31yDTcpraaW1s10m+j5OVsH1vkmWRQeeskJ/mVtoo0rL5kYOZqQ7TlSA9X
TVUEJ33o+KZT8d0SbQiXChjIx1jYp8C2eOzDEbUnvC1Oj9SHxDs//ViWjburdWhwx3b592vcC8h8
kyY4pOHMDKhLohSdtEBRlD8zwS3AD8n8GzjuEqwMZksY2CQE9clT4+NyL0zjccKJuTJkAPcLkAYm
UsBcSkY2QuiexDtjwFBftjbrRZSvAyah9eC2HwZ8rF0f4XpQIvxnt4qpH3+EP47WDmAJcdRsJArC
bp2WZKlU1YdAm/12Wfc9dOaN5GB3l+Gi77KH1E21q022NcP2HMNA/hQ1qOUICjN21tTtMYpbe30E
B+PwHJBZeotE2m2mkjPMYdK7rmdXw6AUXjcFGqqukbaOJFb0GnSVgHGwTXospmZQwUb8OOR0DVHm
vrKUVrj9UbKj5y8W7vPga3iqVX5KZJ+swVxmREEDciIW0iFCM+K9WFtaGW6FEHhoAE8u8jHYh9xx
y35y6UWxovQRcVwyZ9YV9vEW+X2Ny0t/MTxyslHLbazJEOeQYjebhLdmsP6hrBmPy1dhIbwZTMY6
yA4jj4hKd9oZ7lUS3LhCybkbUqhLU9o9+ACEH3o9ukqeuL3VWjZ4QZeHzdXfRI9JH5VTvjIF4mK/
omHtNWNaEQ1/FprBst+ppg3tWoVMclqx/VoHuvsUcp/9IC7KvDXWpTJEZWM/lY7hbPFUkc9atGrl
AcOJEhSuRIiA6nFNeM8hfuo5egHAGhupOllDCQe7XmsDLYt8TLsS8b1XmHsTzjzuIIgPo0XPKfGp
rVCYMeSpEBA1kX7UzeAZQNoZmX6zz9uXvEboJAF+xdmJYWF5Io/3PJT2CCWzPkgistZRHv446KqY
d4h0hx/+S7NrmPEI44ANg4kdfjuTpkG4YhMM7EAzFlVZpX+HZrgh1eCxn0axLSD5pzwDK9l4UNsj
a5enqEv07urTJ+Kfwv5kzV5YW+jbEmbBhoy8sObpTvjtyODPPnubGRvwMpgRI1BN4EfWq2CtzbUY
01eFjuE8Du3OBhETR1hUKo+MiqD4sNrSZVAhdtCg1sIaaozlo8mss9waxuSujQGgd3Y2fVQHmoZF
Jmy8WeTKzwZa0GzrIdhBVXru65HptU3kKRVntSgBPNFKBgcgFgsOnmKbtwCXII8pJjkRR4X+WxTx
6xDWDYIywAORvYtjMFkAJbqlGx3yUYPyZjj1BpEv4K06/PL1nMxckZ0UOWvB1GQPfefUC9AaFOFt
fUXINsvLR3LcKRd5laZk0/quuYvKZGvnlbHxMpb6/URgWggsftPOnLDhrmpyIaQJfnQQzbiJrIXL
13E9TMCGiknASUfonOHiFoAvM/ariwo9j5veh0hH/2T0BBESnLgsREROzczVDu3+oY5LHOAkdbjk
kOpi+phjF5zK8fji0oeQlBOsxChQ0HXCOVNd3Ww97neuVMnZ1WuE/WAmDatjnNLRb5REsWAsIZYc
Tid4WfHdWCub72aRAC+WzEIa9rqBuXdd94JNIDhnSKXPiGbfUD+VW4EioXe4akCR403okz1Wyt9M
BmdvGKFEWd65L903aHbEqEVHLxgBIGQrr7K/W8JgyQmIT84EAQCXy7ClKAxBwfma8UYVNW5NVDy8
J7fQDJ56wJ67SoK/M0KyCkr3CbzhRxPh9var8lUW3ta1oW17KYoVUtqLloS+KQfDlbvbGlUrQ6Ty
Shidg2AMjFilNgVeHoLslEnGogeX6YU9ukkES/eLeiBFW+8hbJ7UOgri59Lyv0ASAM2N1y2jm0Uj
Um/NEoFhkwXbM+Z1FVxphpu9mmn8G6KajSyff3nMCV2CZa49y1npnQ6/0HvLKTzj+pTNz6bd5F9c
o1CdoCd0RltuUoK6l8TnAbY9VuXwLM2AsN7aeWMpsYk6vI46L3dcJmplU+uwVwwtAo/DSx/XK1rY
R4aUh7p1z4HuYTctAJfEBd8I75haG0qRe4a0fyPtliySPyJZm7Lbr45V5sI9k52zsYJlaTi/nodv
vBU1k3Jh3tr6u08gbfeKngO55L6QnnwiSwSvgJkk1FJG8hB+5Xicd6VynuDELyZRpktKHS4lvt2G
xazOQAuyVJ44KZQ8GWtESOEQsviPQOeUS95l1wUw1U4WTBVSBjqAx8setXs5Ze6yQ8m3GOHfHRMp
2dOF0Wby25ZWubsgjmWzbbDDaX2xN7CIriA4P8hhhu16coBJWCEn6IC0NHCzmJXE/B1lmiJAmoMR
cQYFabciDPoH6I3J/AeJo/7dErWFg0jCnI9ILLVcRKizDVI04EQEYSlsYCMMHkukoopBB7Bw1bv9
MszFqxkNaL9nPJrU912qH5LZM5OZxZZHnfevwi5PMkq0LWLzllcB4nsf94KOnJj5LXAr+C8NK9ue
eIctyWGozauc1s38if3o2W5qyVKzWQ30BrmL7QMBJXbHAjSspCiapHXIjfRrUH7wELTB3vBTRdJE
fW8IEXocs/ZqZ2If68xRJ41pQKtz4EbKrZZsdLeTBT6siyUMsHZcF457syREtyAkgKAdG4bZQCIN
ww8v3P3zHUMKvAb6kXalYxKvkHLaxSowmErrtb12esvdsWzHudExm63N+lXTq+lJH2vgogBPF8Nk
8XuT8ZJEabJNUiN6iGwvW7DjBmmjmt8Efy6ixKm819lb1mvOiQGFle/rBELqMGFnllJiFCO/XLQe
+MJRihXDHgVnkgfXbkcM4g15DUl0Kg16cEwYGvfcMleUTDhNMoM4znpEMpamaq+3BDJSB647Yzw3
Ndbp0kcjj+V/j6SsXmnKxi7hJJv50mPmjoAYX8JKn4af3mQcFdgBkV3kQZfjiPc5fUsUeLjC09/D
Tnx50TuPJiZwB4aQUc8RA96Ubws8MYZvX8zQuU/AjZE2ttFOCh2BZuQczTp9xpZHJTKZzMhlAzQb
bU6fOtTl/nc0Af8cJXKrtHjgbPtAJYnYy/8J4SYGecHMl8H4wrLdYFHRFGKD1GAzufDkym49NfqL
VVFsTcqDdsexorOYMT0I/HHCKAiD/xIcvJEzBxdD41xQGtwVBreoS2BGxXC2uyR9invsvCwUC9Yy
nocfKBlVsbLRhWdIiTTtOSn1HNUPehuv0e4j2rilF/XZmhSr2GgWoec2C8OhDh3sJft/zJlDQxxw
W2x6wE5MklGHDSTk8X2slj5JVyvd1Xr8mqpcmro0HqJoeHFDliO2BKOCLB7PSogaTHdxETvptVda
ehD+mK+xSE6LLBzeoakKtpzJqqwZOyMSE5u2jp9NS30FmZibbPUoVPiZjQ+2ROI0dZ+NC+BNZ6Wz
DDioKKYg7RQIp0lc0pnxIUu2F/DZQKi72nOF77lvyDwNw3MgkT+2Ezm9NtUe1pLm2+vw89TSI6BN
75eufE5zwliD8o0Ggt4D+4iTO2d7jOiBcUBpBh7AGt6R5DZLQ5uXkW/cyk+7m4ZIJB1Loop7P952
4Kw45GxQj4lzk4P2nCqX72uPgVkNRr7qdXzDSIJSidbKFRrHjuWRq2sA9SVrRdcQJmNwhEiZL18S
bwKpVYb5Xs2nvplu4sLVQEVgXulRI7G0XBDngrWhI3F3P8j6FgV59ZzY4nHgcfP87EzY3BLYHQ00
NUnC2jfLd82osJLV1JzaCT/CdnD1c5Ga33WUY1uJGQYXRnA3rMcs6ArsyWW4kkK7mf5w8ITBoWyZ
58FO7viadkge9r3mPydswxeyyD6IJ8G93eFo0xkqROZGQwm/cPcutGWyf5pZxdg9lKmDTLq0jq7u
LRPG9viaJXlL6M2rcA+HzgfPV+9hqT7gyFMAIbJbi8hySZr2sbYMnjAUeZQnzSYs6/1gvTt8Vf18
ppxE2UeA4pDsZuBQvjfwNW7QGMYKmKghIYxPKPtbMpWXPogjKER+96vG9puAp79nrHEq1p93W38k
GYTfZEBbahqTqAyK0FzjG8fduGDqDbJUjGtP155N5sOroUS8EOPycvrx6AAZ9IKYHQ27D7Ofn9h4
pzeA/bPW4KU+GSRmE2BSj/twCnaWV33b1E2d5c8Weuz7jVvf6pwEDNu/cicO2x47nte7356u38wA
o3Yq1K31kghRwXjFwHOyTfMzCsttUNO3Opr6QLi8Fp78scYexI6tqm1p/TNwEhlxa++LbHwxhUdw
b4y+0F8RPrRUrE7Dur4YddJ+0R5HmESgq6CujFKCHALmsHSAOwm5MkzpaL320mns7CELFvwzrYsR
4w7Wm/FRCvY0cTNeyshfUTHyuFvF7wjAah3UBOYEAk1MIrhBJyaJNHtDmn2MTf+iaH4WrOrsJVN2
HgvkaKJFIdOylhxfrZRVp5D+qz26n0Aq/rkuYA/+PDlke03GP7BCnEWHWpkUuVdMruTCiUdH2MMS
HKKe4VEtyGp0QeHjGXyuE/8z8G1/ncnXFF39ilyAzyQGTUk2xd4KjW/Us4Ak/JM/NvmS5L8JGQhL
P7qQoa/eGuZMTCi8Z697sdyOnKdOnRrWBFrAcMzXWIAnJpWEWZV4BBzEGtIHpdXRo2J7YCUJOaKN
d1zKOo05yxtfEINW4t3q1M128DeizS1nSdJmCnHwcTCsoEhSefrIhV19i0CmeHCV+xpXh97Sr+Ug
TDwK6khFfQEPh6U+9AD5OGQj+vAePQpdL6QyJICO5bSFj0dRs5SfvqftnYE9lw7lbGvH+AZtOHKb
1gk3UTj+KAYYk8XLVHIEoZ47FXhZqwqXeejfMqFdczVcWrfR12ZIDEarULbYyvwNm+Qkw+6SwkMk
rPuY5MGvVR+IO6yZYRc/bUSVDpyqZFBBh/ejQhIkyx4OjQoOfdLLFRbTFchyjOjCTiHzM96mAt76
7oDyQsvOOba6+U512mLn4GKfJuqEDmpDYMTH2bib9tyKo8aKFzvmB3GrL6NVPEaOfU5l9pViLYhm
dRc7ypBDTAwKk+VsrO3ZAIFcwCBClSD9gPysnnvAiqCeY9ZAFDwuPUPPlqb1M8aDRc+s/IVqFrli
C+uQylJqXO8UBmcnq9/lVRstNrfcrOhM6y1k2KfKYLwzGkXNbOaBBTMZQI3q14CXb70LUieP/pE9
mmMjhHFj6AtvoKILcQlMEwtQ1C0YWfMaRSPwkOQFECaWcDYZizZM3gVo8zZHUku8FoTK5LFi7rbo
zOKruffG2o2oOKaWhAERpDurH7hHAt7xSjKcldGN8MphgfjmJfPlyUvbu8j9Em2K+2mb6RskENq3
WP/OKoBWRulcioEDviOu0InfEIMjrkwwpYx6d+PFv2aFuksiTTDY0pXMyXljixnB6cgecLLZZK4h
LKveB02DKDuHgAfk5xgU1YiGYIclZJ7gXPpsW5azQXtxVIkfCLg1VfKmgFHFXBUVvUPabQk10QOz
tRVD/ZK48ZyCh3kds/peFjlwlKLZjJ5+tTpKwaEv9gxSAddYhbeYvD18qw/Q9tqUs3LSFGkVWfpV
ecaqbNxgZaes/23jNFFu0iyBDnELUE4FfqyoRtrvJRxkQ5yvs/C1bboTXpSbY84qg8D+mCeFHqPt
BdpjFKh+0y2sDfrepPgWuvYUdBqMmrD3YbisUuJ7gPD3GPWRDqiuOvhZ9pFDBcEgi9l5ZItYAMk+
aOWpl42Ofn+8jHXxJiC9rpWY1rPGlniaFfO2Y+jY33lWr1ozuHqKa0q1Q8fsCx7GBGuyG4l0Qm2L
lq/6VyPA6Tt4H7GvRxtHS+FUVG9E26PSMGnBc6JJG7fcKS3Zp4b3arEDspnYJm36mDbtSzKGT6ku
CA3Gsc1l2Un51qLuJCTsMtScrG6SbyOmWHXgXHQ8N0ff1WooV2eR0tdwb21Cy+mWA8kacvrH9IEZ
cDCwTIUJUDek2uat3a5xW97zWS5Y65KdfVHeC2ldG8HLNXLpcjrnmxg3LNvUfTChUi6tR9U4CbNz
3Pge7JWRngXG5+voUzXUklC2UIu6NXP0A6J4A2fI+NnqX8yEat5moEqxEWynOHsjuSBnQuqdS/Iw
FEKkU9UmHxWln5M5Z5fcurXRJxTHmgkOXPac6kl3CB0Q5mWwcrzGPOhpsYOroJYJpnTyDOEmwWIq
HA3sU/yGbuutr5ytN4q9NNzvxAn2SVdf+Xqc0M095pU7LWOQaxhcX424mHXxVFAJ/qdg9Fej1pwY
C5Gl0I7H2LJ9CCkmIX3ebz8SfVE58Dia49BxrVPy3dvc+K4stBZVgIo/tFDZslkMtWdh8qJIXtBS
51eJKntm8uyNvoXuxvaogEL49QJiQIgCF+8B5z0onlF2twBmDez3s0mh5MeteNAcHntEb5gO2IaD
gypWheTvj+LplkYdsnf7wLPwg94d+wG+UlgQjAW5/wp97DnJn/oUjXM8sFQfAx/+rgR41s/z6cl5
Qd/EZspoOR/RpnS6dkH7wsgvcB/mf8cwEC4LvLHNoURUE7csJh8TeA1WLFL+UmBp+E4Rws/vRcgY
LnI/wiD+p42JtTa5gYqsAqfV5Q2PHtlVFRVBX8a4uzicLLoVzQGSa5M+QLpSGBeUrbiwcWWcli7h
TtBHQvjSaf2cpcSsU0N9x1NzbksW3vRVC8joUGPxCkzhCGue6iKwfKYmPBmsxdHwprtI/rOivuMM
mqFK/iTXpTfwhVthzAXbbGIkGn0qEag5IDCwSDde/jjpDUEBFhY1HX8GxvHaJDxAos0b8keK3NkP
TOSSee05DRko+QdlgQr2BWVXVbTf1CkTgXMmweFoSeS2Suw3rRqPXq42ZUj8j2Bbymg8ITQ9s0JY
xHnMqsqXl6k61VX3TTzHpp7lHl5Rd1uffMlkSncVNmEIcQheuFfsSLwxljjZVX3zLXsPQ49JJlFS
KKxni+/aqXRAFn0NNzC03ut4JOpKXPzE5Hum044Cl2mb4h6kAa8aQ9uFUx58J3qsDe2zqfGIQ+0y
avee/WQ1rPHcRFcDlHyHEalceVmB47LuX73ipfPat9HQ3a03GNc2svMNJpgU2+JdS8AdeOZVJUTW
Im0kSw97ea+/hnMga2a1R1FWsPTRIJvZELJEqp/yxiOKLX6yyrfCLz/jxo43iZadSAQGa4UAdmm2
BZ0/Y24GNN43fsGlkWj1Qmril+AEvrCjeBnQ3gXQI5eFpu7M/D/6JHoiHIc8ufISjsSmktVLUhn3
lYgJbc31j79/cy6ey64706bjOBoYL2kP7sT02ZmZP6aT/Uw8ywefHG4UVfY1wz4+BgxUcj+3mes3
H34ZFWs4GTmhcxcUzi84f/B3Is1XXXesgfZjDS52+OwBSfj1k+O3Sxw8xHJxPRoKPA2lUUSCAein
+K2QuIh7njmuwZY/M7Ud2vAah6nsTtKPXmEmvBUNdK64dv+NMJlYmPq2flYkkHVaSrS8Z5w6OLuM
vZA+FrtcS7/ExPLbzHeGxvgvtVPEcXiRF5hx73UbPbKeJLqNA0H/rfLyQ+byJxQg3Vxax5zRJ+SH
M/J2uWiV89sXSFhKSeUzNYDnnfER5R4B2BmKa5RmIgfINfTdE1MabDWwDse03QCxeEqh0aU43ynw
r3gz+40NDsnAEaKjsrAuIsEPA7Ow2DFaxkMkWASO2cuYXR1HezOMgRGOpZ9BuwzMrdnGs6NgavJA
ZsqSONl2FWbRk197J5pysJSBfiYq+WZ5YkPAwAoCg7abJaQptpFV0jBjC730gnHaozac5hXJpg+G
pesNixotwEoY3Zvi572g+WIWdezxIewDV7vnntjPL25u30sdnTZJWbRz1DkOAcE+7/qCWHh06J32
0pFjvPBcVleuKq/EvP/ABFiXFjwsqwQrTsMzZ0JXWfmI5uXbLtpDIeDYyIrhc5qEGydMV16nLVjk
IA3swheoOM9uFv5UOoDBcJoL75Ji3+9uYz3RmiRPxYDYEh3SIhTDnmvOXZR8cX3OIb0z3jA/nYr8
5BYkcogsWjq5z2vjeVtUbsZ2xKmqbIqpcjzP/LyFbdJf+mZ8DSroE5SWQV3cAqablKnBBnjKOQvt
rQHpS3nNBWLVi57FPwKb4WRM3wUxSUvTVnf2Yy+apb+wozp2Nnn3Da2Bj8eX6mPlUuVRFHs3wyp+
BhOPtMfyZpjDPJK4vWkUhKPlvsiMI8noJbjdzkq3E0tj5mK7DtnZloQSsQkJk2DSt9T6qfuAQrvA
K70qlG6tfTS5xCaOF2VXX433Au/q3UZVBkyJAZ2WqUPEYUge97Ubt75IZ8Uil5KJcAHJNyEmk9rH
XYDRND7ojD1WkQOunziFddXw06P9lpXlI5mr/KRzzavoHo102L2j9nMAsY/y1CHh3iezHe9f2plr
jTEBlz+XxTD9D2Pn1ds8kmbhv9L4rpezjEVysT0XysGSkxxvCEeGYijm8Ov3obt3emYXWCzQMFqW
7M+SKLLqvOc8Bz0sy2gzgDYvVpynr6WrrXWDEgMvRLak9/o4gAxSxQctVVXiPOIx21hNVIEej45O
094HZBg9OZzrBFxi609XudKu7a3lUdKXpaOGVkRPa93hUkzLN09rHqkO0q/hGRylcp2zG3RIPpn1
mH4yNuQ5l2dORZSTG+ZjHZbXyQSK1L0h1IVF1y32ZReBAqcYipwMkCqtX1HCiouPYkChsr1VNHuB
UTQYbyyfepXQ4Z3OOwhIDuNar2V8A9tdzfXT0zjIFRAKBHqQ7j1rXY6YeMKNQ6SsS4qH2O8F8epi
p7XwixVncZ2YD7FdTHJdnT4ZAPTkAOhokFxPU2ekGYusc1cOG3AXs/uiu2/YaWwbY0x3khMqlwjo
2Yl/a7Lg3ciMcqL2qWStWU1MgrNWbCypacsxa064NimLZrrDZfs+c+HUuA42rKndz63OoEB2+cCq
SsbizjXQ7QpxEZJzWsk5jYjI3MaXPofxXNbokeVlFbzCfYtd2rxiU3Nluaraz/MBDULiqrBQ+chY
sABI2WqoNFhOCR1WXUjPhDJRqzLmPKQxu5GPPiRjyIXDadCSZ2bf7q4r5H2tCmPVeRW7+HUgpggr
9yvJHgS6ASNRS3ELMH06MdN6q8GK0W11CLMtljis7fp31Z3KKX8t+0xtkr4AnGMZVIZJNlCmB0ij
LweSOP0JLgrMT7L8DErpfGAkUxk8OiM50fXyZLlTfbZ5WaoKi7/f0YijEB9bS20yNXer6F9tCEOD
rMTzrrJKPniCT7YbnZMu/Oyx+ZxavT50H2ED7FUaaxK6NLE400c4hM0Waf45RLKLwuylS0lsuQV+
zLo0j1QGlhvQ0fd6lpnAHPKvtPfL2S8aryq2RGNFgS4m/7aY+5fVh2tG7Er5i9D0dkXPTBAYEXwg
BqdszuOk/NQrJ93H9ZPRsniNACWtWPkfOhNYGUscPwhhNGgHEFUPY5nUW+m8CI1FElImZgizAZ6s
fY0+4Q9W28kSIdhxolU+Tdc+FFS23TAZu+a+iXPy95TEr7mArFrgasxzPn36XRYsCPHPklIcC+fg
5bMj13x08EhxQKF21cVHW7cgWgSr8bll21PWFdRJyP3OdI/1/5Fa+S/TsrZ96j7iln/kuje/Zw7F
tVgtGNH4RCF7FhhdCPc338N2i86B4owJY8NIDNbskH6qwnvTHyAXvfZUS2HXY2YQSNyxKWWkJJQW
Pk6jhbx12onBrZt94yxrF8QCOdMHn0VQGqtAUkoUhZ9JjF4MtYEqvxT81txU1TcVl+g0O1jRtyk7
DI8aLE2b+VmoTGOZwWwucDhWliqXel6QkMOp77mYc3DQJ43n70ILebTNsTECR+yhVabvbWgRmY74
cGV2cm9V9afUjJ2L5xmWdcsAVdxaEjccyA9jcArG7nuG23wc+fgs0jp5wPM0tiitPkVfXKCTM6Zd
plMZGxFDBhbejnYV1P5TNtT3Q1NxMbQRff2kucstYsnoO/VKqgYTll9e0LvOZlbyXOi0CPuvWRLI
ZwBnwn7TI/nrxKxMMpqLlmkN4bGkda3P6Y5B/l/2znRhT2AvvtE77yYCF4tmGBCzBJZ2Ua1lDeBn
BCZRTCYGGPrLk6a/wRcNBJ3FSBOAGyzD71L6R0aHx5pnCdsgvZFheYs8Oa9TppBNepVOl+gIlB9m
3uTcdl6Z7aaCHjp/UzUFLpERZS8hLMaHCQiHc8oDE4YYWZGm3dCxphGWqL7i5Ckcyd1AHFrhcHik
Xp18PaYFb7qfCEVi5rqIkpMojYbguWaQ+PNYJ48wD6ECJSMqSlHtrY61ICPEGHEu/qRAZVNp6Dse
2AaQizhZmpUN6Bwzeh6jRhksOJeKiBKLMVx1eV3S/pnd5jRmxh4jPEPB3J+yQV/7kOvNvH7mQ7ST
sTGyBqWnzdIf2xnnVuffokcfL8V0tqeT2U3IESUlGFEyq+rEsw5G/q7nBDZipv3N0H3NdvQlufQ1
fasBJ+uCqtEJM2HrIstq2vCMPJkuaih/K61RTB4hfLPAFADsayoXQ0SfvmNNjObN9l+B79SoObGF
ctaaSdfPiD6MRkyBUgZeIpo+K8P/GfUvIrDmFhKaWTLrKw1+ka+xZTe2od/6y9xSh6i+U7WeMZgQ
t4qmlYjKKVo2mdlzZaZSvKkJF+EX4a+C4ZQ9DR4Sdus+U8KNq0qqNUsa/GRpeTPgFuMpuczirHrT
Ddb1oEivAUu59RoUakDBL3ostV3aORcvzl7hNQE2m26U00Hmi3GsmMNHDyM5wjC5bH1G14p2JaYk
3T5WDgg6ylrgf0Nz0s2RIR8jQU+8/XwjUDkwZZDnHTs5N4RHBM2Za6Ue3cpZ+ZiMKz8iCw7ShzF/
TXdwLpxdRiYBAh0LN56U9F+C0alg0Sz9nPe2n+yDBSE3mKZbAQd2Dc/hwRIbM+2oUg2ckqGFz7g9
R93y9nEzvKJ1jExL01dzGI8D2noXW88cYD6ilQN2IZzrNMjOg8978DJB7bWf3FEBDlao9E4YUwd2
v5ixQqYJtUh2TDSeRastbYk27KRQaNP+mvPmqjWmWwqAFqad4UcGj8XyICnpd7X8lTveDuTRMxPj
l0LGrcvgttTR6UADvAysfcoIMIlpDedpKC2wmrkki4/f1xB4/W3GcnmfqEfQN2KJBKwdDR+uD1Dw
Y2m6/ovwxSFLkA0YpkD20qb+2UvZ31rxa9Q0zdwAk2x1anpeWzDJcZPfiMEgxVRaiiuHNqwtViCP
nPo2QTvttcgrHjwKBw9RwOxWDVHxapjpZbToHNZsRx1H8hRXoYRTpZus2ZnVPvuZYnecdeYWFKd5
mhS7XzOHecC+2yHamlbnPFL1Ht2KBdcQvDkscF57mulWGHCto9Zl5YW5EmFakb6mvjrorlsuO64e
+1R0FFVc4KXqB2H0zaqKcfb6XUB64rubc9dZC26WWOxVjU9nWVPHVytS4zFZXtmqgxU7zsoem+ja
nLhMy5Q5r2e6d1XuZidVlbAB40xjRojRhx16cc2VYu2NLNNwXWEumV9IlDF+c5W3V2Ne6Pfzi0iD
X3hTWA7Fwo1ewRsh2W+28UPllHPujZTBWNB9GuO2ZZpCiSqyueixWcY96XiGB74RPGRThdLhX/pQ
RIe0sd59i/0btpU7EmPstibMrlBiXCKYLahrHeZM37x2ARfVHH8DvcaAaUX07cTwl3Ay0O5H2C0z
CCP7l7B0t1Ix+U/yvZZn5dU8p+y9Hri2J18NMlVrSLvBAlogsUoBWr5O5nCA3MIf/wR+0awbdEmz
3EyBHm3ckheoqOMVtjnWxl28huY67y2RZiz/lHiZvXIzfO8eolwUBY+aq79A0ABOlKfdGtSh4+0V
k7lV7NBaEU/FuzXhWcdIgWwzB3os5zMWDRhVy7zJNOul1C2OiP4kaMTeWXFbLJIRJikjkWEUF8o/
jZueBWafXyk7jG87TQhqMjcR9eWLwsW6iHnEpNMU8ZtJ8rjLYWqLAqeuNtD+kx9SVTxUBkjl9MDG
1VsqzZo2Y2IQbpRNtOkxAnsO6GQfYqk+mvTT29USfh4z716WpDsyYAZUJGXXZJGsLSaJir7B6RhZ
jrEJYkaQPsEEqonUBk94jtCLLh87EzT2SENdSMu1Zek7tmldTIVx3A1AcRzM0ppLddGLMRCP7f0a
A3L33bR5x4eFDS49I5gDEaUjsLo74VWs+TWmLVqSPmt0ox9CAOjN1IUEWMJlno3pyqnxFbuUXa6N
5LOAQbU3guShdP14+eu3f//7f/77x/Af4VdxQ9tRWOT13/+T2x+FGiEy4TP/15t/vxQZ//38zD8e
8z8ecoo/qqIuvpv/81Hbr+L8ln3V//NB81/zj9/Mv/7nX7d6a97+5cY6J+033rZf1Xj3Vbdp8/NX
8DzmR/5/7/zt6+e3XEb19fuvj6LNm/m3hXGR//rzrv3n778MR/y8UH+8TvPv//PO+Qn8/uv0lr71
8f/6ga+3uvn9l+X8zTcEWSyHyBdnGdv99Vv/9XOP+TfhggzUDaYXhun8+i0vqib6/Zfm/80S7FqZ
6jmeac7/9+u3umh/7jPcv82P/e8n+y9v2l9v4m95m93Q79PU/AX8tPrjvZ2fjGdY7FotEMyADzxD
6MLj/o+3u5jBMc/138IRiBhnePxgI9Fbyy+KC7afbmflAzbG3ssvZQsxqeiBK813xrJaWEM1rjI7
1k5/fYGZp53I5edr6VA3+9cdXEc1qJUpsAOjnHZurZ8xYRI2FFI7TGFxbstp20AsfNYrW+y4Ymbr
n5tpqdFtKGGHGWXNxj3CPQ08+JkRBy21LT5HQrDnf3qv/nx5/vnlML353fzXF8TTuXo6hkvC27Bd
b37B/ukFKTSWa5bGvE+W2kMEXPaYdBCxqjoNVmktmkMyf0lrzEDxKG+hJCHpzJuN3ir6Q9+AWpVO
sEqoUqIb5KmwVMcOIgFHm6/CIM1ohrCJ/OA+rxo/3ss+fbWl9pCQmF3QQns/NvVVweTeq/Lvsg6Z
PFUFLekjxhmsICmihanwYDT0tfxsQQGisl0ynNvEsp61pkyvehZ+lWSxlMoiXUJlKqlJITCA41KH
OagZSGhtA7Ng0Bat8tfByBCpZQ27FIIZX4rqNGhTunMYhGKRZnia2Jjw4qbdDybezgkRK6MQmcLe
9lKF/URY7eQT6Jh84MJOaklGiDtCtj2tPzB3Am9cJTjxAEGjOfHECWeu6b59dxudNUJ7rAyzoLFw
pFKW9e4YeT0yj60twEnjWC3cbapylsBBTzw7W9bOwCqV2REpkPCzrWweXcTuelTQ5O1n3ML44dmY
VEk7Lgio4JSLg2twBB8oaOC3irdEXqNlH5IkDdeWgy1zSK+LgiPRGc8ENg+0h6wTs76hB2TYxHLU
V8g2rQVsSqaPliA2ngUYKwH4g4L1VyKpAq71OS186CQaLatILy0eseAeXzQOqLaiq82TVzpEBmSj
fBkr31gacsIvJBKKWr1p4ybuh4EOrU2CNHNXphwsHoZRw3noFdHysiqQ1yfaf/KeRWMfaEedyh0M
8TR+Bg6GKB/IIqK5sppuG6vgFBKdXCda59O2A+u6HMJ15UUYfAzkzZ5iDiPg38spGlkGDdHQUbt2
dEYSRpxSjhyocQfO/mxlQAqUvWwbcWeUoIumxHh0Cau2QXqFUmctTY4ElpQAuy25ilR1B+LL2vsN
4AC055Pp6vq6DaAJ2Pgxl6PpFBhBQ58TyFG1EXUYKWuMtmMyVpXVSxy5+9lAa0NhbxzrWsP1e8si
m07PObak+XRW+gUTyDmTJOzupcQ0PXGJtUcvWyWypUZvpO5QMsIMMcEYuoDraCwrenGvYBsGk+Mu
PTWNK6O2ru0JWn9XME+zcLmQGFXLughuptjY96F/Z1vM0WMQHqNX7XIzDbHGlp8uuSkckuiInlVe
OlouILce/dy/AkWDW8Mv25XecBhNfNAtE5O/V9M7NPinMoroUWKNMjnxQzq4RzAfeJQleyTHZydQ
qFvRq03tYbtvnlEHmA+mx1E3xHLo8EhyJoYxLB8IC0fLlk2GpGxoAVQetHcDvSEtcZcqgja2M9VL
c2uHEPVMTTu3lnwnP0ymIWrBE3vFlV1R5SWpIkG41R+NCPcMfxQD8f6+HegFcT21cQSmjgGkMVMV
+kDHi8SfudJsOS166n9WsoELAdCY+MRVELTrQYKMGkrzA3fk0Qz0b0b/jCha/VQxJ+g7jxTEgkzV
4Ng7nRaJRT/gBjOC6EhfwptRWv6hMvuPTmX+Nrac2xwmGL5oenZgcBEmS5RF9S2gMqY5Kjgy3g6O
um/nO6PLTwTp/eNsGJtfkP++VxDpW02YGuZZeMB7BJiIRBH8kgxE5cpOHTqjupAZR1oWV7SnFlfO
/H/E7oEFODUhNKt+IWOV76uecVkYJ4B4acPE//deQe7c+LG/6ZDbwobrVKiq69Gaquuf/wtx39ec
5xbwGY31z7f++uISo8PBLLZFj0JjyJBccNwArGNqJEzzotec7tusHLBacNMczQIk7TxFmW+WSJoE
c7VVRJYMYaU0L0VNBV8bq/efW5SlaHc2lRuY7I1L0xGLoBRZX1E0Em66WH8X3USmLvfz9Vh0+cFw
LVKS8//9ddMwsvwQ10CQpdYwSvcMTCCiIuxhpttCK++ruU9Ut2B5kT5Esq2dLy8KX2XW2Y8ugsB6
qBHpLRcogpAs6XXMV7t0KGcxARtcH03nMWL9nqDJZMJTT0HjP3tCFt/1XNNzi6kq+8QRMlBI2nn3
A3TGjRmX4jjSI3ylF7Sf0a9HvQ6fFDxhCJc2QsKn056Hxsi+m17/qKOif8wKyumKIFSHZAj2aZ1S
asXHBL7IKO9ydkr4nz+munKvPIHfFy6fvrMza9+NnFdAjKs7Iw6/YNdpV04z0M9RPhBiMS9RQJkR
sEfyqJVjre0GSSqku3UjXfMMyDWi5UWLz35etmt/NF1yzIz9YhLFr3T1rAYThpQaoKKH5evw7jvu
AtdI+zm6yVNeTHdDqCRVg8gIUaJ99OiF1eCndEaO7qbpXe2Y0st5MOFVb0UaQY809Bb7c00919xJ
zdVhWuexuMHHtC6Z9791I1MCqlGNzSA5mCm7Cw7CEiabJBc3RNlu3TisP3gz9fmYrW9VTJbUrag0
9RvcLvGQYfgP7bNnnwtHpVsr3yc0e/H280IZ4JlXQ+VoB9uqnUM69QRU6IBetINunDLNUZsmC72b
vvWY7waZ3DaarFZCyZgRnzndZQZZ2/DVE/l0M2UIjY4ZmWdizw2Nheo7kiTwdF+Vq+gpDRUldUNP
/g1SKzWzdWYcaFQCdObSuJsIQNZBbB/SomJO2/ZPWa29wITJUvDsTFUienfpwUi2KjWuahaEd5HJ
VM0Sp0IWD32fq0uoqK7iRJ5r1VkpGhsGaiKT4ZtUyYM2154VLVOoluQ3+WYiDzNHPPoI60a7LkQc
bbFJoxe6gb0TnXpUdC5eUV7LSSQ8aJXNcL4O5DnKU/biGcnbgQTEcfCLaV/gXeRPN0Ehb0VFAYBB
zmDdlzY0o6m/xtKnbSFbY2efTmxJ43POqBrhQ+7a9NObvHrb2fVzCtqbRUXDHL43p3vDq7bdEGGS
JbazqRmtncdMPnldWa+EU17nJWV4gYltonfPUz9a11XqvTVKVPRVMGyjJh4UHAOwBFrEOg/JRWkD
cc7ydjA5PAwCcZewn9POvryj2eMGHKjCbJFybsjCe5rQwuts8MdNbXGkjqL0zv3Jwz9xpMTlPtTs
hKuNM58SUcYHFmfkjJ+lQM8l0hzfNnnwZDo+NdTz4jm0Kp3mKr50qX3yK0z2KVwHIGkVywDz0uge
ULIkxv7q4STmjXvCNZGhG1rOwii96qqdTPg0fQILkfdLeV7HZAmZyxIwAGsgR0drMrv7zoGfXvfe
SzjO2pEK2vufLzExCEBXx75r/JNmZfY5BfJrdYJeJc26CR0GicNE6tmmRFPJobnJXLu8T8l6rfUB
LaCy6buaxqODu+02QivNuiK5QsFkQcbJ+iwS9c5wCoA6PxvouoO9EUa8THqWrRrT9wwj020xf4Gd
PW0SH31NgKsgT6ElOw5ozL7kJVlKEPqq26SE9Nod2eOfU1JoDx5jC+wt0XPIK3R0RKEvWSqEz5HR
VUAVdGf/c6/WTrvY9Md7+IjDDXOF559HMUO2t63GmhsTis6EoXA2neqKc6DJ4hyXGxjWNv8+N+yA
PkNgnocucNITglh60rDXn7J5ypecQG39+d0qKIx+8fOo0jacDekhamj+8XhheNz9c/uPx4DnYG5v
mHha+BV/3P3zm//6mTjALBYp/fjzLTcYzaMHMiZMWHhVjXCPav7yc9O2UoYIMq8qCImTJFTKPT+P
iZKpxew3/wxivvfHw6uWj61WNoCc5iepT1DGq3C8ouUWnfjne9nE0ArmzB93NIRpg/CmtLr8JqV2
4BiZOR1dcEx+vjB4wFBhFdGemOk2AZf0kJEnuo9JEv/c6qRpXbxxi53VotAoO8EPwqPiFO2DC86M
yRcrRde9iwGO3oc0ho2OZ9/+3DIy4FhaF/SMRLjT5vwNQsvGfjLf7LpuvKcwTsZsnwb+YVaiaXPi
kwLF3gu8dzM8eOWEWWgiTYy6GBo6tiTXXA4cDYXS5naWJsEhlL1WY0EiwLovWvuWdsKYP91mlkgF
90IZmIJC/b0zEwAN8IUc/ewa9avuhIyrs52KzOdhEvYKeNYZmzzVq7MdYkW4+2u08fZHJYZft845
40K/a0zaOAuiHw70+b0XQNqw9SBaCJtDiEXDoY16mvf4K3VXYnOFu98VTKOKNtUWWGL3pQYOv9VG
AZUs2zeDiR/YADCWt5q7GQwIAlF+xmk2AjeIrvP40hUhJr2A4VSpdILuk/7sJ/V3m9Lx0rfBwW3L
K+l0Dadce8BMFJIFihkf9sQJPAxAkOO5tjU9DaSlt+Mc3VeEG92GeogKK7ET0z/Q9fp9kx/0pr7j
qrNvnf7JzfRPFIl3O0ZpbnFcY+rTWMmF+6Hw1qplrmfpwRWNpVutYUAOxWVcR6M8RJaRsWOPr0Z2
gJRItcfSyYpV5SKb4hZcaRTAHSsLzL/0hjVEl7efpQ9zRTLjev1AT92rV2K06dCJ0cwx7gitwwhe
zSXGYmEo52kiwrfUWPK2LYnRUsl2TQ/Q2R0+00F77gL2OyMSUTC9Bgz2dCci9hUSejJegMXj2gMa
cYO/qAEbhyE8ApHljuAQM/gbcvoyk+KLUpRPoaoHMgtzEu3aMdov09U2TcW6vfGLhyCuXkIVHafC
GjajSf2HQ96dNPadE3bpzmf5TdDROouINt/M4wNrj3Kfkd4Hx0CYUQ3lfFZd9zVHtdUOrwGWeOoi
4NmbLn1o9la2xsEo+YQ00Zhsuqr8YsW/wNUCfsFl2Iuy4jj+vtXb52mqnyXghjKEw0Jp1rGRWNlH
J8LJBrdv77CiB1ZzAx31hjBNs+30+I45LT2eAVP/qsmvJ8xmfq6/h5TDAq8ytjrtGpSTUXM+ifAp
8ZVYOi5m4bjtNtmls9lqKuZXG2facux2x55tzbFFbdhkbYNnCKgY64fGWRtu9J1pWBCLuWqj5WOo
cLtmQ/mF2kWvIhyLeWBUrlXivugiPhEkYn5lu3hUR5oSLDyCfnsHLyh/yrCQG1a8rYyAcKh8Zkpz
U9ELu+LMvk8zqmqc8BKhWqmxb2nZqlKeahlsnBlQ3Wr1UY6eWEaSMQ0Zm7Wrw6bwPD5JGfhbs2F5
q/AX0gWgNYW40cdpR0iO90nH7sL87MRR+m2U1UFTOYI44+h16gCujWtUuMLGM2CZX3q/7luMOXWs
bVUlP5SOH3UsN6JzJ2LyYAdQElISet2kX6fyRtdN3CXQKr36u/Sh9TuFf5cGu8gz7VvVpusmSZx1
ELE0HqtcO4D6fYjKCfsidQDMK5DcqJqzZWgSztGY18i22rZjdakATB01q7mecmWiAGintIElpQVm
+eTyegOde7CKEXtZMc4r90ic7Z1nyAFdR3yOfPwEZ8FliZS2ciYQx3kZHlPwmVNGQWSWX481u5/R
VeFWKyCXQ6uLS0b1OjmKVezNKJdWvzEa6s/yQX17YYs3x2e9ldZUDxQl94cWZDl9YdjBsM5Sk/I5
hbHE7/1rztFz1o5yE5t5v4ozsVWu+yiLinpnSpIL+9V3TAPMl8esN7av3Yb4bxZTF+7jnNVtu7it
sJlTd1rfyXzKWaTA9NBWdoZFSK8klrEmB3beHxR1ksQk0is2aia9KZXc5EkFhqd/gd9+lxp58eST
R2sHLhsMDx/11LnvfNRHYkFrKuwYnyPXwg/sgZsNoI9KhsmhbZn7IgzLjenfOAjZ9Gi4K7x7KUvJ
VCKukhFJQImlk7XJKtO7lzhOTMO5OEpjg5wUd8AVYnKOCJlZnz81DPQJUvMxhbiEfaY9uALfjhkw
eIq94KD0tSUmpjPaEQK+ZKqEb8gf2n7Z5PEZ6eG15jvMnImEs+OPcRnV9rapWrz5OU2fdcrF00VZ
Izg1dX2zqZvOXdQ918hJ+jtGlLy0NafRLJO4Q2d0iUYuqAsPvcGcWdP6a90pLzLKmLKFEm9eMD32
9b0cILe6rp9vDEWwT6dPU1D1MpYG6QjPOdmCPcMoo3UbFt1yJHa1biTLD8EKf4ogXqvY3LfYbpO+
NKFRcL3SDaQtVv5I1FpNTXSHuqb0u0QIgt0WxsZIbAYmULTzoZHYJBlNW03rQRcEbrGT6aq+TLH9
hILrbquWPQ2skXl1D1IYlZCre9uQbzUatsblNYywhwJP0srwCpszZrMIIsz4TbvT/HKA1uehvbq0
BZQJCVdZvWpyYuqYYUqJnD00+2wL1KzYGACWKWAk2+B5Oqe1SFuQJ216I72pxXjfmEm4lsK8ZYrO
wZQY+hE6gmhra1POdASjzPydJtxLljE/bLrbBsbU0Or3OjToXZpg3Uk6cA+63FB5sokE71KLbWBB
Cu2c9eBnbKK2ugV4Z/KG4qqZwic/0x6bJEYIEcQI9eHJdWuCzlP5lGs+A2mawwoZX4YUJm/cCnuv
V09wgWHexy5J0DmmIsU7iutC67SZQ8iLbyWScp/+jlxhuYt8Z7Fz2grw6fyLUQ/hR3AYjAarGi1B
/jKcCMuqTVs0HxrBToiMor7VW4I/Qe49GAketGy0XxydjQAfvKB0fDgTGLR8mgspogAeqRM6b3Fo
Wi5GDE+9t6aDlmiyR++ahS0JNvmpeBal+dkFAElDvdnrMDC3Yt7lF2V0aqv6rux0cA884344dnno
X1Fe99mTjFyryrgVI43EJvgZraB9vOOcjKmjdTeG1hPEEUwPhLevfMxjoNzWYzirKuSUUv8xi9no
u5zjKWC6iX2q17moBdZAyZ09w9DjFOuUwSVo2pQu/D2u4TddgeCgo5nkcUKoCfvZQuPQ2QnLf2gw
fC+AzzmMVZqh+cSgT9GCbyLfRcOLzGsyY9J9EwJACSB/aRwLMb1CLLqlK8ok4JY8uR2bSjXBUMLh
r0+s/mOHA36k2zFvLIr8IkE/N5q5OBYRBbear42rkoC9O1ifisn3Kipq2CEB9G2Ofk4i0PsCm0k8
vaEN8QmcY3SfFfqwrCSNfBUFb3YrxCLopb3LAYxbowsIKrQuSNro0JzqKU1eZ1B8pVBvOO1uLQZQ
vustpWL6Gmc0Qmhy5ymWBmn5kA+sqjT80cukQFusB/8b7ZikmmGy+CEOiWzs5IU82Plr5VcG5bOC
EAW8SGpIqKLquFbo7FBxbbLxcPGf0DFoo1lKee1pq1ZzCDTk+vWYIfpMPJUSICEjRqZJ2rxcxttc
CJdpzMasG6YNQvueQgGvDYlQogGtJo9zNHV1OkQKimLCumOfGjhc1ggB0dmzMbmA1aCmOYE1fEyB
wNCSAOJ9yI+qi3c2a7J1bkJuLDE3x5+gg8cT5uqv3iuaWz08qt4mI1qDXQixZawpMUrZF16VwN/W
JQyalf0++I9VPEtHZl1x4lgPVcUiVxoDwbH2PSr0bKXgDC5ttgLNvJ+K5gEBNLezq6EUeAXAAbM8
6LKk003SnEWGhi49BRYT7TBv/DfkCjpxUiR8W7+rE5vjNe2tfYwSCT4N/yH7AWZn5Vbil1pMI0W1
VSpPSVdRGlvCkpFxG20yLbgqwjFfwpeXKwuqAohxpn4mBcjE1bDmAjldDOg3rOApY+lYRC68OUiR
5FdjkERbFhVw6tr4NTDafYaX5lCk0SHnbA6Zqz1QGQs01stoH5k4ebjY02ONNkbSGQeuOd0Kj3m2
ruih9qv0nHrd6ef4dU2diSFaL+Y6WmxTLjDK+NYVFEbnYSxYAcIUzteapZfb1GkeGiSfOXi+N333
3SSNodwSxlXSPxQTn1Uvz8C7D/ZdHPbGycgwfSYmjviQhu+JQYxKqcgcI/1ucuRtakMzqOywARfs
voej/5AmOKUIJjMJ2tpUJW9zqQG1ZV07Ajqx5WWUroG0R3dXMNH72zPD4zWKl5lHFg+eQrMwMp92
xNh5y6gVzGLnrKnmvXYK64bgMbWPVQl4pgBtnqKidh21OINYBX58wWXirZkpCzAy/q534B1Y6Tnu
EUSt8tvPue4kgbmKcPmHOgB0g1OFCSxob/QYSfWrskynnSKSuXH06VKSPt10Mtxg8aUuTJRnCt/W
g299qApXLDs5tTfe+yR5U830PnXCJp0IZLPqkhc2lfbS7GD5CdI+XQp1McNHytWUFVaOljFpzRN7
7HcLaDWD7XElTGdYjqTxcLN3b5gFEDRFtrBLEZ+RrReOrVt70zDiVWPz/gUO5Rt2jKALFodcs5We
8hj/kqNbDBv1zj/8fOm4hgXUHi+NcASOSNTV94ASJ49c8jUSjGwHk8y472kXw0Y97F2yDdt+9hfL
NrwGq/I8CcBVZiW3rj29t7OxNDmNoU5NSdq8elZ4LHtPP2T91kaq29QqfEk6SZhOATGVPAHGrh/5
WNO8SoqjAvy6sBIoIW19G+Yj+BgH8DHhyh0UGvxArjXtY8Z3k81gFlJdYQwzo4GPRcAhkoQYmBM/
fB6jwdrqtdJ2brjzMxeLJ0T7rdnyhU7We99y4QYZctt6+icywc5G8lnkZvMQGgNXY52xMLDjpd7M
b1MDGl5o1x67O67syAfU3J10A0/kf7F3JstxI2uWfiKkweEYtxFAjByDpEhxAxMpCZNjcMzA0/eH
7O6yqkWZVe97ca9ZXl0xGQPc/+Gc7xj4hPyudRE+Hj1X0Dz6/ilYIdtUiT6bxvSOFWtPBB+QutL+
lIJ4Ez+vkF7bP2z2DhifS/sct+5PWXftZRrHgyu7LPKbbfRtpx/t/GYw1nnsqjyF88c2D9/3aaD9
o0MklnSS0w3LmKBoj9e9eS7d8bau01/AECj3OxPuyvSbwKmHLMuLCLMNP4D2pKpZnxeePR3rlr6v
zOopGixM+y61BpGg/LZkVSC7XEKfDqOjfz8Mad2wjgjYN/LNimNs5CMRSh5g/p1ReuhXY2a7uAAC
MZ5m0Xyj0DdPxRhApwVcjlCLzsD60wYESLAoCGnWkLAKSBeJ02bh3OnPAe4SuB3cDD6veRXqUQNP
jiZkRmHgsYrx2gODReg4yMdz2ABMjgIGKwFHSuGDXMrnMJ1tuIuBuF8x2wEcWzFtCmaobryxLpFl
W/Fa/ZpwYWeP01S3H3LToXCZugwUKGT9MYLDg0EvT0K5YiJTmzORWakqztrsi2trgEITyAxpb3g3
R7IZYgZlIRt5JlmVQorpg6mEmdjsIatZkVPlv7KCS+VFwJrI6EzP7EmXcDAZJiRsJO8q8ZewxTRy
avdDlVB70/EN1hxgDbVrW3e+6YTbWUMvzBDFGc3A/eesH4gD7A10mV96lgvujGwC8d/VFMO3OyEF
TqyvyU6mk9Io2sg8TGA24g+up+6X7jQpE53A+DB+OrHztjZEn6ISuZJdQo6ddokLYTy1K8C8X7gS
33y/vHr957Si+EuQ7CZuOe8ZT4U5Aoe9dnws0XZ8V6QJ3uIphevvMj0MaNSbFIJ7MHv+XcnwZZ4R
JZlFEwPaGo+1Z2IGLdDnubAJtyDEQ2NCL7RjSXpDkJ5XhMqpqm9WlYCJrPufwZzqvSTC9WISBoAD
ro1mywLCWZLgljU1rgwfPjk5EUYxdntmXKBAwLJ/wIezs4LwsAbRgEqPHolSOz02Jz4bQqxzpicO
bggnY9XZUW8AERgudLb5niEMOEIT3wxD3icos9ldTr1OawHCzgSeJwtq/nyR3h6842uHLTRcFRbp
ojcYUfr01Hqq7q3EQMGd5y9LJ/oo8KGysU87IRzENQgEwW3UV1b2CFPRhOBsZ7s+ZPf0ws9Jthrw
WhStp2RdYA6aDRs0kbgKR0cY7FWK+yLw7iCL7Uene9e0Ig2VfO0xprFcaCfdenJBzxEiUZcEkjWS
Mab8F+9WlvKSk/Zp+mCunJHib/GDhaLCOMjRH5k2UaouQXpsjfxvbgQ3wyiWF4kDHrQqEHPiEcBs
kH6mNCgfgxy0jvDeaAuCLWe56Z2oSZn47ccSf3lawrpJmuoTF5oNRp3+eHU3g5QNbM0MIP5a/dVP
4uWUjOb9sIzvQ6WfYx1ASzbrLoJDpyYclcvY7dyZ5Wdg3NzC5/vLYnKmidvFAAX8wqquziR6SIqF
TTHhgrGWeu/ktrf3oOPtlPAf68z9GhU0B644WI1sGqltOutZ0TeyryDl1vaNqyVX49R6+qoaI1LE
a+zR6L3KWRFfCkB3b7gBoU78lCnAuOk4+WEibgaw0NXNQYTPwKVoBRi2Cphk08AyYKU4MFj4ZIZK
v7oEmXSDs5De+AFlzRVwvnECiEjrjBRnKaiI6tlGI8KiPrQmsj5Q5lzt3LtJV06RaeYvecORiItx
AIWIB9bxbJAQ7qeXNRP8UGujiFTIZsEEKJKtQpy36vjDjwGDWEDW9w3d6pX/cUV9u+XY+5gI/aPV
MO53vJIPDsjWMahseAJYk2rn3OUVWzhl/Z2gAtWUoSHjk2LfDg7sVtcODoVvl/eMWDCgTGCzMpJc
lgK3UjroHPQnmIWSFZ0Da3dePcjLhX8iIAf8xFxnSCWS91TYnwWNBuJwZYaZwSLZssKygb/iZYwg
jN7+S24GimIyoPCtQdcyxXItrLGMRoVR0UUeXUKOn8m8r1goor7PgPA+tz7IUYSQke3CupUloAi2
VYIomaB44Cn7Ta4EnMiCZfwMwqBqHMrQYqD/80R8jDlC2PVShrnFFRTj45QzE51L51BJoFFic7jb
hvgjmYgyQcxDDr02EpAkOTKfBGjbaejrg5/ho7JsB2kQ4BvTh+aDfgIYzNo318HE4c2dZtslwoHu
0oCl2bUNK200V0+zS4qaSBPBo9Yc9eTsKoDhXOAtNwFqL4jqzEDR6+B6qpktlNp1L45hPCmJ2avf
8Bbmrsfd/zSCCPZmHOgDyvcqN42Qcr+BJrXMe9kW7wTXaxvk62ryr5YOYkLmDyC6SSKbxn2XIdGH
borI3dksP5zjBNowDmZ0Lcf8Rz2ZxJlEwgD9BpXFP/JBZc+OgRfRwK3Sxbrdw9NrcFpjkicJjzQk
xlwxtiJztD7ipL4BoqKqK3SkLO91WAsovMFnRxAFR3TABGVYL0yQaluf+2Kcj8queLZdQKKJk/zK
Z5OzGdY5rmTAem7MvAOr8gx/noXWZcVYy1tMJKK2qP7twbjP4b6FeLyKsF7JLJ0JNKq7Yj30gxnq
1E9ojYKPdT6rOf+r9frDDarp2KMkaKAPcC/TGbnko+/iIogIT6rpiHL4e7oGhzsbZ1A9165E6Eoa
5WmtRirWRN2MfETpPsTdUZIkhBHA/plIDNvomA9l8SULsYYUhk9SUhcPHvYaaRId3kwYvghrNVr9
Og3gnKrul7NYP+3hw63J4rZ7BIGSnTX9OwQQerSbXkxrn1jsCYycujEe9X2wfnaUV2E5mlveXnMQ
zL5O8ez9bqz5eQGdKdxsONRSvYyy+VWhmDMwEXL89ExxhD60HpaxVpikfC/F05B6bB8RR0TeWDH+
IC2ope4rRjUDIwDTvY71dLZkdcAVjLpACZxzd16TTcfMZUDiO/1fQekZaAuU8UzSOaKQpY9hHjZM
HlrxHa/meMroCbYltN+lEd+//OTRxO3FaP4qZ/VSTUFxskiQtExmcWQs+hGVzbxnXUtcQzhpAUMk
5QvcmsccYsBLqg2UILPUNKh85IlVx5fSHE7UgZpL8OIzR+f7MbJEQUNCUv3IQvOpUyWyhpiBiu/G
kDAznuLxd2sjZeGNQcH9SLBEdqzX+VgANpt6Ro1p8QCFoQktzui6Xj9nj/uptfFuq51CThFWBPJi
QUQZalTWiOPUZDZkO1CsotTr3lGyUEs5W15YxVXmq+IwsBRWFD47MhAAaa7r5zAxDVl4haGFXpXk
bhAWQ+UfkrKCq6q75xY4waqQG6vZuhvI3GzlUF+WjSYLlsXhCRZEtsK68lhhTiNbyWK8Cad6s1wy
GTp/umDwlCOKlkwXhC/K/qPtMvWgPfclt9pDKijogFbVBxtvXvFN0htQYZr4XV1O04m29E6onP3f
vYGZLFzZjO/zjrPdBOsdu+XNhDnjmckRjjxomgDdcOxZn7rSh7TJl4Mz59hgUuDnK05znGDkm5wa
rp9ddzEgkeGybqE8BM15wb28C2YiXAOH+5EJ7l1nmMYlaETL0HALIIONVIEtJ9RxpojxveFItMkz
phPc483qnC30UmWMwDVVzS3NNN0MAy45ol500+rsFRMS9R6sGRjkf9FEl7om8Qm81qm3mJsJshgw
tqSIHS7oKP4if5B7dnXuwUOmc1wwlNGTTNXNrYy7YWTALnzjXfsseFL2/Fhs6UGydtmR1oD1fCXY
dOjXqFNIydwGx43DddkZTgSOkjQ43koVIF6K2/iiey7PNqnPgUEBVrU1YmeLxDxk4IsNBLqYEZdB
RXrBavZkrPrF2ljrQtrfHbsGq8S6FAD3EfV8K50GtQyW5MofuAqC4XNYaDJjIuWzEnFY73y3cffq
SfvHQiRQxGIucqyRhRctFz08UsAmXGm9KQGJVhWsGgxTn+uWW9DvYUm6/fOarncJJjAkaWBqSxPf
AmuUs5L+V8zY0926RIhMzJ0YPbhxdm/P3HgpcJp95ns7coDw6XLajEvwWohWRIWhj70sCOPwPUJI
QyoflIYMVWzget6MbMpohEniBBxc0ZrQFQKSvVYJ6MutrK00b85ugwqKYPcRt5EfMC6FMJjIIt/p
IAdYMEyv+fAha4xDhXAIc5X1n1n6XWQM2Tnx9WktoOHiglrblsjFmtTgLl32amGUxEcFim8I5Zs9
ECet5uyU2xqHck4/OyRPLDNGjhIKfK9fkdU63bXM1W8j8MELJltvKdKC+xL6XwKGGoFDN56THgcE
6ZNcyMVkzcdyBlus26/Fmt4RcA7Xbd6bscaOyUW89GP/vSCF27Xx0MODdTku4BPvNOYt6RKAZSVT
VNT0OG7PEMMUxKttZw3QNraCBjDrIJXFRZmweGKPjn3KQwuUOdTaaqVeZBVgtfPRSJ3fLdBSZqLP
CizsrnPEUVdwmy3ifDK8H+iTjfD/W6v+J9YqG68NFrT/xlm1x1/V1vV/MWNtf+N/W6uE+48IGBCC
N/Wx/NKd/19rlf+PHZgukxjLcn3TdW3xH+YqIf8xPd/EGhG4tkcSK+6n/+OtEv+4juXYQYBbyzMD
ZNL/LzYrVwRYu/6Tr8iTOKw8EQTSIRsdv5WU/9VXZKYuyufFOoyJf280+lBqokY6evqQHq1AjjIH
0XwA4z1EUza8xsV0qDo7UrUVFZDMUO7bX5gKv4Sur66FW7MnNnVkjkH1zRA7LRQDHiaqDDMjtQJj
19L+U9bJ61CTm8p6DdA/YzO3t5hPtBlx2ja2/GZUL7UXrFjN2yiZEHUw/Pgw7YIDycXH3iUvpcVT
qyQhcqVNZI5UMKvFgB6pYJqV/NRjgqHFi++CKTmljX1upoYrFx0RUgyqbOPPYNSvAf7M00y2h2nS
KcUrDooEosSaLZ+w5H4mEwu2BfvAcWhMChZQJR6XbjkP4FZstLpr+aHj6kRlina4YSUyah/qbsbe
AkHcYFTVyWfnuGumAtlPSSXSuxdVbnvnczsgpogdseDt6Adk0utd5n0MxQqRobGtQ8ZwbsaWvFu1
c6zWmtAXsWcjCuOCXAGqxktsLb9wrSSsYFRHr2iUoNL9xu8RZcG46hPnnE6w9KzhMXHJbheOJLIA
F5Gq+5fVK5/sjmH5wFCO0X1x9Vr2XkI8zfkKrKthn6ziQ/smdf0KnTmt64tbrl8BdtkD+rJXlXnf
2bS8Tv58S9r+h2Ev2TFoMNSiTT/2rEfkPF1bX9Qf82QjWqYXaddBMkzY7NCJfTRyTd6b9e6puYkE
UjnUTJ2JymY9etb4qqwqwztlHsh4+bYX2YSiwD1TIrwf2yB5Cug4ZZY9l7bFXDvIOdURwM72+DtZ
OU0Naj6atF9lkKAPxnZ/xzsVKgwJOxaclkuEYvbvJ2J8DTZs3xLLuNFKAmTwAjrV58KyiZu2+2s0
oZqgLVFWhXJu2HdJwOu0m2Q2hv5SWxfgh+9opjPi6Hn5OQFTTYoDeKr6S2kXpLUMzQPJxdHIUvTK
Tts61HomeBxReD0zXJO5ydiACj0mUCIa/BEy79zfWbOA/ti+ziX233X07tel+J1rgkzSktBKfvye
Rt4IypvfYJ8oq18NyANyx64uc13I63bXnO2UWTlRX+s23neJXurd9qvp+yv6l3Mv1amR8ma3Brv3
S7Z930evJpJF5fDq5KFlLNUXEFkcoiajGE16BFTDTQjdBXcUsThCYKJnL/QOI2OaM4jZR0034QH9
CF3cmmECSevYMcbYNZ11yhbRn2sjf15cxrB2W506astD3hdiT8GJfmRl89GWxldt529unJxd0YPC
cuIHXTE7kDHnRGw/WWty6xa8+Z4djYFY0bOZEIVttLWe95CR2jl7MUIxoPg9eLRdnDssj3Yrn3tx
5+XNkTXtbhgNk8EPVhk0Gxe7559SltTHuQ5zos8qvwd04lc3ojBOeYlzsbcmBzHQFlBYdCFPkAWH
rjgYFrD4up3CahsrJUf0EkzvdYrc0bqmmrjbfpTnImDK71l/YGox/snphyEjsdsOAg5QXqOdcY+7
FQZsvp0jsKE2XvrTVMovf/rpd/WTmLz7Hnv1rbNA+UMG+Nbx+GTRvVDoS/8yusqmS80mxOnk4a7v
dDJQe/rp6jft1bAT716RM97U46NhLcNfsVCf8xRTvPMnDoPlUjGRb8v7pM2syF7wbTQpIP4x48Oc
SphyhvCSiM29pCNYuAWS1noREjBAC7X7V29PF7WZJm3q32ibPBWvzPSdj77jfZMJlkbBwiPyfQ9r
VRPsisZ+NgucDF1hIs/GE6+B+6zg5+c8niLcsNmFlvdmyhTOcy0wJgoEWBB96nM5FieGfRXnHLpc
vBzG2aMhJTfCHu7rEk0KARHjcwVmBx0yuiieYD/Y9I4mLR/ZIiadpHqkGqTaZbcILaGXn4wYfxSQ
mrBSWneOLaGqLt9x/p0WdfFTtvrNSXMRThMjHj+HAu92PNlkLDFM0l+2UsUzgy33UYGZwvGfFE+0
ZT/0UWysy25K3ZOY/LfSQyZmNJ8ud1nkmi2q/sYPsYikh9zuy6dx0+3pMU7JfISM5CdSPJqi+m0Y
w4+lY5gMy4w52wLlzVufcxufLGKoqNfbNweVAZW9JuwYhY9YVy5jyKVld2M46/osUmCP2IBlOGOq
ab5n26/5AuC09uyOfKfgqAbADRXJvJ19K2YJVKZlbmq0LhPw+7J9UwMn6OB3P8akC/vE++OtgQrd
+CBVhoCQBjPp8CEY2yWXM1yepRt61nRyLPeAepMUqBw0p10mNwASBycXv1XB2No3/tqNuDnBmh7r
3gVRWd5yBAERK5E3RjvnYMn+9r4PJDIjGrwG0zvxyMUdKe0leAnlSYwogOuJgHzxFWei7uS+66sT
VqJHuyIodDa+65SoAEeVb2ab/+6Dz1Smb9kawHNwIV2m7t8COoSbnMz2dzH7P6EHYV6GhXSOS32j
0z25zhIRRb8g2yWSBwRDUF/GuT46JXJLQHLeXU0EIuIU42YZW4BGhhkN/dMXUCdiFktCgMqkfkYZ
x1QC7LiueDOCtXoErBXWmIkJV0puCqypStR3asOjjdEdxoR+MIMmPz55cL0nbJAuOTnJDG9MnPWt
wEQWp9NXXwHbTezxYpTul5cGKEgIzKLTges2f5is4rN8fKq8kdFuFdyTW80kbIVJO3xMsYqWovt2
/ZGblflKS2wYijW6Zs2bLpQEGDb1NKwMj4AlJ7vRT/5KKGR7/pzLwhzifQETcdzGHjXj8J3cOmGN
3blLnceBkCK3lY/jUj0WcAV2MiVuKAAlXdS/RO3IcGldWKnLFBk+KnEnbr61CakWuuYaCrO/WD3o
9hFZD5vLcmf1OVr6mH69saf7ZOGfVIcjuUF7CaZ5rQ6Y8xi2i+IrP5AT813I5cUusy+Z8+T1zZuP
xCMUSUK5Km5V4X7jczWO+hnNqQHRkjViYJZ8ay26qqbDHpq+jSBojmiPwI12P4KM5QN4nS2o4FKs
8R/fnggcX7qP0oC3AiTqlPjjPQZCRgo+4eCkTWwRJB2pTc7n6CTfAXWG86vmLgttGSecGuxD+X2C
lhHRrON8L5RzzDt2cO2yfAAbv9Qdp4Jj2tBqp/mBuL9D5yG4woJKgVW/r2b20Wru9iRocCEMG6mu
fJMj0HEfPBdkJGshYNtl6QMVFMWhw/ZsSN7dGcZQqfkvseVb8posSCKVzWxcAmKVzw5BtjyakVUq
AM1xc3EmXRHo6YxHyiXAl7B3ywQMScXFleb+5+Q+iPGDoLO7JqCGnXgvMSGwpDeCL9OEi5x5y2UW
9SlwKCrYVnOiikR89dr4tovsoFzO67YkB85sAHFrEC0JS9/pl0luOuM3dL+z/yoc9W7k7q8hhxLp
NeYXxsqnwmwtZMIs9ty7Dk8XfTXOWtPwQmbtmGWr+Va4Kj5WXgMXnDF+m8feXTbWNWXw+nPAiFcs
RF733vLEsJW+nC2LL9WVIDFKisZ8WRVxG4LYgcHTj64BZWtK+FITSFQ1dPWNjV3LlmB2hEzI5/Ip
Ge2mCVuP+ZUu/aex3O796ixTpkBBu0LrRNXZJfZ3z3u0Dyb5Z3bMy1xIAyzvdqjjnxVsM/sZkvQg
PoaGD2+cM+5w8poZlfmoLiQ8Ua5AeNXU3oTlCg8REOLMsxpLiS+uIaPLwlxoVhTxQAJWv0R7Nb8N
g/lcM3C75HH1mTNIJHNgiffdRNswl2cl0jmaLKhXW3Imk4duP5kkT7vTdFxrCg1fDQTQSD9sCVcI
VWs2SL6pg7O+RmMMw+ZgBN6fAtvCVfYgmCXBjy0b44tTpPWh98zv0Yv7R2O900E7Hxgvv6q4z84S
EU9doG7MPayxbQclOZGPSzVPYbBO9o5ZU6TnEn0auHxkKtv+fPIet/9kDls88Fs+x1xcXFWSXBcv
JWoPxQZgsuTGHmHlXdtSFfrHZdzUNjG5nZXBoyX4JVfqctBm6s/aGXcpshxYAsSJ57HZHa3ZZxor
PmIKS+TadcYyYrFoffgrYEiXKiASo9j3+A9OVcNqxW6bh/l1JKHjOHVQGeeOHUk1c9KtaFNU5iDy
nB2a0nQMC6ZWUU2wJXm7fdib9ScE6e2qJkfAeOz72Xgnmuq+CQYAZP7L0i4/IO7OkZeQt2w8Ih/l
AnfGK3nDSB1j90473ME5tCmn6VvKlAbkaf8Rq+7TmX07XLq70SmGp86k0aqYAsCTxTtX+8MpKZND
3/VnUAbljZDC6jZYE2gm+huk+itylID4N5fRsl7YiSegzHxNY9DXTfXEz4jd9DMzyvqUuCTcVJqN
C2yrAiojnTrQ28AD3L0e1j7LKJCb08BlQyYEloq5gndJ/C5gPwSKOmxxyGJTai6l9jJ6ni79IRtA
DuTOExxpymfTx2vDq45Luv6l9qjHBbhX6ocXBRv80FcVeMNC1fitfYPtBZbJeByCy5Zaai9IDNVU
vpHlvc0VCGQbcpD96tSOgtbacl32Nezei7QlVq5FaVVkpP35aReyYti3BkCSfKIVQ4B4DsT02kty
h8BYvDA3CsJkQFlXm8vJGAUZEKDRHDvRAC8yvp0jUTQW11ZZpix7yMYDabI67XKYjMSNfCIWG69P
z43lIAm+ZZm+6TXt71s13ZZu+SFmeDgy58cRuoe6uPyBDtSNKsfgkpasG412hdS1yH6Xtep9NBq1
h+UDRW9a8J0Jro0VYRsBcSfyRtnDdY+Lk6MgZYWdZi6hcm3i3OMSpz2tnwKp35qey6n0Zw6dPCHS
aiZscI1/Di0ZLiNBJqk6UgLDI0zFU53k6clsaobccACxWn42Vv2Y9lDkLP8Y18YD9jbgOquMWC1y
5/uxcYzncXm0vSrdA6zitHlhlBKfqgQiSdkULnWyyxKyx1rGoWez0OGOY53BGz246nFqCh5uvjeu
yzfBAzXXYcBnJSzoDuVjt6x3ub18WK0is6y7175Th54jryKOzWsy9SdWIZsGgeil6rAN9VmIaHII
eYNcpZ4CrEcRQmysVYsu0JZJvro8NLr9nnVvPORF8juQf5Dsh5NqzrPXNSz/UHqaCaEJCQZewqci
X3rVYf5Adk/IQAvRrneKO5DKf2F3k8PjDAG/MbcmIVVPRSmehgE8vr74fZ7uJurCcKteDcEna+sf
NZ9Hk7fPCTEi0EtIImnLQ7sVyp01XlG83KWjTHnbln4/kvFnzj8nWz9O3op9pyQfSc6P5jReUTdN
O6PtgCDjO/b8loIGf9syOR/t0v3yEEZx79afaKkS2qkAtELPmrmYEctOVAVYUK6iKm3mX/bX2AyX
bmWIrvPfjZHfiGuad1VqXuCEHDqoRay4h5n7o/pl7XvHhLXhsO0EP1ZYnMMxrYhAcHLgSeXPTac4
iuBgyuyPN4vu6ASfLQFNu6EowD+P7Ucb+3drTimarM1bZ2yh64HDvGumXDCfeo+mk0xOtl4SK2d/
EbXnXdQ0ZWAxajeSjdwOcrKGGRZid+BKXGZKOd+Y946Lzx+31cWakmOLnOdsuehV6wApkCH2cKdP
dVKQfbAa2A89l/kLEQQjdND7Ajrr81hJ8bzabysLLVpj5NyZ/lQ2xU3ftlHpyPqhNKo/jbaeMmWw
JexaJxqGb2kD3Eksjru4KcxrtyUCVlOIrN18ToiBvsQa9YCJB243Oj21ifasU45cHJkCOZlrcI3b
bHxTpByefILDyIyQ8jC3aKfWqd2+Whw/iah/YUHvEbCm0JkVBTED47OqM8KKOvdkjRg58mZ45u50
LkieY/gROoZ8tT4qj5ROj6xsztFza5XiPHftLz0IfFTCSU6oxrhBLRoyB8EfBoZjOtnqaSnLyCwx
IXN7FUdtgJGgiKNcSapQoS1ETT2FIjcvuUaEoipmm+WUfbko86BBlIekGOHzoL6aveyv3wb3Ml8P
pk5Z9xDqEpTIRGMDRYRVxg8lcdvHNSCw1tAUkhU6bCJw/jSjDWgWbTtXBM/iULBcj2tMJrOOlo7d
DY4CupJ/vQcsrGSS9RFH0C31EtpyJJf7xbe+StFVjEr3JNGgbMBhhFVdnuYt+5l6HeEtHXWuJ+Tb
V1RcVB0m2mmz0Z94BxVhvbmFpzeJu8caPhXL7K5EgMfGFTjuZUrTEdHJGi0YVXZ62Dat+DNQmKJj
VCOioWrhV0wc/4Xu8D4RU0aIIm+lUbAd7KfswY3VYwwmMFlLdra5PndT8+hXkG7oa6qAkCXZ/G5N
GDVMj3K97kswRmmFd3qC056VdP2I76H2c7l7NDUI2VG0A3tGH3d2W+vcs+7e5ikDGCbxHiyaxDl4
RdSyF4kOIxGoakl12pcm/BCUCif4uObBjMULy+adRToaT7TOcCiXzA5qTBigKA5G7C78Kh2ZB53F
RGK2n3tSMrp8AINdDY+lQUOoYup2/m3rXT8ZKSMs4xgsd2aKBa2zN7udfl4aZnl+WmPthw+9bGq6
Yur4pjU8A3X6Bk0p/lk5yH8Gm3at1AiXQWcFNoOIdcw+c6OtD7mc7u22W6P6X/EswxvkfA1aSzCW
5cvUAQjpzPwNvrYRVTLQz/3UXznjdhSISCoA4JOjx+pP968Yp5c9sAoUy4v7Y3EE5YFwa0YAkCe9
9KXruy9nKP9K3XfnPLnzRPXBhzR0xOUmtB3kmSfnQE6n0XWeFH8p1zXJRHJr0vDwtWQSF5Sm2BvQ
2wTqNcO1eOhMijELnYjf6WcH04RIipvBKmevkbkIt310U2wAnLSrtk857BVkYsY5xxKGVcPke5uj
B6DxD2vV3PWOjUoDw/Deubpt9ZvRFD2C7SFCK+1NwpztEeH23ITyMbVbGATBMO5UWX1mml/cxLFb
99h5UjTnkSM3U73hfc5BR1pTyoNF8qW593prjhop+MjLsQSiXRowxssD7+yDveUKDs147yT657Bk
YNmC5quS5BgZvffZOIwk2gymjY3ZHADxgkTc21H/bxF3nGMDM97GMtrvAIs7opwbpAeCZKqe7U9g
UzHO+RVMzG96I2fnryjCRu5Qh3qUMFiACFT+BkysFzLd9pkLjdinNenbengdSHH3EvUbDEZ+4D1j
0meNl7o8IcrHA+2boJO7xH1xS/UMee4ee6Q6OyXOhCAmS8M2LUSi2i7Qp2JddB2kRLbP8s003r1J
zBT4+po7ye9k/OL9b6+DgmNFJxd2LWiN0i7Ho4P/Bmq7wrXRmVcl+RaOMyMDl1h75HakzEvU7Wk3
YpeqwCIv4hmti7+xlvXeT3psbBoQd92989Vhht46W4pGj/m0zuFMyAKoRsO1GjNihNbcOEk4rTQ5
CKkLynWa1r6Y/4xxsuzn1Hzr50M3lJel8fMLGyC4ZHMPQi+YHoT3tnA0Ft70jC7U3KH5FHtLl1xQ
BcPcLkB0DaKb6QWRlUmll6PLUg992XhpR/N1sgq1z/CNbZl8L/j6CE7kd6NUkGTFEAas68a7W1IZ
mgbfcdK0H/qlfbCxQd05TvyDdjLbs9HK9g5xM7w2QBFZZVEOPzOebvgZixei7ZmvlmLkGKvxjI6N
CHeedhAN25XWMysd9dYjmb9bocgibpBczyZhXVkL8zAn8LUpfpf2kh4dK4D0HV9dPk0dt4wDIQ+x
+4I90ZEoGs1Zi++6gwI+QF0id6uzRw9yHw8uyldYCxjprZwHvI8RSEic9yQABjtUQxUH9BAffB8j
4SjCsuMwK9b5LV44HWYDc66fd+NJL2NHs63WffFDoX7ZmTx/gNPsd5e4AaaH5Et4llTHv9ZkWpEy
YmPvBkW+H05W4TEOJ6SZ2JMniUQH/oqBz4YUgHm1P7OBGYJMQVtkRBZ6QMD2vieanUn2hCnX7uoG
y0+vZsPV2enF5zSba9t81xwBJvmVZo9VjvH5qTW+DQfhcYHx/oQSB8/U4gpeukDQwzJ3NYYA0TRz
qsqSXmhXNO2mk0m0Ec19nhrH1C1/zp0ikrJuwh58Au5bxpEO/z/WvT/lTA6O8LQ6aGPkxTClNHs1
PkNGQl3UMHUtFDg95ZCPa+T1+xw3dVjjORpx9J6H4Im0bevkLtk19taHNEMHK8gDOcDJc0DxToSs
GTQ0Vr3t5VA74dUZER16xl3ibEGoQ4D+E2agN7x4HpujKnuX8awiGzrw7CTAfe0h6juKcwXY7Orn
ABjqmClElt/7HkEUGXYWYAQZKlibqYZvze9V79RnMbVp2NX2c4aMBowqsR2eYsbLJilN/hdH57Ec
OY5F0S9iBEGCALlN7ySlbGVpw5BaJXpP0H39nJxNx8RMj6qUSQLP3HuuhWPHCndF0TcYB3r2lu1v
lQyfcZrxaYxoUstGJA+RJqUgIYL2Tp3vCtIZrRYZofSnH3KUrn2PY9+qkZ9UIUiaiSsyT82+8azX
uQgQBt237i1PMunp2Nyk2HWwQqHPMOr2RpgctL4IAUnSRQlEMeBbFQlsk3/xgFoOz7leulU8WBel
CiBfahDbCpJAZ7fHwsTRvf0+RsFwoVLqDnR7CIZDCB5SPkYpi0qigpItLLR8vSxMJiWB9VU20jpN
yFPx2ryVo3iNF/ooi+Kdz3hdTqQp+2X1zjA3JxmV+VGD2tKHJW+7d5s/an00sR/cMpo/y0TUBww3
7an8qXxv3MVhfWbRgJFs8uN13ajqGEanIvPQMZVI10HnbgXzrKVE9sVCrTmQCEAVOxY9MyK/OPjt
sFf933QUu8IJB6BDRz2aZF8nipDjmJ4j68+ZRSY81IiY1IEYVambXQHloUqviYYPRXxsRnGYfGRJ
FNPwnsX8kcItJFZLImytenzTHWsj1uenxgVG54/BshnNcFDi1ukpOgzOveI258EDNNF2U3aYA3Mb
cOfW/EZDou017BkUdi160Tj4GNr8n8KyssNVj+5LA4Nhmjnavc3JXZ2zlqua2eEtNa9FtXiHem7Y
wkaYOrldiMqD8l4X7HdZ9+f21dPMu9ysl2tlAd10C8aHeQ1yQCKU2dtM5vhm43A7OCwaWHv9HWsB
ZoC61aSgzap4vFrYELjiW9qKz1DqV4igB+klMPufKkGVUia7ujYbMbcnA06CSfrG8k+5ZidX8uPn
YeSZoFSEBaYS/SlbGtpgp4oTuzUN+RCuLWIM567bYPPJ2GcTu9YtC1FfKSgKTul/V2519FX9wt4Z
I2kyvjuLvMWKpyWikjaRgjLjcaeY/4px+a6o15hkyTcDInHrRsXvVOQ7I53LfcraGf0o658m9BN6
o/EUBGxdGPX8Ybq57mBiBRU6stDJH0NdA16bScPyQaIuVBr5cBtsFI9DDp+hPHWcPcz+v6hqntGN
HM3UH+5ry6Qg1kcWMwii4Mownox5b9ikKZdWri9tM1/doieZJJ1PvBEfQry0qBjUB8oM9M6a7GA3
jnf29ODFw4uKCFjq9YUImBfXP6L7wLJVdS8Ue1sUcRA0gvqFa+s3GXtrnffOa9h/VwTEx/a/aH5j
EgEBKcZA2SXyMWvOXuA9+hxicFT6eM9WKyP2iaR2UBJvzGfMmnjGNZz4Dec24wnIbGnEf2iwEK0I
Y2d4ZptvGqHh0ufBlgXBFaYJauf02yvIBTOJV7KzeK3mfi9yBst6IpB3DKlAMuLPOMdQzWKmGql5
YgYJCMCbrZlUcN9Dfvpuwlxan9qGDYob04H66ugGaA/ju8c+RNMJtsfS3n/j7L20udUQJ04SdE/L
uWurw5B4HPguceSKxyxVxdXFtbxk4Jrwn93iYvlIPOsQO9NnYotT1zFkbxgK/Z8GwvQFUE6WeTts
22brtGSNtzYEZ823afJPfvBnNcsb2gsq6/7R1T2aambcncwfZ5DDtpN8k/Y1u+ZpcId542iXhtuA
YB1/ma298fKxeDMSP8p4NEN4swrrOvGM2fHMicy0MfztUJauu6E9w9kl0Tl5cSQfS4tBjTDEFGP4
QMJtTOnlZ7+JtI9t/hJL6s7IFJ890pF8iP82fv7URu4a3/BO3EPQU3tcdhYIDwhhJAigpmdunGPg
ovdgNslChP8WPQNy05Vdt966Stl8RbV3cfz/E4BGMLOy3QZ4nu+fiNQ3KC1f3T3rcS6WbasAi0SD
82AGpAh94CKa4Z208aZYefGcc8KzlbO5CZwf6OBWwc+LlEuuOyZ8JgSwevOQ9Sr9GDXW1mGSd49E
b8EdcJGIARN7Z+b3Lo/fkPNC0nIIfSMkdO233K0LhFqASSsnDa7CJXugn82lr4o/qWr3AG0Rly/W
lXIcgbTtccLgJcTEgmA2/Bt3y/vAoI69a8tRVf/Cwzpy1p2TGHPLaKOzDsNr5mlm4x7VSB5xHeqS
H2/91zxUuiJ2p2iYv+AaYcdHhE7Tjwg0yqdqFmLbme7iy/rT8UhYVYv/E5KOZdsWuZqk0C66JRXr
PrsD8NRV1W/QBk+RzI6iMU/GmqqtvYiPuRwkIdf4StyEjRp30aZ30c+SEPqINfCtUmX3lDvzMQZK
/ndBGp757ZWvhNUHlKaO4SGz+5m5sxoeYvKo7tvOs2raz5Sfc+hnNimAmj+4dAGRLa+RGZkeAtPa
msdSJc6FXp6tSEDvP7D+75bpIeQWicLwVuqKi3i0v4IRanZCYFiY5RQxSMgP9WQdqAZJJpwMvLcx
OredP5OC4OdbIZaWxeWuwMK1Z5aAKjwsn8gczg7dQ9EMMPt8JBw5lLT7bH1qfpiukocwzryubfLt
TBEr7TyFxtNdc/6+a1EwdEdLffPc5I82iKNyh+wc72tZ5suEHXadRIm/1sh9IyDuqufuuPuUsclg
27cpoPv5OwgTD3Ox/V90J3r6ao52oVZvRWtj1jcCWVjwOccIwKmcu9UbIDu9a8tjI5djycTG97LX
ckniIx4TIhcZarhOzMjXb5gmHv2grFAjKHiMJfSJgjSwCNnISqr+y8VwiV+Bj+7+s9CutQ0yzW4m
kDlqOiT9KZsJRojGkjvKZhAMSYI1icAilgkPHoPiddEvzjFEx8ZgJ/Q5KayseCYrY0KxDXkisYhE
jqsfgiMIauEvYg+8TpWHodT5aoQQtDnZW2JXLwO8oFxk7ZvnEAZnss82waRaLMGXz3stYuPuhs77
hRBP5k3zx67sdxWFp6lESpkgRLigJ6BCs6L3IK1eZWndJUS8/1KmoG5z93uMoit33LtLK8NlG2PF
QXjhh3zriQtmA5TghpP9LjqK2FS4Z9NTVbTeFRskbyNHpWN1m2DGv6EJUCUDzkfVQLPYW/F+8KD6
oEwCscN0yYrHbeyFz2NFKBJXCwy8dicAskGeLdYG65qpCxIm9cAEBcGVS4xeswByIP/5uNj2NxvE
72SBBzwLSB8Yaz9KlYtjq+Zy57FQAEDXiIdOdAc76r8FJtX94o+kDPXLQdhACDQzbtblayDTjxMB
jAhozXtKFDA3zZAA+OtRYvDv2G3zt54xGBBU6p4qm9ucFglQPAIZz37J79YlFMo/ZamdU9HPzqm2
YrG1y/gntdK9VFOw9030ry6AgduF+bUT9QggUu9k4KAQLFnz4gyi5gpQs+XpuajxuokReLTtg0+d
CvwFkpTTwN4r18oPBYMjJsugvhP/GjmwWf7/j0ov5dp0M6IY9dYzH6qYoOxyOXMDzk1xTI28tiyY
8da07dpu1CkuoqO20j+LIBkzzYDxtXTAKdiGTYhPTvmdOLASino/eljI4XkgPdneeRpjgNeKp6J9
0Q0rKUthwF7XY+7AoekJEwj8/9isvIuIIgzIShJb/kNZ1MHD3C7Bg90Wz2DfyBpzCX7lTgXiNlkn
q7ePpqa8zwdAJHMHainJxYEHGtpx3v22/nIFihgxsNJt/d4wsyZ4dq3K9n3ws2fCr/ODlPNnJQgk
azUArMbtIvhk36TAzTw7QCbCHN9ZgscIAHQW6dvd6xemEEMcpqMuCKUOtmYJnglZKFolmJ8F/Wf2
3xKrG5/CpbHVN2LCE0AYl+bw2wcCwV603ynwm5tgtH4h5zWbFPngOCExJHwh2HaCoF2nZ6dZRxtH
gfmS/CO2PPLoxA8MRZDWkvxM0s//ZmlGC+Gr7zpg1jLWbEeq8N034cENrGOkWHD4lQbhtkBzHOz+
SFD5n4iap3Rok4YcwVO3hwZ7jtE7wB9KvV0VbpW2PkKj3IfnwU2fO5TqkRH8FXzwbQsbA2TWP01+
l0Ig1N4Nqntrw+VZpFiq71Z/0nioSnKAptHws1hY3q0wStZESpwNmZhNnr4ajVRIMWY26RH3HpwM
fj2yRx88n4AHXernmMjvqNGPwt9LsYUBdZaaYl5YzraPIPdHMHcQ0Q/oGvzHlhgzUnbybS5JJU1r
enc33GSR4Qp4yyjPVqkI7yOFG2p6JI7HRcGGAQEJRpMN4QfM3fdY3YesHevTWgQvte5eUsRhxk0e
EWo+GUDMPCDhM9lFN/veptbLIAC0QF8M2cDm4Xwmk/VP5FsPU9C/E5RHXIYFrt5Jw2dHmffYN2Zb
3qmmfQrzM2tOo/Udjt0esWS19lGAHbpAnfu8/UyGaSfZr84oqMG6smGhyOyDkdeHBuKeV5dP4aun
uluY5AdNAVFU4S3H6dTWOCiD4hJmdOQpHgVwAYaSBiQfafdzyN5Gahp7g0AP0mW/cWaEdS5iZBzF
PdkN4tYA6qLEMm16S+7y7GrZRubZIS99o2x2/A1rwaI+Fun4hPkZpYvz7EXWO3MpdZqK5DEDLeb2
PcMF6WO9qtc6IxS744KwuuQ/H/LISgNcW5FNj9HeKtfgX8J1UQa/Mq1XfR38IPxPH2wAvknurweL
VUpdcsar+SfO8Y/bcXdI2vbknkxCOLjVcZjkdcHmDEeqbcZ3lS3jmuHip22xGndPrhPeiNP5jVDU
IBmA3EX8rsPSqasVkYZDe+pivz5YM5EcdmT9Tbo3Y5xrDxQBPTo+dp57JkfMXe2ZQ4b+jbIDiOF3
z10FDtk94ttQW6DnEJTs9iozBwjYmJ2HOQeXD60ADfBjD955zcFCus8lXKjhnI6cBxnTmkRtuB/A
Str4NNlHgcCKyxhmrU3CYQCdbO9JCBiIltWqYiWeILY/lYrWGektzEj2QkSJSj/4QyTWbxZ+4q6d
iRiUeBw8+9cj5jP32CUNcPZStHehBrkYo5sJ67a8f1dPC3m4SZp31+onZQF1GdrHJjLNHoPkLbCB
+AWT/LYdhuOVqrBvyBdvqHGG13/KIpXnsbhnqQ2Kl4Kt1ZoBerAbk0YjwdA8uEVBN17IYOM6TP1C
wjx5VXuwi7S/Q8UYgEtm3M6pc0coes7Kn/tfSj6EaZlZiGfIB2504pBd75DnjT52hkHIWIGliHjM
ItGnex3+sQskAy4xC+hGpl2xhD5eshwBcxDhkmEsY/f81WH7OnDKUUX5GY97Wq9lsRxhVoHgMZZ1
jtu4Au3YX2Ihqm1UhN7GbeM3t0ag5DZYRQMUZIBAmdo6lU3HGuptb+p5w1v56UfeXnkhg1La1qhA
+J84aflQiuxPm/JHDcn46w93VLFQQDmpgGXPVNgngCNb+gpDANrHKYg+lsL2MTA017HAd770KNDi
EtxvQFbGYNpmTx7TqWTsP9BerJMugHgIFBnbr34Z0QEG7PgliUOMWGMAQTCEp4jwEcZjcWqqJzU5
7CLzcdNDAkZp1hzy6Bn7Q7FfdP8zjFi1eyM+Izl+k8WnmXn0SFgcJn8MXVyr/0ZN/9TX0UXl7ldm
vGk7IQFag5mlmrXVKYVgMTvpLRran0K5N19Xm3IWEt1ji9jcu85DADVMmHUp7pEWRNl3y58hq4sd
cdhn0/o3GOOkQMf01WP24UkPXWDdvpceYawBVpiOCd/JbcvXou1idkDLNjPxXz5fMJY+qMn//4up
Qkka5fsJquRd9wycFBV/SNtMgCujLHg/ugOgtpzAZ77QozvAplc+RdrFEL2z8W3xiBS54HNvj2NL
tiFo3nOhQ4Bcav5MswF5n+2fkGiCz/PltkaHt2pL/wwcbtp774ikAdO1f0myBjOCD3y8BFgVLxl0
19UEAHE93j3wIg5I1gMtFHfyvwAOjatyWBkgu1YN6ClyfIM/EJUAeIb3wYl60CPhkC1pIHPmYdns
o4MXi2yN822Dtja6OMqijrbocYEZMz9rAnpIlIdJEbLj8KxPcM/1xmU2vzZuA2QnfcmSNoEXF/9D
OPJVVe7NBIoZHygKJ3row/xtysp+x9gbXGHZXKag5MzmAVkpzlQuojYyej+Qqp4DWSys4XssUTjq
ev6DCw0DiBdW29pmACBibD2JYG2V4MrKc5I8fNRd9uDRVUuPpFu8yVtgZtclzF9asTCrzzGINUFg
rTuDrIHoBCBQY1BvXZRtpEtEF7Bx/GWZP7T80BwR2Qb/4oqGa76gqlyPVrIcWj5BEbXEeGvk9iPi
E/RXo14bO30xNSOsv9Asioss2OE3Fr+69Jwv6cw3kTDU9qHvls5Mp6lZKzH7YzUV3JVgHARIlJiC
pZBR816vjCZYNpGEYE4ekLAo6zgo+40F7P9MBGq+0ibDf+v9S7vo5LQ6A9/+N8a99uiJ6tGU6aPT
jt4+KOg3KQLEUfxGlXhA0c7za4/iuYl0y7yN3OxQE6rRcbG7hutvFLCI2um+/2yz9NqXmgEgCgxS
iHxDeu5U9S9LVT0YNZ54R6o9M//+WLLT7x+CKN23g/Xhdu5HsjT92or8rRUP29ondUqpkSiQJen2
9AUNqvT2iist3FiDDxWXHNIYJWD+gmqb4JedX1pkFNSCHp7BTIuVCowiu7m3Iem4G/Ecl9N7Jd1+
x73xZz6DdfnRHXnKbMrLTWArSCQhoZhxlGyUKWIUdPSVkUqQ94DlHT0ix8JQvij10Fb1pS4xP3J0
37OIeVi8yQW0VbXYBvlphevjbGPPjmgLaucgecgUFoLYbkiMcht3XTGUrDkcEUcw4OaNRYv/1IZ6
PpZB/pJqs+Uy/bSNWMHWZ5eXsHJrTfiAg/pKasy366kPlZpPwCMNS3NzHYA8tBSOkvnqpDFeiql+
0oZc9UgTO2wRtFSU8beWzQFxJCRueCDrZvBvbkYWzVK+CtlMeC7816bMcWmOGQDMjN+pjD9J/opg
G8mXMc5P1lD9lKP/2pLPgWTrZFmJ2picV3dGgpZC+lRgPsZxnOASMdKoGLAFJec0LlW+lvR7iLy7
ahCo2JDUUMeof8GhIIPpjjOIZfqKMj0No6k3TRGeLbJnj4qt/iqW8pri7uRi0m/QebDMoXerRr7x
ktm/HbBFKitvU6YYSRjMIPgiuBdl2ZeiLMUUAD2lgckaZ1w0urX+NcJTe0crnioAPNJFfpwn1qNT
h0wTUTmBCgn8bSyq4xKRcZCGFJV5/6NI4IUI6Gz8Atk1VhdvX8zFG0jLfdQ076w1h+3AdLHsAZdg
TgJ8pTEIcdwVO1mrv9a4JGzBf6GN/GpHLrvxFfu73s/hUqyK3j+IAS3wIGK11lX61C977m62V+lT
Mo7Lngy0h9GV2wyaCSibMd7OVBFZj9Ql1+AsJGqbu+BxbNovVfhfNfyVNWSZd4d3o+BZZj5L4Q1x
AwWTerTdsYOq46Cq4PAJAy5FmsYsccatg6C3Df9JUzzqFFp8YPgGO+tpRHYQuOk+I9/+kWkg3k00
x9sSEiqCbMIn+owNEjv9YPb1Dmw8mdxhf7C8+kVpXcEnVYwJKvmqBwyT1iK/JW/6bq6LR9OiWRKL
DaQhroCqb9l5VWf63s+Sbf8wE5bniXsLeY/8NuLLZxJF2A7gKTeaWBVaG5Cpk43+JTCJRHZlA8Nr
8geEccmqN/m8JoePbv6uXE59qPIO2WGaHY8fOjdR9+++aJmEs/5eRcsfDE+P9QB3l7Bd1NkdF8BS
k7LbZnAGZeo/FYJcPBIz672Y0W2Q7x359xegK/M9+fCgdCQDJ+bqmEJWfe9jbBQ4zdyZKLbR1xuP
0gsJNdtrD3G8DMp6jXrWuVrR8l+Y+e6mK4lCB7i2ld34TWRtz9aXkUPckbZOih2dezFv4tEe91Po
viWWTRVjr6exiR+zBP7c0IgASKLzIp5TmMhrpOPfJRlrph8usUZcjhoD0U18AbAEiHiMKNhNv1/H
Me/QvExfsvJvowghhlrPtLsxQ+aRQAB8WhvjyG2Xs+bLAWzmOkrPI5ubbToEDfYjhvFdVj4yD7zN
I2nbjds/1D5uroWiGEzT3ZHbnmYUkRixGlqU1H7NkssSajZApD4jYtNMHBDFkdAb/SPO6zL5UEAk
JcmOZoP17DMxwVfpd5g7FEDPtnuERtMgBqDP0ukxDmZ4gYReLx6guLFyIG5N4bx1YXBiU42PYcoL
FwDwpVHKt55p5qd73G96CCNtrZtkglV/jzhCa//gNXZ9tNOWJT9JEOCfnX9LM6tTNLBJCW2hoLjo
A9v0Lf49e0+8HItIrN24Um5u7flnH40PvKIQ3nURUJBEMKOZeaH9cSkNsHb2eDKw7ZUH6u5k3xsH
dXH6Z7BTIvj0xOfGhDZMbmrMwMVxzzA1e+kxWRcTw2uCWIlDX7Diu2z66NN9/wiO4++guZYIHDkV
gf7qO/1BLw5jSxEKikkCz7VcF1K2aC1I2jH9ryqb9GzGZF8q+1hhLmHyKuVekGjTTTwlczY+NDWm
lTkbroO1eNvOssQBehKvgDFPpQpdBsL0x9wmFnHK0FbHQGz6HlKHJZptyyeATvYxJclhtYy8OZmz
eKuq84+Dx/y3R8K/YRiI7wfE/4bYLnwh48CbUqC4QCgA7ShdJY3gdFA9043oJGd5gfKyaUOIUCVD
N0g1TcFoiX9443QMhRfDU/f+DXGNQhlxVW4hCSY3Lj7T3HKfFDaZaYv7UWUpe2zFrQJhizd4UZcu
9cYNBvnXUJa/ilEyYsrirXb/ypHqa2psdxdJVvtF0w2nRlAZzkW6loEGOybyHxKfdq24eyr6LtiJ
BQXVouETy0bqPRozfteFxZAd8mZngZ9iZAv7FZuXbpPN086Oxg8jY/52DuTNKtcJJpcOJUDvXdVA
1taQBsC9XXgzAmEEMXgeatj8u25xtFm6YtAUgpXsq+Y8j8jkpC/tfYeKI1SO2UZNam3wnQ+vcVyf
fouh5A7n39IVUiMkWt+NrLd+8+ZoQwaWpIGkt//MxvkX2TsDuByflUWP+6hmsntsH1xrnuT5Wgrv
b0SK2BJjvifb9LOpUhCqcElzm1s3GVZZj1anTpcHARrPli8lIs9N1WfLJqqc3Rwl3tY7MeACkkKg
Bgby+Mt3m+/M8qPt2KJKX9TJjO7TFOFLQeAF/AeZ38rx7m4uV32WuT7wkBPk2JQnT84A15IOp6Uz
bLNxUTSgbrc1PoKX3vsIYGFsVdXAWEUIAesSjG811oiEw6cgsU5TDDpRL+YGtPboZxYS5hr1x5/e
m5AYeha+/YW3rdOXoEcRLRaEiYrIQRV1L0yD0aNkfG8j04/IrpFYXTLiXlDoOefayt5Qvd6GJEJA
BqiIUSgDwopuhbwTh4bFrjcEIqcjlmE+bRpvCBbKbYY9yTzYFLX7ODn8mQTb3eyBq30iOfz+QfUc
NjTf7940nMsIsAf/p2wFQUivFw90bR0LrAne+NYacu/I5d1ywCL4mfBwCLh2xMauKPAwa5JvTW4m
QHosHmrNe044YB/8VwUkmAo0eY0LO9dNBshd4UsZqoAWP3wrdVlcxuW89OQ1uJF5aUT+gbKAeanw
jqUzEYCMokRnwjprJ3ktyVuZubmMKAZ6ZP8Md2DN+uikGojYkQHnnmpFmsxRGJrWaI4AwFfnxqde
DEtk9FZWftpR8NOlKF6LHtiqb9BSzdHyukyEZMIB9CEa7Eh5K08LvqfVmH1GNULLnFswa9P3QMJ2
bRDizAalL8x3HP2zR+E19ZgHIYo5NCWbpS0ebFqfCTWYaOtzmaHqin3k8QHqlrZgZux30LyacT8C
J6xSPMOuSggHbounRjc/TompYcLaxEmW7WftQSBMwLI2MWBFSIpkZc4LSfMxGcrNMps1E638vLB9
79Eu+hWB89H4MPj5yO6zPkgxeQfaq1eHtO3QlPeVF5OJMfpVoFSxlPCFghn9KG0ge/NEZoAdEsPE
0DDbIs7GpRyLHRF21i7kCZfWfFWYcEjqPGaT+qBwxVbmfeiA7F6MEiHfzcyUkCsGk4xeN6KRJG/j
v1eze4iSlugrghyKckn3hLrxO2IqXJmQuWsgYEY649Gv1Uca58/eidiHkIWAfcn1iRMEc299ipgl
vUZ9i98yw4xhpgbKPikPYXHhM9u1DSoBoOTMAUEqDiCtGyuOSQ9hWB3Nw2c5LAc7lDkfEYIjJ3t3
7wmVFRf8MOIPTgD/LrnLMVXYT6ZXGpV08M6bmxBopiwUEAv+M8xIEVRGBNHirWA7tw6D+LsTKHmK
9yjDaGL7wWaMcIEOuX4YAu87IAwGAo/W07WQ+TfqKNiqzW9UxCg71PQq6uA0dvBv0ExShkN5qPDA
r6eMw7ZwsVSHCZakJEEdjRps7IEv+J57KLAwolQfD05CQkKLGh1xPXuxFAuA45Dyo+aPPkx+vVJ+
wKG5uGnls/teaiIK1W6BqBnLaDhbfQZMGRvx3H8xzhifunoRh5KC3uYXuMYUnVAADNposh7zCpCh
DuyD6z8rhyRNP7N/p0kf2sVaiBsio7pNx1vTBfXB7ttn5gU+AsjkgUyN/JC4wabxe7oye75ALTwS
6BCty5a9eecvFj2p2ONXpAXg3gDJmAfkR6ILsIpwWleFfNKwThn2gmmcqnNtx58RYQsEOLZHK4aw
Gotk1xauu5FiefJbFJ1dR7eTUbYmSDEaVCwgM7gITKFYfk+cnJxzPSartWRqfYgahpNOFzvnyvsm
s/o3gfywIzo6PHWN3Mah156SaAsuBXzelD3dR6iF13n7bG7lGdnWOI+AxaalU2fWMJobeyVH1A1R
HUWvWIyRDdki+xszJapt8RCkKcNDhJVSErwbjfW1DvyPXAwU9PFxWsZXhngdiMbulFkf2nLfG8Iu
V85v4kxIeCjYQWkfi7t1u1LgFPVpQgxvdc6Vr/prznrm8cBUmgF6DZRwRP5NAOpDmn0ZpN+kY/Dh
I2eg5qDXCzoMimL0d1Y9IaNudHpG98P/aFhCinj4Chja9RavQMIPCBbH2qguiBGm52BXJqIpxURU
p2TojqYyPTYO+UxpDzCut9CFZnL+Udln09evE57+F9BALuN4SBGFpXhgmT2HDXkQ4ygxpdr2zWtz
ONK0giXV+862AFUvYZFspKIRrWLH2uLqSoh4F6y8EWmzwF8XAaMl7ZC/aybkKO30lsZs3Bdvf3/5
+inZwCM8hViEEBIclgCEYi932TCfiNG9v8czzEFsr2yoBCCgsVuuhFJU6EIYm+CQHldQ/zj4LXPO
TQRQmaoisGec5jFnXunfg+Pt+9rKHuLd9nV0J2TDvBi9G0+Izjtrbc888bqmorRl91lHyc1l5FJC
9+7tw/10KJf4xUi+mbyQf4KAihBmzQ+2T9ARKS6c1CN7OrPVxA4JxyYZ6+uoY8BK0c03dajCjBWu
mMOzV5hdQWkCzhixNT+1cGdk8jz+YhxfKWPLVVNgjjTrVihEj00M3NwBjBXP/3Vhste+HteLc7fF
L9lbZOIa5Wt784XeYHx9dODfTHn2ntALxwP4EVyuCx8rYlpAJnis930s3/TEHzPgpJ9kvzMhhpq6
2HMRW5u5ULhRTHmIR9b/njvyYCY/eqjeU6l+28n6l97H6hMF8LmyAa9PTdpdqgUyN3xsVEqVjzrX
RlSbzQ+BoY/lREPzA7ShKa0nZAKkP3gfGCiOLRTZ2Nh8Db77o8OAVlDhyGdaHYH41sLAr4q9j+hv
qedd0tS3Jaj2PNv3HYdrbfyhq6+pIDnFAR25yoNkV7Wie3brZS8gTG61x7HbkmwSWR1EfgJE3IUN
rKHZXyG/ZYS5AHsk9mLgRWjGqDrYdH4ePfvKU2cpvxxd/51qHz2rxfAmG/ZNEP8pUqRNrp1tWX9/
DEOBqJk6cQoQdeszq5TPNBLbMnY/Ur6FKZE0eIwj17R+vOHNR8rikCEEDv6C+m6MaMtH4+GBEPEb
tt2tMIOklIbgql20ctOM6MiuxSZrnjtjn4xlh7vBZ/7gWnH/FCD5jEPBiYdsaGQmeFSkxXYm5wWy
NDIMO35YSuyngzaSsormUXTG3wuXwWKixvSU5S0vHoP6nuM1d0venKxj6K6lWIOTSq5+myARoAIZ
mIasMXAFCCO8fOM3vn+tOtdhkIVfQ9O167qhZ/TaCjgVdG2pv8injf8hX9zxFTfoXnn252z68nu3
2jsJNDfXbfZySDHi37ccmv3PfiTt7uQQkTsJC5tV1c2rymCtDYf5ksPfnhc8QnSIUODRCTB8xc7/
7czJi5wbxtMG1F3PYJGDddd0rBUJf8Fr8XSvqxG1/ptiBCCKa1SkWMyawqISLVtMdsjykSr270kk
Pz0rgW6Qk/2RHeI5wRfXa5YtLmZcLllQdn9t1uHs51lWyPw4jyHiAYHpxNC/UCag5W9YVDEADl9r
h6q8sKLgWPO9dNJm5mRj6ArL4ZQp1BWhXNAB3f9DPsrNfSMAqGB6n1o/xcpIv4r799m+L4T4Eg96
YR5FVJM51cm0dUjVWrs1ZZJKoubUUfRpRTjjTHn8mNv6g/ST6gxmrFyfekNBm2WW3Nqp+0Qi3bJi
P4u7WX432vpPhYTVOZX3AdcLmTrBOCFmqUIo/1HMbKcITYEBmqH6bd4AkXCmKX7NwC8ZvKdhuq/m
+RmuLi2wckk0Snt8kVXcon48twRMYJ8DCOdV7FwsT//WkvbPr/HXL+UfNTjHNokZcfj9sE+G9BqF
rNTGAjek9NxHGllYPGjBkJQiVEZxfqv9mh4ysP7H3rn1xo1kW/qvDPp52EMyIhgkcHoepLxnKnWz
ZFsvhC3LvN/v/PXzMd2NLqvq2KffBwUYNsqWKCYZsWPvtb6VMbsfc+QtSG/Y45FDxftsYk6WF99t
Tak6CZfb37s35PTw9GOTh69ACF453nXy1Qw52OlBbpm4MjvyW1LDKcl6c+GPF0BNmJXTxlR9fGuU
NATlfCIokTQQpipjFp9aKdN1Yd2VM6bxymNVNZX5bLhmtBkbNGrj8OSRLjQa4XkcndMsVL5hFIQW
LX50pxCBJR6WtVMhb4gKSbe9YzOjp04MUXcdRwjVjJrGXL7EQj2ZC+cWb4l5XbriSwDFgNsT4yzz
YDSPA0o46ANsRVntsTZDVClBJuR4y9b+TPTLZCOEmRDkR4QurGjGoOxgyDb7w9Y0x+HKChgSynGK
rwSxGovXYqdwq2xnW5/7gWOBLqxoj511ONRC3rsGsq/OFzceEtpHVUu1oqU6rkqov1t76EvSC5fR
vi6ZGjs+PV6iDVaGjG5bp1HHCplkZCPSkT4UOJFmzf0sinVMqipWqpbk0RECJi0Wemw6/9o0s4S3
VLqnmOXiPiwGcBSjcdeQRNy7mPAsA1xbx0qJgsA++m5mnaY5RJ7vI9YIZ9raoF3ouBnAG52hp9vT
+wwEoibf6qlGeotc97OvC2QNdQHm2g+cXag9hxkTlGavqfYW6KJspbvw+xDAWs9BRFzloOidqbRO
BAaKp4nQbTDKxLn6g9jP7dSfpihX134EDySdm7MoRve+KsVDOEzds2WOV7ZTyY9COAcncLIbI/a+
GDGOD2o52JS1C9fY8RHBDXF7nRc9/l4r+05wx84gFHDVTR2zP0w1V7McOWA3YxRvU3qHo9bpCgWG
/aQm63moUguOuNNSFQLDeYwhDuxpM9OpbHee6Md1YNDaJlYgvImDhZMcEOiijfJzCMXXmEVww+xB
7mTf39VDl/Cb8LMBKQRxLDJno/ZPeeW18Jyb6mtB2U1xa7W+eSuhQtyPjgOdY2gIZKIcZ9ggk35T
4c6APgLQnYqOWkkbtKBZMoAW0wW5smjJkREY5nf5YLOgZ3l+7GdxtKfE2cWtD989kXelW7gPpvSb
cxTLtZ3bFoPViB67yJtDGSIVHrDSHERafGmRW93naCFweFa3CGBfrZQimfqQc7hrV7cR+w/hrWW/
AryGTUrMa3qowR4jnrdqERDsVa+/doYO7kKAgiuzys1NgyLxBAwIhn5o0SDil0XZO9XxkUC75Jpz
vHeGOc+PlXoM6Bs8uGt4g/aN0wt37WWDBnOKVXCkH/CYNP3MvGkRFYMak9OjYw+viLLRmVbRs193
xrmMCjCSMyAa5bvnwcMI59hZcbZNdtGpeHAdOEZtT6kRRTtMFziLinaXy1qexQIGIl7roynabEtY
ozwbdo4Gti0/WrV6bAvKJmE0D3MQQtuz6W+6kZXCUiZ3z27E/Ti1J6OK692YGtndTOB05uZnOxxJ
blg+qXLAcDDHrt46LpYc5b/ReXhrp8R4GqUJCwWl7Hp08NynfjU/oN17oF6bniTgJPBNoRUchOup
YzabrA4mMomWETEZgiP7QkcDRzZufZvpmQGuiqKvQV3fhjmUcTQYH+MAl0oyxfOzinh9fPKUHiMf
aBAdE+8270xC6mV9dp1sOGqXmDkk+PWL6bW73pu7t0nVW600j2Wentus7z8gk1XXDomqO8mpowlG
79YfBn3v0YAxJnJdlj90Ah0ePOLbwss+hE3SP7Lg94+NwJwGb2s/gI1xi2RCVvmvX6yYuiROD0nS
DyC/wuQ2QJGzw5U2MkkCVGT3wY3iqvehyXt3efmUjDYil/KIKlicDQ928I93pdHVPmcNwNTowPGZ
Yq1vBsKYUNZNd3ZQjKcynLcSI2ewahk44LpP0UGvS+x1AO4WH0GuypMBoC4dYfmwWWYeDLZ3v6WH
fIyLhnAnUdJacMm8ZPrime7n2eBMGouRzTCmTtZO2j10NRlwxWPfGzAtnXmfxhki0S6/DVwEtRlC
WfKcbELIh7u4AcuXLZ52Pb961KU20kqLA8WVVg7pGQzgzQyFvDHT8ZPu3p8ZGMg8/ICAnpDABHgB
psvcvTeQWMMcYRMzaXxRfGSkZ0fUbRfwOSijpRHTrPnJ2qs4r1rydJcGVAIdNZA+AlD9dUAJyZMJ
dUUE2KhaEIGhCSAuB/XAvIC1NiX8An6EkqjW0dGQ9+MtZwOcuGnsfGBoygKSRIuu60uoHmxO4seo
N546FzP7MzaOTc8hz4TjrgOKfqC2Xnk2PYgtbu5LTkffBz8KPuZLVlMh1jwa2c5vQuTQ7dJfrP3o
SY6L3hbdrq3t5simCrYuyHb0U3lPwIq43cDktpu2l3/hBrg5F5Ndfrj8OZUgfwuV7CCtLQcIWRdX
whr8FU0xdcD5gGpKA7oJaanPhBwbTKfRBCWgF5u2YBl1aXBKh31DEV337/9x+d2PXy769tR/cSBD
7OcMuposim4PP9Ok/6CaiRI11NXh8jtrMlg6yp5nE5ftoato4xioJNKry29ZjOgevmD5j851FgCZ
ZMIzqMjdOhP5VI4q933ffV+5SnIkDF2RH6gk8oPN8GQbV/Z2GHW3myHelaQiUBpVL6OBvT+hspo4
aSE42XWie0wdqsSRFiE3IyH6sDwWQUaGu11ta2MwVmmCSYLR7hVhBYGNbb/qsPDAv/Q36KG2hJR4
YbIPgv4xkQB6ln9Hd3qbLdDFuJw/W/YA/pYJ09gg9QlMzk9h+gzpiwkDAmdN+sum6icgaRPJA1mG
5kDYaEmLcqcbjx4tycAoIr+RKvDYW+6bRNmQ+Iip5oIJVhCTO1THyQ0DJIt4I+eldrr7tKnpDPIg
5xx0aX8BZMHGaXT4tjipfskJdcDLjQ3+0WdDRM7bHqXZI6id2+/ZON8M9XXFJBv2iZWs2pk0obGc
yGkCjEK34C4hbtkyWoIxgvl5sqnywllu7I6StUge7ElSkDgSfdCnHLnxQIgJWfMOxRfHO52pl4tn
x4H0mEesy+42CQmvJd/81qKbuB0SQpKL7oxStRu7epXYrdqY0byp7Y+0f4crINI3bmGhuzOfQ9G+
Yby/HdJmgz0CgWBovYCVZWliuqt0fwdl89FyFiNnUBziVL/CyNzrEHeARUisn+LaZe5KfgIwQaCD
hTqJTzVci76ZSJEvuyuUvhKmdv+5MsYHxpufVFjj7F0CoQNsF1TowU2uAUBbblTQZeSrhlkIyxn5
kRvv7e5OWdCxyAXEToPyBaMGJ8GD66YPzM3vOT7TrUrUi3Tw4QQbM+w2emHjKLOGQzV/5K7f6Ayi
FnzGyLs2H0ijMlHWdGXzSctyy1mEusEAOp2D2zVAtUYeDYCCeXeQ3iXwtIk1IMCZI4Qfl8dPc0KD
e4jx9w1QDFxhLJEy6QkDHPaveATE6LwhO7gzes72UbZf3ObXqLuUtZQTxSePmLx02oJo66/khL5F
6HXDaCdP+aVvmYLBdGaBI00lG1DzDmq4k1X/Abwq9AK//Do6ot0S2EtcRXxsJsDRkVeLlYqMW98/
mWngrzB1ZNjh+44hKzJJ02Cy13OSQTTFfmBW3vehLOncxE8ESQkU3kCbC+ZhsLy/eaxYxQAdtqF0
LApknHZgnnArji7TdCgemiQc38RzY8zegR2bIYndMNz/1jO9veVU/3Wai36L9L8A9YWjnlWHE6ZN
26CszrlChevkPQ47YwBI2NYPWNSh6U8j+Rds2ldx3NGLikqOXJZLsaLEjTK8c4ffgEkx3fqqKg6g
BInkKJzuOug6ThMobFy3w5zg1qzDj8D5YMBUBUPkOt377n2vrec4wkAd0gW4cun+XrNZodyW467u
u341FOj2w/nO7dPdNNX4gImkQ7VprJIYqAzzhFtdRE/Qq3B3fZtnlF5hyQYI6+s5KF6r1P2o+nHc
oXVpVjJ15aZZNiwjSE9QEQfTuzGd5KlMuT4ftN5VOEIYdGDKpNp98y0PjkK7qTqjvEYSSB9NwdTH
rxMN3tYLIKlrL6LfvBRUoLDoGuSLn/WWr/Q1dd0vtpXdMsy/d4buW014Skglndy2E2GVjFLQ3hGJ
7asvFGks5361V8n0SbKgunO3mqeIywFNZybT53bahJU5ryEQenhPeMod4qpYrgBOVObnsuYrOk0t
tpU6ljYp8sOoXsvGvekXDJPCC5M7NWTd4GXqEzoH7XAYBYqUOnupiKuapgUBMTm7frCe/T67XZZA
Y8ZDWtgPI9NJHZtYei+y9fITmSIHXNR3zoBotaH0GWbji5EssT4fTM/9aDXkyKCB7TRVmDW9hGmO
37TsHrsMWXGCI4GO9AyDWVvoj1r3RkQcgpz2LWmdmxarPdyiGW1AHbd3VsHwm1ipU+D0N06HiyFT
ry0+tqa2zjk6VDMrenYTb1PGzlZXCcB3ETzgf9nOXfS0pBUQdw6CZ5/BmCEoknt+p7Jyx1txqprm
07CwZmLzNOYB40352lH1LZq0XDGtpAq1r0sT4TzWDzMqOK5qaCLT1DwK13gTAwV7Zz/782czyPd+
m4PKN9dJO0CAbSEapA6GEuY0ZEdBHvgwqN7m3eWJQfqCzwM5eNGX26bUr7byPswkgl4lLpi8Bn9A
493GYXVg/v7NEXNwPQdwAIy+vfdCk8nFwlXMZ+tbLJnvuExDWE6EdZBmRsYO0gRSM1dmnBT7OnZr
iiByPa9J/0Xj5mTnJjbGbUFfam0PKU0aYVeHEenTj1+C5Y/h1D8wx3jEwL80+/N2NRpUjWaHoa9y
0fq0OWTcS4E0LoUUMiDW6stvFZ6zkbn2JkGZoUOinIK4BbwIG4Z5kheVB7n8EvmYzXuB8ykQSAur
ijgcH45UjC1BWlxWbnYcHxCsHi6/pDZylJbPirEepWESkW3cNQDkJtc/4JRE9STRTAHivOY31eHy
i2mjE0saohM5UJHCaJwHHCW8SvG6TgqiskjUW6wUVSW2oKsPnu28lvNo71qzhg9YK7mqe1rgMJdX
ZiHQKtqAZVrjvl3mXITFfugsyWk74ygYVp9cE80gxR0QZCVeZ4yyVJmfRNaScExVQNqE8cBkhmDU
hNaaP3XhOuw9AQwuXvRweIpsHFufjJTltAkQ98LRt/UGJsFHrPD0FlmN9JjeNrSu6EGGh7idqWWc
4aEEwUUxCw62PLnDrBGRMwt0xZPdRcW96WKNztnbiUg/esZMj1s+zzPdwXgcwmuto72Tep8RoBt2
HJ78PMGlwwIWINLZoJZBjAtvg+pull5Nsq7Jv4F8btrZ3vHEaZxpV0vOzCy1x3Fwb1TjffAXF1YD
/GIa4iW4vjvGvvHWBDZhAd8slMXg+feh7LHnX4dY9nIPTnOhIjKY5Y0zTK+WsJ5p6H5TVEe6G5Cm
VHKLYXlrEAC6ZLUbdfc454Kjm4h3BJtOdJiADkPFvZY86/jOgL3R5AzH2tsYY/tp4nDFR81KyCa0
lilmyHqM9ljBvHVt4wrhZ+nw5WRtUO3CMH/yQuaFWTMy/qu3cJWZT408lL5Ba46VddX7/DSTME9l
4Zyh+iMS6TDD5nb6vbHyj7rgxMWWAufbawIeMBYXMl/GkVLc6YbkBlzTB2d6UJpPxKQa6FzgxFZT
MaB7lnPVYMCQUAxNwZeioNe5MXLkH16dFLHRKGP007o5la5yV31f7I04jA5YHHJ66ZSCRr9TnaKR
MwxIkSFIQS9mnr3qxvpxaE+xF2VP9ThuK0s8Q2zF1s5UMLoZVM4sl28gk+BrN3EcBGZFoLmNLNWK
slWPIYatHcHYkK9VML9o2k5I2hEPWehyitJlHohtjT7UtahQxbR1f1VGqUCt0D8WqaTEZHozB7Vz
TnoDfB/VugLqP+FWQtvj0lJiQov6jOTimvHbEU/4IqpAO2PR+qoMfBhVBJi6MINTGcuzar5ZUfcw
CxNJe9p+6WrOD0bFm06U4toS6iGQ4knFfDu6eImu8Bi38uQp/djiJtm2OabBtv3GDPqDg5RqZdtc
UlAbzIfE10kGtCacsz9T/CC8DtyEAYxk4CYhMFdfKlpHV7jCX8aMc5mf3gPt3TpzvkoUf7HsALIM
Kn2eQSNi2bcZXvIkKiq1cELgK61gOPeThGaNFScdK7pzRbHNLQ5G2O4Ps2EQOlZmHNYHcy8aufF9
b/owGam1cQ3/ppiGR5zhD3EGSrCqv7WGleDGpiCYe665g7kI3gi7RfcJeAZiBs9+6/qQNqLBHNOy
+cSYbjVbK0/OuQiGgzEUH/wo/DgOOl7Hqr+jbVDvFJi1RlW4Pw0BzGAk6IX2zFmGt3WbUKfZFdsl
OcIoq18mlymMUFxCWYEB7JZifWllEfVjEaVJARLPU4OFhP5mw42eu3LJfo1AxiXcH2EJnJOUuTXD
PBQRxrbIyOmw1TigjDfOkVuvnBl3C4oreZSTa2z6iFgCI2ST1tUODAUd2LIFIqFUz21287WZMA6W
HV0NZAhm8QUW2qd+5qheWwP+WZHesPASUBBlVKyDLw5A1fORQ2NIASIqTFGx4HQqlfzsGs0elCfy
455ht2vaIAzB865ik5wkGmy3RvY89I1Hv46jaoIgXLXjPWhiMgfsCJxQxMhtqPRbMcGyQKL11tbd
kYq9uv7/oWv/k9A1W8tfpa49fvn6hYy1y1faf/vH3y5//UfkmuGIv9uWpMVl48z1LNNy/pW5dvlf
yrUcbTuOK5U2iTvLi7oN//E3SxOtZgoQbVB6lSUcktL+FbrG/+ILKtNyhWViUv2PQtfkz5FrSlGk
eDxRlmkL4XmeJPitfP3ygKS64TL+dxs0BaYaMhHpkYt6+EqXn5yB/sGXpG3m6crrPyHF4BG3kgMA
jx0u6yq/B40J2M3YMkK+FWFwFsaSlMsQOPoq8491oICLmXQ06gfP4TVGRHIl5vhgWMEpnUAeu8Tl
lBGCOM4QPjx2Qp3WMR5ww8Nt0u6d2LwNRbIjmBjoCDYOZFhluo8StZOiexgduiy1RBPwnz/eN9Er
c6vie/tf/4eMvdeinGqmEu0lce/ff/pv/9ZP/6j5v5cvErwVqy/tl5/+sL48LPfdWz09vCE0+PEN
/vk3/6f/85+P3IepfPvH314LSublqwXRz/l/mo/0v08MXNdRW7/99Pgu/+DH0yvF3y3YzjZPrnI9
Vwqy/4a3pv3H34Tzd/6kNQ0Uabke0+V/P7vu301reaQd0yPjz1oeqX89u/bfSclWjslfQGkjXPGf
BAbaimezoDtS5MtbxsZGIuHy+lhSgIryXIIO//jsxmEHkCRE39WHcb7uk8A+QUADFONV20oLfZ9I
knAUGlsr77/B3sdNBOeA1L4IlYDbr4xxwPbPXPh6wqp5oP95LWdv2zkOdkSGmUwNmiesj/nazkbM
nVlxp/Jm/Yf7fffjev8XBvQ7JpotL5W9pBq++zEci5AZRwjT07Zt/vxj1PTih2ppVys/mW4jOqyV
s6EvXuxl46NJK80CdlE+HFkUtklTWOe4Krd1uiRYLQ2hIsJoOXhPUoFL7iq65umk9R4N85Bw6YAu
4D8VMVugXUTbX1+89VcXz60Utk1PgYYrkZJ//Ay81mX7dwxmqRPOXl3achN78QtkSptq7xhLImBz
5mVXE0vdRg7NF25utO0zBpSmlx9/fTli+Xbv7qVralO6psN/pmC1/ePlQMbjDBNSi4iqojLJy93Q
+9MhN6xXHbd716rGvQAST6YwRB+tCSxVOysjzteqGtY2CL+Jbh4nrFWIdTjbqT7DvNLZ+HTI8+Lu
2tfMpPHARfyA5RgFu5FJ/8oIMnPN3ADUEIFvmXlAJECWheEdW6RGv/4hly3jTz8kbx6qa00qp14C
Pv/4Q7as3TEhtTAfspkzrt+/lKGHZV0b32eTwrxLu3JTezOQroITlG4fFGrMq3Ls7QdzChfKIpX9
EJCdklRff3Nxy9P6/hNgH+FpUI7LtsKS8ceLY16IW2dE+wvrKF6ZhsKhz626PBBJBIUqcUvkaeHe
9uLbDjb9757Iv3gEPBMPihCW9KRnLTveH3a0CvgByYUDpnXlnMKCPARRutcE/WIDKPEdFKQ6XSHS
ykBt9umPD7fPMr0WXXr9m5tBmfD+ZngKyKatyE9dlqufr6XIyrIdCrATk3TUEf58TkWNtq508pMq
do7bFnvo7GjNvXSNBKOkwxIXm8srPxJTsRng9v7mmv78xmoWdZfd3mHJscx3T0+J/NMWFVLHVs/p
tl+spqF1Dh3CKc0GxEIp1NGN/GOXwJ0bjJY+Tcu0PpphoOaW2vzmci7f7+cHRiMacRxLucrmkt49
MG5RBnYxZMQuaYgV2mzXtaxoEctxONe3DX3YQnKBZYgAv/VrkBG2Vx7TSpQbXmdmUssiV1Psb3uX
B82gJwfkJMFCzkQp8n00ZFWKWNDKXypmxsznUaoXxl6gGRxEBahkXuJUkhmiVs4KatsQd5SJeH08
XEQ041QzCZnBiMStWhl+zGkonNRxJPujkiSY1tJHUE8E5badzI8mBlpNC7EYhTwuncsC3vTT5dGr
5tjaNSmSlNkmEkySLehbzYNEeSFQqcHK38H+MI/lsuQT66dQd4/1tV8ggCDErd3YlQF8I4FWuiyi
U1ifTfV9LpYebQQiUrlnLabX3KrVscurddKUJXYfjFBF4kDJT4O1lVhA+Kfoo9AY8WA70tdL84ea
6CImdx1SrjGEiB27CN24pZfXVsjZ3/UuLGaiP9VywEYtRqOjnXOssKV7LwZi4Qa5cXrcX1VLIGLX
2LxkuTwmIfg/zy5fdOERT6JAOqc5DI3Mef7Ng/RXz7VnK4diQGFSuGwNf3jvo7kp7MzM/7kTDXVz
IqYcygnhXdsubbA6u9k6HPRBTeY28LP6Dl0KxpzRgchU3v7mav68RmvLc1mbTa09T6l3q5AmtgSq
MNJ9Zxz8azG4D3wE3+NM0bBhakxPGZ+45n0jAnb5JAGeY4e9ht+OnJ4CqCQGnrEW2M7fXNif12dt
m2p5921hKviUPy9Jnl+A3kzhqTaJdvcxyLVCDBhnTOxOju+9WP70kHsOwRiQ8hRTt/2vL2BZXt69
7jbrMxIVDciekOefvz+5pv2PgiFe6io/sI9KwI7FNvZolRnieSuGXd3TV7g8ob/+5n9RrrAvsDPZ
OCJM07bfLX7A1qKpsVlsRoB1V3ONGF85/nc5eQknbYspZeDfdBIkIVhtvSkr/QwliKxCqLl2/Jtq
xVqOke9vhvAsl+fV1Hwe+n31VDQjKhnjn+VKhJdqywEx2ia1/7UN03Fjh4z1BgH7Lxjz6LbIvs5O
RpwfC10vUZb5TgGlle3cTJOzQajkulJsMpeCGDHZqbAJqC4Krz03BDCjakWkt3wDATiQMEND7i5f
q4MyciSPO2LZLb1TUvjqmGrfv7ILNsXICD3EMFhu5tzL1t1EX1RPJPZcxG9umCC3hygTsejlsZ/d
ea2ZHbrMw6JTIfKj7AUnzXmwD0N3E+bCueZwAJyIauoU0QbP3OlD5tX25z7HnWguYQ/LQux08XfP
NwBpx2ScSVyHTKTokQVdATo4prIpRHBItNqSehTdNIF3Uw9omVodOZjNjm5WImxcrjhpFAVRFewM
n7149KvyM+othqTmR5tS6t6nkxKyfW96mva0YzsM/CLcXMrn2UfKAW6XkQ0jrLHx2D6CnbDZLohH
g2XKc3aKSAq5bOaGfahJOMFXtskghuMQZ3AYT7AIqgbqwQdqz3CNkhmGiYoOE9l7KyxpCQ59oH+X
ZT+qSWIcwZcvJ+ywRRuPHNhC6ClaUsEvX9R1qWAQBatj6xuPlkkjNoIzERdt+4TZrqexu7bFCFgu
hNNCBsaW8fpDgIzomg4cmaCNdfbb9LmIONQ4ozzPQKTImJlvCumEGyP3cIux6awsrxuvHcKerztQ
6zS8yZiLKzyK+AZe0C8dbTPoDortG4GKZyPLzeu1ZJTORh1gh46bpzmPScAdvl3q8cIh/HM23ko7
n7ZkfIJY7H0Mr26MMNTyDiXCQfqeVGp22z2bul7YLZQdlW2df7MQ/LlK1NK0pLYUSVuOo5f1+w+7
Bay3waiWyTeUGMgBXVai7uQ9Iu+Cz6nFpgqMP3bCDjMcSsvLESCJ6RDnpKT/bk3mRPx+GZBC0c9B
kKSF1O82C6+zQd7AN0QnOzPtD/Pbzp1MbNVthDeKmcKP927ZU4vS0SskJF9qOsq/W4/+6qa4ntac
nThX/OkwB+fN7eKWA/Xl06rtlv3dmymz4lWssqsyGyEBlMG0HN/uL7dkLhCr4dH+z484y9ZJfcqG
vhzt3xWF1dyOdTXOGL6XsxeIlnadeTNMumXToClA27qB0DYu6dWZO+8CHxmhEU7L1PDKp/18Jv1g
W+WTgkC7+o+fHZemh+IWeSZbqXr37MhMBUM3S1aSpfTM0znaXj6gAMUIvWEC9HDHUknVvIG4fC+1
kIn4aSq4mb++luXJ+Hk3pStDF1CRUCVdotp+foxFiMp3yrmUYkLZPMJ72AZD4WHaAX/ZFeyil4/p
19/U+vO2RTcIgqnpKLn0cd7t4boVrfDCFtojBubdorS8uejCY5mJjVSojZX+FmdNtHU885V0GIEN
DiiGIK4LaRGgqEHe/eaalpv+853wuBF0lkxONqQGvvtQKpKccP55xGoOL6PIcNgTZTGl7FJJ3K9q
WuT7IrKjbRA7+AeYnZXDN7+bClIMZoiQ1YAWRxAauSyrv760v2hKeJJa3pZ66fH8qcEDR8GrQTSC
rR+b5hSP+UNj7i3LymgOaKIUdQWWZurstTl60IqBWPfLqy5z+6o152qFAb25Bn33VZOXQ2jkRJrA
KE8pig32azwR0MPgTURDuUHQZ6Cre3RbL/qkyWX9p1oc+noOeno3GcRf6JTRq4vh/tc/518UV/yc
NJE95l8ucvV3j0XIo8Zx0WWKViKWTvU3nSG9o0mhjmaZA2LyA3IAO4ZWjRoERH31XJMQuQVsAuyH
9KZfX89f3neqKjqRS5vwT71tGKWd7MXAfe/dUx+iTL2sJsXi95uJFtriaH+eOYSh5WZfKue96amO
NGD2XiskTDMNWwBXKNBA0TSnYJzzXW1BnpzxEacIK8nvNI/o7o5TrW8FwWHnhVCmTWOJ4fsEAvpr
awywZJc3AVkObTiVF79ZKv9cT9M5dOhzXJot4v1Bw7HaJvMMQkabWRGGpfUHmaPSjooS2UiwuZwF
sznu95OpPvz6Bi+L8LtXTlmMKFyHfi+d4Hefd+Hp2ic+nT7UchqFScRUbDlGXL4nfD65UJewzFG5
bn/9na3335qJnccD5gmtXcCPDEF+2r5hAXDqCjHGF6geqY19IhQyE2hV9Ob7bOOX47aZcLDRy1GC
yNZin1bWfRkreWUvvcEpJN8OehhsYLP6AuQRlks5699cqP1+S6UJZVuOJDbLgx3Nnfr5Qq0SRLIv
GFCjjuY4zXB9W2OkuYIgprYzYtebtrFgK06UbJfLmnA2NTi3j6TxlUgTmkFP2CLHW5/uw22tkseS
8MxthXdqDWFqm6xohP2uPLKhWbz7cIWlPE7xpsM6z1b3vk3UTAZyjRpgR2jb2TpvbhIjdY81PAqq
lN7YQPBcMaeFbPWcdEaOP19tUX5EG9Mhdo2t2p5dYlZkHm8sExg5vqFpNZrxh8Ku0L168DD6Rj1K
qz7Kbok6MRF4LTV6kkwJICixrv1GH3wAYdI1QEzOt8q9aMK++SOfdxuGb1XNXuItmKB4esIRasGY
1x8Q4IDxLAhGHPd1yPGgwSaISRI4Wh1+D4YRAXrzoOxyG8bDZ5o7N5NBGgQMzSUlMIawH5Bk3vT7
BlfLHi7sCVbix6kV8jR22jk5LnpQp6aHMiOg52uhMeyG9nPAiiGtQ01FSfJN6W7IMh4f8dR/IQVj
OjmzHJD7lxbNh5jsqkI+NPRId6oVK+bYt9DlytOUht6VW1MZF04DGTCKULwX6wQL/m0sw/G1hIwN
35BMUUfLu47y+Dqt9UOg0/r60l9MEBDjEDtbqcJOFHDMCp1VA0TzGCfGa2FP5CcFFTyHpVdTJjlU
C1F5ezNxib1qy3ZtxMjb8uqp90p1vNQ1hSr4MmCCfnSDktC9J1S7w5PUdm+Gnp4vbz1UVqIr6OyS
1Ttip+XcpW1MO0VlPtkFwrxee2Jb4AfGKufchtr8VlTCPWQ8ZTDgs+9t3D9FTjVdDcs4h/5Bsmsr
/yRVP1yNZhVt0xCXWwPtEWXCyZgM5o3LQZhcw0NOIONm9rHEOHDcoJ2n5s4m2gkB81qJMv20XOag
i3ydFUF0ZSKqAVrDH2VUc1hMhh9lXIO1ET++6rctrB5SWGJ1CHBkOZV4lBAnnwJVy3XRzPYqUIiV
gxEFkxv13aEd2hve4yaV/ccUDgJ7YLLp69k/B9IeD/38CiS1PhlBTQiRhSrKD81HXLv1HvXo5nKS
BG9jXyvPBrg75veXFexywx0bgwXmEgecb7/14P4dL62RshVnNfWw6WL23GREXnY5NycmMyo0w9N1
qV2wgz75cTm6/LA9QezpV6ElnmZ9zyqNR5d+7LqweYiGDkU9GU4bDlszbkOLAN1x3lRxSBdh+aWy
EEgBzGDqu5QoNQbpTWFV6MFDTB4Xa9cUVQGweaK6m8EACm6AwmKZXrf05E/jYmwB1HNNoabXiTf7
68pa8hdyC+PX1IhuP9pfTXI4yVK0MLQzqQPwCqyxi97QtB2DYAGkiQZmdJSd0ip5lVl7C27eO6Pm
+IxRR1+nk3/veTQ4IvNuFAEwGudoRcLaRXEP96sGyIZ8FpLXgmibqhpmgMshowUsfvkbsXA/oyuS
rFlsZJPJU+QFSN5MunGMMcB32M60D1TvEP5q1GeQfUVFE7+xq+kahPK3YF5qNUJxr6A60z+z8+Ps
ZVvQsOVy7BZ5X143BpbN8pKr5MpbL2lICPDr+BTFxTrDX4EQDurSQNKck3/K8f1t27n6QgRIdo0m
bnd5zWdgmrRygw1f5nUxZB+6mQQUQzsrLYMOeXj+mtc+yUBmU/z4aRwjdI9w4/oFDECaFUSqrUkr
eHt5aroJJzshZZiLSGG1QOruClsRsNGHu2aEL2VquWX7+Zz5yNInF9BgUqKzdnBr+9K5891wH0Vw
Xwm0fW4CyeJSVN/tkPzZy1owSujlqtBry65OBt7D7f9j7kx2G1e2Lv1EvAiSwSA5+QfqG0uWu7Sd
E8LZHJLBvm+evj4qD3BPXdxCATWqSSIly5Isiowde6/1LY+i9P4jP2SwqX0kgAMnwybpyYUI6upo
17HYII/FurtI8xujiDB+zMmucNNiRxcFY5M6DW0dX71pH45lfkFFcxlMMwTvaNUnyfvW5hwcx5jA
iehRubV8LJaQNrvAJ8Gc8AqueseCmp3VeGSzYKwTnDcP3iTP6EoR9zuPHQ6qh0KMM7HpS/7qlGbX
kSDo+y2di+YWybjbjHaBAD6PXzTsGATyGzl3gAvBTMpAYcYpa75PzHkZCbwMFpZ82WOgJLBh2BFJ
P4AymQ3EWlAoTEAMtOETdta/48pPHkAlc9FwYkK+wMO1NYkSVlxB8R7q+QhsLcVvoNN93CFtjzG7
bqokKW6SeasR2yEAGyegFxPi1RZj8yC97jt9m3WRl/HLgAdihQ9Mrmsr2HqiYhTutAWqcvpu2ZT6
59j7RkYQmyh8/lFCxQVCDOyjJpwtDk8t2kVrlHJH08u8zhX6UcT8tzLNyE6JMhRkYSQgxATDdLFz
BFJ1vAftYFFQM6aZK6bmTZCf79e5ZfJwLEI2CkXUHSdN2uMII2rbtMYmtnu83iX2bNP2drokyqoq
nMN9c1uZyUMoNT5BY/aYBA2kKk0l9vRA3ExSRPaEi9ykj/63TxvwQRpDhlnKEVI+F9x7sQo1HTh+
DMM34zAh7LzUNaFeeZEmW51jy5ohIEnLph3XJi/EpJAFaKHVGji3yHtDvI31eBWzy0Af8GO233rM
p5DUutfZl6DOQj8/Il5H6YdcH8JXKTeqZv00JvZHDm3nEe02KDvD2nWu8/t+7Q9rXH9mPZsvoWfS
WP1kQle2nTzNyzoBkYD8RjP5634GNQHgh4kuGUeBdwWibZl0SpahQcw/UofQJydovRc282egLD8R
2Zevhs4tkOxOdusQxS3lQF2ZJieciODe9ix/pJY6gea9Aiupl7FOTOWagA98NFmARyPb3jsg99H/
/X0MLpupMaMJGmI9Ai9QqQa0nzDfg6ZlSLW0nvveOzmEFKz7tDA4a+GaL1fLEvSUQmdbFCNY4BCo
v2yg/9JSdHbI8O7dVZPkzQ24ZGNVggekjeUjIwLg4S4N0bRQ2LFDqC/FL1ULPKiOV6Ksr3/MJjyw
iAjgrR5pp2cQTAGCxbg+iRY3NU6F+5cgZHPG+NPEVHbvwfMZHZyyDfa17m5tptuNmUl6weMERteu
r878DDYl+zNVtiR7vDyFlNqR9batXGjsqPYP9078vZiA6IGmdUnQW2oR1goGe958vD9gxk6gAmqx
BMUvr+DMf541LPW3sZOAsZfjGaGyPFOGXuuoHw822/+lRN3T4idyb27N670OoyXD+Ajyrp3mMDSM
TakgZS8f/31NKxNUh20/H/HuEMkpxx2HJz+2MyZIJadz7SJ99uiG3A9to5ujUMQrSb74SK5bA1Pi
iF7eBC+v2mHvs+fZZJH8GtNunzhTc02a5NXPG4IO8jhk0GCTiiSm7KQN41p0THOLqcAHiIwzwnWP
/vvvPvryURKxcdSSQYvPRJXkDnMtIw92FAnOblH9Sh0JuGAck21p47meO2x1RVSdw4nVGG1LhOUf
9B1NuZ7if22Uzoc0wWuFfd6DnWDX19WSvr0nYda6z83ci12sxq/7rySWc5iIDFjH92G0zyU6RWK/
wgjQHHB/kU6zjEzZMc44LdzFQZr98KyAqXQZmvvYSvJbn8xsJdlw3p/R9NrsnLvk+9RcUQIs3sBo
4bVZKmFnFGnYWJld7xEJELq5HBZPi/Soj/NA2SPyaTyaEWOOKWzypxY0+Gh88604QiJrn4eo7y6x
rW/44vlCmI9sXJKLLiHbun3w4C1Nl/s8Ad8WcGO6MRsB4Hp9/ypWC+PDgjHuO7pGCWVgOMuTSwPG
Bctyfo1sF8l6Xe1JIRpOQkMMbMl+QdP2XY5+dgJkxoiOwZge22nlVuCU57HoKTN9fIBOhRN9Ct+H
Sr/QfnGOMh7dv8s8owuHQxIFfJXch7sAJ+rMNU3m5lG8gcRckdaBQtkBAkl1s6RVpJSK2jpU0Mkp
OOplravSY970z6SRFNdeNh+qCvDIhOVzVo3RS1vq8prh6Q9EBzph9q73rfccjMPajRlj1yZhSYPE
o5z37jH0xuFEvsTDfQ1iUwHnPs3A6wD7KU1GpEYUO5v7lLYklu2M5PlA5NxH2XoemfRkp7gBpJ14
AMKuipLKezlVe2hdexm0FQWoxWQmqHY4+Jh798rZVGMP5SppdwxIcJlZr8VIl4hYznRDuGx/c1uK
XWf8yUnS7+5v3higvDKHun9VEvDQ7KHbVclM8XB/OUaodDanuqF8cQZk4Pm57M1irRvr1reMNpfa
syy6YWUHstiNim4HsocfI3Lm17D0Lxj3Acvq/EYUEUhKbsFlcS9VlbC+Ew9kepaCfMhUDlnqEjsf
q7OjklPlWOa5j/0dqhqBUAQj38jFeB1QtW/vb92LOuMYDUBYspYoA3J6spVjD8a3bOBPsHSNmjtL
cPaIG+V5ehpcwzlNk38JjKS4Jol97X23xJoNt6sqT7VTPxZpxeMIoe8WBIE1QBvsxc9JfPcb8D/3
C+p9aS+pSdft3PzRpnl9i4jFp7XXPN2HrH3RPeHs24Z40vf3C0PoFCR7WEayvu+1G3rFlxja+H1D
rklkGHyNlMLst/eH39ekkEDrfTak9dYOknBbG3x1mcg+39uedFb+viA1c/Y4GNNPNlc5xSBfEeh6
HqfOvmTHrBqmHAYEYHhI6cP9c6Ns3fed4ezuL8XZRax73yQEwYOzLDxQKY3UJytVD0Ir/4wJKTpk
XvQz4cq3GZrIYzYMEhQkhdred7oFaTiQVbtPkAtEU0jzev8U7Bj1Pij+o8eQDDQb0BCVsbkQnAmM
Ma3Poq0+aC3GR8MdCRNv3Es8mxUkKKYwpJ3Bv8/UKS4ie91NIRljEUPnPHwO2bYST4VtI6TOnJWy
bzXxqpSx2ZF+mI2zhi3icj2E2wEDdJwPuWochA/gDO6fAO5z9nEWzcPkTdbN2wTu+ewUEQnoVhZ+
h4zhHwIKYkI7iGQqqnDPFp2uZ2Ei30/CntEn9n836UkyNsEbRnq6aZoa4Ia6+FAmSPBNOUznuEUP
ICAvPxQDbtGUVAU91Y+zjOJz3ptfcz0lj2krYMt705eNdZddVKiucFLWrSanMDO4Ng09Snwwfs1r
UH6lig6Njwb2AVkKQwXiF0/ziDUjBoxrUkrtUqd6LtyuOnhE8eyqoRm2Mjf2KmCLwXbC/QTlvqpr
u96qEWFRZUXlASA7pjOhTwSwm+vEIfw3ZtfskStxMARHQtiUtlaohxP7t8+qdLuncEz3hG68Q4sC
BzS7MRfXet2w3TzE2Riv76UOpWSbyR1b1+pPDVEY9vCgG49WpElR9KfUU0AJRSW/KMCKIwdjPnVD
dzVGvMs0ERtsRztIIdkmbNrwKQYSvZvx9FyEaEpyI7Lw7NKnOAmfPnxtn8oMcF07AUGG5MF3PLki
tTQvykWahH7xNZNR+apJoLDTanyWU2nfhAn/PAz1A9F4Av6x2ws6YPH0liDVqMGn100S4YZzf/Qu
A5GoxNCXVK9R0rSY9Dyow2P60HAWl6QIUelbBAQHx6H24ksagVXlwCsBKBjPkwmgwELV4DKA9aAr
CxMutBk/GhUpMrOFBKqz3hP3YUa3cCls+5SpGsVYmAdHp51Io8xDurYS7AY4TIy9xOMY2U/OK/BQ
CLuY/m8H34g4b4CjurEPuqBLYC3Xml3KTDk+WfGDOfxQNu/SaOH4Z2JK9900/Hb4Kzks/lXM2U8L
WMAaKxKA0XEB+Oc4foK8iCAVGuFZV9A9SzHjFOqX0yF4y8iZtuoIS5v7VrKJXBUxqM/ah2cH4AF2
bM2FFLhk54UHDQS2cUx5m1UNHra2xWubR0/KbMZVdwSfknClZmFaaQHzW9IASctI7qIMBL9lBTdd
M0l22Ovs8fGjmlD+uNXx0ap7G/dTzW6XaFY0dTYzwwiAr5L0PmmEkPuCORKZR32syJ04i6PXLN3N
SrjMVLPiAWXSR8ERg7BceViW2GXqAqtkUAlaEfGrj4dxZ429z5FKL/jWKxmSkQQh0kPCzPgmeKmB
uQCSgdXg2duR6D0tjNcpNNyThnB3ipZ/7jcHyxvWhQEyf5z4Ps61dbbnDLhAl24xn9mP91u6o1mZ
tIc4boIL9okz0aSOx4cq6t7CRengGwv7jyEiLzF08currAF2SJr9mjQMNYMYcVpFfFdGMhIjeLnA
LaaVjlnvBqKtkuY102RgpSWo/YFE6pElt4WQhcfzhxV+2nXzVLNKhstWESI6+MqUIbDENj8MAJzg
8AMHFy3kiWQ+gXPHc1eXR1NZ36jNfhkCpxnIG9nSM1iIrvgXuX61FJMYprId5tadbKyEUid5G2IA
Fl6aetugHc+eM4fYhpcUooSOuaOf3aGWCCgZd3Y+8QRj9tyLkALXlfDYZXlN7YzogzxPHgVm6zjI
97ILNYtOvx6D1nrGEUgUkWjkQROSvWNUDJJDwucnwgqmSt9uRGjf/KYtt1mCtmRqq2OqGMJ149VO
YuMs6vw1dheEjUqBCE2/wJjFWxvpcZUE8a6txa9eh++ltN9tLjRJOhssmHqtbVIIbPOeZj3qdTKQ
WjsRpSc1Ok810XzrxSm1rE1F2tAOFXF9lFmC9X8U3nn2gGyLrLzE1H2jb2+WVE7qr5aoDSG3i7me
3kz2I9Uon+avwbRR3Ehk0sQ5oRESjrfygmh8kNglPbUn9EKtfDRfgE8qCt/5ZQxC0puaaEcvcJ9V
AKbVdEH//Q33Col2xRK4wSWwCnNilSUjG8P7iPkb123hUXqULoMx0m3HeHptK/AsSWa9DL7503dT
tRvslOfwit8WHscNov5dPJEwntn+ua70N93AEk+b4pslw1+gUMC+mAw50BlOj8j/DYLUjGsrPG9f
z5zIJoS/5R2dxxHCgZYFD3Xsx0GR+ZGCWFnlhGczK74UkfnTi34gKU2g0J0VBOkb41T3UJKjS1wL
PYJQdKeTmnRNNtRwnu25fsSk99nJzj06BcmzyRisysF7lAVds9kpcajOYDdNWH+ofLEPkStU1f27
8SprD0d+Yg5rv2NemnjYMoE02xvGd8WjL5pLCI5q75FqYLk5YyT/a5yQhRfFb8cZjEMX0/EWNMJW
RPnVNGk3Q9fayK0comcl841qCldT1sDLOE6p034X8KFhp1WvacYWstKASoilpE9X8l0o85kwGcTe
2TitCSAFAhUZx4n0+aIMXLh/bfWk5EjPNdLxevZzskZ9g2DX3LRvXeyos2gHyF7cAmlp34DqiHPr
UBKy1x3qTxIcTi6ejLXMg4a9Osu7BRWCdapD3usGG5FV+D39feSb5VsvjHAztAlzPY3xEQKRuQu6
amDN7RnpLcHrBgtcvZjuo+6NFvURW2h2TBwiTtPekt9qkfjbQI3Gbkor46ms6j2ntX1isX1yB3Jh
gRDbCLOr6LVvGnzIvktq1m8COGCC6F7dzBlet2cN9WUIsXstdyUCkTf2uZpWliKakGv+Bo7e1gKs
eZbzGf3+zchG8zbyQcKeIQHDhLFsRLJdE8NDSd5xDbYR0z0QMaheynBnpKlx0A1cBIlKETJP2nDV
zEAr9ADMVOD5h2SooTohMNpipOjWAf/du2GExm5jsGO8yILMRrpA3/WUJvsyeG8Csj9ASaCHMSa+
rOIbkU5fNkKxi675VECEN+c0gz6KRKQ42mUTXzsBMbko5RvrdH9yl1yQVs0Pc9cMHX8Jh4ve54+w
UiR1L8mYWWMBVLXfE8+az6DyJaHP939SY4yOaA43yPvqndPg4zPjqrm47qD2ftF/CDUwqUoybG/M
vZb/a+S/24yo21WEtJMwoapZyXlut4oymeRzYrObCchxC2PfB2x3HhBvgiDwqRuBAhCv6G6SARJF
o45+3XH9V9pdFUnYAN7gpfue5MuG5lMYtIqubXW0wsw4ygfZI3MG/l4y5krVsacH5/ee95I9xjPN
xNgWcu3L5EKqZLW1x9gifvSZ1KUNkRh7jFm9kb0Z+FpyHT/ZWWdtfFUd8RI/m4+Rpc5RTL4TJYFg
D5c/wTp97+sR/3QYfVQdKZmVxiSeJioFwbiSHU1tnzqzACeoo+TV9Q1j1RP0qWFGRI63hn+qt905
AeSziVIQM3OXPHqJg3YgnLErkiYsM28gpoTsdTHb10qiHpEK1hFgsOEMBd8ggpir0ZQRT81YMd6W
1NC5Wqr0zHpWWfnp026nB8Xoxm/0drTsR6UBoAR29eD5mtysDlVgYiEQAojLZKqHRyE/ZYRXuzUQ
e+aGh6yk5d2BOqQQxxNFZvGIBmc0fgEQ/ITnuVEoiLZ5t4hIEarm8Gl3vleyQPfk4eUZnb9e2t+h
BxOe58dg2/sbyOGOyAX7wc3ABOBfC/ai7770SH64M7OOKd08sn/djpPlbsMFmlk53g8abW9SlHSO
koICCdEVw0kLE3XuvIgxvUWuHNcVtBFHu9+A6jp+/0wzMkA6ELwOY2xs+4K8pFa2390R6ikUxl8y
aR+Ubn+KVAlo3uAwjK4G0Gy9j57/XbTBM7ayfh0CNq1bDdFCYmZ1SKmtsXpo4h29ZIA2nOK1Z9li
TkiYcsMyYYCQY3DGLL9N9M7RJN7kLX5B/uPH1IaeoNClor95A5HlhhUfZ1wU0pAzol+v3nbsileV
3R9bhV2dpl/TvMt6+GpopKwLf3oudM0ezzJ3qe+stcu+LSoOVhgC31m0Kon3VsTxKxK+57SInoo8
+chKeMlsc38ndvrLpS5W6sk2gN3Ys2+8FW55nueI8ZqraKeITUcCa5wABoxFTsPOg4Tc6ZPN24lC
OhCz/yHz9LNRCT0WmTzGaJ7nodVn04dsO2UFhIIIWkZm/BAmkW8xmREaNs8SvYZohTEMn5ufx59G
lrxHTvrsU8Qh5JhgTZArDU5F+nvoT3CKfPIDDcs9GQFdwYaxOzb0ARlwOf3ygBuRnxilya0I/JfM
7X9VWv2qshSmcst1HMTpbiTGaTUhcqSk4fIXzk+VNQ3PyIPlQQAJWEwTQIhyF9p3P2ARRsgwPLPv
MW9RKVYx9i4gP1KES34LtboLGPv+kEhbP9Fy9rh1uCsouuRa+fH5/uz3uxDN91tz9IrtfH+JWAQP
mW3Iy/2nfpGx0Jrm9z+v4BCatik6X+7+3O4AUrhk5N7+PLuf2McqpQf976fPx6WSNpLhcL/PZKf1
3JBDG0fqOJLCAKqGEzs1aR503c2ijTSOza/KHoAs2YS+9VyIRgp2LsQ/O867LKjh7JS/QmIHgTlD
jvjtz8Q0hpgAPYKfhOmfZZ4fJ5Qr7fBhueIHIsh9pRHdIFf/nOPwKR98svuIGi8URz0I6K3VJNBX
rfFQ2XRwU5Ns0IioiJoETfSzZArUxV+JUb1nkWNsQGSBk57TRzdCfmPZ3oFg72jFzPu75yhjywXS
HfxkY7kqOXtXjz7k5M3x1fXdmzs64zW3fEjyVK2mZV7MsY02YfscaIuMp57UJ0a8fBbfmitY9pAD
7/6S2U0ZBYFwLkkavR1800GB1lEGZ3Q1pqJXQbAalViPdsAhaob9i2Q2bDNK7Ey67sR80osKD8oY
v8+67vbxCyl1RKhjDGzTAsVJ7RrA+aJqk5kMk5tz5Y015LhTPPfvlZtY+G7VzWGQu5l6fKK5gPsA
RiciKm2riASndZ/Cq5vFX6kK14GuUV6ujAZ1RBRBrfALSOpoOR9SAsw2bfqjiFJ/FSbslNrIZyAf
yL3haU4drz8y8sj2nZODMFmEiALltU2RuILc+1tkqAFq5G/ruste4IhD2dIKJwv2KuQbgK+VINbX
ji/U+IdB+rchLrIDrOZ9woFg4NB+Rg3naKk64jbDWyPhw9QZqhvPtE65lW3y3AN2XbIcNyXXWrul
JZpNDl2KdCHPTk+OnRydilEsSNZz0nZfARuCssELQV+QCYMJyW+OWWl1QVU/WNtExnjAxIxrxMBj
UWRg9zpCGzgsPxDD6Y0zAgYpCY9KQW/sS8JY4QyCaQlC43vfhz+0QX5V1OrFE8R2XMAPL4sWAJzP
jicJs2cWIXiznYeOiKyxGjD3KQQKkmj/SWCU5iLG0UZxfgqLbCRkq0q2fv7Iwu69pKRbIE2i+MMd
s2ZmBn+ZtdnoE1ZhDSF/ZLDndGIPnQotYzq+KjWTShLYPRU/9GKRk7g5NPUaprfVO0+jUXwEJT6L
9oGyV6yKVLnrxGvfBClKG1p4fZX9FAapCmFs7uscmR8x9OvUMDZNTUA9iOx1H9BwwAY5QFb3ngad
RDsarBtMK6gV51eDlqEuYbBGnQ/6HK6YRYLyKuqmcpsTVryLYwsNT4pA0LG2xH7u/Xw62WIWK7Zk
nzMfcpWwqpDvzNBp5JvLmoFvG9OjHi3ADeMSKDYCU4lGF8lFyhmlw0dYeNVTH42fxLuTjFi1l8HP
zB1zQHQrw+xSpc/bLG7Jaq4Y382LeiNy6bLZkzxizTmX4g6iT5x1Xrntj7JzV8nHHNjBNuz8v3z/
oakIKSMSWLLM8sPaiFYRHPhVPYa/pLupS+dIlxrxn0PQnUCfsHLj4JuBtZ9jYRyJKmo3Vj1ctdHB
sqvIpxQpmogUwa+wHZZIIVrYTihAaT81CcoSrZNbPKVfhGISSuOFFvECKA1cg+04jHi51tT1B2nb
9SYTcOaBiX5UZKvy2yUygvwJvTdb54w1F5zMW193B2w1f1lkaKz6jF1DPdCdQFZhEuFcZ58JjGrT
Nn7j1IIIFPGOqt8tIoLkSYY6eAa2tuY7Kp7AE3yZ2kX34dbDJnBbSp+BwK7eqg8lfnz2ngQok3S1
tkWbPeSEl5pJBOm+dsm7yWba3aHxY2zOk8Oo1oHP9wn0SqQjGdHb0jOME3Pe7ZDM+rubNr+xpmGH
JordKNP6HEplXp3Qv45C5qf7rZ7XPGLQpY6lZgxiq1l3s6VX+bjnEruQ1VGCxEbyW3f91eva9jh0
CHqCWU3bTGavRVGoVSiKfD9QKk5OdrSKwT9aqQeXtROUbGmxdWsmMXQ7wwPMK3qBsXXWcfwSeda1
TYlsnB2wsrFlM9xynpXdf+FIlSy241ML37Bp4psbIl6z/Nzf1cm3DOktWzK4tGQfI5DGT8tGi9XI
DNKDZuO44gyjixQTzweD4ZyGTEAggWPssJrnPMXqpVkGprR9i2209lkw3PCLzds63OeEzWL54l4/
4Xkd9vqQkOfPwEMpW5VfA4UKNFiGdGTeb0go/jSQ/SxMWs+Ydlnxl2ZyOHCVWwsVvtuRQRuvon84
vNSMEEbt0xDA/LZL7OmVInlLWh7WqrJuNqq3zINhssKgYS+3RWswss7S8Szxc5NavfGgIb8AtAte
WntZNuZxwqPVBi/h5M7Mr4t04y43kd0lNy28vaB7uWoqBlPj8hXKRdqf7c4j97G01MNk+u+mHTYv
93+AevyqAoM89FnUL7obbaAvfKb3H1pu07zUabhhBKxu90dEjdETRJ4zQlyeIzTq/iahUN9vgcxv
XuDpwxNOc+Nwvy+NG/vM48m5Wp7tfl/rDOwq+uTy57dGX+2Vg+r2fvP+j2W+hUKkz38/AO9W1HnL
gFVl8Hvz4gxq5qulUfLqI49AlVF7+6Ce3VcjrD6sqc5+Lg8ohqZ6NRszO4QICP7vDzBl9o9n8DP/
q19ewoLK+l9fAgWPFHP53x7QzurPe7i/yf/yDP/7A/79Jrt8GrbtSL4Fl5fyMVLjO+kJFZurqHtI
0SUhHbXqb+T2eUe8DiaDAn7KsUGyoGSy7eey/taXi6zV08Hu/lMPEumGEzk65gMgOO0NKaM+whBk
Dfyz666yjyeIoaQv0YVs/irMfGexezbgAv0uIp5qRglOVAdxiYoJHa0mAF0JTReaoodwAqxqDhp8
mqq+Etthnleo9kPl6JVCvP5vneM4zEe96KVEngNc1hC3SgZ6h3SsvY4OX03VYzqzhVtiTez7txYu
/rnvaEOkhtu/mahOH3KMaeT38lMfxfSFJRF763KTrmx5rWz56ddx/1YHc//o1OLpfku42r6NcXwu
SMfDICzaY1rI8QqcYLwmLoMftBM4A8Hdw0pY7rz/U+KazbLu02Rz8I1LapRHn45b+sdMocOukrr6
VOMy1BiK+kaPWd6Y7f+6388fS0pTp+djsTzMehcoIT8FdeGxrWqAA6lf/vllc5rr21hQhHaZS1Bb
tEFC6T/zVw/bTpjDtWzH7OAFAe0FfxHO5dZb0k9nC6VJQ+SIMRMXYTR5z8vFH1k6py/kftQb7aLW
WrYhgUVlFcbplqwBinFnyM76d2MJyPNj1L/mRbKzHIAQsADTEwKZbZ/x1CGaXl8kh5xom+fRRSmr
nY2lqpJPDskTCrics7F4Dy1ol10wpFuFV9RcEjcJP7b3YV1+zmHwx+G5AJbAJN3++FAgLP2T0vQf
N//ntWBhyf7fSE7/fN7/2f8url/Z7+Y/n+r/Q9zTYpX8P+Oe+EPqMP76J61s+YW/cU/qX66tHM91
LLquUijMLH9wT1L8SwjXROVhOTCKlIO77m9UGYwowB0+/j4LNQOkMn7pb9yTNP8lHAaEMBA8W91J
UPfj9Z/H79+3/8lJwsT3H5YUtjsWtlRAfUoK3/pPwkNSGioPu5b+L9rZ4GARG/WBLJ5Sr85o5oOR
piYi66J9aAZGxdINmqesSlAK+iW0b8tkklVViHkcZ9HLZ+rZKGsAUKDgH7Qa+6OQWb2PHfp/lsqt
XZuk3aFqYdoL6CFHa/CBS1W5tTcje6Yym3A4seHQT40gu61ycWBCnG8PogmbrVOCyvUystRVXucn
KOWMH+eJjp7Xcj6F5QiDfDJQMcnpr2yiEDftOuNNIwIfTOnsJiuNz+3kuxsJgHszlm671YDSGIYN
/q+qKzA/2R5D30qxHxetK2BHomnws9p59Kf8XdhutwnaeKSGJYFYYY4i8jZTAbHMwBYjArA3mWHn
gI5d82jEsUn20aJl1dbSc+zarccL7Iop/4H8Ndp18FS3ZkQuaxE66C17gRujavwtIjjFhxWZ28J1
ITj4Chus3/k3OwC4bXV9uKf7ZW9VE3u7Aejz1u4NhtUA08/0dnBNlAWS0h7PY2lzxShyDBKzFzQ7
gwnGU9Erm601HwSZYz+zWtOsa1V5M5kTUFICqYvR+27cwHNXlimRCob5d9tIrt4418eyCaZ1EzJa
xlPMJbsNLfibc77LnKbazpI2SM6R3YglYIARjjww4mcWEpNIOkfLK0C1JQFpIZ74EeSDRtT4RQXu
0rQS7R7VTnYw+9xeCfyfW9WG9meNmvUzr2B8s/OVr2FQ+xc4rNND4ifsTzn24sIAeFIrs6iHvTZc
51vHNKs82cFgbhyjH89FMpsPbmd6H47ro5kLTffkD578HHUeXjqrh2ddOsXnaFVLbauznhY8oyKw
m+30bCQ4YZt6DD66qc6r1USSbLHqlWtSViJ5b2zH/F7UTfpEQBK2Mgu2OtsUgLGTiQwD8HghT0OA
B4Ft/3CyUawzl0rYQpkkeV8E2t/D1HXWOSTx9HnIqojg4FYciRwvb1OF6WsosvCvGdk26CCwPVcS
mNNXquT8FU0QG3U9FJ8V1/8HPdnDGRL0vPfxn5B25IXhVRQziPkug5RiOFZ3KGlxH5sZvnUqbO2t
ZUqtk+SWc3TsarowCRkeKk/ZJ6Wm4AVaQbNvtZmfBhImESEqY492j5LFcKJi2vhIJC5+VqnHpBUu
rvIUaw4hwvCN28EeftuJcC9DLvNzaKTVrey9fI8AxYqJM2i7D6bg6ZOhovQ9mIHrMM6Mvcs4heOR
5K8RG1LV08kJ3Pgvj0ScJwOa+c1rHW+vFdqbCowt86S0+10uEzHGSxH6cm3hSs4RShyMsbFOnUsI
H/JybVxKvwt/mkam37x+IPGyb3S96i0aVSvT6Rk5unzKOWVJSTRg4jjd99KNwidfRcOSwJyzDyFh
98HX2fhsjZ5jLAoQkqDHhGnroAvGbGmak36r7Ce2gsauybX7pHWU/RZOG7g4JVtekVzB4UNnvr9v
+SZ/QNXBC6A0CKaTDIfmlyFV+7MfYuPAtsL8noQjXyY4U4TmqAQAKqYtoDKj3Q3LpC5HhtXXQ71T
8RKoQcp8/1XaKT1Bgvvqr1h13ry1mqE8RZgWVgzby++MTNKtl8rqV+Iy4EAfT5Qbisvs6PvafA7T
Gsif9pwbGBvIWUhPiYLgREmAQbOlPqZREFCZFlyTiAz1hk0XWuUWjjJIIjjH+3oSxUXR5kSl2Y9X
nzPnzHJRHSvDLhlqTbCnKHCZN6Nsdh/Z3LvomvqY8CIvy95iCLxPnTnPT9MMtIOYYjk+5HOZH90M
HP4xCYuKU2NBwauWQDVCEtOjOZlkE2UhWhWsrkvTsjDUCy+FaFfnqrQ3WTFE38baNb86JyCrgknt
wS8lqRljjBQ161Nx5y6dysIjU8KtBows2B9PkTSdy5R55PnMZNwmiRcb6GllRmOyI/zJEKhSGNwr
+rxNTs/Ih4jYtJJLHm4LIvGYhbb5uh0r81IVxLiggTAfWrsWz3P2v6g7rx27kWzbfhEPyKAJxuv2
Lr1Rpl4IWXpvguTXn8Hscy6klKDEBe7LRTe6H6pKxU0TsWKtOceM8ahXDUCasQieRnYumFi1G720
jjOc0ZF5P6tsno5NOU+fhPbLcxJ50742Dfr1bBxo3P1i/GokJdEqRH7hDc/6EmNdncIco1FKCi+Z
faeZVf8z31Dzyl/JvrfVzIcVTuoWDp+PqrkeeeVjg8ASf7Bua02Fyh0MNJZ5nHgoWJScFvZafMws
5P1EyY/Gp8RN3ENqVChKrD44kBYUP4AAdLaBsp1vnRHKT70nGgTuSakuCjrJFSnl8qXu7PRsFUH2
atWN/5InMy3ImKThrVXbNbqnqL2Hvpj96IQ7g2Fo3QMJH0MJ4bnvrVXbtcXJF91yJqEflPVZSaS0
P++ZNTF8SJBK9C4q70CHFry6KomdtZ0n3sHIiWQvnNa9Nwkifyargcy71uNWOG5d70wK/uulNNKM
tYTTgMkGz8GMMowJ/E2hdbu8ZTscbMl1ppqQ1G4MUjfm6CYge/hmIjZTjIdDiTt/0GLc0dswfnap
P9x2NGQuYULUNwMu07rSfpzyCpjUT4njAGspown+gFEVclwxBTevOmYwOycb/V3VeuoWm184rqN6
qlC4NZZmNKuK/DIJ3744XUMIjGI2TB67yQa/762c8T0fCvznVEJ8ZYWvC3rvRUg33p4UVg6ObEwa
veqmr8voVHYBw9QqyywHJ4ew803dkUe3tgVT7V03dezibhsQtEILuY9vPJRT2D+z3vvu8+Z/5vtl
M23DNNmoNk3z88y9ard5T77iyprK6drA/PpJJxF6vjbi8L4KGs+tt6wVpBUYTWTvCl/Lgv5eh14Z
ozWD5VVPFPU+sEPShbNg5KQaZBk+GrJeiASaDTd8mKuvRfCTbwSnLAh55NG0A7/Mw1vq7bCKpUtX
B2tfPzoosgiFJVPA4qRszuV1K5O1ptFSPSf+0xA+yCGHbM28mUgZXqpqPE3yRxvdW4LsQyJF0dRv
Urrc83A1QB2Pm7u2eiiVd1Be8y0iOVXDBmbnO5J5ynqxyvhDtPkwDc0+6/HhGDWTO30Eo4dgqn7K
3f4sO+vkJtVjXblPsqGfj3clYCrezt9qgoqY/XPAJ9zBKD6XZvtCK3vj9t0jMe/N3kkmdTRwnrwS
NU9pyyTFokUQPJhxauN0Ib1v3dlxcOkEsVNpcEga5BUGEUNk0TK4t/QPMepmExSTfEqJefjRZfEu
Y932OcB+4eUhkSiSNyIyipWq2vTUtZN5Cep43uvIZ8kI7Yh2N0XkKi8Sm5AukWITrrLH2Euyr4BD
8p2OXWvf9SgY57yl9UdaF6G+Gd15+d0me6NiA1z3MEXXuiPC0x0/+fbiEupwOWKbu+9Tr8oh0eTz
WjbTtJtrf6Pi0L1CSBDedWaIkUUDJ4kW+KBbZoozN37GiQnrrpXVM9kc5lpXMArQw6cYF/roEExO
TWquMdyH+JRvB/J6EWyz1UifM3XXcr+rLlxVRV1vy8LO170zfQXQikrAQ3HTaUKvA7NNQj7b+gmh
89VYOndlNKqTsov7ytGwj0o1bhgQ0vHXwwuV6uduVuQql+HeSGa0+AZzJptDjVmSejbjhEcuAnK0
YbdHVP4Vn8wPk1yaT13FGtAodvQ4xnrXGwzvHQ5ndEXJ8Cnt/tMc8lWjuG93cU9MYq0S0Fggpha0
s702EFoDz7OtzazTbNMsOgYoTS90mwMGl3b5KH3yN+0OoV8oe0xbuYRenRM1V43NQQbEetBBpfda
uGJvatsgMsH8gk2T6Ih6JEG4Qw7nkvC4hmxQHTEhtEsbl45Y3bkvKhrdm3FE6kfW2dj+9JlH3LnR
FJ0RXNhXngjcT6RMzlirKLcu+EbU/Rg26VegYihyZ+18aZ28OruZRSov3H1vbWD5u2Dyz55SA/W9
aqKCDLci6L19i6p7FXiMAPlkqCM5ow/bjh7dDeO39Fz2EVqFgGCBJ12KkjcKfK6HdZ27JjB39gMS
r0xZKESbPlYLIjq5JyabKQGmhGNeKv9rX3vBVdV43aPO0nAHHC37lBbxtDLNXlzMyS6I3cmmZsPb
n1BvWi3/NLSAnJpH9jeRqpHT4Hx/MNxW7IoxbyQ6/tl5KpVQj62VmeecxQMZnJcoDKKLsywcyrK9
VpmtX5pZdBNDN0NYlDSY0w+aFvUr/cBu6/atE21sP4ZaGUnDhmHXmtlW+AP2K20inzoG1jB/4vDb
lht8lyQhOHNOjFUnGJO50vjsp3H1vQhMHA5pzkmn8cz56FcdFb3E5v8wG4q8A1NqjsU4/E41AQ0H
1ATuaeqrYG9NrUd0DEIouggKe/GKlBX3aiSMjJASmgREkjkWCUCqx+qqp3Td1H1/YKLmb70pY8wc
RsGuiKbw4mO4AHaM8E7NtrGdpt4+tMb4hVj3Jdw5rFcMUeMnv7TmfWDByTDqbv5hou+vEGGJ/Ewo
nXlp3CUuvYzC6txQs1/ZDlMTn4Pi1o1H9pBJd0ReCT+9wQ1uv8I0YjBQmNHPwFMFJyHN+9GQO2r1
ZnIrMfKf+KeMM0vJdK11TxRK5zWXaprRzUVssptW5Nm5jMvxpnMtKILaGR/itMVtKiN/5UgCfGac
XcjmisJ+qmeXSXpKpCfVx0xMPDhUoMR4QdosXk+kRO80E8Gdn6HbuOmqAHnaLNubmGxStapbh/qx
xo37FJeT9ziQNdijKAtN7v5YVj9Bb1c3ld+2T0E+olyWyGdJTwhqJu4O7CSvZh6c16IsNpxJI9Qh
U4dPo5tim80rXBhqBiLSuUmxfMqQtI1waBRvrZwWnUffR4hBgzHHhBtbDouAbZjMcevxLndznPEg
nND+c4Fr0qaTTZoNT1Xu34wJoAQHeSmGrvLYJRPDQvSXWLOXPwo/3bqiR7Ue4WZxXhKEcHoWGkMq
9uqav7l9NtC6PFhZ31Vn247or1j+eGNr/IplL+fLctx6paTQ/Av6UX96a/T9v26I/n/U6rTMf/Y6
+ZoY6fzW63z7J/7T7LTUf9GxVO6Cq3JcPif+rP80Oy37v0CpAexxYAgRh7PAhf632en9F40ez1bm
grenR0If9H+bnbDtfQmE3qR3+h8i/v9Fs3P5g35lK9GnUnRhmabBrlp4pQue5xc+4RBKIpAkZ018
ituSns06gZS8K2e2+6TQw1pVVX4sauGtKeRLBAacledgSA/kKL+oyiStkDWFmDbNDq+syy9d4/9p
rv/ajP3z+lwbbKLvQHPjdXbVO/Ac3jkcVmZPfM20bdyJnMO2wrBght9SOrLrNimCbWqhFCPDLERI
G33NiE33bMJoPKU3Ti4OJSrOwfsIQsZj+/3GcWEKGr0pleDi3hNei9ktpoKsybXuBW7yztmIMQLN
ksw7d5ZHfBvyCFZ9Rkw0fp3npctJLAXq1fiiA6onH8sPGruUzDTgS10GYzUcPqIDv4deiwU7abme
jWHZgaHnLtioXx5vQJt9NgukQo4TzjujxCY3R0ECusdAE0ZOACQEx3hq+/AJ4Z3aG94IRsVJbhpD
Ovc9Ca3HWjlwKdv0+wiP7BNyl2tiM17APKQbKttm49P+ZqruYAvr3X4TxTnylriIiGTDpV6MKMwq
6EuH0g/QanEUP7T9hMq5dc27cfNjHkNBQ7mdgSv1MY2bArf5Irw0SRW68sxhb1HKbmbbzm71WCyG
AneX0wS/6qVxy4cCo1Gm/sHt2dgCAkAUgss9JTuiS7A4u4le35o9/xy4o3XmUTJz7dPzgmKiu4Vg
kN3H27uhQX7sWImbKVnVRjaje2HuZYdYl2oLKmTaLjLVvDjbEImg95WnXAJaiwbgLBV/66mHy5Hg
AzqwpaXHlspsZ9X9tOu6nLaPLS5MEukdk0WOiDrfxQ64HwOj8YG4bdJ+zWcqG+TgPlPtqJMJv1o0
x4KpJwgL9ERuqvZwv5Dd+9XXPrchITrTDx947p6ABkqghQ0y1d02zKziOXLLSxrMwVn22Yck9Xeo
sbd3SuCj5PRtYsd9T95vxp6enQfZI+rXmACaCx4EZw894ETICcUGjWNuQiY2QznGWyMYv5d6pn8y
aOvl36vDe/Le26Uoj1GNrSTzIvMd9cz3hcxDPzJQ73RHk2UY4Zna87Vh57Es0ML0PYvR3vV67na8
+M9GXDgbrRhTWB71vVAQlpJYOxt7qsbrqXwF0BaeECJ5O4Y8Pw360ezp3TaacFwTePpYz3rYah2u
oClCkphIOqNxNmzcxH7gVCf2hm4+4Dq+x2Auv5JpGCJmxWaBxWNZin75iFmHGpPqDPlPqLKrvs/r
s3GvPZoafuSMW5hiHa7t7pxKeRhETW0qMoh8PSDjrv2f8Jrfxp2/rcjLivsLje/taizTYjimXNPj
Jfj9amSpRycw6PE59Vfgkt/tSNp3RK/fsFxmm1DAEwvK0FmBcWMSEFdoo4wgRtSebbLqqV26KZB3
kV5WWGcYpfz7lWAB+8v1SYZ6zAiZH1Lk/n59mBJ7n66bQVDpJ7wZ9t7uCdrz/PlKjhlAxsQ+LznQ
Hp6Ng5SsxFYFc2Ae8mirWTVe4cGQSZy3Nw5e3mkyTOAzWXyYpyK64d1Gfd03mEyyYD2Wunzm+/iG
ja09VfTvRkJAQG6R+Ys//jZqhx7LjVyFxrmm/ff6vSIPbG0O4XnO3PB5HP07l7+clmX24svoLhZ4
jhGwNaswyn5OPlmGlPU7Q1TTlTcf3GbugIlkRJHRB22ahl6fkx5kzLSlxwoV1KQF10ZwqhPkoslc
4anuGJsFgFrHNAbANSB5qsbhq4WvD7zWA/+q9FTScAE35I7gi1CaZ2BIVslURURyQvESod+uRedd
iAoTVwwgpyOSwFu8CN8YfIQQAjJ3C8pyWg5MFA4uEfSmHR90jSna7+tHWTXNY6CGq1AqoOD5lVnQ
0BaeQ/93HuFh4UtJlhlHSK8nbyN0kaSo8jLfOpDa+JhriuvKNZ+1iOWG6LXbCkzBpssFqgPKDnTs
ap2iEdlW/dBuGweOoWNjdgvKsdrlcWPC5u/9dVoXRNHq4DXT3cal51RizzooeqK2pbBIqRaid9Ud
p1HjOXoA6jHc0Dn8mnHXd5mpbuK6sNaFiA+AXL+R7W48eTI5i9likQurT5qXaeWl/XiYLYAuvF4P
rIJPXWHdoP63zn3gXKVVx79XOPFOdfyqcPD2lWQjzvEhHgQ9fNSzKwvhV4JWkbVVrco68I7sghs1
J1+caubIOVY5qjyGZ7HLQaXrOAfq6LvC6vmEc+eeuAcXerQfnoHZ4V8AVnHbhENwUuNdu9w0v3Y/
OdbwKXSx+Q/8iaKRPzIaNsew6mr6ji2IubK9HRcNm09exV5UM7e0ZjkRlrnmp4dbH7zhdk4N7muY
RWvLSpYTPiOtXB2jFIuEYccmmjDzAoeaYII4OvFdMmeedjarE4x2oopHqX+GpsAjhF0NaSng9TD+
Ab2XA48EM2YgIVqFgxECx4N0F9CKLr11lhwnTWWahGN5cgafQXsXM2yzhEuAuKzBL+X5JjUkXtya
A1c1M4Ugs7F5iPjB3FrrfmhqtS/CyDu4gYkECOR87gZyXzf1T8Bcx2bMNoyshnuCj7BkQOdIjX68
hV7vrFSSdUexcJgCLx5+uM61G0Q3RT52HBH+j2Lib7XvXzZaiGqoYSnMiR9eZBK/rvuBR5dqEuii
Q2/Eqxyg0s1Vhcg7vhULLc7jdzXSe0yBM28wUqL0hj+29jGkf4Si/ku167GYg54SFOLINn6/FE61
VskyhM+oNRkOjYBZNJ0rDCrRa1OAS0QyGwP9UJrtEiamkASCuBRvRd7e5tWcgPLR+8aij2lHABtM
+3OQQIj79x0Ty37/bm/iHIM4m9gH78/SxPWbJtY23KYu7xnE803grydHF+l+smXk69lXIEjFjQ/K
9mgGExSy6kk4zfySh+Jx7kpKrqb7UQIGWMeF1b/6OVVCFjvDoXbVQ6Kr6fjBJf/tznKSw6Qglx31
fTRD45sW+PWBaWne9Me4b9kqZzEiVu3bXW6XhH87NS1ZE0W7Cr90RnXGpoHWtVB7Myy/wM1i6GBj
NMpNefN2IPN4F7fEHwjKU2b2Rh7vBJ/DRuKt3HA7nlLM1muGzUxR6gam2Uevy1+fg2cuv8m1pPDf
Z+3kXoky38EGW5rMP6sxGA99Jq4wSc1bpWW7G03OGVIw1Ha9iJ4icKeitn5UuDzRGodbPD5oQ3QL
MAX0xCqX9ZcQqxdyeMuGyIdLG8/5138/Cusv3xtl7aIggpix/Of3l9xzowawi81hqdIgHstAHNTU
XTn1pRaSkInJYbVzU/TzIV53xDlHvvyCEWOYfUAZl38pYjhZLtR3Ogemst4de0dkqpPMyEMU/TJT
HbGkGz5Is6neDHM9b4eJs2TfxdVZ+6NFT0lXt3ETkYcoCSOVEam5KusezNb/xrbZPcZq/DRnJV1x
0SQPEVAQoioulaWDfRnzYaLb3YouaY8dyLskDuatL+GIpIqpm67pDOeY+sJUHcreKjaN72SHgne2
Urr7MqIAZz4ZOteFkYqj9uefdH4tgHXFzrMQ/fd0mk1PNddeJreF6m5bhvFwF4BujGUfnPpx2JRV
35xChnhH7WAMzoC7wanLLuUMHxDvzDnMq2+6Zk1v09K9a8dLWpswtHGYPclQHTN7fATG5l9GFRkI
dqcvlag+qn3tJbTm3fri+xayLQxxvCDeuzck11VpixaAYrtsqJg4Vv1oted8IL1dMrfeskpewsoh
W0ri1IgL/dOZmUIoctEzgWkhNJgKIME5a1ugmwTelsOfRTe/FeDincB5lf1404uJEydJsVsAmuUK
Shpvfk5d0BX49+tqqnaDOM/Quyz6s5shhUjZpwE6iMD4YOW3l5X9/U+GIKOERYvK5438/aMIGhqd
sUkfVQ4+UcYJNmpStG/NcCFBCOcmGk3GaDhUVgP6vO3ooPApIy+9SqlsS/aCVRqA2R2FFZwSQaU4
fGYKOjyk0XjI5k6sitK+NvI63JbEkFBw50zZwRDh0UoQEY2wJumOOFvtFtER3wa0SuJUjKGwXmsN
AFTUV/9eBtw/DzgOLHcTRodHOaPex94pWRng8bTBABW1XJfa7aHJm3tsJid7qOLbJv9R+NVwTAZG
Gf6MvBTMw4iTZMqeQ5Gwcs+vtRWp28jIzXNsCG+jU4FZPgYyoqIYLTi9GMZwwUm3HuJUmty300Bx
I6cQB1hv6r2blTT2K6ZEbsSQLQcxObEHX4mBuhALzL6Nbca5HpJ2wdjgBjmFtWJqvvbz/qlsRXCa
1A7hxENoAyFbXGG6Qa5Q0BzbMjwkDoxZaA/kZj2boMea7KLMzL2k6GfIf8abHmG8aORgfnSW/XON
dWzO6eQyIa60rLeb/8tZ1o+iNKtRRzBgHuAnW1SKYeXH9LYxizF3ISJdMx0my4FNbQjXhp+iw2QK
bU+8+v9+0u+DBDjKcjGCh0wng7A6711VgzXdFE3Nk56ANd/VfrSTEho/vvm1NkJaAK0+oBW97lzO
2nCVsWsH5j4zfuQK9O2/L0b8ubZwMbx0PisM7ulF+vprtdcb89BlcATW2MbUfmrRs+NOQGy5rANF
1AanuVXYW6MGkPIIfXtwVtVQdGvXK+YH01qOUkYQLo6mE8Ql6GdR1O7MBEeaOdbBqUJFiPW1/VK0
wTJk9Ti2QHxIUk6HH/yUv3xBS2+apoxcHvTbRvvLQ1ZmYPRlbxor2BWxKg5d11uX0EMfSJP81tVV
/YrFCDJBfvAiE2CShSF46VshEmvjYFeVSXcYUA9tFdAkxuiucaphKG38ZLoL7VY8DyxDRod21rAK
zptG83PMfPvVDg8f/JQ/+uMuURMuix/BqbwjyyTg16cinBHezMRPyTBCbiZT6R1CHVKr7PSVvT+N
VXjThPWzqrRYjXa3Cft+eNSE64BhgT8AbOvsBNFz0TTkDlkGHrMo2TeV55wSIvhAoYfujtJa7bLC
3Niq0DepzDhpBZH8YCknLOGPtdyhwy986dPst83325dXGUmue5rp8eiYa5GV5TqQwbPTjsFGJjm2
4CneFSUe1TLGSxj7026y0OR10eivoHfGt+n4HUfAbPX1ZyGmfZmEFnsUcHQGUNWKum/bpfdF+ljI
DjsOkCvKhHZFtdLf/vBsa5mDty/gm8SKzzzngw/z45Ca7r1YYrdUYofXY9csoYZud5imYR/R62QN
Ft6TS/z42kpusjzzHgKDtWF2WyR2pgJz1Ff+pYBCMKTGBRp1dTW34rM/lM2DjKwHon63jVb1gwx0
sqHCafCbXXvzOFxQvGE5nTnkjg7ianBYP2x60f7cXoqIU2kfEduEvfLVwGu8Gob4ImRj7mrXpQtD
uOPCdypNM9/DIX2IkupWKd2sPcNEVVFWcu1gk5UJXZ2QKCrl2yjnOs7nXtGL3SzTedcaE1KkuqND
T1PXBfKNfoOmmVPP/jUocAa34UQs2UiJLOY+/2xQyWeF4x+DrkyOXYzAyFJQPUp9Qy2+Yw7ATLB2
PnvIAVdTmutdsXDkEfGZW4PEudsiSM0tSid3M0RVt1+206l3zdc2HRF5Z/VTb3YuqOR5jdkzubR5
/eS79MlGl8CLf39ebymAv1cXbAPS9H3WPs/lv79/XjL3Pd1OLHrL7Hjltz1UlaZ3z9JJ7E2fyhWY
LOSwln/XtZC1K5E9VrPhnwI3mejoTBsfDMejM/MCZ4ENQSY0j46kGyPz4bsmDW6l87g6CrthCh11
/UYla/Qp0+e4sPeRZRJXlpr0PcppG2JC3Ic4UtC65AuPWvnrQtHQrjPFXjqOP8OiS+6sGtRigunr
nBuHRgJ2I0BUoSuy986g/XUGmEinY32hbX2SnWNcZXQTbkIHgbI39QQQmsVXcGv0yeH4V4uOufMj
dy0iOVzirgPrMxjGATXXiSnWp74E/IYMjURNWQzbKg4f59mx7+t+uV9zd4IKbbyONXJ2N0b01GiW
mDmtQHfGhYKDJtOXKXqdA8jK2TB99qygBq/leeC7mgRTvsrOozvfAfWwLjZjg38/4L8uOa5J7ehb
bPfm+/wztq2kaIWgG1tN5H3ZdGsQDMLxjJkG9WRlwE6Xr3WEHFNG53jIjJuphTcWlOQQ5NALDwRM
QN2D5ZsNtEFEKd1bDk6Yf2xXI5+CxoSamNBsNjPgGud0UW2hVTF6s/9gX/tLa9nxfM6ziqgTpmli
KW5+2dea3BiHnNHZqkV+sE06BJte9wkm0EvnBDCv7GRengJwx7qJafbxsc0tMNQWVddkG9Gd23Y+
Qitc4WneQn6X5U2jsjvfEMd2eTpDJjn7utmX0BrUburmdCvGSu8R5mwMCGpkcBSvQ2d/FeylhbCm
g5oJNQh6+WKExXAkSgVTKX3rQKfFvT3k6y5HD54GLbozUL2PUdjscJZAdutwVNJcv9BTzO881TcI
Y/xjM8lxW7aZ3v77PbD+rG5cvm+6upIMMem9LQS/3Dq02nWBoDxcu/Q01lq3V0nrvoYGmHKoXI+2
I05GyPhkMNyrwI3vOrAA+hGz7+fU4OJzS00fbO1/qf64JAa3HOckg6L3g4JoiAYSL7H/j3b03EzD
c1QxKGg0GAq0vshxwJiEGs9LoTTaEyOiG6qGcDtmFRcGN+3ft+gtM/z3tdD1ANww3KfPRg347nA5
BOg14xRicmnR7+WC23XpFBrwGkD8lyKA92OAHtzya/r1nEQbAukg2BElsWDu6iV08lvWcgTr/HTv
YWFcGfF8P9LwvGtgqM7I0DLB/gcRJdkSTMuZskGwOhk2fWNiJwp89EPRWrvFopQI7DMwsTeJCxRa
NHeZCOorPemHD371ny07fjU9O4+YJcZczrsdoPNMOQ0+50uXEXiMtJpsHf+ovLjfdaoAp1ERAzC1
UU1bzEkhY+XZTRHN931fMuGpCMdK08ducrPrLIS1H9PaOtYpejPl4FUdZgqM3v1sRc5m8DvnmbZ9
sEsjVK8pCVuR05NIQFTF9u3n2ePLQPn0wSb3PkSKYwY/ERIhGVauuRwqf182GGcUcZnVZJkE8jPa
MJzhnr7BNESNuLTKp9m9wnWKgrhmuwcv9oPEpPI/3zc4EgvnI9tWo3rQbN58NJKt25fxB4IGsczt
3r1+pEKSIS6YNNrM936/yrapvVANtJwyd3iiA7GPTBdltJjxa2bQLyQIijimw8iXWAjgV/00PoZZ
8mwtU3SOkmT1IEJPEz1CvwNJWuhk3KJmTHBr7TNf9EdQpC9saKd/v0J/+ZAl68oyBV5WZkalv1+5
uaRrAZ8nbmmegaDHqPrh3oAMmkjg8Bpd3MCTufLn3FktYgu+evxTNn6EvjzZUWN/8CH/RbPC9fim
t4gPJA99OR79stYRRueCLKRA7TEEr1BFNrtUo+9iqLqZ09G6AI5bshvlYzY2E/WI+BxLBlJvx7S3
Sb8iPneU2e6tB/TB3Vo2qd+fs+TyhLlMkx1m4u8UPxa2vrzwHabJOrAuEa4XlREnxxz9NaAvsue0
E2yGHI4PhQ8J2zu7Dp8+DnV7k568uw4wPQIFFL+b/3v3voGvS1xdspmi9X4NZpVBgY309UTYCFYE
VexFa9H5df18E8Pa3nlOUmCL5BSmZ83wy7Tsbet299paRj4c3kDk+bt+rsBQpOOb/F3tU0XEe8jY
a29az5KCB5I0uMgKt7rrgruq3WaDEIWw4Vp/MgyD5rI72vsmsy+VH5Zns5V4tfJ23kHgVThonIdB
pHfTUrnjC7wuUhgDvu1X+JrAwoD6evQD1+QEu7goCaNYqcAlqAwXCEM+2zgNwSx2HzzR5U79cScV
KwsZdUL57wUZyG6COMoZzngFRCb/OZAkQbnBpmlpl9JmLTdOA2HVLk6mhnyHI+424MSxrQE4nAMH
qsa/L+htGvTugmjvKI7/tFZ4095/AGXs+dqU7KzJwMyR6DgCqBnH9DZXwrRBCuw3WZjiEjeXNTud
yFnJcKUmgBixjfXw/732nqz572FdaJguKryzZ2vbGE56TpqM8CHOZQz1s+A8FnmwJqiiOaSGd9uw
lqZ9erK6CWZ9iRNc2l2L5ua+cLV/R6S0XjuJcbFJQt5OhoyeYlwl8HjKL/iL8cWCIL3LEaRh7cBP
6kaAHcwsmj44i6s/v0KeFVGGAhLwIlV49/Yn8WgBG62i9VS48mjMMKY6iLRn07XaCSAGawa1xnIM
yR/myWOQph226bE/ZjXOZCMa0T253qqV1X1YtGpfNvjp67kZ13bRwgQnHyJz9pQu3qab/J802izC
u/2vduGLE1N6885M2FQjYIgb9KuvfTUmV0MqkytVW94uaJfzeDwy8s+kuCKLImqcDlhZe0b0lR+i
dMjPQZzn58GcPHrUY7KJG4BGg8e/MaFjd9MlAKFpL2FCbMnE86fvrTPvySC+bdEu78LG2tjwtpnn
TgEKVhCOUde9pt0Wm43cdp4gCZjB8NkSHWakRYLrrThnGKtkbajxZNdedSfjaiP88BnmqHOqaQEx
Hkf+FJNlp2Cj75LIHfcZRYSdPIjOWQd0ps40oNDJ+PUBelJzEulLOH9NmqVTDb9qB9TFvPznf2C2
/vvL+MtxiAR2pQDMofik2Flei1+2Bqy3kOGFxtUW3psRUx2/+G6Xxg10bCCF4IXIaTLOMwFUTdNR
hcXFBelyfPI5N/jJvHLJXTojHVuTkrPtW7TTYwKPSQR3eTnv7XCqjm/tQzzY/coXLblUfvpBpWAt
++nvn/cyAxEWWy71DDrU338EAhmR1rjX1wg+yz29l+HYZLBLR1FcxQe06ic80vf9ZEBuTsZrJtfF
ThNkvnKvwhizIpepcF+5SErn8hVNIlyhxP/271v9l2ke8xmPeTXFJdYA890+B32sKNqe16UYsXmB
ZHsKJ9RAde/D6c/xoE0x899gJh0so6+7L/iSxiow1l3BCPDfF7PckXd3zFs6b8hsyXFGzfr7HfPI
zpoUeXWcLIx1rdqdWxUfLLrWn8MplhJz2VKX/rrtvC05v7xbtZ/hfe4lGSuzSewgB8vuQKUxXkid
GrFNAo/ti9g526UbbuLe48OkSWLia6vjbMn6DbKfaiAJMbXD4NKk1NY4YU+MnzMIrkUlDp1t7RVF
HABxPtULkV+UORdvGr9XMTOpLuxrVtoKIaYdCDqJevrG+xmfUc8xyNA1MUtVDc8RxOuZRHeWf68a
9mbHvCxOFna9OffP04TFgG79SQwPcGD7yzR28U4WLbhTbX8mUMXaWR3VVBHP60RlXzyb/ppquIAY
9wI2mp0GPACWrLWOEJ03nek9jzHJhFVencSMMrWug02kQ8K/av3Vrk3rUGS3NmP1jeMmEBmzbmsz
Fd+xoAVblzLdHvPoRJkUnu3oESsVIiJEU5tMieeW4IdNFORQA9xOHHvDvHczOpU50VRdwZktibp0
ryaR32Zqvqsb5wo5RHghhORqIhpt8Qdlu7Lmwhd8+9Qj6xpS/2ooNLiWCXJOkzJdLIeU9Zv4CwIv
Tswgq+MQn4dKxdeYMPuVMQQP8MHztTMmNwOaJzKDW+NKppweajMA6ZQ61hlsPO2FmPu5xtkFgj3r
1IWPAu/nXFwx/rPOUs/WWRfNyhNZfYqMyjyL2heg/kK9oaHmnmyKplPDAhz6jrEfsRPyHHX+0ef7
5yqz7Iy2bVo8a+bg76PZx2EsYI9BNuP4+MWewvjGmYeXRsIH44gFivJb58XTaUhSex8woVxnsjAg
+2HdqdOZx5UsImKTKVuWGDj1Jiy6SkiCIEPCWOayvTAgTg4awcuJF6bFYOd7a8cvvrUY3C1OiJhq
DYoFj3SzqpF7dD/XUVq1181A8Nn8omD3Iehe08b/bGGKPMr/Juw8lmRF2mz7RJgBjpwGBKEyUusJ
luIkWjnK4el7UXZHtwc9abOqv/qczAhw/8Tea5dudQSYfJu5GYGOSt7OsS8fyC0nXLYBemgbN6YY
rjURjkAlz7rdJPjO/7H6KFY8aC1CLj1n793axl3cnVwvjc/WXIyXtOAI5VquscVo5l2edwIgek4I
wnCbS4g62ZISxerK5nY12++ktm8VU0JEUKqDnd09lGL90ntFeqGVw0TAhwYlmCwGw+4P3Mq7bu6y
qF1o/mLoy31yym0K51rZqBMRQGHSDXt+w3hiwmz229iO7L9diUIpxHo7HTMD7vzcXIucOAH8MKGw
W/C2IJiYYjECR1yl71cMdyz6seQzmJlu59Z9NLwGZbZQYDKofBgSzqHd+hR10iExg1Vy2hkETNE8
XioECMguL+XsVEhAkpJmIKn/j15deMb/GkjgxvrPb2AKaDP6/9+XuF0yLEXO89R2IzQBeTIIEJGN
8YZ1aYrG3iVHYflJezRNnt7CdnOSYg/UhPVl5b6i+V4D0RNH7fnjCc8NvNq5i8SafhMzQ75wZvy4
0CrwnSdfTQz8kcjdlJs02ee9tpIqw0pcphp+ZYyZ+dDd40N8ogzFdaYe0jh5aWsU9et4z0V20Bge
9vOk9m3cE6+xgovGEukQkhrg8MFdcBrKDpWzzVDH59FnSzjs4r48ADLZ4qylFizkNLWlMURq1n77
ntWAgxFz5yD1KjEI6Tpw6SXXtcjq+2PpbnyWdAJB6tgP1LcQ+pYjbrwnrMkj3Eh+ePDi7DDJNqrm
Z0C8/8ylN3dFDy0VeVi7g03x4y6g+QaccFgzqP7xURcCemm1im9ClkeeSsxMfDxIBnBg4aej5CAW
Fc9J2zypatprZVztDDdOI5Ss22epf7XD4FERwXMjgPbiPWfIxKKa3FpQzsUjPQ8xtQAsAtWmVJIx
Thbp4V1hjJdC6OorQJLY/E82n+Ng4NVVDZxsU+mfYG3tQ9IB5+m0Bsvgk+ThCON2uXgbGXchRBX5
FrpANjdQsglytBvgwaV9GBf3Ftv+OavBPeLZrHd6nnyiabwxUu2qeR2XFFb6TTvj79jGXdhjknXD
QnRamDWWeNEEBou5ZicBkkSERqu9cwJ9LBW+WUtCHhjgjjcO/1QsLkVh7oa549whALglDmHcxzla
Yk0rb/OsZNCaCRk0WgrEXPtiaXmJazOEgGgF9HKYUkF3wfqOA99Frj/16RqSobXU46nqKb0J0vH2
U1J+JJP7tLbF2eqyby0176G8Cw7V7F/h/1l98cBD8uF7/LaxgTGX0j+vCmM3uOIl7ucsqCpytMDh
/c69P+3weKZOmob5hLlI4ORvtRKiUHrMK0COmj6V+7oBGzA6oE1yUJXatZv5VUefD27Vpn9OPh0L
RSfjJPwbo7yK3G+IPSC8phaMPLOk+AO0zwds1S/EGfVAyACVFYyvOi/whZOHaZrcJUb+5a/NUxZX
CwFYLFfIuT+InseBT34KbPdBZaQyOpQsgfJ4XwiEOMeKetGw4cygxv81WzuC53sZB7PFVQBpxQXt
Dnsnv6R9ZwW6/EzX+mYdEBm4ZXxfCPsxMSqaH+9S6F3D9gp0rtbbRURIIeAi65jkboP/khFoV62g
mh1tDZiUHN3Z/l7RNlC/jqz2XHZ1/kiLdLdyJm5LsTJcoZXgZfxYO0w/2PkRqtUDis0K7UmTfSqD
sfKSPf/3uvINpvvO9QI3zbFSOfZNnPIm1d72KmfTH+kWu9GVfOKDh6TYtagP4kezG555eW55CJO9
27doeawx0hLSKDKLL0Mr5V3SDV8tetFQqn8YaRCDGVRrWJB+1hnBEuLp9r4ZvF9bkDq8OCmMd48/
HOp+2ORk/w4cRFsasNbBW5qqRwfVJnNr/0vjpfT5fWwqtYAwOX9XPNjLCAcXt7OX6n9YJGuO2/ID
n64EYrJGaTGgoy2MsE588kGLfB/XxYPQs5WLB5kMEtWNwvSvh8oQKozDtMCJaE6qsPhlYvVl9nyK
utm8uU51wZn8pVjRQTF5M7T+a+w9AZnWpGCcfpMt3rM3l9ua06psUC7GBV80draDN1n/7PagoC+B
Uag4MJPiSW+Ns1unT36ZPHWesACjc8pvlvo892VAHfar5+qxcvvXegXZ6WlM71dqWnTNN4DzbrD9
EiHj8qnnK31i7PPXG9pr1wriolzG+62nPZite1xmjttqcavw2jYaD67uQRnGaG92RpjFRKE6DE93
WL3PFoJHvlKHe6gg+mxlurYhFAw2+hpLrwDN7xDEQ9hUzYjTjhM+cn3F+rlJWMqNfL1x1hysInlw
inutmfEWwl+CClY+tb12v9oVSI0u7kLSj7WRPECppxYOw/qbCDVYw6h8w0W6ACPVT1vAox06HBkT
LOR15GEz8u5e8+Sf9HhkdVHtDWtCE5Wca9gzobbwpEIsfIqLjQcBZHeKW6QYLSta4DpkKIofwsMu
GM7IKSSucbU1so29t3b0cdKDtqGv1jpElmwkFvFU1+Y7fjgRxtgt4ArPl9YquFxg6pKfsHNSnhm5
ubi9JN7VrZjDaUJD5RFxKKaoNZNuZ8/8eqmb4NtGy1JMfFlJR/xnb71psmdeZxa/lQKlypz9H/at
YNZJdeJP8ZBQJvP5v//D32X2pYAiT4myKVJNH1G6scETc/Zouv3jeIASHQrmIDGWvcJbsaNK/5na
BKvkXN6sqSD8GuQZSog1UhjHdqjGTj5A7T0EzGY3NP4fY7DzrMfPqcfDNCBUsTXOglLnS60H75bM
zJt5laGye6Tv6R3ZlB9S1yzOyR7d/mR/MIRjcgrvhCGhz2XVvtm2+24s2Kcwi5Bxp3nEvJmHMR+/
mjrNsTNTAPpLPwO95OEeGqocxk6F7rD79BnoNn55Z5sdz7ORwLjzQnh34ESGleWclT9CMpri7K2s
GDLGr16lf0rFw2gk6cwfYkLMhUG99DIsvPbLYp6kNUQjT5g2Jr9/b2IEdPpinEtLQQ1aq6CvOFXb
AUfM2Im3oVo+/TTOwmpJ3meZPBP4Cx6sTpHR8WLrsdlzzym+LkZIs6G3R+mkkN/zhMmctYHTCR6h
l2AYVh0hiuCQk0E9rn9OIQneAqNttjSNDuCR3AEH3Tk4D1ezu6gCmM1g41bss/FOa4kLhZ2NbXFL
Z0MZxfteUqFRIizC/5Vt96H7aoji+L738AOVYJQj107uYPNRzfmetR/Kx2qS8ZYD+FvqbN4xTUyB
VXHLddXFnchyo+B7KkaBmUZ+rTP3JKiWd80iPmzogXebmfcC84BSi7Oaz/fLm1OSvmy7jgR75hlp
RgFLI3Puxix56iEOFc1S7dJ5BsFvsc5l3RuBBiYXx8mfgCcsQQWmzHAmwB/pr7ncVD3vX2xYB93k
NOMReHPIQAX4ie1D4xEu2PgbqQ6cxTUOFQ8pGp3Sg6iO/I3nNDP8t8TXdqM9OXyrfIe0s6+MXK/Q
lr9GHy1GVeleCK6BxINWngYfFw6ZmF+zjyzO4Df+DzlaIOhiH2Lz4HBJmDmwaJ+fjRYd1AAjysJk
8BCnO5iIqLUZQ68kAxgK+m1WGVxTWX4aV7lGbp4/Gn354QruUG/RnutK34N4lGFGVbmzEzdhLbvM
h4TEBW1GfC2KR2MySc5df6yu+xNNpkeCzKdicXAZ2bXNq5wUyKNEQEgACMEaktasFGc7wEMwhb4F
Sx8GNvVLSzSwmoWMagY4gPY40TjQdwxSGBY31meFvC5lWXQ2PdkHMbiPYNDroKqTMTAWwtVM4wHW
NHhrViV7x7bPPTP1fTKX8BKb6TBZUM9sNirg9wUTdVNPD0khzB0QUJg16s/Qu5I+x4kI61AhTeOw
r+bPtoWo6Sx0lBr5s9WE4AgfDPSV6adL0vSuazsPZwDxHshswlQVJOs4lh0M2F66VB7ZeU+XxjTP
8+jN10V9syqGCQVlYodfJTIMMz9qJAL7MWFIdpFcJ7rUHZlODJI67DuOJd/jtSx3mBSaoF+Xo7EK
wrY2rW5sPrAXf/Mdurm4zKsd46lbI9dfmaqdHYMEwzFZGeS4cLW99H3Jq7MuGUaYPHRZ6acHMyt+
SDuoMDHQGvBJ70b9Z47ddg8BxYrMxn4GEfU75CT2yNW/sTTYj1l/0yqHip3EEyofGOZr+0sndNcW
JGWMFUG2uMUoEeXwzn9Y76qisMB8PccliQw9hrbA6XgioDwcl7h7V1Ws0b/bD06Skk9F+AaEjfY6
JD3qMb5qtyJm3fWftJGUFWVwQHSkG6W46ce5px5ZUIGZTBJHEpKLGWmSnwys5BZOLHpoinhOUSL5
fjFXAhGkqtzXTAw5zVLoNtD6N5pY81xZJOEkjfupckwEG5eyGvbMkNNrzEqn6UYrtOELE9PgnLwK
Sd9qJxNvSXvSunk5wqDb4Uz4mnzHRuhQfZIARkW0tXCpUodsqPQg8augso2/PGWaWRZZx5SL43Yi
XtYiPdlgX9hM3V8/QIsu9IJMHHnUed4M4o1W3+ODrKq3eib0fdGGyPUcbrl46enMYCPjJI8n8Id+
+17K1KQFJKcA98x9Ar4h4gWposmyPocKjrucKVxWw/geXUZU7kK6jZmTaG5ho2N9nr6thvrVFRb5
coDyOBrI5rvNLshhhEKQiLIl+TckBAqpyTtW6yr42vMPcHVHxy66nTU+LZ18VLYAhe/HwWgvHcse
Fz8yrEyoPy6SP7YgicRJmqbyhWbSyUiWxGWE/Qlss26qU9IBvMma4erWRhFmLlmS8xi2I/dvQVI0
DVk4CUK5ekVgESRcjB1Ayuw/6a5yl7Y5mUezuBT2gqKE0JvD1KrDMs3ymKGctlf5UBj8HFPMgAle
HAYAzD6dbGfqTE0d8mu55nowGX59rszEem19/9/Io7UjMmniAhX8XhXZfXx3GVvgmUHUSmo5cRsH
Uswc1AdYC3SuA8LRMFmIEiG5d6u1hn8FC7irZaUzOX7D0cq3LXL31jYgdK3/jSua5nZUO1uNKlIL
d2mq+xVpxcGg5YTTLiBpRqbYoTBJv2w07SUxO9zWkIegO6ggtpfvvOjvk359Nae8PAxoX8G3Ik2P
U1mxunRvXcovRtws6SawN5yK8XWsTO52r4+xhficCNWT3+shZTlBcPyPYAnLWh7Ahz5qM9Vtlt+x
MGyCJuuNS7cMt/6zIeiMTILzAgbh5K0QbdV140vSsKlLhEs+zRpM5eAGjWTMmfLSdi0m9xQr5dGs
BrjYBTCMrMLIsz5VaMXDxVi+ipJzT09Qb6R+EZRd9Z2XWhamuHg0g2mkNgnC31RN4ZI9di1/8mRx
hqjikMPXJNEP/azI/0YrHUOnk6RkaEPoQ2TdjVZ7nTsacWvRJIEGXPu4eozFQ36bJD9r6hPvNdvw
5NpkuQj3a3L77Fxo8WdP93mKWdtYGqesajqmr3J84ML8JJWSPCG7yWg2bJpESx4YWxIW63239dfa
UyzX/vo5t/EWCzxAu0vOEmFANJJ+lYmDkzUEk68T4oHS4fqi1PKYE8dftegull3AGraI5ZVjT50z
Hqw6YyLpbvmp4kpT9VLry8z90mBxTPnMKH3MDKkyzWU63KWun0XApxA5mhc307IoIZ4qcHPj2g/G
A4OzV4e884DHBC9Q6p45IHGQJ0wDITBhEPol/GM3IYMN0xov0Jo5t+SYnKy2umtj47vC2zwMya/f
sPqwhgdLLym/yn0Lg9UZumB2esKyx92UzgB3TcbmmGWYFZArkS17DzmhUVj3QlsfmHmOJEMkX5hq
l4NJlHBda3eqcu9bQ5L9bnglivzmZm4yyRgmwPS4ldnhWvNVr2rvJa63N+L8e85aJwTzdpVuFQjW
S9zT94OyLtU8WVc2c9eV7gIdeXFqSa84J5qHiyK5QmbzSfUIbUnIlNDj29rX1rD3kF2L+IGobvCk
SVjycx7ycTt1+jup19ORW5I1ruspJJf5iXyw7FAm7zxfpYjUSiAHFmV57vrupTYAt2IqImHWLn9J
DfvN7Iyn1+DMh7iGsKbGNtv3RKN77iNn2PeWtzyp57hmelCRTr7LJ0nVXo+/eTlf3co9tlX3yaTK
vLWs4jsupm/m1/rRr1nOONJc0WQXFNg1hEZF72/LvKdI1El+YS1K2uA9Ab4fCPdoQbTIW8cfGs85
gjD+CSVX4sMGwdVAjbuUlJtoAc1z0dprNImNU6L/ye2/1ofxXzc6YJU7gqUnibBEbwO2tLj2h+wT
3qd7tcHJgreWLhYzIlKHijD1SfucNxqOcOEGaMPQYbAhFzhv8lcbQRnRe6CsBO+uRtFWI1U+4Etm
Ty491HVvWgGB3ybweF8OoVJw9Ma2+zIJPAqH1TOjjshMwdlm+CTIIqHhpWy528wuD7Zw6Y45mHLG
l8EsGIjBzcG54upY0m/ptFKsCHKmw/SBWNmEk4usJqVjLBVxQhOcbmU+TKOrXfJmC7tTXGfkXYpj
lSzFTuXjsZBMjPPUr4MkZbeK2r/lBCfbjHns1VxKrtWUWlcDN2p1Gk57d2X+qz8xB++0zXwl++zR
hChmOe6LpSUBYTIpoTh7BxUVK1GzCbPWRUI4D4eEKZiGdurGHnoC14czbLgGNMiM+TyfaFhKlT8s
NdJgPdEQ3LBqktUngT8dP4TGnep1YelqHy5QHFTQ+TdVtn62Z6kqenp9CGfFm2bYxq1rdbclWXuH
XEeh0DhwTFYsj3nJnILG0N3QZld+6f8XHm2a3a8CKRkNWoV3EqdYwMqVUUraMOhoRydybPPbLlcr
6HdszauDbxItLckVX1g+olzvPOdhtLKHjJwbBkIgzBBLMOcLUfjUTDrYrQ7tepaGf8gzf3n0rfbk
GpzEJL9U+85gUrZAENgvBQnI4EFuyUkLDbKcltEqIxDAcGtlyRyybvJPq7bzoHXhE25ioKHo3zXS
TyEqCmiAABkpAW0/ysDRodI/Edr1MzokhvgEwJtr/o0v41ENcNG38RSXiLwReNuonh+NpkP/kVxM
bo5ssJp/wwSsttsDVvuEzFDt5cLGjlWjuOGE3Hu2VAEZ4oP2aSbNr+auPfsTpPZMr61NVS6PXpFf
ekFDNM6Ae0Gp9WZHSm5mQzVRu6li1EkOCbuSAeGcWzlnZ03vyhaIHdUIG5BqDj1PnsUwbR8yEzK7
UbelbfwTy/jhZ1RqXWmBbNSXI6P3V4JFs1tTZm9gPz+5IJyQBeJdJbgqZM8r5qwTnw9zXc+2xgDh
I5Ov3sfXgVkoJYkNBaTzSgzVFYkJKIzJqveyu2Z9eogxaBpNwVlArEc9avddnbyU7k9s6TsfPwD7
cJRubmXhxLGpIHDwMi8G5N/F/o0+35HZsnKY1tohz/WjlcCpqCWiLumSwTv1TTD1/A3ekv40i7yd
RKcdPH2D6fX4VpBu5Vj+yXTRxupPE1iedC3/SnQm3DUIJF6D+9Kptyg4i5CZWX8rLLJDncr7hlhJ
+GVLp79m/C0KAlRAgfWPje0zKDzzglKHm6no971r4XdZProFZvVacMt23OOTX3QQegZSMwmF2jUu
89ryEkv/yR6mm8E7t9ZECczfbRLURCEPpxDdTlgb1d5DSCVH9wWAKM+ENbJXfumc4akpNuFIbAMU
MHDqz3PmcXIio2ODxyrUtz4TpFX7ZnYj3tOztEftFYkx/At8yhjAZDfAGzLYDODEIylAP5I0yckz
jt3JbsEVtBP9clbitLLrDBMwJecOQCDzatxwvWWScyI0GLGm9rJQtCd+bYMCIgh1rg123i33WrG2
e0sxLuH0NvkDqy0yumOSy602zc68x+N9MDhkIKN4JrOBxQPqovQkNBx2YfbGPRBDfl4k8W/5ZntT
Y3/xyxplWIKsd4aamvIqyHSOT8zF76zUuOrCfM/qsb2kwEV3re0+arK7L3trwuLmbmHUuR7l88rV
5oK+1Vttzxl8moxrnnAqG8kCO4QbE93ulfzdt0ouTO3nT1vz8xvYjwd98ZOos9jm5LP+LRkLHg3l
5QwnMduM6XjmiPtKkiLDH2vfGO4cqm1XETebil+RG2lN92O3fAFW7wA8QZNDAbZzKiu+xT7BNKrf
crnyaBr9N6VzAQjxOfYaiUM+3FG29EenSuwjKNuj261EbTr+eRm8nyErn03vWvHvwaXSWjE+ISMu
Ss32lJGggBz0hBwanLMUl2FA2VYMB4OdE2gPZsxMjSKWseneivVHZux7Yuqw+RytlcqzVt7FcZb0
Ct//2Z+7m6FytcMsMptbmhidLvtnD2Rf2pXzTeCpS8m63hZx8qGkDBs6GlgqvLKYWkH2Cu+vSysW
wRY/Hcs75mYm14mHTvaIBlI/yNR5iJ00KpU2Rwy62DA4ukA4lNOAL3e0BwBYGF2HZIoUUT/PXNT9
eCC9u8UY669R3OY42Ozx1cfn8+iW2o2vllMvdfuWsegRrG4S2fb6ZnrlQkVI1KHgfiYHOovQaJ0z
TSHdg13bNoV7KErjhRx64zIxnSWGmL57bX4t8M1Z0wJ12XyEBYRQXXz71UjZCFoEMtNHWqrpaDF2
2tUwDZwxt9l5tV/FAk2AQqtlp3eqANCwQjuaoJZ3FsnCYVPPz8Sm3Wi53PvKe659lsbeoDHaYvYA
Zo5n2qcMQtCPT6RLb3i/OHJylvjKM4tI+eIFdx7eJecTjQRDiKl4UimtSsnDwgeDfYeiyWj+eWb1
Cn1o4NJqxGkoxnsuT5bKKdt0wipunbEFHABrSqOG0sihGEebY8EbT01VjEEpGKmaBetTJ3VCW5Ha
3Px5aDwOqST8aVjGHycvupu4Af8BbBDLfr6tdOg51xdVDNYxT/bCY8FtlRhBBcxiMrGiwWLCgGny
cURkE1iDuBvb4RM34j0aGNyt+srMbVGswmiTZer96oAxDfezdJn4Yo6Llqb/ZT3GNhd6gyHFu69D
02b8+Adx4sbHlnGkBmLyaGJwtE2PuCgCv5Sw9+3GDlMshh2IbMFkgXGvF2YBrFu5iLsIUsgLTj0/
4gK5pklVRiCuuPcK556C66Kgju0Gz8QvygHChoI94LDAp6u3ua1r0L1giKLY9ACrA0k+sjoDjJVa
+TPMAnzMwx3SSaZA/2FYnIe63lbSbCr3SbUu+7KbX3IKhsyCTrVm9XtrIeUmgwsSK6mMs/SPOkU0
4HPMdZZiGIVpcl8arXUq4Qe5rP0DJvgh+hVyNcRvlmsmT5tJVnf8lLHzw4baBWuzXXWpCj0tawOS
WHELCO0x6/2j4W0JsQHwEkjcKTtHOr+jV9kfUET/gCGl7Mf7g8dsCbH3arMLEt4n7AisYR2wJVFe
GWd98P8NzVBqfz1xIrssrY++WoOGt30x7IM7JZDPQWjHaQzL0aIP7eKKeHTK6kUiBRlL/nXtvPDW
HUZdtQELMAxbqoiEeO/T/lkfGUTn6EV3VsPaiDiBj7jrc3AQf3XTqQ9J3iZMgueB9JtznJhfQ5+c
h4IlDQFeX52AKukWJ9VdV8Y1m2Aoh87FUIhNVU7UTpkr6FRGI4K0t05ieay0/g2B2m/DPwdldejZ
Th2hQpP4KgxWUbjmONmYCC6kkfOtT0fVth8lQoCTyFpCainhtj/DyvzikCTawTGnG9cgDNSxvg2L
wBzGfr20SVIgwpaII/77NC9+Owvn4Rin3K39k/QvxGFog4QQ0ODo0Mnw9vtLb+iHfM3ubZXqoQap
fJe65MJMrigxJYlxJ4zyQWpJODLlDAAA1oG70rWknkBSNPW/XGLfKMcsZL/bDI9tg/2JDGhX5dp+
gBu5t02NDCk5RPP8ppwF4ppBZzau5UEO32LmvTba/pIJtpl4rZM9M/snVvgI4r1Ql1N/A0GsyXL8
groF0B+GSuavz0ul/8T15sAgHCJzZ/3Rr7QLRxX1Xpa/wj55z73+B3NkfeiJMUmyt8nzH4qRcZGO
pHdXmCJY+4WALMEnYW0vXCXJgPcg1TP/UzsWERvvPyVYVfywfyIYy4q3rQhtcpcD2HPKiukKe04o
LHnIfuBEF0vLIzcXM9zpYF7wJaVpvU9XyXs0WxD2JNEOJbNwNptOr+9H1Is7Z2qLgy6CzmQSYvkJ
u/tVvOfpekHRP+8arWCB6XgP7kwdjY+BmeXM9tCHaO+gb2Lvl+75c9hxC77i1lIjPoPuaFXpeFi1
5Qe5xwDomv1Z0UYwcPzcG49WT/BJuaDvJdjCDBOFMXRc6HU5X/wSoolLhnDWMHrMthkhO+4zBjjF
io/AIE8u3XmpiufSIHayX2v2crHzkCjCmsaRAZonekoacSBh8QbrNIrZuQ3ErPgC0/XHqRqI6QUj
ARRAoTAGIgH9lf9KzGyJmHLOFgb0rJ8OfBF61Oek+sZD+QG+0OP5Auc5QJUStc0rA0ZyzHuuUxIC
g6EnqiEnYT110bnRQlNFE6Ot9OJlZhXOHMv4pD/Shoz7yuEFnEeC+5AW7ZVkb5TV+muVxV3E7Q95
m7O6k6xiwFQRXVAVd3osXjl/D4MB0Y1Qh89WkOvdG6sbogBseTw5z2cbLaypM+wta+9xEs1yiFGM
0Jn2C0NfB2HB2OQsEhnSIYa3H2G80+euPFqtd0tpNrAvKP2o99VVOR3MQEnFNvsv2LjAo2RdSM4K
R+xr108onzIiXpaSnmjz3V76dvbO3fxe4Q4KeK54k5mO7FrduWrxqu8TV0/3SjO2v4zheP8hSlvb
t3VzaEq7RdNQhYD4aiRJCAonA344foign1em9z2ba0fyH7dvLFeTg5RsNha242X3avhNE1HIYcBb
if4qJXIq6RRH9Kg89CZ6StInTWRbDKAslHCyW+pD10y3vgKFS5NlhAq0DpLsGtotoRGJIlRhSrns
Y1ysFXPC2EHyQ9RI2MSDx9vEd5uM9T+hJW+z8P5VMS2RMbCe6vLmuUcsE6L4/XDYLyidgUrmaZGT
i3erbJx9scj9DCiCDbweB42HfqyCP0VgL2EQ2pZiq6NrKiGgBGnJ55dYDVCklKiBArtDZNcTqkSn
pk1Wc7zBZVG+IL/VuuxIrB4/q8cxMy0FVU1zV6YjoQGKlOcW6X5pNsx7eGtTMCroM1iryim+Heru
3U1QbCSFueVWoGCjDcwRfPBonti8LbsOgWxkspUkGa+z9jAW+altl/jiWRzlzCTRZO8bsxAO/zsq
vWzmvffh+JMJtU9T+9+c98dJFGzWib8QzfrGqMUIxvrLLRmozVO93bIZ3zLc9n1VuNEkjX29ZTEQ
qi7OiuOxEaxuoL+BxMqEHYJFYV0035m0XzvdFYwb6Pg5uqn8bbc7CfQZNGljkMUjg8vNBJ5y8154
zCn0GM7vHIRWqHnJc7CH5r7a8nRSe7lIbcI4nKBxEGiy6kYLi4prtZBsxtC7aMdhGhnukg8uTXM9
MHBDepaRIFUbzVbPosQeyFfiu/Al2jg6j4jlf36DNrryiwtiBnJU6v7JGcneNEsEMjMkvpo0bxSF
mbzjljeI6IJyh0AFYk1JK20TC1ZQVEe1GOPITBhBOXMR4nSjGRfdm4Z2lc+f6UVj9r+pYX5CK5jg
RS96mKCts6VzqkcOAbVzMpbDYH+zwEmaa6pyY1d1CBUGs0dhgphgb4zm3RJf5xhqZZZOGIb0XEPR
IIH/oOlAqdAfcU70Ya2SrxIRVqVhFzVGeljGVe+mWMS+rKnSym2Q4rGTyj3yMYhqChOXtEFlMWgd
DJOtB1K1PdZ7Ls4GIicy6dDrlTzbmv4g+0JeLR/4akoAUGKy80ea/m7C2Gy8Uu4NQglOGJ55l+3P
1Z0Z2xJAyAOknruMpgN0Hh+jq+6tSY2hQuoEhnWgDRFH9PSPpomcIeMiPTh9MXEnUIZDqtpitMdi
O3reKo/GcDGGJ58QwkH63xvtcCz2+ozgUOlijlCw4jle23CKy0jPmFSktWQe1ExnTfMnauRxALHt
U12ROZ6oiT8PbgU9BdXC86z8m5Lz3xy155Xdoz3ObCSAbhQwh7xmOuo+rjGwhiXtBz0JOlyHLfau
KFCgoXR/KfribQCvEGCy0MOiJshhIGhCg7WX2AREesyhKXTTg+bGJUv4k5GMv/bSIrPaBr52uUmP
jObXqdaHJFZwtIpuPzeYk1dr9QOFd+G/8ib2AbxAYiWDu+6eeRxXuDWMchoY5VxXDqIK+e32y4cX
3w0OfZescC/V610tiTxaM/a6TQkct02CIUuf8XcYh7JjDVDSWaTEBYdGRnL2iq5KAXakseSfSnwc
5TIsh7oBTVP6OpPuTKVR4Y7UMDGL6CruiAAeq4umtR9JinDfoW1lWE4FyEXKaqrkd2BcU88vWp8d
LSrQ/aqQO8SlNZxbh7QKyRpbm0igz4jdCbMTekorWETytPRMgrT1xXXKnCi2/KvDMceNbkb20NqA
cUHsN4YY9qXiXnEKQHqIgB56FzlHpRG6SzAblW51KKeOJCwspkchG94dUf1DaA03pch+mMM9ewj0
R8R6V1dr7zrlvtPm/cEbRsnD4i8wxxWToWr1fUaCBgNQ7AFa91KlxvOQIvwcLSi5ZWU/eFnOmjXv
r6jFssBInI5mh5EvIXkn02ZYa4r+4CMT32jCJOmAhyUEcXzMWAsdIXp/lb796zomqa32pSvm75rk
xtBkRU2DgD3HYA6NOPqLH16eFTr0Ha09igjThgFm/Ml2TG/KrPp0yOFA2Ygcl8yE9V73y728MPvw
7toyu08nJmdetmV8eMU7IZNLOFUVmQDal4hhXf8Pe+e13DiSbutX2dH36AMkfMTuuSAJGpCiKG9u
EFKVCkDCe/P05wOnZ6arZ8f0PvcnokMtU5IoEiZz/Wt9q3W5l8l0Gdcm+SWSpvloRfmZkMSPWKDO
mERCP3qHW6AJ2jDH/OwNyuDPSunuQhMnUlvH5yrOnsZZrQ4di9vBUr5HjUYD00IMBJqDIhCX70Ol
60fUaORX1bkF92Eec1g6ihytvWEcoMr2eB4ZVfai7ylUyXfqHIFQRO4tJJVIPUgwYsH3sZngYip6
ucMdwxUEvsm2lNYtuAPC9ksGugeue6t37S1dOc2GJNJTS6iBiT8OK3WBTOOV8LhqyW1bW4/XHyDM
7ow2726A40zHqOZhMBzc2oE+HIgSl97cQgePSJ15Cotb+lmt8wIhKNIGo5zjxBu6obtdFivYm1pU
3rzriTPx0IqKu20zGuckacSdG4hDn3XJTjCE3I5iSraz9ZLYBjxNTYmh+iqLyx8vh4PKRkn7lsba
OB4z9rGLBmQ3u8ksbA+3xoaaQtSUkrKLkD1S7qjNIdO5kmZ1bkE7Ryay9ZdwEqZHJAkPHXs2poi1
h9dfkpeYZ/q8gt2VslnSsLm2+VEso7m3jxCaKMtKjE0ds24WWhzt0ZtRxJIHM1MNL4WWtp56HTtD
W5xAwNKLNyqPxYeCKdjDBRT4V7xkUp2TKHX2NPw+RKgoOzHb9pbiGdxwsSoOuERvJL2oLMNmmANV
K4mmY6SBHGoz3eUu5FY1K/lmxMiYj6y8APeHKkm2xCacJPGIlbF6EEstwUxx47FoucgFeYT3f3Rd
sK7VJk6Z+ZFfoO4MLcEk20Oh0qh6dtdyT4TIgw0SeGkpWPxHMx2yQZCilRgUJlc0BHql7E+FqtAo
LhDzysZiklAqe3OwuEIUw+wZQuaPkausXe1StwPnduO+x4kGB1qGz25e6ySCtbd+6tWtU5XPHTT+
Myll1B/HviTI89gVb4Z4Gh8IeyOewjsLWWI8G7bzcIX5V6bzA3xDvhZMeUMU+VMnBKFGqCD96HBN
CHlZ6XjUOKARlGT4PWH/e54LlgWi43BpYbt5wYA1f9IC7uYsZ18BwlMMWZ8pHYovGExZQs/sORLN
YHwY1fI9TrObXFlW5HPlHJ0Qu4irl/tU16yXoYnWSHbBl5GMr4pkJ0mBqqFjK1GJUa+mWhO3rsi/
soXUjWqK/X/MunNNPCFeYtgo/ubezsz7lhppUaHga6wMfHuxPnIP027xM5m4NiLXK9v5BHM9e+aR
qWe0vp0QEBBnx3mtGdGyUl8x72OuhQ3nWBQsAvtEf84721iPiQg5yXgRWey0Z7shuyAuVH40F8p1
Kf7oqA6LMqf1rGxpXx2m4piH4RaTaokyOAjm+cajNRj9Gu5ug02sOyn6QEhiUGg+jFD9Okd6enFP
QqF/ZgUJTc+uSRtY+WkQDKYrDOFGiSjUPQE4MW7VPqOMhN1iOBqvVcfktITAuaK+zd2w/c6e58Zc
22ZQ3MdY4JqoVHeViNNdJXvlOcrExqUIYpZ4CAKVmSN5GKZ8CDjUog6W8zAn7Oq7dlkD2S4shdI2
KO3s9xM7wW/KEh2wo4ypUaOeWzeLb6MCv0lfcHMYhiLcZ2DXLmlHZX3AWMYLZ+VeC5X+RiG/twvH
ON3Qr5XYmMAD7rGnBO4VhlF2wkNg9l4R5jjcFZFthF7d27N4od7vrOVVuu3HCpjYcpa6xJ8vmsQH
N/xIEbFDt9OOofblQOA8Nrj55g7foz1QfZeaJPC4dNWHGB4B0uSb7ha6TwcIdYGt85rhyi41Jppq
nlXbIDO+ynysLnZLddVgG4o3DnmLbGWO951kJd0fBxfdtExVeUGEISlOb2sdSB81atybtKQEqiXv
MYKcNLcdVmxIVOBd/eOkG8eEncxurJmYwoZbi1DRnkl6dfsUwIFhDeoOk/RevXJUaAAyGKvg6chm
L5imjwoD+w35+GKvUurmRZJBfl+rb7FB5H9RE02zT+6SwhYrEanZyW5p2Qr6mL7jJEwOAv4V66Ag
37EB6z0p4/7GZStWKq6yYwTE5tRgcNWo/bF3cJa27Hw0oewHzoW9wCRfN9bGKU25oxJCePriZOfU
2xJuwEgXOuXpSvOsTdltHWuE8k2b8CbRAp01FUWxIKAO5Vy+5f3z0E/xJcz6c6dBNMILg0+V5TPo
hP6FkyGp4WZkTGaGeEEBLgeXjBuMV0WgPSRKtAV748u2Ko+cfXur7upDYzAbMANXuYxMACkJmcJb
t+MKkhvjm570t+B4ffZFVB60sOSV1nQ4iW7wSTX7AknyiAD/LhPJURBnBtaEJXqWvNc0SzPu5ngi
t4L+6xaftqo9AaPjdM3S13pqTB9UPxKcdWNp1XCDa2T0AntR31oc4Vxa9IuS5G+q4E4+AS4/zdyz
9+YUU+je9mfUv+SUO1NBd7DwJ6OyT3mBAdxGW+yiuD4qA5BT7JvFGhYItUZW/JDIdDpUg4bbdMzz
W/XTminIQcObTuHIhAhJijGbQoKjFH30UNdMmPV4uKNtNvFtOEx+ZjLl0hv0RiNPFYwBBKdkUCEk
9j0rjO7Uz9gYonEIbzqoDju3I/HK4nsFyKajyiCXtJpHAbK9q75XCVW5eZWMFxk4h5yY/XOeEKMk
AbDc9kjV9KV8ynS6C691JU3KvEen6m0pGSDpNPXtDZJDtM6i8hQxC1hZCB6rnChn0gwsEAor38/6
XB5l5nwbWTRtwFATanGluxlcCmpA/5ZUczaUIlhs46Acf2t7Uo2QYLxG7ZKPQT5LlljErmJtDdr4
s9HhzXZRYHgTIiy+k4jVuS7vKHwipsjejlMJAEnYtM+kzlfdaKPbSeNius147hbMWxkVOPFYrNvs
a7t5kgx/nREHCuqrMyHRU6LV+9kTFcXKV6HEflzLH64rOhYkCibTrB3elInDLEj9xIGV0jUvTZWO
NCQx8oAd86USq2BKshTVTlm4UcjtcVawFJ4mrOnFg60o5l1sjWgkgmeIGSlZJGpvhfMuWsDbWhLN
W8PBDe7WKHOxfDSNsb81+Ausqr/l1XsMa4Qire2wPeqgQDXzXHNVXwGR+cQJt5kIZL4b3LCb0Ppk
yq09KVPzGXGvJRv2EhFfeBnH5LGvStc3MaCRLuiYo9vOK8P6zZThKYJzP78Oy3tTSc3fGASdH6YB
DQrWrBL145uwtHI5VVi0qQQ5vivsb/qZ9G4+OMk5bPrPOKVqXUyK63XInUejgKUN02Sj2LF4x4Rz
SJXCH9NhegX65iHgzkhBMoHZ8BAJF2e+mTSHwmV8W5T7MCizkypQ5TUbLFkcguMte/OG2nn9bmb8
dlJBy1gINR1CYpgzMVyERos7bgf2qjYWt7nJOnAev6VKYmLaZHaqlItcaLp+qcTRIeuJrMQ+gFzu
kg1YvZnF3SrSKAcQbffKZjzCFasDeZuq8gBc8jXI08Qn11PsqqYptjjeTuzy+auzTNsKyhxWtl2i
vzOkUfLn2CxDqr64yDAfIAkWtS8ynLWTBm08ZmVTpEXGTtJgu19WiTfTY6UiTXSKc5DV4B51cOaE
SqjVicL7ojGtxw5bE2atfKuIfAIg4M5HztWPTLFsX2KZzqxY4SksbrKgf2iDAEpswBnbdgO1JEb+
Pmu545GPrYMJGgaG26nOFF+hQQu3qW3zLDTlOZ12BguWu0zj5bANOJYSgHyOLLOPcwTWUKo3dF1O
K15Ke6MnNd42zfzMRYdFZUKNo/JkpWoFcfLYIbRrJ49KhWbO3hN/YPnq0sq0i7hZqxQPc3RkzjZz
GHKR0MUvGPl5on/juGCei+wvhTFtqBP3zCSy10334hikSwE3oTLwSFZQqWmC6aIfDgsJtQ7Ms9V/
F0Am1lJLsj2Uf/BAMXVtboMFWXewvYzFYweNcJdZ0xPbNWVrEtraDExQ1pDfyfkCvN9Ow2J4aapl
MaWd6DwtvQG/OzwX3OHGWZ+aaT8X4h3eMvEX4V64vSDDOHW3C1sOt1EbbezxSXW0mzebxN3ZERPC
bDb5MXbEZRUs15WpYGlgnQQNcKuqaoy7BGaiHU1vyhA/ONPitmhHZmQIqZmBrSMLLU+3stRvudmp
9Qzca4DHfr2lpzYD0U4Fh9IG+1m9bplYFuIUeHYGDqLQziUHGQMX1UIpizQOV5pp892UNZ+DA14C
fdN3tOJRD2h5U3uItujxKOlq+GI5bKfguWWPDisUlLyF79JMItjHmd4cu7IR92qBe6NrSThH+B3Y
UnONKpiixFNjnCaTluKQgMDIbmEzSjg4wAGuL1vdqUxOlOKhKjhNOHUTdsYg6y2pcEpjnzoWctjq
gPbvJ5XnTh3BQMcYo8i+rXXZ5euaF35NjwmVvfFEnjDaIkP1mAbPozoZJ1nij8CaGp3x3TGqUCll
GeZI8SLNuaUBarHR2fVTZeorOwmeoro+cx1yDczbTcwmP2IXsy4tBUOrGViIxRTmkfHAdk3k3WXb
5OrHMqWUAvuqHHFP6bLwptZUNgFGrp05N9apSZNDT0uPUvX6XU2n17qc/MmS9rceN5hZvzMdnL5n
pKsXUgU4Jpa6rJ1aGjcC+CFRlJ20ROm3Vf0SV1l7E9AkQ8MVncLcTJHzdFxYRVJb98WCX55EC1aK
INlEiPHeTgiE0qgTn2BYuNpr37b5RS2jZJ+OWr3YMS8dJREPgw2RcB7xLFWolDcUrTv67MH5xfu9
rGOE5dNLon06A8MnhV+I10+5a5fLh1S16lzJoXmxMUeB7JzMSx9xoCgt+FzR3CdxyGgZINk6iLLw
ooSZr8j0NR/S/DMOhF+nwHDUMbzTckST0nShDVPjtmxU/jMI6cqi+4mEhJ1ds1UqYQR7Zu3a6PcH
SBHe0ti2CXCumeQh/jDvD3OXxVLkATArfLaiyY5uBy4EGByo+taDglBCPQ37VrP2EbVvXu++TLPK
KhLfZSmcXd3BmQzjSWP2Zpxt0NCrYWmb4P61aVl5n0pMGF7bNNxpq2z4i7/I+beqFhsjkaU7Ag6N
66r2n2F3SedqskCWnNT6YRT2rUJdesug0wD4sU5GG/GU2/dBoUMuVfItl+p4x59WuaYEkqVWZ5cW
kCD3xCiNG03iCQ1iRIa4Q8NvGpjb+aw/4WHRfcx2UEaUUdmFmTBvw75fmiaLF7jfDSEK3igG43c9
4yowSSM/0RPpO4fW1Iu7JgtLP9M5DiiQyY7M4d4dzJU+OxMmMBU4lb51EW6h0IeTdVtn5Id1LGeb
zDbCm0gZwcGq4GCqTP3sjXTEr4pFNAXhuI95lL6YxPH6Ty39vUmd5tBUZHYZjt7VyTSesToztS5c
6zKTNzEx8Z+yEPeVBnKaHhSvZTdyzMxCu7Ebyq7hncVryj/UW5P51NYxqGuXjjhUE1TBqcNJ/J+P
S/3f0Pi8irD4DAGxUF8qcX8mdJVoPhKJMl4DPbu0eu3sw6UakgjJSQlJRQQUSp2Ek+9AaLXbNuLU
p5J5oSqSHzdUKD/cM4oe731KWwBsSGfkOprsO3L/54B6kDCmkxHhjDa6OYJMOLwNufFIhqtfaumj
zWh0DxXXjFqHV2rpLc7/Bs5fgzuPDvL2VhXDDg6h8xdtJ9r/dPg6No1HqqlCdTP/dPhazWRIOKbL
i01GnqVNsZvLqqPpZdK5g3OZnSO0VTs1WIAONK73Jtvjv3j23aVG4efLggm8jI5kQ7MEnUfLy/OH
ywKxSXWwwgHHW51w8QkVoLO4j4D4qk+Lnwnn66lOu5M91upL28/PJC5wqI3jF6nxZ5Lh7ltmR99G
UVq7JWUH/boiYD0AAjzgNqxW7SyIp6FuYwzP1uCioEQpLMBnpXuORfFhzWRrbYOSrAGiuEEPFdlO
4qclnjci5ejiy8KvcY/c9zBNBPQ8ygHcQN7/GNjDeyx5Yc2i3eQGwT+cgCzAuuaMQ2hF5TvpkCEG
WzZ61TQNBz0gsNLh0pqJY27Mil4m0yUKqFVoDgKFjo2YtSaN/pTGb1OIl9Yg8rlOJMmc1jVenIia
pIRPB+qSoWeQ1s4IUWahfCwvYkEX06pjfb7CX1YiQRKFn4iUz8QEE64CVO/chywfQabA5J3VWwQ8
BsYR82hC4GRdzX3dwMnsNLZGjIuDQmUn4Bg6yu2Tipdq4g/wspgy3i6LMAYFANNyy/X6Xmk24GCW
8t4PrM/Sa2rUmcgdXjuTkicI/Oj1peupsfVI2hvLEKSXeCkqbZpsnTRTuG2X1XwYlieMrSdCYfeZ
Bua8CSnCBQ/3ajokgJYrC6vtFlIVrsGW1aDD9b5zMHJiCaoB4Pl2Qt7eGtHhpQOqQmSfpVAvy4Y6
EZ0Dvgd/UWDYI4dCT6hdsfxZ5BdZOxNjn2FvztaHWkP0CfvydrApMq7zZ0Ot3mKFxN04QBHWcfmH
3RCvhcnvFaR4sO2WtwI6x8xOuCHFAL0mX8OZfWhGDe+cwKA7aucqy0acnVG2ZSc6djZPrTXtaAMp
t2STsDFCch0NiAC9WTFA7tBpB9pxyGtA6imyqN4xYMVNTcsD95jWuS3kk1mX2S7rqIhCevSyFqdy
V/HYHLeY79mKzfeOQR53SqX0QTPjjYwec7jo+7LEpVUqanCsBK/niPq0xXdR0PEdjHAcBVShONnN
Ye8eyZkqZyFIZhtDcSgtN7sJgzm76eWdLIXtc9Crx7bQAUBoOutUK+HwbEc0jTxGfEmjhKmLKcTB
1ER4diMO+8QoX6UG5mEokEI7c71cRl1uUkBBLV5Vtt9pgeWqNBbvF6DWJWrHMm8gJCfd25Lt5G3U
2w9FgwcgmCxs14ubQk0sRm5pc+saGAViTDFerhv5MQ6NR10bolsRZT/6KXMOTsrCLGzz25Z2RRTI
aG1O4px0UbmTigWcxYzynaZhioiBIhyI0S7pbCzeLnBYK6CTIsdxwbztZkpVOM+MJreMJi3P0fvv
xPix3eSISVSBCIozv/qsx+zSGeD2jcZytg4mAy2n64TmeKtfiXHqjzkAAwgExA06dhBajKRC58B9
4yBVjJF1EmIJW+HEWluZeB86U78BOvKkDKnj53GK1SsErZVFRn3Ae9mW44EW+OVQYFHR9lO7dxyW
QhhnQsqR8/fRqikHwrEHIwHBJ5uD+JLXTN+CWNdOpNEds7OYPRpA5bPsR9Pp8SFOlXLtBO1F6uzH
cGSwQbPmR6Lw9THHBUy4cuzfZLG18R2lQT9dysDCzi1NgoJpK4/x0E6rpKvGO9UJvRbjxAOQjK6W
6Q13hycIi82lqeb7GSYRV8T2oBQze2FCJkvqnGfQCbKbuC/fWFeAEY3NdGOr4UPdyve5KOA46u/6
Mh5DryXVEJWbXFq8YIMEkhDXNBL1WopIhAx8hUKWyXhTlqxZEprWRiaent04QACr4qWttOYORttx
qjl8cyuSGzmi3NKQk6+7MU8OccHsFuciIG3FRI0quK2oEEl280R/YW+RSMOBH70QuPZsEyS5Ouru
vinRzvsS4FNuyZfcynRPqWyOaFgSscSvAegz8nKB3q0MuCLzyskeq6XLcpFa//P9d7nH/9vdVzfY
DrmY3Si2//nuO7TORBt2LzFxgzFpaAAFYJ0OZEJqbU9s6c6KWQJdf+f/+alIuvnbf/Pxt6KcmDNG
7Z8+/NtjkfHffy/f889/8/N3/O0m/lYXTfGj/Y//avdVnD+yr+bP/+inn8xv//3RbT7aj58+8PI2
bqe77que7sE7pe31UYRfxfIv/7df/K+v6095nMqv3375VnR5u/y0MC7yX37/0uH7b79Y0HT/2QK7
/Pjfv7Y8/t9+YT/3Qcto/JH+F82W+dfHn7/166Npf/tF034FdE+aQbUE6U7H5IcOX8tXzF8tzREa
ryJbSuoGlpVWXtRt9Nsv+q82n6VREhKtQ82pC3y4KbrlS4r2q2GrOpg37gX8YJUF2D+egsvfj5S/
v3Y8Jb9//FNHuPOn5bTOD1GhCrKWpi2FB7kghP+wnqvssKPcZGKB48BL0ZKti3UNp09+3/Smcerz
co0F3Cka0kg9JRPJSbZa+Wa2o9+r7UOXqVSZhzRlgQz07aIo8SzSIlhfmiJLD6g1Az5S2z103EVW
ZcLypeoqUj9tggt/Sa1a8hRoLCVNxKiuNopDlac/IpDYfqLTUlCLSfOAAOxT1cm2Go1eeKZ2ru46
FwXrVpoKG1/bgJxG3nNnGeoG6X84GqW2M+M62aUB4L3esm9JLOv3cDZQSYU+bnMtX8RaBSWlmF26
XjSrOCBH1gRqIvJFUF802rKUUs93MRMyVLaMjYSWexPx2Z1oIk9LC4iXdRvTiOw+zTr3RAoD/ZD+
FoRNUgIs6Zj6MVpHA0qzL2XIyRd39n0/Wrd5BVYiXn5FH3UvitpR86WjfhfI8Qe7hnrcJQwb9DRr
VtnUzbtUK+7m2X4mBhftylItDlOKL0/XuGUqTcZQz9Ly02i0T/bQvQh8eZ7N9xyFhHbjyGhvlsQp
DFu5GSpji3kwIMDM7WeeH68/rcw3VoeoGZhzBujENI9tLHCsZfjJiKgkvnTGdKGrPLddWb6Mkkgh
hzxjjCbelfe8js0tmhWHTvKD4oaz4VbtE0NA+n8s+uyuz5NiBZ+wp0hT4ysgoMVNWcOSR5axTkT0
atR3dJ8YW7fDWWCkpzRw9HNZuReLpcIRvBZtQ4lk+dmHN2WGvcNsnsQMIIK5UDbmzl3terUbOfua
IpGEvrv1UKWsRmUCtEeUBvfTCaixaTi7eEJndMsBv40Fh7ZLjZMjNdagBVzNzOqZIOVDv3bs6l3q
Yc5AffiCGzJf4HHuSyulhs0hWhprQbyyy2xLdrg4uM6zqGtx+cN15X86R//EOYXbbcGQNm1r+b8m
1D/teGeLo66jO+b6cGO7jnat6jzHvcTotagOSuL4TC1UinnH9kmvKrEOZR//xdbPtJebyx9uPjwO
BCFD2DwYodnWcn3846XCGZn+aJSLBGV7Au7w6cCgB2NMsUMgnyMQC6jjeGe1SsckB35lWFQzhMkl
YQdPdaSzJbFh5qTqt2mOP6Fv7unyrtaJgXW1tmMMA0h4OMObQvhWGt8WDZak7MyMr/CV0ip8d3nT
qmG2Gsbs1sicgGWm8RVaXbm1IpfNAzo8M+Nnp0xQnNBUunakJxI0w3oIi5pY9FD77fImVSgrZab2
ldiL3R5pFLez1UM/oknch7DR+Nf3miQddnBTj8xFP1Stf4hs02IBmtBIkjq5j/Oq4JT/x4c0fkp/
vL1+FogTYs313es/7eeeIFRTvpfXL1w/p7PYDECCyIFNEmQqy1fteAtpXWLUUypIcjzq63v/+hAy
MeNKLFtQMeeULZzJ2izhA5btq6gZv42VwIGOFXw3pbnP2B5XumxIJKWBYXq9muwKtXsmmhaDmgDv
kDEZWwXOhC2aTH82OI9JBZGlDetyn5TDnnFm5RtkvXzN7kt4zf/4MB3PRqIae5ug/JqykpJIBG+u
77kEZQZlxK2GSQ6y6sCbAlsdoW5sh5Pe+EYetv71vX+9Sdi7ijIjaJvIr7yvIGw5XeNf3xSueycT
ke7w1B/FkGMi7sizgR99DUyqs90y73wGuoyDwsi1vaHvP2hnprS6SBPSkbQtrQgW5v5UVRGrehL0
mMk0n2WdtumNCa/j8MoenMRh0s5+WwYBjC0b1HceADnHRLZ82qwT4vVuTBWFNp0M7HwED7CER7Ot
blwSx0fcIRx80XCogjIiSSBiwzch18UZFwvifj9ICZyuf1G5PA1m7ZLZun68DXNYk0EM6yfIuQIj
zx1pl7Z2IgToHmgZryZNvT4OYaRL/Ordj9QyCfhPNZjK2Nk1NaQunbEFjRPRuRVvoARP+BJq33ZC
Du7ru+NyTLl1FS5jSH2FsFT5bWRX/vU9zSR9Y94hk3SHnoS3PykCTVS8S7WIOI6WQ/36Zmja398j
Jj9uMsNil7ucEv/6QpguY5lByTdDagdM8Y1nVDaeqtn0DSqtN4zMCkieXamth07uMxxXO1iOuQ+R
h78VDgn41+Vjg3YItyOnDV9wwzzT9FmdYE6xgt1VTrWJG4BBCbwmiJ+u36HQmYK0GzHeagjqStbv
oQC0Oelfbs6oXHO5g7luCX97w3qeWU39QnvJysBy6UTP2fBgpe6TyFvlmLb3SSc+5iR+nx1kzUxa
j07BKWPCxWGnAtyYc5vIHdJIP6Vs6FV9M+U2YjnsFyz8mC2mDzMUIdEPC9mm/YyMoPIE7D0IhhH1
3SwH9hAlW9yEDeN6NmMEdoeVxnZ8bcpMI4OcmYDP+Vw44RkwuNsxpcscwHahM57DWHkIBIP1ApNJ
qDaEWGwOWKNkU2jxmyoJ1Tmfn+i+2UEN/pa7KN5NnJC2GC5uzKbdzhSuHg7A244aJglPn43iYehB
KZcPfc0F1bHS7n6SDviHkCu7QnRvRcn6WzeSymMJNeulQ8aVWsUpHFkZWWzFR2zprAy4UbLSSTXX
vrOOMBtMb8p004+0ZD9rDbOAFjHbnhq/c814dV2PNJ0sd5jIp7XadyaqVdZu84wqkkTTDC/Ao13H
fN1aQ70HLOHIHVKLecQNRAtWbJzVuD6x8ptIu2NKNTwZEr/Ro8y41O9sn1n42GLaYyexELmxbg8U
PI3AjXnSqjvNYFHDfebbAFUK3pJgujUZ49GdcTGn8W6cFczceb+d6+L79eHyp2lHNGCANdEbLmiX
RwKWZBbUIUbhU84CwZvmjkCVm8O3ce2OCFAO/zps5SFk+mOUDoV/IDJbCoYxxNOsQoMCzsfGYOpA
iKd3S/OosAZTYmpdbFe+BVlu34RZ8l5BIfawhs9wayG96bAjXnO8Js0eSkt0bjoQYUHkWLvEAAZP
2oA/p+hHcpijT8kcnp3MfRCxKzfaSPo1ILa7IQJAZF7/IsxNc2zR4AxsCcyRRohfrNdyYjJcBwWc
VhaabVSTVcpziOvWEO9IBYwbWYvj9bm6forO6tFr+vaHEX1YuuA4ClsG5cRRmlEey4T16+isw6zQ
jxAGus2gVB3DLooYo2GfQqpCEsgRcU3NJgtLwqXn3q9xfNbZ+KLh7xz1F9NGngm7l2psbL9hlREQ
RyXbt1EK3Twiw+Ye1igXZ0TQdWs9dyMfaSX3HNJVPsZxL5ih2icodDtwmY/XdV+skOGtVKSwSuEl
s2rnxeHh3ET1uxbuSZeYe3PBPCdh9c00HnhkgJUiv5tbjae9vqiZrG6dsHoqTcCAsbQqYBAg/Ebr
QSu1GNjyix0NzNwxuO6a7ilC2WKZWgHZK/Q3A/wy5bpsAZreovZhPFAWcGOOJQN39o8rWyH8mxVF
e5rHGiUEaFAQkmIfsExv9xWmNPDbqv5oS0zAEpJWaiXMBjCekpXdzAMZQ6bAn51Uw23HTQWtGouh
ZOwZkxmIqlHuqG1212lp/Sjw20Bsj7eRWRH54xQiHYKtVfnucllOhmQ4q+jwnKy1byX2FwmrU1O1
fhXWf1FRKX5eiNLLQ3cWozxVoHvSkWz/qZsn0UeDycf3xlSaG1iC5qjADIpvokY1j31/iYnfe6iF
Z3RIyyvs4odalFAZow9mPZuhyoIVFmdBAaj6KpcMV6IX+wqQCmHHsORoyYeNwvbj/8so/xsZBT7k
H/Y7/6aj3BTp96L/ST25fsff5RNd/VWzdJz+molxEpWC0sm/yyfCWvQTukAtDgFTQ2P7p3xiOL/S
AKZZDAdNzbCMpRjid/nEMH81GGjTYElFimEwhP5/Uk94LMum5w+bItVE83cEEwGHX6Tqzp82RfMw
hiWtQfCVhiE8JlJXuE72KqGQlj4yE1I/SdJq22g193WX1Rnijr2Bp4WjqxrwLbbE77Iu0jZ2vTTu
jL2+FTgaCbph8rQmbUsxb7DiL0L9sId7V1U1LxrQ63Wlu7GiMFjbTrOpRlNsggnBkcH2pdaJB9rx
tFMB18oSwFb9Sgec5ZN82FhOgWPFyGzmBQu6m6uBOdCU248HJWgqn9nxVtBPv6tDVi+F7bwoD3NE
HtxMbHONOMmtBmbGeiRmqQsaWEiPETK0bMDUyrgfE1Cc8FLYQ3fnwGm/IDgrYPIHP9Dy70UKYNUZ
y33upjeJbSU88uGthLoRpjy0uX20WveOjjH2t2wltWjeF5J6Athz5Ty98nwy5lBqe21X8RPxRQvS
+YOCWL4iMUxljsE4WJR4q3HHVAJWTbpQfxMNl6GqkEY1agMzd3gL0kLf6BYpTkV2FBf0NKTnsBGK
N0eSTMtYhqPb55h9m9Tr1P61R8CgJ6laYwSecUdbbMHU2TNHEutab3hFJ/zc/jIcHOIRfJiQZRCq
lebUz5l02B5A6Z9ZaOGCGuqN0quPsNnSPbavVdZXy/KLxMeY19+1IHgYlfyHruMYI7DyWTntBz6q
71OUdl5HeU2gUtcQjNhXVChDdQMWKapsY1X3PpeuCa4nqZS6mPIVqBYXcxXTxxGwa2tB41GwGuJz
Ux2EOn1E2C6cBvcf1X9qdozw9mxBDmDn0GLivyg08HkOuJhAuuXWDSFZIiMNZYkpjrFdAqG0k7N+
iPDP4CRjjDgmmdxTMcrjChrTa2SerIZltrDoo3uqlRsIJ3N4tksUINfZty3+ffrX3YXvd7EqdkJ0
Kb/1+jz7WC+3ilHUOwAKrHr4s9btnG9jxXmZpvkT9aemASQnqZWP+iZSOJHglUwbUAklKUIKPgA6
xSSAjRG+fL3PUrV9qk/0RR3LLJ8PiQVxopPty4D7UaqDcgtejxipgaNrnIU8quyu742gezfkmRy+
/Egk/U4ttp6MTMamzdkyRiK3t/Fo7Wh9rV+zNnudtWpN7nZpxk7TtTlmL5RTvTDtdDcEV+oN+X4/
u6vCXvW5v2v/l6TzWpIUu6LoFxGBN69AQnpXmWX6hSiL956v12IUoZA00nRPZxbce8zea7MCa5Z7
RbBiaCJ3UuHSIrkUk7MyyLdSHDdGkN+lcXyVWQMx1gEoL4NMACFaemnAJjiaBpB8pXKUquHY1OWf
PPYvmgbLFjIl9Bgdh1eqj0cjEltv1M29oi2JF8faXgBLtBNZE1EL70BPxGezqzxqmkeUNPkmC1bt
WQ8AEmIWCn+4tCAEcFFkw77KrP7//9Z1eBCNGZN8oGIU7w1rizTh2RXRa186ViCW0ESVvz6vnhLR
IxkNILgODSezAtceRcPGHDVyZUQytXL6alyT2b+OvKURwhG0Pc3YpNa2lwzFM1L2sPXogwIcwMdR
7TB9wt6rXJZKf7HQW6E4QfeYoFTVF03G3STAS8v1f+3EeteULqUVfgoamxNxOi7EfYBPEz/7enAW
Qa029U/SytjAS8Z7IV5jLZLH8yqSbCvtNehxl+rzax/LOv8YtOcmwjdD1XZkmdmEp78rnfSF2EEp
xRwbczTtqyi7VHPkVSFkgRIpjSsJAU0upnoTeSy/CNcerFSg7QoJ8xmz6YhttE1my9Ewhx2PHMAi
GHBuX6p7y+ovY6t9DnHggMrSJJqJKo4OdFwgdbT8EcnxP6WCkFt2f6OC3TVCtAVaShqhfZAn16Ps
XA5ZBW4xDG9xZr5yIbHLw3yaZbxLEn/+XtFVdHnfS2L1LmhfVPkFc1RcRn9yjS1ZhcWG4Qp8pDsx
kfeUWDgAQQ5YaVsfJp4jx8AChW/caDfzSP6cOoRXYodBKCjo1xHQ944aBhBZ42Eh/6EcN42evKNv
sllQI0bOYcMVJajOKf7usG08hPKJFaXcBWHDLzWTC7mLg50ssAOGASy7spBjAXsAOmD+N8XyI1C2
ujWF7NEZmSjBlyqC4mgGGRkTZ2ZHMJWKfMdVq1rdtka2nfP+Jshh8hD67AgIMAMg0mJEw9JDclr3
Vg5IIFMywby2Yvw+wHZvuzl21Lq8kZNSwL0RKNeRI9dlee1/w7EK3TwbjY3QKxjvMSIhyZc7B7Xh
hzDIyKXq9FEvpCtVDTCHsmWzO9e28Z8nNO7cqp4YyddMAdHSwuapwB4r75B/bn0rE945Vreub546
dMFyrRaCDscuOkES/BxTxQY1cEowgRV3ncL/r468ghAU3S6y3jJpC1b0OvKBeTeHozqL3zWMbZ0P
vzVwAxPxUXrEIWOpizD4HPCvo7JRPvWwBUGei8j61Y+qI8BusO705MOGuN1u84NbQoCgpn2Zjeor
iRA4ZgT2hPQ0QOoz92501To5vtBocvTnl6kmAg+QSzGyBMZjhcqnKqwtPFSe1ayv0dwKmOejlxn8
KoBs4wYD7aIpwRtuKWM7VY/VT4eTjH9Sb7HHmGlBfIsts61MkwiKAcEOrv/AGQi7wOydH0Hzk4dI
2FWejNqe/YsX11elb6OdHuvEXCqQ/7CvpgJT/qEil2l4iZez1sQorhlxU9GA1MInHkAAKD1lVMES
pMzayzHZVGpAUElb7tq537Jcv3WoQ8gOjd7KOv7qrJR8i0l1wsBy464BFszVk0fWdgyVkURdmA66
jP1dx2SSsgRAXKTBMFOArfPk2qrWnKVZkhwLKS8uH5LCTOkhNNJDbQfIFp3BR628qRO/pFj4aZb6
SN97RW/0AxJzH6poBWsy4yy4DsJS3UvNVNwCKRJudz+tMZKlmd7tyPm94tdhg8Y8olu2chbVjjz0
8pYJyQHGEu7BSWy3BJzR7ZubWl0TgkIs0NgfKW8bBCujwSms6OR9QFKB5XBcjKcQjoY9mNGfxa4N
b2/Ze5IeflQBaAgx+V0MikvThFddj/09nEmPLslSZT+PvnBUJRW7allf8WszsDXHYAvk2itDha13
u1HERt6NloYnuOZpXTlvwpg8LloLRmaS1GPMmMIewwuXXsOVxsrMCGcVdSCz+VROflLoJGRUE92q
NdA4ug7UeCOMW71AtyGXNdiR8aNgNoIeqnwqEhNJrgFqK5kxwVBW7pwIPyXDaDQEz342vYTwDSIq
v6zuNZRNZBTJSmhsYUTmqtvXqxdVLZ/pRABBMxp/2AvvCyofbzJgbXRsMzUQCku0JhEVPCUV0VZ2
cemffVw9Wq38aNO3KaPgYQzwMhYx+YPyBzziwoF//MvUNNI7w856eMOJFf/g54i2ZYacXUh4QeqE
ARCKwfcqVVCdlN/TpGaHRrIyV+T5deapPWbwpgq8zHXbM8wt54NM9MAmVSR4WWHkYR4kwkBEgyQY
t0BuoPrC+kGMhcy+Ct5w4fKf8cgBsYBpEJQc1jIuGKYI5non6SybB/oDbJmSa03gJKyi95NQ3wM/
suVBZPs8959igvC/eojqwM1g9sVWn4jbDBh6aOocOKPJkjXstQMyZW9K+wTMgIVgQ4Rr1ADDYuoK
7TkcY/b4wbckK/lhVlY4L3J06L3sGuPkBbeNm8BMIctTEbxGZiA8pyW3e1i/C/g0Pd1IiELTjxrO
e1gb7K3UK74SlCeYr5nMjW8JXRrnrYrhY6x3ud68YR6UOEPSi2EpOy2pBzvSp1ehe0pawLg1GU4g
RQiNMGmfkiTxBAg3u7IP7x352Bs7Rldlx/Hghmx4YD5Vbi7P37FKglSti95YS+kmAKRvk1iZuXWu
oiKyjJ3YFhqn1PyIlDWePR6PI2Smi9Dom1oZiqtWRa8MPab9okk7tSpMzzDqicpZ38vw+CGG8MtQ
K6roJCmV+njy9CH9662ras1fM897uWQPZD+l3RpYaBB7veI7IodMSAS37rVuQyEM+zZhSJZVD2Rm
OftVdk6a2TyjtmcNWw8NeO2LoswF0b3TMQwJa2q5HNIlxEyVVLtpBtAb9ich7LvNMrY7svgIJ+mj
wiNMI44ztgkA0RBGW58Dw5sUtjQ8twViapx6QEsdsSO7V9Do9GRteB3q6DrqPfr6bH0ccmr2cYQZ
tCgHDafUkrciBzr1b3n87++QmvEXtQQjMl9T6/tizq/MQh0EGu/z+tsw4Sa7C0MQyhxmtAoQM7MO
JR95VANvYxPgTsD3ZcQ4CdPA1eZf8jpgxleoqRgNkBYOnQ6NgO60UXpQZkLG8lA6hXIpONytCokr
2FJxT10soYBQgSOWnAldc0SdU1DRLuUIsVwpadzhf30PpnSvmzUJhR+oDU3fj4RmVyWhRlPREVFB
yNeajrfNSpPUgK7gl5XDc9ZUKmezOXUrfmcuelBMOmCtaN5PXbdXWfSSDOq16YwNnYrNtqJlnwwQ
n5KAcbySh5/iDDvOEjKWbyUiBf6rU6UUQSukOJ/UZ98n77NVwAcCvxh1KG7jiI8ihfVRT/7CtP81
tfplxuVoE9hLfxI9Op3gPm0k9qxH/8DSMQt+JvnBUuCMd+qzGJVjaskWZy787hSpDXrR/WyUmLBN
oMFGygmdCMkln9bECVCyWvqWqYLT9Pia4F5DmTPmcFd3yS8DCQ6X8jVguOMoNd2OhOGR6SGg+w+a
UVKixuxOkO9nipzX1di/kZS6CaJB9RBy+EEePidT+p3JdodBjmp1QTEmWuV3apDTKJ3QvMVuq+qx
C/v9XW9JwWqT/CGIeCAzw/KDBbmrmAoPfPxPXQegElUfEriJPBaDbZWK484cdL80obqlde+mDdsA
iJa5KQCc6btrjTphPyb9Tw5dg4TO6BHxBFg62VMmwUaWyg9jLFPLkQj/btCTQ58RaWo4o+oWPxhx
X0DhcPnbeqfyt2LbnIJHzUEOxi6NdqEZ4LMOvlVTYY2whAyoU2y0Ruglj3wsc4/LUYCyyS4uad67
kEISsRP3qXQDwvRRGiGsXDBxYhgxWGGjGOSRaPcxE+/EAHZpaKKjT8G6g1ZAiFGOG7jUcwHa6Ii/
dpNFB4GIDkcxmtwV5NTV2ODh1z+GivIiKLRMcpVFG+VAw45BY07+0Oq/JMgB43TEoi2WBmKjrTYl
gFKk4r7i9E1jQYUE3SzoLwKUXrpjQvkwTLwFBDgPYrsvNOsElS7hxQUW1x6tkW1L0LL51cTuEQ0S
kBPGzE0Ej8WqL+qKxiMSeDWAwK80L0S55JhdCyY9rdHZUpGDppZiYo2dRSZx2ECghz9r9lFfmx5G
GG9qD1FE3FIx8EpT8//2qCgAeD2VUgq9LBUlB5sJ9f+jKygdR4vFflUpz3TcqwSJ2u2Y527TvjCp
AYCT8T2OwcQqnkGWHTOSQi8zf4cpK2/13GsgtpYmu6a5+p6wUgGi2LAX48vMJw06TayQnF0Bnkte
9AUZjBjBF5dC0avImAfYXclr/M/qwJs2pVjlyIazFX342iWK6KvqzOyEJt6atYjwTnIhVwE5Qq7A
N8EP2ebKc7MM7Uqhj4JiwHmXKD1iHl3eda1+yufibxpmlpXNfFKa6S8ia2Uz1NORKC3JmRrrr5C+
sb1+WgopsvryLVWJ4CChfoxAA8IF75AhoslH3OCmPVoIaw6PFXJYN9KVjVFq3wUhrw7et+csltCS
+v2E1LxjG5ZQIIYVivoxtwjjCkjcJLjMJ+LkG/w2ZQEddL8QQF+Wo+wSUggMn+PGCO/9qD40I4e1
KSY+vP4gDg5hEhxII3qNtHjc1DVmidJUQajoErchvS/Muhum8k2aEy9sds0NI+m2nOkQmznYdPNC
ZSgTgEGT9pdDHAPTGe3SBGE9abqI18lpRBdo7fRS8IXGgswq/Sjx9JCyVb+Sje/xVF+0ck0pSaVX
nZsepQTL8Dwd/tI48bG4P0exf4GJA1GWyabHFO+dwdOKd14GYiaIQF2nClZODnCIU6oolUc/RvjP
2dIlE3F1wcSjSP/OR8qK9xhC2jqQBgdaB57RUwKLDZuzySJlGiHKBZJiB10z3EHLtbyGPHXSRiIf
zosEvwz5XUmeS9nUVL5NXtmqxEprVmS/VZgI5tg+gKnEG/Y+vdNao8KVw9gw1dngM5d1NbOixC7K
rb5iuStiFpENM9WQezAZVK2xJXnaWhFPDUdyJvX32uD2Z/OYdsnJZHmwTzWZQJOOHFES1zb4sETW
p+WBICYCmJTwOgQMO0WZ6RmDdAcPZ4jvpKp3yaJdhpCxSlIDb85pN006MQt8+FqPBwctDS56L3zk
FVOiuSxJQpGWOz5y9Pa9eGv48OzC4RWJRvheB6K5SZhCbnZKnl9L5uI7qQy2Ie4Lx0DrRU9EuvCC
LpaxjVIcwHAyeyos3V/g1e4YvoHvEPhbmAz7JPpSNwnjh66D7gRAjcTNMI8qrHayFsIZXRQuqAFN
Nn8W1Rda7oS8RrilqnQCvcj0GJV6jQWDQwZwO8d2WDV+KA0BaszUXt9TRCX9gaDi3EjwHVujiUZB
OjbCnOyEJLrKiI8AIk/0TrNwCupul+RAfU1TTRgrEmosVG9tR3OQ1zVm0uIMU4/Ri8XFIlnChdSt
RzVng9tqzSHKszvBn7nArSUNDUO8cPmT00jEEs/3QZYD5hSg2+BTMryGbezVAhaeWO02cRXVvjTJ
hO/06/Ug5Tf2fpI/WyPlb/ne6F4tJg+r6Gp36AnbKwSBzicdSUBZcG3yT05rLoh5rA+MKgxf7dtv
zl4nsIDxyBmT5rGp7rFU3gdNPojD8s5xBDEGnOqREASZy1QD/SZRTGFRZc0jmoUnr6OHpYTaXC7c
jqL6PagiGLZG/ZOApm71vj4sK9p6EkDDtT1eodQAizF3/WEIiheEtvR4Jv61ModINQVzvGOBtZfy
6I5Vod2YNQKmn6lW2Q+VAhlDKi79ObJ22D9kJPdwblPsAXLDc14U07YtY/QGA6WmIAyffWSyOAg/
6pkRTiVygquAQlodumWgGH6vlxe9svACxhW1p8A4H1kIiGCgvKGuX5syOCIlUalgrBHSowT7+2YV
1uRMCqw9rkxmhYzD07hb86R2+FKmAwYsclxFomoW6xfK2QJPXUj8RAY2EDC3FfpI9pouh3wTb3OB
BNZ+RvBADmePXcCilbBsVPHzeVR6irYZggeABJrvySfh6Fr1HNKKNe8VqEUeXeNGxo8Co0pBgNVR
h4q5YqCj8zKg8QijyIyWpSZiK8fVp/Ru0NfXZPFT/Ahuq3DSQ/ramYKe+yLYLTdWk9ZdyJ1ywKZN
vNEZ2ef9pGzFkGw7sYYrnmWZF2LEki/SLP9pIT+l0ihWHoahbuKiOPH8s7wp+l9RaiD2J7HqURsQ
aBGRZMg6Kwa7SQ/QSQHLKblScFPnpzQnzQ1+x0a19BQVZEZhk4EzYeLchyYizPXnPeYjUra+fZ11
hmR9LF5FQj23HZ5BNqlUimv1aK3azfhd0Wr8Wnr12y3K98TzDXyEFUnwmcvqs2oNZEAbwvrIVMm5
1Bk8w4tYcGZJ2nvdyd5cMUIzaCZNaX7vcuW1LUzgr0gQ8PZH4HqX6gWcluSajHicLP+cSCNpXmpw
W93FFL8W85gMlzS9qGrGFIA5jPlhyS9hH9ticA3lh57uldBPh+OYn1MmpcahF7eCfg9gq22XYT/q
L4V0z+hYS2fUXhTpbkRHg9WAHt5G2efX8hYMbJUk7W6aLwAAbat/i8onbh0KrKdE2GROCE8Vxw6b
EjpZIrsndl81k9Ivq76X+mnpN7h1C7LW2C4wEPkwCTmQodSlr+Kon4IA9MAcb5TguQS7MZIclSSO
mQyt+N4yBB1f5uKc1f8GyvF8/saNiKTpXRkfhQrS4Nirz2D5C9RXzXiPm0eZRlsS0/SRZZ5+x2Kf
LgcYPOlEKuJR7w6BhZ4o7vzIPE7hvg4OS0ybcrCa90a9i+A69bqjIre8NN/MAdms7U7s6MXeorH2
LOW3Sp/Y7/D1HzvmPdVV1A9y/S2Wr4b0WzA8KiFvIMWd27++e5bibVHvYfWXqK8FaliZV2SRIPj+
i8KvDsOlSAEhkHcICtkeWT9h97JHHunwQ8u/yCqW5a+AEVCgPmXpjnHckxlWJrXLhx7imOBHEldS
1FokUHFIxTn6GpPHjCTLqWAML/HFsiWwBJfjxMaQyogOzkb1T8IW1cXPvFo/CW8Z5fik/xTCs8x2
WrnDAWGj8Y76A6LAZPDV7l53x9m6BiUP+MmUn3h+avVYhB4eiGKfkqUS7iH6deNJ59ROi5FeeGcm
RLNup3irhLtCPfMrU21vGJfFvAxMiBgEDA4YLmvBx1rXoE0qF80NsEYEseO/nk5UAonZJhYJBfQX
Ncts4Z/G6S4y/LcsCMhc0KvflN7PlkP90JmRJyP6kxgg4UynpSdelN5DTrYZcjkqYLvTP1FLUJGu
+usPRNe4HKBBU0pFRgawk4wZhu2WQFAfG2eW3zZp1M6aF8xLYK6kYFKxMVAky5WsBSZr1PKs7Rfp
vZPfARXrFzG9ZOk1a/6FhMaCA6vLXYdLNt50VGgw9ZL+kiRARM71vBulRxbec42XlLBr4dsaJMzU
QNWO0XTTpgc/Z61mqf2y1chiTOR3sSlRLgK8Jf1Clu+hhRQHTXjA/7EP0ktxCzUGFOC3lxxi/kNK
DnmNgOofHtNJ/MuzP0n+SVnnGQkGWqZsDBsy5U9kM4mHeFZu8/g51ThwV0I2FzqiOPD8bA/iJxen
ZO3r+cvEeRexzUmxr2XIK3T93zxeTQbq8M+ryOXgk+e/iVoaJj0hZKdcvnO/2aP4TZaqC47b5jQD
BodTVYl8lCv0P51TgjpNpaeBVPMRy59jDas1vbInJif3JoroK/Yps8QleVV6om+INOjgz8fjL3oS
5JM/JuTTBEKgWsVOMGteqAI6teyKH9L6XracOR1/XVuhE0nsS4OjOFGadQhZh58gOxnN06j/NPPd
FN/K9gSpvJovlfRIwJlOb2rw2fBdkNFKqf5WjTIxvaCBAn5jNw4ppUrR1osbjzvDOmzGX8JH2wDD
0lZIHVH1T4Odk5GsI1DRlrECyfTrCOsIeuI8Iox2pK/VEVVOA0/x59h9soPfMNuyKQnU+2xUdsW0
u4pUdj0TVuhvkwCBofFFQefnb5mPWjm0SCmi5c1EN1nw1DeZk7KJpNiCsr1uDD/j7i9jJ5JhzJbr
r6HZrnT7VW+3nj2YIlkGoUmdLD8iHKGe712yIfyAzn50FP6sBYf7nIzsNilzE9WVImSsEFbpuO0o
/iXd2Ga9XCobQq8Z0efkPpBpsyHf8bhwNYddvtVaZUMAJkc8iR965WTgrZICmgjblGCpkejAnOkr
u6FrjOacgi8gT4xqia+vbp2SWgjo1UxWcj5DSAwm0I8UBQMhp+DT8LzsYjL5OmPAo4MFFyQOEb9a
tBHFJ0aWvTkSFkHpVLLvV7uZm01xe4D7nfKWltD04YtlTBtYFm3I4nR0btWgbDZRwCjeZKKbqzbz
CTctP9CVPNUBTeRQO6CJNKHeJPyGQOwZbHBBCEZ1yzuZ2xFhskWggFmQYgwKJI5GlE4fOCHW/AyC
L+DAMoTI0lcNK9NyF1ocOVi+yPLRpQBwLtKXl5G6Syf5eP3DyS1P73ScQ/pvdoB5/2PFB8OA9XQZ
tX8K73E5/MxsEOjUHAGpyULFNKtk2Swfs3oAd+/Vyk4A2cA0z+XhDyEldVVPMDfOeutDgfdS0vQM
XLQiB2hF5tgUMm9qv9YMTqi5IoNWBMYbK0TmhMBZUqi9OB6zBMYjPiJ91okYhDejM6vpI280E0dh
QjMwBWxiXhTj3K4RC9Z9/eeY2buCiIM3Zf16uxnqU65u4Ueh92E0S2FcEptoEawoyKcQPnjzklK9
JpRSpMP3H+bIOa3yqVmNy4PBPhR9EPClDAytxSOlsQ4koaaqVPA6j0D8EtXPNj9GFc+PHvJIBH85
8iaFozlgjNxzOzCeowxNUUGbbkwXky213xFuwy6afTxo14Y5OOh/oKJeGfQ3EXxyGC83gauCFQlD
HUKZ2OKrUBEoZ48Iql7GcDqnUPfN/F0eZe5qUkQseEP5qxbvxVY4rT7aFllENlTYsRCSZAwjQ9VV
Q2sfIvEul/HU69q1txI+SW4+sWBxB63vnOx1huZ3FQMwGfWbpruTwAss9fsSAYQYwgMA+JASQUQ6
wbYc4pNgFEfCZM5NJe7FPNgGA9tV6b2Vvxas6h1TN1mtfGuKD4EkPlI4NoSSsJ+efLQEfNZxQ/Sr
I+BvqWTR0SroCxFLJeIwJaiblT/lmAS1xR/wWM9MaEOM/oKsnszcuq2eo6IZf8Z+PhB2w4oqcPtO
9xb0dChjnS5/oVM/E0pwMdF4laaBo0MFcrj4xpDe06E6yZFwLMP4WgcAdAeWw4O4U9vgrluSb2gt
ho72jD1GOo3M6XIVVnM7e/1AEjvrP20xCBlAZCUSA9xKtlrMRyA1MJ7WkVqC0K5lBYLOIC6fVTDe
OxHFa1xAPM+lZyT277VssC2Fb4tyN6zDg1GTuKR2vgkAgU36Wy2JH2JqnZtWfUEXeSYdEjjbisT9
0patZbRn+G+tBSYhEg6Qdg5yxOCdwhQAOTGaOUnMqnXNCvEPijyxAkt1UgXpKrAWzaR2C62rqf/B
uvsD7XsuxvCRAbeqmnutG7+tyZUfjkzBElAG806SkIjUeg0vnCkyx0fGGBCVmo5kcT3bR/OjJqRK
lj4lRr5wyl1J4ee8q9NyW9ZfInv0dCCLKDlP+BvL4bdJDkF7CJBTWx4O78ViYIlLn+TU6DZbO4IZ
4+Ul7tmO+NhBEvmBcUVqj036Eqvfq0moxhBStMdBe294XXJM8lHI6EA7LGVGQDQgoX+qnbMu+Beq
5zZ+LYicjlkKrznOIwM1wWELx1RloljgLxr5opsnaW9j/ZA/mM+4MCeBQt2H4hdsiZOwcMfM6siz
ZT+pVqarOOwL8ZIoN3arjh75eX6JPfYNurOOJaK/arpVI7cULLqNqDyT9h9vNQfxSbFBfIuefEq4
tKWOIbdytuIrZIQNNPv2zKvkL1RN6siiHEEpms9NEaJoklU2smB10S3hW8QV8mxlHKZk4rDrhqvU
K0+52UsMSNOdVPgj6XO1w79i5ajDftKmf5UEqcGjHSn/lPSN9M5O2JTmFtnBkuyi+pW70gbGaesX
sz6ha3ejxqmcxkamOtoid/uJ08W0fM40R6m8BmWd9J0xOkEMS3ZOdmTipBSbZFO607hLQpRqbuwu
6ReXlyvgkGKAhykrq04K0k5peKksWLqEvKL5iOejBkwPYKVdGJsBaNkPcYA6kQJtxV3wpQy33AJv
YvxLOS7i2zoy6HkqRHM7Tc9xOejBzpIu0QaVon6l4jf1RzPt8+hjkl/U4RVoQms9cuEj1l/pj6CS
dOJ2tp4V5XwhnRqy/2yTdmbLZp947Tt/crT3QJpPMpJUXIYeoSK4aUog7XdyY2xDXbx2vohO50KK
oxGZp0td+YN4GIdXflmq7GbtUphXU3Q1MhnmS2/uRBcxKC8CdXq+TzaaQ6Rs5vPgFLuY3Dy2lHhH
lOI7X34F7aUevcx5zoiwfqPgtZXuUfxHsT6SRRTd0m47E+ZDLfUM1Z9xJgj2SR1u1/WHLp113Rem
B4exSI6TK/Dc/1RusBGNc7Ij4bC4GDUEW5dz04mzF35PADp+WP7G3H9S+aEzGJ88uIQIw0y2wEya
ubL76ntU3+futxF8o3Ml9axNeyE5LAQvOAR1Ks8+P/X9QQxuhfPMNTIs+hHC2L9Ko7raVfG+678H
CjWju8dBBuEBw9TwAt5Lrrep9cn3vzEklNC3SdqtPwo/9UaEy8mDoIcM9xZnBuwhH1oY2WhOuoay
pSnX0RsZOa5ZXBcKVsPmPMJsWhuuvH66cg18wNzoI7cJKRZ7603qa2cYbi1drozzEsa/LtBD+joA
k6E+alDGxS17HLzGr12wyakTdeyclGGWX/0FUmxDxKaxRTowvAWtnzOVQLlsG7e0YQ4uXqRsq8GA
ZR2n5wNVmW5PcmFXTP+W5jVoT1P0VrSf65NG5PHGhCDLNIHKnQWXw/9KUVLV/+SGlDKC8kjusH9Q
ldOYvBfqldyqODuN6qUqF7uYb9Z4acNrBBzWEDYbOfgMmxMtEX0TCI3Zbetd1Z6j7tyjsBzByB9m
695VE0tJQoERNU74gsfdLPwZaDEaYhrF+GcUfmMfN7/xMVNh9sq1K7/XD/hxFeVXGCiOhsRyau9V
ca3rncG23Scpz7RYWh6a5tHW14ay6R019mBxvOxayOEuB64rDyf6RT7xmQRWJ+1vIEncRfoog5Pc
vCO5Qe+HJSuzqVw4is4R9r7eH81nYDPeIg2rPUExDPi+HNGd6fTvsLmZs3kZbXEd7CISliEozp//
7afZ6cl+HXya8lFhG59kL6HyF8zecO8bH0Vo9l4ya2Vm1R1iyxMhpAab2DMAApFaEWj7eF3K0FNT
JUMkZq8034P4IQ23iPNF597rEbBRcFPslToIzc2i4R2DOK0emE8r9IIoSkt91/Vfcu5gsbLCW78c
ZvtTrDdIG2hO9mZ7yFm8zTl2bR87tasgN/cgS89umW9SOsu0/Ws3ldtEsCFQbAhwzlHJ2ot8XpDt
zkcBvKi2gx7Z99h/aALVH3olMbrjsea7vJuhX4noYFkeHozsIAXHUntVUgZc26nwJ+usRW+RtBfR
fBCs4S0loeI+mn9puGQ8oZH2tkK1Jxio08niiy+Fg9gecObbSfIdYm4EHiWob6tynAbFwedKL/7G
6ZzelGDbW+4qR+UDTK7qU9452pH4IwTNnoYcdTHVTdFyg5Pbgp3AWb9N5UmBTrb6WF0UtrvD9JzJ
mLT8T52ZOFWbb+0qX5/dmfNc93+e/OyqcDcgf67uFoGvwsYYnySO2eGIpNofqmvbYPHbh6F/vvKp
Q4cLvfPEzCtQYVbsvvdkyADsRMXgx41vbgS3RLEsgNrYtqkTL6+1trOac85I2bKpc+zoxoCPUAcC
7ct/LGjYFsPddqXiMZZ7XtyOVZC279PTFPuYzodvhFQ2FghvMe3J/jJdlaXrhTK6zSIMkZep3w4K
Y/SdYL2mlpdlV4BUU+gEudceTVu2RQ9VR8A6yGVYR2+VrMVEf5WMo8VBjAKLb6Isd2nGsPYyGUxB
yhpb8luXXfvhrKzQvTddoUKyQBZ5av3RQesD3V/4CE7+Pw1pqRLN4bXXGMLSUS0luOm1lRUK+jQ/
Ti8KfjOMIw+DimobegpuDlL3UFBogOHoONzQa1CcXSVOg/Sgdy9ZuaFhp4lBzn3OpptRPTukXQiq
aCW+Ar7yVtmW8qcUBWe4sk6v7cX4Yc53DnjC40VecmUHKRYF48SJURy7+Mqbibo+J4hJil/luxYd
AhGwGXcbr0deO2up0RsfwnIoN2W+W4yjlpwr/mhzwul8mLgoAg6smdvjBGmEpw2bCmS2lGzNWLss
08OI9kK2i7K37pU6BsTFhkfaJt6+iHYCm2HRU8m6pvvqdMXJCa/MmF6ICOr0/RoLU+2LaJtyOmFS
yM8CL4zGC8IiXqH0FcRDJL/k1DtysSVGDR8JRa8l+zyMae6hNxnKAwbj0dovDsRZ0UcUwMMZ880a
8FkGs4ZX+2NMe8s4hphOwwCOc+ixU3E64A5IWnksMAmRqQcR2lk4qGpyILlFyzck6BbM19pPWYkq
W4XfJNjqlS9O30UmukC2mPcfcgzZyCVcI+mdujso3aVf6UqoMFparHoTwLT9VYLvSX7rZBrv2Nyj
BWQddc+nS+dpqLEBIPyPpPPabRxbougXEWAOr6JyDpZl+YWQ7RZzzvz6u85cYB4Gg2m3JfKcqtq1
gwyzSk130EcqPkPyTIkAw02iZMm1CBaS/0cpN41V3S+zEjXhgpRfM8M2vnvZ/UOmXRWp6AGbE12/
cmTwk1jZImCF7Uq8tvB6fg/c5sGrHm7SdLCixzhv50Z6E03c9O3XFztgBbNE2T+LFiju1fSgKuMs
6E/kjnBdGvpWHHjTe8ot8If5LQ5U26A/QAAu/Bvsmai8pslh8QC7uodD1JG0kcerbnx3seghS/k4
yudM3Rr+wbRPiKe0cZ1kO8S5ruwdGBNmdcEyv4HC8PDdjrI3S/0ViKdNNSMqK8JwPlAPkA1p08kE
m2MsQDc4T4C5uUa0TaQ9ckZGMrrYIJ3EbGUBvzMkRD6GyfajHw92cRt42EN3wDrUbs9atGv1NQhV
C/8kXTacrAZToAarRwVmG5/NYYD23mN3QZPOCLtWSVcncvUcy8ciWYsvUPeWCC38MqZLejrdxdhw
GtVsa3Uc8zbZ1O0/AZ1K7TOefludbfDwZMHkmu2RsUdX74V0ha6ARom3cp4Qu7FAjiSKg4YpkH41
jV1sfunqB8mL+MA9m+qr7L8jaTO1XJgNIv9T3R+5cOlxNUYUdR6wmR/ddjx7/jVwbg5qutHFQ46J
6NwxxSt7hsHa25LiiFP1Q2ZhOgfBBWjPThN+Fquu2ef1BgzazTXUFOmcoiEuoDE89cl/HbLaLnlB
/QS2P99A+47o94g0cVV22QZdxafib5pkJ5uLSToS8otTwoe/DBZcLyY9aSt9MfAyK48uW1b4FNKW
/JsEXV95KbQ/nR1Awp5gVID4ID6rzk3Pj2ou7DJ3XvFT6Od4oqN+QHHOesyOFkYGrLcJ7Z9K5tX9
HKJt+UsqOKqdjWwx4O1qg1YJVYKs/QNK7OWBdg83WCgKTv4vNf7leAmSI0YOqquhBKKUO/4/K/gz
9fWA7qzbJgVA/iWsLmW8v4st6cFv1pV2MVDUxMlppB9qx33YYUn4BxNA/tGpEJOydDI2MoAZFAkk
8ydr3tpP/JjoJPesEmvye7sTscsDLemUPHR/p0o/dU3p4srMr7QPpVOAo0BwyPdqdSPfmBKVmbSj
Azb1q8R8RCyHJaz9qDJwBup0YzDRszy4d7h3F3DCZaBsaThK8r4vf4T2Dqtnd2CpU+hXfdA2evIP
I6O4/63Sq2nTJhw8ZxmaK8BlrvKXlsKiXkxuz+AzR7VNY6rOkteUrnSNXzLeevh1znBlxFNgnKnY
vAYHBF6LHOZacBt8bAlWknn2aOFU0FkcVlwZFBVtFxuJe2EhWSD8E87bDrSqaQ9p8TAJWcGBe2YS
eAerE4fHDujkSYzcatJi1qaXcAG30/nwkp+4vLfNt90sW3MZ+TtNe/fZG65Sx3KRPtbQ/sTAhuG6
NCPAwlsl9aFPt7p3rMZbXP8Y5VfdfvbKnQei+dspXgUV/v6Y5whOSeAy3LM70OVzCDeBwA1MF5Xx
HjYXRiA/Bzbp5YWRfqbFZir2vbX11Bf2sIh6YI3uqzlNmvbbLniPo7vqYkIMVGprFzUI3FIhVG/G
UFn5s77+R2w0Wk8W/u8ew3t515p0p+RWOBVErf4vJHFBa/NZ3P8xXblTwzcy+5PMz2EJy139xHNi
5q/NleNs1PCiwzrJ/RtCU9dnPHGDucwfGJz5APajnzBniagnrMXi1wASK34NHocSLJIJtM76mfKn
L5175WIo+3LkzqLNR44768CMlWmVopDxBOkmOQcaPsUw8H9Mm2j0eQUx6yc2OQ+PaQChigmnyq8x
HB4xrGkqNyuJ6nmjr9LZW+m3MfeKxxE7tt2nzduR40Hi9Z+2B9sju0usLZI9QwE0OMryBU9pxnya
5PnoMRjxE0u2gWX4keoHZx0V+D7zWrC16SFQIg8gPwVYqzzQweTeLh7+OJfZ8CEB0DFfG9Z51ObS
256W8TMNV9hn1cYmqdOZQCHafakeCbOd3qm9ZhNRaQdOgoLPubwhxpE7gFuBeHjWwf9NX4XBO1v+
qv2OGLA2uNrFoTfXVYHNG8Cm/lUBtRKQK0Y50tvYU30RmYC+9OQNO35Y5y99cz0yy5W0oP67BZcO
CZg1HWhl1gHAplxO1m5k6C+OLZCksin8C4RnaLIK4OmzqM+mhhJoZrl+eXAukjWHwy2NYPusvBZV
tf/vhyP4Gj799CMaD0H6W/ZH0SQbfginGvs5mG5Dfjd6XDZZMGVXhwJjiLBNuny25C3NurXqx3VD
b1NxycxAPaxoVnNKA497lq9J2urpKrSPBMAk3bqpvtUQOstDVxdlt6qd+2ty0/LEjRIsGrSGF6bI
OSkbffw1sZTLuCut5Kdfm8aJLSZxwPCStXgTf5jJUnznLCxC+4qYxRV2KpBBZuM6829m96/hd6Vu
kD/NlDD7C0yKaIH2/eHwn320Z2Z/l+NNy1oGW9nv1nLtBsrMlyr/0LJ3+ixv19TQIt6wmUOzvRFv
s0Ru27b7lL65zY1k3SgnrabJ1Fawp7mSV00OD3AvYE1Lhby4xLN8Sm6B8qRXUMa1Gu7GfJ+1Z3hL
rG7vncuoWP20xq+tAZSwKxELDNiLA4Hs2kX8xTL7g2h68mTwM7WcPfvikRWodhnkExxzvhEgF3HL
NksYy9Cuvi0IPU3zTRkkZDp1Nv60xFXPfSVIsTYElIhWdd6xrptHoxtSWFL5quunqLgDKOcWzNLh
jNgwlE7jCB5HmsQe41rsiua5fREQUhl/AdaZ2qFwiG95KtnTO+QgB9UlCaylAjOynr4j9rFK9WHH
D8k5Wc1KHQ9Vt5NRctAh93B8wsFNCY8CqEiCQ1T8jTr+dPmnBlSS1D8lUk4HtNap9qQzu5h3DN9U
KZiKDx676e/EjJcc+3W4HMuHmJzJVMZyCCCfxCTS1Ze6uoFXxrW6rSh66fBd49oElCAlryh7eSrs
GYQ5LXOwtSUlhxO37oYL5ZofJipntTQXnXVn2EH/i/d1x+SDu7Avn8T1iH9LkF8KeyI+ZWk593gi
cfzc4Pmjrk1k1t2SGMACimT8b4zTWdfuBepi4LcilgHeIQ2fGOayNJPpdaRXxX+Oy6edfkNOZh25
y8tTGvyYMKyG6ECmAsXno4bhrlu/krzJpZPJag8jL1afR7k+yOo1nL8GVpbo69y6fNTernWJVPFP
XbwUNQGHpBRsaGoNNqM/k/bPM75C70G6pmNuSnXdJD+NT3dEcvTP1H5LEuRfCnnwH5Y90KzJ34Z3
CxCcC3QgVh5ilNf0m19uK/8G1Oxm0Y75cGELmuoLChgxqDUNJX2FTOGh2qZ9OB+GG7h8nu5aMIhy
5fnEp5EYVfDe4ITrHUsl26BDxbgqdRNCyy2U1R2drgfuYZEVqKpvsVNoB9pB5y6PD1PGTTjaV5Bt
uObKnz5oZmFx3zjtuSm2agDbJvmQOK6Qdl3kj620airYmf9iW2x01ZmRcW5wlfDIxYt8Xk9+vOQf
emH8tFSTJT44IULnT5zFwWoRRzFyiPdt1L/V4pbWxzz7czzsg5nc0vgmy08DPZ9nXHjRBkg/qs8v
nF2b+BzfouliDZRwcM71MGJXJTynmXmgMMBx80Hz+esLlW0IMAm0de694Rc2M2tV4E2Ii0W00pV7
K4AiGc5094DZRVtwsoJrSK5BvUEDQZT0JZj/EEjW5xKLWSQAXPGkysoEWeA+MRB5p2G/lTuuoasz
HCFw5EPBMARngCGmXNPZJczbFa7sVY+gEGOO8aBo3DV8rmHn509xEnP5KDtAeMyaNZBpPD6w9Sex
6qh7GzFyiyGBMsGLSM0HyMFTCCYkYqOZpzydcjNJRJ85rvgAZOcw/zBpC1L4eI+cdTfeoCrPtOI0
jVwaUHw3zAVpuiLxRrEWBQ6woiWAm1C0J5NSlas/WvwLbG+puzI7pMYaE2187Lu5qA0dzuf4+43K
dQBvsBfZiukwU5aJuZe/60XrqvUV6i6Bo/BVUOSkHHQ6NMtcm+OmMO8kBM06vv44vWjNp2Yiklwm
BQlAb/FNWNqH1t8z/6t6hSY24z0lWjowEnJTScqGvY/6iKUd4OTnewiReV1GHPXJ23IVi8HD//O1
dYXmNU6+pmzP9xaxOWpVNgCzHoLl3uq/8EENxiWdBdFxkrlS+qNdHdE9wuIjy8GhKWYfN8bHCpFv
sxykLVE0EmyGAuN6xOgxQiE9vPB4FTh8NeMDu/gJ8mUmf/nOxatuLBnmJszlbt3hWnCwD069qNt9
Y/2l4dfwUZZnhPj2uDZmCBT50wqIxkXfDXcsM8VP6eihmFPolByVjoxU1uo7bW7D+OEJG7kBzgHN
a8bsvCrXPRe7eO6QCwW2l1sybM8fy0Ka2Vws41MmbCx85+4P+XuuPQIvDKiUD6W8MYRe7xAwyFd2
5ioM0gTpcDeePHNl7zqylvzxs5pekvZszTesfK8js+VHK1CFzED/jIc6Xc3uU+xzPO8LeFgz2bxB
SVnkt7DbRsO8Kf8KNEZQ3KmglQ5JwD40DtR6ripdLPPurV3Nqc1ESZThsqWB93ZedIFxJ3Y+Vrw0
vO24MFfw3WQsVfSPIb2X4VtjNQz33+ENUdjfTGxB4opjzvBdBaTKZMYViplbEU6FbFu5jAlN6SJZ
6tS8jxzTCovoHhPYTJ4qWqvvrCCGSqfde5GLNesvKhGoXgbZAPFwW6v0jT561attgETLsyaCN9vS
LEGBjiWuBVeaW95fsxSxW28LCevUOHPbZ0rGI384Bepfac3UlrXPwelYHLymgG6Kq4tIrXlHbrzv
PRX8EwySBZwgcR0AS21E6X33vQstw2Szx0AxhRy32ShspnMs/It3FZCAdeD3ZsUHsAyeeBuWhDbG
4VYoXjpEoimHo8Wpxd/GzS6GTRfbB+5EGV372BssDH5V6D25ydVVHGurBnhbDfFGYiWpETvP2LHM
2XxmKO55HNqjZRMRCr4KqDukC/5hKWYRXqUCm8oaZJPpij+GxzarM7A52yS4fWBNp24V5aIzdure
t1T+VBNlct/P+2XU7mVmX+p3uKSgGP/NMuBfBuYxWXSMO3zVeD3IdZeLTWl+dgqRiMgi9OGReA/c
+Evn7UhfEmFJ5cIIoV2siSqNpxUt8xrhaw15adwYq3YpQT+HjIF8gyPweHHpGv9gAbIzT4hpANgS
MqoR9RfBX2soSXr10OVmDnvPGL/EXIgy0alOYu4sq5/6HXODGEBaE1yhKj9pFTMkL8tOyq9KuUuq
f4Z3BIvKcQXKTroo3aLW2sR2IGIorSvrN6W82pB4F4hYgR8Aqiw7AZP8VUsRot4tlUFEp6LxFHI+
SEuNBuWv+/Xkl43RoKYgcvvJzCPfDDNMyF2LAngu6D+gftG0UJ37ACMtoBoIRwN1i8nJHAWL+sA2
VddORXvwfH4i1FQvf4Ro6AmWwAaAdlymigV0gAoQZI50FstTc6upO7sCUl9BitPhy6J0B0nU0psZ
3rWe0c78ZUOFbcS/O3xUwuS7V2j89SW0P+OvpcfCDcYdse6knZ9jm82MvCIaBMm/tNIT1q0LEEqa
K2yDOijshjw74DqNdR4Ym8VOx+taGMk35EyNtcevkzW9glQP/lk7Hc3gyjO1J1ZytEaRk83r5pCM
5Jk8M26sISIDoOuW5fiPeFqe5jgr23PF1N9CvVNsFrHJq0pPXnoGzOxo8gLcKBqoUP0Afy3rMMc+
i11Y9NFIb618Tf4moiAqM5RjIq08pt0Yk0UEyorp6CKIAzfj5fNLjqoxuL4CSLojbDj/oA+KIZXI
t5osRq9Y99JTCdggMz9kOHiIQhXlXIxPE4fqAuGAyLTvxkXETZ2UdCBJC/tpgXNN4K/B1fHiCpQ1
/ZR4GoV26YKau91n/GB2ElxY4bPMwjlq9vygFUHnmY0z6zc2i6T4oE3TsPFyR2NdfwyMtPoSgNvB
B5zmOzxb6PUm4+DQ8JVoxc1+SwYbzZlrlTvAFbxBwShrF/4pjZ0uvEyYMLzxqORn8b4n+HSk5UfJ
w897fG44BIXHu7Ti4fs3UZcF34TdlTpuxMNvvUeNC1qYM8kGPQgFJgggO85OlRnZAx6jBahDt0Op
Np2nPO214lpKHzl2M+3Wy55cCpq2UsPPid1GTecV5XPZAcIsAjdHTtsUtLhejpz2iTcCwx4EUMBM
oXpBQasVZ+R4cyPZia4rIO+k5Xe2qNCQM9wJTzFBwu4rIU3ig+cY3fQs6eFdovYzsnitE0FIJjvw
uLQu9GmVxfVKr1MWsmKpB6GVHVCGlw+BRZOw1lRnFaVATFlm67gkZW9xLyPvxdx5YKgOPdOwcGSs
CjfA32xB2JmxhpQUmNFXdWnhELwrjA85gvfwKquVR7PTgICix8KFFiZh3LhNgDuceG1AFCVr822j
BlLzP1O5lNMByyYdN9uoS+aClJqoPCNY0KSbuMkK2K6LVlDDdIxrSpbGG/4KFNFVeq707QSm68hU
P/OX0QG2ksXB7exbE799ygKrA+PsJ+dGB3OFo4qWKbDI2eUFR5DijD+CFtW3C25n5udlLm09Wl7e
ycI/TWRTjrfBuY3QEoOOVRrzwDnmCkCuCjHvPbkON8JuVD4r4oSq6jd/auXdKKCGgKSZA00+9EBj
SjaROFXAYjKxO2XMKY+y+XCuArZDHt7yjFIgxJklIhZbsLJz4n0bwI69AX4PamptEwNS6hY3TAdh
cfbPI2Saf1O8m7hMxS86f8l1xUJHdmXifSrC4iK+RcGuStlxc5dysvUcV6OXCiIv5acfRNAT6KHq
Zrg3zclljs5j/Kkrp5Ets5CTBPa7wRtBCs4UnCkY1r72reDT61TftbfUhNXVrYbhEWKAI/e3UOgJ
WPfbcCRAtlwDSrwAwKqwmjWuuiySFU36YjQOAZv9Sn1wiNelc2zNrwpyxpjQzvmwxzkiI07AVTRy
4sIFXAMYCW/JpIf/CbIXC4haX9M9SB4rJS6XRN7Uw474LKpoS0/8KgVkZ+00n6GLcC9GiZ5+AfhJ
Ny9l/8tJlpM5smpVcpP/Vmv31rqIuDJyKFcFwrqKoIhqSoCB+zlqQkx8EHaxq7NS9g6H2sLOBbYK
HF2MAuYBeVYLOFrVHKCzWfXOo4oYEmpj5lDt6rVl8E3G3zSR4bSegnNu4JrLMoq3Q6OjcaZ2bhX1
rw8h2+YJxlGBReEfftXLMNt4L0NwKXcN2DJfZwTND9qLbEngJU8JfrHl8wm9+Rp5gttK6aaA+W+j
R9FyNtsaFYYNQb9gDErzGSAl1MQv7sCZNH1ixaICmJ/xppvmpBjgiMQhZ6U/zTOBue3ikfmeEVmR
IzeiOxxoDaX2YLefDR91wrqYdkRRGKHJzxilhQIAWJeS63CKo2KfTXBNfgmngU8uVccIRYhE5UyG
q4HYoSAx7vdfVZ9ZzPKzngkKkC7/HJ1DjDItvgUQr2zYG2a7Fbe1Gi0pRzNdIRNjFqBQd94aVkNY
XdKs+2NGBMJfLt8FOqRUJI/hiOHk6qLVqQT8dnLgKhSFCIlSvrc6QMBLn5G3UC9HFSQac8h/mfVM
u0W99FdadhZXQRAc8HOsXKg2zrIbtyomFsFFDedycBQQGxoLwY+BGblWtBn92CJMV+COAf9pxPp5
V1pfNRCwGWFck2wdONp29ulkMBJ4+FCavGsAE1moPrKDal9IAMmTq1oRF6RcY8ticQ3/BNJ8rxU7
DD1dBqHgpK8qOOdrtdnzkZhUFq16SLkCa/pJNXlrycvDVuOvpKSJ50AT7iJmG4svReHLTDFemSu0
6PlJ3BtNfnPKvfhii3hlEXa+ESUgaS+pfGnUY1H1c8ueNkFBKMgkL+KJ+GpUAoWaL3tq1+w9xdbC
yzABKHWaJhiBgnSq/42LYRnBAUVBOv2rYJFZxqb2v3zto4LwHDctdOSnrH1DOvvvqwNXgvFKcC0e
hRvmNi1/lYhTcLCQQKZDEq8jsKXBeozNJURkRF6QRU76iqNX3NvunwRBaNRol5plXnz2i5Y4NJJQ
wfJ593P1VBTybDCvRNHOCufUA2SUj8h/Zy33PjwS7uh0+Mw47Hhtz4cKkegE1V1ZV9mitO95vVWi
S9C9NVTxud/gKYFzj0I82jpi1OhcuEwartwuf+Vo4r44MFRBzm/2JdHuyYSmI2Nblq8ywuAvOede
1EdMnmdI++YDkHi9wPyDlLx3WS9NeY2jGSkFUusG0b3M/syAdLOvEaXCBH7U9R/E10KVutA+OP8U
+VsejxU8heKOPxBswbWNuetb91fhV2tf/pD0aDffuuDUg9jjWI/XPL5gTKm3w7xlGxrCL+9qQqhN
MIXZn0F3Z6JIyT4pAIq0Be7jsliyjEOWu7PnJUZjHGLGTYIIMNTI5W/HPnnRjRQ1jcU7smXELkxn
MkSsGwGIxNOvjGhDgLLGyh+WPETVWN9YfPQWGawzfBkqigRWYOL1Gm28+fE2I8qY/xfGhZh4G3rS
TFAhDTgTInlNhkyNn9UJDK73Piq20MVTlw4Cs3JMeFBiWjijYpsV08kjZcz9jy4kqUs/wBMG19CL
uMEs71s257DaZ7GQe0DSYMywaK5MNOkVV2AS/VXDRTTEA1F8UtUBPcSogJ/sYp1/hXufSF80FwUd
0wST4ehAfTB3Pvu1Uv8rp7OVfWaIH0vZn9UceiLdGBLo9BXcbFlW+K6NiSouWgcVNZMN74LHIjGu
onT0Viqx49YO5mSlbi3UUWwW2j+7frL0dxC+z+jygP+JB3NfNnfOAaOqWVPuxx8wW0un+a0eFdIE
XZuN0NXMgP1gmc5HlmliiDTrd8Annmp2QJLj+tMGDyokcHBjKK7tcEYWmly1FkUH7E64gbjd0nDi
x2CxEDaeFetbcQl2JeIyyNjmljrjRxtH/Zzm01Itzx6iI2FpNpa/ZfGrputAu9n8JgXwLfpGrzp0
2gFpINWNswIVFOKPWmwYBKN03dS/EzLKjuUtXoDar4Ma2ay++/zqh2uSW+y5v6h1pqAZbtnM2Zts
gFhECPn/b7MBVGQgXk5CrBduWcXFA2zLlmZI+SjtU6iffWJ0gUaWcvVSMHhJ6v8WqUa+NeeS27Ip
WOjzAieiCpyaH7vAhwz8IIa9hWMeYp0ZpmZQb2hyUCeDqw70JBsDWlWab2UkwfGhrs+xsu37PWbA
+CXdccY5eOFl4FotC5ewlZlNg+6gIqSVzxXori2CMJboCnj3fqqXQ39Hxk9OLO16gxaXNcQyhJyv
u1a6TJYpf+8/ZxEsA/8pBiGmoChbaytjoUtLL9rX0lLDJNdmmsauZBkA4AEZsRCVWzaPXFtsy3J7
kQfPTxX4mfmEaa8JP8vikSZf4IaZtBbDrrKg8JnofUFllIqPUrJrMuldcNrrWIgK/nJPc5FUv3cT
3We2ADvtmcNeXf9KtbeDpdu4UE8jKUjtWmr/1SzxIuObT7LAXGq+Zy1+s/0r4Ms8sL5Ue1247BWT
hfwAxTCkdRW88bpxexWH9FvA8yDASw7wUX5H3Z8MmR4MKNVupXluabz5RuaJthmuqb7gUgM0Wg7y
Om/WcnXBNg53zY8R8EP0io56wJ/XjesbpBFqo4nuCt9c+W5oZ8C/iB4ITi6+vJgnywEMouD1ypjB
F7r5y/QKMhUMOL3PjPDovxtWtJM08FAQksFpSMavtF12zmdAOlHwbsyb1F8zbz/KtIancSUtS0Iq
1H2bIr+k/cIDqQJ6N5k4W3Y6eMoX+qJQ9gTQ5tS1fi2NqyI+m/pJla8keHv9uQjemrMH3MrLrTA6
/inLFbZdCOvWtLFzdrRqtLFTbm4yWuxrM5HlNRmulxzH7oq7iG0/Cmuv4fLHwpO1EhLL6bMwP5yB
AO2ZYXwYgFxGsTP61whwX6pnK92KD04/1mcXQeXDwZcs7UoDVLgqXM9D8KeySu1gizkLr8Angb2E
izLchuXaftrZh9S8ukVFyBW3bkd8DleKxqSt856GGLbGE7Zw+mEaMB2fYw/T8G77s7ZfOfGBHfUc
LSI8pAF37bnoGGMGM+CWvgCkOA3JGo4Ub7kRngUaT8KiaP604Ki2I7IrsrKRyes7VT05IYqArYZF
DAhnc8U+FpD3FoFOTOoH38NcYh9Nh/9vak5J+Kdi89RJb6dbQ5QWnOgMwMbu/7wUhNn4HoD74QLq
A24zFArP+Ha6p3Iw9JkDa8bBXvAg49YKpUX6jjNxStyJU023OQeWg8pAHsZCrO5bNF1QqCLpndAd
gM26lvOXL+q8clsdd+ZDIUuid4FRqnJhCFu85Ri8ctasMNsJocWFL75r9hcQSag8CAUel7209PN7
hBt69Ntj/+Noa9SJC0RyOJD+g6VRL4t1DlXM+AK7ghdWO/SmwSFjN0a7g69ZXR0gonJgBsw3dChR
VHBTPvJveGr0JR3ZJnKeXvGKpr9o+sf5mztEXQB9qu0aqNdVqMnLAhkYLQA6UmHanqwF5skRSr5l
49AhLWcqZl9HQES0KrXEDeiuSaVgwPBc/FegJG7U5KOsuDJzeM/JKWw3ubEvMWBxvOOkXfj1lIMF
RR7OQehcZDbqSu/sxea3YEEDEmGWRILMcgpaIHCg8lNnU2VEL8f+6TvaZsQz+QJP3NTGk2A2dQeo
mJ3xzBpKtfyJW9QsUog0CUTtUtRVXx0wEYCquMtW0Of1TbmOVqzZm4OlVedaufO6sNmPtK0g8RvO
8awU50I+yck3SyTI5xJXthXveuD7SnqPMt2PhDSSwqLAMy7tD0va4O2JIhqx8a7XbJjRHQTjX/KH
+vgy5G4Vk2AK8Rmh1ZC/kkNC3+y5DbYOyVVcAWP06LxDbX451cZwEEPOdWWBgQ2YOJ8tq87lh63/
AXDEXD0tbxHsFhilrpFsGRWEAm3Fitt58r+vQlwCO3i8eXIoVQ0PnE2M3iDnNQIQwKdbSsAqJ9x6
jXRlbRj08yWk4/St52f17XHVOjuokmN4AcGbaQpzknOJw391stPChU/Cirf1888Ugv80cKGXdMcg
vlBTyRfwQbStX491Q1Yha0bZqxsnnHyCFempaOgbqG+Q0yGZEGWyjVSW3Gq39CtAS/ma0fRpA0yz
fokhJBGKCK2xTlSgVXefECuohB9wI+ea9u201AWVMjmrjZ8+5AGnoMXSUnQYY7xn4TRv/2SogQLG
GH8tHlPrIddme0k7G/OVg+3P0aTHS3qgVaP/a4ABBOZJ+UCBXrMQx0yULSYM9EBd29696l5O9heD
yxvgo4tknLgH4Do3m4LJ0y82Y/9udfzRYQHg8RJfsOcK6ChoLDrYDBPsYFQ9Oqb4cgMW6VerXt2E
2Fval1j9UeyzSXJTip2+XYEAex1dB+i1cvTlh1O9W3vWrsd1P+wx14nlVT8dujm5QsZVFo+Wnq7D
0EDO1jIC5IwMBvTkc4D9gHzLlaq9wz+WamJ1o3uniWYxuY3IMnxgBTKLu0XSPITOxU9h+PvgA4eB
3xpkaJIgwh37OSujetNZu6TcldE18r+6nh2BudCwGOO79vx900NOCRbg38hcFjT+dB8RNozcVP2u
Mv+ThRDDxw+SgO9vGdtmaFOUAb5zuCMHZ9OvIeol0ULi2/POMe+6fIj6B0OgnS8kEwMOUEEwl3xk
0kg2lrmETQWpGtRCU7AlpxRKZL/D6TLLdbMokTTu2PN1CJNjxiGshhvIDn7FDZYr8+ACMb5tdgnb
UeMZUxECeTeMZ0FxjKhxQSPN4/TNGj5otvje43gBrppnGxWCc4uDC7NuSDrWiCVmBhUdNg1xc7K1
roflEGWCn4ypWjNtauJG/dcIpSKUDpSUJH2oZBgqa2jxTJeoFVP6nVlY3uwGAiEey7XGs18zYCfD
VxqeCunaBs8uOUacjXrag3DU635d6ysxH+TJHKZXVx5UF057tsq0fzajTN68yPNjB7pL8COii6/X
ZqcuzPpgtXy4cumRV8b2WEKwzINz5OUXpsdkRoGlD3tw9lngbwJM95VF33/2wF19B13DPwkvC808
Oia2cESvLiyMNEcvnVvqM2GHaHADDngP5BTqYvZoRkK0vojqXEGUEqQVvPkBOuFYAZFHym4koK2C
v2imC4O/Hjkte2Ww0UvFlD0RPScFa7/fAn9Y0hGtMSAXrxxOFVGNlTh0qmZffaLBwuiwamATL2ON
PCUssbi4VtMntUg0PybodA5JUa4ClgL/aLxQKeePaMOfqubBX5EZruGxcYVAhqTGgfpDZpohRI5/
QsSE5X96GLtz2D6S7hfPQMQDPhAi5wxeZS17M6n5jpr7MJFUXh28ZksfX13wy+4pdj3bFNqGguV/
PHsHGmw8rsWVuvJBbwdmMD99+Nw3NG5Q3HGpuEdzdg9QI7tzZqJbldZhPctBwJiJohtNIz6nEfpF
+7NhTu8/xATcd2fNOiMIFCEvwUo3/jXJNgFbUZgoxFydIoFimYbViDeywIXWknmfgcINMW0D7ji0
Rc13iQxXWw0I5Km9fIwAeDJdj91iUPlwDFw5FvXnoFhMw8IXW+4ZJ3BBUHYoth/6TYRtw/Hokt+y
pCkPSBJf9wrdbDfMhnpwnebbhx8jYyD7JxtrZqexYlLr562zpk0Y6jvKSa5nDgAkMvzr5qHkBgV7
ch4jMsqiLVeJvecnwh1SMKQEyLJfdnNwdEFj8uajdmbCkdkgormi1xCgoB/sHV4C0Rri6jivKooE
9iMhMG6XX/ERxIHkmLa34btJVnx8PbrSNKj1hvNc5k+J4bKrfspoL/ZTNsQCHPRnNAZpsOP9ErO1
2h5j0wIs4uvy/oU/ZJsICpY0Uj6Ky6BHpJwErgQhvD3b/RuJggRJIxpXQby6+9ZK6Cmn+lvFRwgj
0pb+3obvTdNUm+9OI3DdwvKAWUioAGh2oxhiylW1uYCwEK7DpyBwvcwwdfHVTp1TEG/t9DnQdddF
BLcBLWDyEKhDxrKYb8KIEKP6c63EEq9v2SH+yrwOFK7yBniMkj8JH8TrzHonpo4hVaDWhKitlGdF
9SLOTpxB3cDMCacqH3G5aDnFCgwKpF5sI2TBagesco3Ku6repXKv2LsJzqWmzmmr0uSbbF3GMwT3
xrVgCZRnT/bNprmWHRpneZ5QnWhEIRkU3/9j7DyWW9eyNP0qGXfcqII3HZU5EEnQe4oyEwRFSfDe
4+n72yezq6OqIzp6kIOb5xyJBthY67cw/Ma6XSntKne2wGIZEimw1O5bK4EODIqE4MYmBSRFjNlB
cQgLVgBFxwxcYY1lLW/v5rylctHmminjdkEJCC2fH6n9KIbPDOLsBS6iBj8e5xZljAH51FwFgjXg
pjFNvEj9XpzyHHnCLJzzGBrHHfwWMwwxSfT6qG40cKZsOHNq/QfTpvDMDKo+r87h8NMik+R2JfIo
LK6c0TOttvCyOcxVF2waGP/S6VfcJahIY/vHsHse/zysuLhtUn/QS1dM7D0u81ncb4Nqy5wwNsiU
OsA78CwR9jqKXL2FN5eY3QDGE+UstvRY57wj3CoEjfcRERRjTLcb2UWoOfB/zPi/BUIivtTuzktk
YvS+eCrD04zN5lHjPVwOiE6AVTz6JeNVZG5lLoiRRxqSCg2Xk+ZA/lVn7uTwZCACV9bMyz3GQdRR
xMubuzyE87mIOScC0bkJoaf+NpCdV2crW9/o7K+o+BF1ErAXzZGzGEvAoxKRJ8PK4C/b/ESYfKO4
U/gMHZx9HDTlAR2KjPUIoXaWLyd7C63Zd5sAk5sQF1FbKK3EUsbsBYKAGZHVeJtFJMQegf5hubIl
VEErz5V2/lG/5wSSaMjJ1VngvEsVxgliGWRUjsaAGHIIuC6oC5C5/E+RdWtJmAu/A+XLs0lPdyO3
Jqgetn8uEA01PLTDu+SD0jKDIGvu4cU/OEqFLJkrFWukOOIka3E36Rho+L9EaF14p7F2ZoK6BcbV
NI/6m4w7QNG2KSFSEWlARXEJuDajPU7uUsLGsm6qrVOahEm1i3Rc2vq8jE5muAVPJDv5pXetGfAS
rwv29Tpk14h3rQYyJZWz3krneiSCS9ehfzABzGYPhkcD+YblttYtIkQHmMAEgSTfgfGDVJzGVc2L
lP5OBpt3uiDlhVCKFxqR2WeWUJ4iviD8402e8K7u+nHtTBqiJ2JGzi2MG8sFKPaiazeRqF8wOaNP
tnSS6eSF+HeOkAIUpjjDpuc4G+UZFH2THkwZTn7acr75BmI3WZgZIzbvP1yENbesh0Ovlt+DcxND
Uyy9+qDzZGVpE6mGc6U4SBEwhZIuaOtkVBJS4wfKEC6N18qRVklPUdC0ixBxhzzgiHYLXtiT/eDS
1FijaTJQ1Z2eH1m1iLXjQaqi4T3KqIOyNcEE4hLT4fahKouOA9ZoZ5W1iMBpvMCVInyEkAAbfUmj
YrQ2nqPhuQXpHDRGvkTEqyUQE+lFFkAv529fXWUgvgBh5YWYL19ihom/udzl4ug7x9h7rYOvvKsp
ZnMPeodXAIDKOGWgLHFBGQKvpZ343/CsMbupWwM1ak0HQM3OShE9X7CCva/UdvTDIneZF0u8ROMS
2XY7fImDtaHWISiPmYTrg86KjBExR7pGu8sOz61JqgBlirF2L7Ef383+rbTQbRO6oU0fHpSZkX1r
Fty0Os0PaqO8WOOnWFQLy3Ar9ezIG/ANaxmv4Tuame4Wjj1jLjXoqhw+RGxbErMjIim3XXYARE/c
cPc+u3t4LFOT1U3h12qJG5CUIDHrqqugX2SEeZv+rGR2y5pP1bIIFuMtehy+bi/PcQUOTEHs9oOZ
Iish2JsmaRYTKj/4oTy7X7nc4JdEnJfWfxjKO+E83HUeSyZaFKRo7QXk+oUljwPCIMWLt1IzYTTg
qxa3gk1IzfD5BxFNr5FEGddXSgT4uDetjTZ+oDIt7TVOf8O6+mn6MvrAfmInTB9++NQEsuvfAySQ
be3gyYf+To9pe26Ll5o+gZwEC/Gj8blgOdDrW0wt/cQsODaEtYSoV94d/WqxOJnWTeh8nfSoyx89
+UfWsixJLiVmWHG1bk8NnaQs4Y1C85lwpo2hDr/8SpAuWpZ0rXWM3uWb+Y2hXietvw5pCGK37n2Z
i6aeU2A2E1gSCIrEuKbI79yHYiYDwED3wfOJYDBqxwpMqKoFDYO2a4o+C/WXdBGv2tV1zSNtNWWP
FMLJ0Dr+DTAG0CGSdspqLmBkDIut8JGuO3oDc7p3PlWkBqHxNKNPrzyPIypexquWOVledg5wCp1s
+G/eQvbFkvJXVK/MBXOiQ2FvJo4EPTiUJl998Tbmj4LWtwgdotoUR6W794IfWYnTUYHfCXrksNYv
MAqtjKhBwpf6K8bX7xEX6yXNYlQpJsCN1HGybrsePT+z1uHN8pK5htCDv8UTBTHsWSm2lTwrwGIs
fyV9eyUTDL1k3hw4Zljm1TqTjJfSf2aRw0yMSApBf7uq5w7A6F7QYA45CU1xyvUfZaBRjU4xvVsG
7OjeBOtY3mJ7qZ707tzoxzyTXp45YVT0b7PzqmR7O2+Adi91fuQut9SzWXVE5oGhXM1iM0jovuZN
vUnbR0lcW5rmfE+Eh6ObpFQuF2byhSwksVujfcXwITzMmze4deHh1/E0Dy9IAKGSff0TZoK4XUeY
rzaQrjrffzE8SxTBnvRUspUAgAH/g/g6utrSZ8K6UeMl6Oso+An7U+Jsu2Uf4e80Sww2bEIvnbUA
H6rj1cApG5mM+stQOavOSc8OrDwa8hYEzEQsoPrQuXxD2+OhDdKF1BHBPFQQGdU2GYEcut4k4sCY
uMOjSrAX7ZkxOg98Ucho4s/uhfiRLyA9r5yXo4ufh0ygk2ayuFY/mfaeN+C7cuuOUrgIcfghaCMi
guGMgYPvvcV5Vono8OJKre6LLG81VcGxP2GNvcsN6f5b6QsUnhCZsL74+ZN2Sn4VH+HMwpVG5ieo
WnOAJeJn3ov0GwEcEgNalySypI4+SgYuJmbf+soKLghorzkJ/tQHOBnCnZM8i+n2L7wvwHYdRPTj
LQkrlOIvU1v79EcVPBSUD0blaD0urfEAYupA/kzLwFzWySnTnZlm7MiWaycwLkarZcB2qtSN63T9
3EzIslBP2NsAvVMAMaENEsxRRyVueEJrn0secyP6q3BjC+iXJ3Pb13x7N8neScmBtAtYT2F2xnut
b0vlqiI+nYAKq6JZRAiCVK4QfxGRHsS1ywrWcg/8YQh7V9RH2fOC4CoJMWqBO7MpxYI0Y4lmBoI2
iIT0XHoSlosgng0INjhFpmfZTPvxITkTwE/X8hBDdPZXoeMDz1FjUktYOTiPhQGrhsNiAkZNofEA
jM7py5kRQqP9JnySEsMjvIst5Jyo00mC4vMVcyVYC7Vr1MDPGVcXOa3W4NK0VAIvJd6XWnLD/wzT
G+m4sEIkaSS8kDJ9V8pXhb2upkBgEpYwHtwJUVswrhnuwZ3KD7YPDYnVWv6ZY84sdjC6Q/5j1Bg5
l7AmtTe5XvoZy3gZWfpg6SzuaG0S2ZmUhZlYiwmD6gYCD1GTKoRhNTlPXpOFFfmKyoPnjwATNDN4
YwnnLOeUIJFrsOSZqjOL0bQTw+n4zqPInyFDZL1tzH26JMArW1OP53YWQXxLwcUBxSiAr2LXS1kK
RsJ7Mq5QpIKKK5w5hrRMtfXU7HG94xOGXyv2xGfhATHzRSainolE2EkmUhu3LQkx2CT4PWTjEuAA
Iu0UQakz6waHRfdSkpoBYQqUVltrcqgw5S/qcdte8Y3arGGJdSK2/cVrt6BLBiYkm7NmFSHbkn7q
vl4FRTyjZwxcB0U5Hg2sDvmFg6VVb6H5niX2WuULjCDKuTiBC5dtsdNlYAJjqXMFWKifVPseYlVx
IJ4vnN1xSKu9xXmyep1mQ3cJAqKYv2zStLNapcs8X5Qqpx11B7LJAfNOtTq4U2gfNR5uMVkGVf6U
7aPcU5iNzHse2+8Vw3Dbco1pO9Ln3BLsjvHQzShrXXBfuk57j4orlRQk4TWzgkTPKYKHIetmVWT7
3pHQj4JyEs5VcjQS57x25Nfpj4pLPFF05whVNHrIiDhUBTOOsNQSyanq1scRO43AwPk5JCLVrnDj
Yp3GCSLvq2ilyRYX2HfMCiiROlMdzeG9zkiWe4fXliIE2fpvplFtAwAJPBX6731xUB9BsSJug/h2
HgPsIjnReG4tBQBhO4w8L163/UAm8BVOJyjDEeK85mh0Qti6+jwWRzt+7e3vqHv28rSiHIBhrUiQ
eVkXw+ccUIhlOsjtki079RjMqQ/RcQQgWfnnA6bj+/N4OkpzLggSBqJaE6ma8yZSFp4d4Cw6ty7T
nndCCZ5oQNbM9BAPaveTEu8SZF95+CERAlc9gEhJjjOoLy5AE87Wy/doH0hUC+gSp8PVuUbyNA+H
T4Ps82YvOb9Gu1fNjYonwLs72lWTfrlQp+wSxYh+1jau26OqLjASavjD1bnV+2stYQhAhUiZ7pzA
kTA7ataHr3CHoyKSx420iNwyWrJIigeq2Op45ejBFpJ3nRBu1B2eLPT6hqDbm3dZcoVJQpU2cPsq
SI0SE957lM6YfQtlgEJ/T9WdbCH0IVJjWww9xy+0EAIlmiZgedfI6cJZ/qFCSbYB1aAvNoxJRSDD
pxzu9H6pEQ2Zht+KhhFduZhVC2GGC2q8DbBE03JYlUvEGcWKC9Fc9/D6YfQqgLORYTSE9rRYr+UJ
Ga1OSlnjFkiDifJtEsCOkOHSbEDeX8l4noXKoZcBoQAZnYGEg6vFkyDnUknwzvGUREzDWM64Bdbj
rMcVZ7TYgbTMxRktgjVrkBKm12LDM6ELV4D08fRW14RJ7jPtnKTXliyBcIf7Ripdg8sdOmfhLNnK
xWpEmD2TRF1cUzZmyn0wzj30LEartypYtxUuSjigOSEUyNUH8jdZ6urolXCXIf8dQEUs9gzhVGlU
0L50btOfo3D/GWj9tHW9TcdVRR8bsT+NzdkNb+I1X2n97MxLMPNXw/QdBHSo4D6IF47xSFHRVrc/
OXdb9IGteAAxdtpLL2H22CJioPgBIPInYFez6bpsDzVLla2v4uI9GC7KlHPnbUouvqjbKf77FOzt
d91Zy1OwM9Vq4YxUYr3VZNwKghommYNWxCXKNWpK8yA5CGtFkhsfci+Cn4SAE06LBinGSJI5/UdK
e1mVMt+0JtM53w4VehEEReDC1hrUaYJlx4wWRO2RKoD7Hy9MN546VPw5jFhRrUCMDNXV4XfStqIz
O6dYEeSzXr2SC9ou+MqK8mRg0CIt3dq16M9VPtGUJV7ubjKxCCEKv7HZo3eddayj3klsL6QjC3mz
3S0F21JRClkZXIc8/yulACbqX2JE+DVKXQdONpa4MYl7Ag6cXD4qsgj0eq1TUZh/VzqxGRLCKx5f
E5eEZnFfBjot6dLqCcINzLwgAvKfMTm69SV0dA0FHOhJwKHj5hozLPmG9sKWT8TqrNYwCPuYiMgF
aQcEGKwhlCU03YeGYmg4awSG+xR79MO9Ir6/wBG81u45wWPR1VDB4caTWpwVdvCCUSH+nIgMROPL
3ImGu7pP9Oww54BTa5zpTrTSq8XQnHRBRIgB0f448cs0EhW3HSSu+uFwk+GYU1aCOIh5gBH/aBt3
CiHhm7fweexV+9Kmbn5ekhcqkAtPZ6tlqdPGW6JvIR9kmi1ufvHx5/CRR9SeO58ryREJD6zPfFPE
Cya6q0aAoAQs9mvvUuHIdzN5i+q2lc9Zux4t12vIllyVHj9uTh4AKJOWbDwrXhrFoWAXGTQZ9bML
/DqRl5XtOj7PAC8g9hCWbmUuPxNSBcnwIuF7LyQbigioDwy0fN7NSQ7WsN/IvUvwroh7QZyJQiMo
6Il885lgvHM1UrO6SpGilKvpFXyG/qRhDvrOecQiFwXHlluvjr+s/hlG8w7jVg3scKuCvWxe6uIj
K9FLLUXIYe8yrbVwT2XdE8VHJFm5zG2XvKqyQHTuet4eMKSPPzXhtQ5hmjHfajKH3K8xXKaeuA0J
Uu9Lg/xQMIauY2stOG2XCNRkmNdqxcgAeB3sx/pmY9YgS53GU4/LhGCGhBSJjc+FqO9rHoMLcjqD
B+BQAhFABQeWIWT6HHo6dK6IuCk2mGTC5lYrh1G/W6RV4O1DHRp7S58btgPKW+fFZho2WXjXx2Rl
6p+5+srVqSrYq1Byig12QipU8my3cKWQUjNMK2JviSs5wj3xNBUr14QXpp/RGvIyql+Vgq/LbYuz
Q2tzqF4H5aGiNam5t8N2PpnhzLE/RgbBmNKkledtmmCv6R+Kfyb+VfY2hb5PzE2U7M3w7lg3BGwt
GRUfk7JGjBwE1xgcX7FOPneAtuGyLpxrAKziA4oaT7iisdpLzc5gdCZPQvbWmJnLiQ6tUXEzH+mR
PgKJorqU3m2qUwfciS5Al07mUUXZ7VxnIUqQy+jafZBO07SW9HcVMUwCciVLoLTJx5DfC7atfEto
WtyK+aIL/AX086x6HZALy/03H6jU0iKxzZAjyYTXV3RB2CFJYPktkH/p6ybCsTY3XbDyykWuz0iq
3hALmaDuy1FwmvLJI+S2WQvhl2cew/4wITQxlln+GJXFaN9ynUl8zkMWhstuNrayk68EYar1hxbe
1Px1IooLgkVahvoiIXsYveyCX8Cw2/qElH+AQ00JBX6tt8z5rlOQ5BF5vtN9eQF3wmJKKOj4sIkl
MOdy6vYmpgReZ9nh7SPKAYQr6i9BdRrwTqHU7FDSsEYSNmyOu4HS6orIEYBVqcVIj+EqOhFv4LcD
XtqFY70rCSPXPohxbOGRyMnQsLEu+g9d/Y14rT0GPNn6AmqhIscV93xhkeF3SlAoATYubG2dyq8U
RY7NieDn2tgDY03miQ5FEFi8VGTd/xFuB79Jz808EQb7yMfvhIXPTKnKkC/IZ9HStPvMa2bzWnon
KAmXSJZfZHJO0ntrfU9cBRITfCokjP0r+oQwZNJRNhQlx+pdSOpsolVf+ZX0cJKxDCkHJwBJTwhL
0S2IWJ97/VHQFqmWziL1R/SERMp9DG5oqTUfeS4pAPtOOVYJsMhebzZSw6QtsLr8O8XcwqBvWisO
B0FptSGBna8Omah81Mr0njYvTt1TFARBw/kdBDwMHKBde+c1W3po+Lb0dimWevV2CFIyAkj75yfG
2o47h0gUj6zGo8i5IhKrEUxDUr7UAGRJbcwaHiuRcQDhGQg9UvqPNDJeEhGM4f/y+CPnZ4joJknv
RH/6U0hHw8FMzon8rk+EfA23aCPx5vpNToMtJHZFSfuO8SooTyNYVsOSm5vfDsNV7x/+XDhAf81W
8QHyueWpu7wlSNEH7yfjbfVE2AuCu5HuEPclmmm7RNrCRg7O2qkvg9IBNBBecU3datiXGW1SLlsc
x1XLaPUH5mvnLbhHShgeQbiE7Wxj2A24eq9YQ3rQjToVp6pHz8+TEO11nHzi/UoTxNhLOnc8XXxZ
pb/TyYAI8X6L886HSuLTU82joqxUNjZ80phOKjINODj2qvwjgGCC4aroXbMPnG01IaJk/DqfKlbK
On8PJOB3QtqHZ6JjNCT4LVhVwNXOVu/ebV6Z8i6oSUucncYxsGYGe7W5TZnWsD/Xm17lvBOOywOX
yRSvYZc42AgRYaKhLRcwZyRKkz4bRIpkDN8xtBH2qZDoZHPkOKDV2UaRt3zg+XCnPw0pUMCn/h6h
hWe63+v9Yxq2SkVd44IB0JYB4qh7gOqren52/1v2pJkuAXm8EvUiBNkmZmAYtgah2rtpQKfA+Ay0
CVDiIDJcWeuAW6675smPoVyHbkHuifMD8mrlP2V+jMPLYG7Hdtk0O5T2PZrBGg2YtB/0mwMMSkFc
fdO5LfDkRr+KDACYAzvV9ym7ek+jn9shTPvODk4gJl22SphpWkCTkKag/EmNLTR1wh4FD6TrSBLJ
lYbY6MixQtlI7EC6jigdTAJXTdFkbiLaS5RzMwIXuVO2xHTQSkhwSA5EMqW9ZojD62sXn8LoY0Q6
UscADlP3UhmHRkIUdMuQPRDol0NQXkXXCzCP1FzKcSvC2hl6BgqKNrB+ljW3K1jxY+hfPPnelF+1
dgnVbykkKx2hfbGN2b5cfmUQnST8elW3mLqVr69Ki9s2Ji1+72XEtrwmJYpJbJpg1t2aG5LMMBhw
IouJrx3r94GBviKUpV3izsAe788a8ULMLthUxFjY8qUjJofDaASdOXj0E1Rrk65uvp/hpcEz4Ypm
38YbVhnFjkBEUJCAMJh31Z1Hy4O8D0O0o9SUWCtLvUXSm8PxT9SskBuuFVC9euCm6ZcjZRr1rx4V
bgVfYo4reI4U12FPONBK9W5DvmhlOneWcS8R1rO3wp8JPVxXuMPIZTArihnzH16iIllz+prOlwcz
Gb3aiUtRi1luqK13G57FISkC5DAit0UMRvVGGD5K0m4w7vflPmyXusm2uMOMaqaXoU5xaQmpnpsF
bsF2bjEnj69N+uxVHsSWwdYkoqHg+pm2IirIQV/zvdVdTRzsdfUlaQt7EDpNxC4VmRdmdzJVlDTR
odS5tGz8nhijdgrhADGJy3gfsVYTPcVN56GF75DU62tyNFkfdHodOgSSWEGIdRGsY3qUpIgOxt0A
Q9LiFQ6714aXPxn4OOfkVnWvUUwRKlBgTUTfZC07ErTLZTdsCOPyIze2Lq3D5MN8oeAswQXYkSEW
IMbE1GLsie9NraVG8kPX7STtVrRfqUFg6Gtfb6QxYTt/hzCMcMfwfEoOCGEbbW+gr7Eu1BBAkPSc
nSSPpyGXGjPJliIXfXxWxc4GYa74sJb9sNWmfTEcR+kpiVbvr8R2we/poJ/klR490OpYMsEm2LjJ
cD064zLnfMwwGWgYuJ17WV/HbZi994AWYNQy6DsXlNn8kglpEqxZLXiAot8AMUpIkh/f+KUgHwTh
hjKrY/9r5+/YSVsQsODLc7jQNwkBGTpKL7cw+UnkaDBYRgf6My3Yjqg/WsN5KF/z/p5xx9QFyUbj
l2SRwoj/PgmfabEgsdbiOws2XrOSVKAZ62mbFwNYER05KwPyGeplCxbZuRpcpvZhENyiKDcaDxpr
m09bR9voWT1DJyvX8xniIapkZMT3AvIlYN6wjwTXcDVkSC4oemkQSRwKgnp94LqCBc/U7718nbIn
dXtiyum1lcTDScQKRthy4K8raFHeEvR75t/G+NW0vsQtCxYbvQkfNfWPs5J9BbIIrN2oLpWxVdQz
xV+TOCPwyFi5G4YfLVKrlCd8y/afBOCi4YeYQnEdsPyScea3KC5+PdZsUi6UQ+e/peNPYkbzPgRk
GWxK944GN3G+GAjUSlJCwE+FQUSxXV3H8UKza0qBR/zFN0CeNkUOPTzNwGKFKw5VCJmhKDfNZULQ
Nv+KGxu5PnQtOQ2FTZnuuqfWmIE09r8cpHhMo8jduVxZiPhSKpV8GMsD9rzyoVPqxvQMy5HynloD
3tkQlRKP2juTzJvWnHbr2HktSdoiRUb9rrJ7AU1hIaeVb+yNBSGQMOv5mgu80N949Um4pQWd+7Qc
juRINxgP/Y+UCjCPFGVY7Jvj43zHJXDWcJsTfitYlOhZ9z98jG1/suxtmL7KzhJQlGnTDi+peuKj
sqU9AGngE+yxzxxSrffYMSU3L88lWK/Xb1vpCKo3gj7Z1SLrPFeqL0T8tuxW+YGjmGJscGDEwlUt
6BbMzuLC8bEFcgZo3xyDbNg+NanhvDYITS1fWrXYduljApLEkuSvpp54hV1o3BXglBaCoSecB0+c
xROM1LRDEBMp8C6Zm9TPAUNYYAj11WAaIIYWvCMyWqXmte+203KKNvzqZHgV0xdvkAwKkXUCpVcS
tL9W9VNFWXL3o4w7T7oX1nF0dnWxM7szJAKhqPF4CtUfI264A89VfYnqiyrfi+yU9PMYnCpD0jjn
HvEHOiJ+Fe9upreex12wlKYVIfNV8ZbHHWsXtJZPeC8mkgYOUHu188tonwoQ/yg9q2CQ6Hj1r4Ds
pwkPNbA8Ofuf3bSOJ0RLK7YffDu5fI3Kg+jkNWiam8DVmKpQM5OyrKBe7sgbXbXWq4GOl0+Z4zRJ
N/JwUpUDBT9+9Kp709IpCleNI8p0jz3SdQ0ELWJS4HfwdwISxfoS9FHlURRucuORpNbM6+2DWg9s
hhuFcGxtbZSfGhH2ji6trRZk3jqXcN8FZjmefmxeaF2o6uUkgeXtfzvpQnCXHhxHZCbYfBdldS36
ZC41NsR3uwZmNbtvwvsQX8Wd24KNN4R/LWMCl6SqQcL0PRTfhUYuhNto2wQH3ThixfrVEQJk/g+q
fMnDev/ZFR9tAw7MWweSPTK4G7BaKOXipRO8y+TzqaDDDJOLKXOraNeQuGVzaxMzapks1mefrXSc
QVAM5CTra1lhuYhBY70zmZpafMAGUFe7xPrSDapS0DEmu6lY9+ahBIqW1feY+BCy90js1BaJ8ZXV
sFigi4ihHDJuGefjjyG5KxYp6njddKb8ke47aBMlApJFRq9cgv6jV1fOwC70Gj9yG5FWw6kTEBZV
P42WoUV6TJiOdTQllggE6rf0EiNmsivEO27ISzYqnvMVwp9nTe5qhHloxwFUFKj+0FxyyNTTwS/P
OSFJksFKJH2m8SdKMxaVAsQCyR4ojEPzANwcBjtUCWW0kOGP5DLh6Nr0tHr1q0Zzx3ZT9I9SYDcN
Wrz2Qsih5nSAzDuefR7AdcL81moPDxhsAreZNT0EPGtUEN9HPBne1k5XVbuiXYWHIg9Vnl9BhkBD
Q+Ghchkqb8bIoBhfWhJneG5BLfvyQZgUM6QicLXcZCoQO5Xorgjo5rkpzlcfzb7Q2afGOqCZggFC
27AjX3rzLlwR8oqsMHJu4EN5Z/5wNodNUb7lDCZSh8hn+BLSmqh2KVME/efR4KFr7wHxTQTiXSCM
vm+SiMmQnpH3awFn5eiP9nn3PmGSkkBTW44jb7jq6t2yrrkMmsFnp4DIcADSPFoilINS0g90FYuY
AI9fazkN4hxEyCIliVKA5L2W6IVbR+lbOr1BVh+mdOUbBavoR6OfmalQTdc8e6fJ1TntA9IrgH8C
h6LQx1QdQ3PDxSTE5oqPi9vksUvrmS3ROY78tKJfnItWa0SQRgnk9tv7n1UIdItAPwVXdlyHAgA6
nV7RrEXj+zBsWNxs/Sj15378rsqHE/547CClSXeBtckK7B3XnD+nP6RzCHiW+eYQroqnmElBxbIJ
t35zkJUHMJjAxKieflHWufhzT5s7uk/NWYzI7U2qFGQ/7JoBIR0SYBGcCIxV9P7X3/79H//x78/h
f/o/+SlPRj/P6n/8B//9zIuRFx80/+0//3EjSCBP//yb//w7//Vf/GMfPqu8zn+b/+ffWv7kh0f6
U//3vyRezX/+ZH77v17d/NE8/st/LLImbMZz+1ONl5+6TZo/r4L3If7m/+8f/u3nz0+5jcXP3/96
5m3WiJ/mh3n217/+aP39978UR/nzQf3zcxI//19/KN7A3//ig3tk3//XP/h51M3f/1L1f6Nsw7Js
0zBl2bAN56+/9T/iTxT+RFUd2zEN3dAVWTH/+luWV03w978M/d9szXQMx9Zs27QU2/7rb3Xeij/S
nX+TZVVWLAcrlaEZ/Kv//cb/yxf4f77Qv2UtzfSkAdR//4s8AO2vvxX//KbFW7Nk3dZVW7EM2dBt
E7aI11c8H5cw8/n7yv+wFIlkJBspQOg1R2kgi64q3MiWt5Vy7QruO13SZqo2kjkPV6DWm4STRYkD
PM3BkpxFQtO+m6hlFcIfqkLxEVo0YjP1zAF3CIWNyUdk0qd4TkKi6sUpocwQjpGGLs9o/c1ibT5O
nxacn3TwTJLVEkyQhCnppJ20ogWr5Y5pHgV6jKjFBziqD4QeDdLwmsCFGuGe/iwRZkQp6ecaapLx
jufuxY/rXdyta36DRmZGg1CcvLIo/RwazKwaOTrFhSMsa6PLZ+pTak/41MBMeQ2zpUanBbcbhwNP
P2tW2OesPnAIi440tV5KkAsKVIAJjOqAZhdn7PeWg4UGoSwzvSd9ZsneYSX1EUkHTTQXndS59Y4q
HCjwCPHo8KjVWHsfOZIlagO9dtV4nDlGvSkxUFD75jl0lmCabnk8SkuoIK3CAEmxgvwRW9soxkRW
IelHz4bgpSOsUtU3nfJr1asG7UdRDD9d5biapF3amPyIYB9UVAjh0SWIsR0MdPnz2IBlwLudMaXS
146ig0gQHWMRX5pBpXPD/K3zHqMyRmnyllWIFNQP1a/JaFx7vjsSsqPZbhPWpDHtO2iyWH8L06ej
oXTvoKEwlbDPTnTYpFJ/LKV1SPSzQT5IwLQkO0AWg7Oe6FqpYcJVbOC+EywyzvwEFmKS1YVXJXtV
Paf6wJcwzC2Ck8iDjXQZkSheWHwqSVCS1wwrBP117dG1mWhNKhHKVyd7neiRrJ02MOmibcM2ryOa
ySSd5p2BJrAlMSiGlVR7XLYXpzVJmSF4hOkgiJFszRvppYzWihNiU7sRHjVor5punLqgPU/a0dEK
DDNIpQM+qvY4VDs76k4TPAeNn0SxkyxWHgu4akOPd+mE54iTOSc6pqjy7y4gdcYd0Xbq98g7k48T
+m5VrSV2OfsTG0tqh5sOGVGFHj7hFumpibI756JEzWKQwdxVe1kTJFgkr3bMRRMDYw/DQmYdRO3J
AApL5tDChA4ry6ityXnOkZiZaUKT5K+lkIz24KQRmqoE06I1B0gEGRlEPIv9h6WhYJ3XS3rJ9408
L+17VIJ4FKRGtEOwogpnyu+TaS3KXVbg7f+wfQIVhwFtN4k7GfcrKM3gQJaHyjJRH9VERulrmfAT
x1PPNOlBLpWlskw7Y2tX6dIg3QQ3WlgzKQSEzk5VSV7gIsOrpNnbusBl2Pe3vvnWajjNbFh14ZtN
z40+JEsLa09uVW8SWGKKNryT2eUVFG3HMHvoTraTy1sL3hH1YLRcjVVCtgtVIvGmKZ7B9GXRgaMy
OMN2Z6HzlcC7jMmlq7B6kNLpcUkVfN5m/urht6qScVYOOgZlYmplPCP+1bAnYNrKLchRDQyVdpca
8aXe1TOSxZW9HaGIzLIK8VW4DNPfjpPIgjjRKhYNOIkUMVph4Kb4qplygy5xbdRKgw4/QQ223732
OtmuQTOX1XMk41tDGWoG7jApi6mdFjq+ZJ3jwq8AkiZt79UE7pO+ocfVOoxQ6krbisZy5FSQm0OI
SKqavqIUtN1CmGDmrJzsHUMTPDptYUYplQ0dYpYm8dVFYznEXSsmt0sTt7BwILuWCa5fayB1vQck
XoNGaQ7MelrUm0mx9obTpwfdMG/9UBRLxdNI4szHU1UJmJSFUu8gjafpWxfkFtFAw9IxpGqfbySE
tWA3NI+X4bMLReeVRMeQM1gb1aDGyVJFaADN5eDrlkF41ICsqjY9OgTjipi4KiPYNzFWmYGKtktp
q7uOMUlJSe3QqkMQdEZeltqBaiWFLWFDAkPFFwKPGpWubLc/Sv2/ODqP7WiNMIg+EefQpIatNHk0
QRrlDedXIuemCU/vixfeybY0Ax3qq7qFUFcV8D1qNxuRFsDSeUFyy9i6mkTzfix1n5323itO2IFV
MGZV8Yds6PqzTe72bkX1YmoGO5b2ghR0VjNtcpurw6E71vN9FGisy+HY7xtkzpyO2L4ivVNwtlxa
FPTc641Re5h/H63coAy6XUEoO8TlmK0kjiG3LQjTgtjtAEUHMCYD04VmlVfmvvHS3249KT7Bpk52
FDEumTgruW8mzsZKbTv3TYUfo7BBYTLb6Yf86oQGQx4nC7k7teCpZGvE6xkBe55GUh5TUOyVHvYx
8ZXYb6h4oP1jmLhwO5HzGLjs4G1mLOJykpBzGftDX5u/o2DXa/AH1IAmQzPZKOIdaxlHjJg2br6U
ODSSagl+K0+0/t5f+rXyeECbaVA/mVIFgsU+YfBk5aq/iFDqrU1LuplP28SaoaAUhKirifqhZCbu
MgYv2Vg2h5wQRKqHL2sqxnU9E+ET2iO4BUBOFc+k08gO82RwQ9PQjGpVvHah9TKbmUAk9xmUvqsx
5Q0I8NUndokew5qsZIytgpXEBdHlpU781ixxVauKV3qe1Van2n8xdEmNXMT7EbTDXnJxiunuPaZJ
3lFIbb1GUgL+p5CW7mOgqpP6boqop7qJiDEfDkJEmR76YWVGbXovsvbVrUiHxY14G1zfJ2dGur8X
MD66FqQ0Ye8OTSnCwxlbWq0GjxiOT0UAm+E5dKChhTNzwVScW8X9uCk4IAVjgQ2BmYzvVz9uAyBt
cHCJ9jyjo40Q7ga4T4HA2Ta8AA+4Dq1C9nChdOI2RZm78+hjZ57C9pKkoM95pvZB7t2cOCRI0pr+
1myc84DlxzIRg8O0NnG/m4y0/Ng9uJONd5eB4r1TD7sx7KJ9P7If82MT9W2JfgjT6NWTwJ3Vg99K
DHqlpzYzpt3aT9W55YfZUX29SZVNtdiMoV801YG/Lt2k8ieY6W4dTLBOaaFQdLAWGGSoumB4CNJK
n3TV7E0Li0syPVPvQQUB0gxWf6NF41MY1hVUBmHdpRbFQgc/1JiEGGfDQBjYjCywbuxRdGCk7UNp
4yyMtmMKgXeZAkIj42gZ4RcMO6b2mxwKKqXKe6H+zfV6EEevv3TNjFGO7j1WTHeQKzTPi7MkZT5j
8e1V0NJ/7eASxNuWQ0POXxB3N7+4GYnccKO4tPiLUnkpoj3gzsA0tkb258FeVvW50Ew0OS91GSEi
ZqneVTP6xn9Z1/E+xxiI+gnzMxwqLuLQCqLkTgnn34RXYowISdouCiCSHEU0FFTfFdDwVfJZqgKq
OB4lLAVA01hn7iIsqUIz1h/6+1rQCfwx5dkGnp+J7NbOx85o7iXfr64i5mBPHKHl0L5VnF1VMG8M
77NuYAAh+Yju0DEfuXZ19uwpOJs8/WYBcsYjZfrR6fYpTi/jTDaBzrm8AFKEIT7FoROTf+FrJ68y
a+aCfXzte3PjOThy4ELJwV4vPLr5qVqQP9KC9mQeHfPoierZEQp9JwiuXH3XMa6yTJzdKQDK+BHU
sPWgG6VuuCILORvBwWSoqvV0TomEJeIBH/lu5sXm7FNta1AXpvuuyaSPHCcKBDEaledAHHV52HPW
Hv2dU6trgplO8A6VwUx64RQrisFBrln1TrvYXFBk46+YZJDDX4Yd3+BeMY7YKXioNGwi89GEINwv
hi9trVrvO842Npa1ke8qHyFpFCc/gMs8kpenbw9d0pgZldJSgx13QpdMWxpR2MU8Sb4ACESwTttj
FP3T7WYMr2btEuh4kPlJE1f1HaZj/jbz3rptC9mhGR/n+KkfDHzSLwZkmJLOVp2+hoz0Ik78wawY
F/LAFcsLQ3wVP5ZvAb5MLg0+jUrrc9dmuJlWSUEaR/pUC4E2G3PMI9Dr44KPt3a2oSNxiaXza0/d
GfvyKnUoU2FqVoXe/UidiKz2zRRfsTuCP+W3sFyOqR59w+i2DBXEXnt0VNnnyL0uNGMYPAYJx+jJ
d6568BbS/j4ODs0gHgIGICP1I0mLRZnYFjZLLz0MtHdrTAsdeYJ2+PESRi0AD9tHfyEPYoJLw88s
hgLM51nLYZM0HadeLKnIoBSwEwIO7yOzftLZROLnrJ2RRDJ3w1ju6KJep3a5N2kXNDom7I6F7/TU
V/2bb2CtY8JmHGWM15jxzKje2b3gXOPI967LyHFS59jfO8hKRuodctM+mNaJlzFdAjW6RQcDv0zq
PSneyTQIMe+571TyMQFd2MB+C6JPL+JAMEDSCv/1TIa5bWoPBjpJZMsk0ClfGmaTSjebhNtXY4FZ
SXhqfaSx/N1t9YtD1qaX9qaaLpYY0HeNO9uKLwz59jXXi8w+tKWz6c1ThFO+HTjnztveYzTr7xKt
ny35PHLysQkNBvhibSagfbqjaIVLQ8BY09kTDZzq8rkr6FqH/Z1jV5hLshcyWY9tfVOG8xyGgnr3
L+DIZ4sb/LgJclQF9M5yPEp+VVvQkQzTK1asakyoS6nWwttlSBJjbVC/cizMHvjT06QYlxo0EwNN
UZxrki6EhwM6PGh2Y0skHwkiTHa1oPsnlZvWw2Pj5vElwhFU+sV1JJ8cxh181UtZfAzUBHoAaAze
gSayLsWQYmJnaReRXE84ZZuyOI5YzYuNSC+RdWv8eSeR1yUD1DlcuTHJAPOlHqc9pCPKv90Ha996
7RaqwkFK4zh7DAkKGLzc4QtN5KWpbiwLG4PBajljVWOKX3TFhivKq0loyfHax5qN2fYb7DvlKkIm
RlEYKwDM1aqJGMM/ufLZ7bD2I6BPiRVhSMneAzrjSGte+mwj8T92VHyGBPYD9MO6sh6l+SACUCsT
9XUio8NaOp+Fz0fvXNrYYNovMDY7CMgSxs4ElD2pVhGD2dQhMx0QFmSk57ovI+aWokAwzdGEoggW
D2LuiDIse77i7tXK2Wii5hiHBoZ/Yz1ij6pKH3rW/Eja+o7k3NrwP1LzMQpwKVc/o/fcze8t/KjU
x6xtvnjhX77YfRyH1T5g3eju61Rv7CYp76u+etSJcxTTX6PdjRUhWnBLiNzxu06dtT9Ve1R4Zosx
HUi0QbJuWv6oaE/s1xYuxRjqlBZQS7Ju07nj24R1wBw3Q9TBP2OA31IIL7EBTcVldrGf8uhh7Z+x
guryYrlAULTce8A3becpKXbmAFx6edzns8GFSXHm0Ha+Dp1DXpqrV+FM0InKDTVTaQCKg6Oym9Sc
fX/H4G3KzWNkYnJ2/hTKUVlfKnvYFCFDqXGPFh9hQFKOhf8eLy2J/9Z+QE5ZNeYpnOAdclzNFxTv
l1mG67yNHwzHBWwfnMOI8YbE2bnsZGO3Tuwns1nG6M6ZtgYXe4WL9O3inZI5F9NILtLU3i1P5l/L
ETux+vXAMSMqsKQoEB74O4id59k95A/hYpnBd2lmhFoqWvA83mKrOUhGKlqOD5XE54fNKejOhv/o
sQA6QFN+8yUXmOxEGhyyiuKvuH4wK9iy3Mbq8LjgTMs6fgynqx23LLAsrrQluMWxKi0ad7krXu25
utUGeOhDRbUTbwWvHF3yOJtNtp/2K4j7Z8ciGkJjqaptjop/PewbSkuqePrSlcsTEa5CJP0Eh0GC
udKwrFvSvLCPtulbGHz18ou2dBk8FxaTMQZgRSlIe+6Dpbmne6BKSWBYbOK3BNWmnSkSIb5iNwss
vIJUnK+gnxGxXjXAMPEMpMzQg5vvkccjtLUB2t3FAJKB8V+9jgbo5aKp7ssIeZSosqUP7XTLM+SO
bigBW3vbib9RyGxXYy6u4mFXuGfB5U72A0Z0Ap8hN1KMQwnzTa+yDpSGMcXCQ4wyoTIWDwbKdZy8
asQqeFBFb909zgQxc6iUdf2scp/ismbVzowooptJ1UQM+iJ9D7CujjP9Y/1A2h5nSAIJG1+vPf1E
AUc2R2xrXs655R/WQQubCbVXVcqXwizUjMINTBROXpu5gwHqIChzJiSmqrPHDNSUxVGlNIPvrCcQ
zmiswk89uWDEzDfg7et8mL4b/KOZsbbsA9fKNZyGlEFX32nMJceSafZI17E1PnfJr2n22HcwfROx
skHcusBaR/IDBcOwiCk+1PGKabsJ5SPpHMqHPqQ7rWJY6x7L6oTCqPKa6/Qli9rd5Pr8JbhO0SQm
SqOfZuICSQlVd4I3xNgQ8A9Xf+LaUBiKHJ0zu6T2Quxx7wRZn5TXraJXbaKiy2Pk6XAlLYrwHOn0
/lsp6p4KUx4NOJ3BsEEG4W5uYl0MqIiBrfBbsfSxLXUTMWJ7gzbEmRVmGD/eM9TWeC2CZBNxVw5Q
AHoQI4nbHjpag4ds7eqth1unw6QWlhcXbuAMFT7ZRwV4QwsPdH8ZJoyQ2dmBEb6kvyOInah5+IdM
RxHkIOgmEHWc00Rks2FSn/IHd8MxGGjtrNqd9kuquiC6JlheUSH9Hx+b/ASTXNNaO+GBd6BotMsp
qv7LCcJQipzG4CW1BRIDpzHsCCNIdn6/qk0SdLylvWGtW9VzXPyYeZbb6Ttrg7VXdztt/YtEx7tB
J4BX7GSzs7yVZK8mg1iQYzBItL4Z7tbGo54u6U0+hpGKytlEhGvIwW4GjN9pok5jekmmfzLBZ4On
eBF9A8Fy4bPesKpruFv5mHFrP5TOjP9nJ9zT0C49TIdhafLFfCnf3TG7S72lyGUX5BcFEotZxpBU
9+XYrIeSThISHhO+MJ5+ar44YjTVsfZOFvGmoGILJq84NaycB5+TdK3oTXdey+4SUsNnEStX5XPt
ftZ4uXN+NzM55zgEy6hlPkL+DITOfDG1C3gGOCOnyvzboWwDQIgE0DtBjI5x2+qu/7CDx2gmyRel
a64yHGa2OY7JlGiKJR/ShP7yc1PVawY6M7mSEXNEj6TI9Gw9BcYeQBctXrac6S+/afdQI89G0Lka
jKrGp6DNzmH1rw8KS3qVfjMbXWVp9GOr3zx47rhG9cVTPUwkLP7FzW1uv4ag3w4ZByFBeQ2ymq/t
nTm+ewEZe5XsmuTYxAcz8nBzUl9vg0XA550aBllL6PpYZiyLwtl61bH2KIlSQ9PFAKq6Bde9ABc0
vMhoxqPAJ+CebDLMaeUd8xkLC7sAeYNJ/JPt3nZYgelhx343UFnakClJxvBFwZotZb3WQn1WnEUX
uddwNgXq5zwTDnLWvQ8ZTn6XLOO2AlIO2iQyp+2clScvy5cvn0au7JZI95CKZq8Zm1EWFi+5E4/w
HgwYPWyC+F8xVCdvQsDB7JhtLFEzppjh2qwSZkD+uO4jfANMwTF4rYr0x01J8Pr0IBinmmAcJxl7
6lcjw2SRfBowjPL+aPv1BmFo4ohKAAzjzzY02+2sQCLVrGGyedPucnMnuyXGY6fr04SfpgiY3hSX
yZ9epAJgh2nVnhdrebpDYOzhMAT1wWWSHfgg5ATF3iPntFucnXxBDqhIwKURSMG6Q0dfLa5l/eyM
X7qpQPTRNZ0QajJw2DGdaaNj6VT3hvqrazrYl0iW3Tww+7wrrMdwcSwAYfRIwxhdsBbT+6zfJrly
AUq8h/23pOZEw4txy62OXqrKuVEt11461qzRJGzq6JeMO3VmmtcaKLho8AuMhFcdoFuUU2DGnHv/
KZr/DQUvV+Ufq7Z70CiYmZGvWqHggjKKNPnEtX1XF88zPDYxL+DIqf0Yzfk1j1HHPPZ0l9BK2e0a
xKCI/J41fcwVQQO8OBNbbW0ZO39w19X4NXNddNLXabgEMDgWCqxVHBpaiaBfkIp7s1OmUF7+MSDM
yTi4N2394OMVVLq75a44cko/+I1AofLMjaWGlZXjdkoPkYl1MINV5D4Y6hj40avmzO+yLjrhW8uV
oB9bzKZEBcqUT79l047WoyzRuY1nl6t3irUnpbSDaB23ylVZYH5iEleBHO8lVfTkV5U1bMvymmbP
PraXLkCqGyiHCOkOXSw5IVjB1n+OS1o+TGcbm5SsIHsLOlkUVe5jzAEy3g3SPw0ie3C9xxmw6UgM
3+fyZ7Yh1G6s8f6zF4Tr1P/Im7c+9V4gtX/3IB+Ccymce5vgSecdbXosEFhXWh9qdcSWgUxd4uZ5
kUlNl8JLcARKcenh2VnN1TLJxHpH3eCiMRlvhzfqDxIRa0LJL+FcijtXx7yVHOgQg/VfJrtLl9Gk
MMNS1fot5P/udt7j0FIVwRzM7In9CHul43kFp6fr0nXrd8eWu8/cpsT5VzE2dwlzPnYYJy/L/yVl
P2nomkLjx0r3oHS4d11cemkMFgAtmyw6Qjfi5p7vYZ42ms4yy9fwPpJdJD7YCHf6m5XAg3NBLdu8
TfRlDJ4T5xZvBBuu0D/sxEaMQ/9VEvJr/c1Mn0P+6FNgMxX3ClifdWzwbT3VahfFexVsuhfh7DN9
suBnGtt0uuvwoDSLzRz9w/tHp9R3VghaFjnZxQ55DShTCr6MBiMGLRhuPlp4WWyNGlLf9FsI5+AR
4RMLP7FP39JmJG5UrpjcIenKx8G/KgSOwrvNRX80BpgHzWZgfVek7PHu3vf1hKk+RRaEPzyBwGyq
jWIm4xTkRIVYa2BENZ4eix4nBh+0NMGDL9cpk/hG1/uMwwZzw4PJwKFhh7VcjlGUgLb+reTBoNbQ
cqJD4jDUZYMvwdPnDYinsYMjmu/t8MOY/zzaMPIZliAXZwK674XO1nNHpXTDUBRnLWerLPQeEizR
MZrcAI23GHtEvetIu20kb0ZQPjnWo6MIcPurjBF3V6F8ehZq7pvfoRzk2ALnjWdbT5KwQjZNW1d+
WRTiodarUlAk+mtO75zm10Uq3+wKF6v4NIFMdP0/a9An1gKHYXI9c3PLziq9lFwELNYoyYM3g/iW
SydZRwOR5BpbD591BrCQTpW83wooDTpQqyhXW/ml6KHxpwUx+KEdidqx+DFgZUKvpuBD+EQC4XFr
4LpuBXdk4t21jsmnpCgloW4Nf0Kaq3NVfFUAoYcAvFH8azRslkV4DSKYtsOXaxyC3l3F1msszZOq
wq3i2Tas3yE4x7N44/SNvaS774zkR/Y5gVKA0QxpjRRJc2T6HbOrO1gSY44TBoh7xlfEmtLYey3l
S1T8laTU2xBLe/Ge2dMlpXpnYpd0Mipicu8uLjru5k8VMdrQ7PF/7tuRcHhBfBpHrZnP97Pz7dfd
2R+CrRfGz5U7HXyy2oEtd2b/4OuXKY2QDtBSONvRY+QVf27JZ3DwwWelaMBdvglJxLnsrg2yGmV5
AQ9ea+Pu4KyNW2XtxMYzTgxWAJZIvhauc0CRXK8/VUTGailWfU5rN0HZuiLF4KW7GBSd1Y976QyH
iDrx3ohvXXXv58NVK+PbUsG6kf1hpqbE9BQAnvww1xXRWtQ+Bq2KLG3krx0lN0aZP+s2/ZXxjHCB
rYCyX3f+zUEdNR8pJb2pry9mRxq6/rVaeqq4G/iMjJQzXoyk5Sj16vpMubP7KKeEFtNF2TQnO6Df
0aJr3cE+WR35F491ljOS4a946+fn5cLASP5DeXx22UTUJOh5vjSiF1DhmFv9H8eoXWHVL0UA1w/7
3lPfI+WFTg2U+0eA3wj6ZNuqDifSoQNwMdTdS1aiVmE+SIHDAmbOKuNXGjYgtOBW1QyZ6GTyhXNJ
QvNSDbuK44YTpljIO4uOZyyYxJlMKjsR3o/CxWJLsV3XVvuIWs8IAoFCE6hqscWNanbDuZL9fogv
9k+F6Is1759k5MHH4mHZbjmBW+JmR/0RR8BD07d/IxCaCOPF7G1r39nH3byp3WEb+ZhoaVRhSBzF
9SnWR4vlLFo6joVE+Gcu6Q7e3u6hp2bHaoKm2Vq41v1DMBKtlqw0bqBXSS/vRMc0tphBw7JKiVbd
/LH/tkO1Iu+Es57G4ToFssoGk5PhjJtHybY22Ujyw1fodMw2xXFAIGS28ASdHKAyNRVEfgKMH33R
P+EXoYGs2JocJWxbrQzXu7cQqQ1LvKt5OKRsWsKYnyWx+irDrWOY/xgI0NYmKQgS+xrvENNJGFGP
A03efVJflWgfpMSXZYo9/aTcKD78oUPE9yISBbDLiWNgKoWvMnGa9ij4SrhwU7HqZt6j7vuNtMar
gXMjvDaklQEQYgob9S2Lg4/Wjzj3glIdXgSNEzPFtF4/rJPoJ+45nfDwV8JcJ1wdG+dYMFcsDedB
WOpzLAwMKC8th80kheJ017AE9DvDZcocrj2mc/MEXOinN4w9J6bVlIekyzD7WA5VZLr8dUistAN8
O9IwHUcyIz5yLBna7rVc3ryYQx3R8RnMGfalshq37TSvKpxHJWQ/rwVyhTkoh2gwa+sVkx+IFH81
ljmvZyCvguB3iV072w5cTcJKfSoyV3EqVp5i1AofqRt2Kfn1ofzwFXtTixgdRcDeS2paqs2IZlFw
EmBQMvBwgHpSUAmnjmrh+JRNIxEquiUc5r5criFkaawWoQd7KSoonCZwKRocsgzhIuOVRXNVZVdP
LHPnAZjv2XXmo4vrDOfFkQ/kLEIe7mmVZQZhm/4CFKgTehMOEiB4tHataCeAU3WdhgKHesDEMEpw
vKl64wg2T4v455L0tUrqPaNV++XzQPY4A5dREUo7tqDqvaxejcG65GrZ3JEVkuGxJq4y4N8KpE+D
CLMHnPQFN8PSA3Hx2ODV7T2wQpTZGq7B517fsNHfd+Bv5/DDcYDgchCF8JKYKznwSM3JfWkdGTK8
Sg6/LRCmRpwyAmV5r59r2FqtS2+bw1tcjRBXHP1kZPaH1XFUsktIX2gwhWmuW2Cutsq2TW+cx4lT
EVgqnc07MwFnwVmJNK257lKLzgE+eItbOPpFQ1tkPSNrNMM58SHvjfbeiBBz/HiTcYvEqK1AsFUZ
GkL4Q/PXpuBSlmfRiwHSppFUWcp6dW0CEpAxQGM1H2idyDCwjR1R3sp+D9O9Zr41OTAHf2uElBEH
Y1C++2Ii5MCku/mZbLpfuR3EF8X+GU4gbANMdNazAaRiqoGQusljTaJRgqSCNpaAlarCfRP1UE64
geOjU8VJaPvei9O9k0FuwxvnRDfb/ZxL0uAgGLBFF1BL2u4LJoCVGrvapXqFKB9j/tl8iuona/w3
lIhCzjoNuHc46Wrikx0Ehi+7e+xn/1cWCCnsDBxlFcmyrPxXxfRWavcWFyB7DaB/XXqqEmOpiNtO
PkVeDNVtN6WVtvtKzOFDUDQoBhoEjYoBjLczGJQIToIShD5B1mrgOoBRhMWsntXj2HN28Vj1pYOP
X4mHAW57MET0E/nB7yDjjxZpvXJhMiZ2f2pZ/Hr6b2Uzfs4hy0L3VRURR6kyOzGgzuz2zILqujfT
ADrcCet+HhUeFR2+kzCGuwbn+4w5lKchglWXT9d+bm5NFZ/c0b7voEPGnXlc7Izk8QdFxsb81ui1
LZiIOf/XjWS/6tChwade9G6Q31RYcVKrRPGgM6tYG7PrvCHuXj23TwCOmtF2Jl87eCMM0MD5iTLz
gVrnD91F1Zsfjetqlq/lwn6tDbfZmXGMekvGyEm9aRu201KLRkAaI1X05BqBhIzDwZeXmDPCHc2i
9c0cmIzW8dqWw32JHVTbyv3sB7pbXAcyo+DLLuauBQpGx0/GrBhVIf8oSYrKKr0GmgIwnOqM6Vnm
5jpCj5tR70bGUluMGnnOahASNhpDW3LFUj9+b4QcGv3gKUywJgWkqJ205PErnK8qM+ND2vfhyu9F
RxpZ/rENezsX1CkKKDcfB761uWirJaiVeW6jbZbXbzHvb9ahA7rULVhYEYLUvvM4Ts5xtjbFfFDh
q0FsFPnP+QmssyIuJeL3KH8cq/HIyWe92C+sbGmDJkXRoSQzOy2WEzoeHv6DOCEdMFEXn/0yiHaW
pJgRzIDhUNhOKs4s0n0Xvqlx3HhxvTc5z9bevjR5YlD+mOQzjbePIppuoR7ovYuG/NmhO6O3BvO1
SLgsFq8T0QqnTYm6joompJR5lZLfWrGEeaMzvOVeV64ZbN0hQQSrwSixtcTXwaq5GwK+HJcVoVKH
pM93WaDsrV76Wt14pL47hpM+4kQkTcKQqyLlpdOOyGzGeGe0Cc7SWoP63SE/4kG1OV4yU/fydhMR
qMWS3ACHNnEbiBHnI6C4UVxjM20Pohm/qDNvd0PVoqeNegRLlRnPgmx7JeidSmqqBEQGW88t7bXr
XTqBd6GOy+cR58sUnRNGt3YUr5T+ntHcCurQl30/LVGC2P8C9LVwntZ+gx95PC0HK8RCaN2HYNL3
HiyfVjMVpLU65CAkWRdsiDGVY66ly04GKRMxlun4Sui/nHtoW+Loc17sSO0Gxc4MhW1+6tC6guir
wefg822l7j+jIOTDmCev8EeYK4jSGVmUijuQzagXGlAdAR4nGaojn9YAKgmyHAv1uOvAOrifRUmn
I4n40P3WeLINF19OAPgQh70HqB1qkhPAqWHjJ4nk7CxW+NTbpgPlHSBqQNuU80bYXL4TOEcDOhlz
PgPB3HfeS/df6jB7Umc22LZ+Luo3H9FIm91+8bHOhOVDh/HdYxWDCjGY9fhwpwjRuLhdEs1FcimV
3tmAoSuze0jo0uoea4Z2hZ2CZv0cTGpAxVuFaGtnYCJr7Cvhs2fCZKjedYm0y+bYUbaoYFaMC8Lb
gUvIp9YxPU/Ko1X/cYUwOBwkE6v7gOmAeJp3kWwXtsz2bcxEHywO0nPZHWpsOFOy8LaH+/yG4jRx
B1b0sB2RMNzw4qHVm9m0iVW4HZ3twE1fup9aPNWyo88a1jZofEbb1QxznrrykKoY+vwMuFiFBSYH
elkXwHW17x2k5/gHWfS+UA/4HVjwlyawYwa+HC6fxUxDEwXIPosaF0B1CZvzMkAyGHBgP26af1VB
8IDpBdCQ2szpqydubGjmXtgRkmYz8tFY/UOIcgpb2JDvARJun7zXfDSjy8/wrVSYn6tm0+tk5WOy
XZyYEtCP/zYjSrviXHfpsbKX0HuCbRsFsX5Pu31DgkiFh5SgByJULY6R/rXCa30NmdtqNrvBOo0m
50hGSBONj0Qq3ONAUkBxR6/nJ0Ph3Y7JJrZHGT5bmEUk632Z4ZPLn4tUE94GbkeqaVg77ffcYKO3
rk380yR0NCBL9i/ZcJqC31CjrUa0HEGrw6zhs8PaA4iW2dy4uGynnYd5ssRo/Bt0YFsXjxsvccvN
3HDVxgv+6Du/T2dEzpGKEe/XjLkYDmsFGUlzhW/KQ0p1j3BezHEbsp31cXcIU4rhjmDzSjXeuVxD
lzrB+g8nKPhzrk27ysFYA+4PhyDAijAf7wuWbnGokNzicDu7OJSJdI4sJeC0YP1KAzeNuNhcWUBk
ThjT2ncRecch/444zfbKvwur13E4mt7Gn7Zm0q2XR2dmyp5yBTIbYA/1v5EkSLuxx0WOOwQom1Ek
7vD30elbWO9t9sdGC02JOidWSzupuJ7wNKS0fzQc7QDmAZrOnmfvtwNCkX+6GD6bnyrJVvD88J96
hbMywhe7xkjiNkCnpO7mezrCpw1yQZeM9ZWsrZzMbic6biVto7+nAaZxZQlvLyaXSiA/ESTkiMHJ
kssWN6GNG+ZEeLuU3ovFPWeo6jFj0IfI8mubzoc3UxrtTkBj8t4Nb4FLmLbHLps4r0YSrOoBrd1q
Iorrmukndgv/tdPcpMKoeW97xpRJVTEQ6E2kGqbmlY+CLIvtOPqQwFP3pQdKXqYSxg8Vt8OINOUb
jwTtoicn/w5CnTNAY6kyHPK2tgf+Liv1X1GDmsjZPbGH8Q0+VuTW7cS7dWHrb+Pe23hR9yEYrH4V
TQychpuCwziLiyXkCqtnwTdiU6xja4g2BYDBAdfMJRLNZepfTF57h1/ElgmTkEeR8DJgnwj4/zCu
QLi1mEj7RKLMrzEzd2X5VGYPfTBh92TA5P/5oCjN61Rl4ADAYJfzoaUzTKFpDvQwDH9K7lpQPMaD
n/84RvqY8PHiiQY30rxmA1ZXj+ATHWFgkBOsNIOnV7JfUARPHUaSiJhSDG5RZKdyfA20cw6CT4Pc
zhLnZLC4bI42ge3Wp5s4Hh5ah78mLg7ZuGSEczlcK3PBJXCRVQlN1a1F1pL5uWq5M8/hwohtaqyx
YJjhLSq/80iCCrLtvvhBbt06bp89aGhLYTxfm6TbxwZHnkIuhdReEVPP57oURqX1lp3/TRmrLm+G
i9vbQCJmvpyo83ZpZoDgWu6+ofmQlNk50ax3+IjY/AQ173Pm3XJ6e0zZuKvKMMc7q67HfdDwgqiC
+4rVuPgXBuAHqSmvuZE+hIw564nFmXcB4jFa46axp3sYVeOG8OSrX+vqZAGYW+vMh69InNm3e6QL
RuNPoXNmgPWU5EqSi4P8ZC+OrbnAU1oNFpgH5V3aAq28aAaI4Anla8lBlJSuDkNsAT37n75Sn/IZ
+zn2aPCr2VdgYVDgQEwafcj3gSSJTBKpr4znGK+wn13aCLy4y62MikQw0mPxKSYdccn8mlxzRH6l
AqNz522XNYyzs/wXCWfx42DL5LVloMIvxKdByEe8Vok78Axd+eOg5Ab+iOAPwzFkf29bzDNej4Ev
MapDwdjzruHj5NI9EYlPIRfHhGK7EkEiiXd1UKq7pAGrGbSyvJ+7pU83jRA5NIS2Fjl5SX79x9WZ
LccNs0n2iRgBEFxvVXuVltJu6YYhyzZ3cCdIPv0c6u/pnumbCkm2ZamqCAL5ZZ60+no9nbBTjMXU
7TlRdzs/T3BgJMUzQQwKZzBaVBg/lwZrQlVy629lRUI3O5EMPMcOd744Ga/zBM3I9wqeyJr26iw8
DrrER08za4qyoX080kvMZJp7n0yxO0wNfIUxSi8/nzuNcJAj8ud5osDZrA95YXWc1tcPf77481C4
/kyTnukZS64f/nyxbyxGKWp8CJswPHP4MO7m58MZu40moE6E0asysuYcEcu+YqbZCS3Ow/ow+dHy
n4efr/3Ppz9/+r++9vOnfW/+339W6yU5B+25UrwFqaPr/fM8RphZZJfR8WKha/iqv4aSiu4xZcMH
PV5VF6sR2X99KEofb3co2v4UAOUclri+4DysLv/5A8nyCjnaDgoIubUhG+eKYT7/52HMVgLLiDfY
JqbTzp5//vmo/u+P/vNp6tYnhSPPysbykuT/90EpmYN9jsEFWU5+cbFcIcy6FyZqywFrdKRnUCqW
RbxwfXAzZn1qffhfX4saqzhZNNXXPq0BhuuPHhM+4hyPDJXPaBLoGQ7nGvoctLL3bBGqQ5sNHyZS
sr/RCTiroQhovaoiva/sGkQtz1oyuIA2aTSmalOlLrNX41ysTP1/nydTvFyS9//5Cz//6uevDpqr
JJIexAsxWbdouP/1MCx1e/k7+AyaItjAPw8mVJyE/udzxXPAfHRAOHDILxymSHz1dkvbiKuJ1QR+
g6G1cJ+XMXiv+x4/A+cS23m0dCnvowT9w8ra+xEszyKz7tFRfXpmbAvZbCbvWOFQx9gSHEzPAcRt
p+IuNoRWBzs8L73EoUxGBxoqjixHZnBrM/sLg4677xxBw4SigzBFwbz8PBDw7FCBLKwPQ91cprRc
q9otFtBB09tOJZ7fAptbqHrIY6D0VJkGeCW6qLJ2dRy/xpHTMITLxwsgNaZE+E5aHZi7qG2tXYLC
eJOlZPxEPV7aAWNMY4mnZaQUvvSXU6kNtoJuqk6ezx4txGhaezNJ5Bw5TibdvtIUQHsLhjHRgA6K
C3pjUCqzCLpmal68JLDeYvzeeuRUYS9ucrBtTmx4zaOTH6YYfTPrMDJf3qkl3Etr2lYKh7Wj6QxJ
FGer3rIf4px0nxBipbhZydnm1Huz5AwXgrnf941YZxnpkw6RzbqlBzIRN+zGyu5a3S1+b7FpN6Dn
XFT6VOJpDApksqbtHpICegL/tdtFhB8i4V50TRbBpPQSzMQG6fTdInqML55FnAVrys9fnBtkdMlh
86Rt3C6q6r2DW6C1jiGKzkwoKeA8sxubFDKuqfr95ESYXdqQqiu0pkeDcYvdfPnRimzYyaFs9knJ
FjRTFqBWT4urttic+s1SHsj/0Nfo9zEpW0juc798iHAxjx5JSB9PW25389HGm5Ys2b+qiLFVS5lf
q1rcjUut3nkt7F1Vwo9MFkaTjqzjA1vaYWt7PZaxIn/Jq6nDyrl6TaP4nxaze7GxCkflCXEI/T+v
urtMzVRnx9ObW7b5vivG+TMlH+PXFLrGfQ44pgyeJApRnVo+swQY572txoONcATzfJNMtvfohI33
6OO85Wyo6CD676812apK2y5OqmEaYNzRLxqL/jouzO/JvVcQ2Kr++vPQlUmDBSF/spWg/cL1kwdv
AeVkr6nRihMrrW4cZ2UsDmUdtrdTqvI91B5kbaeP4Whb8QWJvDxUqpsYxqPY+NwI++S2qL34lh22
UHdj7jkMptNwPaWucI05PgAHhxu4PjTxXN9VdR3uhqJFVWGjve/6iUpIu6zumz7QJKDc9uCtklrX
NtVdFDW4ef0BQ8zKgo4Ry7f1MEy3bPjTkwL22q/vxnzB+7yMmD/kEOBV7FXfbLwh/q1ydLM4HCT4
4WAlmtnMZ7V1N/ayu7UIhlOTLOgAdXiwBwBixYA0E9x53FIuhUz9ayKZmkaY/Y4dFvWQQOFjXiQ0
vLSSXO76vZrSppvIca59MyIZaad9tK3ev4ImlqMltmZwxKmf/emXz9mJSarP5fLqdgGm1C4iwsMG
0MsG/+p7bveU+9E7CE2fyRTjHv4PEUAmc63EuqRNRlRoCGyU1AWo05BKbMWMeZvsfhoSQWfDU9fS
OIFPKriPSb5e6JntLvk0LzALq7WTVYz3RdWM9xPYXC8mz81L7WzLOYnuVd4EO5sd4TaQo9xaOHeO
tGFtiCh6j7EK3+p+Drn3cayzR89+7YwZdw5dGiNrM150c2JG8qQGgqah8O6qsLePkzGUxzVZgb9o
fhmx4t8WLuJHNqhdspTLVx3UL8YmBB5lgmqhtMxewpaADZIJL3v+yl6p3EXsIk42tXNbqXCiNFZ5
VzNAvWpGqH78EoQpVSkYaImklu5haHDP/SxSkYtoXtYZVobEfvKazjn2geEIjO1vIEtI1tBv5xW7
w6s9TL65uE6a033n7yKJc8htCRI688o1GTveXPQ2rR0RzMDGuHfOOYYEmYFCWd9fPikeyzbDGeUR
B6aZkrveuu3cuOKfpPgAp6ipP8ySiQflYtuEZSno37BEz9Dfa/yHJpmh0q9vqHAtHhJVNm3dNE6P
bM9PBgwLjK+g2zW17/1K8dKvxqn62LFwPbRSWgcdVDiHjSwe8iSJH7znuJLWQ8xitZep0ZDnGz5d
vxawtzjaNtGHMEIulh63z1Ep/75fHxIXclySLuI/V/Q8OndBZS+nfsBEP1X3PxfcYhhjZiXfNhh7
giBWd1tbbOziMUywEIRIPU5idw/SlPLY8ua8YRBGHkiMb1GW2w8cYOwHAAXsBnSJZNF4B69w0vs+
6lP8pWn2n4+63kXJHTBDIvuD94mYltLSGmxDCwLw3EmcYuB5AtezTzmogDhp7c3UC1KAIyH1aRp/
TUNc3ZkUM1uAipYrkCCkZ9J1wpLfT/3YbOM6OKjMzhFc3enaz8G/LvGzgxcUEQTTp1Fk0X6u579h
IuOt7BSwbuFvPJVSILoUCD9+7uyEle4bvMhHRmBXxZgTFyGsoJzW+RsnpuVsMETsp4qwVBAGl2bF
TCtv+AXIcvR18k/YDQ6fOlWvYwkpaoXTzuTg3D7KjuS1s3PhYlbucpewFrf+sMOQAMqIah9n3M+l
eZhsZxvq7oR5l43O7F6JRD01lPt0SbQx0gZWLTj11X34tKTxSwHTYYJmmyOcR5/0gIfPrqT/yG6L
bFM1uzDFpzmoFk9jmURnj56XZCaDpp1UsKosD0vb7sdc5YhlFKYVo/tYVvVxCTQnP7xbxjlqVzds
YedqXzLCKtWaC5is95KiDM6fw51YzSRNQFDHYs/vmehB80z7ajWLjLfzFNgURwBHy4Lgwak5k4sg
7c9mnAnQURaYc4drxKmcctbh9ooYDNikJ4cOXMDD57ep/eJhGKkzVfk3+Jn4Uq/M13yA8pyWb0Av
EOGKXc3J2Au0wBvcZZu8jb/srFAbKuL4Njq6hKNtH61gve0sv0dwmkKgSApraW4HZd5ljPuslsud
bMxn4HPa6mG5dZGDfz0A3apEDdu1d5pTIxgNOlhu84nwW+a6Tzr1QkZMgEpL378TXDU7mXr2ea4c
f50oITbkt2EYPFt2vA2n5a+dIr2jNWD2SoZ4k1lVureK99mDVIJZgZ5A0TmXeFZUdFq7jjXyUVXm
vnO67jZ26BHXYftmihHrBiiy3Vw/hsHi37DeuQ9xj5y36AoVHufYucBoyt26x5tWgoVLgQN4qb3v
oAKgMybAuNqB0ijUWj/yoCW74Udig22Z8/Y2dOlniVDQMWbYOy0HBJfIwmTZPrZZYX2ILj3YQf9c
JPZD3ba0dJfdmUZd7Ls1UEgRuvy4Jntgu9YeSZdbp0GYs5YC8kkJVsK4y8tUGP3sk2W8Zdf2Nqjk
8Wf797Ppi2SfU41s/w4USLfceGxgK31gADHhElKHYQ0aCKrbDrOcU9wCeNLdlMZqp+K2F2QMsMrq
bsI2yJiKrkYx72xvpBXFm2jeKX6LvnnzEsADkQ+1jgMqTMrHKOvGaxCqXWrXFeT5CfocB/B54RQ6
Cg/eyzx/iYRWSF9Mv7EIkPv34ISNddRuTdKsYjXptBrAkOHnxlc7sIMnYhM4rjp287ec2x6kUfnE
Ez6g6zOtckIT7Dpe2NbJ8IUTI6Sowv/tV457EdOfJVg70OZzr2zKHFP/Q4qYCqKqdu/E4BJHp0cp
Mx+9tsAsNxkGs9k+zFPF8207BGNN+9eCxbCdM4s2tw7TY/JI+ScdGzhRyYs047ZAtALDMz5PPs0v
1oC0nA1XgsI21TDlr2S2/0nHp5Qlq9W2tBG3SoHxPsMSHmmc+QuzuQF3ccCKuw17iY+ct98FCohi
xNyr7L3jELHrs6YBYtrf/Annq+6K78ouwCOS59KSF9Uq6bIpXdnu2oxBV1G21gYL+V7YLV0UQa1u
LMTEBB6RNzV649OTYftzsXeyj5Ch6sEMHZaAobkLS4kxBxhbqAcO/531UueGIV1W/Brc4S0BVprM
qLWOaz93C9w2ShZQS0VV0LvT2n9laYrbnrB3aHMbFGwM4IoU3LPq4uA2arjMgBMGCRrEgfWeF1Bn
G3fvjlm6U7hTel8/LoP+SFyG6KOLodDEDK4DNHlylCyA0Dc2aZ4Cz8ueKJmK2upf7FvRQWeNcyPo
KvXC+K/Ky1/pDIgiSAhHoeIfkwGeZh1C5ZmD+J9j7Gkz5sTgHUv+rTyAhMJMX9K3XrXRmME185qZ
nYxnJ7eqBeIUGuceygLbgqr643S/HM9MWMub303I5j2auYNbsv2cI7Y6svN23lDhCsNXVCt2xCME
zOMqgkVFt/Hs4LZnRFzNid5h8SaLvET7SY73ml60hcrrF8vjhD4I5i+6+8WBh6jOzP3TV08gNqLt
o6uzr7YAbDvEtG9oFvjIM7/iZA0dDv7fuJrUYa04lhnpM8EpEh6IfJLpNx0vL73vHZxxeZtzhkpN
VyqUBYaEK9MPgrJDN/2290brnGfJq5X7jC17+qba6ssdEpz5Fba3KXAf1miRjOy960yCUsL2MbNd
pLqsOaRpx+ISoLKGKzqi0zMTFEnNdk2Q3gzrz5U6J78mbhMUuA+mRL05C8KY59It4n23eemfw3Xs
u9DczUR6CoAZFKLdOV3zlrEb3UHDOFQ6vkS0TrQ0S5qUlSFVOAkBzqRrq4ZmAOzWVKWyp2LO7CHn
+jMxPJuMvsyJN3am2WIefc4m/xJjHBwDyoHYfKG9jeEtqjPB3hmEuDW/1g0h+TYpuN8Y/sPAW+A9
zBm2FM4tRdR+O6ub0/7q5VgSavQ/c4Wph9IQd2p8dFrEjJofrYzSX9PYv8zcOgG/eMcgEc0uHvxD
xbLllZyLSOQDr0lvHF1ec8+/q7DEag79IrsOAcSfoOK1zjSntrKO/xQtF8ng10Q3xG1DCgA8R3GG
NoehPfKPkXyCSyMoh+SO1uGichAMav1sWhwb9NUNEl60TP7EyfRdojpRfoK1ndPnRmss5yxzeFgl
aMQOy5msi8elnM9aiEOmdfqS4hk1HMJ4JmmE1IbSqajk7sJdCVTP+NaDyTslqEtcxgxnRYmHA7YY
LPUZ3An4lAval9rkTbad8uLV0S2s3eJTiCdDqWSt4Zl7CvhnMKgNvvL1icGZ2M7zeaxYfyJqBUST
QFiNqoopQfvoZMlHkId08HKTovJHX4rW0Hmcfs0693ZKAWdx5+lRpCQW7GjE3Qxojf0otZZZcWRX
hQ7M/bvtRLPvJ56kxncOYup3QsBZskLSfX7+rNMVe1/2kIYp83AEUMsydIgCek9QSSnDzbq/aUSx
65omJDKGR5EyjCEjbuoq6WGTezRcApFuyWbkzXeRzd6+dQboENEzUxayYdNdji6+HQYmKQ2sdSSn
x4zIw7Fdn7/Rh3EjJw6iSZidRUicVXovSeDe5r2Fz2Ea/jVlG209OcJM0d/5mvpTjk8ZHQHiG6Gc
d9vuKRKdNXV0tf1n6Isr1rkeYRG23ZxQ5agQ9qole1C1KDdJ7O6t2Hvnh1yYEGa/ijkpQSbhuZmd
5Q6wH3pZIFENuQAOSy23fkuAldTvxQ+Zg8LmMi0tojE1dsAPvC2n6E297vCA+DQ4WGBPpXKmhh1s
xOxB9lKQyTeVjw+nqgTaCJaE2ipwxhi8njnZUygi72NYT/ROSt7IbeOfuKmfilrRepYzu4J7sOji
tubtFCjPHPNpoI8OWQJDnKP9X5K6RJbmyxCH/2aPgRxIRFxu0KNm23lGaQN0mCju3PRJLUN7iMv+
vmj999yvQLfoQ1b9jq36jmv1s/lB9KBNalI2BJpK3mY1NU6xfVdkw+0cm6uO7GaXsN9jsknpVkSY
h9+c7LHPEMXFQUVaZgD500AD63JqtXwDGqheqahd+EkMDnlklHCglfdtuvprnGnyYkK6VxQuoi0/
+FlszmV5qtyAEEz7PjNe5QX0vjKfl9xenG47DXSdW+yv6XzQmj1Boe4NNJnFSCrhcC3FNUW7/OYI
It5E0skZX5aufsXjU251x/Y/kQ1VFAuNOR13dTZmn3jPgHbEDtADZKNL0E/LDU/ACy71sMzCa6mS
bWVIsZmghmlo+08YhjGS4LS4sSDMh0SdXRb6on8wtnrzYn5/ydY4WuvnlwHgYM4VzjllxsVsYbfC
gsE47WnuFKkJywLNUos//q27tKzAxaBpife5gODobJfCaWAkF+/txDAeHsyu8utXzVmxzihnzIuG
Wj3AK36RIuQqQmd5d1ks+/dCYKx34o5ZKzz3MWHzvzgxC/W6630qrZa1wC+YmNgNZmwNOj+bqBnw
AjrKALEkuO5yTkfAEGcHdhjYMBDg4ZNMSBR4lk9DT+cm/GcoulXfwTCjq6zpMMa1qNY52unG9vjH
3RgeGxUBbLE40g2ZDQokeC/lo/Ej9oggSG5EmOPdbd+DleJjj9Fb1w2fQ4PFwOtRX4tqn6v+KAv1
3Cl6fIYiJ+8k+ddzX2KOd6bD1PXDBtJ94dn3tA5R+T3hMu7nZMsc5qGOZURhpcBM0hbf0ihW0yDe
maB4557BGzmGsm1ZE2/G1rsgUTY7J/Qe7Ga4U92bmysJWW/chhmFXwA79vGYfhL1Ytsvq6cIwWEX
Zf7dsLp9q3Rq99BOn/sKTFJYKKyeEar43InbDoBihAnmEMY23rRSfmYLI3nl26dyZDEfanniImRZ
yexNlHh/6gRosQtrhV0Ii3XfxYc4BVlZo1gVAeHliFJobtwWz7A7knBwW8pWFPfqYCmemNsRAwqJ
RllF9TJUEScChR5JKRKdxfF3iSzInhLSCfOPl2ayHyqFXC0IKjtLLvcLOjoqX30IbDRikfUziaax
PbDC7kMaBPcWDkQxEOK3HObT0WTyu06Xd13I5NPrqNnJJvZWbocJO0hr95ihUBUxd/akhW/cAo2S
KcmfWSV7lWsBjh1ZfmCiujjDV1blwKoeG9JxtPixa+wVCcbYzi5lOu05++VbE39pEWF6Bb1e2civ
1QLGrjKgHcLI3hY+A0mdo87IkvHHVMKooHq3LeO3ArdCvk7XIz080kOo42Jbl3jg4I0xYL+UUZjv
uhEPqkyKFx1wasOQik2JWDegRn8ZL4kkgBL5cBiFp699bv0RZW2RG/GnTRzUj4tV3fZGfg7IaJsq
SunbC+X15zNIgdVWF/BIY2YKW59Ryk2XmuIYs2RGSvRw3zFudTNhx7iIWdI9nujI7G0PMk9dMBJX
IvvXdwYELVy7Dkd9kyb/QE9idbODZSU/UpS9jK+DXZ/Z3OmjF2L4yVzibXaNpylJnWEvPJyzQl+H
FDtTLPCrzVm2X4hj0vsOFXCUwSleb1f0ZoD/jslIacfsq7G/l+l4xhN5Gq18uqbz9K/hZMq+QG18
2+ee2a3ddxHu7NqfLpSFVkDfTUj1KvBPScbRTbkxrW8P2C01WJuVs1Ox3VNF/5kO/bS3oAO0zkRD
cT7+Sxf9PtJNuFPWrueEwGVqlu1AHK622dcbB1ClU2D2oPsiCunf83vGD0G6erRJQLAsjv1fIeK3
EuLTbbfoz6LOZ/ZN/WMwefnFa/VtFMBUB7vHoawt75iSvTeiMhuXSq1tYd1ECimV/QsOnVYtVMbw
bGSl9c5Wc77VQc5QY+EUGiQW0xQuuUrNl8J42ZVN5VSgDs9TJNmN6elQj+WRbfQF0j7j80WIzeL1
yZZvpjD3kQ51j71MjhVyUAcjhmsfJNOSTocs5Ru7atlmyid3S8vYmGKzrEv6VVXI2yzpy3iHxsJb
pDyPwkeaSdytN8DpcGd+Fw9AQjsAHYxIY5W+cfDy0cIDeLXDZyK+a67LRFgJyy6/h9Dtc9Q33OF0
xREJg19SL8lVFCRTFiLiMUYn7vIpqyrRgdK0Abc56set2JzmFM7QMv2bmXjeTEMX7D3mDxchrWuR
ufEdPlsgOdm7CVO1z1MaboRDfryJoQWR72i6eWtahz12Ay2Q4RrOMYpsBuIeHcmYbfrTMJYk020t
efPzZyD6cR7B4shh3fKjG2yTmm2VwvTR1uuCgVsnr0v+fUbYsImvHAnTo+M1L14lFTMxGsomluZh
9u+LMr6WBYYWh3EfGA+Oqg2YrYH2ThQS2j6azzr7FE1P5ThHvXCh8LHmjjtX7m8n4vfo9FqXl6zE
RDenblB+Tm7+1GmXfKceXluPRPmiocTWQCzwD7Fyo4jkBfa5MPwKaHzNFvvey/Nv/PdvUNf3Y5V9
zpwtNpMdPJiogigykQydteaSE7gXusacZxt2oqRdWenhpRjqTVb1DAoxq+/nbhleJ6cD51zNJzIz
d1j2MfQPVb/L9eLR7Y69F+X5JpcRdxJwg3s7gl3C+36Txd7GxTRvfDT2NCZW31UZyEEOVyOhhV2x
xDjWh/FQMBrcqC4rOQK3qzlp/RsBGcs8fpKj4NaKE9RfJdugvTCumm4IDrKq59gm7R7aUy//1W2K
z7WIPss0uV0aMgYAOL+JK2Ashd8qhg9mEPTwknFqxCB3Jvd+z8X0jKFn7ZbfNx2WVnt+LpjjU8ZA
BeW5o4pzV0SIvbrQeK6rutp4qQR9V8DK68bxVEaRe4nZp+sodc4JCwrOrJ7UAFbspeS8LFvKJ2K4
D24HG5LJTJjqj1Igmo5zb7EEjefFBGz2Ldfs7ENqKKqnXiQ4NhjyRaazQyiyT/TiGhIEHNveHf/4
NVgNj1CfMF15gAIe3YwQNKYSDlupMds3RIqwk/MroeTjf2/S6p9fRCEMbzpDfJO/NZiQTdlyo9aA
k/Dj7NIxwVoNVMgEIUJvf80rIoOLy2TQqxBZLKRrrybZaPPCW6E8GhnAcMMSxwtmC16S3MuJseYc
MHAffqXERTiDXovER3NqnQeh7fexxczZNDZPhR/SV9olMQrysms76ZGX0vQEoX5uZ5yV7LtkxQ6S
Cmh0aTphXLZ6NUHC0UUfikgLJwmuMTvGJGMFayw+kX+KonptYIlp28ougw1agKQPr0LZ4RCZLh5u
xhvHmT4KTTWJ7+S/PKdpT04XfwkqVoTFSXjodpWAhdP29Xi0XXEfzbQotu2LtJGkGR0CUIjvBo67
hIz0n7qNJ4BYwYcqw68qd0Hb1g8iyF6GBBd0bjUahFKxYQ956BToLQOtg7ESU3mX2yrXP5fGWo1B
uJKBp9mPXkt6KMhJxVBl3QrUIIEdps6pFm0B9gY+SERQyCeHvpNwNBa7Po7YIVNigmoj612r4CZM
D4tXuSv/+9HKSWLlOIWl47y1fUNhs+sXm6T4bUV/CxpRD60vCRCgUgIJJP3bCh+E40hiJcGTFY/V
pZ/Vv9Qbv/sRw2FSTwOVe/WeiSKuaPp5IG56lvPJBPArFjQINYiieNS4U2CLjYnHaGopb7rmt5UO
VDtW4Qk/z4MXt/Vl7tm2aTU+WiMxvt5Cpo3/YgK5ZBOUuTBOfxNhelvs1CKHZGFn9z9wk3HSnJtT
ycqBtupgzWXK0pIK2Yxrj2w6voUfo3H+ep7NfWkM2F0hiBSTR3UJXJsRf0++gOIlXaHwL0aHnPrr
Ta0ZDRls08S+pr3TceHW7YhG5dPwk9Ayzar0WpYrgf1UcBFEI0HzhepNPD17Xgj3gPmAyJ2YWcBI
PPyDmgG3cJiYMZbqOYsYJJVI+9QnUn3rBmRJ28+pIC9vXCG3EjKLx6/QyYrsYwbMLXTAnLn/dEgP
VR/JjdsNl4Lj42GZo5chCOSlH44TvMNzZ9d7UFDJye2n77ilMstuQh/hRW9CP6FhDtBMqUx+W7Ay
z2HWHhojH/IhJIJX485s8eZuvNycLdBlff88tH3HchJvHccNGZNsoIDfZBiIcLJc0ZJo4wsA6TWQ
vwfRrflQmHVpYV7Dluxgb5m3AvUHHlv44HjiMXfg7rRR8JtVGS1YLRhjZm5enTVgWIonehHrbd/x
tlkiKAM1MhJbRwJ0DwBS5y8FV3+bDQ0rQQfXXlsD/dz20h/ZdqAL2E6yVaH+rWu+QVK8NcxLGWhi
0UrTn74pkDlRc4SemIMuz8/pSMgzRwtTKZV00dj87RGJjZF/jQVXTbOK8iswt+64n3Qzjhu75T0+
LdAmiJh4C4cyl1KwpkWSb4lKGqboq7gnG2B8E4pVNc37oACT2Y1sKWCr75jS3dYBK+zg3Vn8jjeq
DYnMxdPBLatqZ8rJ3drstNIR47xOe/B7RnyW3gSsHwSGg2lMo+wY9BQAcE2wzabg0C7gdCoOGDQ8
W29mZtFaPDgYxG8gP6C5BVgtqh7El1nK92U5ZHn1tzf+2Y753wpXHWZQVvxHyK+xw+BPMsqyFiZl
fXTSVniRKeGvAnN2GAvvJOL5UU/wRiSmnRsfcGkl9Dt7D7GbAhJIODpKrPb9uCTM5gNGii7T9+61
T5vnFjsR8ApATv2MQjaoZ85Xh0FJIPANhVfdoC8cNxBVlLuzOP0ga5CEmjBdwVi5jZblhZWmu8ln
ugMyVvQu9QRDnvVgnJNEsL1iP1usAm7rnkY24RsnCuDXwsG5cezqsTAXfwar7aUPIiPMMS6/quRj
suyTM+KSswWnZK0Hrj5H3aWopmywQPhr4iwu1QuWYgQzpUzfmdPvQ2Y9XDd5sFvfHDVZGSZZFIWG
03SXVB+CO+TGYeLEfb/5ZaPu1B45wSqb31Ia1TfTwMpinApO/yZNQOln0x9+itsi9R/WELCh0BAI
92vTx7Cd2l2ehuNx0RZJUDTtwgHYvMTmw29D2jC946x9clmItXXkV2BtxbUNH8YkBBqUdm9JAFc0
fNaJ+Z1D19/Xv5aM3UrdA+T1a+/eLpJfbDrrTWW3cjc4v1hBJZ5Ic11662qBDsXsguzc3HMRXvzJ
PWJhHzACeoRsQibzRmd/aknaGZ9FvMoIVjPtaWdjP6+wHMkQHcm2oaf6gPykUF+MzLZWQsclZ5Cj
WtmsNPahuVLzVrHPMiTgxgTFlPJrJCZzTIdGAdc6cGiCkmV7waFxXXC+PYjixdYUCK6TRtp9ZVGH
pGdQguKuSk5W/VoUE2hyqL02WyY2UVBGFEMZpjgH0cJ4zhZWEuE7aICS/mDmi/NIdkoZeq7mZroN
4+IpLt1/JX1bZFJC3uQpyuSmTcIAGBBkdc+g0CbIO+ywyfY1XncsyvC2k/1wIVq6HtQBLqLiX4LA
eRcLl3ium3GXed+WA8ovdJt7IyUJjXh4SRR6QT3qNwzwRJsi1pgFtfWmLaOt8NBMfORIBgCGGZTP
lMbApoaP9uXkzJfwH/wOYrZNbjC9FEhH28SMGewCFHlXouqzzcq3gw/Xlhe7ba4MJTASBM6f0pO3
wRQGezQeMhYtiecO6EKyONulcb+8mGwiEVybACuHJYZQc44ooYhCpRo40tTkIP+DgrV34esWS/aN
OVrW/DdR7XuWuAcONk8TzSG1HZGNda5c2SPeKhTSJADelrjI4MQHg2jYMtAZMa5y5Un7GLtcSD5i
iQZqHqeld1PoyDpQVxLAPlXbqRyvKrebqzWQc3SS9lQy4/TKjkrCeLyXTZ/umoqDsDHRKXDr74kR
gTUzssoSH1PwQOixGB8qglkc3ifwAdrasn/hN5W5PAkHvQcyDZVd3dYOUZz9zv7GTefxJLEeUGGw
6xam6cAUrW2ls+9ksh51VTxnzvi+RNgG0IS/q9Cudj0bs7p3j/guvrM2zE9Y2emUqx5sRW0lYaLu
GHrezp6AeNXJF61APrwZfeuCUSVDFwVYIUmuS2KOUPPnm7InvdI1gKZDrPwMsu5isVjnwbFeMeX8
TqBV7mIz/prTiRlA8ioA326GknSGfF5mhAIXk8eSlyCgeyQBg9y2TD4SX1EA+8M+m9f5e5SzRW8x
19K+JD/sdkYR0p/c333/j57aV9WyVbciKkuy7lpbw7nPOYBUk/7MAniLpfwIpiznkmTAn7eJ2jX/
h73zWm4dy7Ltr9zod2TD7Q2go289iJ4iKZEyR9ILQhbee3z9HVvZXXVOVkVm9/uNyFAkjygJhNlm
rTnHFNGlt34Uerqdqyg5IMpfdD4JaMhOEgxdbQM6Xxtee8t4zuv2xk7sx8ZgIdlH1h6pNaTQYjli
QWXf/opl+s6oUfs0vQlGVMQrq0Aza9BLcGTHRtLQT7QJ+qVJzWUVcWL1zi4QVuQ3NVOuNuaPUyvK
vTPwP9SG9oYcbqIK/XcXwMWfhX8bC+zjAUAlrHwQMo0xuet0l14qpc2xffA9SqfSQXvspclTVZBd
EZcVC7G1h+8vxP9drrsaNg72Fpxlk2JKQAbu0+ggIxTseIAYIOsRKgQckrW4cfOeTrsyZZiVCWzS
Lp48m8LHNP0IBChOswivAcLk/D27WpndrXRIOOpoIghs1svYBxTjGgY7+SnAltupGZTi1xDibG/M
lTfJR1JT4OaSj6tlT0geq3Wv85eoiqBeRznK82NLvi2b8SufkpOXeQTEZ9OpRwK2jOqYIq7xhqAx
uzY9jC41ZXduT1gdFhmKCbZ3P5c3epQ+OnfUBL0tWFMIyDHiRaKj3GK4Kcf2dk5luXZZklvMdywv
Z6z/mthZGW3dKr4ZarW4mYL73ko2bd9bJwGnSZqYsN2OOV4P0cmJqN4ZFTneRbJtmsc0KV+csA2h
bJFH7nNI2bC0Pee5tBhuKqSayzQkvNGISpVh6G190/jyB1pAZkXY4RBT28qgIAVoxRHWrWUn7gDQ
P5YdHCYw0ctcsrnKK23VR92LTDIKKsN4aNs0X+dday7nFkGyszJiEBiuK9ylZ1hPpaEtO5ZqS0SG
D7FOldYk/mmpkYF21fUTBLgB9RbyT2w3To67OvuI6dIvI9cxyYRM9omS4hnZ9EEUCguPdrzvoplz
RxHhCgnndWqKWQFdcSwrNJgDUmzSSyITL640HiIXHRylbX1pOVSfzYmGJdgElR2k7Vo46MgQVhjr
3gKipCLfeRY2NMXepZbQu486pfpNKWk9FtCz9vie80KWCxQNNVyU5rEsPOJ1MaVpQUd6paI7pCic
ccWiTp48CK1a9SAqqCVYOTsbBkoX+/ssZN7WY41ZSQrnymUx4luoVv2Izm/bdNvYMt+CYaKyRXZl
WmG6BcThgD2nbjCeo2jYDjEZmqWieE0RGYizU75UpcMFyStCMRLxGQzyZXbJyinIgIcxirjUyJgi
RHI4FjTkF2nLJFBY4n3ynmOwFyZmmiVYLWUgM+/B9caLEYXQ0kLDvxw1HXWMowxbJuS4jMSjlo7g
CB5tSaADpr8QO5Ybhj8625FLpssds960tAJtN9feRbOo8WLA8Gp7A2dCuwri5FCqXDN6G1jpU/eB
mj4ax5ZA1c7QqIIPFQElrBVIFgSECNCUhh3Lycr5HEHCk9dDVo+BtY6WOH2qhzHNWcLEcP8boJ1U
Altxbq0PUXRfggux7jPpLo3kvXQp6JNatEhRUkQ+Wkc2ht3C62F2Ebhl9zJlUFLxvoW+Zg7xWdei
qXSNkc2SLV1cbjQUmpzopwC1BDpsa92iA1toQa6tJ4vmpWXqG71oDCgTzu3cV+bGINQXjYG1aLtx
YVvZrQienKE5gka5lgD14upB878oLN5aZnbHBjaCOUFtWaZiFYv4oRP0+Ooy+sRT8mQSmwQvsSNu
wTAESBUACF4/r6eQflAUleZW16wHoskKmV07BT6WMiwZX82SzAZu56RVvNPqJe8YtSf0Wb1EPecY
wK1QpM/BaxUgoWwmmdNwCx/yrtl2akBxs2ut7j4Cc4J/zUkvYng0aHeuxIdbaq9GaTnrPoq/RGyW
m97UEY7ZCXiMmT03U8cxqzt5osi5E/gC9whHMSH7Out/m+JzJTG0UiI50jhjkPaQjKc+8Ozw2Rba
08gOYi374hG5513j6S0OsYtnNPV6Nrsvc8QLWiWkctg5UpSSmy1VYA70IMh/5M51nHZHA2XmOvHH
x8uI8iczyBOA10jjKrDGHTWYD6RNqzx4Y/gCI64wOMo9+TqrrL/BURPzRbldwnj6MRspQp7n1h5o
ikLK0stdBDnJJgE+DBB1ld41wgjEi0G5Z53P4RT7DrMlvhYwpECJ7QUZAnOX3HoMJB06xgymtKUG
eGyfs7+tu2Tbe9lzxaogGoPraU6ejZkhSRvXhftcm2zLBx8KhhW+JRrz0HuVy+syOlfPogxuDeNH
YL3wxO0HZsEUBhB8RjqD3h5JzYmF0TIu6zcJTKIh2XH4gWGWAL+uf/D68Uibflm6SlDBIcJN7ob8
qao4Cx3bAdHU16AcEjtdZKgOmGRYneqbsUU9bKysnIzVG3ojK0GWMLm1ZxYeL3Vvr1z/1qeUSYD3
WUAqyQmJ9ZQqQY60IDr/2k/BGUfZHQ7u0em+Aos2aO9Z09VAgs/gGTsZx9vODH+IEowDC9WOM8OO
9LlAdc0y/srqTILqx/ugSfZ5go6zuu3M/sM0HgzijhhNrvIoWcUJjyfUUVteJj1gjzJdhZp76vLT
NLEF+v9prMjG2ukv0lhNQ/xZGiucjOC1LOrPnwNZv3/m8/U7dlW3f9M90yFY1UMGiUfm74GsuvWb
8AzBRk+4UO5cUl/z3wNZjd9sx+XNnjRACLqubv/bfweyGr8ZUloG3+IrKyTL+N8EstqS3/RzHqvr
Opan/rjnOlIK2zD5/k95rFkSiSqqtXwzzPPJtwRIR27sJpxoTiJPcSBKe7XHGrguq6sxJdJodMs7
l8BqaGTLETrxTLRTpXbyyG0LC5Gvlx6aQIBxiaDyp/ba9Yd8Qw1zS9fhCysfv6ISi5AGkgZGCfW8
hEJAN4TJipgGe8t4tCJbgHxOchyobaDFSEm80AX2cRRZzLB4PqH+amyhQMsMyaXSktUwO7usvksS
44rm3os7svJ2fHORRRQwIXVtvcwFwPhGdO5p0nhOS2RYWQD9jg2cdAl3FYQ+U0afolJeZUmwFp5c
t/alds2zxRYyz9EtpM7adOi2cqjqYKpKrhFdrGbRHnubYpMrFpXIVi4nUgRLAVnSh9yJlpaBz970
OQOGKJ9gDt7BeacxHnRLW8HMhvxW/S6tY2XUpCSlU3TUX134Yzl2msQzzoHfH+X01lZqaZ1CTiZN
JjoJLEOwSclIC6xLi6zGZQrQ2wt534K92Gg64Juo60GOHu2LJXyywLaVMV+boX+vJ1a+qWo8m1pv
p7uJzbsYRxhWqOsq28YHCHu6u22DeAOHZ5vBDYwpIbMgd5cFKzWaMu1ThK4pqvJDqIDu01A+N91b
ob8lnCnNSA/K3xVaF52VpVRoJuuijpwV7cJgpafVgt67vRVxcdu3OfDgi/ondWnUD2JT2gT0WeCC
rNTBaAy0wB12bRV8yFicPb95Uu/vteBY2dpTolEvrNpjyKykxRUzHtd0BrPoojVqNZdyIxynyaf5
1b1RZt5OAx1CQy4i/ZJ2l7y46Nx76kLQo1+pG0IvuA8cmH73eGc2lm5uJGFa5OFeq+fEtKEeGs7a
Ad5hczsMSGIRWIJeh/BrXnVInkOi6mOIyIiXGAlIa48WIyohieJEeDtZf6g/X+cCmxluLvBPkoko
THgGud8D6oo5UMSh5g4jNE1lxjg2hQcoSj1o5nyRJWILhQH0pTzlcX+Eevdiz9mh8eUW79u9EYXX
E1RJ22Gi677vCTTSa7gAiBFHmq8Axbg/poz4Wryb3PFdm6066ix17W8sF3doypWnqVeg0YSDpe11
jeUC6pNcQCxpswPuIJB47Xhk4FrDKkRxDGWTfJEqx3yWiA2KXQpWNNdoVXSJu1ZXTV3RqPVXlWlt
aPNcDQweKMZWk9lT5XfX2EGX6jp4MI2dVF/SJe8ZNHrX2aWaBImSHTxc52MZrunFbi30KdT/Ox6O
zlT3j7vz3fwOFA+Wdm9Z691Ryoy6hPaeedzvrNNhe2kskN4rGug5Tg517/CymGkldRfFtp/ZnFOy
AxR+msh2zpzsUBMiGdtkWVH3RFmF/jCSDsSmSSo+8uSxzMiuOgTAV+BXXvyu7DZjJg5xQ8Hf/mh8
gngZkA/Syw4B4ugNrYJ0ScEMy0Um9xBlXryaNXfhkNwUUvKwzJSdvQxBnxn12gj9WWVKLBAtAeI2
i1M8QM2oQwc8FCHYyz4o+eIvNCMn8rAsb0wXvYlLmcqshrd+tnbExtKWVe+lXoeUI0D1nCe3oZ2E
aj8Tsn+djo3pXfD1W1euC8tEDLjogsg8FkYtQbSYcHWmHIoT1EuvYVszotvrHfs2Z2y6snFi900G
kI6W67J0nFVWph2bSTSkKJOyK/Uhv4+zFfvKZyMWAhR00orCCWafBQEZcLHxHqQaYlNjwCkpQmph
/rNFCN7SCqmVNQKPPmCCRdF1e1eWJUlxEtpZm29MRfeJ6vC5UopWZaWqBv9r6NlKh5apbaIccmna
oHmRw1uKuRm/ASVPJqIlVp+QU8MIrHXzuzG3csUC/MfUM6cFDZgfkZuryM2rlYXgl/rquqxsdiP2
tmihwdc0BJL0PQNNm1kJvRf/qWSvV2QjBDBIX0DYDP0aV+9Ow6H605Lj9vf49J9z1b9n6Z9S1X+f
xU1XGDTfPHyRf5jFtUgQ0WKD6vE1cp6x8KgRxKH6ToETVq15JmbzyunfArtf4m9a0e3/q0MQ/2ol
YQnbs0zDtHWhljM/ryQA7/VO2uFONzx7k3nlvvSHftGV7jpkL/w9HzN/pf5rUn6oeXQkO3hWVsCp
No+JFb/awnik4XSmmELTOBwxtZ0x8gHMFwO2QBwYFYJ1c6NJXZk7rJtmhlXIAM1j68TVLfkMbPHx
EczOCU/dRv2RGMI76t1eh7XHagGrJFOLGhQDiqs9EwHRZis1lKsTZc/aymgQyJf5HRLze2G/UVBb
6D/IJNqFjLYj971t4ySjNjEFO6fPX9jYL2TDDY63E1oTIT1yPbfOLjewJvbBdTz4qxq6ZxRhjsD7
qV47SXCtu68Ru5iYMTAeLzXxxJKuk4HTIJqcXZ++DXO/rLu3wGL6ozpQdNktom5Mn5dBLbqYDhxi
EdXvoL638f30MLgGLYTiznNBdpU2ChiWCoa2r619MMqT1wzAGL11OsM77g5kj9BqlihyKsIOPCYh
QMVNkn4N+mr2rG072Vs0OwFAYVYSO8PQp2Ob+VcdrKWrzp6X3uTcDy23lht/RUHe4pGziW30NgDj
H9VCqqJRo2YzMoORRmergMxr9VFqVgfQ1xU1RJ0pwfrPIU3eBYoq87cmyw5tkz8XxFfaMDRnQWCX
IPTL/Ys71vkXK19JVwsSFA8sN+6v92s/hk2aiQm8hY8rNPdQnfdhyYCerjicUIve/uIh/VcPiKMz
hwrbNYQj9F//IAbJvqOUVmxk4Zw6YuxDxCVoB7aDlrzotnVGa8QyFIoq04aa/HKCEiamM1bJ5z8/
FqE+3B8HDEd3XcuxTc+0XXYlPz+sXhPYuRuhFBkJJPpebrASBf11O6Bkm0iXrSKmRJdVgsTEiamT
nIjkoFvto21mB3xRTGhg/tJzE3Bvujuv+Jhy1rwkHJGb9X1Xhu81DWk5aCsklht/2JepQzaBu8OD
eUIOv3etH61hYySXO/RzqHBc64gmGFDrm2Y6FGzlumFuMCcQkCGKT27zhueEKIJaQoYn3hrg2jX3
iDVWd6W3V4vnwKdzwEdQq+0/P2XWvzplBE0TyyEcljKG9espo39lhr1eFBu1rEt9Hm009wPFV9uj
/VX+4LYeICJYAR0JNNCbLnjSw36JlBDFLk9j/caD7njZaoQ8rp7fMba3alzuAo0FKqs8016PLr2X
bNM8VcTNdhMEmXA+DfCTgSETTMXeRnNOJpIXzbU3KC6Wf/Eh/9VD4bGxkRZ575Zlu79+yAFdQGJ3
TCRcBLXjGCd7I3uw3K3a7DC8DYDnS/ptbM2gXq1Cj76BeHNxJifh2xWGrtvYICfav+h1ChWCxRQV
bLXN+b6E5UVdMrWDSpNm5WY78Gd7hElrXRxNu9nRz9up75JYizv/ry6hyc79n+56T+I195imDMdQ
n/6nza5Vari6QI5sxjh9o40jJps2Itj2ulNoL2pdtr9nPXvlsNFi/OPe6gTWS+PGztgXkGJZAn7x
SfI1O3pYVgqLn+lE2cPops6Dc11W2frPL8n3sPDHR5ULIphbpaPrrvpQPx90WlmypgG+UTsgtcUb
IXWS1rwYMuz4DFsoa5dJ1i9nY+njHymd5GAZ+Ur3nJOFUs9OT4Md7TRCN8b4qQPYMKJZcW/q8S16
AMXCs8JEzE4rpgFsNJcONod6+tVefkhCuEjho7IskYdKEYvRKF/JlodasgGdrW3osIXmrXooCOZx
1i03aWDwb4VYT0XzpJ7GPz8jplpJ/NMZcSybRj4LHvf7+z+dkVQSy2ZlKO7UWVDbAbUsN7kKgpRL
NXqgEo4o/LMhA49W16QHozxQO1L1EfXieYgf1GjlghCkRL7o2LP9xSGqweCfD1G6tmXRG0I89etF
E2XZ1pPBIZb4jtR2hFlhwRlX20K1By05i2oPNNHNjSPcy2qdxp7TEtfj+FJxCb/LAYJhkBkb2KLa
JNHPJZ0qXf35sX7f9b8eq61TAnKkYwhLR5n267HOnLnen3kqrPB6bq1L0XSIfVnSIIcqmOyHAKSS
rog9G8PVVlar1DHdUQ2xSXuyaQxbyK3+4qD+ebLkoLi6lmdwbKZt/npQQ2X62lQDTlNrLj44VkzK
NY62qigfBJTV1X6bu1UNnAfiSG5lFRDzI09/fhz2P99rvx7HH0b9ygxIhIehgaGMwJ8MGRL++yBj
ZeVeuJ4DOm5S59QKMpes4biM6kZ0kfE050RlUBARmXhkjXK/dVFHrOUL/IesMXj/TTQSoufvneZt
HOAnT/tSvqlnySW5oSqbTUX7c2qck19nSFhVGg3jKLc0XouXTnSP35/139/H/wg+i9vfL3nzt//k
9XtRQjEPwvYPL/92X2T895/qZ/7+nl9/4m/H6L0umuKr/dN3bT6L02v22fzxTb/8Zv76fx3d8rV9
/eXF6rs2e+4+6+nySVes/T4KPod65//0m//n839S4XW4pv/+86//rx9Tx/9//23VhlFRRq8/13fV
T/xe3rWd3zwar47HfIljX6r7Z/hUhV/L/M2jUmbqDuVftTVjifXf5V37N5fbWnqUWyngIrn8e3nX
+s3WCXbwXF0IUzrMwP+b8q4wVXn554EIE6wHYcq2mEF06Tr2HxadYy3QzQYAf0P63gAHHqo6vIXx
DEyJUF8imsuIJJlqY/ZVuxMyPtluPd5Wff2UgIJACz50jGHtU1EI54SzI8YYHTwI8WGNZvKOFWQr
w0L7qmzaEoSm83fsr072NFHtveeXLmIX70EHYhkh+KYykSThOUgtVhBmC48ePxYU4NG4n2Eh7YwS
H7WL4+weZqZ2ND144OoVubn9ySMqMujY61PReevcGE1tlq/JYRA7x38gWJC+U09dZG6n+YSu7bmN
e/chJQ9X1kTZ5YP7KVOypvqhSI+aiXzaVi+tuukPFoQDeu3i+fuHoZjKa3qeKMvVO+okxEhuI+gw
qvy6+gqGiqmvyPxdZqbOfjSV6j+M6NoNuXcbRv1ZT+3F4HbtxsyoG1jaCBbHgD5ltjdF3zlH4WXH
KDWNy1hUxsWJ8DRF/lde4epzIanf6TY+Fa0hXrqtU0DnSIO8LsPIU7RfJr93RWIkcOimvoNKTQe/
DaKvTMNo0wqnu5NV127xE/ZYEKzxpojaba3+Pcs/KfUHl9/f5KFQNvPIWDtJQUpyOZw8eNSiJ7RR
770bX62xS7O3KD6DVJ4NhBiBZ2/JVmpXpUCAnc7WJh1iF3a7fehr/8WLAZ9GwxjdpK4JlM6Y1plE
8gbHClOBE+uw+PMSzjYZ5da4x+4fbXorvCsN0Fo9LPXGAcPOTJgukr5dmVp2wRYfMfeIakFT9j0b
ZbiH6b6Lh20+43npo1OWAnvB4/5Uz3OzimPCrbWYOVfE9jKnb76AYIrWOO/3waC/O0HSskoI7/wK
lHofXxtksewxAN84LsDbwMWtMqC1tYOXrnCOaULhPv8kiRoVePxoU5q/rj1VXDYJdR9N72BiWVjP
s32T+ZW2MefoCNwbKy5pK2PUEVMho4uwagpLGJuyVHuNE4ManpF/BBOxeOhDyDpcT8l0aysSfw/2
cbhCEpAckxBUro9pI2op8eFkXoFUYbMfhz8yu3/iSadD2U1Mxzg9NJaBMmwB71FsBejBaQbpQIQY
8CefMsWVmdroZiVaJ6NRUlgYJU5nLMARo/YYtC/M3LIifdafzZsYF2M+e/q+aL6kHeHil819IdOH
Rgx3Y1DsEeZdOfQkV1lG0nSUdR/S9cjQdm7Nvr8D07j08E1j1qVDo4NzmZy72MsPlsy/5jAirF7W
+xh+G0QtaJ1zuw8yrr5jaXdQ/zzQ78TbDSQbVwCgcalWFRuO0nJ3IkruC5fOUk2SAkmT1hr8Gine
zUuSFc81QPbqirbavfrJfNavZZ5CjMCusSDg6b4oBhQspvkZYFNP0JlPtKhbzXlMaPr77/jWt4Z4
Rz3nKoelscajzU2Qse9hnEG759150dKQrrhKqnnZaBbJai7rylKJVESmPwBZeGo1tr9tqmP8BuMK
yXFBeURhmYGUdyb60sZ4wTOMN7XOb7Ia2WuOkdChq3sjBv82RFCQqVJiLoDWTJ25qJ1+BdsR1Dd4
QlzjpG7F/tKJBlzqPZIccH+EnMVwT/Xg2FdTh0i4f8JQHVwZc3JT98GlGzAkeMPtlDrHdkTci8gD
B8Uw9WS9gTota/ezmu07M8W9kSCbzauNO3lvgX7EdL0JtIgIP0RmhkG4ARXn96yKLnUePbTOdGdq
/TXNkvceY3AfustspMLDvbcCdXXpWrbGEfy1ISTfO3gjMOZNBt5tDxrvCm7VW6RZql/wUCrOaZl+
IUx7HJq+2fgWCRwyTNbaUK1zydKuSY6lE5Ihg4kK0v6EzQrRrNzkgY2eS5cvofgqZ3Ef224HWnl4
iYxdkVU2d6odbHLFAsrCbiGRCQO8Cvwbk5SAcbjjVluxBAVAXsAnDQQIFyhTSNvSGXOzO72gJOAZ
Mcvx0x0eRuw5Tsrz57GtnZ3pJW+6YjEUGkBsn4ZoL9pVCB0OqxBCdmeMFqnDZkQwxsb+NG+h1CAk
aYkGHyae5sEnM6uVFmAPu6ZiWj2Rspddd0jor90sBu/a5VvSB/jlVlVdTb0BdyyFsmvJZDw4I6Oy
T++ZDttCVrqAsUnVea6bQzFUK9HiVoFNCDVZxqs+7uftVCC5q3OI/HpM0p3RVEvfJgrWl9VT7OIb
xQrXLnBO/aDQjvmmjX4EJZmsVhiZl5ZFOcXKZlxF1XsLUPOCDFhr+EcdvzZNlnZRjbhFBxtPVqJH
d6NE2VC8V26hrfvxlJojPCtnAngACmlvprgOtQxpS5sQ901d1PdpqMT50OyQI6JtoUkz4B6kdqo3
RCiWGo2pDnRXMwS03UqyxdIC+dOEeAw1uH/Ki/wEeCvCgUhmkVfS3GrA6HBk0EMN8Okrr2bREYjQ
2NmsJLAffnjZ0F6XZHoRRjYR/jyqZD7vAcAY+V34Wy0NC1wmUc9UF9lo8ynvZE3lLt0kKHo8t16J
2XpKXDjitLeRvuG56htz5k/Rc0wSnBtmWm9M6Cl+MX9FEfXebLbAmCDkmKKqWLFxjvc4gMkF8p16
KWmuCtvRn7BoZkiW9V3SVOhHLbTXZWlEyNRCZ1cLMmDzWYOOVMwfLmEIpHMX3gMu9h8mWvxTaYGH
y9Wyxuyde8u15cm25/KhqJgWXBDmh++X9ObP2K5PnsQQO8jo3RCVe5aTYk40c7m1TfCTVm/dlJCL
wFhRskE0T6N3qlZRU2YnHhr0rGh6b0MRfErhpnvGlOSWvw6IxLnJNGCx7YBvuvAstPXf/yj1aUIE
Tc1h9HL3prQxxpo+mNi6uxGTcZgg/F2nUUEimjOYHSQNeFr4zw7fr2zaY9eI9Q7eWJ1KJIGrqjXW
aZzlkqfWCa6l+vL9f99fynwKeD89W6ZCgGQZxrs2woPcAU8GltaG198vRePy5E62ca7JPVz//hb1
3e/3/eNlrk2qaPCHn/v+fq1+7T/e+ftv/Mfr7/8zWsda2G1LPsfff8X3//1+OCmUu5YFZ4Aw+SZB
A7oijo3ABZ8+5kyZ/UKuKTGlhmHdtTUV9zIz4wfWofixegebFjb2K7uTwRMSawIYwnh87j0dM0xc
x69FEZLQappvea+dszRoP0a/vS6GLv4aSXtKkYyiYqLDmLM6iPAoHnpcKazhQ5axAo7KSKp9Z9ug
P3Udl5NfGF+BtHaDU5EV5xk3kanl7IbzHwEsstfIrL4i32MxlTA1w9UcnnBk0ds34+CHuk3wqYfT
A6tZsEwaKVLl+I1tyAAPTY65hAs4nt3erVaFrxW3Iw2VdRZHKoVWWvjIA588iWrY2F7qHCptqrbI
VMR1X7a4RBIp9jYq8n1TI5tLJ4tg9yTBeoXB5dA4dBZxO6fHhg+xySKvOHF3DOvYgNbtorpcZYnU
b/3GTFYkVXtnXzDg6KaPqqtLtEUo6+m+A/a5YHWqPQyBRAYald2PIZ0RRLS+9xTFMB21YO5fgmR+
h6wQvTFj36feaLHasI/YVLpPXeRbr7QJvZ9JhpN4WyP8z28xprX4yqOvqk6/1H5UTZ0AaZKaIjrB
KytGuXEbe8LvSe67Z7t0rlOguU3+hrPwDeeX/sKiD1UyTdDnuCQHuCn66YdZTPRwxiZ+rEmbRFAb
WfeJOxOYoFvVHQ4TGoR6HF6SgGDHtjNo6zauhS9bjDeTzgpzwhN30uwh2wyxWRyJZwm2fdtnh9Rs
nK1DQevaka29S6Dv7+GkmPu594sdyAvzeuxydiYRHXAmVvi9PSsSk6312hla7WQoU1UIxed2Hr1m
FQ55e9bIKF1amWOSquunS6EV4T2Pv0HoQdg9kC1GyIo2Oo8hY9SVoXU1/l92htYQuc8wszDBJkn/
6g4hEzajWwxTdJaB+GhEtjdi2X81lbESAcy2qw5zk5MqniA61d/PO9jgnlYEtURESJE5hOQe++la
7yiPwD3Z65YYP8j9Zq1fum+xlj57wslf6U2iF6x745mnCNNsE6VPLhkjdGJpcYY9M6uWG/mD1WHZ
t8vBuUNYTeJJVI6XKkqdpdHlxdkOrH4FVwcBJF37dVX1DOFd6q2FHZtH7hhzY1nzfMiIN9v6sRhJ
Jg/bXZgaEzkfQ7V36gKSai3KaxH51lZ3vOowDNAcx7Ruj/HYxZvZ19j3BVBfoQWZZOQEoBIb37uN
tDBY9dmcXSIbvkXgsfTXAMcqJ4J7X5cJivGgqh71HutOW5LyBzOpv0JdWT6HGIgIs8udl7ZuXsu2
6N/qLL3z4Wx9ZHVLhAxZQXGj2J0SQWcPpQxsBsiPNrokHtChq+LVAllERwghBaMiPtqZTRykEv9L
VRyccco+zVA/icAf3hMQh8HQOa+j4XzEQ12+cFOTDJGxdL4LlUhlGEEwDFF8yXtU+LNWgTYtYBEN
uDSv0t6LbgubzFtPbrpqJsqr2lh4wc7mPLhnJjkWSxRrVt8ve70y927dvDW9bZEf2GxqCpUoMXUq
I75JjzqNXdLLFMzdISjw6NVciMR+btlijC0KgmyacKbQJAGKqR38zJoPrrYTuDZuiHvJN24P7LIV
lX8unHyDQTDkiR+fBOaBxRxLY6tV7FBFchxqU5Ac/6ZrfnhuoXTuYgd7fFtV0TlEijJPs7MheK9h
aYW5BAlgtjL7oL9N/E92o9h69OrUJ4U4h9Lw1oONtbVnp8Ug2R4IQ7wOyqLdDKH/6Qtidlw9P0cz
8T5ZFt1oRVCcp9Ce2Nemxrph8SV1slw4dNdjQtZgW10BgQ6XtZ18Cq9CS1b7B+DWJ1+m+aGBknP7
/cWpgQlFgzkA8e6ma+arx8qYAKSTxrFM2Z+yYiA/ivzFLRRA1mCGUV4ILcD7Xr1GKhTRQa6hQY8Y
DyOmaP66fR25BYI59QU8zCqzdSBsJQRYDJPvWlbAXs68YzwPDD5yPI49iW5VVx1g2qdnMeF4AmNy
CgdTP+mNvwj6eliXbULCF5ttmpu0DUoqHxDr5kUAHupUZUN1Thwq03LXcxVoKInybNiwxIU/yGWF
DWP1/bIYh/KmYjkKxYRM2XjWUKvw3rAApJxP3bBlnbW1vbrZuB3GyQKix7nCZ7wcTdwlY1/CCS2g
BDlN2Zw1mvg4i9ph41gIrFgrnzt3QGn1fUpq1qJ73R4/JlMzT7ZTLeuB7jJ0dR6CVh82VSmTBQZs
YGZxRUB91yVnnbyRHd4EjDVpmp41NtrUGN2jYQbJNpnY/fbbMdXDM83pdS39cjETaLO2zbs5LLx1
284kS46uff7+IhuuYtyO4bomb60Prdu2L/OzYZn9ctCoYHy/TAEZ4kS1HsjVK8md4Izh0b0Zg1A/
uKw21qCdWDRAYc0Hh1yggeQN01CovyCMz2RLxOe8xgbQlrROWLuuxN8fX1PilNKkCQwpcTaBbfa3
NAd9ZOHecsTysM7VaGBoiXueHOPe11zCd7c8wj6JCOMPkFbHBpiqB/c5RQ+VF5CBAqpZSdqf2QT0
ZyPo6T05w6VApUZ5kse1ZozcQzUnWfVYGzzMUVfcxhUWp0qU8gSJFdegfAV8VD8pHkMxguLF3XUi
eyggYIpgsAodeEDoSRbFCPpbeUgZmVC3DEch8CdJZqwdESZobFnWPDVU0FDn+/NjWJJ/RKmQYqY1
hwfNxXuSEht73yUdNGl/2Ybjk5ZF5antAG80YP8fG1SLJHN54QPAi/1gI6OJEN3ecWJIOhb5fDtO
NDvRsoi4oVFLbUkk9etgRv2mzbgeqjq7bwP4jFXvM49SYJJEumEJ9xOQISRcmMrh4qBl6IEraXdM
qQA5p37YjbhE9oBs/x9j77EbOdNE2z5RAvRmWt47ua6eEN1Si0wmvSef/izqG/y4wAXOmQgtqVoq
FVmZGRF7r/10PURBVTFdXUukqOE2iEnEh54aN8OMOujvEABEdythL7yklaGvK1A6KyoEzpJGjDah
ZDMgGbpMsgG0XLDHVzEsKCHrSxT024HXeL49KGb0KMJrn7krQ+nGxodw58j4T9aDbh5b8a0goG5N
tMNFotPrJnicSAOtueC6NVYNGmLsPZyPi8klS09m1tmZP/z8K9Mk1Zyiwm5DsjJGz6+I6tXtJbfq
H9BMuHBYr844l7bEj8a7tFX6O9ZLYtGTdISPkcdnCcEA6wRiopGhLaZN/PIRyKcF/pB7nnpfdQlk
sh/JSQshDqcIC5uBXlmf/VNEBy0cs6EcjwZ8k0yUpkS9mNqnz+DvoYLCfshQfWMHP5U6A29t4Ln9
fDkap5gUblEvO9JxHmJ+PDGaH9b8XP2U187vc0yykZuxTN/DuMb07hk08ab0MHDg9KwT7I5+62RN
eAkPkM8UARa1fISywdVvleJDDibFhkyI68hgN+ApVZP5pXTiM6B9YArjy8e2AcY1dWZxYZEKobf6
wV71MKl8Ig8ePx8ayAlVjqxLyLhbaeZUXQXNTRBwcMzSIBerri2KnZCG8aAjty2KOQTakr+jZiTi
tiqaq5MUtIzaCXLGZJyiLriGMGPGmugeEgl2jmUmW4LgktWInT6oWb9H9ObYm+AlNyQuZ8UKb65B
66SsyINbgCBmQorsxUm0beWD0+U23Fcy0eHekFw6KTdGFoFUW7fT9Ck0NIphkGAedtELqvC11zip
9hXG27Et6ctQtJguTrcxhmNdQTChOYb1m3sQ7G0wMKip6CPlcAUXHiP/pTOAHiONImnQc7VUO10Z
EBPNerHoYT8QssncVm+s9kr8+t82MY7cq9lTxTN2Mci+zTgQh6COmjOlZ4PY02YoQbOQ2oKXPwCn
HJBcqxDRt+BvDjnoLxUgZBbkjQb2H2Ay7/F8DKojdeta2zwXJW8nmzpV2AWslJrQX3KU6bE09YKB
prEmxwQ8H4pxX0uDc1IqYwt1LwfnSX9NsrcGhSvRyiJaJVTbGBHTx+i1bc8+xnUc7oM4vMn0r4yd
iKE0CICKwFuO8PRa0ZH/NrvkvZnmIxSwr9zQSYMl4gC65Az28Lx1n1c05AzO+uEIDNMkaJAVjp5p
aueCW3vsb0Rxozk8+bgRrqXle9dIdGThMg6TgbxzrVZemAafZkHnRzSmR8mA7Ugl0CqMwuOMuNe5
wRnjchiGCSN35ZRv8HBRnVf5hwpwlNmKwCiKSUF/OMBwSF6WGyn40LnGJWNixKr3mRHCAiaFLpse
RlsrJ0SnLx3JBKvDFNcwuovGpjmU83zB6khGiadmW8ErMaMm5sT47AQ0YU+A6XLIV83iwscpiHhL
Zz41dam7cGinI6W9mwkQIrYiJCTVLANnwuEUp7xM6jWg/74N0x3CqGiBA/mKYEsRzCtqEPTIZgN/
sjFYkykRuvYKUN5XMBJLm5rFtmCJ6PNSW2Y1oKQ2P/WY9LOQKbYu4M+QkGQuU91/IztWn5Or0yZc
9n721hKoRNCouUC7i4KqaR2W5OFsqDLYhAXT8vqb8sI7VPV3OvjygulYvyIQJYwrDB9+n3o7GQWb
3Oogw1G5K+JuPaRFcE8VaKH3oQdcDgLv2kM2EZZFtRHJM2yiX74tDcph5igpQxDXHfXj4A/dsh8g
vDj9mB/zgXFSZ+Y77BLEYTgStKGMsdQOiBTqjsQ66E1qX7TMPoTLeQzIwpJmTYvNEgS7zaI+aUWH
bbB2T2kORzYKnKNX1saWvhbyo2G4cKXZjWPRXiH1t9e0GfZ20YNia8arcmRBPIEc58FQdoxV+nTp
gHLjwA4tAu9k4cb1KDFvY9h46JHDD+Vm8lDJZu+0MNkkMMl927b2ysyDeu1oXXV3iD7JpUX6mEjf
jVowNWSHVxkRwiOkLt4xsyWmKG6qJz95RIPb0jpeFnu3sfxz4Yi7MEmEzuxPkJTTK4FeZ2cW/4zO
iI4Ezt2pirQdNytZjrpjbotx4n7QtYGEk5wUcQOHeGJsMIU6K6fpL7pfbE2cx2zsCe1azzwowydj
owro7Un/xSAOCzpQyeyOCB7XKg+ASNxdarrJxomJJ5ADEQhRL9sjlFWCgntvN6TjS67G9qYS558z
0b2Jk3Q3qfhhZf23baQ8LDLcJQmz7triBLgwmN4tHF8nfza4NNrkXhUupqJzPjiPxk+6x0/bS3ET
ZcLm7W0RqVN3kAJb8EFT62SHIuJOmsBQ7il1ZkwQfr4+rP0tCSj9Q5TmnEhS4iOnKlhoOni4icWK
jcUOgmxv6H6/R3j2JwMH7FHT0utBrNpxCOBWcs9IruUl0VLYzsz6kIWRme0YxcolL0qr+60SOdho
IJKbErj0krd7vBpzzMPGOFU3Jt5zEr1fPNuysld6E/l73deip/lBhV8+/Tae9p1tE7I7fxqN3Zel
o/SPWD//+88/XwfRjtnTLfw9iqroSQ5D3vrvWdo+y8I/RW4zXH4+pLk1XIImHi4a8FeorPC//vcN
jQHCvkhhrI1SHnU3Nm/08rs3p9LudTB1jKT5jHPfE6ZocemSDgc+E1cCE1x1/vk0dwTZJvAvT6lw
uzfamjScCfg5/nwXPRlm964x1yNtalzteQNYNIg3mSW0W6nHHlxfL3rhD8aextnnzSWzkLmQ0/xK
TJAX6K/LPwbisTk056sagp2alMWgDYouYil2kzjfFwAx6ZxG1jr0GuOfyerOuHcjCIX8dj3QxLxt
aeSRSGZViNLB81JbM3sGKu0xluyive+HjCMGr3xHPhEgqK0s3G1F9R47FgjJSdNRZPBdDWHK0q+p
P2zdqN5Tk6FpTFvs9PNd6QwfWQV6tx3ictllQGYiejdbo9ZTxn5h+Rppzp92ctLPMCqxUU3uK2M6
UpOE9//wAJs69TVyxB9zrP5/f0I//woIDP97gGGl7uv/ngOL2X/P4f/7E/6vD/h5ksGosv/9FY2V
5cc6hjwkW6/ZaANGFcMM65dI05KHqb/9fPLzwbU7IHoDvZ6fT22tU6D/+v8eAS+gfukzTp4pYLLj
zyNEgmXEDei+aPNP/O9/gQGNRNVRnPAlvZuNITUgcq5NhfzCd24keIFo4Kf9PALGQY6raDB3P4+o
AhGS5Ot9/Xzz58Ok+x8Z3oETCx0pfJ3XHhsHWAsaEJpArYuITOPaSQ5YntEELyQ7JKSWuNPWmT81
p2E8tOZAPyZ0ghf8m8EL3jTbxfFQhl5/DEOgMGZqUV4n+UAPo9V3+YzBaZO2Wvtuy6Ssf3WFKTZ6
TN9RqPK19JsXPWTbjMRfIDrvfYqdsaO72lr/FMr5TY7PfO/em8576kOfU26kDSwEhn9W+ge33TmL
pmcTutoiwhAKfBAo4WQV7bKzOfP745qp+G0kqwVjR/lGpsMiT1BsjAbckryxcWdC5inCtD9mMlrZ
JXG7uLQ4T+tBsvN0XtMGBf0Y0IlDGo2irq2padU77DifYCKEFk0tb+2E6s4ANJFiNnXN7k/Z2Q8G
NSbRUaj32kTbS3YZJRlY8sUuSnyGL0O48yrP3QJ2XNctIUVm4kl2y548EzvdDw17j0a7rsgpjDIr
fSV5YVwPrQbAp22aPe/kSyzUP81qh3WnK9CYw7abOKRSmdQQT2AIN9ha3ApXVl708BVoeB8SNPI/
n7mpVx49jKo/Ng+zKf6FQsW/O5Nk0cAQJCGtQNtizlpYadM/BxvjYl9zncXfaD4ZVqgbmNZwC00Z
3SKULKe6ish9BvCa5MSrxRVXVtOQZLkkX0buzPwErY+9t/sT5al21wG02kSVPiZ1b/NNppX/OEij
ZEk2di+/Nfi6RPE9C7lOHWJs6n7fp+EcUIn5v5DDN4fDXTp0b7avdZBvGDvQQaxU0UHVol+R0RQ3
EC7g/x2rVTYa5o6axocPPbkCTrkixzskjNoPiFcfkz8qVrC1e1LjEGYsWsIeNPDYdQW2wUlgb3uE
TwwB0bDEYWGs7dtL4aBEnxx/TzPTxzvqvuMpTRYD9xfoWoO/3Oalh/bk+p+8bfCVCSg0onWpGBCG
NyQOcrA9Ra3/zQEFG88zgdbE2KT9S2wxymMX1z6BpkfAz+jIceGtm0migyOLHOKfd7T9aZ3hS142
TpOvBz/VN6jszoL52KKPhqfWD+Udj+KVJi9z2rx2wRYwa0mDahmZGu8jTKCodroNagPgQ20EZjGm
Jy7SaKfPxLic0wO5xYdUim2v06QOASN18yCjRCrbUDCuGZ4Es5N6gTqv4fhB3N0UthuOMq/RD5sK
7BZ+VkAMDtOWtF8izmLIVMklkdE5WCFM3P4cYFGWV0bG29ovEHfo8WeBHtb3tZU3VW/IWly0E5G2
sA8pjKhTM6a/mljZd52TNOotSS3Yl5GCT6IR25pzqQkFec01+u0OyIUkiUBUj8BJe7oYpL09XDMm
YiWHyKAjCCt6jcKDtjxGj0s/KaIPMsJlidU7AF+E615xw9SRe7c4P5hIaQ6mCEBgxRW5DZ2+9vwY
XTNxNGgSK+S5WMUq/ijZwNcH6SrWlef/aTvvd2ZC0WFFc+ARkb9YuvkJxy8oKreJV8jR/o4Dwx0C
HdU2s+3NEDO9qGO32JWgUdYDftjG4DYajPqmkT+EqZX2DMhBNDH0zNqSBJdBLBJsgHE9jvdujA+N
UdurzioEhURM7B3v1XXMvUCMFswh41DDKqfHwLkZs9utdJBe1w6iBLN8KmPMUf9kW6ujOhss/1YJ
fWeb8uxq9D3HkJrXzbn5MzPkzk0wwbXpSx3gZdPTXjLnMP5ZKdtGNECa8nm/dXYWLuzIS7cNaThV
H7akWZKuFvl08lQF4XteH9vkbyoJX2+16USOJ62PaFb0NCUhDzivQQeTbLMsJ+2bBhtiscjhIXnL
9ANjD9HKi6mr+XMpQ1dJ7dw4wBnbeOo+uuJQwbgEQHDMdHmRU1QSk+GKTaSpceHSw7Rm6Fb80hVj
u3XF8DsId3aXkwikK4CyJqCYrrJmMRxXH0SVXAhXmUvDMftTPJ6UFQBbl8WmN4P3iNQJTGrKxx5P
mrH15djBt3bqWna6FAohGsx0Iqckjx42XuCVYejnqglYHeBWeoM9XLwZieNN8uLT5vVxW0CQ93pf
rRIo/Z1GnHQ4i/kBLrGzeDN4lvU3uYZYLMhA4lidiPKjTqpvE+Rw5rClSrjmqW7Ui8r0SYiaw0ZF
/CGCBiqwE5NkAIWBPYg8PRne06F/SidliU8mQETaXw6ZvyZ7b2cZfj3/WDJp2xlh9zuA3hJ56h8J
PaDbacMUX8RbbYO0+Bskn2Na0mDrwOQ65rCrTIDu41B/mQSZde0thRmKvgh460gC/aLTLXtPiOOQ
G4KWedo/aPt3IF5c0piCmqAIR+97TFuesfdDt3sIFFs31rYl1JcoJZARl5OOk3313+eamn4XGPyo
0XiwMel0VD3v9N+PGgxIe5VRdeuf7/78urFExxEqSGbzfxjMvjsydPjs56fy8yW/t4iId5pw+99v
0CGGMgHUbz8PcQt0zqhENSxc87OtXTyN9jizAOafYJLacwdaxrbhnceYm8gO02gTIighZQ3RdOx8
ZW73VQT+i0zULUZN44+rthi/aq+fGNy5ETh83p6hSeIXU+pFk+XNItcsf+tKn5Ta1GB8F4b2kmC4
R5ipD8J3nyHBA4QZOSaTTmhR6nfsuCdd54oXqfjbNvTApzRfoYiGBtM38Ww+I1ZBJtcGqpWdJU9m
+CTI4jDz5jCQPRMQQOFa1jCr8CUYZVzu2qpx0W+ARgaD5hZHa/LFmyVmfpzj3D1zo8ENMtFJZ4Xd
rHIt/VXkKE/i5lFI+eor760dU9BjYfgc6mLXVeR3WDAdJl8ngaZ6FP74aCL4ZhDf/zT1R05ow8DT
qcxu3022vaj1WS8lkKJCToNYIfdkkhBBkQUcmPsBZJjlU2WB482gEMz/cBsVg2dlRghJuSDbrdu5
DA8iXT1D5LR09HjdzDphXW8agrVstKcu88JaIvOaNrnMEZQXHonc/m+jNshZbatlR+e3Hgzy8Nry
02qrEyGWXyKk2rez6vcEowz6p0d3uIfKzIO3Ps1njIn9aDjvcGlJWB+W9USiw+RaLy4TiBVGRep7
mazzQZbbNuveCtv7K2yOifwvF8hCsY5iu7o2oforBFSD2oeonvVAFnIJ287ST8o0212gUVXY4UuQ
MXStMoJhkjlyG4DqIvAKgk1AswD8GWnYETnlmrJDV054RDk9i0F8Bf3AIVfTTBZX3Jv2LOTKBQhO
ZCA1ERYMa93IeqIhJFGK93SuDHSM9NZ8P3a3wixP7jyMSmz9WqVZvJ67o1GIEtJNaRKwLdPIAek3
kIOY2nI9Jn64RD4ExCDNIMZOqj/aTsoxhQkD6F39MjkF+Q6j3m8ITYX4BhvCY9a97EZ55WYmpxTL
4ao7mrQF15I1SKZzr7f/7flUzipSr60O398zslfLjAAOzvtysnISwsfGqspWqRZ8xFWtVlLYH46R
3ekIQbJlm8LZYR/ts90UD7su9kbaoiiK5Z1m5XEy1VtmbOsCzWSBSdGEgTUNyVmrode0Rv0He0J5
E32/aU07OwfhhPlI1bcAxt+DE0xsO/Lm8VXhxNWtk2F+4tx7orW76UzhXl07S18QeSTc/M02GUG0
tZb1HVNP3V0aQppKrhmRktrEb4ncdif6/J/nWNCR+8mad2n1SnqLVjtLrao4UZcvRhZP2NaxNFBo
+A68XTdEXUjmkEEaCxO6sFCbzMObANn0BTJ1pCF9DhV8KJnW64TSZG9Vd4BpJOBgR6Lx6b/3hfsZ
F/FnnBv50fawftSETS/wrqh9iG/kZumdv/SdvNt0cQR1nrHuhmj08syOus9r9SufsH4XodikNq1I
OXZ3MQzole3klbGHutieKF8ZSLOJOCQGD3K285Yl3rH6rKvkLa7GaiencpXWM/nDh3OXBffYG7Jj
ZQZ/BCXcNixcMlwNhhishOxVqBwXdYykKcGmu8uD4aXFzbxpAtAfsNXnnvW4ggRELltH8DDzVFS5
IWBBFXrXHEPANkf8REkQ5JdU/anamIj33gSuC2b3po/2H7tJCD7rs3ZX9OlvRU+6hhuyaZJ4oBkf
y41b2RZVRlpdFAtE3rHOVJYmdn2W1K9yTsOT7DvOmJHrx8ETUFo8cSEKh0jA8ShrzUK4JC2oEu/M
T2kMxOpZtBYa4J8PeI02elvfXdpGy4qE7pVdEXuaDiAG+F2rGPEYFDgq2qbUw106dnIJgIr2vsm8
zRmpQu2MND460+iRR1KBQtjAVU6Q9iCIIpBwEgq7ZGPLH6AnixUC7YGm5QXS5xEGM6bmaiGJGll6
A1uH6eRvU0KDsmPPWODQpZx1PG6nGP5vBiMKjN++aUgkK30gpRDqwT3b+jfHYCoQGx1d39H7jfz7
ZEtvSSQ0MbGMjtl71NEph3NqVER8VfkVuXH2KHUkzkZIcdMb/qGtSsK+seUu6y6LN2QthsyOnBq1
zljw9rAqlLP+eZJEq5YmAQxmB99oMB2Q4bOh3lbb1lBQNZs4YneILhqGFvgfp7aqPmTq2ms8Hx+N
NMH19YfEB/HZJdCw05o5iB0MV79230pWoFWWCv/XgF1pEWr43ou6K1ZphzSojPwPbdCOfUmGTxsE
xm6w0YcNKcc5CjbuW5kbW+WAh4XLDI9B+whpL5NpaUWn3M9J3MvH+8Ch5Zo02K50VVy8APWVYw/e
ustM1E/JeCVArX4tHfMYFM8O7cpHnjADYI5cMdjsCUIPAVdnnAC41KJaAXxGKB+ExjL2/Y7NP/+C
QFPTrrCviqSatfVqiipHIJMyTq0gxWYOMMKxG34FfUkPrJreKWad07SmqoeZUpvuW62yZGv5nMll
L2/SzAQppS1rf045Ti1YH3XEI/nwMgpA5ZjEMLer8RwkLCuTjdusqsIZ8R2KJWpHKvHE6VeMk95V
5BmEhScMQfX0Xe8bNEWu8zdk3Nn0MRVzQccBJCMejyn/JXWflt9QnoeIN+8AYA2JuYuktkP4g7bQ
Eoz5fCheut+BnihdjfrSVWsfx862r/tPWhS3QOnDg5MyAVQZkexlU/9LY7T/dlkG28hmzGWAmmHV
CA59+BZ3ybCusb4uhnC+iTN9pFhzI1LQg2tnat91r+qVY0711vHUlxOBx4yK8YNQAGNx8DD1UGWW
UIfd9sNVo7mpU9c5GANcUzZ6cmIzIQ5EVL7q2SA5l+knLY1pAlnB1pOtOJiqiqg1rXrbQEZnx2Dh
D9A+LbUxKk/QIu+pUNp7pmymijU5fXVKBdM0371BnoJt60DD8Oa0tM/PgeW/EW1Ly5EYgTTf1+Qu
L5o0Jumu2BGizoDagb9q0hMXxRi9I0OkBRnYf3kg537kWumgiUUUWNZaNPZGuUyea3R3VR+caa7R
jzFFSXY08ZM2xdaVdSy4+pz/Di7Y78ZNrxq9kKU+sGnhG8MYQO7Oyui19KExdoqGSTv0CUGktnyL
ugrqbRZ18MlB2fvAHofp7sN79+3LmJX3KfKmvae0dhlU1aP0ZnejEMdUTMW5sRlSuXJ8s1uCKg1y
9Dir8raMUstFKi9uXNB/jcElzjO0XhHNm7KNETGhv1zYeb+dJvz2rld7HCRzYohcYD7iA6JceA9y
uc2pQhRHMtvkRk/JwDD4RStTdAX8VMRlk24ubbcSN73l7ZxMCAST+Q+BNB3Rw/VDPz/Fwb0Z2nSn
p4QtZ7CG2EK/0zT7bCu3eiP87HvsDedsamawItLQDGLrl58zuyHOb9VApLzFUfk2jvljGjx3Sb4M
0QWFtVNWZKy9KYYHXjavpQH1x21s57XL9BcvHf6rVlJ7IspdjfXGScL4I6qSiwcjGDnrTXAVFjUs
/7MawNDRC024aeUBnuUT8bl9S/ToUhmKF2qamieH2CUggnvd2tMtMWk3MWBy1qEu5tSUyDgFHOIX
ZKJdvEK+W+igr2ZtTe9G6i1qDTaUrXzjRSvkd9J69u/cy75Rb8hDmjG/ollwrELtEmq+82vpjONJ
Os3eq/xua46+DXmhWWEYSu+awbiqpYsR6R5T8Plc2prNzQyLb8spzlU6cjwtvHLfMWbyLYQwhZVx
II36X7VenvMJCTShycNe92xjyd5drKFdbEQRzwhUfA8eaeOJzSzJdkd7C0Y6fBB7FSGiC+UGs9CV
eFgHweDw0KyEAZI0FLGAjUYPqKnynUa6HZN1L+KkOKBs73V/YRfhwZSCfMNK7MyqFDTL/XiLPJYy
0Yi/5FQ061h4N38uTjrNIW1TDSYhwWl3lBqAjk7DgRkO2oEc4IfeVeOx0chpM/Vz19KuNmyXnMgk
vqBLI+6vRJGRVgAd6nJkbEFsyzE26B7rLsepJ4DcbMulpW6uO3mo++zDcnt016a36qaW+AN/3KA+
6y4y7cVWL/Vi+XMwnrw03KbABqAjIakFPUlQCrkbK9qRiHPC6mKFenMKSTZcqCYSW9y7L5NtdidC
6YxHStxgYDtLM8nTMx2iGsg76X4WrhdwYI7cNo8a7sPJaoLihKmhOLn+FOLh44yUkcZ5/O9DOFAl
CKd287nPVq7LEgDRmCfZf99HgllvwD59BAVSyZ4B4NLwjOno6s10NGMsSIPsXEjMYY++zrWO1Lsu
EBQXYFRJX9BCar7SPC8kDcf6ASGW/BSnWnVGGp7IWlTLNDRZSoau0sloRBzX0y5IIGNTwNAD5RSN
sPpokae4dkfuqqHL23VV0UbjTWAfxtiBPu4juuvbtoOKm3Swc/gxpmrqOT3FBXE1kAsu3C3ofwC8
vEeGqoNUPc+aiaH3eWfHNRBIuUOf/2xMUEvZNKLxJdiyLc821J/nOOFoK88cqNNjGUXPODNf2Wh9
Tig6Yge0isuaHW1ZqHRfW5+eNMbtWGSvMWmleC63tSSuRJfaJ0hpa5nHXIgKrCTbsp7L30MgLvDm
72lnJ0CiQcckFVdYG5z1UCGvaC2y6cZv7lZSf2aWW7j0nPSd8mXXljxDN/8MHf4QvfH/jGV7V1x/
HJv9uChFdghynz4cdhdLEqfQBurUm9b3mAPMlpFxiX0z2+UYI5Ss7pnd7gWpJfOJfNmmyWfs9szh
IxLtaqumKRdhtsFk0eTTGvFJxeWIHvQJnE3v57Sv0rvBk7arB8KA18J8LaSHu3ZGz/vSvvex9xdD
MSkRBv2LlP6jn5F42RM94pIPi8lyy6nnEyAN8j+fUcxESNQKJh574ESDutRfgrZfO3oAvlpoV2vM
/hY2CTxmStvI6JmneeQK4QIgsewymLLZxhX5Q67WhIivr3WOcrdDbqcIWodjQ5ydhkSoiy19Zxr1
nXyKA5ZZl/rHu8TOvU36gKwkelamzQylhN0OrggXTPMbrwUrkZH/I73ZWQBxgYOqy3l6ZMz6jzbe
QDvaFdgo1wLhkoWGa0H3JF+Z1bvRLvPOVZse3fYirp3HrCxaovhXW6S2R0K76SDo/aLROm9ZWv07
gtOt7hvvI4e9tUW+jZrKnWrlW8ZcAXXaNVLytS7h0HOsP1djcddaBnog3h/S5IllbsKtbrQvoUXI
UWmRdN+l1klLeCmAr5trBNG/BGdjD0FFbCFDsfRPbzK2ZSju+KY3rlvvSyt481zfXtdeV2Modm7I
luQhKkUDAZ3Ai4zGfJG/KWs81bEALOpB2h70PzHxRULrdnnufsL/zheqVVvbhgfopO5nrsX9wrGi
GQJarrSUcw7Hw51K+j9JzEGPdZgDmEckZILuBdK2baJn5x5dxBYiYcticZ6hWzbHja5dl4a1t0IY
2RRqkkP9xMSLaVWe9XtZcylYjWZwPz7xo6IzjaGkexk5AnHCYCEMMhNc++i+B7jllDBBkaCEq1r6
/ZM9PKTbvACDWnlG8gYG+Jz09sOzJ2fe5SBjQ5Q3k4gS1Ob0NZD5lxS8MQwLtXrbzYpQ410k/l5q
SL9ZNjZ57f3qbfIJrBQeg2kAL0Xs84JE++DpzkfZW6jsI/wH7bHV2Af9OthEjXgXI40a8rwWdqnt
nZEOcpXeYkc+haV54IHrN4aWS3T270kWQVRtFE1qX+lMB8i2tuB/6/TzxICA3ac4ZZqCPtL8FISM
cZrvCrqK/TuoCMV0FvZ9HVXq2AUOkZv1JsAwLNoLcaPDgro7X1TCTRkZTy9xR/KCbIq17JkHkQMI
WRM9Z9v2iHYabClVna0S4qJmEzzHqULD2FQz8xP/DGT89QBNiteYI1fP8BNBXS9A4M2+t9yNL50m
14GPhS8YAFnU8SYawrdpaiVxse5SOdSu7kChTLM8Xxb6E6So5KTgEn7QNK+2d2rN/lhpDrYNcek6
TtfSXmYK7LEpnEtVxi81KPnWc1nSQv3meMiPwNOtwhws7TyyJW3xLz2Q/qpSEpmYCuhrw0p2chTp
GUbm1jfcD/b7fU9r1mfKvNBKrrD+hqn1mYdqb2a5AjOaz1hklsSg3uUTxTc6V8tCRSiE+9l4Ixdg
uOeS2VMRZjsvLr/9IPoytGxrByCa/JAZUBisisl/LTX96lc2HJD61ba7Wy/EO4kkvyC79StyYqZf
Y6XRUuNcz1sl+WKHRyFPI8sgqYPsqazZw3Gwd1ol8Nuhu3S9c4gwjFv0jOuZMcyIQyfwzHPgF/tW
inOSx28EsPwNrPqIgvi99b1Drs7cMuSgTpj2IYuSZV5hB40kgelpjF0saQ/EYe3bBtiPhV3J0fHx
h7j2JNBCJkOY9AVe/h4PK8oQ3eBeJ1iJ11w9TLVuJ15lRGXwqfZDVeMwmnOt5xKgpKUhgzOl0m8f
Ej+ZZs1VG+VDjkg2Os87TwZhjYb6DSzjL6ntvxqIDYVj/gJHgbPKPFVddca/SI+0Ta6aQP5mFwap
qR4dSyRCiwEXld9obx0apqzwz1jXLnUWgIFNyLWKd0HVnaoh31vzUCXqdpkpdo7Sb75R/06b37jc
dk1Uvdll+JCG8w8i7/voR9ZK5SzNLPYP10WA25v09ANv/LCZdCFRG6xgkVg8j0EPv8SYfStdvNul
i4DBeNNHEW+7gDCMYN1nGL/zl9Km1vasM9r3317SHEn5WoQ2YUQQBejYX/X2GSDAmSIuaBgJGj/Z
wbAkEyUDvFfcqos5Jnu06vROM6b5Tl5eS2e4pdNnHsZgP0r9vTTASsGWYainnZqMh84dtK6Sr32j
bgpGzMq05oQOZaQbk5N47OfLzkrfQhrwy7EieVWgHx36WQbJHTr2EQOpYJU0/nl+G4exfnKD/hgn
4yZM2MXT+ItQlP3YzqrdkjdDGNuE6omVzSldi6yPEJU9pJhNU9MkYl85mxGcsN7Ay6EF00cDEgS/
GgRrKqxFoT3jrj7GOvJ16Cmw1uCGavLhzEGfyECCnPt0isOHS4Y8TRThRH/pi8drLE7fnTyngvFw
pYz5QCSeWmUQ5IzNaWFM3d4iCbZlB4acgheh8Ot81ee3aPw/7J03k+RaekT/C31sQAPXoFNay67p
6nYQLS+01r+eB7PGBtdgkD6diXlvZNcAV+SXedJgRFffhtH6gwn4u/WbXWCDPHeV/trzyPVVsa11
QEIyvbGedQvH8jHESedNOt2aRI4xR7RMF4OmXG2/v8e1+aOJ5j3tUjwkPvJ1yLCti5pjURoLUx1v
DJvVitfan8rj9No/NU3yK1qS+CUNYBzZ5tgyD4o6sdWBkctBf48d46PiS0OwzdcYJGfVQOsT2wk9
oxR/es16xCzOWKGleJCXp2rpQuwjzl4RCAU2OQIJ49x14JnZGRn/wbuKNttihUkXUsEnM8KyWScc
WDkeUVOK09M2yLHEDY93PCV/xMbpajxUAw5Gqa2HZly0bRWvxJji9cfw6vy47EKaHtm7PGOx5vZs
rh4kqtMjBXIbV0TfWZQzBIwteB6XAQk2BKNIFOKUJeA9sBxCGhbZQpFYBVkudGxaJVvuyg6YzLv4
bKoOTyCC22Gs23cDkMF0VtKqnqGLhjOohF04vQ+N5f4a/G6Tf9GZiYKxfJhhFMFftLQMrz+0UaTO
c1uu7ZHKYb8Xz+jsOrE7I576XSv5e4aZmId2Q6kaAAdTeQ4jRhe75/23tNc+iE54N76l0MKlrpMi
TXlRBoKeimAB58CKYml8JB4FfG6sbsYS2ICpFzjFmE/Nk1xdur1rLOR3V5sIlFa2NfqYbeDiRtUv
ZR4xNhfJbEcsOrIfHTDRmWUQmgfJU4Q0hQYJcTeV8FcyAGupST7DTsxe+pZpu+5ygujCgRMfz5nb
hPtWd9/rOAeGIRae7/x4vnbXhfxFTWRSmp4Dkfxmpf+g7+lEyI5oIUJ6gSltPZijnMt85EkNZ11C
S6ZK8lut5LjLWE7mTUUAzhrS7mrq+rhwzExbMjqJFsqgDMvcixmF4TAxIe/mQb5wWwGJsujipdkm
XNiLYG/FGantojy3LR9Aw9OHLjLLAtJoVXtWYHbNWjE+a6yj3IZixEPqgdLh6WXdivjOOVTFs9Gi
3VipgNur0Fob+W/oWWdkvXLrcQlBGKOmXH3EDUPs6I+rOzcfFZSdbLw0/UC1pbmkGPzDhGTSyH4v
A07cjemcrYIwkB7gfcrkA5TzNCI7JP5hUBBD0Y4OAwtDXPUXf8zPed0tCMq9NvQu5Bne4k5nKv5b
auGfJqIoFCromoMzFj/xyza9MgJWhsLIx1kYapQFR+EHM/VPoCM8mIq6Txi05+3gME3Nt0ytj42g
PwbtZ4xqj0YweoZMd6nWJcVaOauIl6Pe4qxD8lfscpV5xPdTl2qqHqyBYyqL3iENmemJWJZktShw
0Od6NDHUg97dytQjqY26ZAThobHtHx9caOZqyza7odwVv5lF5nkcjm2nKYRXVL52i2c7cY4cVXFg
OWJWmzAtkvRbU3XYGeRHkL2GVmWX8tFbpP6ihEG18wYwj7mewttxmXtIv6kAqALUSap713ZM/SxA
DWaj3TWRLhxtO9rtiImveaYhh8CwAy4xBj6Z5WKHk/JPXBxaLVlFdQRLSmUiibczWrQB6zvUkFlm
TtdGsLS+IOJOXdDdatR3gwHgHA1E5Ps0G9JFhNfaAlLo1h92zO0uE/0F92K+jhEAERDjVccfx7Ww
5h4Nx8jFeMYVGmxj6v9RyT3Px7jHs6Ufi8J6GCWrsssNaR7qCT0G2VPazCY6lDSmo9aBRoMtN5mc
q7R567pq5M/mlBnH3pfQQYqIyLnmcz4Yd5tNknRQHqgwWWsmai0BnA+j0V/syDhTHxhNaaKr06Ps
2qBvZJKhatLqptOWl7XJpsV2spVVWkO9TT+NgPR67n5p+PkMQfCrURuFVxXPYkWwf5OmAcQ1xbjL
QajziWmiyk7MgTSpJGzsbt05BhQmZrslq5w/hu1a4q/TQhPiQSmOnFJX6BLvBpESuxj3dWwfNMea
lnkOT71a//RYlEcn/S7rfGtrNNwnmX9qc+vC7eqoiJZ2BPq9KDVcpO14kCVV0x1rGIN3KKjKRvFc
B2KHgzX06VnR2Tc5Php/0sB+joE2rlspQUu6XOHMz9GezHN+iIM256Zd34U0Hin67txLKFPS462u
ai4nkKB6iyyOuYaIayxSdrB0qzRa84Fiw1LLN6nQJZLYkUdYl5/rSLkdKLp4cavIPmArnoZ3hv0s
KMpOFfZvlZm3NyrWIpHFWxzsgs6RS76MZ9wW5in3s1M1NM273psM7bvG2NkGvxbQob+3pPoeYo0H
eaWXu66nh1DNTHFwcYZseUhvflWv/JIvrG704Opm9rdwYS2l5qpIHmmq3HxpgF0u63kQe840Lqew
u9j1Rv06ujmok0LdgNOHphflZIOFv4YZwLrZ68x989LaF04AE8ucjBJtcq/1QKz8KjcWVhltyvCS
urq98BUso55rLwAh0yyanWxaiCfAEAsWVlmr79bK4GnLmDZOZcSXBh6dpKjMqC1c6lU5rD3QoVae
GfdRtfHypk4xL2rXWTWqfbNFfCtDn/7oeoOvIl2ZofmJ/ala+LQezFgiiKYD458uYVejQiw3p0co
O7u5VxH9Jx+kUIBuJoCCSQ7dWltnRoyLABJUxdQuqDj5Re8ESRP2w4A9yXzRKxYeHUD03K3bZzTe
Ur/EsGap9KXeAaVc1YCfwNTSm3uKWHJSPga5am86AFW213Ok6j8RyxPozipd8cekQp5oORrEHNId
1Q5WFJrPtSrMlqJpuaMaNMHXpbKoPPo64/Fe2hkwkZCDIYsf/RSUvTnbsU6x54WPWku/rMLeipC7
SKKKbhnBqI+5mkfpuUh80Nv03vvezWudZKPncqMn5dmI7T99i9Mi6DW6C3OWpCrbKDW/B4PqdlFI
pEW121ktb3HZ0XhUKSzgIy0U5NKY6kNlq92Sak9PeQRSoxzDwOpgazqm2zevz71VmcbvIu5sUApy
7uRcwVS12AUqZEPUmGa+SSTX1oShPjFN+hex11Y1ms2oJ+y4kbGtogb7AVOaZWkaW1dFS00S4xoS
liUQT/7ELzqej8h41CAYZxEFmnAfwhOuNn2nJeoTC7q9DJiYDvOmJgFZBgkZIjt5JlYKSD2rUY7T
YhHrrK+G4YGOYGXctYpd7BLYA7w5dMuxRBm7oVZoDvFzxhuh0IG/DONSbULj3omK3A7mVkV/D/vy
CFqH8rq6eDSd4f9SqfrBrSh6MsA25zB9yNTvqeP7GvL8HZxJiiGFFKFax/HG1lAgUmxqfYBDo8Wf
bUMXIiqr/FgQ++ckUG9Y8WOWSwpruo6XC+/KM/QzOffhRDxUaK5EEH9UzgFXJHPoEgG0gXi4lIl4
Ul70i+BKIFVxqh0GGi5wTKqGRY2LiTmymMe+XtOSxDc21zgR7+P+CW2s2GesH2aC+3EyVzAMpKKP
qJGDSlj2i4oXF+QXZ0DNqHaD0vANJaW7v//5r28Axn6XRDaW//pf6vTT/v5chsA0n+oqyYPUwgDb
Wfu/38MRG218nUtLkkbgQDpJtV9bfCH7jrtErauEw7Qz7GRRjzsISuMu7cpX/m3C1d//CkZANkBT
OGr2QApC/SoGEjIGM6aVW3BGbkLLOzbtsFXC1tsgxaKUBOYl8GIGAUHIzDVov31939U977otdkYM
CMJprrFV3fq6lQRDgYMz1N60ZvPElwsJ5ocTorepdS+iFcjmAwejl8clV5zM/lCyB2lTg4ssB1vy
d94rYxgMb0Um1j7a8aIMMcZxI7EcS2x7zkUsIO1OFRD1QYmEK2mELArSMHGuHtWkdR7ATpch3of3
QDH5Hgnzbdq4zatKdoS9BsMBpoG43KSmZi+rBKZo2aaIaE5+UkKh3CsEm8MwuYW9JPLfQ7ZkVOZu
uLgpnR5DSM5DsYhYiXLw3z3Di+YONjzbhmBAtHuZ85ttTURZRFNnK5x+o6hYhAsZ/8D0g/4YFX90
RwG0VKGuFyYBrshD4ctolTULf9jqafudWeSAS8kwMS4oe2r0fuk0KmzpCJCsJ1UblDuyaxN0+rsX
48KToWwuFm/BKeoqLPsKWA/4GMW6ny7Nke3GV9TI9pgM7JJ/f5li+N9OamCxGnL6vuyB5uQu0/75
g7WdP1s/Ix8jbNhfAXxOO9fzUzw2cAM+0I8wYsagU4FCrR2frAPdmZyQ8Xy2UUzFKIXqtK4mUCpF
vTL9pljpenWP80NEN/iSRLwJLrY9h/Riv9qdyZE0iugR82yyiR4ll5njna2EJtWUntZwwmsGJay4
GjjHrEYl1yVbTN8HHSKA9eNUxrnhlcBugvbiHFqcJns7gCNj0tXOub/58JHIfdrjgSWqFFG4Idap
SUYlXOgx9XTCvN3//d6/vtGz5kHeI19ZueXMsKUfVMva+fSkh52xL1z045zP9GCUyrkM43qh4scg
MOjQU2345TKlUqY23Z/Ek+WiHulotBnLjOY0zNG9AOckq0TggHrlsrHgHksguAs4dhskNshdlOqS
V6bvF2hmaziN+bkLs/vgt9+RzkKvNcjBNJZi1jbxQ7oLz2MmIbnBsDhztK5xrHTawR7ptWWOD7wq
bTGVq9qG5ZWFakIVFm3zwsYJExVsSiAlPbMc3V29HfhXtdVXS9lQATIVU7sYOXccxcpF7FaCQUne
7Qwh4TXAVKB/zPWOWcIgq0mCmypU8Dh0fgbZN7vUIgr6ZmMUQrt3VW/uBsupZ6ksVyrut63axMVW
Kq8MNtaW0C9+ZJccXQH3SS7kmK2XBDwbMO/iq0hQdkZGIzxQ4DJVcC/jFOUguzbLuEla4btqiG8l
H91Vk+7cxj+6iu7stIHAkzpYP6VXnqugWduSPFzLCdltqN7xlWQ19oG1JZCJOyxtl53wX8LUgcre
jcNjzFBbQmOh291dBn28LhsE4Rg5LaW2Y4P7S10nQf8eeONU+akVGxFhyRo6i05k2SzqyeLRDqzk
FbNL3c73WhDMOwvGddIso2JYlp6zCnzrLfPVN5rlaffG45dVnrfy0lAl2cI3EG9MKB2NO680Nh0o
9IMXbhEy5cJkzLEzYB3MVGWMVq1TXMaChVlpyHHhuqGiI7LbWTpGDEMTYltGMKx8K+MvMeZfTs5D
hzQHPOL4/yD5/w1Inrjc/0SSv2XJR/rfQfJ/f8U/SfK6+IejOjp9Bxa4Wco5KCf5J0leV/8BpgiE
H8UshqVa7r9I8qbLD1mW7ThMKU1N1fihCue3/5//YRr/sHVHd11Xcw1+oWP9X0jyZMXcf2tP0Vlu
TEt1bNO2qOJS/70AxyfJpHuTdztKNKQdJqub2pDnVvWsLd0whyTSyGlwhMfswAqL+u0W9tEbsYca
QwtTmHiRFVhEBV38Xv3o7xF0lQ2p+zc9xKzfKZMzBz1pVXrmVMFZactCjq8FCuEfnMFim/avjISh
FbmdC5+RfhbTXjKCNACf4QChyWWUXzQmMVcnMAdxId6JmPjZmAmQmfDBETlcAGcVsXCNVrmCdVs4
bbbEoP2iT9HOxKJyx+Mu1OGRBO9+S5zCPCqgGUe9VUnKcUrBhLtok65d1na7bPm32ScC30FLbIFa
knlZcv1Mo4wMD344T/Uj8vo66zcmzs538D3IChtAtcn7iuarskYSqdQbB5p16OP3KRAF5o0TOVji
7qLXXuMq6FCoSLLhbBFLI2q1uVF69KM6mHQn+Jk9Gt1OqE2/MJD2nISfMEbTCunGn7Lr6ysqzyYt
BB5sJ7xpabBtsm5cdjZhQNqYlgbRh9a3y+kqlh7HVZAK4MVVdNAC5shdoKkrxdtZeast0FteudTB
4UQCiBPcth7OrLnvDQd8B8Gu2/m62Ryw21y0AHBkO4Ei7PTU+4xoAx4enFNy5VXmvcEvPWdjB9c1
tG+1/muham99A69Hxp4cmMMmsPZ6LUZyUIjtdid36sg2pznDhHD+xIEk8YrSZybET1TiOrW6HEOV
89bn+G8QLwxMDg2m/KKax26C0JarTyrQai4YAFEHM+cI6FWrWnezvdobW8mRZN6pkqxX0i61XjG2
qs3FpGbHW4EkDk3T3wTRCDyRNLZb5h/SxBE0FFW0Qf6cR1X0MaCubCKbdA6qzcL1wD+rzbfeRBYh
WIoCsTTgjx5GOnoOSq6Jo2u68F9Sb1WzoS+8QE9xZYXmXkb1G3zoajO27q2joFN6vTfT49ZZVLX6
bAIHB1nwl03NyUNYRHl9NPZep4JXxVvtmh2We0sjlh3zOSFsx6YNLh0sp8SqNDO4sQUeul6bk6EF
k7DmKAzTdUgn8HNPvrkHGKbB4B4LQjNG5SVAKPvFEKLgq4ML88ADUxYr/g7Kpw6tvH3qTTPMvcYk
Z1x8apTIr0OVPLtnxR8t8aNI6eulqDpwxo25dnuNgs9ofLoNW1vpMAatSuNVrQzWEefBLUTfdln9
yP/e7BJJ22frLFHLL31XvHv5U9H6t051eaGycwoRYA44cN6R1+cwyxSBtgdtcU3xzCyUlzgE7BM/
C91S9l3FETrCHymhZ2xkci3EaihT4w9HauLHKaYKwYONfkUJu+hOZVKrqxLDd5thyi3dD1ADNVs/
LJzAbLZVCxqu6uDj52LfoDq0Yz4SANcowDUg0MT6e16F/IPPMHijYOgQT/o0hBizVUMI8a1rUd7E
B9eDl8PPbrx0ClGZ2A5YLwvzqVnmeezkZWBl3oRKj/5nFTOaeFnzeiSSki4IkTkQ6+nBnRmtvRlQ
ah2DvFTlWF9ydPmHTjPm8LK7di2Xs9TzV3mAnUH2hAS8FmykqIW76o32BrVo4tPFDEzA2EPwrWjq
hQxuBAyJYpzcal185GbQbzpteEkIhCw6rFMzbFSkGTRmFSG44oGyelyg3QJEZr1QaHPNOy9YMfDA
E+XWi1z60YKxH8Qxc1gywgpmphM0h0L9Sm3q98Bixsz2xcL0LKqMyUBtkuRlBA12SZsYHEd07JsR
4dP1v2H+OoQfgLt7UAaon7Z5ajW8DHiEUOAIibXQplDpmmuVa/rJd5HwJzCh26Hz41TAnjAY0Up2
Q4BvpWKZ15JsGbZb/n60V0o9mPkDF33XoPdnSPgAQ5FMzl85LMAX3DnMv4bwvA9VLpkmo7ipjqVt
hN4ra6WoPsld2KfIJW2at80TYSSkp47GWM+ImcSN2tOoI5ODd/bqabJEXX2RcR1u8NRSaqpKqCAm
bp6Av1NtGXD4O3/YmW1TbbABcSZURHWMlIHnLs2LhaWlzQUoGVP3bq+W8uEXRvJSpIpDb3S+9lyq
InpQe9y8OKPKBHOR4KmuE7YeQ0buYUjGF9U1sqOGP5ReD0HIznRORlG+RsYgjzha0C+z8c6At90Q
Dc/Zv17VNJQ7PKNQL3r/ZLuBsSrjq1ZCGYzrCXw/9Fi57PDNssaC3EOlXHQ5HxW8GEFrm3B/zTeQ
Ie9qNuS7MPDFmu5UOzGW+Cmrh+GWNEn3walBbYzVU2Gn+YdpvGQDs/V60DWOtaz2VQ7doC+o8DW6
0qcDBcxE4a5wbCYPk1ZkFZtia6DMA+OIzS1J63jX218w2hgzcUTZDHVUrpSSyEFXMpPxckjINe/5
Ril1VLlm2NZjaK1KBsQ3lZEZoyK7f3dQq3AVkTIY2w/pcC2jUz066kziZoYGn1pUbglwwW+eWYll
MCLuSiCUCX0mTm2K6Tr1lwPT6WUaBClgdiM8+sZQLLT+VcTa+OFGO0ITxZN72CyAW7fJfQXjt2H4
l0L1YS8V6bnP62RW4Xbf/P3PChsu8WJHARCvZsd6ytDoLDcLMj0o3DkUbtsz8iX1uWIvWin2XQep
nV3/TdRee/DVvjv8/R45laVqGfzzqaVGg7PHZ+V6XE3TVEZH3/nstd66R7WKpKzGtGab5Uugl/08
VXx1VdvGIjNCMi0OeAXMrGIlYoP/VIjQLMvC/dClz5hUJ2g9KjwajCzNVewH8LFBGAU0TRZSnU5d
yRvnSu8Kf7equEcZeXUeK0DT/XTuUuSpNTOAXEkJNaBJrFU9QvLLiOIbDcNykWHAaRWQ/JA0Fzna
HzMNPdgWo1jrqLN7isheqUZiC3UowvMIvw3aTsEpVXjZve7JGQ6wqZT4kUxmBQyS/qLAOzLXaUMz
tXwSPEg9O9bT1SnPkYC3LbN9K+yn5toXnXlK10BfAJrnRZ63MCsQ3pFlvzBKtWm15F7MsZ/6mrOw
3nulOBBhWMLvOiTtQOoIuypQKBh1Y8lhVoHCzGrucDTL9WgWohUTiAaRjiVVaTUVn02NEsHgTTFA
soq6MQAsF69+qvIyWtqPWuEWCItxIxK9XpFe8SEPRCsNAFD64ZMe6lx5bLQeNgfEzraIdgNYfw5y
B0+CqMCfkuTRKQZWizy8LoqK/BXpu9bZFK63LpVn41N/JsQqHX2AZsqKmOU8UWjK7fFGtX59dJS6
5V8Nr10f8pXZ7YVXkYhzXFDLggVulmSpWNPnWYz+l11gSmAUaml4VlCq6HtYaAA2OwW2th9iY/ss
GKIEWDlycekGCDKA7kyKTW1ycyoqPm0pC5RSRW40pVnolrucFk5c/0u0bT6cmqEgaLE6AMJtI9zx
FWoQACLq5lmPFg6aUz6QYSghHtgRwApXnSdjAz0sileBQJnQa4zzbfVl9V8T2tkCY99yah85aajM
5JOmnYGisRMMoMUMOBBBcp5AaCYZtIOcoFQSuFhgIB/o7THm0p7h1MgxMfpp8t7r10Rw3/BcRiOd
2qw1uz7XnW2uq+zhqKRDhzwiV/AYICv7pC5wiHqGvmzBTniKjjPmMhXOBQeJpNkxFPJhEpbdsDEh
HamlWIU0QBQpuV4GGZ4j/th9+I7ycQ3jQEFFo5iIs2JlN+M6TkihJ0XE+RxXa2WJHf+IYE0Y6OFt
WKpfBX9EqfqQyotto3/XOP0t85nq5DEhc1g6bsIpFY70awPhUJC7SPzNGuA4FS8mULKZg6ID2Bd+
NTQrbe03FOYyRSew7TM7pkWxdhkp93vfDD0sznRiTiduyUbJlbHHmWftFVEr8A0jng+s/1jh242H
xoJdtZtjrO+XEW527oHDgTgMDtrXsoEnZ45Xp9SQlAhWJzUnicI9Bi9F6J8tp1KxzCRY3K1429ra
YwQ9PjOHkc+s0u8+F0XRRYiF1kAWJP/E4UgZZ4QtY+xRdCFqhVQjrLS8ZPo19sAQQ9mBhcHV3A3v
ZEbhapjQluvkplQKXcx+8cceOHA1nI5bd5a0Mpj75ODpFjFL1k7mZ8ASnag5xxCbycHuKQv6IGB+
dPrxGWZzyX6Cddfwl02hPwFyuE8cC9OKANB5IC6tEfObKXr8nhfqk66tapUCAMEyWDO6pppW8ky7
WFCyoJn+5HMyVVXlegcilvO7yaQjaIJhWWTOOEuTXy57PGy8hmFf60BKjS+vLOw1lJbvsrLX9vSY
OWVPCkKwfdV8PDgQcMGV3kMGBLKFnX/WSVVvez/5xYD9MeJVmoO70LiZqctQM5KtqRAOAcDPYmJn
B71OOKEN6R9GcsZO0M4QafnGry3MANCMN7qi+POQsvANV3SiuLqPAXKw9E3AOe8CfmCCQfd4ofo4
Txdm6RFenXxeManDZZHCdnGqkTd8ntCpMYt625lxhET9wMZJu9PCoeKqyjzzGgXEHJxpWOiASSJ+
iXqnc+Gg/d3PhcIR8WRqGoHBGPdLCujfs82z1g1TVCNRVmE42SUTKuM4hwxEfFtuxVaxICS967P0
7PNS1uHTLXKinTCKKAVCSFZsECGkaIxXAafJM+XR9Qza6LWZvtUnH8FAFxtvg/bh15RNgyWhLXU5
8uMiv/fcycGU4CsBXGieI3nP8lvv7EqbnBN1WF7wUxUf/fAt+6swzyWUrn4XDc823RaPrL9CmIQY
XyUshfa9Cjhsyvdy/NWRHc26QeB2yObLBSfBGX4cyW0lJ02oy4AeYYyK3Vto71S4vfUHoVbccfDB
wBRkLyG+fBZS1HK+RD+6WQkWMzbCZuMqp5Uun+346jdbYCgifirBC/IEd35EaqhhSks0xLsNrNmR
idzArXyOG1JPfnzLg34C8I/3Kc1eZPSaePdGM/ERezOjqz6koPzoaGUbN2Am8+spXxLGd6e/dmg3
DhYjIs5zXhVQatsSbDpx2GEFqYxo3CduJ0LXMZ7OV6vfKd01D5f02YzmUtQ7KsU6/2mmr7FzO/aU
WNEDb+5Ti2BAM/On2WusMUv4Mx1T/HBlYSqaOc7Gp0cDxrxFjqPzToxYLblPIM+r3Q02EDOfZ4DZ
vTU8rnUEwLuVSv2NeawU1lD29E3o7UmRBtGfEBLDNOtcqTioFLguLXY7vL4KHlbR/bYqbl+c9gzY
7JtWVIsinwBJH4Wxa4wV2zsho9baVQAoXPruFFBfJbZKbWVRqataAqH54qziBv1lzai5Gd5l81FW
EGq0bNYB3xcnhl6kIFFfcPa4mMaOZv/hNvD/vwP9XCdYlbSQGMdKlHO7npcsMem+naoZaZwxcnc1
AhIhaN+Jz5ZJr66BqrfrJSpO+OgRlaaX+c3XbpVLegZetxsw7hiuFsXInIx0inaG+I8VvcXy4GHy
Di4JZ6SsIopTfJKMT1OKxg4uOAj9mfPQ0rAx4CNzSTCxNI2rvPpUk4MNCjQ64QvTvKsHhggsCxi7
LQbiiKLxhreIuOdFVtY2j6BZGfNe3ynWXsXT37Fw0aI4V4t93z69aM36aYNWwTV5pKlcJOuGu8Po
PG2ILxx7zXUmfyxkHlX5VZh7JfalMfY5nduSqOK3Zn6TQpnuszMHgCixknERt6tA2VCvDpUmiU56
3tCS6V6xDy7K8h7REDiOdKr7Z5aKTrnl3a/tejuvw9TTnCt552peRAydemyZztXloOKZytak98Au
wM1t6axU7J0BbEHp3FOC7yu3PlQCZ2R8pQJGh8ryXKzdcNtiTB5DVEoosFV28RxAMAwAiRusTXgo
AnL+WesvOLkbany1tQAH2GR/mmDLlu3R6YVSg0Dcrgy+RlHks+lg1aqnTr6I5KE4dP1uVXFynG2s
vDs5cw6OeRoSgpt+6cVdC9dBcs04svfuBaxBZTwMmFmk8SE18/tFmzRqN0X+KgRQ343MuMATSnrR
vT+V8uv3P6LeA/VWqiU46V6jjvfi+a+KcUvN299rIO0O8W8lLgPnzOBitdcyP/TikDlnofxRMT22
P4VD68OlbrbDsOkNsiZz1Z03/hVAHRLpIy6OabVT0K33jv2IAPnGG/68LllqmIe8ib00iyXHebzB
41NG11E/ecmpC3coqMQJdO5/OTGSImEJO6jdm42LRdmoDE6Tj1anvk+nBcFagyro3EVPaYy2ZgEM
qOTjj3bJKfXM+wzXBwFw0DzKSfi1W2s4NeleiVaOeSt1jIv90ibCRiduU1wSe5/z8ZnaNWNOhwfv
CF01FUeRHxNQwAVFAku+QLW5xUz2tTVfkT080uTQdhcleKsZcUAXAWdLLtg0LkN+fbXQhiTrsEZ9
4zzVP3L51rRXFpohoTn01IbPJNiPw60wX6v8oGTbyVDdMLPahv7D7g4Zm1iLNJX8OAQCxJ01hm7U
RD9qdG95VzP/yCwDxiSrPcurFBzyZoLwmrsfx3uuyHvKp10V34VcTQuyWPgZV0L11W0+NQZ1MocM
vI15qYMUhBoVqzSAUIRwSkjh2GtNXaBtRCYZxD2MKTSK+Vgzp9gO4UmPPlPtA8GLv70o73JZWCcz
uiTJn6GNVnxSdr7yYDn3Lv6KGG4iJOzhp5P4Yc9mek+0rZ5J1HwiYZT7BAsnX3Dx42NknjhrkTrS
EQQHX1QYvLnZymR1WKsS99s6D0BXHTTjRlRjZijvEymXQ7MSonz3r020S+TRLr6K/jFWL3GwTqMz
JAFi35O4NOuw0kif5aYzNpCsIkxr6ZcpX4Lktfan8AWHbLD2XnHiHUGGz+TGI4nawyU8J4iHIVkb
LTqyKRvdiudngczbSUzgcs+nbkWMyrd5QNYD6RHMXn3DWouJMvJ3znhj/+KTqZllQ6YrvkcKGHVt
Y/o7tz1q3j7Nl0nw1ZEdlOh2Yvis6ahh/Dntm0PxcPtr1J1pAuOGCCn7NGbLob3TpzBT6mlTTOTO
HHZevB26z4Qth+c3e7L3hYyqR3tNjLSKN4Pyahk/mlwLBWbHPC+XjjZnU3XqX4sbq1af6ugFe+As
TJ/jvqzu4I1NZ5nlvI7063h49bQzLx0MPjBvnrrNho/W3cT6wfIpCVo14ycksV75it2zI46mvecP
Vco1KGeecGv40rj413vAEV669BUgKGxj9ixU+E3vsYeZ48SJXY/p3UKH3+Bc7lFDhnieaTu1fbCc
xuJzjB6hdQBgjGuFVPq6to4dBxOokcyfVtjvOFN12A91ttcovXPeMNTPrt/FxRoSYKquXQJtEX62
NqkXRfDIlwMj5hFn2dSL+MAxx6PE1Z9rJCwIXlTp8KrjUGaWwtPAwdo0ENGOpbntjLvyXyydx27j
WBaGn4gAc9iKIqloZacNYTkw58yn74+FXgzQmKnpsiXy3nP+mNFHAyRbpxQAw2CnOexSWNtVebBi
AsxN4nKWV8aQCzKZzw0tprGAoYLQnRU3s2h+6Sj/lPhm+AdW8wQXJ4PzQOjmZzKuKoMfa+lUzL57
4THQOyyVF3Lacsm1YO0HIhS07DqMTi0dVFAeyRvEYzVmLJ1v0/DV87UEbGvlhtsv7s9dCTc0iq5R
7Vq0QY07DI8Ma0fzLaYbwlw70SHOEBIEOI3QxqF0RRopzehXoyN4IMhf9yAHeYoV/54WmwJ1irKi
CyJCbSRzIQoI3HAskCM3ei0PlMxiGHKuFY4WOqGGAf+9jx8cxUnuTHCJNWosdGXBUR7WquSBjORE
3pDY7o+bjvkNEK07Ei8khOtI9vx5689H03yBWzSaTc0jLl4b+liNPtzBulDhCuBMv4DHvyuvjhbB
jQBTVe4E8hETfqqfjPQSDFu6LwjWzCoWueqBlqQjviL5qA2DUu8Nbtemd4DtVxFlFsojdlMKhaa9
uDNxJG+nlIP+VmrPLHrT62tRnMV504dOsbQ+74pxyw+iF95k7A3tijRlJQNp30qWwmJXkB9m9vdO
2DQacUo0wrKDzIBVcfwxJOe4uRWyy1/JZoaedd+Tm0gUb+epvAcqw/FVMb4wsUvZAZ11BC8pZ9u8
XefdNlaAFyh0GwgFZaMf5tM4vtFFJndfmvIdlp8trCBpxThaNloJL3eu9UPT0GW3lvHG3GL9VUQu
IeOfa+I/TAd0svjqXa/OY3RN04dPTE97KGoS9FaIPZSDzlgTH8z2Gs2nXv2NIxSkwC07UhZ06aZK
P3F8i7qjua2pbPPQuJLZb1urivViTcxGS0TGPlE+SmE3xwdfPKZYRGevHs7zQLyMCN/ESY0ZB+U5
yNeYOSNzF4UE0ZcjQ+IqrN6vpDEQEdBGbjm+srrJ4r4nhp68qzwCmaZzDKRkiRp4JT8Ls97brEU2
SxPRjO+hXfAn1oA90INbPd6G88tiPGI9i6RdAB1rvbXxwarXkYEA82QORJnwS2TSOwaMgXAkYoaJ
Ogs3dEdlKnEj47fBCRkJr23xrggE01qflUKrAAVfeyqQq/g9EA7tzJ6S/CnUCIi0Dbl9twOr8Ct7
tDaKfgoWdD6Y+BoHeylM0vi9gkOksE9tUlorB0/uDj648PzZGXxGnJ659VDEsykdIx6ZEv8JRamK
pxp7VhVw/fnUqWRCcK/3LRW46GKztWnAT7gEIDXjkdFdu01wISQhjJTx1CxSMlLDCgkuiGv31gmv
kURyg0iTM6afyf/N2ATq+M4Hng13OeA13JfCWraJ0qKllDgltfwdfTZmmmVT6SzLdzk8Fup9KLzA
cFV1h+A82fnjHTEz+uV3XskmfQlh8gL9RcxeEeTZVbRL25sZ/GUQPHlMnM3wMQEex8M50V46DFFZ
swSGpPaYVqt/6ffFNQlDXBOnJN9Bty/yqiMNx5RRf7Shb39q0YOIHroEA2yuSAFbBG6H1GJL59dS
uDvIO+Z4B7ggjWB+5/wHwfaehQ0bNTlIyZPlMeHKthHsheqPr1PhixxwoPexOhIBXQfnsDjyZanB
Zp5wbd6FHKK155r57QSq3m3UXvUpXLNe9w55IU5BSQeZbczEqcP5O9nPBkC0dyH947fS2Cj+Tl8m
2maTWo+lNCYmCUfhP371S4QE80hRXEvtKEb7VnhfgYtDuh8X4Hq35ApnFu56Br7ph0WVVNJLNjCC
h38il8BY1E6KDNRCZCnq58I8cIuO5sfcnufmJRcflrIVHAvZG6xYcq4MPsl5NTGfuqIjVt8BGBPE
Brp64P3+q+8oB0EgaABxtsTx+yRv3LTyYymJpoB82b7iMzUJQb9kof80OE8m2lGM6QCRtzw6dbQe
jH2KYDGVz8sGRPp5GJKla72XMaUtg4HV0U2stVXtlPhDTM9UY8vDU/OfkUk0tJLTHESw9dLqocN9
4NDNP2Vq/9ZPKnVrzWFDHt8rHzuUZ+iHaTxIxUMGWGk+pmlrPkThIMq70PcYoZlES3U7m/cZ91rx
VWueWHzFw4ugn6hHwxuz7VBuB5eAGaOsaWijs9e3djxXQsXnu2nJuuovZfsXN3+KcSNpETgis03Y
VQOLBOGBc/hWRK/S8DPxVTTcwKKNZt6hbKyRtyXMwshHsZGkV3P+mAHAmCLWkgZiTKcSktvqEqRv
Jc8B0bTg6GvKCrV/AzT0IFCYle804X3BxVSV+MygcMJJcut5doLpztsh+V6b5KtZ4a3nFVmYqJ8U
PNryd1J5pzWclwd1p2ycU70gZuQ2GW+CtS1WT792s2ljGncteo3SI87OQj1yvqXKa9hcjOyzrNn2
CcbcmBU7z8Y0PyYdPJdkVM5PmmLsAZhOvpkCy7d4ETU3tzaz/JyWPATOPMIMVjJmg4ZjefRPeDUJ
D9lwZOXco2Q7rnK8+aOITZs/BuNoszeU8sNQP7Up3fCRiuOuLHf4JweE8ISv8j0RLpCbG6V19JRQ
1JdJu0vzoSZ+UNhrke60kBd9tcxcuuyCSPK+St9gJ6PbpOsGRVSHVpcYu9QmOi6mcAUSn7GSk167
K/Vx8MH7S35aec0BQalA9SfGu7rbIhHDI2ykz174nYYYnOcaJAQGwgkosbiSqfSgOUqdPjUulfJF
Cby63DC+AgXFdHlNtVc3QNAQdUa5Y3Oo5JOPhVD7bZQPMbvl9TGNH8VE2RX3I86B7zqhniwlSOjE
/qjzKpDuRnrxAYBQfMTVhrFUsDbNdCF0csg2TfieTvtAd0OchiVGa+qlBvdkjgTYvVj+PdIgmlay
/L689xakI0fVkUW7+dNp8ZlIynQCf99RP57nh5EAZVzPgZfKEjERXLfiC9XkXk1+QO+By1ErQGte
nmM4cWeCsbutX1xM/bH0P3kNMbbXCqq9+VRig/w/1ZU4loQVvxfPoLUrDHJ7jrihNpnRrwLlI08f
SIeBkNW9Ot0XqZTAaCMth3gKcD6ta3MnDkcAJyiifc45kuRvPNgNKcUle15rbfr0Ec43nD9Gt9Kr
PfrqP3pGyIuFyV4w0fasjgT4bGoW5awCmgf6SjA1vlbk2Qkpmfo+qOSMEfupUVqRSRfdOrcVIGN/
o+Gdwpxwy9PZWIdxfA0p31MzQuxGym5/O0RgA9njCkW+dCYsL+qQQEcoJ4OPM1pRMM5QTXcKVyC5
XHZtXsf5NrsERFXfgy3axM/oTk9qzxoNPuARtR1kE8iGYU8NVzi0ioyVTYAJo4quUAAgthkVQ+qh
0l1UiWb5SJdSt8onmZmIdiqgxxUYL6QCZrd1w468BH8SzUVcrCfadCzyvTvjOq4uhvwT2wh42iMG
FfAAVET9PV1ebqiFFqOVoB+6iaHIbaVzOd0C0RmcJzYz32KqKEH2aeHQJnZ/2VWMlRRvBkVfQYiS
DHju2PvJ9h5ee2I5FhCAKGJ9uEuFU4Y8pzZc8VoNTS4cjVu6Y/oi+BdZ8ojesIR2iN8suyHP5LT8
OgkbCCUdqDoy/UVq6JRdp2vR2DfSsVkudDJZZP9Ns+g8axyziA9Ftmu+yJUou3c+Kr0Hx1d3MuZf
y7ym5bulbuDElj6bRQPZtq5Cmh5K5mx6V8M9oi2BNYi/vsewS5HSsB/Un1m4dfXJJGU1caLpNwhN
wJ0f1ZVpTLpmFtEWX0Zd8+fZNWy+sWlLKlS7V7c67meZT9QCv2bbdjR/OzjSSvCBrRFbt+qfNN6S
gZAGiAdqOeX7JF/4GKrUIeOxYk3vN9qC5UtfAo9ETpZaW97wahPNmK8rAsNX5VZxYzaQejOPbhST
/3bo4i1fmUGZYfXSyEcxeIcEoD4ctLUtdyQSknsVsBv09V7N3cxu8a9788bfMjGysHMxitwm5KWM
sU9KEtIFFTnVdBuDZ+BDVOOynoQXtU/5/B4hqXlWJCy9LDb5kKsqO/eIzyoihgh6FwRi2AGZo0Cw
W8Z0vX9Ujup18S70io1a7EpvQPbiDdZFme6kdBIEiohduoqAF2n0I2fAf7RCNQfQvVJ+QRYLAjJ3
i7zrQ/1KM1v2uO8VojHIDlpT7AZBDWca7zHgJwSECAdTe7c6Og+q1/iuludweltOnz55yMVe9QZH
zLzIeE85xcfEXJl9whOA1aa+jy5oeHUp1ypolWesuaNAbF3fmaedjhNGELlDjA99PCkGPYyM5ZqJ
SB+I0A8pmGdPX8U9kUJOfbJkJy+3SQLGfi3Guyr8+crN91+V6aDoO71DKvk3tUep+NajT0WaAA6A
Ud7S9I9k9Gh6+SW71ToDOQDAWdqRnZIZIxjBqD6i/JkTxKb0v8hAV6EdIQf2oDP4yQtH9qL4YoGw
hJnslF24zkOymvM/kCNmfUE9DSKau9XIormb1zDu0bFzBNQSZxF+TvJa8UUAFsJ61IHr5MR+2ViD
ubrnTe5/B82vOD4q8TQplzGjTZFHpeJ2p3oSZuus6c+Ef8q0PQCHPQyHGn6zYeFF3bIGHgW6swn3
KTfZRyEcp+lNTV2yiUh/gWUp/+qS3OUAf8R7nV+1ESPcyW9dExmCIv3IiJ2EagMknHOwxy2Bb/eK
2oKwuIjIBENoH0mQ94JRe5yMdO+tCaJBUwoQcFCLMzfyGu3iajyZjMjb0CuHzKY0x57hY3qLkT4/
RsWm8/djcUwXgUaDdiIgGrG8md1r4IZeUDm0N7nDj/U7OnQDtpyXQLAxVAKm9nSNU3YePDE/98q3
KBDl3CrrKD/jkeQU7b5MrrAe6J827lVCpG3RkMkOQDYLT6l7b40rEy/Wszp0xHkhT0A0rjj5Q8mV
zFedrV7pGaWIReALbHEr6Z5i45FEJUWaPqkf+rZq3v3ynuZecSYbWCZkRCpyJowFMF4KBRvMK7+R
dgyiLcJ4nggJ2SmximpLcjilw4S6jPf+xlE7cmVJ1snkpfU3UDMg7ec4v3ajRXm2napOXq8JDRXT
WwkL30DGqR9QQEhvxuDAOVaouMbomuL/ty2FQ4Kgo1+xr7THXNnqhCquMZnJrkA8kYnvGnqemIOG
sWEUYp61Gx6glYoyF82ZF26zfAue4jX6sWv2ISuT8q3Wz0VpJqJa6rDmShJg6NjxRZKDwLETvOnE
3C0/uAR6MizYL5xfqNF6tszPWbc2asVu2XUDrhoBXWGMtkSp612Vk30kkt0d3AkRbBLJBWlEh7GR
jGeq/vrDNSkPpeqpxWdpiC5tccQE+tGhso7DgCbougAmYmZt24zVmr41uXrU2FjzBcAhWBgLzD7N
3jrjpzO+y/4pymvSBlA52oWwa9Z0KaVrPkVQnLXgGDbHNJ2JBOK2TBokMPAI8NhG32r4mnWX61sf
X1QcCYlH07DDqDOz5OnJLqVLJdPIpmaUbsFgzVurNIQvbFh6sgu3ggm8R4zdClsYflrCPiEsMuE7
geVFncWBa7VOz5egdXzb9EXjxrWM1gHrUU0bXbSHsBXaCDkC529nR8s3ZGDzku3oVBEEipdvJcFz
l9Itj8DWdyTmG/VGlY5B9gLfAVjdsyzwl9oW8xJknQzAozLyG+17dDVMchmAPxpHtNF/rwJAx9lJ
oovBcOH39EBhYIiY9sTIw8UncxWigxgOGXGMdXoOADtnLzRoHeGVe/Fd0tT1g/xRMSOGaB8NdPTp
s4sdPl6qQ7gOCPr7ACmAOL9TNyKO0WEMkEXkV6E9g3zZUbBtbxPUN8Mt16R5oRFqhZbU7laTLUk/
evsae5y+1PVVxNcga1mpdNAkbrnkKGlPQmD4w0xb/rMS9oRmSUv7IDsTPdGzuPfpm2jKG1nb4Cpc
85Udgj6Ibll7KcKQeGAgiZxe7NyyJddceU8NnIWggeK5ZQuPNDcb1iDG2RPAeRV/kpyG+AL7K6FJ
OdELGz86NQi2rVnziA5Z1VgiM87VkB+q5j+kuK6niV+NXD+EvJaCu/BvSReO/M1ACNe0sGIcLFmn
8RysTdML/wYCG3OyfjxVp5ILGJMO6+yw4Dzh7/8XjPyKJije6l463P5dqEuWycYSvkues2L8Vkoy
kaSdme9LaxvwEHd/ofoZrKA6TqzopPvxF9lWdcxWJwuZVB18ScYDKSSatSDguFnNxSYgCSmm1ySj
Mahmj5eFT8qJDYte0xUbWH+zLI7tlAuAmLLwmMwnClshnt+z9Bccey0g14Anh9YXQCFOSn+RziJz
BOgX+kQLFUmgeFkcopjt7aD4Y4sdIRqWC2UA07YbR0LSwNuQ4mGNrVUZfJMUwP26zTYUrmNQqNA1
V2jcfs1gAzPqMXFp035k7+ZpIo8uZujC8b/OVp/TP64OZU0CV7uOte0MUiakrSNgwyef3G6fBjR4
aAcOMXCLRDNFmEX7E+DTiG96SxqJ2L9KbXmKElJTLNL0i6+hfEPdQqAoNmJUrlyD2rpz6A1PRNih
Tcg1o5egprhsEKevCW01wMeaeWaKe+/kSzR9VsWPjH2lGz918V5jUwLRN9Z6/cLU5ufXCJ60RxSw
gG/ETaH6RzuYfwXCpm1QHkc0VLlt9tdLHxOK4ww3J0IzQOu/hkeAYEi7qz4DVhjgLJk0AH49jaRb
3AtzQ7QoG8wAaKesRFskhWQAk0n7N+1nqt7kPlo12Xawy+llKF913NYlOdhV+YNFqbY8LYTZPw6o
T/iuq86F8giktZp9lOZL5BEAbNzHDVFUKlUY73K0m1si2YiWMFMoPA2J1HXkXGYVKvDAAMNj9oWv
uhTjaUGE5Qi5KneOFrzK9AkI4XeffVGQjNqIYmkirdLizifFibwgbhMVuLtoOsraffafSnlKp9vy
r7aETxOEIUcONJoJDyEi2fBq0ZZLLjGzOZKqVapf2RLUke11TQUg6khdeleh16FIk+BvjD6eMLX6
VnKR5rFsZPKOC2DbIgHRQIjIA7SaDdZ6JMJ0VjgKRxQKg6L9xOAJSsX1E96iwZnlTQ1EsOAdE3Tw
klQKgiWoEU4sukZf2QWob3ZijBibxMsSIuhJNxgZibcYsSssKUiaka164i7fDottdrf8KqHhkpy8
omS+Q9X42cBQz2Jrp8pPh0LMCD9nNvGJfKDKf5vfIQ+b5E3i+8VohEA7DVlw9gKhIUFByDVlsdQD
p8WpaEn9bF768TmxTk/esh9RPsi+teZFr9cjMlCYqBzOEmphmrDr2pm85//Vj989kpNlEUpLASQX
fFk/L1e31r98Io9TYciT4ZnUr0FxbsQTy7ea/ISYa8X4NZyv7PpS+DHWtxTJ0gJfkJwOJyngNhIA
VlsSTKbJclO09hvDGWDrduxwcNlC6CZc4nT30rhmVz05p8O3Vvfr5WcBYEW/JgFbdqdlrq8W1FZY
OKEuOBaIeQn2XanNNZAvDZSmxMncP2DY6vmA2Q8FrLB5AldqTAS8iSSOgb7Tu7AEqMC8hCKaM7LW
bQVTveoJzYtEOFd3Uc0WfS9i+PaL8GxSglb8jB5vogT4HGoPuHjR3E8lg2b2Ugv3alryp0kO2eWN
PStH2p59ZsXmXRTPonDKWf5ydWeku26Ngtk69XYHlX6RlzQdxS7I4APigc3FSuzRG+7AfyxYk0PC
CSxphtsId9OIelz+k7NbLbr+RyVcUUYZfM7jdE1aCkaMu2K4ZJYSZc14ZkfmvqpedJFoQBwUZPgh
uZcNjgyROWS+9dNtOR/VzFt2u9BaWWssO9G+jM+Guk4nzyDeGiso2NteqLZV5snJBs8Kg1BVXhMy
8AjsXd47CWe99mbop0i7GUhWk0QmeeJVMT+6iFYjIMlzYDrpGhoxIHiBi4bWRHk3Jp8JKpX16FbR
Nl1erHe644K16VTzusNZZkdur7iWeQikpxD+tPItMlhvznH8KWCUy9oIRIF4f5IwkQmTWQi0R9sx
Ah6OiEBfmZ8FrDkQxlqz3MLrSvgst8kp+dlL+R6Me+EwsEssTxlaLDAPkgZ4S7YFSEm5F1KCOT2D
rAMY5KT+YQvkiY8tHvfoG5dYGLqddZI0RHBkiTKaFFdT8wgIXSfEK65Exuw11llL3bX5hrxNd1Df
Bggm8x7G93g8tOO10DeZfgA5gmcakZshdbG2mHGiaz67unyJ+e+peUC5HtlRsklUNnZKGpsNMUGj
S51QB2PmNQ7fNp+nuR2trfAsgbLHXdu/MsWjuFlpkr0MwkkPgs7ZYRFzgD1vXU2yrRNck7CuLgcu
fKzgwkpjK+EroIOb8iaeejplEMivRkrpEfAG9b6h840DRMM19YWvDCPurstQ0wnAGuZAnyf6RHeU
QLfnPx9NFG2N1rXm9arJq7EYweLyNkQv/Iix22/i8be5SJLGkE53Q3BMir/YWvQcyUj2oDsZExAi
LzMt4bArbGNQTOisbsRxo6s8GkD6UnZkYiBExotyg6cBESsE18B66cDFxAdJ+PSr56R/0FDOqtM5
hi+vCF+xNUQ0rwkTXxk22DKgggnSaWfQIUyYRO7uJx7fSRs3aqVS5fVjiFibDhyuWG94cfuNTsm2
VzGfrHSPlJbxZk1sADmRUdsJ9lX6SJnPoK0VNo+ZKbEDYBVOIS2uQuqGGRFgB0V+JCxD81Xpf2JO
GK3cLSufnu5HgIgBDaYSIW2nEDFugJj5/hHZhclnrYC6WcdJAUHWU8KS/NXYv5FcWTMR3khExm1G
0OA32U/grCR8rC1Hj/cNQwQU3bJXlDPzDwNJmpB4AJ8tfkjNLivOVv2+DFzlD0dcG30QXszZyO6X
88ovMPy45hSG1hgHbVWXrCMw5UGMsKzCCMGrx3qHmkhsPsmst0PDe0aJxz2EosvRNIrj/lp8buOu
8UNiszAd+OdYgLRY5eg+vfip+r8IJHBRGtCYLyjBlwt8gaztpwFLIlKj+g9Baw61/qyp5KjkDyWB
HN9Cdw39lcegIwD0M+9uDbVISFOH4hqjvUrR8DccnBBTthKC99iUQYcH2aaEIL4uxJFp4mhAbK6c
iTNZm6wfRov66ilPNmH4sr4ocTLzUHWV1yRcjoxmVFIifyETAzxOQbcE0r0cc82jkqHVQDkX//Oa
l1nSNpb5E4m7ML/47ecE254j5F/eE8tEGcSKVK0GSh2Jf0FHHam3xqYzie/RBa2YyBpnJXWC0tGi
c25jl53Xg/wYezQTMGvLcTqDALXNIgxhY5/azwjGg9KrebcQ3oX/WvJACBPqqRJeld+d1wYVnTOC
+sAhEAs7lH9VwVe1XgrHjPOIukfjZxruHfoR65UXtsm/2H0q5RqVd1AqbECGwAFGVVZ/zse7zNEX
tg9T/foimp/vV1VfsWPbgfJHzCeobIEB6yVYfVcsqU0IET0QxQswoq0JvKdIVt6JEuifCjn6CLrP
FimJTnLoIj63+HXSjlYD/xsaf+7PdXYk4Dtt/vL8p/NVhlvk9t3TtLYy0y3zm9SQQvaVcwZvFd6K
twjJPebQXwkSqvQDh8ghvvrA4fES3jlzqol09U2svMSFW7W/8bAbiheWSuXArMDd+qPoUKCXern9
9n11GsXbwv5HG4KgYBlADYcLBKZoVbZOWoygZ85QIzLUdgknicr/7vBQ8Q4tYg1ApnIbbDr9XQu+
SIgHyABeIODdwv0LhUJk5mdl5GtFB7FRHKHfceap+ovZ5WDcp0XbMDY8qsOrJTmR6bCK9xB53Cok
z68y/n7eCJeMP7RCbsQyAVYaVa4QLYYKQEYFPGfDcAroI9UUHiNz8D9N6W/O2cc8NByrOTiiQgNx
yezvVvXGTbsZpl07HxK81uQW9eEygOQRqsj3ptomgpdwJOlrjOKs/dWtxc+WXRbWhQJIm2e86+B9
3lAFVOVLhUew6r8A3DRj20RvAGpURdmJ6iKm4m0mzY8R0FsO+ZgWzEV2r3TUmQGUkw41rYX8nM/b
NtlVfIfyb9r6/FfEDQGntfk5Esn+IvDoAyZ61bd7prboUhcSZWmEulbQ80j4g9RkVb3woVF7XDnc
ptNmQW387lUMUWhIC2HiIlYIm7USYmeCTCBAKEbhxC0UGAeLamgWhugtQaI73PQJbo+eQuBflicf
3SKE3eL0e+FSnpFxCfU9BT1hFfPZy9b9tKmR0sgXRfL0DtkU0wdT1zL7oS4fHKrmoUOXUx+9a52Z
CKHeo/5aUniSHBqR5Y7hcCIb8Ih+ZQ2sLMLuAjcJ6ZOECVxbb0bvdKaLI0vXSiSAN7TDAP8yNqG0
e9f/lrjVdNuangjfONPstebek3CN0z6IBNzA4yyOlHS219qZ7aE8mnSHxM7II8bVh7lJM/4Wl4Tw
ksj8/GwbDTx4HqHPCaHszHMqP0PzwiM5ylsyGzwTakwl44PIS1CMN8MhsmM4RCyGIuRoclnOUy6u
HrHC8BdS/MgxxaLXrykpA2o7SpDDDdxMqfwI1pdZv1rWht2PkMw+37RSZGvtV4/EHvg4ZOPVit/O
JejD57wfbaAPVPqETdnYAnrf5Hg3sap947/0YBdZTyaHe607LLq4LvMU5A19VB+b4pu0s1paooZX
svK5QPZdfNf5W/0e9fiVo59cEYSzBfj0APaJUWFhIMRrWKdULvZuIi+95Qv4QqU4CFz+QhzaKgFf
0/Ktpp2UsMAbhLSHyD65+oFj5Aw2tK3OvzEHMhTHEqUAl6zxsBBzhV7MoJ7u4+g3sC6yNK2+SKdQ
zp210ee93xz9b/aL7jsQ90nB2GvydwDmzZx12Ol96h1U0H0wYmZddJs1Qx4T40D3wxK1gGkPkPsf
7AeWwq7VEuDON0AgwbKsNihJrfLeFL/Tay2fi8odIC95FiRHj9bSfNTQ+jfvNapN+dWw2fHSKyhG
7aM7+sqOU/GVr8lUJo4MYSzWTIofyOiayIa1OlJWzBWcGC4PTu1fk1g58y7zNcXkY+M4ZzuGEBVY
65nPkn2MvJ2BmbnA/DdWaeIZsdqp5gmjj01G3tvzVDxMpT6b7XE6J96SIbdtvMIDRuHax+pyZGbw
JazxoQ3B01eUpoqv5CAQJvHJ7yb2R5+yFdPVwAsLIixYtsOvsHu20uc/dNp6tIjWSBdZ+WjmMIvw
cFfROXQtWx6sA7kWnF8XnXc6l14k4UgMH9hJeaoQvDIzMSRo6Wn0gSVrlI7pnbsoARrKJN8OQYAJ
z1lRL7QA3gI2t0XSNaA6ITk++4wsVnl8FwAYSGcIolijJ21d3SupLlwwfvC3LaaAZp+sg3U04yb4
scqvyPqgupxdOY2ug7SphJcFUOKfrJqiEEbO9gClXHRAf6odA+TUR6YbzMqHqb22+UeR76nCQuTg
hb/EquJVXhtfprLpfRQ38XfUvQj5A4yj0tzpa4reNcbU6qMYHwMb8MJUL7rOaPhCqsFxoyBOA8yv
3iSV4qVD5xPi3tPiuzatn3+7P4h8IvxFDpEpOhQWDx8KdYYqsO/Gmd0eDgUbOUTFY+LlFy6JeBHK
40TsIiQhArUXv/8QtE+Z0rRFER7SPzAFP7H2KWTFzRp+ChLwY1dwelq1+80g/C2TYRb9iO2p+WXY
hVLr2MHz+NEDRAnDreOenrUrmmGVIBV950cvikwn3j7KPog3QU0zekS2yroj4n6efXa36Ax7wD1A
5Os0nwblYyFPmpwzgrFbN9akajAYZVtMyraZHCPR+0Ml3X4EroZWH1mGSiwnJjmonYDXr0Y01Fm8
AoCktAT+E9jN5lcj3tlmDI0oDm8AcUITSMklca44hpT+daK6Q1o04fhr3kjqtfLtMvyM+WURgSE3
6vvdFF501Mmt8GURCVqJqzZ7RBoRRpjTHv38StWyrTYT+WVM3cah6d8aYafHVyslaFADGuXNo8zb
03AIQAlvVMFdjgBGRgvWpibc8FkkWLh2zQgkcajCP2E4j82bgrpPPVXJOZi5+TZl78YFY8khnRy4
ocxCTtBPdo4groNCcqiFB7yTmkM0ILfx3aA9zSIT7sEwr51+i8K/KH4doBKoLpuAL3lEag0WjBVX
5c/BLb9kKiZLh1eIXzyofvrWgbHnwPhqECh2GaczkWyCzfsmxBddOQviQ4XaowKRxSmx0+amM52H
4cvCyS3LkJU8GhSNiXIJyOszN8bkVg4XCSz5jSjYBdRoS1wHOv16t3ZiiEieZHMmHeryMywAWifW
Nlo3VxrlYw3Rq8KGoggJ0TM4b0VU49YqPpY1XWyuvnH7eR91be07wBXaZx0BN3e/aNkmdBYXbIyj
fMi43mPhKxm/ihdY/khh3Lafpf69UEgGGM4M7WXkyAPqCHXatFpsix1hB5G1VxaphUPSSYEWp97n
6XtdvnWYLItHz1ejSI9zGX4YhekMYOyUUMBRdJqxPOcS6VKhZ7B3LtuT1zDLtAcgptqNtxFibTSt
HE40kQcuPZ/BL8ETLvR2jS4aZTKGQswt7V/Ie60ygLTWg91pDBnBn7hmjA5IW0JosRjly0+LMAGT
LMEKi+0kvwjRxapg7jkLFrB5QBC+a5tzmRyb3M2LHV2E65YLYPTANvTEmbDPlVwtC0aiDhu8DgtB
jm5zQVYUvhApwc+PMqkddj5gwSLTsPm8mpsok/9Yf4m60zVr2Gj1XOUoyx9pzGxDpQL0Kqh5MN6n
giMPo85C/XQVAx3YoLxeRgyoQhTJNVoxZjaV6OJwA36k1Z9mPTJK/Egst8az12F+jW+lhaReKeUW
DC+GigoETngcYXP4wu1lgTGHKGlA3iIFVcym0p+T8VQAC+SktGXh1PPOaOUrsCuXI3Laymb2rR7L
ct3DjYz5ZzAocHMlSakN3mC+RljhWj3A7FJQPZ5blUF9hf3RoHy02kpLGwsGiYggeqP5Y0NAirKS
iI40wpBPZgRKJVpJp5z2zVR70lv285Pff4EdLC4Udm0yp3kOOEJr1oqVdpKtMxEmXfdTUHNTv+fC
rmw3IckVwJjI++BHdZIZXKsjlpP5e8yPenCHPrAlaJ6Oo6Eueakgcf7FdiPOqHEpCuLr5J/1/Deo
GXeSgybsugrrCpIavIWuqLOM2At8EdwC7omem7LpvYnLgmZ2uxkvtL8sO7DBKWiStiFBDPv8zmn3
MwIbUWPVD58C0yWMs6RsEWwHihumtulhCgdZ90//FBbzOWIsJWjGBJ9GjCQqHw34jn+HSs3JiJpY
8EXHKKhJ54iO6eX2/yPpPJYbR7Io+kWIgDdbkqD3VtIGIQvvPb6+T1ZHzGJ6jEpFApnvXdtAzBAR
1iNOt2yAE/LNJtvYJhNq7wr9iapwLL91Tbtkp1yQiVPxN66JgPs3BjjVJvJWLcSxb94ieS8khUVM
rjysYFqfPO0ajCc//TCceTRtY0liWOZwmkNWIyOdB25FEt4Mc4S6bRAuCZJjYcr97Pe7MlGs1KSQ
0EeBEQQqfBBfSxFfmvEKMpaDqAbWpdVu4ey3Y/rHRY1sCNxoWa6DzaCfk+JRehSeHVFq8tGTh4Px
Nx5Iq+7vQso9edTTJm9WcA/170a9T8j29DlgQdiszWSpfidsdguELBSweQsSsMnSE2R0gTK0v1ra
XqOFNk7QiRuLkhivStuj9kcjj32nsaDLuG61cEXpC35ASCQktVhOIIwyv1mptMj4HZpXjvFtWTz5
KgKHW5vzpRrmaYksdgTOGZ4lCiC+aOgHF6KJAYZVEMi/B+hT2qvDLdpXp36B4CRYxBZk34ICDRtv
FrsU5MDaX3Xdb188QtYP25wX6T2iyJdeQsTJeH+JJeeyF+cTU3Ulz/ScXdllzSZtAhALpA2RIYN7
Dy+rfQz6Wwxx1DWa25d3CpxMgh3lkESW3zTYZUxaLrWB+c/YlAjzeFozEAVGbDkGHpi9CFsp1Zyi
rGotni+bVTQs8o1NNy/P2qJVj2p+gRKB8GfQ2tjvKCvEgeaVfLK3nrVJnU4FIR+B4GaCAjdx8RZ3
J3G+eij/iHOc/0roKfTk01N+44gzifaMtj7w6YHyouLbkyFrwAgFwQkRVDMftAIquENt37mJZc06
5apV+DmHq0WZjH3BmFBhdfB1shav2QDvBwli3ZDgki7G0R9tiUwiku1tbLi68HAvEoekR4H/O+6/
Ty7T1rzjrs2ELY5BuzriA4R95uoD5oAvELigzq1bHtTVtLTGs7SUcXS5qfWuJn+w82b0Ik7AR64v
6xe7W4f5XkpQUNE95tAxaroe10eRKi5FKstgZEZATlnID8/7CcZs2eEhRFypSz+68xfmD59IBG5+
PlctWhL8RmnmNkZzo7Scmf0tZkPFTDwpTzE1auFHMmdkqc8/aMvyihUknMcD1QJs4ByCyXAEvGgR
iDQ/+bRCnSO+iKbEqaerhOiQDlM6bgpw+C15GLJ5KBz0XN1hxHlNUTg6qQh80kS3y2axyzkDA04W
uNbKJfpFzGBZvO5PnDCYmrzp+U7IL3qv2acov+ISXVDQx4wDlF3YC4cTvrSdRSea0/RkvhmEtbua
+yVYvP+uoNqNKYtDredpbDTqnXoW3nLpk6ctYDh3hp8E3MUB8AoAcu2i/vYmYO2aeCHe+oCcJWEb
IVSrYg9BMvouxZzxyXoojhNIQNdYM79/oeCW5lxGUI/CsAJl3K8FcdCEX40lHKZ2+qx9kU/kAGVg
jeFVrychm4c6RBiHHXJletmqsy56Rroh/jTLm38T9IbaRhCW5mWI3wZBlnDWCvi2wh+T7Ee+xXz4
5Fnn1QXsMHcwNSasXsUVngTictVKuIvP7Mu3wPSaPy4rHqLQraNxOdnqXEOlEmPeHAewDiZUtX4z
x+O08je1+pLckKrSgwAyymTlrbh14feESEgh06dFkRFX/DgJYQtXl23fQvFLcNdnRMGBmRJaXH2o
dGIEGppLEncqjFvn1kfnYv/FDQEN2p8P5Bg/rejMl7Yg0I9+IfA7SK5H5R27ucc98KkbX8D2MxXs
EXJtgWSZ4GzSpBaKMrlhz6/D90f+If6+tTg0AqSlEFkMG432y7/Dc4cXDN5Ts7Z2uBuo5DN7UDH1
Y9TOqdSuc8tC8VCverVEGrejW3UxnoENF+zFc8XmKA1QJy7iuTklG61AOc/D0dn0VzB56+VD/+xM
miXruRm+Msx+fDIynH4iTgpez2fhcLPniIRYzcA4SHHlN3UAeusL1TTzPN+Jk6CySEJyE6Qu9vil
UspaiBYd6yOrJG5gFEv6lxSfHeMc6Ucp3Rfyn5XfaUamJPsj9t/i8meofDJleHaDXZ2ea/Z6lk8S
SsqtEd+zFPfvasz3jMwA1KHMOsrnmKJFj3mFgXJ43x9lQWD4pTW+qfaeHadpM6EgIKSde7xiF2kQ
LjABz5x5qzFkcTvyRwjXlMLRkmAJ3mUbb+Untym4EuQTIVRudl53STQBrpInG0zkE8AelgQ8IOvx
N9PWajEEcQPUgcbarkIfxYsefqyEE4iOEkV2MpYev05cyyo5KMeVLUtrkfdloMg3OS74K3gSeQm9
w17BbE/K1QDH3zDMywxX+fzbFig5d1tIgph4f2DBRrS2CLpotGuhELnx5goSEyKSGMLeLS8nOxDR
XmK5Qsk1OZmLrJamr9kYKuwiT1LhjOrNU95posmrM0S9XlxxzFjOe5zQtkNB5BixeHTBTJPnDtxn
s/TZLkkVx3w20m+GOq1/4SYEOAaR+2CTJc0KhJGJ8YR/uMTmzO/sY26m3gAe5m6Y0j+NN13qrXOs
UNzmkHSx2s2cvdbWUEntjDXILHdiE/IoLOmpiUbtOSe61DiYSNvgeGp1XUT7WN4Y0pKkX/k5GWvy
ek2b7RdpKM+kTs8PUtBknW1wc6h7ggfFcoTJeCQqBXFnEyytrqFr7qrXiMYamPR1wq/Yc3HimoXr
dgkvnxkyRz7Dnd2BgKKK74oEc++is99Z94T1IOdbFvOwSib9IL1LxTpOKcT277V0I36qf9reEYdm
HxKROc57B723E80cE62/Wrha0i7Q7roWSBAQv2cwfmF5WMj+Ri8/W+mviO7A4Vl+7tBy+ADlBlJB
BSYWyMDtm4NnISw/9smnajNxEv9Zg9lg1xSqKovBthp/mU35Gtl3IXbNzyJj4dIO9M4tupqrvQuB
WErcfleP7yP5CCKUMiCx3bK19kn3V5Q3FbUH+Vg8W2R90jd15vImpAn1OsGOjFqwsOYiR/IhrWhg
nlD58O3jDWJOI7xkrXrFPOXbJ4JCtwuKTXCMfg74BWdfffaH6R0k4afiJ43dwxpv4uuozGcfHgp4
mHjlVCtdxWa2zcZ9DOirCf0pXCON0CTIs4gR9ht1XIj5qxL9rNxRGCORA2ZU77zImxDHqSJt4Zwd
clyIzgZHfmYGPpBj68F0+njiybUuMcsVGzJNC+Ur1BgrnJ0kf1bdd6uBPmYVEiW6WGqL27SYFxYS
UhSRfvBtkyfGNYk05ZaI67jZqeXVow4su3kICTwCvwQlK0o9evaKzCUkEK2dYf4CtPrFFSBD56ZP
XM05kgKLbEtkPRoz+Xu0P9kk51w5qQfg922Ob5H6acgNlUwvDeaAgBxgyZHW+JCkAoAgxKsC9vSL
P/GdhtKL7Mn5gM2D4CFM1BuOZ76IZtjKwJ84KlKWeWOth8u0BL99s6W3wvkz9R2nQi69PHQVViHP
xuzFJyM1DSYcEIrunEdHs+Cbb9hoYjJJVrEbLSOCGKBkNLTzKHNC/6BZG8v4yptPndmlCK6TBOBA
HA79eRtwcQlRYku66nRV2DS0EXAzQvsY3e1sz79iYKAIPWLHxGBrLzXSeG+zmbYgUcoKwGFoIl8r
9SZm/wWXsaZj3mksMdRkVj9hinIcRQfzQ2IfEgRnNK7CMpD8kwE6RlKHYCSaNzL/EfOa2t2EjIkD
PtQ50A5ac7eMP5qS6CS+QLJ4PrFgSAntc9jvA+/i1w+saADerseaYxYSfy6bnfdO5p1QpIAsQkxw
FcT5p9cdAvOgtecKICj9obaJ5Im6Yqxs7IVWh/NU+bUXRJZ6Pwg05wnrZhQWKHMI+YkEJIDc2Tih
lxQbb1dTqR1h7suQZjYIns8q0Vml9KHV2qyy3gbjfZqqjWFqSConlxJAysDuRHhjCFgAmacl/nWU
fGwUaMIz41oHKoaDek+N/Uwi374gIifgZYgnarvr3yL8c4y7Wt1l7+H8jctxAcfCENnMYJZ6Af85
3o5ZvcJBxrExu3ZEwn4BcJTbyAdZdAz4gYOIwQjxNECsifgw46ej/kjb4pKI2KVnurmHqJa8N6Fe
t7qnNl1V4yX8fBMnltp8Y80SCzv7cJR+SMFXMD77EavWTkK0zcvBQ6miDq7pFAw5qjOs984trHEm
HYbhYo3RPO37+QO2Lvyr0YjWzyS8ZFVIbsannhL2NKO3c7gRF44YBFPfmnhr7w81I+mkxCuakGbj
PWtucvUBsMActpw0wLBVj8Q+l99CLufxYewa+1JyRWuo9vAgolznYpZOzVWVX0H9Y8f7IHPR6O77
fhV2Ajn0XXMhVbfAufBTZKItSn2G2IQ6GKCkEbHZhezthY2zxOuhzSuupo2ibnsSy9HokoqFXYP7
bK5wV3+SsR0c5f7okZFiwQRChCOQWNr9W41nk4tK3MugBUi0lnK2TxJydznPCPj0f1RrADzHmMe7
MZi0Dp792VlHACvttBdJQZWH2etL9o5ycSwK3h2Adenbat4m5wF62sC12Gxgw3SswFg8kP9nkl56
gMS+wtYxPcZyI9GipN5TzGxRNTMoLKgXEwmvV2amRf2OzovATcK88pXjCpXHpFxHTJXA7GrjzBW1
WziQ/ZkBLXyw1R3mZj3+LtQvi2WiRPrIn5qRPYbNXyXCJnKJIJSjfVpvUDJ1xS6SjoRjzyrMtMo6
T9Cqc1oa1DEgBhTfuxY6c01fGuHGy97r1qGG3V9boFhC8NtQYwf/zAcnxq6cyAHhNUfMIL0EZoXb
gXpstFfeUXwSvvqeWrt8ImAS1n885GG1qPv32iR/k9HLcnaeuefrHYMz3ge0yhVKtQitdwMvYUtE
2MWuhtxCKo4SvdrD00LdQkb7LPbeH1DX2WVcFHMl3pTFKVNZtk7iLxCFL01GkLaA6FUeUGKEB8Ns
cGQgbLGG72EdAh+xzCONPQMnz2OSGkvpXOPZQB2vEDpOFVtgwy/MMo1WzEsCm3MGg9N87myHByT9
lAyCE+u5nL6n+pVaxJlBepSvf2f1UStuk/4RIGFT0cS1DwYqtCASzbjwWQsGoZDmJF7w8kCzENWA
ACQUJWhEazrENxu86DIS3Un5LbRrg68/cjPQZA8jUpzcFQDcuqAC5wxz9SBqd2YYX7V8yPATN/uR
gj92h7F8qmgdxV2r8jBmGgpbA+k6UDUdjUKbgDKOw7RE6h0VGyunkmmOiotiCoYGSGZiAWFvgl2U
LprklspgtfNPx44IJ+IkHymjRYVVex9OdJB4c4Ft0dpRkXYL6AfVb0K4Iodv4rN1esxH1b0JP50U
fyCQXUXszIJEV272j7H4UizqZpFAfVXqehg3YfgY+1dav0nZb9R8ZQa3EHzDWG0sbqfIQ+5wQk2F
+2jXlK8cfJo+hn/boqKS2H3oS3KLmY+52/PyTPKhX/3YeFqz5k6f+IzlfaRD3Ou+fOWUlztDH0Fn
P2L9vUPbJLdfcr4DcOACz8L3yvQOHVKRYCuDx0f6npMbzepvabtTiIl0aRGOqK4Dsf2f6/wk9Q/b
cHObwIH8kqRre8ayUpxi/Y9Gx7mNlfCb6qb2YbmGS56fIH+94KcfLog9J/GRWtvOuZcYWyg3Al35
5DkrSyTJ1soL2Rv5GOqtAIcMdBI0drBkacESPcUonnZUA+UrQlk+JnS+b2kj4qDqxpd4EbF+jOCY
GJgV0qjYQHTAW+sr4oGQlGcJ09rpP3wzk3xsUdT4Nqo9FY/EUinFDbZT84OWrqLpJGvPQrppeBti
5mPkGLBLS4VwRMNN94bxlmfvyXSwtAOGwip+SznCCvuC6obs1RUTg66uTAuB0blr1sNwLiyUC84y
Lh5UIGQoIVjLazK3/7diic7pknTWrcD/G44n3ViKxpeY9hG3bT7snOBJ60PIIFGStuYSsVRPcQmR
TtIJ78GI1ZmJydlHyq3qCR56ryseO6ETFVwkx5c7GawrrBF11KzV/Gcwvwq0zTHgm5u7aXsecipS
doO5Fk6+6EPDfYzblyhdbyXEyXFwGLqV1K2cDqKRFA2UxYV/bpBAMf18W2/xztd2wtGvNNwbQndH
v+PaV9c9pWjVSpO/qMdwmjOdviWqHQJ2l7JNA8kjh1dBWE5p2MsCKo/U9S+zfoNJSRzS8HhW95v7
N3L3gdxCGQaHuyHMb7aFIBW2ol7WT6veREBs/jJTr5ZxwqmRfOVEkMgg4gBQpf8P2XTs/3UH4JDy
iYxbdJrPUV0ZKkMKO8OyrT5S5LfEcg9HiNpO3dJAAMOxQaCLlAHeaU5PJz7lBb67cq1pDCK7of1l
hENICrLLLxtm1yRC9tsDWDyinIuGu8r0wyVYExkZxzD95noI0rtF8g810Aw8cb+HbUVTFYH3KquJ
HK27Lx8KHmKa2znHcWm+j6AZFhnXSnVBPJXK60wWcapSvHeWLDGNdbCIaIw6m1V8muv+X9UdxQ8n
EQK5Np/Tv+vpJDCwKHu36F4QnqaJcF4D21v6bvQgUViusXxOh7S5ZsXdMwi4+m4qEWB1LBCpm6B2
tU72zpddnDWk1dLWoj8oOAJqpvEGh00Qki52avQ9s1JacwhhTMLFW6zkT5mCIOQbjkh8IPyHWggQ
wDtpAMnwU3g7m0mcQoYKFEnm2mkgfQZyPWCnmewyVCqHKiSRSGAivP5oFfHR8nkuJ/M0EC+E8rSg
abzbWwFBbw+HqYCUgYIpzkHO1kH2a0cqHDH3qP0WgL9Av9eCjdHRzk+Evh70VZhfqZnFHZkspvpF
lJiXfokHuqTRI9EAtlzSEu3k3NakxAUZEP9KpA06wGkii7UaMYnUe78Ehjhr5ptTf/HSzwPMSnDd
HJAN4lBN+ahaTAGrtv3zMVkzLDmLqUGxjNIB161gUzP/pvHpBM55UDbjUl86Pnb5HO1Q4/rW8/db
5n/PZpj0P7rQalS2W/U/HhwYKslFh3Kul3e9syV9OqLJKUVU7fz01p/4HUwyLbySDtaa4lJgRtdj
RLyXCzSP+bfYO1tCw7p7BFYpqZ/kKMvFHn86WUTqSFaOwyunURJ/GaTHRJizpT3HZOv7FzSKtnzQ
NOGkBhLxd3RYy3S3+ltwu0F5NO0zcV61g/j0lstH39sU4cECPJxXRMhtULBRav8Tc31P9bXUXV37
tbK/TCOegc6eZdN8ROXDSb5U5y7PAtdvLzQ2zMelNo/zdxlWQegcTXQN1pAxbVEzCTvfHjTCa0Ka
EVlLl7jrvOzRgQ0olfnvMdJ4NIhcmPvWWTMwYmz6gFDNBaLlBcEvnLJYWSbfbcGkwPyDZqszE9A4
bnxDuZJZg8aQNCBhGDddXgTrGwgINBdVDn0B5sGy73V6TfrvcDzn6k8fqpumvjaVBqVMHBAlPLr1
mfT7KTvWMLUJt94ERVAod/lmon9IN/+uTpgx/yaSr1LzZaA3HNYESfNIHwk506qbne871ofKKZYE
3rQ5Nws12zU5Yt86ho3xJbJfmn5Vd6cmucgEgeV7GQgUMMteGFg/Ih9Mj7PSy0T4ssHwxUuZrriv
o+7YjfupRm+bkHDMKwVuJhODdeQIMJnBEFZQUW38cSiQmWLpaypsPP+X0wBB3e+ESGMA1GVQ8bBD
6r8dM/MEethDPMbqO2kDBjRkXTPZ9bs43rbTBnPBPPxLqI0PX50HpfU91BsFsg4ffO8WyPP0V8IP
1s9j+CWlO5XDoidicLh1ICilzDRL1IKO7NbJfiTvXBjLekKOBPm1F15XFdNOuekk7muLM/v4T0Yl
3UGP5llJ9uayTXaqv7Glp2rQE7PCqrGJcX0ZqDlaXqDkQsif1qKYF6G0lyk85UDALAkiwwOfqXAC
9DJhfXt6tLJ9OBIqukIe6ZI4kXWvHqt7ne0sZU9UXFUcrOLSzsgkRItAPExBL/UV1r/Acm6hN19E
6ZI7FJ1U0x+H6DRyv8gtBTnMjhDVpN29tUyMeXmv67eReb6+WtXV4RLV1DXZgTQwz2M0OgKoKqWr
oT7oB7LaYxhU83R473QOrOkbml+EdjeoZZDn212NE25Leru5Af7uu3caFua4FDKgPoAJ3IGshFp5
cW7eiL9gHSEQHrqL5f3Z+mFCH130iPs4seRgmAXFSa2XhYY4gblrrUc7pz07w55szRHinfx20My4
e8U+5119tFnkVTomuvBkgtYXWYN86KVpGynfpvpROLCnaqW6qYvtWWgW/KOE1iESogL2i3iZZivS
0YVvRhteFjBrTATFHElMDupM1nG/m8y1Y67N7KyUhwiplnQ22eAKxOZPw/hQxmsqbTJnZ5DfVQOQ
KvVSCkrSoGwCNtD8YQlsjlzZ88z8UDgFLO9d8GXE9aJOtbK3sD8R0jHT0gMlpDGmkgTtDqu322sX
+/PfBzjesNS69P9F3kF2bn33SdILV4zkHZBWZwryPqTM2UqsTHp8E37miBdHxspZey/F+QyRutTE
IvNKcDL2S8vAo7fzgx+ROFeRDJBvMzyQjvbm1/IKPbezrRuUUWSfO9a8cNv0FNTXohZuIXPbYuUY
1Zfufdf2L7KZRYMg0ELuLU4VvTlBg9gRa+2CGZn0KmJstQE0HceyQiAiLUweimMK5yHKrw0vjLlP
7WfxGhLSUy0cQ+wXMhF7fNsBWToBfSQtAhaPx3LQScvAcJLxj9beHrbB8NPbJeg0Dhp2VixmkCoV
mZzCQp3uavs4DcjDF0ylMU+Vt0L7gyuJP1tjQoDdCNWbr+x0Fm7bOJuUWwk9H0IZ0nH5ffOAWAOK
neaduVXMbQrgkAGPteBmRU8/GXGE5tJPNzluN3svjlFaYpUl9MxbM76ilrbsrTzcyYpMJCLtDWgl
DRpgGjkeD8wvKfgbWv+kIrL+AtEw53yRrX1B28MC5XFnvXtiUScBCvrJdUhDlsmV3WlXNXxm+IMs
bHewjOFZlDeHx6Jd1vYTDQ2ye15HLK3OeFXCO+nSDripGnjHQv0UZS2cQC2jClkCLWAp4U/pcJHa
oxw/0asuAnBmYqbiHbLS0DzX82CJZdzAYG7Qv7r2mwVIXbBs1rZ+DFi717rtRvGJmT0lcqNFbCyj
hBG3REe6poOHjitCbwlPxOGKONqwAyTCxD6+Q5ppIZEOTGP2Cxk6d1SbnHXjleS8ShZy4PiUJHeE
FGT6qkSAeoQSWPtAEBcxNDypVAzJhAn/0wsFvNLxsW2WIFZseWmCmWDpe89BI5T3OLZrYqBiFE19
tbYOen6wFg/2Q3s2uTkBjHAlmGWoz1l1MVjwllANjWE933bB3UbyLjmL3qNV6QORYTQHkAwvYpdH
U6YCzKrHygAqfzZIH/w1pF0x7MWUjxNV4m3jjefhnLqtNO6IqeVh1MjUIz/NsNbPD6oCyXWUe8TZ
56Rb5SJhi1Qih5rwpXD/Fdc+hyvacGt8/fJJTM4dZIhXh8hscm3/BfYh1yXUFiLSQj6Ty0Rqu8Fw
Jm8BK6tv2PMMiz/tutgjddfkZjS0hiqDGXP0jFVySW4eyzPPZOdQO7fu4guUyUsjH5zlGREjeRG+
8cp5Q4LpO44o1hM+B1I+ccN5i3w4jME2qdieBSRLklJ3qi3EDyttIBiJ7BCqaoiex1uPu1ppV/y1
SaTp09cYHexkhwTdI+bAXtsIncwrzpF53cC47X008iSCp9o2JIDYoKTyCJEBHi+rx6gG6YUTyYn0
yAqSlPkLgBAnqPx7hnta7ZHDCHgSiUofr6b0LSPwzql34bgVBmSldIWZWbV3RX0JtS2HTOEg7iTC
hse1etT4c/VdypAuU19Zsi5sHYs9DfXAyGYFtc9RpXYXujiK8Zq30Xzy4SJFMAVkhEQRcoho/n9p
tMJIxLc3kDBKkHrhSk9cyl21mu4kRfqoTLPhRqf0DPNm2HwNzqoTjln4R/8rS5dKcTLTLeUwWCTx
myJRv0/FQgAvXrqQmPHVQ5y8ekhNggpUZaXQm8myx65oEEUlxPyjcm+NN+HFij5yVN/2dBHbnBUe
pUU0V7qDj8zKpxTk6ZebSVnb3mN4ZoCu0knyblW5sxyKwFdRhM2ZcMxmRHBxTYSaOwCDiV5PggVg
/gftO3TOJkRzbL1Hq2BF0uEU/pQSR1tuzgfpLyHTL1+XLXGOCIPrAveec81kOsvpDmSLI273KI8b
R17IhEKMQuunHNrm68DH0DCX1tWZ2MN8vJR0+Qz6KUoOMhJb/Yz4JSmbGUiAuH4jbcPLW5Yf9NPw
VVNXD8ZZMw05YcDT2rvCV5nXnym1gypDP6cmcWg5AgPQ3pLB0M9XDQus0E9Kpxqhh3QTf8GWJIFU
Xo32y6fKNMR6qaZIWEhFjNcI0NsKbeO4NuKlpD51oABKUATwUu4tpGQsQhY+x2BDn9ysYQlEedaF
3GXdSw9IhPdOUb7SyHEdHCwQ2PYU5G4EDIIndgk3lH0yFyTl5S8pjuc2hyjApAguEEgS93mKnTIc
V1BjXKUgOKs2XNMbrFUX7M0DG71dfZHDJ5Tw9m0Ss0oHTWpchY55cL7Fit1vSvI76g+97d0Mu+YX
b4l36dpdlx4U7SFswyC2frwzh62qE/+8oHdlan718q01v3zUDjliW6UmgRnowyiXo+4a5tsImUr0
XaCuxNoWGlfhXtLLheQfKucIvb2qUR5D6xBTIOZkxb70yhvgvYU2wCeNDxKYI7R85sayz37L/sFA
lNyYdKOG3FOh6w3Dv0a5ht4z/Z2i0xdNxP0S3WY2/eYdaw1REphdKG/INhGfl0wdFbCb1m6LdF47
uMBkyOotwVQkQoJE5PZ54tKGBqRqs3uyHYPZmemJrJGYAE00O3J2oqNkmfCQDvVV9mhN3wlNFxlr
zNH830LEK0sQWLo4eNT4KsQop6m8YgeRDgUMXWCWMVC0Qym/Mum9ce44mA2AB/WWBe81oa3mHZ1B
K27gEGc5+uitbtPy8JDjTSugARM1bXNJym2GdIbYYp2pevzKa0SozgJ+yf/t6VuxiHJEzyOk4UTE
MfRY/FfUjA4RRw4cNSla8OPkafnhUcwbcvwF4U/2B6rVfgPI79LxMIJptftUW5UgzCpD53cdbPUC
qSzarmQN++MYB8IlZ025FX5F2GuBaLPim5eKCA4lIrRYe2rVpmlFbrKRLLuUX4iOkb9qYZM+q24S
/9MU8SP+gWGdf5HYbrT0R24Kgjl7WNlHpohYTYgA696ohOreLV+FQ4OM4z72AZGjPJ+rbOQmGcK9
IwK4UHEt4w2rgodqkYU+PMvaUW143TJSPvc2IRBAF4FxEIbpuP4Qj3ns8n8ve5flh2xkNYfEIHIR
/Lg6EeMuwE0tvFJQwBbbaGeHENycKUBD4ECSlWAWIu1Xba5pz6IDhY1oKdgsin2YHQ3rhHGRqtiH
DyvHPDPvSlYuCc+vxbJC+nUVPiXt2HhoE3to9Q89WWU+5FSIEYrCayIaJB0pEoicsh9NOBdArzL7
6chBUvdAclr4CIxrHq9NdVtKtzpHW7E1ULqQHGlv7RShj+aCK+NW5Myoo13R/Y7Mv2l0TDqU4Bnr
qPVZxRzS5WagJoi2MrFhacpnlWbEyLwnXH0WJVodhClpW3o4Yi/xnpVZfqoKXCd12Bv0YNAuPc7I
aFeZREoVFR/iIu/9e2XYx1qK/tqq/KC5hLvKz/SFISnnaRKuI2bFNJP/NN05B+n0TGUCqCqFkAbw
fDVCPxZIu4aLuCo21D0fFWs96vlXP330tEnafLnaQC+XLx1NsuSn3HzVKfFoQbeywXOC0t/lZNxH
aXqomCRDuYVSVR7oxectLn5iYvqrjZKU2FWkhfjfspjeDUyWJekX3rTvA5XLFBtIqa8dyJS244Gr
Yg7NcclqvUT/P1dD7XAIhvbYye3RcpSVX9jXXk1lCJeW89ct0AZqgYRuBkNoF1+DYVpJik7cqLOS
Y8ZNaTipcJFIMuzcIZnIWnaNuRzYs0TWZs9ZU8nNj61HUA3WxXIEt8MukdB/jvDNQTc2pvnGCvGL
EvKHzDwAdTKLa6mSFDuSRWcOhC8ObpSTJmONq3xC50L3rGcjvSJa0vOrVTHBAENFNeoXh7HU9Wsl
pXNQG7e9LB2SINsXXUhx2LROkAm2CB8Un3sTFmFMe7rXHF4qpD9qumwLbdWyc5YEvIY6u3Een6fU
fnQOVo/ONM7F1B+CqFgZPsG+6JGtRFkMpajNKVjoJrSGCcJH6WCGWz3liWDCSvG9sYI56VuC+2Tw
h6OPKYi0zb1BhoAcl25jkSlK7qOgMfJIudQOMWx0lFFPvIx5jcKg3Pc8GgwmBOipdFqWqyi3MJ4R
S0S0PbnFy84mSAv6YlJorhcioIouGoWbUsHzbXd7Rf+U5K+JQJVCnD0/ikWAjUUFQU2eVg3pCWLq
MVHoXIAxkxKkLZGO796PGEsSZCsGvP5wjgLQcqilCLVhYLAmoQyMbYhyA9qP1EZ4Cx3cWI+OTvJW
sFeNDpszRRvDUWrQP1AMOZmk0xCt1WB0NgBUTWjicUIn1pD5nMaLqGXDGYh3hVYvUn2u0k1hExc2
cmerjBvOp4N2qaQdTEFK2CNQEH+OzoZVOO8ew35btG4QKzMDwxUnsC+zG7NphtPSm3Zj8l5O9ZJf
1KVm000M5HUTg273ozdgSsAk0cm29l64y3B9AKYyKS+QJmk13Drnh4VfYRDbaHAPjLWl0AEGc0lt
PRPhRzddGbrT+Fng8W3pIAstRHZgE8jQQqlf+EG6qml3sPlEErweCR0AMw+gzJPtCI+dhRBh3OgE
uPmpW6Pt1AFCpFR+gCi2HIvi451Erg1VCBIZ+BbqakvnY0M7L365kIU2yTkftFdHh1Ev5Jf8wMJk
VInYQ4WkJaFtEGKMRpPRR/KO3WNkpmrJ2xuxX3Ndd/nC7yVXDdHbesMyQ4I34RWwsnURQD/WwGss
lQizCyQK4chUQjSQip49UwhMxUSZEgLViUmNR6lCroVegAQBNA8dn7merTVCvQov3uuV4qbVyLbB
Agcw6JbmrSrgwcLfnOBjEwxD5QkX6V5Gky4m6NxcVEA67NE1HyCHO/GF1XgNGzZjNhHFAnZDZprT
nOEgdSjQrluk2FkkGAfMy+ivmj89/bSxEot0iloFD4asFBMr/L2SvKqOyFltR4bXneT6mk2YQCBG
xOxbCkGKgciVnksMRLuoGQ0tdGDDWLs+cXvNZ5PuLALQBvCuGm5O5tbO+V01gkg02Vr3nTyzowZl
RTTHjIWrKedNaSpUtB+d8hX4ZImmfMyX3qbFlFWydtUBW8hEOUCv7pLqrTFxhUEj9M1X77264egE
j8Q5FdozVw91+KaU74RW2NVDSg48/BrrpTIwpRgsLMD8SBMKlXmwJmaA/aNhJRj453xYtrXOlYGE
YvC2TudBT/3oPTHA/W+LaE0gqAITkaNnwj1TWDxA+CkvGV9KGp+HEkZf/cxssIdEeRQR8a5kjmC1
WEQkKXgZZoOcUoL/ODqPJdeNLIh+ESJQsIXto/dskm03iLZAwXv39TrQ4mk0mtA0mySqrsk8iWwj
hyI+6N8z1YJlpu2cBESp0QV2PHKLPmcFoj7FZ/c19VfX+UhRQyeTv5rNH56l0JV82RBV/kLj0bYC
sgUzt5BhLMSkBpejUp+qZmpPJBTRBtlf3yKedFA7iPcao0EBOET8ivhPMpUqPjJkoBHN3ENPv3Ap
cAWQDvmkxRdRwfR6V6iqZxOecVMR2HXMe6LKl7EBmC39t5twhJafnfXsDA/eiR4vCCtj0HKxRiCX
WmT2ftCfguKREqQL/Cg6EAErHHKEeALZepN4lO9GxkN6uEnZzMZXEV86iFr/WuNNF7T/2jpkIZjw
GQG/cOnjTBxqZb2x0bON5iJV/kKyCWioQsMSfrTu/mu1Ao4YBlKd9wJHZcO2wJZv/COEflifnM+U
U2bIqVrkxuRL/78UO0Hrh8nc5MZuZbg2A+eQ0e/abrEMGcX5kGzjpGavBDFy+PC7GQ2Y/GvYAxsM
FWgKEQwTishCmz/BSBKBn2+HvNzG1XLOD6ERcdm4I6u4MKrSYsJUzhYxbLQZ6Za8N6jRIJb/uSn9
Q38i52ZEQtmv8z0+xyldw2aeK3bjmX9Ty1fleHWiY6BuGng9NO3tQce9iKvHyne5B7fvOal+JnCv
GtjPljGFLR7zlzwtPipsKQEvOfcG/mgk60IQYR9OhKxi6pTQ5UbptI1QB6GrMOieEh2UvkKhbj2b
Ubk0u6vl52tT3DTrWSNd0jS+hP9w0i8RvLMqn5zs/6OnDnGCO5TtSKEKdE/N8FnY71l1bt0A/pFN
0Abt4a/JCZI/qYyotz8jPFskks6PZZb+6u6z4X7Vw8HwLwXwGfeQIYQRJtPF36Qq1qPxEsdHLdqV
vL91sDKVXDsmmgjx1zH89l9hnQGFrfwD76WSR6YJrO1YxjQH3TsSxYPvvpaHCrtlei/na1Z9WvR9
o/kQxXuaIrL943f2xmNu3XlCxukt55rNxu8eIV9afgD6TeI7CsMJLqZ+tmRNQDdpycbOHZ5r6oCU
9MPatE6SRQoz/0ZwIr7rXD8RzvbKu+otM6qTX96c9jsrt+UgMfjStyhMfITGZxPXPpupsng2Qpcn
5jnLX8cRHFR/t5vbXCEIHS3uOse+Ka5ZnC6d8GiIW2ffG2YoCdziW+eQbraXayM4R93NoHgfD1FJ
L3cmIZ1/t5S7HrTFdA2Zj/jG3ZTvVSEWNndqEl8wtLFP9HR2gZeK06u6j+F3mn6KdMtOs7VuKfpu
mnV7uhjNDgeeaRx00kJEdPD1EVPtpmxflY7Y8ZjEV5nvXf8WMniDatf7h4pVZXcuyrVVA1/Yt/bN
bBFZ6s+T8+jRL4jsDAW9omWUguFNfckx7PDG++K1yfZ1cUrEu5rO+nC3OAha9cxXRnAM4H8uvV/D
s49iQszGjTn/Oia9aJ19dax13fjB0AQMuwr+tO6FsbwYTypicfqvAItASRaYR4dlHeZFligBhkNm
l33+KMSDeCEEsBcnwoKE73C6amAh56XFw5G7hmGQdUzw+kbrwmNdYR/ZbY/tW8pGvsfxQ2c7612p
G+ONb1/4myq+6t7DYRQrbUaUGSc60oTkalfPrnMOK5hDT2F5SENU/LthQhK5Ba4nw2uIfJHICM+8
RLZc+jpV+IZLjrW4i+p3gJbf909O8gXYIeETzVt0eWS5DAW1FqdndycIu8h+E/ia5U/M9ZeewkCt
WhQLMnSXwn/xrW1XoUFZl1iWvE+t+hqDzyl6dSTeVO3opVe6g+WGCiSEbVxxlubmT8FdI/FgDahp
6hwtTx+tFNutPPi0B/KhKfVIw0HbmSfnMSSnng40Zv0Qis84fMm7V8d5LkYWMKsqW2EG8sdD0x2N
5MNiO59dgvBm8/9ByjYDBaM9Wd1D516Jvjkca3tpBHgSFoq1FBi95lJYJwYsNZNiDITITBEkfKYo
KKV/81ig1f4tEtRPcDeMu+H/6HwA+TPfiDK9WS0f6F/BrAwRIx+9iUgXzG27txCWB3xrr3I4BP6n
Ve8LwXws/xiD70bf2D3j7+LUD+eIuJhuF0UXeMY08LLfklGHuZoDPv6dn6b2WrenwDga1Rs9tg7R
M4peNfiblFGW+d21L5G+KVFNstbwDknOhninjBe+q0nxXVc7ZHmDJHM0/ZcjQSJYAicJqcYMT14U
ZhsB1k48lTgnU87iDjYkOFtI7QsHznMKPYxR6JKysJDBIpKSWdXv/IDNw4OiYVZ4iuxDJjYcba31
UpABgH7RTv8q1viKjEk6wAVKFNA6vLJC7AlDDrSd7jDtQpHKaSL7fd2944NoJmZce18cGR56uKqj
4M1gxk0F/K/usQrzZxqsZRulCzpqMlV3siVw1Py15kAFapoebV8Mv1aXs8qeE9V1n2R2sxksFPsw
esxtGi+2q77oUgN47pIx7FwYdShG3Yq8DB/11TFLfk0cSR3jX4Wx0FaPfnyjvcspf6JrlD4R1Jb5
67KcTQ9pwFb7KOO7lfy2gvW+/j5Y34X9XeZ/JYL+bCF6UgX3Yf/jxMMCg+vcH7baz5x5mNKHddXd
Ml7hgtVUIRrD/PCGYZUx+oepI9zES0qWVLLz5T5tdn4NymwjCPRxgVdthols+FsT36Vk2P0Weufk
pSJ3AaqiDuMOiR2VfPaXePcWpW/xzS3KL98HtxwODqCamTELyfhaMBVRLBOPvFzHWQM1IITS4Ymj
sPvHQxOWrzwDiXnRMGblLyNzvWRr2NsxIxz1oYKjCxOaGqXaV/xNSZbu6tnCGlufuI6pPypw44hw
yUaHTManU+JIYEPDPuofGzzoGwYpQWrD30TuI2JAxDkxuihXdjb5kqjTmgLYh7YzR1wUHIxJULBG
qbkQeGRGpPDKfdtaxbiyxgg9iPfRpdOr5xgvhV4xZGJZaUyf0u9m1uGT5BIwUDi3aXYe+ZOcm5eY
qZtyrVNnYhvtJdigaF+bJo9sjpjj269sKohxZ8cw4rwh3aWyPDgDtUGRH31U9KlkSyyB6WmIvpEC
DKAq86S6Oq5/PRZtemxtd3ZjrUI9s9HvONfItVDOkW/FH0G/F0EKaJRhbJN4a6b1YejNY6/FeOj+
TdJfT2Ox1hhSem4EwhAVZQghJHwbfFoUFzMg2gIcrRvbbjZpRwhFVRBfbYtl0d0gkG0nNzwLP3iq
ZfvUDBA4vJGW+9ik9wCodPfZeNO5ozhqQkACsb5qKU3bYtiX6kNHMZCO1LXwnVpjk6nklBLJXmZo
U2yEw4S6Od3F56wXNOt6d8cgULiXMRi2KaO9JgQigtRqZKljwgCKmk89f5rluwoXTExqXBYb/0qW
iJrxiKsRDtj4GkcZzp3p2KLhEAOmyeboTc8qCZZTRjRSTiIPeV6xNS70okGVPO7q+KvDFcbIJiZT
Aqvflo9ynScYVfzZGpd/B8CQaUcL7Cvxn80whExQqFYG8rpgE/OD0pyQWhrdEYg6RuKlZSDsAlyv
dePaI7/MIfLLpjW0KcYKhI6ugWsZWUVN3kxXAuV3V2Qzcx7xQTOLNagb/QH0hF9O7HAJIGr67q5r
2P/ahHOndvobJrcuvWnVtMkVSWVtcDTFuJd1e8efOOXDEXnmUU9GHihxybLmiQZ4Y5FSh7MG1yik
iIGcevgJeXTTyfYrpfaajP1da34Hqba9az+D17XleDOC5NAVwdYiR6vB2Nsk5rG0qodWRr9aQtyV
M8t76/7oPbtD8Vn2xPQ6/VdUZ/dC8N2hLsXm38v22mvDuRfinDnTOYyRGHNKNiExe2zCPGe2CZvj
dw3fqSXZaNbg6yuEDxkpSEmZfNZVwSHC2mIgkoGCRt49yGADLTqSuc67CWhipc2SHNaym6m3pmR1
dAJ09smEYCW09IOkV8z9y17FjzHU/xLTBPwVd+fa+xtEf++k9ZRbNiTabulY07Yn+Tuz+6WnDxcc
ZqgidGhjpoUQj/Ki40Wnnc1OARV0jgTUVvHS5zvdOxr4WfcdxQNOnvTT9I/AZdhu2bMExoKMWXtE
Nwl4Jdqroco7oTYwoc1jGpT31sN8llrGWz7G3cG4QN3nNi3zt6CfKmzU34M2/gw9wSgIFHcl2Lkj
V6bHVN5jfJi07b+qnMsNRDpJTjhbGUt19P3p2VUp2Q2jeiIAEWGTZv3LSfUNGxxxPSdoVhKwa7Jv
FdhyiKTZwKG5W9U2onpZTAWrGsuu9kX0ZhJS5SGsBzxAXovaSiPcWpO/N2W1q0bIvdBWkHw2RXQw
aGnbBNUX+pNUsm6X6X4KbdKNemh91taBTuHpp460Kd/EfQeDpGA9grqKd2gja7XL+2g5FTjtm+pJ
HzGORyHgk2CBs2Tnmv3RCWDl69rSD513BZQr8dOF6nnOyL7V+3pTOS2RmTiE644uLDoqGrZR5Xuw
OjdBgDtf/tXkYkm2BDLUR2m127HF+tTqexG9Dh1fblGJ29QO73pYk/NBqx2FF12I7xKRbnaQvo+y
EIhwOazKpN3NUgDG8i1vGnNHstcAyA/xpxOwXLfYd0TVNSiqfaem74mEBJ7xq2c5u6HlrpwRbA43
tFUss67DroQ3HjWMSKdTrfF529PRCvWDHRiH1oXuoaDrUyC4bPet6KOHdpXAWEqRqYQjNbYD6ac/
tkV0LiO170FODgLJLWgErIN+MZ4Gho2h3WzNsV1rAbQmO99EEALSxjvT1eDP2gVaeZ7/awcotSsi
UoR7VhzqbLf+pWEnXw3TKpEaQ75hV0c1GqFmP7EClEw9S1D4RMavgSoRRSqcRQNqPwnE1agA61zC
fJ+Ea988E5/MX0NrB/+ha69GThvNnKU5kwVagT1S6rsY0OeBOx+9n9p8reY2Mv3MtY3rvxX6s2s/
4a0R4WNQgiEwQAv/WDH/rsovxTgqiDuG7Ay2nPemcpYJw4PxGnKOhbAmS6EtXEgdXijgrLLAhJSF
DVgXOCi8K/7Z1tv3HOyB+mjN6wyvt31mKPrewuXVZS/zZDPwbh79gglaY6ivXTO/IIvJaEnyal2B
P3M/Aw7bhtk5G3Ya7LAl5xCWiameGtxjVEXNiL79RHoWnnzqoGNI8EQAONsqQRDH61r74IeQvRC+
yOxRcPEU+G1dYnabhccladUeYvJjOj655arVtxPtLJVvQ8K2Vb3EYsvHUSd7zb+I4LOy/gwTefnD
tT5L6+6Y9K7Qe3WUu+bdUD9839MA4vVHCtYycF9huuE7mmo0Y8e1mklypxwoYRmqJYj+dmBaxmze
WSMbxwSjsyKO4/OAyssOoY8zKMgwMGguaSxtQe4fD7in/XNauIT4URooHI0LbR1rdk+q7pS8RQ4T
pD9+EUZAnsY4dm88d6AjDa4xedKSR87sWHYYQhS+uB5kcz37o99qwkYNCiQu63KetTEVtqcvExBm
wUSNyB6LGB9NfrgxYjT2RWmAxMmvFl9ROHAsx8swd1YJQTwV6zlHS8io9lb+dTBZyMXeVo0tZjw0
4by56EpJXOApYp8zNNnG9pN11MzO2WrtML+WHf3CuEP6QSIaC2KyOWIcvKb/BmqZ1AeQsBmQ4mAP
Nnlgwu5HJlqkZhE4BGhge/duvfwNUy5FnW0Y5B2LUbIdDCydnnn7o7VC3NYSn5VvRfKkGc9+lLKj
+EyjX914Ey0NxdUfdmTreuuIo0I650h+FDZwoODbGq8yveA7YYVIIT8VUInV14x2M7C0taehvWbs
YEbWV//323RyMn0P1L9evGTA/ia6pQ4OQlK+ZAGu7zfKqFT+BPqrY8ATeY45qsW97djCNHj6nZQW
Cal5/+K4R5ePIfTrg6P9JA1xwi9h/DTRNhOUMZnPPB1SHkLtSU2PADY1A5TE+IxZOgTTW5Bjf4VT
zVafk2YROfaCC5WZOZtn7Y0wKMTo9zDF3aRBCXkbWMpKhH08jt5nm+vrKRZ4uB4VOpkq+R1IZ+kE
h676s1ObxR+r71HDyLnQLIKqmJEWyQMdfIPixXY+ooSXNgVANMmzYijb/sYuhHukHawzsbsgpl+q
Jlmyw1vnjncbm2Qzf5XasFzNDLJGrAJqjXn0VstiawdoGAcIX6IjDxYSaoz6FGGssZqMcMVUCbNM
iI0H+5+RrbzC2HkaqYPoeQeHK1W0y9H29yHTJr+3DkNcrBz2qYUG0IwcVMdjJGn164gruIeIa0UD
SSD8s3q24e9FqZ/6oH8a2MYlNg8L5ueUBM8hjHf0zKQXkeXUSVbW9yDivJyss7KKrUC+ofmo5ikx
XBGupZ6uedVkjmfrvKJW7stNFjmrSSYIX8R7oWCdlAPB4ZDv5Gbs7XNQ4dXKQzYgswCClUzwHEC1
kDFCPca+PeoPyoNlEUSrprzbYUwqI6l2IZobtQ4ntnzYlX0bhR0C34QGWtc1aIPx2uBXiAaecNM/
lNlFyeyIBRrkSKmtncl74V/toXsSKorn1FlMOqoAAy6IARGrjGFfE3MFKcS2oMIBQkgBMk0GeuCB
Axh5ZMLCKO9ZtWHBKZIV3KJFDRfMnkfPTbnMKXGozcLmOJAAE2X9uVHTKkXlkUWQ7wK2/51Y9s24
6nt/rzEBQpsrgEtV/Lyhd7cKhKedtBs5ukA9WbGb+qVlljb56cpbVOSXWL610uS4Gj3y1emyHSCV
NDgru+i3Y4/tBUVG46l1BzpSR+qqXAPx0oQL5+Q4KNfZfeeg3oJGbkomQYwsRvkciWiflnJLX9Lq
+dJtiX7T3Le69pY6g0nqdP4QVMHXJNoOU70PJfmfi0k7OjR0DmVVzPJxZAbiAf7RqSUDgtN/eyZB
FoqTfrYo/2nxq14wdYqHZY8vNnbZD2FU9BR2uO6rhElTXCDTSnZwprPI5xV13CIsZr9LRFsYv7kl
AcUfiuX+iFPUbS9W++qwJcr9Xe3cYvvb0j46ev5Yp5oRT1V8j/DuYs4/2CJem09hcArymC3h1PGa
6nNhaw8VVTvmM/kqJok6q9Vpbg2LYlp6+HUGQlLymwlQplsn0aUDqZCod2N4VOLLTU5m92tn20G9
6to6Mh+SBM9sE+vXqvpO5W4eu495v9Pp5EztGPVLEOa+ePEhBpdPdhuvUpJVRPkdszNTDYI7+dmK
42w6CsClowDV5VfWowi/eWw0bFSGvjVLToJF0+YrzyV0/T007UXPKC9mN9fb3/rszcTAtLbSdq80
fHOKgvLF059rTSz4D4D3sCLsjeWhWcKWYD+VGR7E9OAIshdQx9EGOtAnKUkcgUNQrwkvIim8IsKY
Ldj8Y9IU84Q7sp70aDDmifdWKfTnZkfO+t30rmMEY5/isgH2jQORDQRSLN1Jf1p248Ksdw1HqBbb
rObVOmEb2eE10s61QOPXN/ugIoUlgm0QBAxw4e7DiswhY1RGs6zw71kD6zDnOeM+rL2W/Xu9Edm0
GTxz1Q862tRhXRT1XTM/fI5pl8ErmHLl9QvTi1B/1RuvNNed4y9NX61FYy27WK67okST/WGOtCVw
cTzvXKtn3wj/Td41yV2k+i6Uz2Fd4T3Qpc+hauJ7SL6bFsNbzMtnlTfU1IGg1a2eMB9iqZNLHltX
RsP6mPCGz6UGdg8y9nqP4BRUxCUyUja54CZh1ZNNQmOdoXNJw3GT+gztg/cMuVOErCKwXg20wqis
StLPpjLfjo0HHsVeDTF8JtQWaiLfcRwIbEd8j9m1KMk2I1GDnN7UQLSVYVhnc5Wzhvc4HjudyXSD
CuVvoALtST2az5MIbvXA7hf/27xmr7qRW/ilYUOUSdYs9rSqR38xFDWxfxgpeXENZouWjMmErbNC
0WIcjIRHmfJaW4QG/4CrjlZ0E6uXIkL9hpGD8q7RDl0HTuinYEOWGxhv0j+jofQW71PbEp4ULFGa
zQPVYt1V7j+LDnwaiK7T1LZwpxV3FrlAxwZut0PSaBG0x6qXB1ljsTDajSI4Y0xBh1qFYLnBHiY5
dnFIElTbcQlMF5Bz70hBUqbO9mjsc5GdDLe+KF44HXEV0eu5dn1NLOtzTMtTARRsEhdLwIZxeTT+
GSW+iPmitxNtPbVcMzWjkmo4J327KVpylRJxDrzwXnbiZXYemQqRoxGpg0x4KPQCWwgR9cZ5fgJE
ZGy7Uf8hv/vk5wE4M7mt9JEHrYHx5YBZU2dHQL3Ly30/OdfJOvle+DXF+d1nMJVq9SvzOibPOST+
BqSE3/6AbAyb+p7kFgoKgHP8VE2M3/NgsG3ac+zBV4pmXkB1DoivTp69FsiWh245eU69aOVii4qj
4aXNazAnVCv9WwK0pdasXTKyI0cRhawKc2E8rvOgvhhhgUg9qQ88QMdOOOhMLM40JMm2eBcIMWab
gVa96y67K7uHdDsdRBHvGKSiwEK07lVX5dBr2txgY1WdKhpRFZFl5yRvnVUhzgjMn1qWazsIXq3A
fvFFf/PZxXn6gwCAW8KbNGqgtjzmaf/UxnA4VyTNIwGv3z2ahsZiSpY4B3vEBxbFG73iVefV2Rbz
94CyMxOP3EMMI8ZnTyPOZTBomwqVvLpTtJEWlbFj/fVBvtOTci16ta56/zbk7gs/9h5bwdlEERWU
iAV7tJtaAqsupdh3nP7iedj0Wkp5Nl5Plao5dVD9BhgOqwLyIlLu0PwOa5LDKnKDXO1YJHItiycY
/ktJHkTMwxax56zL+uhCxaJTn7dmxS1APT6yRTPbEi/xzZyG6xRhFcPOp1WoyGe8aUiYPAIihvFR
AuyEFWXHDScMdcq76Q0pHPX5eOKbjzbxTcfunDDeZG25GkmRb22aucm9xwgodCMC5xqf8FGvJUBF
J7unQbrBWa4F41uDSCEKrTUaVxa95Mr71WNijN8GRF8axnGMvZPdMIlrmRLnB38iMLyHYQpd0QEr
6gwIf0yOxdL8mmjmBOYsv9f/Kj1Zid7eRp15GGPzOQn0td3au6Jg60lGK6B/lAfrVAUP0TRndBB/
QW4tzbDZNXDj3X7d8XXriFCH0Z404a5EKRKizYpIF4uNZD3ZzVfYyHXv3pD4LbsyOVfUNio/jl7G
goiFB1NZmOU7FyvXaAeMQ9Nr3pFNUPrP45BpSwqSS+8chSeIjFeAfwRNG9Mr3WkpmcmSRhdtDulZ
RvXTkG+JkYUjOfjaOc2AhJoIUr6kHLYmz++U4jQEvqHYGkuicWMu+2xC4jKJY9lji2t1hLz2AR/2
q926f8OfS7CpIZlHWSc2owL6BRO+hSUvVe/cxtm+2di/83TNiP2DwX6hDMtrOblH3dfPuT5ixRw3
zQCIyyEZO++us3igpKvqtQkmdHaVGXS9DCSVJbW16dRbUdTXoAfKgDlbeEmzphn5VwMMEIEPpNCF
ymiuG9AEYuwO4IRbd1p2lnzNK6ygPvubPK4XzCRQvk0rec4yZNeSejXAnIBvJbbQRTXF3UOpplLU
BmgLzTe7q9YDmQfcVqz7ImcRy3bfsYOGYS/GGGyNR+g5Lo7YYyPe+re2pIuI2n5ZpuNxYCVE4vtn
2ZATVx9klm5trz6aQ7dLTOjMzCw7OzpWIdLMljB3eSoHPHpHEaJPythf9TYBOcWu0aD6culoCtWP
wxy/MRbkqaf4+nIuQTIPCtYFTduc/ZcEwWI0frdFui5GbwFKzhyabTrl6xjt1Kgsoq4kbAETzISx
6CpnrevdugC/ntt88Cm7Lr/e6Bbil3xYphD402FDM7mrSd1tmPE7xHzXdOT4MI8lwVQ6XVmJYSGP
313QiTUGIDCm8qOUUNzftCink0IbIVAkB+GSj3itEofpX7r0Z+Mkir+ybsAtvA9kM/hLouc9/HoN
lNoRzPhcdRcMNkmO6mlEbaYK9kxcwFWnmJOYs2QNEXb52VSospBvKZpak3TWTOHYKGA7TozB2Mwr
DLaC5iglv3oKcVB30frVNeHq6FzYjQfzpsQ6iHwVkSQ1A5Ep3111zFh0y/BjjL7q6a2bR0QpGEMH
ow88P37Nz0xrlzlFLlcXLr2cfWO+lia2Tuegs4ZSlWQ+w8Bdt1FnPwwVbjXxZDgk9VWqgaZNgRia
gpSd1iD3OZ3DBoloyNsJH4JHByYsWF+FVnS7rMbR5ylkQHYLxNqBtT/kb24lw6VlUq+Hr+nkfJlR
856AhFkKXS3dCcNvY5T8/Cj4MI2I0isTF1WR8ePKGEWphH/Sa7xawEdGjJijtownpwRylkqGNTmg
uZJfIY9tykAXQXamx5Bo0uIsyuZaQ4IMSoVot83cddMcNZ8rzLAGuXBTVJ4agardNG9VEr5koQUv
ZVKyWGfEj5iJMLYK3IlXFpxqAtG3jNFhRlYWsS+m7BxsEW4dLh/SUCkmIfz6QUzcItKqweldRtvx
snb9+phjLjRci+ROrMyaa32VvQuqdSDI0U8ewiWzQovbb6B9yy5x1rEwVtLArMyAaSFpEDKFbMD5
cboZDqLUkSdppiA7AG0Lf2uE8Liof7E2k0kvPcSw6qNxs0tcaI/YsgHtBPT8+THsm2Nkl9ukL6ii
HYQE9TQeJf6tMOl2vLFiHaXUPNZwlY17jzIfQofhd6DoorsXhk+uSFdxild/ckxa9UZnXYI4AM8/
oEmEgL2GnEFIwuKGGT1K8IBy4IcEyt0FeJoNgWOjbOQpjcFhNaDsdQI3eoOxtWGHqALnv2RZxMrU
BVAQDNwhOqJeO5L7qmWtGhZ3Y7D/TOeJRA7gjJpN9E9wnXS445Hz2hFjazjQ/Xnl0b0xUnhMw+eQ
EpnAJjnfZBZkNDPkSxKUDzMqsKHYw8ZKeLjMuj9obmduvOygmig9pK2/kS5j5NSlxwoSvd8OaXAs
C9ArSvnIxpeSe3MxBHA+Ix0ofpYQCDYlyVqMIaAPZQJ+97tVU+FTlEyqF+ZotZuKp6icE4/s6ito
3XgVhNOsQU+3sT3Ta6A/DsY0LccJj6Yzq5zI5RKt6tdNpg0rWQw/fZl+NwaRHI6oadGZ4huM6fXo
uSL1e5dMkkCuxPz1wVKWDsvq1mdna9bpXi8RibnMD0tZnkRcslRvoeGqGEBX7DbQwnBSSBYCC/OF
EvonaHIcLPGEvEF8Zj0S7b5YRhmztyqwv+ui6FcVSEjd5m1q4Wv1kErEROZiSjxFnSYG3JsY7ajH
/t2J3nEnPya3NTCqp/RPBKHpE2vuUfjvNkKAfAq+qxRFa2ySVBch3vbS9K3oImdrKv+Y5SzSHOBZ
5Qh4sXKdrc+KZdllNHSmZd11CHPs+jaCbNHCBazPGG3aFo3+i3JjSh7lhHBoDMAvDmoyqYens+yZ
6dRdj7tWUAsRKZSqTzuB0dr7j86AmRuy3hQ5IstOBKshJNRD47m3GucrMrpDVJFEkE02UYoYJ4zy
r/f9v1EwDxioC1SBeK6MaUtRDmSBgpXsnmtaraWrI8f39A+fac8wIOmJDGNpjbOa2sC4rExvX5rg
zoXmvntw8zqINLV1jyXNhGn7v5w1KRcWg4r6ZuM1Ed34I8xSA21CvCDULMMFFcEFlvj6xEYkoSbx
nvuaJyMbPiIHm3E0kQsrLPeUF4+Y8ZQTdQLJNx+H5TL+0zY5VfE/6ToLMw8A8etEC2sVIWtCy/xj
gE3NhCgnZxbblKesfJL+rfPKlQ3Myk81Gja0021gUNnkDd7brkBTUZdUCzcvzg+uBei6JoY7ihUo
mw71rJ+7aJH69ZBZLDTHCPDEZB4HCd3CKMKLbb0rExyA74Mc9WddtyQ2AkJCBIpaWLwbJQQM1x1u
jVkcTcvQl+VEmCnbrdqFYmOwApY0/UlSvrKmvaQyBwrsazsDpLbXWoecd5yTk5lTnfj3ji8PzE+o
rJqJg8Ouy+XkLgefCt7R2J9l6mRo1kSkylP5/ztRWtHKqMx93DI3qivC0toGkYetXUtkdQllF/NT
PAttir1roLdxpd2iB72VzBgSxDNY2FqCXmy8h32J932uhOLGfvFqxJ1etxNBge8U+XsVMPUSVXNL
BGaf2qBYSasJJhO4HkRXwsrfrTBgizYEmOpiRRtVQf0idGicmp2panOZaZzsJa46e/RJxGb0omVI
b3r5EdWIFAc9Y1VvWyUakFM3EQhiSI+xvAZxDgly0OFC1KF1z+8jIfRLBxVY7VS3Gr0PnCU2S5aX
v2V+xRbMZEAXXitX/2U5cJdVRcCitybaF/G+16foQXHROQ6nuytQDvpusFVscvKaHLI4JdpBVe2e
5xKzYoghrZ6JOoMBBQMu4BhlqJs7Ty5RADwnenMUjQ22iEgQzuq9hfiXZu0t4zFlOxYvQkXWR1Hr
1UrXiRlu1I/dkVowGiU9Hzhetm/lomJeXGr2lieOTdnAV90fwJB37P2TKGDtgKHJyLVVHrv875ZA
w4furRyJM/Kqb2S1TFZrOI4xpNwwj186gymt5uAxtOmf3MBH0stsqOPxYUZzs5IsWXaYXynA80Xf
YyzyojZgGyHuYERzV+kLu/ISAoqZK2Zk06JYREkdMagvjYJ4S+EBkJi6FR7D0U/1ZdP+2JlPEWh1
bzanVFnDsWnZ89iVdc/+Y+zMluRWriz7K9f43FBhcHcAbXX1kDFH5DyQmXyBkcmkY54BB/D1vZBS
V0syWVXLZFeXyoERAcDdzzl7r43If/RKQOXzqHZzX8FCCB705K8B4wu0gZFpdY5kI+7s19TjZCQc
kyGERpk3oKjl3L3s3LJ/xTiXiRTqg9IPXt0JFjLkS1nsX9TA9DdiNDYsWbvhJsWUPd6mNi1tV0p8
264Es5WfiWHAbMhAa7S6m8mVv6KF+cMoP6y5s5m3TnT/c9pkQsljnZ8KA0G+795rC4HKEq6MfSqV
wX5F/LowB5RhfrBU8I0DA9S4hDtRFITlWsmLk80hzT3kTHMd3ibtQ243awYIYKh4wDdkxum5hj0g
MibduMiJHXLTZfO49FmO5zPCRiiQ0cokfpGBp4/Ko2eZjKE6pF3OUGvEAxE24hSxpV5bUOPyIn3z
Snk/tzZx182vuGPLtDKX39H/TKpacqctUEeSl7p05uu2vNdVxNWw6dMME2w1P4AoRck66gpzlauJ
yMQmYScMRJYyoR8ICnOqNLG+cAWcuWE5IDYzWGiwZd3FuOKliwpAPAJvb1La5XpW5L5hAp8OXY1/
ccKTPlff/XQNYSyYM7h4KCDu0k639aPn1t+Yu8yK45yVwuEZW0lDMXrIAy/CNeA8uxH9ziabbuMx
IFYm8sRuNNlN1va0rYLkzs0mvFicu3TC3CFvO+AZw0AQDP3p2v5OFkWyqZRb81xOuKpM+wvzIurY
BauRHXm7zI/7c5Srh7rvf1RjRqcN9d6hQ9YwDoqqbFL3vo+E2FQVtijKkDAPnEM0cIKz6bbVLOqi
IsO3T/Xa27AIX+2DdRsFfDeFyVc5xL98r5/3dnu9ZFiEBg7KV4oBMxUOoKle8kTSDCgGism2v7GW
+m6yfNytXhZs3ZRAtgi6SEeFmEYFPSKDqcnr6DBkIRrc+ay8nsQeJ6TfEth3mc0B3tPwVksK6DZH
HYk5MEpKRnt6OJKGs808C5KLQ907uMQqm3RTI9PeOJP3c/IGxqQYDcKFMtNKvV3djWdw7T/cOMRo
3TKCysqQ/jAbCtYh4VF+9qsUriV7QOjaBh6oniOBvjuJg6ugC7AE1kuxda1d6c+vY/zTaoq30mre
+pRmQRTiZKmS7jWINea2nsuvO/HiyOe0hO4N7ZW4QJ/1yPQ7J3N/LxxdeYzZEVKr3cSknfYTDMOs
90KkNMUhT6pj0XWQDnEZYP2sLDxwdujsZ7KksTxedTH0jeimNi3cVtic69dNxTERmSGhHddmDcbr
BZ3yDGHeFrR0FELz7WrrlK5Ki3jVJscRbh25nq8Xusr1anAfuu47kevvPhomewkuzphvzSBb9Goc
RmivbIeRCMug4oQ8G+dp0gzISXGnd/AuZOAA1+LVFeFPVUzEEs6EUsYJEiAaknAxiLZN1iMvfUSG
TOQO+M5dF3jfUVL+rJfmSdnDPqW/tMnNg+WNqzqyAw1YfSsnEAYxc61OL8gG8rUOnDBIew553T3M
lKQ/DIAbUJd0BtxkkeIkUWYfalgec2IRGz4wgPVBLQ3uNUluBkRlk1L6xSMltBszLu7SHtqag9RE
nNy09nGilMWutPh4/RRfcxaIo2OxixjjTqTP6mMwBAiubQ+fVBDslxpnHKKv16kof8YV/aalZUiC
ZPJbUHVYzsTBmlLCPoOQkQc9x6SMjp/f1yd6R8zzY1XYz552n5lgvGNQvwySk7XrURYW5WeVdIzj
ko+ZWeS45ru7MCrt9Lce1F3XPKU0CgDUcJPNy/jaWMtH6aGKsbEoRtnLZKh9RNu/VB6O7pJjWbcw
C8oe3EaQDph/r0h2DJpqGy4wAUo6BEMh0ZSE8tBDlC347Vdq/Zs9CzqUzW4yMw0hHGOhWbSSVrJs
WzsW9a1rDoFFzIDnYcFLQzQHts1qxU/Rr/rZxeK9QM2aJPFrXISQa5+kwccpVK62oUR2VyW4J2tk
hmxcDH8ZdrIUtEOgt03cfVfYy8oY/3DjIcuM1fhuauulC9P4UH0bonQie+0aL8APFS+UmB2Qloax
QVzRgtKxgakYZh+keLirasZNqH3ooX+lZj1mCCCROGWC499mGLB2AtC4iHHUOwCvYIF8QUC8XZHc
e42d8GPs44dE2Oc+GzB3c4CpJLQCd+gETmREQ9kU6l2h2FriXa9IvfQxI9RReGxCCpfaBMVOSjZu
f72levmMb/fOjUy3LUauWRj0L96IgGzx321Luky3II6zVsn5e6/xkkrsehvd81ey++SgoIpbL6O4
nAenuDSmfy3Cl0KLc1aWmxyd2qxSdrsppw2IKbxiBpqX1bxbGirxfKp/D63/6uhjG3n3vKJLpjEo
TgphG4Ri+tfJvponjh4DLRqTOR8eaaRRz3xvCatzEs5rFxIcmjX6R89HHJUZqOkLh8HB09PWjzgk
eyOH7VhHzKOmbQPXVPjqtTUCmqonqi070sR432WOydbFXI81txvnjcdLoj+s9Y4o+mdp08Rk1vmi
ofkQhTIz51iVfDJ/7QOaI+1UGebTbbgpxoQ7vp+tbUPNvtROhHzB/HIt1rpWUwxNy3xUNcjH1udu
G2oqf6EYcQ7xReacPaYkaK60nde8+/UE5uzr2Ppqh5wDy7imlHG8Yy/NSulA1RERT8NoJt3QWca5
7FS/lxYxR1E4FPOye1YZciIEA8dq8m5CFnUck3wyTcQnp7wcq1+xW4hvASFqIHTWAY3zHIxPQUe0
aZLgUMPAnGqcU7ncT9AcvNi+LwVC8Tqy4CVNhFUOPZyUGpZsbTN76eW8m1rSYjkLOkm58+M6Qlj4
Pe9eFsmxP8s8HHMu0AMPyypuUJ41yQy1LIDqd1A0yrZCsMAzXYvq7EyEPPca7ZHV+SdK660uuB1z
QS/EpPCKYk3HyPRMi2jF4YlYkW86QMBYzuZr4Pr+uabY91P607TI0wWlq8JK3w1letON1mPPOnbI
puaH1zBuc3x+r1RDdZkY53epx/WyK06szvyk/ao6hZN/aYZqFVjflZXtnxMGmBtZOZc5Zq2qY90e
OR8erZZMaF3S5LUji1KBFKhcQ6eVs/D3S8fy5eXTW2ijbVV+E1+FVRDQwMeGhvB3J1Mej8SFdlwN
sDsMdyYjL/sO3kG6nUoMZ21IhEVlfi01R70+au4HC1NTxlizCsh6rIibKTP0eMnQd2cxyIdgHqun
EjEaQ/yBEdYttQ5kfRscchTj8ugPrPjzzi4JFVvqN3pbHLO8gJ4NR/R5weZp5/gZ2fCJLmyvUNxw
Resn2lAB9WzwJiPnVs78VCwdCuXW31SIFDbYZ460JHG07seY0IzJbgZkJTSLlnpCxyVJtcwo0Kc4
PrpSAehz7Lcu9iyUBcN5idqPctUupCc/pdIsc1C/frKCOg2nJO8qqlxOM3MElaAedxFPpZedMsWf
AxeWOEyOdoeen/WLLNEmE98clJqDxWNmJ3JmXjv8pp+zoOEC+8hSWyKKDovrnmzdwDj7oq6OfeH9
WqqFWMCCFT60djrzH+2CFBcxrajG2H43PaCkyng3xkHu65Qfka7NZprgI3uYDl1Aj9JJGPzMiGFj
KuLGqXKybutDLQOksVnH0LNMLjkYEDDKOGpq33+WsmoOmZi2cEr0seOEjGAk/J3xpO0W/ealbXnU
Y7a+ZMpkSq2HWnuMRo1ID1XvkQ9OwAPSLsvddnFBTq1nFUdPIXZr+inf1ADYAtrGJPtyVJ6Dd4xV
5ehAzQnyd+4qEGHLyNpfLptZC+DzEhOcptpzjEFx3xU89B2LS9uh4OfJJgpoxO8xUTBbckJpS7EC
wxqNW1SA7sjoplwFLWcYr5wJBIizDtt3vY+y/rs9UBslY/x1icf2mBDLJemddD5N2iSqbwp8dHGD
TFYvyArmeTYb05CYk1nP+UT3Juga78jewzzQKXea6PC2SJebRDi45vVyhveyw01BLmoZvqfB16mB
QK1stBu1zu51Mj4XcwDFqnIZv6DmLX3WpaVc5Zl58aN22psxYSLjFNw2jZuCQykf4hxNuxuuVvrY
e+lVepi8+etQqvfCoV6KMhSZYmJmD4tpIKzGpNyYzECKBWydZJgbIxlA/fTbjiClFx4JLD6SjjCc
VqvdkGxTBnUHHb6xZPYbh9ILKw3NqaHMNmHQvsmJ/duTLPWdo17j3nYujY8ez+1QzCfuD/aq/SQA
eEoBQyCLa7RUSOZyK35rNCevbNx7QVdtq3BrJPJJRRlbtRy0CccN2MlCQ/xNDH1LA1e0WuYFcQC8
fd1bcMTsBWN8klAvST7Mx4UqbMN3n2SJCLNgPYHtIX8jQ8xHQCymRAk+9eiX55dGRcMh5Vm9Cobm
lMmIXmBI9Ytb8r701YuTq34nl4yZYyx2sYYbM1iEr/oI13u9pLsQPscUR+AflWC6p4fHLEeFigVj
qmaomP6vyaMF24XVvpWYNmYdPU+xJGkpZ6MRQ/xRu52kX2mdjY6IoU8xyBBrGLcRu/VM8yObiN50
OVlDq6eUawfajuGjW1CWRn3Opx+j9BnV3Bya6ToKfcOOboPAFwFBbEWwG5p1itfm0WFeaJzNJZ6K
ICuaY2Tvxmq+mUM8fVUpTsodzAnQyd1of+2XkhT0sUSIX7GBYMaiBeBXe1BBsuaJagnq7AinAnnw
PgGwbfLmNwPGdOdp6yiNCwM4pLdKPSSO1A44s2kWJ4l88DvICzUmAPz16Cnnu1g06oyKcjwtc/uR
ovqAZZpb29lQ28XOCx3YFoVlz4rAWXjsJVmG9jaaExIvVLyrTY9+nRxiz/Ijvie/X6p+3Ccou33A
TX3I54l4jEgLU+682PlWxHW5Y+po+SokyK97nIhY6yDMkIpBMraPCnXJ+4+EU8/Z8ccHi5SObZuH
r1kU/dRdm157PVkR2o+jU2LVEFAQyuWCQDT8dKj4Klb42KX3qRy9X/KK1tBIgd7l72gXwJO6LvgG
MTVHFYS/MqNOKY8j61J3Z8iqGewcnKeFjp4Rh78dwksh+DvcQF7iAKqJnBOPCaMP9Miywb8trbWL
i+w5mF1g9TNI6ip+b0dkfWU2gh3jac9tGQIRn06qvcTC6PtpwZ29cJpFiJezT5ETpDPmzRonTFGV
d8LYxXaKaVxG+AHO7dTjH2QHc+lkYeWbgSagXjMwEg7+CNS7r8XRD8ZiK1Fw5QL+g+tGQIdKmtT0
JpQPpVXVLaZSBqI4orI35XCIEINrtsrvpr1XVK/te7KEB+3hYelw6Y5jvSvmxyVMkl2AsHzr8mkG
GUwFnZAXp8tku9TIl9iQf/Dc/yA4LONUPX3MQpDfZOEPWpgvh45VX8cWh1QLIkTGAChzl9uy9bf9
e5tLby9V9yzS8nrB37kMjNaxMzEfJFlM/HSwie6CLoPKbU2P83ITdNSLVbMAv8sRM03orR0AjJV2
vKeQql7EhDrIVF5nAwVmIsxNb0HE9VZJ9iyRUVNW9mQ8c1YckLTRwvTdzcoNsdxfxdrZxqgHZif/
meIGR+wAjo6Nf1UeoxSN0WaGPV2YMkV+1SlPHak04hB3V9g1y5lV/pj6jFTpj9IRk+VD53o3zeJx
/DQoMdYaJkeBiUWOUr5q3GUbw1IVznSP9+pNSL9iDYzxlssa8l2LZtDAdg/5YKpuPBWRM/NM3+cD
kvfFwkDTRwJuaoRMvQdmusrE7LSNgAVO+yZTPQLS+IzGFZxzVNFQdwJcA6YF946CO9SE9Qgk70PE
51Y4WYlTvoUZmjqgFyEJZpLlAcUcYTRJ1e3TluXDLB2diaBguYiYf+Kz23st+qmmoePZxxxEYdMi
/KSMridDfiAqMd9p9WGu+5esgdCE3XPcFi3/Zjr3pWVuEndduRv98tYCGLdt012DRG2LrDpBbMF2
lIRFd23He/KH9fUIXZqVq0XROEBJa2ntWMmh1qw+oSrMMY37OzH6LFOlQjmpgudIF4jYe1ojQwO2
ZW6n68z1l6OyGe7iRLauvvzxH3/9z/94n/63/qjuq5xBY9n99T/58ztmwjbRyA7/+Y9/fa4K/vv5
M//1Pf/yLTfJe1t11e/+v/2uw0d1+6P46P71m9ZX81+/mb/9769u+6P/8U9/2LGT9PPD8AG+6qMb
8v7zVfA+1u/8//3iHx+fv+V5rj/+/PK+Vhfrb9NJVX75+5dOv/78ItzPz+lvH9P66//+tfX1//nl
qU3+uP5RZj/+9Uc+fnT9n18C5y+BT7dJufLLH+Zj/b/88C9KKEzeLKxKCOk5X/5go+vjP7+Efwk8
5fs2GEDlc2h3/S9/dNWwfkn+JXQZRYS+R+h96Pih/+X/vuV/unT/71L+UQ6I25Ky7/784npf/qj/
doXXt+QLiCF2qGzbtclD4GgU8PX3H49Jqflu53/lRctZi6VnF1b2BdQCmrMRL18n2YyHkVNpGCC+
pzX4HERzsB0nvc19s6IJKM0zMi6yJgNF22W/q3CQF1HfNVX8tv55qFp308Zue+5Q/rhWff8PH+/f
38o/vnTBZ/CvL93Bh6tUqDzPdoX455eeKWt220VMrBijy5nHOWXjcEdJT1ZkQ05eSUuGwgwA59IJ
iDb4IxpHf61lu+wypmkH4+b4iXR4cEN63YopwNGuWfeYYYUg7T/qGAFmYiXlwSzB4fP9uwNndE7v
QLLWh67TjPdYRjaBWEv7xaSI1DEXQ5Wq9yr3+UifIoqcqwLVGfj6OtgW1oQzTz+RV/lGlA1RSevn
7UnyEgtz73TKp3BGovbff1iu+ncfFru9TZ+Wu1Bxr/3jdWYFWsLUhafVDR12usx/8tIoPZm2fzbK
nsj3RWMiQ+gOuqIJESa3xp1JPFxfCnMMztifH2nsv2g1/w4nMGe9NbgbOfMNTm/9roI37QhxNMvw
3mdKbUYsC1t/Yh/4H95K+G/eSshL4T/0b0O53hf/cMtmKTJxq/fArqWLvCz+2W9l/zja6EOWwuJC
ucR3FgPlzpKkBFV0/qGsi/GhzVEGWoW890oaK3TqlzyBvtxgpRYgDWhbIfXMtmURp+BpZ/dY4Gyz
q3yPdZgK08r0fkI0OPr+eIkHzvv//fty/s0l8lzpBA62Akfxr//8vlzyJVTfRman6hR6lNkysQJD
w1NHB2zrdDQJjXCvnWaGaaW5y+ekrhgrEsYibBzD6+XomRljAh73/8NrY4X5109dUQ2FjmDJYsFy
w3952pw0nToFrJX8nJkCC6tKV3KgTcrgHLUKnojOv07sOoGqnW3apd/jDNNnkBfNSaNW+0mVDQoB
ShkHGBT5ZR4CsyBuuHXByorw3DWIuzsQLdNcIUEfEJ87ifzadj0JNfWwkEke478eea6MPhekumhN
tEDtXUthuocc64109Z0nLX+LlKja9msKtjvODPQDpc+++VYX5mepVIAkIRUnWUXusVsjr4wzW0dt
qHb9IEluvWDC0NoWH4XEqep443Ic6PJ3qglJdYQd4Ve3qmJS7hQ/R/RY6POQ2S/O73bwvZP2oRFp
YBaxnLrdogBj5FMA/N8TZhsLPDnMLlCyQOJI+7rfFb2L7zqoyC7Ka5qkCeogBgpozVyNCEttTcvf
W6ExNi3wnLIVhBQ6XblZJvLcmqa+x0/4I/fd+46DwtGqi490CPFW0+TEh/GQIp/bBmVZ3JRTUiDa
Bz9mz5BwdEwGRRG96gEpobaKp7ihSTshNAkgu7IgANSWfHcdeozN6/DOC8e/XQAB5Mu1mdUaJD5W
y66Qmzv4EIrwMsIOlYBfbI0sjdxK+BUlkxE3Iz+qpufsrd8fKXWdqP6xCiqmcbMlaL2Hd+UUHeIh
iCitg2rfMDW+ypglbkYauOS1hM3eyunWR6DWb5zaPEKF3M0MCqAzxKCJFBRNM2lURuOrkRySi55s
y8/7Rze3Rr8OQ5g8OGN5Qyciukynz0eLNa/cUF1AaIzoJy+Rc55JYt9NIbj+SDwvCVhYKpBkr8gS
GN3p3iRDeBA2Mz16twz+zFQcYm94y5PihyolBrtyxrq8vk+rufn8bnsFJClYryn+qJSQgaPPEHgj
tBU9YGE7uAJvLR5OTKrr405PhM9vwGC+9PWxq1veRqvQG87WcrGIxsiLeblKrbXE8v0Pty4W8PWz
d4NK72BVkf2z8/CM58hsbUQtZ1+Y/Gsag3af3Wm8WCFQm8qcs6brt14xUtMsxlzDtEGJoNP+YOu2
faJJ+VtkB99K5tM8+CHKKfoEoh9aTOQBaBa8cFLl5W0B5DI30YxWz+qA0y4QrGpwGXOO/HukmZbY
qNSHuvP3c5vTnK377jAMRbU3Y0Za6dgD9BEEU3J1rWswJt5OFCkH6gpHChq3e7fQ3+uCvosTEX0w
+/MPSCbyYiooIDp5m1stTtbAZ7bobDgzbaHyEMMldZoCPrcToLhce9/4La7SeOb2l+O3KbXMPuDT
vpqGoLxbpl9ML0i98dxTYiMsc1GBf96v/LrnUAz99vPKJPO6/qz3MYFVZLrZKKN6kggRxtUj+yZr
BE+FwzxyCKZ6P+wYbTvwFtlyK58f0IsheqLtcDDyorUJ3umRr/9b3flpSERTC+5tKmmjBfas7w0d
Tg+4TmhHp7EvHpw6ABfT1s/26DmXfgKtbLfDNUTSy1K3zzI0hPeNJRGA2i7IleZeWvSwFnfMVLJh
PA+m688mrr7iA2zukrC+Y0hEAEYhsT3204utZHxDNl/OnXTiZPTOK1MbRad/Ow0GYQkCuJPvmmYb
wQ+qOfDsnRZUibTTEWkHyFsuM6nXwyoIrQ/8gyl5uu/g6tyJwNAOL5Cd0LF8MSkGq8a43yM33WfS
bi6OdL1TVmbfca1D+8oR2rumBs67buypmQ+maKzz5+eeN6rbJWHI7cZYJLWnGTN1527S9dilLdIl
B61uPi9B3chqbxfEOw1NvUddQQ6H0xEYADO/HIOtHUW3mZdjnU3Db1mE1lIjJL4iQEHsCjdqDxPI
PaGG1znimOZ07YNVezPIOnriWIEfPj/kIPbeo4bZ4+JxFmTCR2t5iX0654IYc8oC9AKaI6g/rjZK
n+6D85gWvcclqsJDzIBXc9RfFem0cyv4OcsQEwssBfD0FIVdAvFtiwFqnYPhBS291j2KCmSdldDl
rUnZXQa9jzC8HJfKRrrvMa7McgDaU/mzz3FKDW5R/ojQlCHeOMwlcMZkYRjvt5UCN5ZDzEcQhdUJ
qiumq9fKy4kjkCCboK7v5Twst25BtyuNnJ3b5fMT00ZOtrC8Yts/OaYkMsueR5CZC8JAQDVcM6A/
vV+fZQOGyoqPPQf4OydFIxu5aJ/ysEP9viBxXnTzK/C4jf1ltU7FzLMwr34+ZEmZmaskSIhWcRnU
pdmpLbL2Oe9BCqA9sbcolXi3hj8uQTxce/P4LZaJekO4SeYfkibRtL+QgCL3yC3aYmr6xlRg5+WL
ecZRTqfTan74jki+ch1RrlTJsybYGSDEbED3MMee2iW4HSUo7lx9d2crfS+TqgHUSygQvYLbsqtZ
fSSxy0PL5wVAifFHjx50ksX7iqRPmbFOw1g8C/xAR7eNSCfT4Q93yeSlbeh+97bC4c5wZ+LZLzKd
fVUSIybK1ZtaW87FRWB/dGvranDqHu5OmUECS4BZsMBRqohr0QP86toBoHfJXVaggkRyioiskATW
j3Dgig4YKpfZh7TGjE0VbXWJ2X/7vrCO0UIQpa7g9TX0RzXswspWG8z8pFAjAAkH5xJ1BC1znej3
l/hJQncyG1WAgxFivB9yXMvgctqMgPP1WZ1c7GJpVuxUSDDV2KcscBacBPhvE5O5TbJAarBkyXLY
lg8uKeenKmDezbV8YOPaVxmBFNrUpNkI/9L3CeWoX96humWlilnK2YXlpU6se0cg4TSMIlm7arKJ
iQak6Q8GT3J+kcNNq+Fz9dQiworB8Af+98ZT5Gxn8a2xItL6QMD2wnhEyyE6sdLu/HnYKgvSFtqq
PDWDoAk7NfXjAGdMxOxTvU9+vCnAwQHrSZv1TE5cqMy84cnI7qcVVtd1KNPHyMec5bXyKUd3qC5+
5S8PoSsIQbMaogcWA30kMHvD2v5QFo6za5r8dzU3CQml8UUTWTjw8D5VsbyDdFhuC3uEiriub3K2
JVlgtU/gIV3OciEOKea1hb1TPgRNe1euv5zGnuKKOg0jT/7WMU6vZlkFLzKt3G0mAwY+USlQBc3j
3dAth6hHheNxFjxETnungKDtK79AQg5I7GrpXVwsq0Q7KAUh6zFMGc85FDQpgEO18qKqCSpUYo75
GCECmVYBcIqSiYCttqYh6vnNPa7iZT/RDM4soly6EYv2Ahjfj74OtsEP0ovz3KtbbdMxwAi6qv6r
bktjfARJ1/3i+NEc/IW1ZXGab8tcOc9Z1X8YO3xsmbyd6xFBpPQ1vbLQZuV13nJHeHB2gYTnLoA2
HqFoZwfyFHaO3mqFsW12UYT3yWA9IAZYHVVf4X+xhIjhFS0plB47sO7Zda69TJb7XFr6PMWwCzrw
6gdZzIIQ5WprC9x3Zt1ZIsTuTJAws8eTwDiBbxEl73ITWjYWXZfoEiCTDYFQE/kSm54yGfSWRbRu
J9XWLfnhPJLLnpkCQRy+58HYq+2brsYBWKIATEkJCVt0j0uJ1CYZHbjGLbaz9X3SjtiVhpGogd8p
qWY/HwKdKGQmwQgcaq0icguulcdYj18z6DsVlicRZe1TWuXHcpl8Ui0KVExehnet9Iqd07vjAQvh
Q9n1zUUEP6uxOI4VCiuvj8j1sIv73r3JE4YHzVr7CHgSDNHSMzBdhrfKO6tZwvArh5+Jmye3k9Hw
U4x/Ko2PBq6+xeMg9m2/kvaS575FjResm/KYyRcRYKmOeGVnt9onqDYOOYO/U+wUj0Xvf7O77mUC
IHsbxe22zpMPzgty5xbjc4Kx4KFYktd2iX8zGc9vnAamf4QinhQDfgW0HxKBoe5dmK/Qxfakd/Rz
iWlfRe/WuPhoU7q71iPdwIS/Sd1Gy1NNMBoG4o7zMntbhD2cC8ghQRhHqAmhpyDBgYW3Pp6fJWTF
3Kx0U/s4SmY2iCE5kbjQj3i2DoMiEEOVr02eepeFSYtlL0BqnLD+OcJpjeyACX8aqScTJw9a5AKY
A4flEZz/9ZABtEzs99YRRHcmq+C+hOGONQZOoZQIJgvUYHlYoqhbYppNuGr2pprqjWrdNXCg/v7Z
x0lSfHwi6G4Iltx1MRaGEUGdintOKo7rXTvskNefTZFOU/I4k0L4jtiLafC65TSs2mTYLQGJiyi7
G8TX227C353MMDcb4mEzPEtMH+S0pxiFvk5HJlsAn1R9OR0Q/z3YuXiURenfDWqHNSjbWmPQw1V2
GCM3JAXEWZ/cDoLngITI/FqMzOwbhl87kSVOyREm4nbrvQd3btqjaLMSc8m8dfAq3M9uuhOQsbcB
2tmrICkSNINrXd9wvECKtkF/rODOCki2QvjOLupQDxO4vsMf5J7ExKnemHAvXHoURjLWc4K8PrtN
/MYv21e0l/ZM/GHG9xyhEFjczxbn1HDiSK9ijP5IQbeL3R0DJhNbH+cawz5Os9WKQMOM3h2nqKnf
UO5jzO8doGzkcGQLOeoFYPBstWvJoH9q2xbQE/yyz6MQarV6b/f6MQJyt/HsxGwnNSCElenL50HX
z97cWq9jC079QZU3ABcemBnXuwxez6VXnB6jBa13pAznM/o5V85qR+NcH17JIf09WdHls1qtlQMK
qs/uWEe+QmRgnLuefZEqsarg4DiESE92FLJctNSWT/bqYeiyDO29O/+wfSADAarDPOkhkvcSNsJQ
74sYylQ/Vie6P1hFBFR43r9z7Kf02kEneF5c8bMeQ3SkQC+vygB4Yq2RY+nWvyCi+WhwOq7nd+R8
OQK/lYZgYtTG5RQyHE6Z7QxP1mpuswq32Tqr6Opv66ha9/4isMonq2vVpWvq4TZvIGehZsFN235b
hmx69EVnHrPCb7Z1TMlYd9bF7RVnf4+G/QGaBmsz0zGsoHhIw8HMt6psR6oDAiy4kum9VzkFs+SY
1KhyQKDo+JQoZs5u9PoPDGco7Fg4dgNsuAvIs5ndHPOvci0OrzqFuWdPusazgxomaz37Otaxc+2z
62fKs+Gu1u29jXs3Fj1mQZT7VzJrotvAJYk3TsmNMFSQcI6WfE9/pwdM47YoDNVzMZXoLNwaGYWl
vNOE5ffSdwRkdm5wSNay6fMCjdgSmLZLEjFyP0ESr+7HbvkwQx7dc7RAwOBqNF1NEbJWjEfHlz1A
r30EmerWd1i0Z3eBWdkUoJ7WZ7dUZbqzfCa6a+MYJ5m72ZwY6t5FE5t5FHzQS/ztufxgR7/9qqrj
Zm+juAkE2Y+fb02Y+0ijggHzeay9sby3c73mOSZqH1ALizFf5fIdSj+NSKew6e5iQQnvB7q96E9F
fo1CtdHQNST4meOEJvoJdeExqB20CKlCHxWF1n1Q1fqB+nLblDeBTUPD0pP3QA8elesibzPDq5s7
0AWTocGqLfeeWcoED4YNv5zlcCwRxNHBsVgK5vL0+WGKzrcO/4e98+iNXGmv8C/ih2IoFrlV56hW
lmZDSKMRc47FX++Hc23gM7wwvPdGwB1czUjdzao3nPOcUGd/ynk8Zb0yt/RFo1ebz05PKFgiDYMw
IntPyRlsEyfF/ZFCq5DKqD4y94r4oLikUfNYDi2YFu2BP+30yMK1Qxi5PE6TmUwb20OMYRvDwz8X
T9Afo5i6P1umm2iTz3VOwhPnBQGfJkOWjISutgLa6BhgKipoq1XB6xK2uOHKfHJp8bs/iZktrgGD
WNzWTo8aKn6Mk5jBFLuNlgEEWAPY1oZZsFtXAOclK4MJ76jX7h2ZVVvU4IfELIgcN3YAYFnBU+Gg
prQ4f6PqFHq4l6e0j/aAMZxdzXgepTxC+irEJhSBe7+CXv3bp9O03Kwm+RYjA+PERwBmCwReosfK
bS9D5Ah/+LpRxO31gWrumbKcwmTIQeHw+UsDCK7I6NYi4WIIgiFYhYlNPCexkZSQAQZx5gR/x+T/
vxn9XzajpiP+bZ/wP1aj589uiP/bXvTvN/yzGLW8f1mOpaRA6QCRZVlA/rMetcS/fFcJaHnKlLZt
CVaX/7keld6/hGexuFSWhdvD9tlm/dd6VP6Lv8OT4EoQYWD9M/8v61HbXn6Tf98yCsexWLZKtq2s
GflRlq3Nv22bRJp02mQFiWFppvvuq1NjZFDprWzaGCQHnYRMw5MhoJbn1XH2H7SdrSNvRg4K50Ij
nzo08Hl19dgFAcpluZHExmzhESyiHSRhnMMYigsP4hEWHJ+RcjhTFJkINoFB1T3jP8M9iug5r/Jb
lmXma+5a9w7gmhnA0NwW2HMX4HXaIwOP+7NGrCMXSESP2Uj39lsWY+JmpsYkGdMlwIdaS3qBorhF
KD10ZnenOrEvKjWeKPTeMmtGe954DLlSSRCxGOEwETVOcQ/3EfO4iMgBRMeBEMecqN/9xn5XKJXp
TK1Ftd9jK/eYt9K0lv4X45LPOScTwv5mtgC2vVzZWD4dO952xvCC/RP2FixO6y8Vjfh2EWZo/e0r
WhLSr7I/ufkxZTaOI38euIPJqy4Jj8IH+xlynrjVV8TytjcCFpbZQ2kYi4n+0LVkWFZvSkVbNhU0
XjS9ytvWjr0rGrRIpt65HarM2SBmB7AeyMG7MbfPrcleBgP5pigNYOPh3syDne++GLWaNpi7cUek
hDq22Oukixdp+GrDbZbmq5FpiIhrvBJDt/NF/loX3Ss6mUT8iVV5W17kBlWs6+svfB7rLtJH0ue2
VO+nobA2KQN9E5SzYbtfA2SwWmX7ZCQmy7k4oDpGFXLzT+otM/wDG30Kkmk/2GDYHevQKPthSEi1
i/BneU4AAEftDD51ZKAF9FBxSMHlztYx43/y+i7deCijOnM419olm2uWj+mbX7zUJivRnn8nuWXo
S0Ivh98v14PFX5S5+DTT4oDrHaLgtCud9zDhYjHHWW8GDUYIpT+bchZR9K+svsCSEVmSNdapgp2e
W4qM0W5AANaYp8FxXtioIHRmwXPNYcD3bfdb+Gw+FHPo5jMVglJh+G5ewjKkWMECKZJ1WXvJkQti
bVSLhN4mAd6dk3sp+p+AxCMnjQiUDeCKMI3YdK3VYdEkWCDyME8sxrMQaGwUzmx4I79DsZa+R9ME
TdR0frXSlBtjAMEdzuI8THW0Q7CBbUguyiFPVVuMOae2QrA/7oaKsWBB2BjQApC4YzOsB9milvi0
5a8CcVDwFbcjK7ssOQyRiq9C5uecxfxh9NkM5MySHorabw6Cyp99fA2FIgv8g0kespisi2hTRhZu
5EOK6ZuryuIXwcbjGZyM89SXV3i73cmPhocO049oGoJEIauwqDMfIWizwWbEQBLhL/BDrcugz0hP
U4+mOUqf+55bc4h+D+VjJC5dUq+QJa+kD07eYRahFkwe0wUS8MzpJWyxzsNB08A7dPeD0vZOYIFx
GVNGvd64wwu7M0iCeLPN7Nwa1aoZrWvHe++SmDLjAbLemW9tgLWZatOFAPKUeGIjhPV/sXB/BqLZ
9hmK4vR3UZQHrwZCA4FBWCyZnWDteYiqBYdjnhETFVCOXtyF6lDGOw89feoiomNQ2udPZg1KEFz1
oEBTY6drrYepeHdHnOXZL7vcW4jHFKCoYHju5lO1mN74wCTiGoTiNiNiA0Bd70QWHSVtnWO+GHIA
1nGHCdiWREayNw1MVqoRTYNpnOKxASByj7UIAz7xrO1HNJk8a/qBt2kVd1iS+fniEHtBYe9noHxx
9RAJ71YiLsEHG6GKl3OusXHkLUcBWcH19FwyY150bRNA1AZMEDm3W1xei2sEI5hO1p3vvOoEOQIr
9ymh2AXtRVEUhPo1BxFRI5lzf1qHQHoSHua2JWGIPNUu2iSI0NvivSTlRDdvsXvxMCxS324ILTSS
bYN3X8fZ1fOYVnnxbtThK9tw4rdxC7cbXJpx+rv2Np0KN3Mid7mUq1zjJJpxMzE3bWN/NUAr415c
IWi9U62ziSf2FwWJmSUt7jFFSleVwOzzt9GLnzqNv81a8C3hR95/5jX2yNw6uC5cU49wELHAK51z
6L8vsMUhHrZ5rjbC/BVGP7VWq1n/tF3yuyZOURMQO8YPsameG7bq3RTdDb710DDxmiA2DdbCFlpa
JYA4w3c7AvBQmL85TZz8Z7ZnbgBwBgWp52bTX622JbKGGFBBZFhb0hUYaFTXoQajq0iU0+XdbPk/
GKA+/v6ZP69EHZASm9Q3AgG2zrUB48ZCCqM8uPtqVQcWDk0Hb31t1xYZpcAdWfw2RvQ6zPax8Zs9
O1HOoNTbdxoJbJg+SUTURp5eR9YTk0uS1Udg3k8QjS12OQydYu7gGTMK9ouV13+18WsBdXUmk2kx
FPVYDzg78MZBB8sM4jU6sj9RlCZPLAZBLkjY6o+5y84oe3WTd54gSC4wARlTgjiMp4NJ0Bw9K+uG
8otp+k4WdO4LYZS52BC/svg7l/AaxhjPGkRj7QXnQX4ojO254KWNyRkEI+JtisHnAQKzSF7GTAcR
4FYycpd7DrWnVjmaX0JWkFyGIRcpylibtTBtSu5290KTGAsY06NfN759TtdosarJP8Ah8P7Krdfa
RDd3lBL6PQc1zXTrzoF06/NMw9SHVAYOCps1ATKlqPdc77ueJHairfZZyxiqTCnZ5Ire7wCJ8GIG
vG2iSb8CezeA1ZNQd4oZdG05tdhN/EeGgPC6uIPIhqRRWdXcnkmJPjX3f0JH74MAIhEx9FLghrce
L8bI1KlySC0O/M9Ij890w18YhaHWm/VWTchDbMuHNcSESRn1ygG04vFBzcuFEl7kKbM68Ys6hkIy
wAQD4wxFvT30NzuKh01ZckRjBoKUysKxDJG31OROFN8ziZSZj/FbDvKlDp1b4KPS5xPAPhmO2TJt
DOQxG6Yzrg16PHN4DOMZct8ugkPghOE5U028ySrv3agYaXqey/x4Xofo/mJ8br0ZP/UeBI4w0t8Z
sTHMQpZqDkOP779YSX1P9Uj6s35UIjo7pA9NJuJc9kUNo500Tk5YQet5uNbi1NnWT2h73x0TfsW4
sG/0sRmNb7Y2aLFAhdct50fNcdCfymry2AS+O+NIicO279jNV9JYNm7EuhTx765NfsvEXvu4d5W2
GNnVb276jed+b9dkFwTTiskKUxGU0ZhqZpRwPU7EMjs5GrsaE5uBlUOPfjbKSZD6ghZ3p7GC6Ipg
zurUM02oBhLQjOredyjU2pyrnO2T2dxBdhJrL5cfgY8Ikv1P1uzHNN504oqN5ZDrdp1EfDYUG94C
yuz8GkfWaeSPZpcjq6r2HNI8Be1d7kGxTREUB7iq7BGs9zcB1CuoljsM1Ou6fLJ8e18a06uiPmR1
so2LtRbgyEo8n2NyiWAw96915K0G/zvOMIOP412rx/1ci2MoftUAvkFG8rF5trx0D+8aMAQ00E7v
yUvk32fWNwzcxNmzy7mh+czF8hPfxlNUHpBakhgWuGtqbyYt0NLn6ZQrgKV7RQxsiiDNw0wLmDsi
dRzP32YYiTWPy+fYSY584zYr3QeXxx8mcrMdlcaO5awqgeDJqdDsYEgOf/OYHo0C+/ycrPpR7A3K
+MjuHvye+iFgDGlW8lBDb7QEKYE42P+ko71OvOkxB78SjlwmYO/IeKSKkRqcXWKEK8MYSIRuVfrQ
I+FgnUByTTlzXCbScdg2Ge9D5Xx4it0wF/yt1vZT4lZMDSRKHCbqVZ29eG2CDpZS5HdHCmo+k9mG
yYScm5EMbKcjaAqdE3ks6zh4tXtKUWrrMvp2kZeXdHEUOf4EKBscxPLacXSutP0g2c2FzGMj47tI
XzrV3ZlVtJrJBpzT6CC8A8YVaC0UtRIMnwg/O4aqc+BwJyHNJWqgfkynY4cHTXgOXEAFFUdfJJoo
oM9WccJheXVhR4r0YGgAGrJi/Vo+LkQCrCz40yhd0sPECDgV/YVPO0xEnhQlkbIgo0ksktLJN5gZ
hmI7sVnFTQFWhWE7++gTE7XyaHGxTayiubhXcBjjAVR/3F3yi9fdc1lysSyWAALC3PA0ibfOXYpf
VKLdZ6rhFAT9Idak4EnzLKsf5qBAlI4D1caCEu84LAYyzD5nns2YX3BOnqcg3GNH30X49auSmKbC
u7ZVcAl9MmVpOS3AuWa3N4nazFETtmGJkcyAaIjvZEYFaJ8y6zV2432q3tgfr7Lgi6j7FfbqvVnK
FyH4qAJ+sMofIFPbmAjCqAhZYT2aEBGIdMK3v6rs3w0gBsv/LLDABt5uiYum7t/O2xSkuJAkxZlk
Lh8EvLGiufXDa0UNJjFt4J2Lm24TyHcEeMgDubFRwoAxeqnJvukdD8E14k93RWD83dQ9L4RNQURz
yFHRGk9SZ+gO6IMr1Hk6XQ0Gry6OBZG9zXXKpYwcgpDFcPow0EoFw73m/UF1tp2FgkLvbzvEJmU7
0i2F2yYadpXId413yYX/BWTsLsngkBXoo4t9sqRVa+KuFqr4s9S4Te1LX3y56RKe/o0Nb4uIFnYb
UhIwJ3F80Ni5ZnJ10Y5fGotlcYc3vXyMx/6UEelLfucssf1jhwf2tOPBgL31qSjhLQwcLTI6lwJL
wfmEhUQlSVB8R9fTtmcXMTpzYsKwgDnJ2GC9xLYK4Jjj3xp8NrVl42qlqDYyop79jx44BwZPrmT4
sZQd7GfuXCaQlm62Ke9hX/YHmNVbO3u1nJ8mmy962Winza6KCCxwSoqt+Dz0SzhJX0LALpOD5Tf3
+J7APNVQyAfjSybxQ4bIaYL+gggBPJR0OgYRbJnj3HtiC7W2osXRO7wpyVnAVmuVEatZYceGVTc+
NAp4GWwbhOGdca/BXAtR/87VS1woY9958EnN/CENg5NngPnvCCPP9BowxM6ke0GBfQzsn2bEXg0q
ZuGIJX53A7eHfhxCBrhko9H7ccpYzpT3k3vuCvxSXretOPzY/e3CmP5u9LlajH1NrgtjgwfN7dOM
iDJT6m9dPDAvuyPSqzuwqtc23RWSwRxbouFwOpfmbzhh3FLZ0dYUh0V1wKYCEGz6wJyHHZKdFz2C
L0/mIsKff6Oz2swyPzoBe077c+KzIXjdquLU0daHASIn3P2NbV9BLLxxJhCbd8CD+YeV826EpSSx
r9bJsDXRa84DqW5tforChgelXxlVuumspL+z5qPOomug392hTOD2QEIv3gXkOwS3ILaYozvJNlSQ
Fm39PEP9j+xm40Ad8+Rz5vU75aPqGKHb/dHZtxbJLtApSmH50OIenkSylX27Zp8xgFxI4KWrsb4p
pkEhmnKz9C6x0X8q391YDLnuBk0s1GMm2HTigoAivPCZxs+R7rUxHz1T1RiY5D5dNN8dNmU2j9iU
wTyvwmITGONPUSo8F13trgsB4BT2NVN5U5wuuAqSn6HbhIY4PLv1S6K+hSYoYqTsxMoERcENNtAD
jV1kzfkh8s29GxoaS3R6jrz6j+38sROTXVx6VrTaUzdtS8iZMdQIq6fvB7pONaJurobmRY2eJ+Ov
uDReIV5yM0Dt5fGeuB0aYdPx7xZfZ9Yep5ppFqs6dzxUw5UKYyMm5Fy53hm9OM4sFmJ3+IlCsrYb
59ADcm/EOmQnKBiGjuTF1s5Tbae8eE9zQT6O+52kctfIvYRptRD7GcxsvOHDdZY8Arhm/gOBWMRN
0OE5XPLVRGSHA4nGLa99UfBzsOdxxXNgsQEJKWkz3/ul63DtB0eBb8RR5bFL5m/adTytxVqM/nMD
P6oVK2Wt3f5s1G8V135g/LhFe0YwbRnRlhb7700pauJY2wR6PQ2nyPDkwodyqCDklxX3SMP1Vo1/
4gm2bquoEkkiYJG+7Z2fiWgPjKBM0EwI3eaO2v46NctAlhZNze8B3fNAmW8SRQh97UA7hP/80crA
f1ibYYk0cIdbh4qCKmP69NP6JTQGeIRLDLtnqJcmbV7tpP1s0vFPjZPAhrKyKA2YYNsEC8j8lwWU
39gxHlxbAaG4DgtmYmq5GmuelaBllGHgj5vz4yj1qegJ6qXwYAy7wkLzVlT+xdHViW8/iSR9HWkZ
hbW3Jn/v+medQBTXjKi7C4lmO21aFLTwVaFcTHP84ARPuYxPkho46t4IpCNWC5MnUiNkPpdmfAUl
7LTfWAKuQ/O85CpIetrcoVxW8yqdnKd8vFg0WzYRxxYRALCrakQO1sCuWgLnrAArhEO098z0pRU9
zaC8RU1+slLe8QwiWyG/fO2fjMwHoVs+D1P2XTHxMSx4EVgDHTBB7aVOfgMO2ZlMz/xIbc2SMRIT
gIL4XGzNg9ph3FvxQkDF0ieQTBR5QA9Rf5sWBaxr08tWqyR5cNLXlqz5jJxdq34tI7Unr+8ZegrP
xu9c/mot4nGzD14O9vRoG16l85KycS7hO2fqMy/rjYZB0SeQlyMYkEJsrGi4hHIhGiJkd0/BiP4s
5ZwoHW+NUDdLaxfZE/FRs3/1iJ+QPmxNZDECHMFvfDO7ZIZP0Hc7ZdZ/ZA7FmcCsYNqPFqSx1t+2
JG+Db8Duys/sPyIv3MTGCCZnZ0ClYRO77ihOUglNgNQtRWcVg3tLfiFfREyO7eqXj6Jm8MyHAChX
m0C0wG2azaioCqRtbES86MmvxPcSv+SiKj/0fkNco4lqLMWigcfnrsG500Je8/r0Ncqmo66sCzX6
rUU9BVhEjX85Z4A5UXMU3L2jBbAiy4zFI8BLZbawq4rUs45AFOnS7EviGVe8/c/RzBaCRpynL3fu
m4xazSjALLbQNVpkP70RVofE9d9MtpkE3HEyxMV7ruLXrp/JxQqLm5NuJx1HDDL0J0Id+FMFdCJH
P7QTB7yXxG+qMxHZqIRy1LcPeaZQT+hpB0darVBDmJuOf8Cr/5aTNWMhAjNLk6hwTuQ+2qK6H0G6
Zg2JZU1M9CrBkAxERFNusLDAcA6HHXurXejpowOdNBeLKYaAtsIE62zTgKo3pq1tM7t3eTduJzJP
QmZ6KnnXloF0xqrujALdjtvMb6i+4AsY0envF6apcFsScU4C/yFGanKH60g2JLyE9rD23RjPkb0K
FZisYL5YQb9Ph2hb279HbnzWNGSANNUOa5vcYtu7993qeSFDN8dK1UQoFN6XS9AEQlLAZAAnbR3+
JANPfnqq8uK9iY3fsP42VUjtwwQX5BCSblYYebTQzJMJ2Zf3htoXJDqppgAy8R4j/Cx8hk5du+89
uYWiDl1mKg6SmDDeAmZlWGWnv5zmqUnQvnIEVSTfBeOZF56cA6IY4veCjZufAOhG4GtH1iaGP1Az
fLb4tNSCPBTOoYHwt6bfTlkEJdmQND8ZcJVY80Aw4rk0Kk4OhtdL/HJrp6JZttM03OsJzpFbhDtL
EhRPrikLdjyEPfeXEQXBGavSphadfw4ckZEOOd53JMMSSgDQ10wvZPCaz3p5iicXWkKcEbIlL5nj
Nc8per8IkRtH98DiLUXLY4TzYRxg3ZWTz4jLDXgystHdG7n9mIRtCUnY3ZeageGs+AHiCOtxeJ5k
MKFj7acdXoE80e4j1gFM1uq3bbIcm9gwXVPS6wOS5YOCzNctsgAo/dk6r+vgvpxJPm6bFt8Ot3mt
6N0b5/T3iyh53I2apk9k3SNeGP/kzvmLk76ElcqeEJDXJRkCMpQPgGOSnemvPde82CMhmvAIfjoL
MnYne8hKGcDDXsmLB7ezGvtx3xm8PzXoOYBpGRelPzRHHNzWtotZVRCPcxoICBsHHWxar9iYgtQA
VHrwexU4xbCz9THt+vXgjZz2VhTuioBbQPFarByHlzDl0z6p6gX4d30g6vec2mFwtmyLp1c5QOag
4fKjvfZdT3ZiIjeVjXwvIVLaN7C/8YHmsc7oanvUHR4F+OjOoIPSpl43mqiyMSbaRNdDDio2TU5l
3h8yPJNb316Eh9aGLBfCMiuXqeNUfiq2m0leVOthhuDu2eO9zDv8dxi/SM4g4N7nA9nDb1mXA0gV
zcf+5FUOeDKnOINtIyeEgq8bHcorOOkMMS+hS62UUm2W5BSCtTBQaDE8D8iAJdhJvGaljYYXDNN6
UqymC4fP9RBZ+5K4AqEsf+dXbPXUmOHvWp5SoC+u0xM0S9Z1ZitgBKnv77o+viDDukuKeT7d7DmI
rgmmJZwb1iUmU8UlCGob1Pb3YH3yVvivqTctS2lr5YVFcXbCb9L4/CdoiGOXU37nzRb++/tgWxe1
sPXT6tUbsJH5UfKBLhbWee+2a8vhB0qxHPBy8oPWsX2LG85ZB8XNPvXYXPYTYn9i6mk9c4YYfqJe
4xwWotGdBsWey7XNYee32Wtf8n2BIMWvBTO8adPmNCG62juBuU6L6Bsy0BOVvr/iXJ4AFQQ3koQ+
DZOVpD8hj/UMBnMgGje1E5Ajakf3WcHizI+sm5/PYJomxAGwHl4Gu0cU1ssLm5bg1vkQDwABZHu7
pwCIZhZuYZjPFJMF4qgW1aFff8bK63+1ABkquaQ9qLDCbWG826pDdi8pKV0rPU9J/1YosvZ6GJpp
G/HUzS7YbnnLInI9xgJxdkjqelKM5FsjUF03OWK2KnIhc/VEfBr4yNn76J/AnJEQTfUhw5YqNCdL
1Ns/DityKtERnbdRbqsWAEpNWDdbDN605YsdKdRvU80M17mN5kQY9TLr7OPitxESaXU3RvaTbllN
ge0/Nk1NWXqgd4j2djTRugfHnnub6QSGY1DrM6fXlK/b0n4YDWZVAQI7/vbuMrjrvk+8jec5cIII
Q0k8r13FiSrP8KByM1ArjkPa2F4jxgcsnwAlORgpHNgOcXvgLgEvkIcw6tylE/FPdm4cy6kO9oSw
/2mRSTOUK+pHrzeYP2JJmkFV0eoTESfcCjRS2r3C0cMLUqRHonB4zvqabLEaqqWiKZNEEbp4QkaC
G2Yt+jXSbu7bOA93XgIaeyABzAc9wm8F0sqYX0o53Ntl4HOfLMh/Q5yGBihEWmw520Ly0/SGiVd+
HPp6nzTlRyDIvA688IvN0qID58MA5yJcGGzoRD4x5wXbwKtvAVrqjegBjbFOqrAglZRLNNKWzQw9
I6uFDtA+2oh01tOc+lvukG4XtLDv8bGvkhy/Z1955aZp4cummczXQGTfocGs8WcTJt14bxOjJnKh
vXIPcJxcRmKHgcfSoeNFTElxCHGQhk7OaK4aD8RrrWZlF/QPWCrCEbmwDymTTYhF8PAiasPwEK0a
Vul7Zf2jMvRSMm0iXZ/iuCVvofGWZ9c2n1072GClRs0bDvhGHfVkGMUfY0j7x1JJzXIJfwriAovX
Rfnbv/JQKw7MR0kDgx+U9cBo9e6+Li1SFyR2k9o/8AoaOzDWaGf84Rp57YuReN0eqzDavAIVeeZb
OUkMvoNchxxnNbvg9AqyXhE6+w/Aaze1ZIbOyMF8blBF0Qem9zVywo3RzvK9kOCXgunD8lu5z22U
OkNV/ka5Fn6QEPXLKL8V6PeLnmv9TKB6tyLZjwYNl3Q3NOrZ1pzZwUA62d//JMCGHDHddxvDiZ/i
3OaEyRNKo7it9oMpCfGdWM9VbfTO09TsGl2BfxJu8RzXZOVlKHRDs62Obpryq6dwxE1R17dqqspV
KqGJwtGpb1TI61hxz5YWYV3RFCcXmS+COyPCI6SLmtkLAw0fZDjRNHxRy5fYzQ1YSFdob+oomoIZ
sTkwFgwie2vm4isHtvQ3ZrMaWlYACCCvzjzBU3MIKldlfFPkr03MnY9hzknQsNnaxLVJxlIUDicU
OiCVR1VcZrItLubyJW819MFExHgKuG37RBtXt42hH0TBNnJ8/Tw6yGuk+2kbSQSO2GGxHRhqQ1JC
ucmLRgJMhvtguqV5RJGQ3DlYG3YYjedTUda3wTTUVbI2mbptkFnWsWoYC+iG1jGG+/NgRtau7opv
w6+bS5omxyqk1VRQqKHvEGzeJRGSmWzf9MNwdejudnaN04DxWqCt/Jbj+L5RqBU3CII/oOdBQmYI
xaE0F69ziAslDUfFYyGxlUboRXNri3GdSZ8KHawvU/NcAJ8dCUwgu1gW0CXD/FW6CcyeBA060n/E
HXn52BCngveb6ZDnFo9eOhSPLGWBBEPbBDNAoLyc1LPHvbS1ezlAaC4YPgZjBtTLXVeNBYY3QYWN
YqvfZnFj712msNuyqtqNDZbiWNvZz+wk0Snp97FwivvWqmc4rKDrJq23ru/UR8q1h3wcre3UcvuA
5GDVRoTA1Vu+uIP9a54svYlYS+HRC+7nqjbuzeVLOpVyhR/mBU5AuJoooW5tJLAQJy6zJzZJDpFB
t79/7ilN8zpgt8GubQCtTtVdQ8Qd8oMUcH6c+h4tvswvqNZOvBfTg+sO04P0wvFEusLr3CY+glQu
kbTyu4tTTP2lMknvucvzeJeQxRP6ht5brmIaUpX+WaR9ywqAkDZ4MK29SnrCpgYK7S1WHfvqu9pm
RhxYW7cQ7O07bb02Nnn3ZZPviypRN1sbfxQLU26tzLqXk+8i04MMZQ/lL80Iuu4besNEn6PJJ22g
LugHmHqyZMtLKN5ztnFF21/Bk+JLzsI3NgztFsqH8dHRzSaYGSuHUnYcF+Jv07K5Rx9QB2G/qZSR
HydgjM99IxERwZmCepldBGDvO5QHDNWAPK5Jo7hLvdY6mBVlNsyAAPGd/d5NfXtfesy5wjx1qZCK
8VxIdhrIfvMIr0IL6hL4wLW2+32PI+MubhPsl1VsEUnQxfc2USpppdp1NOfzJ9DrDQd38DaHAj1O
iuaQ5/cLiBFl2ljepxgcXhVWWJcbaJ/YPgTuXKqb9jt183FHkNRqMOBLSMpwUOo9h/Ykn6yMmCaT
pFbTmU+SVMXnInH2qbVG9SYusl2k+gjEVm4LWTfsM4qJEg3/P6J9w6s9tGgDdtjExYZsdfVND2N9
MAJgrRgKWA4xADraY1O9N0tT5rPunhBSEg6gbypleMlfOe6mxcWfx9OubVtyFERj7hq7+RUFtn0x
2NDBnm8YcPtJ/hLEqnmgJH8OAcRBnJjFtsKQuzKLJttNaMjugp6xtQ6C+3ikJMWfeTfVRbxx7STf
j8X0lFrYQ70m2cneY8/rpM57DMee3IoJryDGMqfKGPVggmYhOnyrOlPvoT9e2sC999xJ3kUDO45w
itN9N2kTx7EkGrZOaBw3rjXrizcQeY+bZht13p8Gww8UnGRbzxm4eXdhZCVsSCd5G/35La9oXd1Q
YZ8fAvTdBhEBzcTepkNBASm/5JQe9buYxviFb7xrSsCwcewQ8KneCKb5LALxEff6lRcI92MYgAsr
7PPigrgLS1ZjZTaSvVv5L3D015E/Or/0AGqDmZfaTAXT8hCvzYOLUXCG8keEMI5bp634/c3qYHnz
mXok2g4ePA85DB8WIWPHJnBAgWbyOVK4CQ1SIFiVuZeEn9FIYOinUSEx3YUsXs2zlwLSn2qBlqwd
4W+nDC9yTgPRBwM9Ge1HVcCE7RqBrs0S+UnKLNsVi/IrjQh8IQdm3LZ2mWOG8rtdRT3rsEILQoP9
iozAv/WwL1IbrF5ajTtLuAedj9fWG0b+2IMQG7z5fidJVP5ESvvaKh3sq947a1EOTz50BEC3yboJ
CWk0hU2BemoSLLHJEsHTT1N0m6ynMizzvTMiPFCduiBBgjcGC/FQeTkKXXKlNhPZGz5DRJt6HC3e
XdMwKg99poRpd/ZyzgoveFO0pyuhUnurLSs8EbaD5kQw4c6HwT6nFc3j4BUjFRqhMVbAzFfW9cku
E2KecW2JIjh4SMwuiIYfo7o1mWbSrPdFBhQoUuBQPWeRgtgNBwsrAy96bpqgvEzIBdgf5RgFxYii
LOpJJg7RcFb4BAF+83HWZnyf6zC57z3ss7wBDqPhu6mXAQV55QNiJFUSKP5KkswFekZfq9kjr2XG
DZzKreQHPsfmpy7t4ppWxmcv3HbbaRXeGaNqNvasPey68deUdQIPoT5k/rQjURtZZ3FWI3HqYYgz
RYuw2pWiyA9+SETz8DBMuWbBDXfQrA8Y+j5nFxWoN/0qF9lMWpv4aSyJ7ogZZpKggezizuJ/vBeg
Qk8Gnvu1Zy/YR3ZiZ1Vj1MySDoNONjVHf2rOYvDv81L86YRRbQLNIr9jYDlp/5o5aPlgzwOIbAnB
aeIli5zZh8sgh9iDnmlRRBi5h3kpcJFbDYxE0q4jnr2bIBzEJi8agJ0nRk+4ODSs4IKo3zkuF80B
iSDMz0DxVUxzR8PEcExYUsdkxFHYVNV/sHdey5EjW5b9IpTBHQ71GpIMBkUEGRT5AqOE1hpfPwus
292ZzGxW37Z5GbPJB1pRFMFAwNU5e689CRJZszY6qzP2o5zZr+p6Kun2WCtvzmiAMBmdaYNhbUBC
nKph/Cjbdti7gRr22vzBleTzFZZ3VsLeWMRs7zdFNPrrQBnxEgzTWUhU7iq1jLvOyPdsl6utIuue
ThSmPJgR8moScrqs40fl4ixRXrQZ9Jhwb6p+YwdatALDjSYWL0teu806MmyD6M2zLsrkpS+KC8/3
MPwpTESkN2JVVeOHSjT7MJmlc8B3DpW/H9DraMNVixPnvLexuNHjUmuR6M6WQsZ5Gvfi3J4dSBQ3
d8adr0/6nsD5NZiTJ9lReMocsYiKdybybFM6NUoec3iOHFrrUWG8mdYpcAG309ucridCzpvHoG+B
nMROugprNiRVKNbJCMrI6gDWt7obsbvLkCVyPB50ZBV25lIRZwkvi/qK6XyB9HeAC9NuYov9yeS9
Ogmg8EJAFxBzpCpUmKUuy5qyPuftwgvuDfWgm4gmZEcnjZx22WA3UJTwQgz6UVtepRYKiCkeOLPi
uUMryMYethOSay06jwwxLqlBUt8AWouUAzB7jt4wJAzHIx/kolfEYBEJEeP9jDzqmxxwRFJS2K2T
cF3KXCEViK6Yu/pVmNLu9rS9iyNrJ1LrVmJj3TYF9GCdFF+3Jy7RMooUB1V9S/vTW4+EhyxMn+Of
Qcps43h3haWXSOF5IQ4aLIt9pBYEJE6GZnTTvLZqQz0dbzRyF4q2BJLYw1bTpuG8tPJ7h5IS9DkU
mgZRRQrxN3djXqTZuGcTSsrcCxlb2Gf3mUxPXaOO5FA3QFO7C2PwL5n7f8h6egl1ouI99nVDEu3r
2Z0gaoq5UJN41MnVZMAQGYPDzCerVWVvTLMaZH/cFklnFWcc6vc5RYVdx4YF2TNNN2mAObVXeAYq
5NsdgkQU0WhxogvE2unZSH2prsjDYwx0qzG0FrqTvVXI+ya3giWElEWFLO+iw+DdtNu2sLpzM/GP
SV+xeImU+n9dh+TO45rkqLMQY04Hn9QSf9oPUzB82N1TBpAKSW3aXLr+O+FDlBerkZ1eQEL9JONN
n2BCCCmAAHIgWIZDJubnHl2/TQthdM0Sj/khSBOQTVlwqlogLlXBcJ3/N6ZIvc7rvdvF9McM7z2U
qbmC7czqDny+ijZFb7lrfTKGVePVb72Pq7CQMxEGCtUSea+2rdNzEq62ThOiVBJTtRKhRthlk4t1
b9NrDOg7LUc1jWz6ysuKPdVFRADL1Ki1h5dhqaK7MiyzJVGc7sLg7AzFkzd/GO0JpUpENGfd3Qnw
ptQRwd+aU/GjgqRDe6gxV7o7HB16Zqu+qGI8LW2+iib/vcPpkGB72ykdQoulECO4RXVZV7ewrqgG
SfYuaWteQwZM1r2ONsjiPEimB/oLpzl5HqpUNl/dQu/ybVxm1Jl6lg3nrTNskh1UEDLbvRaxVq+j
EuEFnQ7O3qEr9vrkA4MW4SwqfSjT1vmcBBwAspwA5vMsxeIgWsMwgMOzy3s0NQBA7sJ8gq7uUFJG
fEGyC5TxNEYXXxfNsmQqXgwGxb60HNeGmB68zuI9pkrA+e1JCwzQQv57bfnVXtPm8LDE6VdK785l
2L00wiIIvMJ8Px5lDoG2tYipCBrKvU5Cd9HkAO7Te7L7LgeI1NEsrXO2hIH+Q5dps3Zyg2BA71A2
JeGJ0m8pRPB2u51HxFzUplfEq+5nkvuZY5bPuqyxFRVQjWU7MfLH/E5pzBWUDbhBXS2ubMR6ynxF
h3Afukn1lBvhpUpt890m4M81bt0or2+G2rPvKNy99ExUex/XwNAnB0Kk1FnipztyeshkCPsYSFt/
0+ICWNltYG2HerDPqIr5uHSylySWd+0QjofGZA+UnZwqHu8sj66DS+8WoKx5tMMq32ekXVFOyV9U
li3t6GaIxHRmzvE9EP461u0e6SNHweWkTBrDjEveEsp2booZAoCKTuXImlk2yX3sFQQXkTq4Jao5
WMLjRHkpuCX/31j5P0HOSgH8Ejbvf8ecbd+ef0HUfv78375Kw/kLO6VjuK6uiGsUJsbFfxkrxV8g
ZR3Isa6YvY0W3/mXsVLKv3T+AZ2xDWCwhsSN+S9jpfMXnxqWSw9JCFs4tvnvGCtnWuRP2Fl+ky0M
U0JttYTLEe0LdlalGrworeXIV3YoDR0c3d7hp1tx8/cv+5kPOxszv15Cua5tw9NUSte/XMJ0XM2Q
VYrgME/7DGGWhv67QuRxaOpUQDVV6OX+AbP6BUk7vyzJBXXApFhchQUx+GezaAsiAOS24yygBOCl
0M/n1qmWh1AKTEpy/0DA/cMrxDcnDAfOjmnK+X38+WpqKlKFC93Bh5Gv4KCgmn+o7Rk59S9j89+P
1f/sXnIl5UjT1l3DMr7AP8ueKdsNPUgF5eXUXNRhvPGbiqzq9t+/gYZjWo5yTWXNFrtfX9JEklRe
BDwXtFhugdO/JGpOnODwWulnWdldfv+MzM/AL8+IMnn6EOxjItYVJc0vlwMdWLY6KRC9BCgwbOwk
WHfsKfSUQ/BsbQ0vvr/gF4oqiGVLB8BrMYgQfTr6lwcEm9XUZBEzcgvP3gNjA6k9/MfH8PeXZenz
0EfzrUucy1/uYpFzfhdFAknYPrWCPk5KqE5oVWx7mpukObGv+v5l/fbcK8t0mDiYNZRp2F+fe8qK
SLxxxWK7QIVhHKrSv4B2srQLFJG0Pr+/2m+Th7Lm1wdJROk8JV+fe5ydddmPiMXYhbKbCpfUiP4J
xvsFMjy/UdR6BPOmMT/4X594J5B5OHc5FtBmV0TW7UvhwjIMtYdkKo5p31L1R5LWKX07Ua2AIs+6
dzcn5WVTeZ2o/NCOhClX6PmAB8fJ4/e34LehP/95mG9cU5LchdTg1wdXG7SkhtyI4QEEgkBuws4L
6wL6O0Osv7/UH95bS+gmE74QFgvJl3m0iUHZ57Y3l/s04CgAPTCCxRXaXdw/7Ai331/uT2+uYJIR
fOBNdr6MEIKYO4YrfiJfEQEP+UywJfn+Er/fPMYeHlTC3k0WNPnlEoXWxlKDzwiJUFz7ttxHYXuX
JSNkMP0fXs3nUPt1hpmvpWxTGQbMAvfLtQB0eYjdCdmS+C82momf3SY7QAuJGqup+9JjGE4dld5F
ILN3+LH65vsXK2ay99e/ABqCSZCUBGZgzN//CWCQSzeEjCeouQYVXQv56pdZd05HQ5ybafQupL+b
/OqWRfFHYTUuhJs8OX7/N/w+H9moc1nsYXYxao0vj1DO0TKuB254XHc5S768qAbnhIjyKk7I50sm
b2XJ9v77i/4+1droTxComy6cTfvru1yFpuwzeNaLItRPtq99AIe66kokZd9f5/fxYdusioIRYrH8
f12yVOCaXtswFFX+hrQO9yVKEVyJMl/1efEPg/FP7ybbNrICbFSDLliMX99NEbTU83TOhoijR0RP
6mXisL1Un0p3ZJaEU20xyz92Qj1SAL2EoX72779e7qjOpECb77clzNLQiFVDSvMJbbcZlC9SBi0a
TcohnrIesppwqu+v+IfxykMjOUHoCG6E/WU5Q6EqNUuwaGLtFCRz4zQqxLPe9q8RoaX/8Hb+6Q47
Bsdu9gW26bA/+PUOZxNo3qShfoFYZjSg3qGgpI95Kz1cmIB/CDNZNwhz29g5JYG8+/61/uGpdRT/
ZtIIw+XrBiErZTwy/fHUBi+FRdpVdsus8g8T4B8vYgocpoKOpP11PBq+To2OZXxRC4VX/dlnF5KF
1f/iKgx6lg3XEozEL2+bho2q6XVCejz3ZnQuzPSdJs73d+sP06tDpIZ0LG6YbRjiy5vFwbWau6W8
WSLeI9jooagTIm49a+YlXQWKWu2wooW2cZHefH/t3yc1Lq0sVxCprQTJCr8+JznUvLbJQqSJo9xW
+CqK6a0FoBeUb8XULtvh4/vr/b4j4XoWJBo5nzKgYfx6PaIMFa534iFiNlY9ecad4W078VJr2c4J
x3VpiU1pl8fvr/qH4cCUzUFQANTR5zX518vmwuhjrwS9OurlWkT9vRxBK/sWaUfOxk5J9PTyF5mG
O2+KLyBw/8OE9/ujyuWZVw3XnPd6X8eD1yb+qHEsWQzRqcEsWfsvAWDf71/kn24tcziVaWWyQH4d
D1aRIaUveIrMaoeIeeUg9hujNzmAekEln+TgaShXfX/RPzw/XG8+7HBnDevrvipBoELhH+l2ARjS
MBrMcDt7ZgFE/ZUXIm8jHOH7K/5htLgW95IF2DJAeX/dptdJ0sf1vKltfGdR0iKO7eZU9e5FTBEZ
ice1YqpBnLgb2bt+f+15IP66CwHW5DBEbV6vwwv/9TEqG0lMWwttOsSJkYalgTYWONz/4iKuYnCQ
CMOt/fKsWj4Ks2o+XYVp6aG7SZ8p0119f43fH0hO2xLiE+BGhr3+5Rqp7w4szizAoQqt3VBE0MAF
3uW11xrhv72Fma/FI+JSLiGpZ14Yf966aVTMyV1lqe0hWWZWWR+01i4PiCIi/x/u3e/bGF4RB1NA
W47LI/nldbkR7XLhV8iUzfBgTuqo+y5WandCEt3SsJmGfxh0nw/410fi5yt+2Zg2g1cQz1pYUC6S
eB0z72FtKWx4+Ii6cP6HDftlVCvEidNcsezwWStGnL3kD7FZJrbANgfAt6NoLicoHOypHbp4GiTZ
vuzE6/dv+5/Gjm1xHDTZ6rGmfd1OwlgwK9wacy3Vf3MasmACGSzKwH0N3XAn4rhcxSniVcsvbjw7
efj+8oj/vgygubYEjJQ3yOR5UJ/z9E/PQqNHSCNH/Q5/Pg2tpZfYoHKpm5s6wnj6Ov7HiNaXMrFf
USx+0tluu9uOVqaCzuyk4loIn7jdJVt0oW5YGzMWTMcI2o8JinWIvLPWTeAhorU190Tce1sVqyC0
cowKdtAqzO0D/xygGi7t13AJPNGXeGzNuiN9eMQfFuBZjLrMan5AeElG6u3QhfQnO4GeQC51Uhr5
vRDVMF11PRz38hyWuZmWjzKoyfCD0DOM0EWThvZfA2An8B1rSfiFi4PeB/opgFdkCeKANUfDNDc2
SFYi8720m1FfGINLtw9LczFiUsHwW6rpvJPhhHGxg96B618QfFpsqq5pR3AHfSBCahWpdOGEEBWS
iH0Qlj0p91XeutMEG4TNKFqKvGifXN8o1GsT9pF9UHoQ40d2o1D0PACVHKfrOGon46WRWZJtNADJ
YCRGX1P9DX6VznVxk6QW/esqQFr20vV6N8EksEyZlIumpCH21lFxGq4anD/ywtb9km+UBoigVcTR
ib2FN0ylPEe6jYYSDwqBzRnCL29ob+26KcyZNTnzZgLi3iOP+O8a/y35IApeZNTZ1nRNPJ5bWZjV
Rm/cy9xzxDmV/DC57yEchVS+jNDABxXBjkB3qtFCNB9kQiWpBbhYTsUtfXWYq1cI+AMRL+xC2fYP
w4pdfYaGSdRjNIFIIAiBaiJQRRYjzGZ4IVJ7SCHpWppFn8kscDsUuWe3tENKr7pru6rAS0uEBg8E
rvfUTK4yO7AStTDHGGchCUG1cZEnqZlfNk5ojhskvKl/ZbFnqHGjc4/Pc6jzooSG58RkJXhDnrv3
ZVF5043TtaOHQqbU5HUnCAzelooYo3VTR026NSPPoMXro4e60PUy1m58H/53gpgFa97zyB9SX1ok
HQC7M6kGnY0pIohEN+y4XOial5vvKFLcuIbLWTXTR2KOpIItMr9153RygOJIRPJ36vCh99hJfBkv
QClSfkRXAksHki/bGt61Np2C1VCFOioAE4HBeuQJLS5sItibq7HNlXGcpT+2kWfYOXJhCUA6DcR7
A1rSmBMKEdBgWhlGXoWrxiD5EFMZ7XdXFzPFpOi1ANtroZtV+qTlZAID71KAUklHy9KG2scCFw2u
LK1WWYkAITMdg/Ag7LQ2HHiyDkq3rsdbq2wCTksXem30OGO7tPDLgPZyyfhfaHWfMx2iZ0JkWZZx
GB5aN62cHzBiKrrQmoNfBhP5WFl7z2qx+BBDP4qLOotTIiGqyCIJlVnbd3HU9S2t26A3/Q19Ndu8
LypnuPVCJ0BNYNLkvFGeJuFfiK7ugfgEQVzNHhSwRyYVSCwKnMIDkl+mh0o3deeDve2IQKIiGL1C
dWjVQnxonSwH5kSKeObS1oZ4xsFWQ6g2WU5US7UwUwPmouwZvUhiZX8M2rpJ0BQUyjXepKu1HT4+
eDL9gearzB8oFOLaXvnY+sI7keSNlV/mHnpA74ydnpO+WwB/icaEUxd25z2gvv7Y+YZZXUU1qqMD
KVUZOSa9meTIEAfYb3tUq5qxZfhp3TUGwtTb1VXZc9AOjDKj3h9pbtP9XbH6v80w/X8ot1FIdhb/
fRPtvHouf85s/Pzxv3toiqaXoIFms2cWpv7JGf27h0Z3jbOzYTicyQRnBsV+9l89NMP+i5Kxriix
z+c0Wzf+s4cm3b/4cfiknGZcCmLUFv6jt3fz987o75zNP2c3cgiaN4A/b6HYCJgmNVJjbjpR0Pyy
QUxSlfWGp8MixLfRKG+G5A0b0sPwD2FCpN/Fjp/dMDozD8vOZVXbh36AOogDM74r0HFRAnAu6CXn
1503O1iMiAgzaolIpmGEJiZrgYw8JAMwxOzYy85tTDLbUenl0aW6tiDCRL0RuzsWcfJOlY/NsNed
QPoT3jTYDZhMmD3T2A7Xta/jH2pbBf8tvybC6mpCW/zYEGXcdpQna2EFV/50jRle7NBvWmczCWUK
Yw92nBNBoMGp5oogvbLDbitCwz03WAsW2AvEAUF1CG0N3oLeKm0jIIKf0tJ81mw3euvS9nKixP1A
MfYiLxNrqzsN+lgdnLrQAv8IjlytW2gjq9itgXXn40nEXrezM6taV2VlPHf1eRy65g8N3uoqSbKT
5UfVqo7N5GC2CUKmWF60UpFf0KGcgRCfHsr5m1b1Rr60hOjdqh1gSkQJhg6hwB0xdpfWE4EK/laR
12FkJI8FPFZrYHmUM9LKOC/qzNqnAeHWlhMhP6S0D6+/XxMtbIKIsGBnel2BbNphIUAPVfnlTTCZ
1dqLMQx2KOY2lt8e/bxpzsgdbZCS/8eHKJAN4pW42aVVVm5DAtS8kT/9DCZBvcssV0fGEkPE0Es+
LSecyEX51EVJex4TL3jQVBdAq+vcLamVYudk8Rt7rf4wKQcff5KFSDHK4fD5Nc+THxr8tp2A33yl
OeSZj2I4DHlJvAnZzRlGqpXJrzmWaQ4kyo0SrFZzqmjCuYC5E02k01Ykg4S3widKl/hWmJNhE+xB
ne0lDxwSwLpcu7MXpEnHdG/0k0NsZVRzl8l++vwg47hasTkt0IzhlRvAn9yVuGOPePCdQdR3qKMX
k2WPtyIxERsb8sBRuTo5nnbljrV1HaiCdOQcB0Vvdy48A/LaRrZbG3+wHYKabHs3ssGEk99fOD42
gc8PXu0zXkZ2jGHSb0WXhpedDaEW24O8MpsaI/RDhR17L2s7wVDlAbOq2/ZiDNNbphFtS16HwKw2
9KvBG9CLVtyyqZDD0p+t9I4f7ZzBh/3G8fMysDkAlLZVrkvc44y2sNr6YtRXIkV7iob02pcXHDG8
RSMR5/isLNuqRiHp08qRSA41MkiAnRPz7jTJluQYcCzwOlaW9mC6GAcRVs4iVmtjzKboaHAvwOfW
qLWK/ZDbbA5sLcKeppFEAb80cqdg7xF0dVFBSd0Ab4tv/XLcabX+2lmRd4zRYm2cNtIR7IyAXQMy
0DLHH1dD4h58D+mz8CXMrwig28xvGRViJFqNS4fbg89E3IKbSQlfXdYyQgUfptFFaDmvVvLa6dGA
Zrup9sQ+LsAkdNu+rMulXY4kCHVVSm7JdeBV7o1IgvNglM6ZkwO2g72+kcJ4g07i4JfKVoNRpbej
6riTMDdy1GEqRDLKeQegC0FS1a74/E9aGrkOUQF4a9apZPXTt0Ly13afn6PK6s9iTlb/9aXPr8fz
T3x+7e9fNiI4hhVmRecWIZ+7zw8C+8vKnPDQG25Y7Co55DsfOeHf/0VPCyZoLdW9kLY7i0fJ3pp/
rrOLhKCr6dDxAC/7Oil3pt+Wu1zIcheAbWDj85+ff35bWhNftOcvfn7n84OWYrDTNfdxSrsnz8NV
9F/f+/zRdnrCiUI4wjiNVGCVdouhut0lIXohP0l8mqOte4s7gv7FeddKlKWkCd857C0XptGIHbfW
v0PfXmxRP7erz08n82NCkUKEi3+ZYrkc7Nuwl8EdDF7UtSrA28Bnk+ai3JbbPE95lwpTYVZtSAkv
gnMzFw6EiJ46qV/skiYyLvA2ELEwQs8Sjnb0tSTdVFlSwD1Oz9KgqM6b3rvWdGvaGi3hX3pVEM5H
iHkbadvOLPV12UFRyzEn+2N9rxejTWpn+173EDBILBuXTtBsTU6jt5HX7PDpzDGoxqKuoI3pNjBF
wRHlNNgYisDZj915EaNDr23281jPOH4Gp6kDfBVpp74p123tovaqNeSr0zUbAVotqESL9LL1EK3b
PRSe7izW4kevSlt+DRTMMHMvs5nYhv+avv0Vsk1+yE/ejaY8CiG24KrO6pBTmox9gky7+3gGPYm8
fGGAn2Jr5txaML/UVTM5d60LKjYmxU5ZNm3v8eCYQPNktKQQQQTZ0B3DYcBTd9Ty6kq2rFI6XT2r
TB8p0T2iLkOnvyzt8LrV6ytK46zJj1iROhKa9WuO+wfR2QcfZhcZEBhMi109NGeaPUuZ7YvEsR5D
mCMLw+verXnDkgPB6nJjNQjtzYiQnLqA0XVdXZSMvubOBGtjK3J2IvOH6Mg2QN383vDicRg3sNYR
PN9aRktokEKWQ28+bTftZB6SjhDYbLjp8L0l5DJT1q5D7W7+NYbrQCFITkXEG9V4xjoKrZoTrjeL
umcgZLHvasKSu4j6idUejXyn0pknV53BWD7HS3OXaNhGOePAzWMmGNbDRaSSs0nxvsjGX9ha8qAQ
hHedttTRYcdleDboZJwO+cGPd1k0PHsSeEuQdzcpqaQTc3Groe6bDPq5xZ0+tWsb/5fbE1bld/dJ
pu4xp1z1qfWRWHh28mPtlKtG73ehjT7S6PHvMMoQRubWWyPXuOTWXZ9jsS9gxoJE29emTk24ug5D
f6djBFlA5HsBkPlETN/R5qeaOttMxXjX9OF1NwSXfR3TTQdtF184JiwBQ9yEo35GiN1LH9Y3FiXf
sEejNPzwentnoyfG8h+++7V/tH2s/abihyzsykn6GLHwgTA801v9Irca9JQ1LEEDtI50x4+h6DdW
xzKQDBJbgjY8NlDukkKwD6KIURuSNN0QRI8rnzLuoJ7Jh1AfHrQZHI9AEillay8MSdaJ4V6P5lp0
5VmbGlB0h2Vr9Kd6ZGh5FaZGRVP+E8KRfmDxfJSlUksX7P9iAFjSA8zrUnvhe+kTGokHSB+A65Gj
I7/1WJkM9OPAIKCrcJ5bZll5wlx3Rh7PD8/NYCb6A2mRgXWTTcl92lv3GCEcA8/mRNVh6Tg2NTF1
LQusqFDDCAin6lZoBeqaJlpaRgB1NtzBeABHbkNUo2jlL6iQQmIjf8ZDclxnPliqhoBWFvlhsQjs
/lbWBSSycefowWtu8+oiIlT9naeZJ6llpzHAsVro4THWXZ4kqO5KIxO14qWGMQQHhvwTxTexlGOy
TyP2rsR29LEG6DPGg5SXpymWj3hRnjrqj5znP0BRQDnxq+cuKl8oRxpQqChAeMRwuEGSUUkhStGO
f+QCg3o9uXvXSI/EnaSLfJb3A9kcQKcsM+KmF1HSrJWVXfV8QOGcvjo5jEbSDDH2zpJnHP2We0wD
MrGUmajl2MaXg1keZek/mgrqDDvYbAFsH211zb0BiS4qjL4urhkoyrDsyA5ZZBn2Hj84jblxS0qA
AUcZwbRD22nOtIVgM+0RkT9wOGBaCzFOSR+Galq/ljogTTh0SxUA55NlOGu2+c0du1Q6BB2KBOS0
9m314Dcu7wymQxJrwDmPEqaZNbCOKGp90pg37m+R611ScCXrSFkgSB0Qpp4KLkK2nWGs3sOAeMpJ
koWnxUShF2sYX56fPemV+6iH3IExh9pMxOEcsUoaU3tjUnZcdDqnNSLw3qXjbUlj+Pxd5ECfChyi
FFGCk+ayQMTc9xCxRpIJ0j0QSQdSXhsETGeZJLquL15bY3yfihm87lxNYXDyKQEDNoiPY+OTt0Te
eiXe3bE9UtWlVDGvRLOTuqVuEbd3qrGejGk4TRPex95V6wahwpT7eJthBSrsIGEwvBdazCas8+5y
6F6owZ79pKb2FoYPUXgedtFj6wSnfpLvXSSPjdaunDALFr2VPozCPFmBv0oD8zjMVUBoT699wC6u
yqILfOEkHpZXbmy+4gp5R252Uz5SRjtzBh3eBHtNp0quPUvte+wYImm3VRM+1gHLuKqebKvy5ome
NsRsYTQJVwR9BKiFkY2SWiT3U9gSJMtG3X6n1/7D8cpqUYaPetsglmewuKq/CwLBbbCv7JGcp0A/
hSK6dXC4aVWyghLzEEfRW18GR6U1b9Om6dXRxftVdG4APb6IVm5VJMugAjMpO/gXuDaaAlFRU58b
VbY3zQkpWnJmt+UxmSA6tePwFvQu8NIhXxk1JCdbf47DV8ZHukrS5N1JKkDcUf26sHVWtta2Dm0L
cS7KXjQ9ALZIq2URZuE7A5Gs7dpmDI6jdQXK/jI3+x9kF5LXNSHHK82Psmhu9NE4nypKfaZ2K4rm
vSKtCZ5w8eLHh4wzMqcJRhsn31NhyM0URM8Of1Iyyleq3TS5nrngVR8ml31vXVKoPy8K/9Wzizta
F5R8D63JeV+WIyAjSvOQNULeFOqqUaA91HOdIWW9sNIIpkYUP3Ke6gz14bny3ugCAGryYuo15Ejc
ahnoe4JeDk0C0csZV/AP7/Q8vyzCeK9IAi4h8crSvLTnx5keUB1etb5x5fb1psIIwNo4pCRrZYh9
Fdi0+hp81L7qOtiJp2kG0c+/0MgpQhqVeVLih1Ll1kR6T/cQbs5wJjmljnn9WndnacsKEAw6B7FB
33Z9WdEL23UKur7XlTTCM5hCpd9d2u5dM6dYp/VNqj+6Ai6AdF5yvboch3CP04K1Bxcj8FCOvenW
YP7wp/Cdys8Ta5zPNIijBZLyPrOKS9AlZzU2Xlg6SbcIXOz+RHE/0ZDZmLG2l5O6tjvxnnk+S6s1
M54JGWl08lEnv7yI0ujMnoKHZiCipiD02RzHQ04+F3w97ISTfqCpc0dU6HXm9vA3KSwvM0M/mtPw
WNVlu2jT5jjGq7BzDkl8VyZQBCgSvFe+ly0iWlaL0iJ0GN/VoqCGCgrNYTHwzJehSU55LfiN+qEz
UvMaTsgT6wvJD+O6b2BKuIIKqoMTmgCCtdkX5XmjOQQUdKzw0xHeyamr1B05zPM5EAL/bvCnBiOg
byxCGfoP9VgZ2yzwL/s4InxiqgggLdM34g9GnB3FGKQrnxxkdtUAHFj3tomveOA64kNLLcqItEov
6bcUm9FsH6BAPKoAc1sINlbvAEmtRyclsS2WPyaJNYdmBG+3mk22Tnqpq+iR2mT1WPXSWNnDj0gm
xsbEYjr74lGZ1S/BOJ35BGFH43hlhAAERxxCC5xm11QBluSFXUGXybaRsq47m713+Rl5OSrAzh7Q
CzJHbpreiS6RyENTNIGHl7K4d7tsbyXWqY1T8SMs4ClpFuwrCiiIv5a2hdxEs7QUGA+a3zAC9z0h
CbsWxmwsEtYVsBG50gtA+bkd65ugTTDNQ7XHkefjHmF5PHZJc4E9L3jO41fqjSm6g8E8sxJOrUav
3RdWsnToVSy6oILFMwiS4bQf+KgyCpjRpuV7nKoya9kpgmgHDad/SMLheV3a9RYfanZB8eKOpTiG
qICZCvO7dynCJMGiU9FvoGam+aFOGSlJ16BkiYYB707vdNwkmXEoy2UT52Jb9NVJIymDlgIk34M1
egLhRNgtjPmlmuz3e4+eQqfA/QsAK25MuIFeldeJ1yATw6dHpwe3GtZsBHsJnoAwwjpc5iun1PxV
2cXPGuF1iXoToPqYHI3qvAb3Dz+r3ZDespY4rsJa5SvRef3aGrmZYao44EzachwIysg5N/Um2yBZ
G3cV1rl9rin9LPVhiWOu35nmvdSEvm1dcx2a/rFKsupMhM4+d8roZozgDVYUNPE4jcVOlfZ65FwJ
qQEOBpjb8/qRxCnUhq32ThDHitIZe0VP4FYuYs5mw97T4mODIOJCJNaukPNwSDCT1Q0Vgpaj+IxX
GtjHxzd1XXwMZS8Xs0RkE6f1lcxiDPbCfaWIRKEpqt/iCGNcxIkgyVN9xWD+UQY0TnuHg6avMFPE
fXKpwXNd9RGpk6bhfXBYHOcSzBHIGTGrludv6ZC9FyL9wBiSr+Aku1Wvr8ZnmTvJhsg9yGRt+EAK
9Bz0ChhuSKd1KCq5KyuqVCSNBjT5e2BpYbcj1zXfO6Ja8q1gVVIaX0b9gHcwc+GQBSBrG7T1gbpR
dAP2VDWYuFAobr2g3RZxVl+7JEWMXsOT5vaPvTOR7AAmfWIb42bpm6+KmqjW4oM22jmdZZaykVwP
IluPoCZ59NIrg3X3UrZYFZOSnlcVk7pknhf4KA+u0b1lwn3SHRRKyq2YckgtARVKDG1R3qSfCc/t
Tchd3VkqatetLZ6cgnPxwyQdnFqypnsbNYrshaWpQn0Zl82NGXY+lnUit6BjwvSS3rOS7FmaEJiz
CWuNIwXIstquLiBYn2CubNMxix9yIKiWg2e0mgaT/Za7Dkp73Pj+TBIqXwlDRtAdTP7O0GBKAmjf
zPgZ1MkTyYM99tH21mfLcEmYT+NnRxQE73G9KXRhr6bBIAdN1kcn9+bECuznXQ48LNAoVJv/h7oz
23FcWbLsr/QP8IDzAPST5lkKKRTTCxEZmcnRSec8fH0tKm6dvPeiC6gCGg30QypFiaIoBeXuZrZt
bU98apkzxQnquIJps8Imd8ILuB3d81aGLh5UipVmT9ngke8+GFV9TODp7z21hAgfvqPws5axDlnA
pk1oVjuT1M01fjdSvowa3dkesJ9ZODScdmuLFWv2F4qru8xfpUMvTvzv9p5YIKkSMy3TP8uquWVN
3yzUjkW1J4gRwDrLFVpdBRtQ/Rw3+mtt0xSejOMUp56bZJf2cz4rWt4HTzQAIZsozbUE8yHbZTRm
E1aWSUtJ+l8GZt2N121yozsG4q0Y+rfKYnhNWjxuCSHg5Fw86V7ddnipjF0Rz5zYL6ZP91oLH6AE
QIOFUtRvohPUdUzkfX1N+sokSHf0Ml87ErC86wpcbVWd6C2Bp9bc+7rM1lrFMg9xzhNlXG0h1c7e
VpF6GGOd0QSVR7NmSGZ5RTkbYCZNug01V6qwVXYlrjxm7QjnvdlmnnlkltiklrkSpkmxnNW0Q38r
Lc6WtnXj9tbHzlmL+3VQQ+Aw67sx8eFrd92UDAQ1bhtDqpAMxY2nUo8lOFLH/VAy/zeFkq9OAdvA
+Lcf2/poJt0l6Y5lblxHX4PaG5yixptP9wUuFAkmIZZnHP3KXaeyPHs+InGvFlfWRz1mtLGwjz38
Ss/R9oVivXROuG9YfzX+FBiDMbB+KClmImPqnGrcZZLI30SJcQxpo7epJejUIexQnVKNswKSe2MY
Zxb2h+nU0HsuIj6flRgXM5UnbeIgS+uJ3CZNZOq8hoTjaTkUyYjBwU97LHZSWGAVCSrjiTwGhYxq
Y4fmqxrZE2ck/3D8At+/6lKYgHcnOpNR3VlYs6JYhkp3bE3rRvbta3S9td4/FeT1qsCjIE3xZPoW
RqV4dof8Yrj6eqysbQB6xJHvmSVI02DR5WD6DMqUBmHCHs0EjS2QCBkTLi4Dt54PxibpaW/vVWZY
+9LZycdgMWu77SU2GWNb55XU0MqnFbto/JPN8mocfiKzuJoG82kTLyiYnae3q5T0kObDJKJZMTqd
7Pya+cW1bfihRnwgX8UWIk3MJcnek42Dj8ISSenVL9kiGYKyNgDTa3808tPMo3cBTBtig0Y5Sxrb
ppsieS+xt2CywO+a706FzVdUA3kYsOCAyrVynK09lh+iUrc+JCBHJGsTvJeZ+dkR1AQMexiygMSw
tgO+CtgaAnTK7ya3vK3w+S60yp978MwWlnmCNY8jRwBKIrukbbxSR3vba/ExQshLRC742tJAX5tC
/m7NLQqRl6CqN0wlz90LpcKtajSgy+NVXrRbv9EuCqWpAu1XmZtLgXdr0ONkCF4twxOHjhnTCk44
+XyMXgMtA7KQGW8QEsZZv4freHbL8avPlIvqOid1zPeFe0Gqc7Ki7p0Ibkk38ZJU+LFNuNJD8VFG
wyl0+oVmhRhBOhIeSCjo0RsxzGuKMx0QFwree3xxWqPf60X2Abr6OdEJOQqzuzWNtg3QSjMKtScZ
tSdSnNDxxkWV8SW15lECNguS7iQkxk16mF4YrddBFhhgzZRDYMc3bIXTkU4dJ3uivX0K9NpziEJq
xjw7GuUV8h+8HemRmzA1XBUAYpnYIKAb3wtaCMHCgWyOv9rBOftWAH0juXUutJrAhDTmPqO8Jpee
2889aE41V4AF5ITRxdFX5TXMtCPUxi9UFyeNEJvh/8sbyk3iOe+JVbylmnZIOaeQC04GzRFeyaWS
hOFe+wPlCSM1Pt12uvBiGNaU3aoivbIgNszxnHGyJbOxiz+WOzDsYsKixxutDzf8IJ9dWlaScqU4
wT7oqdMXzc7S6w/kwbsoBJxQNotYXXlh+F6mFGVJSvPTWgyq8xJ3Ksj2+GIztOLNuVRBUEpskTHH
wpB8p6XZb8fmJ2Z4h1p597TsnBrFoRvfGHhPmhfcS0d7gttyi3vS1FnxywfRNUMN/9xm40ubTDkg
fKPqaK933XPgBDfb5tIvIg2HlvbNF+3M0t+bviYv6UM0yep4TUfuFx+0dgRMhV7ZV1640wa5DSFt
SCyQ3XFttvJmOp25DtP8C1/zTaoDye2rH9N+yPv3vZY/kYc8wVgUyLooIVjwawe5ETGlYhxGHK6V
PH5xO+dVDdxL5eZIJqODQ6aPrKgb1MtQM7eJXWGMOe4SiBq6tFjSTv51RIQlsHr4QG36rCXKajpD
tTF2JDjPBNavLJUWjhcdXGlvCIvxp6pgMSP5OQlRn+O+21QCKGCobwFprCz3hPfzs2nZe6fGFtsE
XoabI5OnvLVKculzlpWDuvWs8KiXzpOu2TeIsDCvNHEeW39RAQkOAZQm8Y9W6y5moR9sAH04dJCg
0upZlPdUBEvFW7pKOs6ExP8R3O48z1tMOHHX8lm7QEn5jVVSeAxcq96kxSuKxHwmy+jUpcUAL+xS
qQ42zSUIh9jG/Yb2ZUR5GgG6tvaFRrQU5F+1AwIC3KQxzzSyaTg0QdVcV21UbFGPBAsc7j8gxzqz
4iE7iEAhtDiv+LmLlKoW5cZPEC/rMrkrucDZRwh3VrbcGwkktlnKapBK4dHHe1RHn4bir9jLRr5D
SnupCpbxPcHAWsuIyyYG7hDp2Ie6zjzEtdsHpt47JsZizBJzXc/BZnUkrGqJe3aYe4BBaFWscu+t
Gxm5ncpd1iJ8rfrgWpOgxoULDLrLhCuDnqR9/lqxIIStQV5BddOlKAxl1nXcWBO8NLcj+JUIWmWY
f0ntOYlsa2lUEucE2dzckVSc76vzoUuhyXfwO/1mbcQFgs+RL0QUeYxb4tykFkF4TgvpWOOcFfWi
R40fYH+EYceMjvhw3tose2JwtUw1A1goaLdtcADzEtH4Wqor38FDqjBMMoFDSTGgkduILkY8hsZ5
i5H7Iu20144a/CESRMOs+vlCDsHoaHMNF7FRUTYGmekSykzjANVLYeHFXpeu06+48BhWlegtDySi
Xq7cdQ9UZm5K6a2dbtw4lY4nVPLTgWwRDzWwQ1bi62QM6xVF1cn3kaKDzZoIkvjMDrUGcBDTXp6t
8rJol5rPepoyCj2JYkr4faQj1SBT9Igfh/wTocMl1FGBQPsQJf4ByEtfAbugRUT2Q5Atqbtk9iJ3
qSMp7sG0271Wd1eou+D2OoP6mRxvBGtkxIUbYWoQcF1U8Usl2mxRN0q4GEyWO42PDbusTzio7GHH
QsyOBm0Z5+UCp6D20IxyKQabARVXm4U0qmXm02sHz8bCRg+jQ+IDtPkGYKgurjARbkCfxazlM2ep
eaByaFtjgaJAbubq1JaKHr1NqxB4rMWVzqhfWTmGK2ek8SSAjVxV3tHoiRcaLtXdSKcfVYgqBM08
8PVRSLWbF7SY+YKQ74T6Zc3i4Lchm51vS2OXDqg/fQ8fO8OD5ZLa5zwv9bWgoAJqdK32xldPLpRi
Qosp9bCsUdcs0mCClEv/WfTpFUM0fBf6+qBE/c9IaBB8XNJsY+bTdqMSWCTFgRwvvvJ5/xIXbjAf
SGEfB6Uztklav7aWhzaJiKS0Sfi7FfnzXJ3MIeMDLe/FRvg0uk8NTH2ES6/PAc5VBnpNK9e5Cdkk
SAQ2Awd87/EaHsdLGVAv9Z1wSej6OlrjrmkUYwEnEfyQdiUsE0hce6pPhoVFmemgV2FcwGwsUclT
wLyk50QS2Lc31x9vitYgPNLqZonMb9hFsvzthsg13ZIid+9vKko2smvVLwwZkji1njIUmkzhACRs
K1kZdH5LvQZqHVi/SmG+BDgRU+XDYUM64blV9X1ghMNKwuNWqI1T/n7rAJAtiyFemYrVz2JNtrhs
KC2f9jS4yhbUlfrc5Sy+8PgM3OpqSZTVfRdrC0Vu1IoIyIvLTz/6hQngFdX0b9kg5G1MtVt0A3mI
Asm4C7azwyLLEGW0QllbzhUoYryZhxFdhkKlLhhjIlZIrtGioYjbTcHUjvjZORrCufrEhGunlbup
GYOiIjXHAi8DJRFkv/3mHLnWQS8Q+IcJhg+NTXnVM2NUehSYeiu0d2jSfzoom4aq+6JxIrq4TvzR
4zHY8BcC9BRgYdIra4rmCWtUQMeSlDtmYT2RGqx6eUNeOVLvjsVCS/D8KxvFvJRYzEpkGPu+0X6b
VX9MDbfC1SlbJyo+rT19FoGFcUACwY0QlPW6jPL3rIpxa1a9eznvWS/qhSKO1pBuXV2c2mTcKUzY
mVLtwEZWL9hbHjo1m1dNQbOujLZOnHrLCh+fMuu9XWVGn1IEuG0I+9MiOveSZFuiOPDJxrEWRjVh
GME6LQKFN/JPocE1HXW+thpe6KO4Bj1SA9HXCcnINKMBoHkSRs16xcBFtwihUmZ5tg0mPrjrdr+F
wTfmUzNJ0lcmgGRd8CoAgIVgge2ciOPzg+InsxZVCf8jJouDvR2Bdkrxmi1IN880andzyNHqNjCN
pR/JL4+KyEHT7U+hG3B4w/QOrAn76zHExxoeMe6sWKFndn5B+Dx73OEKou6qSsBzjtbCjEA5mWl0
XETKMLdY7M77yI0WeWmfnL7mOimbblbWjmQ2ZAVn43NRCH4yeYvrpTfWT6EBgFwloyiyLtjkDVTy
vFGWKMx3LON+jvxFNBz71Mp8oumGUipdvSGrr1YjB97SzYHTIRW4EJk73wiHUe4DvQxrN8NCkoog
ePWw2zW60Oai5bLIFMC/LnHEwsjru+meu1K8IIVl0ZST/sZwAq/bJmFBPNp7UXn3mm5qEhzFoRYR
LgumvLmK+IWCtkNdMESTg+JdoflPSyLtnifMg25Ha/Ab7ljWKveoCDqt7uw9zz+ggA9WWeA/kUXJ
ixARnh/drb75ZZp1OEcTikREKSHw0ZPg1xmWVF9JA98+6Ys9DYcaTm1jZDH+W/KNuXtbO8DAdCB7
80HXqEU1/aZXkTO1PmZtNF0sbU/kS+pnbyrwga0uA/w53XRRp4ZYv/pqf/PyDIkXQVrh5wdr6G6a
hrN7b3Ekv+UCzX19STYWWUHEL65l0Nzjjf5EakDbOwqF5kz6NRB6p9q0VfWWW3a9oWprkiwDJK9n
I8schbZJycRH/O0XKkZpEMQDhyLlYB5aD8WF1JslUaC6ZM35kbXRkQRSuY/S/moBsVtkokLa6OFE
Ungvqs5b6ZIiCH8o3PSq5s3smoxmaxBdUWUjrijFHD40mTdvOPsuFRBJsFqo5amvHKD7pLdJYaNw
9CQdBbHSHqxGkkm2JKvVYq9pfXo0JXxSJVT2tRZB5LYPIMuR4GADQCMfya1qOJhx8KX6pLtUu8lX
HlDcZYhmxM+akwDZthyShEQpElczN31mB5avPeGvVYTBKUQsSlXujmYK28PIuGrdV15ZDF55ciF7
/LusknWOD9i2rdofAuT6LC34VTm5jne6s47cbm8K/RZYKCu9ytkoLK6TrEugOQ6YTWE/NHoTkS1z
DD4wPU1NjN/jECxi3y8XIcY2NQRprh4a5bC1RUhIy8m40r1QzA1clSf7prjHXhcfVqyiWTyGAKaX
sUoyoM3WvU5SMNAmJ4dqJXTykrkef3SVu9HAWs7UvlH2Y+GtbSQOS1q9flhoyxbdyMokwY7Kf4sY
r2b0P8HVqdpVbNn+3PSjHkyke1FUc1FPHS+i9NSV5Q3+LJ28h0uX0Vfl09dWtIlammF9TV8SHjWT
wUa7KkRHwGNeQzM/pcjwFkF0Gui2QhE3lw0WdW7HlY2TIrJCwJEGX5SuH1SLumad8wX0dk8AaXTr
YtC+SlzITQvH5LpFzzf4v7s8QRmWuDjZ9dGrRW9RZI/13J2UWh1mIXDaw+xHb1j0QYekeaj+aqyi
vI8h3IPW1r/ipKBs2ukZy86uYJTI7e1YNcO5LRPMVEmifFa4DHq2NY8M1/n0S8a5dFfx/2sqK0x+
jbR4HgJ7ZNiM1Uuk4gdJ1MjaleV2rYUIsQQL4EpBxNmOUL6DGg1YFiv9O04lANJDLYSzq3nbVpOv
NZ1m+ySqjVWLiEsilGMpUBXlC35V7Udq0ChfEdHcwHLjgawwMMZNQyrfJxkYXcfYc++aoH4rB2VH
B7Z9SAvR792UwoubauNnodnkL4bxrTdJ0jSqsR9rNdg0fZAvwoIiJTX49hRB3sDrIduCwWbOkWNQ
7QtJ4aTkRyhbKME5FnfLsm2wnYd9YtCNRSjbYB6LUtksq4OT1lhFGHEqjgRHJCBEFVKRoM9H6Mmw
Lj3qRpmbjZ9j5/8c83C49n4TMQclPsVkffz0igGtM1etEXTqmXlAWXW+jVHGiAagisnNdXFmUub5
zxuvRH7cCkrODQigYxyIZ4Vep43SDdHx8RCCTHPWwX4FhagBQA4V+qDorR3RQ8cHM7Iiaq/xGi9G
JMe0NxGHruLIb14VjexiGKnZJtG65rVJyf97sYpBW9wlrxROar3+lQV5cu7yrj/l+cRsbfP6VVEJ
Ykyro5RO9lwWeCualVLvjcECI0Opud4/tu3pQfAuPNhMtK5ek/1OCF/ZqUXnLxXR5K9pX5wxQSnW
HWvbbVbj6ei3ROWmFa2bJOm2bq3Jp5TcGqBmRCCCdiMdrdT+cZN3U19bZ+HprYnsiXYtOubITOCc
C9u9RFhD5wOE3oVZvJthFmKvxcIdXcLRoavySHPeuFW74OjqKe2nrRfsJKtihf4OauHhwpk+2sPP
Y9SwfyVw+d5SMwx3Ho/3iVN831NyK9mpKk1nnTZZFOIr+riHeD5GG69Gi9ZTEWZON56dxrs8KNa1
b6EXrZ3qGl00vIR+5xVLak/PjbtDOoje52qiilJ6L21/F+SkEMu8dJeFFTNlst6X1h1PkOyeudRZ
ui3TVUGkINzn0tiNJD3vsErH5yq+og40731WkDTFmmBdiI+m0o17RNmtZU0wt33nrQ3DZylYJDEz
EuXHNPG5WIBmcRsiU4qwRlVo8ihyedPHoaOhBnGLr6s1OTh7vPnO1tVCwAGZgaMxcfIOZQB6FLt5
BiegMM4468Lx8SHFGvgZF/dkG7EqmVuZj41ykEZPsifqN1ltxdMNHOYbLUsRxOcp/VW7C78qiLHM
2F6LrrKeWfngAoXzgqwzjz/aYD/XY96jW++cmTdtwk3RT7YR3B5PUgJf5R08XDN7R9nmPJd64j57
nKQuvPyJ7Ln7HPtUTPOy8w9dR7Qax+GTX5COCiOr3tq0aD57XlRDuDUH7HoN7zkUmbJG2F4scj5f
Y1rhU5Px2eHzYOdtSOWZjuT6pITO/bHlAgG8ioIWRN43R2fyNCgorPv8p+4n/a0lDGV9F54QpOnn
x1NGZy56vb3hucEApDTRncx+yWxrqttGcyKEWrrLF+EROE3PFqR9c5upGGsh1nx1k9x7JnWsDLDW
yYwwuZeeRytrgT71sVnzNWZqfbQmjDemaHdayYdLb7e7x5ZdeP2tIZ+clYF3q9w7PWjinhVfFj57
a1hR3WLox/I+KPZKpkJ/CouguieNdXLiWEO0KdaNKuq7rhXveiPk6bFV1OQ3KOk7h96xKoBISLgo
HyorWxP3wrKo7oG+mddGU+8em0UOzjiL+TN4StXcyxaz7ULxShYNyGtFUHf3umfwzzPStY/Nvh+y
Ze4roGhtq7v3zWgtS8e8qP1kqCGDAfZ+m6/wVKR7Pq6Huxtb6yLzp9aSlaq0yjEo+4S/PzeVa92s
MB/2tTK5p+BW/+RriIHaQtQoeHjssZuixulcA0G7/vOYbPEfqfTOXv45HDZHxlJaPr3Gfx8PYW25
bkkkzf88lmO4uCVpSw727/coZFXv9T68/3mIrK+F20dKCPWfJ+yHKCyV4Pvcvs93+hxyhGkd+9H5
z0OqwhIY4fRhKPLg2FptsezjjY0l9MmlRf38uEnGIDrbeUEREC3c903gemfa1bD19v/xkMG691Km
l8fz0mrsQ1+lAd43WnoeIoxQZs1IHA9nBA2ExabhFOl5pJgxo5OlXj92dGwavZDSFUusCrKnOreW
hduwypq2HjcZSZ80yHS46sYrHOR8UVl6cclEw0/OlvkPIuunsVTl3RhQsFWFmuKknZvzvqi9rSsr
TI5a80tEzldeBt1zkobjWiBp3mQDo5xLymNaO41H0Oz1wmxM5KbT5uOGUib+3H2gfm/mcENmlaJZ
yz+P/dt+qkzeA1HhI/7nINPrH0d6PJaSYuaCjvb/dgy6gsdj7NCkXEenf3v1n018MfStVPgD/n1W
f558PJbESbimzZH087+eQjx4DQuSznAYAmrU938/jQvOQDQujHRuRthgsCZmz8fz3y+i6ecTKZFm
59mxEFb1qg7DzCzr8l65Znfx7Oz+eLhiFbQNJO1Uj02LKWVBCIXH9/Qi6Y8f1OeNc1Tn8qUwz8Yg
6ldZt/5RaTL0m9NOg6Zqa7v2x+XjWSWF84m2Ithb0851Ze4k3YJXJcrzm8SP/PGiPFfHfaJx/o8X
mYUZrCir0Wc/vYg2Q8Jm9D7HQhnrV53qRWmJ5p4qRXOJa+373OFcd1tfkk54vAgiBPjmxgi2jxeV
tvJOPtA+O0ktXurs+njfJMdy28upTj1eoxY07uC4qC0fm1FmwZKoCeQfm6Q3dy3ZuGvYZ+ktw9P0
ceRCK/o90i1/ZmYbxP+Ahuroy2bPpzRT0hvOrnwXVdYu69IQt5pO+6vhX3NJa9hjB1s36oUTtvbq
8ZhUpH6Go4GWbHr19Jo4ipnVlKrcPPagPtwdowyfo+kYj4cUVw6Us8No93gsKsZ2n6KVQ2vEQR43
lS5/0pLs7x9bvjeqWzlm5vce30cS7slxlZtZ9O6h7ql8UfJqFiFk2s+UviVZVuLdDg2DPsXQ2iT+
2NxrLzwPdut9jhEGMkhRnZPo+VKhE5B5mV7peco2zBTtpRB6SPnfrtZqAL60bsXqsQOgGgXx/Kgc
0qgm+k0jayq2u58dgvKkL4tnEx8SmtlwGkr0pvnQ5P3x/NiRFdHDLN8LHJcY6EhyPZ5AQEfOporj
K9cLPYVugApvOqJVn4NuRFPt9uHKbFR1W1IDYdbPXh7P41BizELbUc7GGDgHKVFykYL3PiNtXOI7
Er+Vdi5RqFOJ1eltfPEdfffYgUVFixikDE8GarCT7XaClBbfC2m8U5CE2t3NS23jJZ69ElWgvDUe
VoR6NLxZiCerBO2bYgwxZhFtf2odft5opIwfno8ytB+Hd1a/FAbAfcPrQuJB7Re36GmPrvSfKqse
70GuOmsH8snGl1k1/WFuxbRD6NGzYxe28jRUWraT4UhLtp6iRG+6RYhq5wfxBzW8pDROiVL6Bywx
GKQf7w5feRCYSHeFt9A8HUWMw3eD1tv/fnP83bY4GeuvEzhqpRYy26bRUN90tfj1OHSYRT+GrnFv
vduCZ0CEvVZGPX1VE2/32KFE/YJFj1ZfqqJt9oqZJcu+ceVnlDw/dsB1PlrwuSmnhyU19AbfmsfJ
DTQg0YPrvDNkGMvK83ug8mX/5BDIIKrjc6nMqmgi3LtqB8baEDh3Dnqe3Fk2fx9bgMVBSN5lVwce
y850k3iFqCp8x40Ulw8OkfOmuHDnPg4TmnHQIlktLN/Vf9j5gm8m+SFtzVoMgaMQUIXWWXXpvnm8
cqySDS14qMmLbvIJU6tpIEpvFiny79PzPPnhux7La50+bVrjk3VMb8cL//aPQ7SJo9OypqiXIOYi
J4+U0yHVKh9a+POxgxzoRixUfJWMeIxPlSSz//huVB8DomRIP1Rh0y+TB+ZONdPiCX86Ys7HBxuy
c8tlQNcGzrPMusZeWJkCRWm6S3s+ki8sQ+GnPB5FQxzuYpwe/2mnf7r7eJHrCHP/uEeOTQuQX6Ba
MQobl/Q/h4unYz52ehz9+5nH9vfhyKwlUxi5Giobmtrjmf/j7t/Pw9Fh3gnxfP6z5/e7P97on07x
+508t5Gb2FO/T+Gxz7+fx/fLH4fT+NWQx4zj31XqZ6s/5/G4l1um3D3oEf+3ARrH6KvMq/x3/b+n
I3/l/J0jPMoePIg/W/8/YTagA2JmB4Liv2ZtXD4VqvhfIaiuqmr+hbrx96u/0RuO95eNrzP8dsYk
pGYuDI9v9AbPsK+r2xq3dF7+M3rD+MswLBOijgGs3qXc9Dd6w9D/snRH4ymYbZpjQZz/H6A3gB/+
C3lD0WlGQ7dBuo7H/wnD5emDjGWmINFJUtoro5AAyM70Hflv7+bEgnat3i6Do6M6QbzNG2pb3hjE
s1iNO+zaSrq11T54sciY7IIxfYu76qNviuokO8YfKxPPdtnScdTSLtp1+OyF1P6pY8r5iMJproc1
Gf0wda6h0StwAfLevpltFtRzlD/ZrhQZWol2QBfYlcMvIEjMrnb1XGTpB7QN8F+jUc0qH2u+0M31
uSmoDsQSIUWrkUNNLKdFKxXTPdxVC+Lf+Ogaan7M/HBg3eLThqZSgCZNpP4awqjaWJXSfVmsY25Y
aGdP4cQjm3WDbX8Eqq3vgmR0lhIqJXUb96fWKGh2XSEcTO2NNFpUndK+KMipV3Q7JCfqDOVeDln2
JVR4bumYvpajHTx7wgiWKeSFTWlKWsgcZOc0qWmbLIiQ6qM4XDLQjCtwEc0uRAq80JzBILemcjfB
Jhkpko01GyZGN8r8Yzej94u+0axCs2F6wal0HH2pRGX4ZHSy+aoMpQfhz0WEJhUCxkxXyw7hYp7v
UKWT0vcqY22aSJpIuLeUjS2vvxCNZxcP2dhKOo1WsJCr0erbCeKPkhX7lF7YSK4ClhVl+9pErMVy
xXeuaKBpQe1T5VAlvn8H0mWj6cN8IwyxUhdCEK/JPDl5PVZBNKTlh8ih2YBxHPe6Lg/DYyM9eq7i
1pgJW6kXto68p4ctNgNdqy1VFcjDskCphZJzlL/aQcf7xPV9uh7d4YWVcrYzDAzNg7CUxz4PJo19
jkqLLBcykj54isoqp5UhRjZQG8EGWBz2IEP1i6JJciLJgYdIqHfflOH/Z6PovwyqUHX+8caLz/rz
XzaWDxuOp+ZXOVx/gan/HoAB8Ex7/nef/F+//ntmHgwi//XYeGM99G9mHuz/DxDRXyAnMUVwdR3r
SdW0IZh+j4aK5v4FEXl60DJMD3gRA+U/SESm8ZfjOKrlwB/nPwTvfw+HuvOXDaLIdh0LjjOCavt/
MhyaugvU6J9IRBbpLRPspQmhUIf/juvAv46LkrVRROfYb4yNIO3hhr2OOpJmrZrW18z7bLqgu0XW
aqiz7K4P85Ly7RP2u7jqGqT3pAIUEEn+qC3GSHxVtj+glBQZvC+NEASpxSlU1TNJ+njlNZ2Blu6G
7wHKdhW/b2T5TURfWlP2ztFCknbXtAyZjmK8NopGIczosUqye3eRRKn6qQPvrMoue6fjH4lfTlq3
LoxlyZxDa54ll21sJesW2uNRa+yelBPjQNCbyfOgoGwfzS/imeHiVxb0+PzUCAVoAAFpgs/4rh5H
71wEKnaBqewQourI6orsWhpqchjQphwI05KDq+7cvA6WFZ3Pl7FEicoPDOdGE1wNsqTa2NXNO9D9
5KlNjJG8ueWXuJ76P9vp+Gg2vHMYdV9q43RbdEMUQaK23guMOjb05DXL2nPibQYcYtFWqiRXS5E9
jFv6tS2sHR+vd7P8px/KZvs4ZRkn+yos+42C6GejGgK5pSTsURMdL24lOstRQQMcB/qGkh1w1aHx
tkHU03gUSxOTeoKKnfAoFz3uyWmz100ydnRb+KQyIRihOJs6VBQqwW42nGxJz1ptuANyYNva9wE9
YJWi06PWXJLaXkUNkVU3Ruk6FiNNfF2mXs3gaNRCxaeKPpkL8hvrxlyHm3pT1BvLaMKbYD45Csu7
4G+oratGck2ZgE03ymj6+8dNHWes931zl3agASZkIf3UrxRhKHVXg4I/73OsCBs8pm6uidTeOnre
mUeHUnzVqFroGppO0/CaQ+Ga2VxR7fygmoOHJ3kZLQFjhvPMK+z1oMUVDCTKn1ake8sAs9ol0EU4
f9Nf0fAy9/z9aVxPhNt08niuSyzubIBLc5uuimbm+P7GKxplitR9OL3cyBgbpu9TMMeUNE+smLu4
p/xLxam5dvBy7HylBAE6ILxhV5mpaD96PdnmVlCfw948JrGp7IC1q5vE0pDSMNmfo+mGKBIFRso1
6JoYMdKsNkCyQJKvI/Gm8b3TLlZxTIcQ5lflYFva7/2uiO920YVrUVXGomuZM+NRfJnZWubCnKkl
3RJjkjE5Ohriu9ZEvW+ZgPDg+fEBtZ+WWkRYXjViXlZ2s/v+RpTJpNj3yqcxL5xVadNrAJPhHTqe
+6K0xK5K635lBIan7y0z1jZuN6JMpYNnYfp2cMzyht6WSLsnVpmVcLk1a18N3rgM2rhe0uYSLVRr
VG9d1zlzk9aTacObHm5VLVpQLdMOUTVzC0TPWo7vsZaQ6Ner8MJQjTK1sT/6Osuf3Cj97fYIHf6D
qvNqahzYuugvUpVCK73alrONgWEILyqYGVo5p9avv0vm1hdeXGBmCLbUffqcvdcels9solYDLUkJ
Nrz/qV4mf7cTCcj3B79yb0yIng3L1aF6FM5jmPV//USDJVjRe/Jjt3lEkliv8IGnmrW38rq4MaQS
mBRT+guNn+ymecHsLP9S00LyYyQTSzOty+vAsAd25lq5bvfPK74jFARYjER0jeph/FAjDf7WMcKn
uOC+dbLJOo8Mi3mLsp0fkrKMC7j8Ymmxi+Eri0qbgVxBpKfjUy01hYUfzf0bJUz9Y/qLFKmO+ULy
y18npxaphJpurqiXdGz0iYxGTyrTiT3y7fEV3/s1HKObExvEsBqT/Uxe+bdKiIMdzWGA8Jn6AWF6
7gO5TV4g+3iDl64KpiKaLno1GkzqlwunG1Bft+wPa3dqosMIr1guqeju2Fx51eYTC+VvLZHJM96T
gwb49diQvIy7aEapUzTOcxlmb1OapkETKe2iCk+7OH0UYnckw3YjbYejJbiCgpbnkJE43M9wdOI4
8fd2ZLbUYrM6zYV+qjoJ0yntvvXlJm9sj/XuvnqPBYYcMam9GPP81tdR8Quxlr1qUoJlzXinekUY
o4irV38oa6S4OooXW2yM2mtI7ebBdEJv5+uvNJV64VxVK8dobdkhI8zB2rGAHHAKtQ8oe9sHMpLZ
4KBHoc3rp0tahfGqThlyDnIqr/R9UT4QKr4eW+k85031YufdcKwmdHxup2ocZ/z2smOMWndKAK5A
5rTKLLKr3Wlmsqnra6+0WmRiTXTpfHOFZLh8uF98XhHMJUsyTLavtO9fJc7hI5xgG4yKaM7FzPwe
TWTMBJFaHJ3ak4UpwaNHxcrI0khEZZl/AOS4UNWK775rNr7zJ3fR+05m7G0qEoq38H8zrmC3Cyxv
0rb1WFkvlYcJe/SAbSVxc+ssg/WV3ulbKdQvRP24foCrMy1AcZIaA7ADbl7hmu4RAUT7gINRHUgN
fJ+qx1I3+ite/fZhGmB72hiHwV27vALlND1C6EE44zblVS0P9owfSVlq182d9XvikEvOef2mi+FU
LXonTg3JMUXPeiLDFAEsrcaNnGv1PEYEnYDFwjWcqOavbh4xLnE4MHNzB0LQvuZzcmzxq9P5e7W9
MjnlISIezWOEryEROntZFW4IB15U20WxD528fp/6wTzL0fuDmyD//H8fSLTivLtms4MfV4QrZipm
Ew74RMp8Dcq0faBebx8GLhHkgXILC8vEoBY6uwSd4rmZEmvTTeb4GTkfPfpUOZbOmz9BkBnM1gII
wb+MszHBIEPCd+EOaBgJAaGAm8huTZv63fb5STT9VrpFyGEdJ9aLkTUYRx11UBqyZFP3kqf7w/JU
ojyy0qvm0W+KeSuk88b86VYx/YqsePjVkwrN/Nphxwz9a4gXa91kbnUs9ARjhdY9C1K1HqYc3fcc
Y2NwCUlc61E13xTHvIEk5CezEJ/cW77DobtsD5xtjD31qU/Ng1la9CAxU0qKbRuO5hqhnthEo+te
/HgQp9GufkmzjLBgs95FuCE2USrpRbIyw2dnz16UPpeEyTRKjRRzrzLnRzoF8a4bOITRX418032J
u/YktBBFb4/0dbB08zyH83gOzRYfUtnuKZqazTRbM+of7QOBCoFTWuj8RTG/1i3vTm3Kca4WzqXs
sIlQ3FSvnpG8D4Ibwh5x1U2Jqt+TST/F2HxPTo6/WuYVjOzBeo373N4ZSFQD06nFKzhRIAbhmJ1a
2w5KDsaBLiPjSfNa46nibDtaXnqzYjns4l5BKEbqR/uMgiPGqPw8j71xWRp9sP+uLiDu314p8Df2
bgLkIuyenAJVk0A59RkKWJaRvsce0n5OU71FFMwYczSbLcp9nKeZ8Xfg6RKE+OMYItYJ5yY9DoWK
VumUt49xWId4ghetd3myYl/HEV6e9DhSF0EA5ZZP7Puzg0Z+A9uJiyA0oOfuwJtxBR4XRB6yauxz
jSn4zIWPubJo59WUF8NlaunKpCVn+qnkJay96T1zjWVHIC/3iB7nfN8qtMGBxmk2zi40NSqnvhse
2BYYNeOW2zgJfO7M94fF0KL2OXKgXeHTF5h8PPUaBeZVqF5cXcDGq2G0OWXnhr1XNDMvnT3yx7dz
QoOorJFL9+VL37Fl1LLpT12EA7czhH2MZud4L5rvD6pbOKGqIbTYRuSFEmPVj7ZgM1h0dV0hrj7q
oG1neCw8JR7arRzb88xu8Hf5YOqT9s2BzNII63cYJc5BhBngEhrl67jRW5y8RUfRkaTnjoNWanQJ
at3uG3N598thb1uJCHJfkk8Oap6KdtX/fLS8sQA4gVUvz//vvzCmk2g8j3mN0T+hjUfJVUzVlaKv
2ox6GZQslnKlqzxIDVjyaFr7/X1/AnBDj58JDxNEVEIkBFYLz4Ze0GAMcmOM9Vq2cXtGMHD8qRNq
oN0f1BmrVKvVnxaayU9Zac++vUkSoA7JwK69nEKTqfg2Zi+PNhGtro3b+tsaddgvzjLDL1NXO93J
zJtIBJ5QU8McwVtZeIkXjIWHuxnc0EIivT90gxmBfeHh/zzXoUCM0/wtqqAICC7F46g1B+gc5WVe
zpGxcKDHEV+TAQld2xNvqGPm5fX+AN4zCvQR0hACvPV9//rZxJY9K86RX2gJmxiwyY7I4UkekzFc
jMz6YqMvxeX+acQNFtRQpXXyyXZ+JahPIliLcej/KaIYlys/FYxW9AGDi1FG1S1FUIqMQ2/yV19w
zJa18aV72LvMMfysmFE+DL7XBi2dyKAPi+FZZZgCbLPZU4b2HS5ALVP5Uy6L7U/huHzmpuXWayN3
V1Ydnc2+724IBuNzk6tzwywAAUJpBiqqDrgZq1MyaO7ildpDEMP0Fw7xPvTsaN2bVntNCdT8qbyW
97Boup+n7t0EFG/lDoKscwL7Z2wsBshPZEp8DFP3wRs3nrUubp5Dy+/2jmsyNpv65nk2nObZ64g2
7mOOMGlcPun6QpQjm2CLPBn+iODX6HBBCLTxv5YuH0cCfZNPQ38eHP6TM43trob09wRKEncMJeh6
9qeKBIRUPdQt2NRRWtqup9ObDUAD9Cmu33PLOsAzd54HP2ezttNS3jTYOUHiShrH+jw01wy1qd6Z
9h9iH7gTUmJbiqJgbde+E99XbwPMhAU5Dxwkmg5eWPwuZ12eyH7ksm4Rg678oYrQHubFm9DKq9DN
TUFWy0ZAsVnfK2j6sRaaafyh95o7qtGayb4FZgp1CC+Yox+BoPxTUmY73R6KrTJaDs19swHYnjwk
Q+cdmwkMXTGbatOiEt/KCeodnm7q9hZZ+bEe62zXW3W/XQg4jmwf8VgOD1qSsxg6FT3iFKDOU+EM
nzhoHuMZ5XtuUKj6LuTMChuFZ6DOL5+RI77odOJXHWX0yv525bRJIvkaCcyfSfKC0OdLemZgOW22
mef6XPtzto5zjvuifYJ7b7dAzEjGOiWRVwE5Ttm9m6c2SqyVM6pgqIJES68AL0DsDzrM9j6IkJO3
nb5TTfJiGCOeb6tx9vnsfSTojf2ECWVpP3mNjvCOkhwh9q9yiM2TFs5n8kCgYoy9WrswN8vKb2gA
YZDQ/bbhDJ3sNGNiL+aVORFMHnRDGb5nDptKMX9zkhCb0sdA0BjqK8wdc5O3piAFyncv88hptrPc
Vd9F5hrwY3zJ6j9GnC8CRsxcQn242LPOjj7r6zE59xG0mLm6+mZE0J8HHlnZ5i40ZhANqYWqdTIf
rcm9xugZWHJCtQF5TEiAdSwwWGjWBIyggmbgY8neeE5c7Esoak5io8z1PLEHxpXt4x5XXBIaT7RV
uDpC5xWJAGd+o+0ObjFqz61IP+I5Smnszb/hprGqFCl2Rk0ee0+Te1w5AOn0B19WxsOg6Z+wLUB5
VA5gj0EeQgW8Si+T/uJJjbByuQMjHJ19NpRzTbttqo3qMHIDVkVDhDg8XoD7cAP/ZOhMtwnc0xU9
dtGp9mo5v1pgEqfeNIPS1YuXyWmDufcf/bz1/7Zgymdt5fbKeUAtkRIQ4M1nzbTXwux3k5aIAzqM
Y9gwfUkMhiuJNT1miYW4vsMeOmKBbMVG82bzCaEm3pShVOu+mg7C5nRJEZij9xyPg18XAQAqUkSz
Flr7AAMrzkoMOWmxx4y8teP5qYQaucpD2B11c7DdCIviYvmtJ/PVz3P7V4rxdCsa5tI10Jt1s5AV
a5X7lw6oAxRguYCC52pBiE8ZfK7GiPb0rihDrOJRU9M3Z4zvJJniYIYrtzYrBbVWjB5IQSz6I+Br
ra5OkZSnGuRdFYeBJfGHWAaGKb+uOImo8uoW9nFAeZNk4eLiCHeUwzFAr2Nb+MVB1/EWtbQe1hEt
kNWYwmCqwdrtGqTgOEaZM0HC0wfeD6hk89EzeEXm3sASixeU1J99Y9o81U/gnn0CzVWiysMQNjso
Bt+WpCUXJ0aycw0o6uj13iqv+zZfwhl/U6yXT54iysumIIF3tSpT2h0JjT7X+g18RmJOKRHhD/1x
AqAOhrQIWpdWn6lb+9YQp2zsTn6HXRQj5NoKqfJZF+gnF8bzFGsYL+P2uTDjDwYyGTmiLkMRvvba
NHIPUv5oytK89EP1oEv9xrTpr17ZW63Or0ohE7FSyCBFARQrjoHRanWxRHJintXaaEPTjRYyLgfX
ykHSu+NVdtk5tUL7oPneznLM8ejLaDcnPWWQN2DVxuM0jeaDPbXP3hgbpwI6JGLUbl+4H3GH/pzX
xFg/xaU66kakfaDu5fVNKcWjZlF763QrlOMeB318o2OPT9Qr3jUd5TXGGWPws61l6Cloh1pQVJYp
3/wI1eZaNvObT75wmMbfy2sAYjB9Vab6Ro8QbesIdYTKkO8o7dvKgY5hFsUeRGPrMkjz0eboQR8E
VVkcwCfwrxWLMtAxiBOQQA50Yw9WCQ0P+T1kEgh2T7Lz5JO4qZbJQhxX0a7qXA9wnP3gpdirx9LT
dqLC4uIZZUW+mrKBdDx4oGSPU9Q+N1U1byP/d2SY12bmnJATYT8Z7i9iBf4CNcMKnsBnN7kMmtZo
sApnK25YfHnTBIY549IEGkK5CPfbQUATzeq16RYjT+HjBoVt0ST597zIGRsE/ZeuBvQhzHkM+rSf
6a0NSEOUF9KHzrRjOVb7mQCzIB3Vd+nIE/3AOFAuuBBLuybIMXYT5tCTFwc6hesxZs3S5gF6KPE8
2xFEYcCc+MNqBJPbIX/KkpZmbmgS1ptxOh29clWWtXpToBkiATnR8mdsmL7sV3nU3Ai6U0QZ49ka
HUDNWo+i+gCVgH2ScSZlMcz8rhaw5Zr0L/36lj3PSrfV7FEyWU51i4vhSq37lUN9o0KD9eQ/pEst
FWuZsa7bQZ50e5y2czhUW2suACkwB571jH53A9sXvegZzerSFnFhYkD99/tag1r3awRHHliZicY5
fiViqTkYlDkcDScjqHQdUF/l0POncl6b3RLdZ2f+JnaLL5aUz1phdZCooTwFQ4oBNFwAb/g3i/rf
6HKxW2W0TjvcT3D5dmZrlh81lmk06IGJz+sBoVRKNz/Nttni8NEk7riMUUPetFz63gdTNmzAsfgH
OsBBtW7km8qxb9IrpzWQgneY5hW9Hbx2moRapOXea1L61q6uXuqqtMGHd/8semNbvOs7SzT9Q1kV
Ystr9q+e6eKUmPtGTD3cJC+OUZfHaoYgZzmYtyisvTUmqVXqkAxTl/nW6ivBMgGd2C7sdCOGtlvb
c2ps/Q5vMFxVUjLTjWXaf6HPbYRl/iPx7E9vEok00coJUhW/hI51JF/BI5041JnWDO9RWVHlyjRf
m2NzURz/aqJzGMp32zrM1AbI7gdL01/Plcaqd9KntpyaANhOBQC3kO60bTDkbYwYoFkrO7xRzuNY
uBx4chCCcsErAwOOt/k6QgdcdiOBIF7mHW1vqlfsGXQwe/y5mixXml8CG4/+JdWGk4O3j5ypC2Ic
gTjL3oeIzkE10fBjWc4o4nCWzDWey8KJ4JBq+qFg6x+6IdtxRnsw0hFtcmxuvQaGDF0F2LhF51AD
q3HLbxXehNvuBFCVHcOujR85VHahnr6M1q2Kk/5YVHaxj4yWARohEG0E5th18Wo6lvgQDjyHWFp/
EjdFdJnq1xja9ZjXzI6IU8mZKa4MHYpHn9cfDoUn8VUj9KyYP7my9XFle0sswzSJbQq8T/TlIY5c
HEY9TW+hT6suLx4Uwypcr9CxyZnqA+a89IsAuiwnCBsDKjqPxWbe/0tRNG/KqCyCobfPkWLjdYZx
XMdpdXaq+jzlGaQjOjucpi+JE36RAtOsMtnlj3qcHSN8Jbg4FfcRVHOnpS3D9KS6hDbznbga3+e5
y4LSIKNQChBdJFd9Yj5kKZlLLtA2Ow9kt+l2BlKvyqMga1w6eNXcHasEVmbR+O8TXLcH3s2z3wB5
YD1kYmbvvDkHXDeRPd6W+YGoMf+g3CRdh+UtlEO2HfTywbKn+ipcfaOFMHU6DwZ0hmNTFslfL2nr
WzxV2ypVHq2CpmFHxS+gbAVRm60j1Lw/ptTToC9osWWUPLCzADlp3aMWefQyc4eQCwKsNuREmPw/
bPyAnPmC6/eraqQJ0Y3qbamV8KVVa23sKo6JKOM9WZ5cX0FPMI2SPx31Ce/lrpZ+4Js05Sogs9Sp
4uBypm6Qte5l+hVBm8I/TJi9wr6Wx9ZVF4ywtGlB+RaDzs2VAE2GyZ123LEcERHG+CuPM+Uq1GDZ
CdOn258nR4zInFxMDOHQYaDamHqym/OUCaFDJpb1nREfmTbiNoBZpFRPrlGsMUOnP1FVOUMWUDmO
XZNfQKmoZ/PBaKpXjQIJCD/JxwfH0L4jBSvFbAfWQi+KNqbd/jVUDawyB0pOeAaYBV2BJaho2kyh
eZqIHzmP5hIut2yMs22x5/JQKJJSpC9h4aflodRyND88PSUplJ55eIkH37pZjeq2aDY5gxTMfe/P
ld7OgRIariLC2QJN7+xT7APK1pWBXxq8AbN+6pU54tzKZxWxfRu+abrR2qy83B/mtH/XS+EhZjar
HUBMLmDwCk+5I9qjUyOHv3/qmtN8sxhxlfF4mzPPfHVmtwjoX9DB0qFjSM8dApAtYCHNkoF6ETN9
Bv2Obgc6h8c5O68G+nQaK45IkB+Q4pOfQF8zaIWTJ0/5MuEZqik9Q9voDzhLOH6JmewSOzH41CNh
RRQb8FvtGvZPtZrnEo//MtFuyoGRcCWDn2/nd6gK0iluAjVPw6uL2UAmDJyNSKBr8HIoWATQ+Zpl
rr3RkxdDEmPWxMDy4vAfjqfiFi3zNCHmDzNX2Lp8W+Ez53AxhXX1Trtb49BjoVZt86CQQr4XI7D4
HGxfPUI7qX07eaK9+eg0C6Z2ztInb+5Yr4A6pRcxJOqWNf17NTX2M+kwoNnDf4s8w+nIh6hG1TxK
be8kZBmzp4dbd6zq90YpcjzcfodEaRn89DOlndXuJ2XKG0V1EBlLsoDSfDA38WqoOK/dH6LeO8kS
9M/SI5KmQ5CBhbesVN2b1GX+NULW1zNTvIRgQXCjhYuGAxZPIQ4/bdOiX7arVgYUzy7GEB48bchO
taz29VS5JzIZICektnjWFq3GCPlv0PrmrJYJmC8huxp1sk5G7Gr3q/D+LUwguFtj4AwkuSCvYyl7
3j1vWo8DNZ3tNzjqQ9s+6ZgpG6oZPLohNUuIgbsmJqUFuHx/SOUMjYzuVbZpQUrQmKYVsBG0qM+T
hSICoAbMNQMpA10XBuhlmhT7fAlEKiCeXFVtOpwmK1a+RVagVI0+wun/gjoZtx7tia4wAfC5oXU1
nFlc42mXg9OgT2qTz1G0i6bbrfzN/TveHzTanpsqbCi0aiMLGRr6+tnX8pRLJjlNpFmiD0QKZ/bb
0kHwLStoBRF0VdwR3YwuefnuC9+ptltjW6ah8SzDkN6A7s5iQ+UxwVjycT8sv6+vh3Hw013KRAYU
YHnd9eV1xzWvrBkJd3Uq9ZbafNGFzPQdHVefjoWLiISDDltXFm5HVdQPVZs4KACKpTWd8nebVRxg
jogVxAR4VsfKH+uH0AeIkaRSbDtVTIgohzzd5OP4BwsvZiTd4W6VrX8SEz1h+MTDkRiNP7Jvqr29
9HOnfGkX18rZFnbbPPYhIv+usC/IklHu3f/0LK7CdcS5/1Tpztv9bkixwwcd0/S19HvjZBEgymrJ
R1U0KegAWIi11o0uqfhz/ymCE/VFuodiURnVi+iIQ016Lofm6We17HT9TERWyi87/vdBmgR/lkZy
0tTMF9OUUkV2DWWXLC9tQ6P656NEWsfezYL7e3C/XO5vRIlmYq0njjI2eso5rqYxB9CayxGcDI1H
D3QHOenb+13YwaVnPzY686GJcrC3lbh6y8NQU0SRc9YxMbMeNVhC+xz15InpGN1t03r1RtGtJqsX
l7wV/0zdnnZMCOJ9n+QuA71Uu1CvRyuB4RKMhrPkh6AfKkDhe7Can4fWAxWTEDDm0LNuiUdCJp9o
u/vFQTeP6f4RL9tXn0FvyDoagR0THV4jfRN1uDkx8U44c/MdK1XxWbhey1myoZCi10suhEq3SNvK
owdV66dxSzl67kZmNPdllwNdevz5gtdM/1ItwhiFa3KTdRkaJtGuyL4St5aNxk5acmBmLOcT3BEk
Y9kaT0t/rgy4Iqht9D3WazPwuCAhc8J+hMpAUC5ytwOBt9EBp2cBnp7xPwAgf93aoHu7ttqBnfJe
kF08IY/I/1QQv34WOdyEb6MBqggO2nRo7zqLn82kFbU8AvKd1gNh2Gw1+P1INgTVjETtbxI+R23Y
7UcDTC+OsfKgl5ywuyGSFFtL51ktze/JBuLiCSd6LA+1o/cXTSnWxjpWPzq2uxaqGiaxGZp6M4yo
xRykxee7iKAiimA9pizPTCP/STTPrz+3vDcB5FgCEmSpPiBoMHcLOab8THl8Uw7ru6rJWmZag2Xd
0mg467yhSZZqr+ZdQuZExV/NrbZkYWdPpi+Rt/CZHCnNk8FGesPg7SWUDSpeFLWGPk+00qeLTZYt
vq7COyFO3AxiMF9Gx32475bIWLb3/1blcGsRejOVWRQs9x1zXD6qczqxqYaDtpjGmDQQy/zwHTeY
PTCo94JgtKj07kvE/YYxRlRHHi45MhciAkyWVe7+MAPG2UBOmNZOPMzEvunVbiZs8AV8x5NMq+GP
tMuFQ7Q3zZk8iAjKs9Gl27zz+eHLEjT7OfFyIoIq3Y6AigS20HvxBcsJQFjqqB0v4pdomWroSKsM
bCaHvhHNbwi4uzhlWLj09s0GzKQt2cdbKOdhYzzTvvz5kyPpjHt4fp8/a5lhqwObZUEwDRtyl/Xd
YpJeJSJE2uxV2XsZD48zpqA/HJu3luinl7uqCJK6Vx07pmh/IJEuGy5NI96RQR1YyvzD2DoEApbh
tyGz7rftahQqOUNnu4EuUgycAjyfTJxkhPmAPgUNZ6dRwPttrlhyBnU0LA7HU010eAwhhKDJFv7z
ceEZnvuumOHuNs94ApCrKZ2XKx5YeztRRLsRuyibUqLBceus5qgZuPzsiSMbiz8LsD0idJL1FqIm
3n9I5cjK/QMYRRAikeUfOzGWuzBFEVNLZNrEwaKitL3iIR21eV3mJJ97ta7vQNDSaS+/7uOkfgzB
PkotmOKSs1Ub2mwgXlLtPdxGz42VfLVaUz+nWVUQCmltx0VvBT2CtA/HOlsA0cwsZkasD81jqqJs
jRyw2eZa91Z32bgHClUxmYINDcI+4pLZF8unWTQ+K7ovl/vvkDrOW6qc9FR4zvt90C0Mr7pYJI6f
MdZ+lkKoN70vpiBNws/7pM6hRt8MFTZ0iz7SbWxGF8EPTYYYgwAjVdA1zCqYN0jDvg5IDRDrkHG+
kK1QQtil/V8NHbYQAjdKc6/l6ouTuIUGre8OljWyTjbTxRvmARWh7m9n2xl5f/ovR5PznjD5+NDU
lhdUlsh4kCxRoVQwvpaSIPayaSsgcay7OmoRhlQYVv3rz2IZIfEds190JOiiLVUqIUAt03vWN1yC
0XashvIafvFbG0fVRsPDXfGYJAKVE5OeXULH6uInBHqjiYWC5kYSd7f4Q3alfKVnIg7N6Gns/f6x
1xzrEJv671F4T8bcJ3+1XL5UYMR+5wWpAK5HnB8Wl+xsmf5eT4rqv1UQtvyGzJXXEGb9m82cyFg0
gaZhQq9U5sEdxNIAGwVpd9x9rCaAMd28CsbR0BBTZNf74O/+EC+vI9/+2IRxuAE/fXO6Pj6KLmTN
j9VLNOfzJ9RQDo3wfAgqATlI87F4cvrxVzvr1btRZdc2obD3RrrxxiIenHrSPIuU3IYojp9FODO/
jMgKohc5nxLPadee61a3Zny/HzUQP/e3whT6zZML5xdtyjk1auOca/qf8S61A3+Fy1p6F+Rw7sXs
TPdSuxSSTm+6ZD/1w3Fy+ywgfLZoOAtbIQN2KuWJrsuii5TJsGo94yF087ULBEhKC1WD5pm3PoRn
pOdy1ZQdkxGkN6Gem+RnRb9bYZh7jtf0hP0eMx7jKpcZfdtoPdrL4R9jdk2vi+sgK44iISFqWn0g
SAumsXxyDJ/GLLOd0BtvBAjNz1O2tTXAuVbXbkpXcx/ajKUVEc12pGEX5G1JL4P2CzEE7a5VKVMZ
RpkjtJajzrQcqSc+GoDE8WYM/U+U0WD5fOeEbcSD+CZfteoC6s3n/HVQPoQNoaWXIgaa70xv1B/6
lly/C1eatZNuB9YBifAKfR2roVPuRUH/xY9uWZxAQvcQcHFG/eykE24iYWKnaL5rsC47PQnPcoIG
h9JuHYXoipgcfDkzeYmD6+6TFm9KHHnvPeXrYYrTk2kNqwK96AqxbLUvrCGIpEtHEuLLuqsAxsNk
jTYMzjZxGD/XWXSken5QGHUHtIj6HE809D7bPBZHpNM7A3zsLtQJrunoPK8MQJIZpRniv38CziQK
+dmBLgZGvw742/55htmvpGHcOl9d3ZGzvy3gMo4xRhqJVk7Ul/ZZmOZ04L16r20DX/jQJJAMxkM/
2NpTpclFn/2awxM6g23c+0UnH5A+a0sqBTOdA0Gsn/lEq30gD4VKc2wODWp7Wt3eskzTBanmfzJr
1Fo38SvTrtoze2k2TU3vuorirUp14wD4e53k1rPas6ATmZO14UGz2j/NkMh90sASDhP6DwT5Xsn7
Ae61zPSJhoJWq29Re1IVYFPYTq5GwFakZ9h7Y+5rZy1t7gI1mpt+0O0diLUFY6qfhn76nGt9Hdck
M9AfgBDG1b3SPXUizQvsm8cbnFS0/VhH6TYia0543eHRkkkZWtVtmAnNm0HuwWnkop15iSKAmmZS
n1WE+6oQ9bqA/8epCM1SNH90Tn6ZRoN0B6RI8FJ3FoXv5NY3pe/oYyl9Sfxh0EiCKBs2U4wrZ45o
nxPuTLPxBfSlT6AGPwvQMEpli5ECUfOXt2rgAkrS/gPRClYnTAkrCBgbXXO8A26247g2vDrc21XM
BE3kjxzTA1Hg1hvSQgUE3UF6zbbpmKKacdC+A+b7DRj+Mw4XtQJj1q5t/2bSOTOoCFGep7Squ5p0
xSy/+Z0P0UO+pbTd8PIO3yiiH7uCwaEE5rhicHtji2ftKZKv2q7fyChw3hO+EnlxubLcxA/MIlan
vn0UdkCigNpXTbFNLNjUg4OKOGRuNBJcNOv1BmDb1gAhy9ESc12DBQNCqP1vpGLCEJM92a4td6Nr
1usx7187W7z0C4yY/JbAWuBUk4SGhcp0DcrSfOyhutZWb9NgspA9286nl9REZBJyMBmEW1ok6Eaj
dIjf+BybeZdmdHa9mmArAuMEKC6gWM2c7kNDbXj/q0Hf0AmmieFlJLNKbS0KY9c18HpUaf+bZ6B0
RLudWHTmqGFGP8O08EHmBSXqBEbk2S+f3mAgqvR3z4UUQLo8uXZGGJImfouK5SktgdX1BfCxhGBy
hGPXtEvrQLPDCQY2QvpGJ+pi+Qw59kNNRMfKxIHPPi8YYJKM59o9SNT2UKj2U9eZ9RWEpTGwxNey
hBn8mttfjmSAVdTels50tyhryzURgocJ8+C2ydbp1yi7S4iI4WQ43cUfm6dy0IsjFe4c3xhjP1dR
SE1F5APlTLMSc/hFIM4mMaDpKJKRgQ4whRs7mpONJ85WwQnaE/kUjI75O1L2pp+nER0aYG67H9g1
H7Q2/WA0zcWOr39DJPTWz7MPhK8snS0ojET1z/HcELVn+jdBEF/VyHQLSunG9Z0GblW+RRFqP6Ra
R8yfSV9wunsfJ59Aw/yba0etu4Y+Y4J7xu77aTMX2ZH79VYaubOd64cyawkl4UC2YipKEM/cwZeH
oYdJVawZZfGkOM8N7lL2A+fg9RpktATBAsebNYHVZB3Ry1PQggIGfu/8WYTQkWC7Lv3iWYX6f6g7
k+XIkSzL/kpJ7JECQKEKYJEbm0fSOA8bCOnuxDzP+Po6MGZLh0eWREptWqQ3Fm50hpMEAVV97917
bo4IDm5e79rrNDKJvOGeOarsGYmmvQbvVi/MyN8o7PirLGps4qaPHf9O3SLgJA9RdPH9UITaUpg0
cmoz2xSeTr/asvE0eEy3mpsI9exCIYxdlMIbeZG7ItWAyUPxgK3r1XjSYTgrTpLzg/SEEoE46pxo
IvYl9kh9WuUsEQqbZF7Cxi4NIplsmuo2GR2FS7sOERhgvQkdSq2tUhcBH4PMO8hLH0Onf4i+MlYe
cXEgZFc6kuO97WqHRl8TH9GsNUenmUoIDe0d5K5hmc8s6yZkkhyijBvfmAySplWm27pjF3bCTTGU
3bFyCORpvxrJLHQwGP1HHeHwAzRxolgOFJmkDYXTT3vmDNVwrnXW64UxhuWxcUMcdN5NbvqPcF6J
1QzJPjZ3jS6/6j7o16PVr918StGCmQ91Z59mQduOeHrGv+hIMkjKi6IbiZhGPi5AV60duCsLERMY
RhL6sSDoBrTv1HXZuomYuoJx5X5psDR4mgYBOBfcJkCvTZrPCzSi9cZu6dIYlyDOGmw++iarq31m
Ddm+7rsfFqmrW8taQ8rcCDP6FTtmiLEKaTVr/43NJcqIGJzmXB4Q1eUmC7N+WTXRnjIAIB6d+lVz
P5LB6On9S5PiDtR5glcWegUAPXyGNdG2iB4zUff71J6xseYD8x5jVdecB9GhLVTfIgci6EMb01fM
cD/Tigg5G3FYS2gYrGv0g8gBx2XtRWguXhID4j+BQtoiFcx0DNvZpq13aIrY3mgh5G8meEbVI0NJ
Dw26jKYN6hVTTR5Gl2aPX00hUEvjI5fpc5WhWR8ReVWRu3XkYO/TFjGy2yRLHQLQAhF1LcY92uZg
M5ZnNcgdv2cEJIV3Qis8cYY1LlMNGZNAjlVfZ9NPD5MWCtCnWEH+b+pTHsluKXJYkQ3KIvgjhrfR
Zn139lx76M2i+MWvrFvHS+WKLvpOCfmkjbSbcMW9d26xqrXgzXDknR0IbVlAiW3bYNUlScPDEnbs
w3wbjo3t0SFYNHER2U0+km2OT0Gkf7CwV3SBnlzhYg4Y+nuVUwdy10CUjzEE9oweF0aainvGKIQZ
3hmDxzjZu7PtdRB3oJJKeIvCSJj4DE+1qv2Lo8RtW++aQQbP2GpgOIM810MHXQ9T/83oMw2r85+t
eQJJNdF35a/DEsZK1iXjksy1M2Y4hxVJbliUwqPuk5NsmptU16E6E9JsmznDQUfxf0GdUKAc3fEt
ca3bxCT7sjf1cJkiC9zaYfnOasdUVOuTQxXr70wuyDyvjGXkz0bvMZw2eZCsa0KDU4ywjuxIJWxZ
0ejsWkSJ8DXalqaMkyqiq93TwIza1K03oQNvxunN/Io8TInknkUpaNaVWxPVZ6o1yWFnuLlY37X+
w0wBNoO4X5iF48xC0LXAz7LH0HgroLYc4rG763Wmq+irOYrS3gDyy1KUWhqoO6bwenkpEpMvFBtk
yIUESUmfXJChNM8hOUir0bB1jO7WTZGl/ali4sumRNRnDEAv/6k5/L6zBM5t7NN0jmt1SDs47SgE
4SbWdr4URf5BgmHNZWOS6BfifiC42ANcu9DjZtqFGhGUfb4vLCR1kwThnGC3XfQaCeTARd+JTG2x
qMBg1UtAVfWE59bCZWil2s4x/QqkbMGUf9ZFT9pNRkmzG0vUn+bLUAzc2n2/sGo3pCQTIympobkO
Q4+5qbsLvO4Em+3FiyNjbXf2pvUtztRzj4fJ3UWMztEyWhf5i7h1hoIoqG5EhGp/DS6oT4eLhk+K
ROcAZxeRpcamm5A7Z3rJWcvNcaGSLrhz7+qyQOzI/5lHggeEmPVkiBlpzOBeP8w34GwJaODxtyjY
3EEFR21+6Tknkb2CE2wf/gwnwPWtMVQrCLtH5CLWZnRH1uwUmT2yGeSAUb9VKBeWQQondHJWnC05
eo7gKxtWvhIUWW4h+Aibkh06mRNCVgntOURDe+o1opcYGdetlS2G6dDrTrV3zZYlkd0hZcEJMuDw
bjQvOoeoyYxFOjEpx9AHnYqaiFqgM+DkdMCZV8LW1h7wMHyN7tcwuOt+4El1xn6pXPGkCxjJYxM+
yjF/9GqCYny1S2o8lKTSTpm/L1v3OACdRKwy9RuN6b9ACQGZ/daHnjZU/vtExdwW6bkM+IQwn40u
Jcol75WNIF4SAEazQSsOxsyvU153GZuCk/BQI+xhC+R+3tK6Sla56ahd9dxS4ziZpjMa8rxVkoET
LJElExVhsBrRaWHs2ypMIv1n1DLsh+SpFqLw1uYsoPcyQjAC7cE28BGPQxCtB+2iUWMuJsPXD4pU
ZCoNcnlN8FA7ZXCetT8MyrMFpnR1bNsDocos9pF6rQg3WMoSazYqBaYzpKW7pI5CBWGDlv46ylgJ
/TDZp8onZMlp3rOmebIBINHf66tNJ4jtKZpXO1TNAlvKhNWPGGDtozMVYSAZAzN7WY7MBaPRZAXv
cH0X9CY3WdfOARfS2YB5d/QZLzE4XyYHh0WeWKQUsRYfQfZzxCwegrk4bzCil2RhXQwxJFD4tR2U
c/3YImL9fikG4hRi0irS1DSXXvoBiXTi+GcdM9UTsIKRft0FmbOLJ3XB6/HpC0X2ll/dVn0gF6me
qHXADhBXw7ar6NsZDvGQ05l2a7CXDRB8I7Fw6JILuxy7dCT0zFyDuwjYJbsudldjxCEmzwDC2YG3
ycM0XWgBDcZk6Dh+VhA/qf9MZIE13c76B8hYEEa09xa12e3Q7f/o5rN0pRWvnltox5BoKeLJ6S5Z
rViaMmuY1/irrqTnybxzCWkFP7k3euvG1DgA1tO5cxjlCqpSmdfPoQeSyhUP0Wjd1VH2ZI+OvUgh
JdixKTeAA586GJOLrtGJ/5NpDeYNLGajWtwXwS+Rhemallh/g1rhjlEVyaW5S5/UFlCYB4KG+4kv
kbWPtQdoxSe1MnOHz7hL7K2T18OKzLEfzEUHx8k2bRvqa8uQ9BCMHIVPmO59HEuA56dyH4Q/DY0R
LpDjbZpCO1OwjtkZ1rC/+AG1OD4H0SocaW2MbnIXdgjAdKtE6V491k3p3LpiYBeionErWHuCmA8G
6IgKNikD3XgkaMbhOaMlgGi8MYejBGqznXgqsP2HKA1CJI+GRb1cPEKdY96akNLdMC907SFeeGrw
bxNUlBzhiMuw4uRXa071No8iWOyy26jGOrlF+FAVQ7iC1/pIng2YxjstumFYXnJQLe+JeH2K6gt8
y/RStPxOuUvWmpHFr1KjtWTZnK5TnBjuGC7JDa4QBSYlWFTWFrZug+k5zGrYwS/aWJMRlc4kbGxP
THjIswwzsQ4D6W+CUX3J4KEJzzpxBJYpSd5FPVYHDiG5QfU0zfxWnlK24IioXA6DG07bzd6rnVcs
2ewoSEMXytu0Rl8dIn3bRGQljo1BLnmcfYip42QNYvJcmPm2RuxDBM3MN57aO+qUEIgimgL+mczg
+OfJ7GtKcHBH5MaaXU7YpIEA1ddQCfLJE81Qt7V2bpPjmut947mgcN2Q8TORxpbvq9R718TEA0rE
/DKjdw4uqAea1AtG32JZkha9G4JALVU5pzq09yQoTdtKAt03orLcsCPgTvoVqvVUGRixNb4noB7m
urWQe3V47fsAlHG7Tw5joS5hkTzbQpa72M3ekzYgcUfg94z9sF3bLRENNBH0luqB9vxnGLQ71PDZ
Kp8Yu3qM4sa0xOnKerfO4wDomoh/ThWZvFmPc9dseR6YiJI4NytLqGl305CNT2k+4L/Thy8VasY5
dqxuo3mOz5gmtzjvUMINUe+uZDwZoKNACjKb42hCR1WHeJiMIVZfs9Jvk4OXd/ZdN4A4SFABReTd
vLXDL60wDkFPdaUD41359ls4zKAicvaIQA4BCqe0+dlEt33hvjUuwcfBU2844wF24S2JHLcDG+Mi
rC2EC88RoR2qMXYDwzeD/cuexpspEx/JjNWcymRZM+RyhNimcOzX+eBewNOcGYUuFJLf1o0plSe6
A2OKKrEJCQhTW8SQn0P2YNSmd0F7ODd8kXoURHZAgZfHeTrNEDu4LUzn6Enri/uxfAzyptlKQe0V
ienMWDV34Rna8qOS8TMhEFUPgF/Aitr1UbJO+G4wNbTZrugbG4EQKSp1Se9Qr6gpubTPFG8GVutq
UZbogC1ATnjHObswXb40Jl4hglAOKsumfTvMuT7Y/ZwCUANZkDWw7FZ/nAhCYg0uceqoYOMKXz8y
ZvwaEIyaNnKBihG4ZrLWBhO9up5c7HUkQqrnzD+1Flrg1Js39KnbdqjxS86yRpsX9NXJuvJ8+ISd
dqL43ZrKXBjIrHd5OZF1E/r9ypV2syVkloJEQ4BkcYZJXH2dmsO69kz7CS+Ah4hyFZAJKFv+wuOp
ncWgNybuuY1/IQ3X3ZuFEpsxyaNNWU37aKgdfCxzHtBnXVMFO8yzFpUndlmZs7ekNjdFZ25KC7tf
VS/aOa+wJk4afE6d7HQ/Gne2GusFcyDyXXJ+nVqZvCDZ3FK+aMTQoGu1XPKBfK3PGSUFK92lEUi2
11bX6DFqY3EXZu45CThLtCTQjPzc3fRQRt2WSAoNG91SpMOTOZJxiiEdKz9olD6go9Ap7kTEuxhy
2hdU/LNyuXwPGX3g/bStvVTlQ6k9wmZ41SzvGTQEThDJOpjHDySLGyypsJJTF7MwLkd4AJNaoPa5
szztIyPaAqKMc2OK1EDWMSWrrIyJf5ezmb2EfG+XYlsX4UfHtSL/BBV0cgkyb22UwY0DphaJ1vRu
74veuS2SCiJjwsPs5D5NLWUB10/qpWY60XIO1Cg5SC3tpvto/TlkNe+x1IicmGcRPPnx+N4jMuYe
5SMNpVitOV/Nryqlth+E+8oc9A2XdCo4+2eTekcjvHZcWhAVu+0ui28Ir4HhP5cJYflTuVBfZF48
YqZ9ZhpE64KWLTflsKSY2Xr1aFG3OfzmCuQSV3uoTRMqi1xrf3WMsg1pdMNaEijjyH6uaRXQBvSi
GJqyOhiNXR/9yksP30gijT04zYN4neIWxpkxMoG7vlRMI1xsbTu2BKpzkHDHUrbaM+3zM6t8dIcs
jsoAxThaEh27cIhgfKYsiMCVhxEfgkbV+CBlxHYxxDdCCsmmQYpMp8iS6nv6p3nP8YJwunjfdADe
iRw2n65vLQZC9EVi7cGP5KIl2Hmt14RBGbk+HGsYohtbmj5rNrdShd57z0SSRw9VeSoK6z2fRLsK
TaM7MwP2t5GHLW8ifHpqWMtVVtBCcsi3lzjC6byQ5xR7VjQPmTZZ1Y53Qx1+IqsLL23UVEtSvkGu
ezoTexj0TTUeHJAOt9+jY6uIboh0CI+hYFuJpn58b83mphbZJrZd4z6wcJvM61Z5HVY3kq8YFyFa
nmrE2TiPn/2wewbLhMx7Cm5FgE2F9ahYs5bBg/HLBQDkTY2Or0y68T23Cmslwog5fBiB/JhS3or4
i95e+ng9m+ZFbQKxChxKCdnt9DGLViqdLASBtI1U+sP0GAfoAFI9Fw5168j9fJG4u6v9FZBEpGdE
EvU428tJ612x/+G2n/+k5dPJHmqavWn4hmO1PzByQjAcT+T4eOO7h8BrpfovqVJ5kqhQ90E7pPty
8O2zbQNgpgfRrcwSTevkRKxJuVG3+2/oCudZMhwFwyAjcMPbcjZgdRGV7aR5+T0BoIxyEaJ9JDrn
QYJhxws55N08aadZLruoPRNbyJRvlpu2BreyXSB+/f63NapJeoknsP/vbTeqi6t36uAFjUFnlx/g
T9C3S56Mfp79V9amlzzMmvqff5gAM/+NpCYtKaWydNOw1Uye/BNhsiRPqDeF+8twLVbIUR3ywGBs
m8ljH1lq303JWwSsqzAD8Rgh2VlL5FTARXyOJd+qm6vaKMULj/VwOEUO4zO7FtG+BOl/x5O+GCGl
rBzvDr9Dv3YUlMSwlen+P/wggOf+8oPA7zSFkq6hdJsktt9/EEd1bM75hFauVAAJKn1rpuV90Gjr
AmTdmhZWuZ/l+nruPzpl688YsK9BcmweQ6AvHAgpMhE8ZJLjsddxyIdQwLamzFst1I5D4GuLv/+W
beuv37KyLSF1h5gLtAa2/heKHdJiDnplmJEWP0tvrdRKt3GZZts6oZ8PIBwxcmPunVETOMpjf59N
RnzO+5o+6VSYeGxp12xzVQxIJhMCRGz6HZk0Hmo7OpByPr4i+UMN6ZhHd1ZfX1+KIlgpz4eRCZXx
wNbX3eAaoCtqOLSCbHoCsCWqFZGIauXYBCXqk7l2LQKLr6oq0viao+6CGmos/VTPL9c/qUa8CyAX
sHcsmk6gw860oluyofJhOxIhfco4OE/0py9MVHFFOLa19eWEfsGyndes7fmTFtyWtla9zGtQQHTf
Q1NrRy8J0WuqCFORnrh0KkjEi4N+2A0DZ9miQA+GoIYn0Xymq60dEexE950ym0vOMSgW5CD9/e9t
hsz+fqs5tiO42SzBfyxwh7/fapwYA7peGkwRtvgwL/cNWUMPY6Oqc1iMtxgtFmagwaI3tSJciooS
p9AZsl0BcmAi5INPKBti7BrfyVRsSWfPHhuZoQViJLi/vm0VMYNDMcMc9Oa+bJN4D+gYYwz90Hty
j0nnsk1nazkVW4Nl9OvOpe9b1tjryiF4qKvpQY12fK5CibJ1on6dJZrpgFlZuAzxQjeTJ6UyhneI
g67L9WiT76smIyEOrOsWTCrDo7Qsn8Qql46vU6dHRBm7ONHtZwck3a5yEm7btMMXFCQaXd0EBhKM
ky74fi9LcYrKlokAtreHSoXlbuqclyF176461OsL8uI78GuodizPXnspR01vDNonINaYBpU+PDWV
cfFKQdk+pKg2LJOezOjFGKQzhh0xboqTH01yFWSyeGeasyoyV/5wZpVe18IgU+RHrzqlsSXgTMc0
kbjnKcw+OVLHu399LPfV+e/vEvVvC5I7kzCl6zgcpSXcit/vEi1QFEQGkBq8qe6mRmMNkVHVG03S
5e2sQN81E6Id39ZpM/S1e3ZF3D6Q246lkDtMLJC4gWjsCty3DoI/OzRWhiaeujZs7lptDEjWeLWx
Rt6XEU053ws5fVWUPZFxp9dNCjhHS76KPvlyi+mMMhPgb0spO1RMRIqp1/ZFRMhsQbrk+gpjmWqU
nL0htlHYJeveT8ZbBytRWDn5w/Ulb1uQIaifHs2CM8s4DA4qUl0uBeiydTOvBYOo0E1NUbontelX
mIT1G/k3KLTJlfIB/MFgSCUNRD15Bgs5kvilW9u/v/CW+dfH02X5d3UpXJctjWv/+4UXYmwlzipA
5Y6L20QVRQyWiIBHQnP0tH+PiFCDpUfeDIx0dYJODEIjqz8qgPY3lY6iK0Jgh4ArZ2yD1oIep+2f
a2kTGh8N96TexKzV1LVWhdlzpgayuBIN7A1vV/H19cVraaqHhv/pjCauIdW55hMkoA0DeH2p1+2w
9KBD0shIK9RIiM16q59OBlUu52D6MUF+4ws9Xf39tTHEvDZ9HwP2P//5h1SIjbgVJRslbGTL1PXf
Lw40xylxgzJe4EGzIOvj6SlnTw+qu2kJq95hJmD3MNxbGtNW3mQfcWf98PPgvZOyArlMlwaFNIwq
sn5XokHtxqM/bKtKb49D09mHCXzirmiQjBuNdderJiZxqfRPQSlSeuizHrZ1cuYib9eP2DynR5nC
E7q+HcOoutVyT/9043bVx1Gxqa2iP4WDYRwcGRpbYsjqefehk25gi3WUcjHZN/s2CLIfda/urcK+
Yc0lMXrWAXa6zcoUuXD0wOrvXK8DvkrMXByDHaa7cWCMUHyGFq2KgD7IM15WolX16RalvHeyOvfx
28mgoTprsQ2AEjAQQbnYysGoZfFI3AliRT0rswddGZ/kNgafE9yVcBy2jHzGV5rt2VrUhtoxpVkl
tc3sLNB7c53wF8ugbYgV1UcQeUMdAegosRwmcKkY7GjOzfcaS/QJqmjbKG9dtH6zsapH07McS4AZ
V7ra9QHu67Y+cuSdwRvDhU5zvZyS1tpc33YzOJZR+51w0tNVqylmwaa+yqG8nUVWuFxBC6NR6Da3
wDXHFabE/NmVBrMYWIt4QanMyHxbXwuHulTLMdFGwEXJqosGrqhJaGvDQv0S0ZZcoSzztvAOufnb
SK/JZSFUdar76S1JhlsleusLatLSYJX6D+cqQ//rCgCLVzJEcyR3u6WAtv9+k9fgFwuvjAHB2EGw
1UZf30FboqYMCkIllfnkYIpV9JXoZ9sklOniiQWsjjlYfR/CC6NcegyYHlIR9uhwJFlz7eCdhN2/
SOUzQYRzRkjdfAXbRv2iS2CA5q0PJMPWT1qmN4cBJx44P38f1eRfG3EuIKb06SZHr8uIJHzF3heA
MzPbFX309Gz2DkMiK0/PYevRzJ8Y+rijG+zrIPOZ9Dgpid6BeKa4dldgtVaDHvfnLiGRzS9ddcdw
HckYywZHBfPklP3i+26dOm9aSUTSq+uNkkgQrPhh8CZksLfiwqC93xn6cj4JCxh1t+EEvSBOyn5j
zG+vH3MYbu60MoRjirfILyOAx1JN67ZxeRwG61O31JqWTO6TAijXjFd9ZDmDMR5LpWEndUjNHSN6
H2TQW4+VqG5YakDFtvY7gqsvIuKKO12jdM9j9O5XEq8G5QHJBrMeNV2wC8f3xWz2Q+D7EwJpeLy+
84s2/A/bh2HNS+DvS6RlszdbumtzVlXyL8e7yR+M1C4NqoAojmENlskq4qs9D4A8F549+j+B1mBw
bm1/YYOKZJZe49U2yztTGbeDaURP7XjbAPG7LfRoRwAyEBKGtLSefSWIZUWn0cBeAAYNhISBLuJI
CZ2VicUUkLBKuHcTkU876dgDbbuDIhOGnDQZVkRmLS+dtNunIs8X9UzkSwxXnpueRUugDoqyx4LR
7L09kHE1L7hNMDSX72qhcrWlH/Y4pnVhHdpSBA/KQPo5ZNXB6JuuISk7Sk/Zm93Aeb++XDmcsuGU
xIKs0zXDy6C7iyBri5eRnvomtVmBLMIyX+JGPSoXO1hgwevrEGYstJAw8K5n4Hw1CfF9kbQkNOwn
s1L++tL7co6jj8X3x3xjiJHKI72T8OsOTG2SlV4K91wjWUWl45CMPRQE385mAjepUVZVHRweycx1
xgCTggOoJevsGy0kw7oDH8Y89u67PWGM3TnVPgZLjjupxw6KftO7rVJlLxOnDCBgoIfIDXLWHBCV
cA6iGXiK6NTOHsK218EviXzbc9rmLMtAo55H3tyr1YHDunUPpGSFMM18MgndvqkUAri4+nZ+Ip17
dYYhOXoebDR91N9CUHI33az3DIm/Ivmud9sdqQTUZsRA3KGnZrYny23rmZOxNWnedyjc0djdIAjX
vun3BH1Alr/8D00AyOx/uuNtU1fEVzjKmg8GugWw5vf1MuiNcbRiD2URDpDElDs7RnWQT/cBj2MB
qnVX0Bumu4lFdnD2hpVHu8a/CMH00wueA5TTETy10ciOdt+KRy/JblzfWX+vIgZ6K6OGzjBgMQVT
AB6PYOx1Sw93r5ps8/dHHPd3Njw/DE+tkpxuBHkZXKz5h/1TR2NiqkobqY4WbqghGUV78mIVDMau
NhCzYLP1ZxhYKMoJUkW7tfoSQ8tcNOlFiaix7g8GI18cBlTYfuqiSbhCDfHphvsJuC0Sw/Gls2En
JAGma6F+4lZg+hyV79+fqbpGY8BHgAYDsE1ieBUEktKEbNhN66vbYBx4cloOIuEsdwpD4yTKBEnY
1dZoo3Y8VtLYSt2NTnUIgZcsDG1hhjAkfaadj3RU7HUzxNbJGR6SkWFOlHHnaI18wM7Sn40rVLtM
vnBt4ufq0xzMQIkDg0edVXWcDqho8hut33YBKfF9DruC+J3adOPzWKMNoN5s1lkvTTKNaIs33s8g
9hgMF32301y5n0B/L4eoEC8uKLolau7s0KfZ8rp0R0++9PrdQJYFjztm2DLRf4Bdc4+Yh0Iop/Hl
apSrTDrmUeXL3fVtAT/tP9zYzu+Vuo1HSgjDcQwGxAIdlJgPCn+6F2SgYOOr5mc+szHHaXbAm9dr
U4iZNM3ysih0X7tEMx2KkKazjc363kJmvIy6jvPD/PhrI13cmbqW2QMy8BajxiA0b4nrMz6LAJh2
3zbbkn7gJso4iGJS8JZJVHVo4i1C9Yy6u4ztLFJlKmVwNN+zE4LX8VpxyGM0hddbAvHY/7XhVVni
b7sR34LpWMXbLNSTrHFmr/drHrDpYLopHW0+CMkfoKtuK4QSplnOJqQTYuqMUl+ssmKot8mQ1nfR
BEw5nko4x1fDtCpuFaNl+KWkPBthD2gnIq6yT+68cVzmntAX114NWv3xFJrpY4/75aB1OTPP+U9+
r6yVatv8fnLYcrKTqWoHvJMP+cWfjoT5LUkdK0+J8RXUsqUoiGjGo/JyvY8wqR7//pkXBFL8toDx
e3Z0ShobsDLRq85fqhpQa3Yi8+TnYD73wu6+D3kU38WKPbXbhQmB1unEmauNg2fbDHYgH8d3o4Or
0ESX71uiD/GWRE1H5THSlrIU16ET5Rth9vEuTSo8MqNdvCGNhC1/V6V28oH+5seknPhBS7r4UAxS
rGFkLH0WqU/f74dlLDg0UtkRop2ttEn45+uLM2+wQMf//ipwNv23y+CAxjcEwmIDZp79lx4oLb+Q
0pj+ZV+lqOYM6o5ojqWWCTR2z3/PMn3apFHyMlb8bjCDWRvbxAELJ7rYoZbMYRdwdNEFqrCQWfhH
mW1B8Z2FU1dvMmB3ShILKGlQvBYBG/KYhuPl+uKgBD1YwQSYy3s10hxTIH/Qa6q3Rvmv85vp/3yU
WqHGMv3SE4iIrgbMFe7Jcnk9kITz+URZ2iPDufwGVEnKhG5CtEW/cDP5/pYnymGEBwc5Q06J2geY
VhC1KBahCucfY4rABA9kdfaVu7DmMU7Tha/tIGOMH8WPvszaW1to9wzr41M2eK/dRCxIwu/3bIVa
u00adnZMo/Xi2p0KiQ4+1rH4KcwJyInCuI2akl58lO+w31ovpScg5SkcS1VVQbn3WvnUBRbgvwgq
Og7TnanIrpt+VrMNrhBNwR6S4awm52Zpoi48dAJzCA+5WyyvfbKuEdb2+thbY2Pukrllx+D/+5Mk
fvCD386msCi7kPn5jUcmXgLhEtzOnTEgHhl679fQpLs6wZFaEX++wBVdH8X8QuFSH3HgyF6Pj7Re
zd13fWt6ub1NMzU+hSpdeVG3+fbb+lXc3189ndMgb91B3HhhnJ27yvfOpIjQh0wYUn//G/Fg3+pp
VMHEfynQur+glzkjF9Q2CEyLNRSN4BPiReHWNJnHEkWUn3EAax/NuShLgwBrfevsCguvsiuy7lLk
agTilliHQql2b1o9cxaqX8I/k23WBj45y/Zjlo/5nRBJs8mZz+/S3HxIx1y7k42N2KhszvOMCvov
CYKa0JncDKK5yW0kidPUNmtQpNZKjvBZofwkq6ZqbbTfYX4gWIYDobJ9GJsYeDWp6eciK/Vn8BT9
TnZ28kNlSMivkzFP/9EC14SRGDe7tJx2ppDj2ZtG78bv4X9akkRBMqCmg6Vri8nv8h8NyxbGhPHZ
4nx8U8M22yF32Wb+iPmodMVLAst8XdYlc00FMWOkqjCGl3H0KgiLnD9Ep0UgCelAlaL6ykwuh5YB
B/GFBc8x36Av/fSJ+QOD25xqqTfbGM/uxmv9flfLqNl1o47up6z3voqHcx/CpmmM5F5A+APPZd9X
lt2vrsDWSKbj4Zt2bDk6C4PTk9Ol3/tR6P6LdmzKZImdNH/MPXiTcZ+s/d6dnms6+7Sj4RoaFEw4
WrxkgBkGgPBB76zm7roI/j9LcvotHe//ozw8lvw/7RZznNS/YqJuPtJf//zjafr8FYd18/F75tP8
P/0rAU/8g33DtPW5Qeg41AN//Ff/q27oGcp/uK5SgrBO1KbkYVAdZHnVBP/8w5LkOkl6rSbTKz5J
Z1+u83b+K2H/g1UL067rUEGbpvpfRT4pqf/eTreFUjYbmiTwiZg+TvV/6eqqJLdSYH7pNkD+YCRa
f4Cec8mtwV5jv8FRSMm5DH1E3KWDmCIzXBg9lp9sAk0f94TW7fJ4YG/uWtgGBbwRh7HtQqca2XHq
zhZJ6Pg3CXKbrCMiPvSdu0G5iJyG8CWpgmytxcOBeS5YOnuE22CUL4G0hu1EybqYPEIPCM2izw2A
f0swy7Q0zY+SpXzWdmKlxBc8z1mRwNAWdiJMrhm0/l7j7J6F4k74Hp+D0cdQbKsCpugyaRSCQi8d
t8DwvNsUlCowA+IS7HEFqbVp3siJIzlnfv4SgZ4o07IA5wauhEygPUly75ebMisfCYM4EoJeArv7
Qdxpcu+XcYxmRFGWyaA4t7J/dxrD36Kuao84Xv2+V4Bl6mFn9t0hjHTrqDTPxSHgvGRu1B29cAni
Vz94njMcvIMp6RqwZtyUsPvuNYmu3ndo+6KUzQS9tQKHOz8Zjh/dm3N3QhGQRBE7YASQ2BiVuGsa
74ihTpyqKvSebQTJtOZRTGXBr8kgpWWwoh9GM77a3LyUQEZyw+QkGqwB8wrOmJAEvx1wvmINWj3a
RiDbt10GgsFxKbw7qz80BLqu2qzPX83KnZYA9/MjpZtz0tPEXojqTslKe5jcAmCytJKjiHBWkC3d
TvLkpSbBhIRRrA0XXagazYL8pebenXubpBcV+0goIGkVOvj3fjaW/DdH57UjqZJF0S9CgsC/JiRp
y/t6QWW68C4C//V3caXRqDUaVVdnQsQxe69dUn6RPUQggCKJEBX+mkQtvqyAAR2rrI5yGub2Zeg1
Mrv08bICprknmDALa837bAxcytWKt9peCL9Rjy0KoUuOGk36HtFM0rYI6ljaRwYWMuoGDSATfIaw
7ZYnzyz/zHb+Fnp5yhOV3jZ5lhxbnGmtpx+5y/PDCF5M0i4qz4P5v43RsaY/DZjOMOaN+5ke48He
OJtT0dyvAmeIPW4x4dVkPPYda6XFNiI9aeB6tsUmw9d6gHl4FtdugInWIIEhVTfa8qBwHT/mZWU8
qmY8yyaxo8TOUd+lzu9kr0xcHc96wAfERAqIbFwp/TBuM/BlJVqIT/YYT/IDxjWUA1jlGBYwjsz2
WQjJ5GnaBkeAA9kHbN6oJQmEl94NFSINv7XB1jJnXVKXi1+29qvde0wckOODzfnhJsUv8lNPs0kb
nX6PmCRIfIhfcrbMVMwjmJ/4ZAySQMdC/12cLJIGJ0hdZNUuWUFnLtB2hcMsHLZ7kMRNdvDArkdO
Y9ZHyDcoaMyTv7CDmDqEey1+Yvg7+iui2WehweHJF/s5KwhaHJC77OJ6C1WxyV5sxvTCZkZFrH7i
AUX9ZGZOKBSNTBpbB9d1oqU1xdkfrchw8YSUxUtl+6fMTPLLMtZ6RALFPfVj03l7culwFRXVi+V0
/kltFWdUIEy8iuStnliI+kQXn3XQvhuNuHC94XOE+xGx83rsXPGDQ20OcVeUgeNd5y6x39dYrWH2
0pDW9Kor5zlGZjcNk32AKob52MaGljjplzmgTjJ6jAiNg3BTjkZ3jLvly3ILLFiMUdxkveMEUcjN
mXHqdvJh1imz0Ka7kdPCEU+QEEMbvJsmkQhxyduuM1Q/CNB8EVHc0AyHqFKoGn2PIo9knEupJ0j6
mF1jpcvViQRKZNp5uV5WMxf7rd8LVpm+F1unP9jxU978WjMqtprBVGyQvKULspl8wYIUMpr5uRjV
Q564/6SDxUywvtRsfzkMPqdy48J8iJ1LajskqGSlFXaevrdrC3hT6prBVMdtkKyZCrFiP5lKv7Mm
gYVgBY9ZGq8+4aKB5TsM/QDxWimWTtEQ9p4XDxjSmJANMn6pPntngQmsTO+4priOfGy3B5Qon0lW
5Ufmpo9t41kM8DWi7jIKTF5j9zhXeOUzY49ezuUhbOeD8uEMLm05nEigQv9OMjyxYh4Gu2Rxnnzt
Yjkq/obfrRduzrGTs4yyWRjkJRyP8tnu9QtKVIwHfDwE6VmgkeZTB20Kiywulx5PEZDIeK9c3MBD
F28qePWrF0wwNe6RoMzWT9W3933qfWZItcoZOVfSGe1lKqvqNhblqa+c+xj5/XNC/svRh9++U239
I4piJAgoBuA/IkKr3XZ9mqDlQm8+EF4BZm5GT4qoDxnWYgOPqbSnVG5zJxnYxcZ1bYhwoZRlfL/x
u0sME3HnvHf2NvZhVo0n7Z4G4OLMyXMuUCkyQh6D2Bx54/D4LzZoAvYVe9y5vAJDA+2Z6Ae5t7YI
xDTHyGVZ8xmdyKtGwhFbRW1DVgifJsb3cT2jhKW1aLmPwaPkbRpJgvkoNMqzagvu1GpvxORK1Qbu
/GHLUbVS7Hkz2SdE0oj6YBlEVjjY4orSPWeqfCZQkkj3uNLDNabqgL3zlL5AtD+UXHKPRdqEgFVA
hSSyDdn7PE+j5kaz14VouRB6zPnfUkjjove6wZynQHW6Yb2bz0LLcmY24heVE2tIKB9BNnms9jz9
RDbhD3dHxzynJC3GGK42cMgztn649sTbjSQ8NgN/K8ZpjPoaDqMh1dKLy2Ee97a37xA+1I5NfKwC
w4w1/pBNrrH907tgiVEnpC43lLs8pLbIjlXBAwXjZkSgnCVX1JjXpY3H05gbZ1fya+TVlmDu4TAq
TWYuFXv+DIJ5xnne2DqhvWoJ6lHCBQZmSmpDcrF1sV5Hqx2uzqdEiH4zbPQNIjcgW5kPjYvzfVal
Fg5Z0Am0v3zR0dhge3OHGj8EpJXJUe1+zZur7e/aWi73xswoRPnVifUsgVKoViIxcBcVbq3vaz3F
tuYpM/CZ7p0rrX2vUs890D9rZ0Oz1KWSGeAME0tQltQh1oIvZU51MOPKrmlTA5Ghh3HnJmz+yrL0
9l4mRjQBuEZE6x7iYXgGkvvNiPE2G7AC8rn+mlX8Jqc2PtZoSNi8hWvb/OmTKcJyHC61raWAanFJ
gz7GDMOEwfb982LGcwhXxwpMk3Or21wFRmUgV0otHClOMp2KovvxuvqqUEnsGT0BOtSGa9Gpm2KD
8buRAb/hOPkWfq08PfqOxfhEQGYdbFarDEtPqYtqvUflK0pqIaTEYMaxGhht5T9n7r2qRXXjuxxg
sR13x5mkBWJucHv9//OnhVQIH6y3Vhv4Afw4uzex/OBVOAm9F+9euiK9rN0PKhv8PxP0bFpZYy8t
Y9mvuiCMdOa6MNEHN7G3HGbexw1VW+HwjLkTS/O5+kISy/Hdc2x4oMGQEenRWmATAhzAIKaZHlqO
GDDGK/gLDye7S0pCbQ6CELyYo8qM9atOkFFouSNKVaN7AZ8OVZfOAME/iwgNkvjOWozLOE6BNkBA
QCQZn0S53s7G99p6kHAnwckwcWK4E3Mrhm/IhhSJZPjoOLS0d/Ig6Nq1VzSqIeq6cKqr/CJ1mJpj
HtYQAswC3IT0dzWasa5DhDlJ64dJcB/EGY4HqfC39XBYjl0zGYehsN+JAcJmAvw0qBllYeIjDaBh
M3fWqYb0pBNh7JLQkFXlBrtYgk5vHOz2Tkt8yXC0Vm/c8lph0mmPpOgJhEXzEphj/6gVExeWUxJF
tKr84JNNdqWD1IIZ/ldocLzD5sojDSkh/ZVf3UprWC8Z9GmsUcaDkeIOnTqQNx7kFJPEVqBxHuAb
XKn62j44PoJmZLn+KBntTqm68QGUgwSoIE4DBA4aK3Xhd3JOqLqsjlzV/XNnuBfc/0MgNAjgmiCI
xi4Wta/QER2G+lcsuX37/3/1Ux4Z9XzxkpjsoOYnG6FT5XqaRHY9PTe5/1CbCDHcQsq7//8kDSM9
IOmGTGXabIxkQ1Dvb5MqJNG9wfwKVUlTazQOtYM3aAR5RCWyWxffjoYYZTqvSnn08IGEjVHah1mI
f4Av82uV0BASZ3bh9TcvzE/LHT5wZ2+o6qVLbVK8LGJidI3DgRPowx9LkCOyvgMI1R1ohW+xQ4hD
32i4irMh3Q+Bm4tkV3pxcvKcB2WuxllZWEE2A6PT4trJiGLq0PjOZncxTO3kzal3qGlpzi6NF/aN
loUaXtq4jB+Wxlkjfa7XkFf5zfCEcaox/JE381siUd8rAudplnFa5lqyh2eSBpqDHarUtEPatcwr
s+YBiQm8lK77iC0mb0PLUgZlOY4gOo4VxzEbVffdw6dwp2Mc1IUZQq6R+w1zXg2wh8EibZf1+F6Q
ZXCNHfir3VjctlqfULpDj649eXCtuN933dfixFqIaPA3H1ja1IktqbEdkJladmv4m+WwKPey68cQ
98YxZfIdFYpE6DY2trQgN5wBfAH1wdHfFBc5xScbVf4pprCihgDIDkTpMSYqL1lmeDt4ocC7Pyed
pW4rYiW1OdmxEEwiS64ELG3pzBCq/qpSJAcHs1eZiwLrDrP3oV6QDRhql+u4oBKS/Kj5nNDOpjUU
NS+8tRSYgxLKz9iFe4XlIlt+SicZD0Vm1hACHYPFUGwfZR2fR6veBPpT6I3Zk27pxoYJjlhGliHZ
7tldxcI9GFT1nreJfQFxCCoCU6816bQwc3rJHRgsfpHD08gfuFuec33AnZfY021m0AAYCwYC33jL
yxwTUsUUfOnKKL5VC8avoTDFraK2jBKYK52FwL9UFphxq7A5v96trIOHHKdv6M0Iwc3swBvMx9qC
fuKtw6NEjRRklgF+IAZ6FPves4eoCEEB5m/CkfrQ8vWvpFxDBxrjrjVaGeWGc7ET5e8zbOa9s863
ht2BU9Oo+PwMi7PuGsvNmjoAz/TeY2bS9oGMxX0OjYC56Wu/pSx4i6NFniZ5GPT2s1/km+e9jVg4
eMjSj8p5b2CzAQ4anlECcTIhE5zmxcS6NDKqGR/c1fSea5YQ7KhvZaLqO807DMPEr9WRjNhW2Qts
LfPYDyVBrDlV9ly9DglnbT5pTHg4BhbtQ5VPjWuCJEqUDOth5gLtUXn3VefvLQ1MeeH3jzohgg/1
CSUyAyCGxV5hIG7Q73uTMZdyShj3rU5dORbBYOpQxxPn1559FdaLZ4Qy3p4ql4gGz1rbl/dpbIuz
0xBw3JT3SQai10EI7OuAt9B73ed5FQw+mHnD6H4QYS3MpdIvfC1in7gG/xx2/EDDzcirsl2F7jnM
bpN0wFG6aiMZOOJpMQ9lPHknrHJEn00IbRLpgsNDcTkRscSQJnLFuBnmimoPcwYlvviYcm1mhNYx
HBAUdrZSWbQ6I1bE5FtmZBPNkhRlDEPgzFr/auntVXTVXWK2+aEuKEe4Q8LYo9vs/ZWga7M1AwRA
8aPHnQ5FFuPNjDUHz8IJSqSLg2yZdiqh5eoGCBwwwRmFmHjKqDAq35BPnk02jKMcRFNz90BV6EYs
mGGCV9p3xkDqrLrlwcuNW8wQ431OKstG4dqbrMtdpgN3azo+ZfWN5vbZkRlOtx+0uD9Ys3VCV8SQ
zKzuhrm+sHEu5KZgpK3hA746q/lErIi6K1DIwJxA0MyxeHAdH9BbTVCdV0RigQ00MzQIVlNdhsyC
uV0mHKO3buK/D4mjXRId/3wRe2dIzN75/z/BXuNVhvvudiMvvKy/S+2f3L6WtTYA7dbxd9G7HXS1
Id7N8/Lqxv0adUih9L4po5VpA2ee8+M4VEFFb+ZBwvYpbcx2T6t48BCuQCRTr8Kdd1DMoEMYgx6W
BS+PIwFmaVzko1qeR5B2qbEJo0fCx+L1jnTGhPTq/+PtygNI7N00wZKbp3K6cc/pMA7vZSYZNsU+
kxJjPlWYsjHa87SvMHOXbAbRgMaKbTkZDhoLvLQ6leUGw1ipURGfOzs5v6wWO1NmEsuuFZaKJlvH
kpESpOUgEKUzmN7AwLAwVbTOvQ3EplPIOqnzOTv1fm8sdxoonJDc8PagL3LHfsm+FOP4Ullq3nOa
EvVqz7gJhd+iDuE5Jl7Gzkm2WTAK++LW15lY9ZSr+wb1D3LgiCXovIf4+Oz76bcatTko8U7DgSnu
LPm0FlYMX4lbbFTNMx6fS0Va5rUbBFXd9IvqX8K+1kMf0+au1UwN4BnZh8K8a2YxhYY0nL1Xjiua
bHO6rk773oz1mQpjhNeheeE0r3/C1DKqhtQ7+sxJC+1DKIswWrx2O9tzTkmMh6EUboYcDo98pSV3
ejqZB1wpa4GHg3ruPBYNIiKr/kYp8dQI2oghW+toJbOAasi+0VW+RiCkWhz/8yEptMjqITj0y2ei
Gcwj05SomZlpftM0PVE5JDxzdtYLNLSUvIV9GQ8ke9kTESnadLQ865w2i7N3c0yLrjPOD4OeFYd2
KTh9MkaFAHKrW+ggDD/H5M+xiHnIwWVHkw9wlwOIwhNSGyOKHraIStDd2gSXF9wuUz78G3tbhQ45
qLtah7xuK8bPRep9xMW4XgrCroCb2TeZk/1AjHeoL8RrW3gZ2bvuif9ve5N9IfPYNdt2NPXjAuI4
2Rx58tOuNAkU8NBdq+qxF+l4wkHQEsXQWpBoQA1kWqKHhcqNXZ1qTaTBGQts00JN5SVHoCt5lPnD
byrWf52NLtPRyKVraPJqiCQ1WsI9QduBprADyjT+w4k/4ZpmFJW0Lq0VqWs7sztKrYelt6RuoC8o
gizmkNsdjHfzZI83qPeI0l3JZnZaeaeILI9syRg5tew/YZs/LbUmveRArIszYSUs+K3hClGQjK/s
JFusyjeucRooV0JLssFMjXx9iE0HydGy7kubGBZK2QNKC35nxQtWO1bgpRpjHXK7GmHqt5VeAFVz
v33/ZSLcAm56ZNWAYswEan/jpu+JUyqyu+Rbhg0V3S+5xslFd5geJ+VkgGneJ1n+zbn/tfrbm2ZD
Fkm8JTKU6R/GSasD8CpxbvIc+taOdm24pvaD7mXvNaNfNBYUkab8uDj+PO31zTPDA3kthDotMj65
OgV+WWa4fxqUo0uR5tHC5GmSKLE6vcSZbRhJUNuuejaXZoqIrnmJu6rijLavnoidwJ5gms7rzF5C
y8LVm57XKX2xwKuUzO8lTuQomZ2jB9tbGmtFxwtJ0s0/l7n9gvlW7PKpmkPRWNQEiqfSnR/SpZlP
ECOJFIuzg7Ik44Ckz9jtvsxtgWAmTy/IsTLemEdbr8VtQkOf6ezoCYYVzGynT8LdI6HNiqD6RQTG
FnbJQcRt4/P4+OzHea3/5a3BkGT6VWXbRPp6RET15kBQDgB15HscgM3Ry5moSA06aq5jVka1QPcC
XU6S+WhqmgueAEKW8PvvjSMi1+XGmCN0ZFB/Wi5RVLihQJXG2MyfAlETQdirAiwfLH+np7IUov3L
ELocXL9+xmEDqsxY0gMqPCpJVfl7Rw4BxeRfnXGLgLiA1bnJ+FMfFlpNhxMDO7sMk/x0R3nuRsEy
ihlvUAi5hpojeTaKM4y7F9uGbJQZsEanHhKn/gZH8EnxvR1hBZaD/oScM0I3x8Reu0IBhGxKNEyI
9vgJTqBHcS+5VmeucYtrQWV9zmwFILhXVDgVwUr5rauOOol95C6UJ6O1uz1KuTpgOCFDq9kIXjTQ
49ErVRb00uvDJPlofEuGa8rYQerxR12B48y0d16x0PQfGoBraJyOXSrnyKN5CbFDB9ZQ5h+5TnTV
bEYIuXQgF16660HTIbvhFfM//bKe9i6OrGpmt6na/I2NjI5GBjoKmyEa+pLgkd42Aosvmyb8txr5
derSIWEPYWky5qfCQmI+N+CH0umNfLTjUHSf6+CCnx4uNMPFdZbdOffLr2EFz9R4UxM4DHmAhkLH
yZf5zl5C11LkAFCwaiumeJaBI+RRlmELCRkmGAn+wQSk+Q67VdwFbgoSewLIFmgrXyFEYP9qbMPM
ElhtPKTlfY1d2FwmM9LddDkRywWpTcyY9jwI+PbBxXd8bJ3p0eo0SoxMtbdlYm0BtzQolg5dzJU1
+NWK/kYOL4aHb5QEKXEhhWbB8sLKTv0rNdh5ZfqoY8gJTL3GCUAQ3GFWY9QumbhmCWh9wqWMkhhB
KQ2KTpU7GOyLs2aQ/64NA2eMZ9x028bXAiUZpP585G+voQ/zza4EX0brWJ+EU74P3YjhH1DGPrHK
G8BwxZEltnNRq/Myeul2Eg2ksA75t1Wc3cr7dH3vDyoaiLMeLwahE0hlxN3YQ8xs9JO1sk0fa8Td
5nLn6FMakVIU5jEZRHpsLoEHLQZdOnOmpaocribz35S5nKBcqgfNcX5mKDMBabO3mA7+pTKVdKb2
rSYSbkHyHR1GirmdadHK7xEZFV8YFqBPzN/jc8m4qK0qplRZOe432T/8MK29zrq417V2uIzvIyaf
4H9J/aBQbrldWh19VoKspV76wUVI7vHUIBd6tq3+3dbpJmahk9pVgYtB9gVzxq2eOTgeOHVPRT9D
Fx1h08SJ+GLsmx8qncSHcmyiPtZe2VtlXH2sTWsSBXoX7VRJJdeBS6xSWK9FgV8Vd/md7ZDD3HZv
3mwfLPCoO1a42nlUatOQSWbEadJjQRFn5GgYto4COhngoVWydMFO3y05Tzw4jwSjp9s1vwjrge9J
nIMT8XKabP1AiyGWjnx6VkjG5IBbw38ba8sMNAoasErEaI7Do+cyfM8CA97sXemUhI5i169LItGG
Gq/zzGkykdCrRFA5eKYTQxHPRZgqsoRBRSPsCIVb69KQyJl4IK2o1Vq7MW5ORDSMeDZtMgaM4g31
CIGvTMxOVeV946FmHOxVEkdCitZ+3RNVZ19LK/6eyfzeSxMNOP8pdapVz8e52WyR6QCIahJm9E73
WHcT0QXsZTYrghxNcc9ewdekcUxWeeO5I6AWy2NTibWitN5r279pO/EirTjqpbkerMYn/TrUYw0k
/qjO1po+lqN8cbY1v1LcgpuYsWD4ZSVtZJQKiIu3yrCdtXdGJQ0j1BMNbHkcfHmvzawj3Dh9yJVl
4xnbwUkZKpxyC6yVInXp+fmEGrIYprjg8c47ndw1hk994d+Zbvc2UF56rX2zpJ7FP69zQ6glAeEN
xdVnA+dvF6SLev6RvcaxTFndCmyc/DU+xNOqfyhcJozJAsK+rEB3JBQLRUseUFcCBseNd4qRNMJz
to7lmD3jz/oxmXCv2bVjwX7T1fJpmYng5LyD0yVEHRbmctRfdQd+28BnRsQF+tSOjf0oLOsubiPp
EzMwjLRVFmForL14E4SDUN5s/bPw4I/NNWDv9A5kYY5hl9ejJ72t1xnXDzp8aWmTApzLG0eD9Bib
IsNQStx50eePWgKwCoC7F6Y9CucU7NiOeGni9OI1Ozqy9oNhGv2jO3Rndxq6S965n0tfWAcTVKtW
bbth8AksQ7H/Mj/444FkIjD+zigrqM1ZAFXJqt9ri/YIyEfsTCu5rrST4ZRll03cgmjhuTfAPBpA
u9bEj7Kpsm+7ndbU4ApajqUcuFFE/13sjGm2o44ZeK8xJmqRTzEpkMOu0dwKRSPKEjG/glKemuwu
n52oWOwXZ1jZPJo6LDFcUIfBo5TWbffSjFXDbLljdxHfIh2g0erURwVQuPcwaFWKtArpT/ckUd/4
MbuIihi90Iq5jG1BFgRH8I3LhZFzNZ9Hm7itUmklG25yA5fejgpZ3CvCrDn0gPVrLauWiZHYJVZt
wo9BUgMaygI62pGgDumWAhe+9XPa/hOj/O7TteBt7+ib22ulYHsMAHkA9rQBpkUegpLI33ipNuqi
xngQN8JUJndkPx8n3e4pGhQjUGd8XQobNDbzJbOxtCMi6/fMY0mBLlnDEETXw6Pd6OKqFdqA7EnR
M1b6gUTgg5raF2wFS8A4FRqBHX+uYrOl6B2R7N2jg5z60pmbxPcfhWDNqpxqF8ro2JC1rQ0xahPv
bBTeB8Idwku1EUddV0BcY4nWoeEPR5ezQOBadwAd73kLCBXZQA8wK+rlg5EocQWbXLYZ6qAV4z3O
Zkg1vhPmfnFhEIhwtwWDmqME5+arz6Tz3NlSRxFOxIOlShEJTvcEAdu5NQBVYiBL5zp/M+YqykCC
IoSi7RlD9j/WzQxuepAgTXz0riWO/Khr6gdYXfdZSUhWMuBQRs3Fh2431ForWljYyHQEenaBtUA+
NkDsdCTtcFou46LMkMflX4FOSmtIbkCH6+faF5R3NAWiIx7cQ76yOMMfklJoP8P6TMwjwcoTo72G
54sBsY82jlQEzR0/sTlCpm+/K2SqjNqY7tgTWyhd72602HwbGRFcS2WzJwDrSdGAhCzbTaaBtAw3
dGNtcS4VKc/rIE+Lge3T94525iC+qnLKA4n+3dkG7/MNZsvKItYQsVbrNlmEDtAJ06TmilOgojWe
qlrL3pfCvTey5EuLx3Nij7jhBkvn+mIyqtgZsJmhelliIj4n76XGn7o6PsqvsUdLpyxmORYMZnib
4C9gLsaEi25oN/oIoNkr7zEWxiLnWnCZFQkEYsfE4ZPsihBI2XBSC3XZ2hOe4M1bcaqRN12Lz943
jnKqCdS+s7R4ulag1o/LOL9ivaku+aC/qcz90Fu17sVHWmUKwJjxj8frWVjgnHWEybJjf+dRt4B3
+RjrjFrenO+RVQW+3bBV7P0hdJP5j2ymL733X+yZr2E1NowZjfEuISQBe1ANh9IUN6RTEk0o7ot8
MfZqsomyIaaMypPwb6/6leNf4pELo81lCmGEwJbOhKBpBHPql0d7eM0axj/J5ujSHL68lFUu5nnx
lIxx9ioHQoWnrMpu2nXlolOgwwd8fjOgFFr/de9sw6Om2/wvIrtpDJke7IIRpl6PguKquO+z4T6N
STZvhPXpOYLHmuytGkpDi9sIhtME219oGBGkV5HhRuxZHKuzl8Kbm0v/4FQ5dlkIoPgE+gNrjoMJ
0rWX8GSGEXr8GBOMXhe4uvaGks6TSXi3mTQsDfRbmyyTHY4YhNyyvXAxHI0u8aJ6WliWkjdALfbu
0y5tesE0c3BcWkXKu9yydPIG/773PvOY8RUgKaL4aEhgalj6reoh7ZUOwNIcOv5Fzgy+StIFBIqP
e9cksNebIrBMN3Gfz7e2OCZt/aeXmojKZHmhexr2Hin0QatlEZXxmaAIWjRKULzH7HXRCtwhD7oM
VduSr1SySor/hzjc6sbYnTpBBMO4YiNjaMkemXbg4rFJAEqK7bIZjB0vrXlm7X0PCx8le79Yl6VA
hW1Pu7ZA79ih42qEb9AfGmuQlNZDf1wB/gapvfTH+IPtW36EdJzAnd3Z25Yl1YcfTxYs7KbytZK6
pCujJ2EpNZNMSBlkxX8+VkI8Z/mlTfpin8UKF2MODalyJp0BtYGhgkw1uQWnTNhnRducsdVhr0qM
C6L5v1letG5dLxryJl1fq8uEdUUQSXmUswGoMMtvTGI9gFzHfeDV8c/aKoY9oeAtQAJ0I0b9RLix
nKuDO8YpOZ4TgFYP0iDwO3HLPhcRKHuBFCPmztRHWmMCzFcDHV5L5n3somwAqXQsJ+kc6Hh+YT9i
68U5ZyCP8qr8IyZ++6B5L5VHBjSrNfk9wPzvueG52bO7xE01NlQRbQnW3Nnwz2mytLj1ImDtZCFV
8Cc0SP0CeAyyGmYwhIV8uhpiDJeo86vZDCOxOBWur75DXeNAEpHJ/JO1/bHnHCUZvR8P8NduZO/+
OlsASuN7+dF+Wt1+eF5Ie05M/5jgwX3cuq9xnMfAcmtmL1nm8xIVd7kBIaCfyx8xsGmxuYkGTWaH
YnL9w+SapH0MW6VZo11bCqXvEoi5xCHiIsBYAgS04cIZeKbGgWydckx+vSF5odiJCmcTq25RLWaa
tGeUmnqLQmhuuzhCr8HIPz1iKT5k8Ll3Q2scsIQtl9j0f2TnFaAhzpkjJ6guzEz6xm9CQFhDaOfJ
3ep1lJ5V/LR0FokbbPKt/KZN2D8sOBo55zZRc0WOY+vz7fM/ZD5L3LHXd8IlbqlHYAUDcyYguZ6H
Y+Y+tEsLKN5rX/16LE74kweWmTl512wJqzqUOd5oPflYs6ph1OgS1znm6uzHVqCKals4Tb8DbWoQ
k4/zOa5mmCq9PCyZJumymC0sCYpQ0Bkdf4qT71k3L/yEvWcX9u2C2cPPLYcQ9UILVf3aDZWO7cZ9
+x9th84ddM2LCYucJROJvSN3hF7tKc0RA5DfFeesmcluf05SeHblRJlotOj2qK33xdR8eD5ad2wl
6075r3bSJlQ7cOWXHGfbXEzIoz1xJgSTNFrSulj2Dg3nhn7w4e9cq7rJghiB26Fge0jvwFio7ClG
7OFXm4t6h9HMPlkKTZEBdom0nKfaaYgjzswPhIY3Kw7os+WSYogNPkZ5a4+YrQzU0XOqXatuNE+O
vdLxWNfEx25lWdzoeI06vrP1Pl8H+1ElnPqMxdEWojhn+i6OLplas2qR6iUjyjl/OVtlfCHMTL0Z
9b92tfFH6gykW6e9VIVH0m2X0DPHf+5k34vnkgyTwpX/csJCgYpTYTedJO3MXg6az7vQG/pl4R3Y
D6i38tgoLmCTHmIyGw/LSu527W3xoobx02ngtFsCeNlS1s+WXrZkK2RZ2EPQTXoi0Pqaba+yX4Ej
CX5k88nMtX5KB9rV1FMvggg0noRmJd+29h/aKT+XHYvadUXzQajYh1NXSKMBWezsMd2V8aKOY6t9
o6z5qtf1IVuT+jLO/3JI8WCrWXpjkCe5tEqPflPZKM/eNad8WSzGeyTpqiIx4fNB82qgCDH/0c8+
cbhwMFhveKM8sIYjT34haKBrH0fFc+Oic9vLlWzddnlKSCkieq07GEsBuJ9BQqAXtLFD/OWVxo1F
T7ufmtmLZN/9FQv8PtRZz8U6E7dI7s9+mO5FzIKBFINNbdvfFKPxBMIExNXg0zEW8UH3oGlhWn0v
5pK4cat9dmYEL5rXvEBrHc9CDsd2zLtjhwKClNOVtqpOCVRcQIeD7qAXcZeXEvC1Uf2z28w5r1r/
DQKJO2KZv9g6qj3QXefg68ZnD0NgJX7wnBr+HfUfwcPMaFixop8udH685d3Hfm8/4Gu0H2KH8BkI
l1BYUVp7Wbz34P3rC9MlYacbTtJ+hkClor4oJNWnDNnnEwteMUDFJPI2mNoxAc2xI3stSF2XDBSt
jw/xlu1eXEfKmUM8uVXQr+7tnGRYZ/NSvgpGwwdHmNkeXQbStMJwAwu6+87omu6wag0ZJNUNCgNE
tBW7tooVUafV96ZjqdDI7JC52zfLTbUfyd0IfJasMEpFRd8SU4dZ1bFRLpDI3CF8yx5ffc7oEK/P
ctVr2+S3J29cF9V/ZJ3XkqvKlkW/iAh8wqu8V/ltXohtMUniTcLX90DVfe6J2y8KUaWSVEjAyrXm
HPOHDRcRCAP6H8AVnD25/hSCq42pGfGaRoQROqdpp8HiQgRTxaGN6p8Zg8pzzgJV++2zEcN69b1U
H0aI+FfLKza6R3gREImDyCZ57X0L0g4OhhIlCgHNztVDvIYL880qlEmXS6XnJsEZqvvqKQNOiJWl
MI9DgUiLIQBK82SL8+UDWZnJYpFUp6W4mIOUgAprevMHvlFdm6ujNJDoxtQzTarO3UIA6goEz1iL
XlRfknNVRTneng7tCVtz0t0ahC8ba7mCNdaVcCRBB7JvNoqGyJlg4XVrIkeyc/F77JIt6WhgPvt5
D368ipPvvdN6ewMIaz6HPx2+OchjTKQlQQOszyLpprU+zPBPQMiAbfnlVqHmgPrD1Gky1Y9+Mq5J
ZJjH2Paf7K5MD27lvZU1M3i59DGnJMz2szA4fpL8Dih97buJubWDMdpTM3DtdSeEEmg9M19EO5UK
f68GVMt+9VqqcSMcuzoZSHg2sZFdzYp/0rM5v+UzoUpNkb6lATlgeuCK2zAwG20yiurq1QLyd+LR
8HcJ1rhxCmycdCFZpXLjjeKvUvK7ZaYWJVfnr5GgMS9IcPqDarFW7iJ1JjqHBHLhnEBSWMTJpYhn
v6KbRIlkUeKLclMP6fuAbz8Fcr9xnfJv1oXtyfPNVamAD5vVt7EillM2IyxYDO3HIWXF1LnzugCw
5trJuyTQau2TRXgEmPOaK/cQTTpfG4xVg4BU9jy2GWr2c8Hfo2OJC6RotdzS7quf/RKaHEExnR36
X1BKvpMIvabvitCqpijDCWZBe0D9G9go5pmjITXpvi92hzyv9BOfKhOd5gXt3y+nnpIDAypgqaOi
2ZniiApG4CuCaPTpW4+Pe1Vj2QRZVzw1nfct4IRN/Po3aN7+5ikWs3XO0bugTtPHAoo4TUFJrzT0
8lUrpzdjcOS6xQmy1mTXRX33ZW5STlQiICx2xvIgu2+REdrMzR7pQGjOZd++5Ihy0UOEYoVI6zRr
cnnaePxQiW2fGz8A5dE5X20gYAC7ZXp0k37lL/FprOGfChZ5TAiIP+QadRE0Sh1P2nfTk18aOI/r
NoObP/rVT4d50V77Hi10iW6CfAecdkEPEVbx6OzFkhhlch+RiNs7WHuY0napUR+8ruw3oOb9rut2
al540hmdJ8tjvuMgAmUaRyxzXO6h8JNri3LCZsyNjPsFHUtzddr2F2NrAAYZyVzVpW3DP8XkI+CG
jlOsGOR882QwbFLaiy10oFddN9e2x8pEhC3jwxR9qPbmJajLA/JS+b9r6vS1n482wYkYRcbfHTp8
6JIXiXaAjvkfCckpMKOjpCVqJFgLBYaVhnAmq0db4pald5VF/ooiY1MZFKQ0FvOdo+S061Jssp6y
xcpVDoIiWGAMF+ZDZqKytGp8ZQZgvQK6vfOUBvS9FKoG2bnQKsJTL7AjtkGMVHKuzpivv+AIY2Jt
uuGiPuFLHiZvBhFnG6FxF+Sp9erljrmZIt6jB3QH+FgiD16lEyCo7I5wHp9Ihg2uQZhgwD4aQ04g
D5iAN71YtkrGGGiDTl6XFa8IMNQR/hyyN7RKry4pcqz77Jni2f+REHD6HXpPgRmE3gjzQPL4yHDx
8ukam7LYRDqofkCWwb895b/ngSybEpU7C8/oZ9+Fzc30hidhuCTVGuNtwmR3YDY3sG9iKo0iSzes
mxlx9EsncoZdLkzprXJR/NUWV11bGO+IPIN75jKId5Lh4jfaXYNbV5s5FJthKMlxTplX9cJr3/1B
segomm2YjozaEiKwnL4SyAnzlIE/MCaiYMeD5eDyUKQIwGYaN0rTDqf1Yb0cBeL11PuTFnSxZFTT
PH2C5/OW4pFf9a782pW2eRtJxmmpxb8zSaCKptD1wqS8I1puFflwCSa3JbWkSPwQkfL0JdAdqpXS
3jdqoJRUe7zt2NsoiRqgYLK7heN0icr4vRvCc36WhpMyh+OTL0tyq8z8XrVNjOQlhNjfIsRU1QaF
/dfCxsuaz3uYGfQpBtqf5ki/Iflr6fSlwRm0DU3FKJJubZXMuK1YeF9gG74gLAusmEgZ3/8p7elv
GQwfjHW2GE1+YBfGGAgugzE2bV2Ka7FI7nMF8YlYH+PMbvrJ7FzuB5eOlQls3A4Epb4ufoM7a855
nfwVVf6TVa8i4FWdKsgN42xfOEB+BCOyPkdmxOk68sWeQppO43FA2hCUdKurfnhJSzNch6P8G4hG
r+qsNZ+r6hYlI8akwB+uxnvhDfU1UumXtvXFM4pEYnE9DDQzYBxk1TWpqt18xkk8InMSlL644Q8W
llq8lfaJpqp9SqIU1SCXR/s0J/NhooLez62yTqkaLMpN5//uLT97bAbshR3h7R/lHGKXXaiedYcs
iBMFJDjC6lZVXtkXwJob7XXTHosTKkvtQONgNkWV49BumbX7heQ8a6e0TwhP3olzRczl2WsK/yCL
9uDQiB+z4NR0+I3bGn2dBy8ahWZkZmeCrrMzLSN3FxfRe1CFsB4tZaC9BWddpmJrR2F2ftw4kSIs
95/NYLbeUhLWdnFZF2jQFSNYSqkViww2045TyuPuEAGeT+CQrU3XnY6+gda2NKpdN7IbdTK7Wyo5
GtW93Zxlc/Gs8Tw6s3N44IgtxZDTzQAohj2GHAI8LpWo027VGKLepQ6N7DAx3VM4sTqICo6t5aYA
h7zDHlCxbCyPXiIAd4dJdcGdVaFkS58W8OCBuIT6UkfiBFGBZuGsgN+0M/bvLpuWbGiTMXkk/V2D
su7MWQtk97x1erm3lO8dxx5FQhQXPiITAgxS5Me2QAe8AqJFpRiF5Cgmo3F2lr352K+Pe0OEdTix
Roxyyyf1uEm0c51r7BUecmIGQQ1fPbj6cWTCh/IUYk1hxwf8T2s9EijlxO33KscOMfVQ+pLoXKmg
o9ggSMYwjGNd/CIOssI+SMmHyJ7OdmaeIKLhRdtVhNXtpG0921Egjn7/y82QlNEV+OWi/93DBbza
nWVhfjDVmryL57ClIceSIcaH5GAfmce7G3G9C/vsOUx749T3ix0N1SPeMBdW1Eiqqqq3hIhiR6CH
CFCbMR2TTLjFe2Bk0ZoQe7UuiLTUmghJQjJOY0SpH+ZTvUuqZtySDeA+h0L3HAhEcmpJqwFHU3tY
SP1RlGKV7ImV0NbWlV13MEFHn+w2hjg0jnzkZUtTJoKjGlSLeyIYmXhD2nRWwC7xQlvRvBx9f8m3
brcIuD/yhIViadn1aYS4d4wZ1XhxHzL2ra9JF9HtDQZ9+ry3bNrqKTGt+ehVRn1ylhu1/HFjJ+Pa
sytWUHPUnSoy2U9UAwkcFSSzH6lrxitHkaInLIvQU+UNKYktUAkGA5LpzFx/ajvEFVKC2lS+xa6n
krLJmkE01lvPXYszym/DWxk2bwJJxFnEHmuGkJpnYHYaVJeqGdy3RoNZRH0oTrm4xsQFBHmE7rK1
asbcnkk3OMSoaNDOK6GevwIY3NdK0wqsJlLf/F3ox5pc3SL5qCb3jaIZvt8gnVfQbsiwyvq36dLy
rlCKc9qjCZX0vvM0F9kOUeKXOZ71NSxdLuZa9kSWYOSghhNoD108ZiREZWvstNkGRQPfFCdoDpkh
jK9T+PEwGAdujSXRhxwM0QHyEAf4zbglrNe/QYMZDjPqGlpgsd7REgSeiGPEJErzQ+aWvYMDcKOj
rzcId+sXIlheiqiHyQg4/XVY1OcxZcg+tUlbmPT8tYssvW2yOj0ZQDhXisyyDe+8YFwUIQzxOPFX
RpHd28glRcXh7O+KK4PYZkmT4uKEWgrvJkHEUFNwFTB6j1gwDwUS8NnKOI96d092xjc0w94+NwN7
J587+iFHUw4BGZUWQZ5Jta6yUm05PSH6pDsTaOO+lJKzaBivoIN7kT4kLzs4+Vm9rbrqF0xTIp5y
pAZmU7iwkuanQvTt3irLn0lXzHufSLZdRKorvWyPlvMSyODkhnj2GsTUMe9g3fGdccLoljq/BR43
dnp+aQsx7Bu4iGsOwg0hpdNWxeh3TZGBifCSOaGApRNXuaV8TlsvOscQEF0SMzYpX4l1Eof7ifxR
uVZ1Mh2cgt49SE5xmE1trII0oM2NUxDV5S4qp3qD1g2T6bS1/Z/0zexnYTvqAov1pZx7JKHBkJ28
yHSuQWzvfDH84lm3OEdj0hzsHx5qfmFV1VlQe3BgJz1NlasRyvIEuS/6vKmnIDpVif4b4Dhf45W7
OEyKNrXTkwRLmN26qUrmw26yw8m2GqLxButn2A1qdE+fN0HincjeSJknyXgnsq8Ts/WjgxZpFcO3
pAgmODNv1qbC316RT5u51imnU085PXY5ydPpqbCwezOCMBh+o2SDdzVSYCYeiYmk5/apnZAegCO2
DcQvLv58S6LKZPTHedkmAIbLGlEfnDmku7UH7+/ntdtOaNBWg7bXDVXDmRAuByYg99x/7iVx9Jz4
87gPlfzGgBDolO/gtlpuOvMHUZ/+qUnoY5TmZODmNARDYjh/iXPJWYrwtQYBkEPCY7DbVAS+dbtA
3B0/t84NIcwXx0qmy+OebmHIpnwb1+bIJB/1GnNXi6paEf2DcdBEzo3Fmu65siDrWgPWCZthThTr
H+VMQVYlEusCDKfPm8HW9tHIrUNaEDeddCF4iQwx0DAQZmsli0hAwz3prPZKugffyFQUu24a//fP
3eWJ1FDHXPnza8ma5+whBojoybByqYMDM1hmZgnpYf/cNNFQXqb6WExFcu2QO6VKZPvI6Z+7mhKg
cgJYnu0A4/mfm+4BgNZAYSzmlb79dTK7c5ZOsPB9Vp+5N/2ErI4etoBb0odgbrEWslfDoj9JN4eR
MaPKmqdf+IuIKGoN9qh9pc0ZAfWKgkuyPBWw2U1d6OA0DFC4AYazEE/lxXVeKlL4rpLTI+q95JgA
T78Gy3/I5JR4oWUzOkiXhkmS6K9+TiApbtByn9KcR8bDgC+0lhCrGtqzA88OakLywbqu2oB3s54w
sRo7ErjSBWXSn8KyLg8F0qmbpbpyO8jcf41UyRSEZqIh8unb3M0fISlR3+lVn11mWnWC4Qy7qnss
myH7SbdSr3Rpp++mhvFRN4az9WuQ0PYSzyej1Dq7tDHHaEjgpUSg9hSlRgLOf0PHvblUyMhW2Kk5
pyADRIb+Q2UlktNwXc5W/zurAXUNmfhVGBzStVGZZIy1X8PGQscFJuvZImtoOQDe06jccS1XcKon
PtKRa5q3yM0Gzz00tpb3gCDGTe9VBxRX6uwEL5UQ39PeHlYIVLLW+Bb08lYbhvd3rjiFZAP0yuVk
3Xp6eoMvd7Virch+Dvlo6jKglyjNo2xjZJ0N2GykAbAcqA/fjDqH552r/rdDpdpNi/UhKdtrHQ/f
AbUIJi4VWhKTJXlbBupeWT2qTnwag6eQAc+OWAsb6bIROh8lqqQPXk5ykWJlJVLhfkiHzv3AfiQQ
1vI+THSGTO3JqXz8FjkGLe3Ii6+PvzWj8jRMZfIiieV7V9nT40FAVtInx5nf6uX5rQjyKO0DLB/L
E1oqnlB9Od3287GGDUm6Eebh8YQ+QVorr7ecy+NvZ9c+lygQntOML5qt94+fTgzkn5hOvTyewQdN
gaMpM1aPTVELd1/GBR/z8nLpbLqcDBg6P36LEJYeDt3xy+PlxFxd3TFqsAc33QcTqceDstF1nrzA
evrf98BSmOJGfP4yHpL40HTkMX0+FsoSycI4gh8vRxQFah7EdJfHb0eRgMQksubz1Zb9K8I6fc7K
4PZ4QNnN6oIsniXcsq9cbapDNlqMcpfHeoLwzHqcDPCAbFKHiBX5kMH58Vqe8J5qYdufOx00R07i
w0cSxN2zIKLq8/kLPVymAZ3OY5NYXQaUyy55bDIcL7fh3Lqf+9V2GcanwYBtcHm5qGFaVpXt5/Mb
BW6dOv6oVOY8W3wuj8fYenIvk4MZ+PH+FTkRh5zElk1f9gggROtcLDv3NhWCGxZp8nfaIFJkHl2/
mBl7adb9x2PLMcWFTC9W4UHPA5Lh7rVaEAhJGybIC/vdr+On1PHCuxnGzjuEl2Oc/JaEaN4fv3b8
5Fk1jfu5BaH1OaXrSZqUCTu5ly9OPpM8sTxRy781zkH/uSWG9hUqS/v5SDWLV5trzufv6lG/YZRQ
n1vZlL9bg8o+34ABgsozyeL8fHMVHNtxCm8+0dhoLMpqR/7CPhwcfceMEG/qqKoxcLLp0o0H8UK2
XEkkouxaOLHhM1r8U+5UaE3m8DB3tnGzjJQpfTKYh8aLuztT1451x2ItMwNUSpbytjpu6nuP4//s
x8bRdBeOCqehdVM37X02ywAOjHG0rQ9aAdY9jfp8w8Ar2vgLuyPzb6JgUk5qcHogMGjjgUq7lCp8
N2LG8oEpQ2SgNZLxysuqUxTOLy7A9m3A4pjTdHDEbKTvzOPdo1OID2/q3VtegL+fVfbzsfW4yUY/
23k1auHcdPTZJbgnVCFrJZdRfVyV5smIvROuC/MWt8K8OdmQXlVxVyMiDweTK0vfbQjUigVBiHNn
5J9Pl/CLqiJSs/O9ZUiTBmvrYbVPPfdmIf8crcm+hGWORz32i/3A8HXGwcsogqtuEna0AmngrJre
TfcxmTm3mbDSvYMvdPXYbGbPubnBnakR7HEJeEiWkDoLDEoUONgpALD5N1u6/q2R1j5Em3keozo8
ENDy3Vneip/23u1x73HjsYsU3dBjRxVL/6yExDTg4CpR/Tz2E/Dv6JRQOJrL//D4Udwx823NptuJ
lHcnG+RYrWJImOs5RtydumszCHMc1FjYV6WLqaCccLSENrGP6QQ2aSDVBcOyCeCyace7FAsf3iRP
boxfWro912B5l4/vwuOeDBaYOk35zWPTjsdfzK3sg7ZScWMefilHsz/MFLUhiWj3CJP53Y5MfK39
fMo8WR7HrmQOSpKcEUL+CF3M7IhwKdzs6KZ1otdKzPsuJ5NeFJVHNQPgQFdNcJmo9K1nQ5bd0RHi
mzHUEJtmdFUJwaX3z5vFfEFhIXcmvimqmX7P/BUS2lApJKnBHz+ERNH3LHazBGNWHqL3Hpvkojpp
bdLEADievEydkWxtqzQQ92oPYDzGFONSUMHuuxDthzBhz1D1sZ4JQkhwOaQiODZxY6xYjL3mXf1j
UO4tmbJ8F6oP6BMr1fvQXnryJMm7zlR8oiuSr+BOncX8jGWDVOPMvcX0W5jI6dusGKYgeQo4CZNC
aFqqOJlJMHEJ+WcbZldx+s9m7PZ6ZtJchIRTZVr/+6HkbBVk0i8/fDxVC2sQPeTyVGjDMMANnY0E
+PMR//W8jz94PAHXXMqq//r1v1/2875b5DzXfx7271cgbMJozv9+tf88/eOehTynOf/7v3i89ON3
j5vP9/jf7+ffr2w+9tN//uLxb36+5OOH//rnP1/n/+2Hz2f77wd/PqMJTmQaLMRABsgrKBBH8GXx
HgrDc083+/yvGwJlU7NcxtR/xia96trEoD+r37Si+1Nj9RJrFWa3qrbOVEMRi9fgAzqiOE323fdF
RTDAVJ37as+6BrOSQmQlSrXr5rg6D8tNqZ3yrKr4L61NUp2rZYmZG3/TZSHWqkjsjML+EgnlnoUc
3XOILdAa4NyKyclPCK6YNXwfE64SVatS2Bj2hXVtuG5rbJEjidPDuMzc0U+foRYhQs3DS5CL+DxL
mZxD4o3W9GwRwZpWti1Dw1sR25RfHjeFQxRipWG4E9GkzxkZoOuJGmjjL8tNk6RSpni4Qqog/ZC6
hTiBEv9qNkhH0Jzs7LYBote6+TabmMzP2X4iahEbIO+aRsCprhgVF1ODTpE8Q4yJ50hUX3AZIy/W
Uh+NwKDZY/3MPUOcRs7r9znTB/y17U56cje7ZrFuuUil2YBM3une2jQ72rpEn6UmrMgpWsW8+9q6
jnmcKkJVSwdYfLqVXf2KxVIiXDx7qEAh8Rf5RyLvDa1SsjaCX4Rz06NsSELuBa7chMUc5HnUU7Cu
UdtO0tgmtvtReGgVip6wQNt+cUVQLB2491oVau8ZDH2NkGzeNqi20jRwtdfiEsQgBSPqDg0KuqZd
delt/wPzWHuy+/B3x3iN6mCZ6UiG33W2IaBOrV3DCdalcx2W9XxgIE2rhwuz+CCjSzIWJJ/Qnv7t
pamzte0ejhfsNAwi+T0DMLWdApT5dMHwszHVYOLXrxEToM8f+jd3LkmaoFG+EEWuTY/mjPQzcxxG
IsPc94AF0ImkbN4q18mcPBVHV931nCVO8tQOSCmEFZbHFPnLWIfPo2/J11Yg7x6xz0SsjDYDohxc
fc4xx4QYgW42Y888tO3EFa8dieLN/0yN226h7qH3G+YjVanzFM9g8Wcyxp3I2IOafI3jQpCpHsbv
uLgxshpr0DtE6Ajk9m7cfXOXH42q2mEpv7lqQ3FUpvPwAVAzRBtb+3uT/qgzQt3ByjFcrWg8F3kT
P9nYJcWY9HubyikI5BMCG70vSv7CNVjINZqdm3gv+QIewoH6vWgyhlzI7Q+pGe/+c4RHyqc/Omd0
gjN9MjDixu6dXnb/JkoW1syUsHox93GqhcQovaNbQNnMe/Tp/sQHW9G2jfyeU7MNnH8mvZxLu2Fx
qCEQzXVxnCHmHHFs4DPXHPmyDXv8iwwNmRg4mSo50gK9aouQ8HDGIgYpJPtAp39UgQWHjPKlu49/
b5JluJFWejZ89+In1jZt8UZnYZye2rx9rXqcLj57DFG9iQoTVMEi+V7jvF8Lo2fy08ivRVNhLgiZ
bQcdZGsHYGrnui+pH7T7yJdPSS28VdvFLfg2OoroDL1J2nu/3ww9nbws6o6Fq/NdgFp9FI2PFdhD
T+92Ryvx0rtcutY4k6PAfzdrKuEOUzgNOv/CPAg3YIejfGymgeOguOKHR8eZW29NU87nouoxhJnA
2HIn2TlDzhezNP8MTfY966wvoLfyvAzWGcyQtQWNjkBz2J3GczSGT02Llnfxwg0Y1YnTCn52Ba/U
gBw6jrA8gqV34LGzZmtCtm+xUCQGPqjkRSY5LFmzfEM8iAzYjn+GcUSR5k+/6tSFSlZbL6AC6otu
3Wsak5eBighbHc6wfe6Xf7HgNJ/5LIVo5b4pKk6lnU0Y+/JKHf1xvt6LuCzzQcX4ZzrkHoimEQKD
Fd2TrP5KVADHoudzUqmaQ6dcsIfCA1dCO3E7BP5H2Kav0sdM79o2ncPQfSlE0sG5sulCasSIGcz6
CqHkpECTxGQgEmu7s3sc/JxWnHWQNBbWvnrVtfDnIXvDqqrmn3b1m+w1WlTVgYiubl1IvRtanHeY
ssU1rGis1VMn1m06nEwMBduMgwHZGcYRLYxxp3ufuEthXCRASfQJAkKhZXfbxmqeGvoNB8YCW6iT
RA7mYh922j47HnMiwoeLID/YFbn2sRI2lP0ypLNMajmYgA0RIu9hDkZl6udLkoS7Iq+McwcadxVJ
g6Vwnnb71Cuuvvs0+EIvQctnDRc5cBAoMBoedFJfgyP96eJlJgoyG5JhG5Sg/+hbMf0j4VdLD/1E
ZB+1nyW4ScaQxbv+bfYohcNIGOy3L/3cEIYap5TpKa1pYeekGWecBZEHjs9NRu52CKtwzsw7gN+9
najhCdaCQoswJ7ugDY+yiafj7HPVaZzB2/ZSZKhBDgRLm9eoQZxhQIDmQx1fS78fidcEixBEwj+2
jnMVZFfu5Nj2qKDMC1DX7OBzmnNryz6MRJJdRAmSqWwOeVw+xeSFHpVHwAGp8OYI6X70/WTrR9FX
v+k1WErzRyhHtCN6TFcE/pGj2raHKjAvEFe2ZYzqo9UE4cUJq0S3os+mRcsJGadJqH4iWizXaZE5
6179wpPM9asndSREDhdLVjVpy0wvfRni4i2QutwHg/OmC2irsfQ2tQAkXNW5IhnhO0HA5Zkuf0Ip
0K2TOmv+xoJiCzj/URG5sjVd5DhpKSpCW5LpSExsy6TdYlBqODlSUYVUrQrkjUOXLxacgOJPlyy0
T1drukT6ey8Esq2aLmzmdhnFG7nZkSZwstY9Gu2cD4AMK3+bpebRlhA1TGl9YFn4DiIv3ucJR1E/
nhonyvYCGDrA8R6vVo6OsjH8dZj67yi883M80z2P56RZN2HPwd7TEutsH42zp3pEhM+oYhabyIyJ
PsM+mEl7R9OnBnXCOgf8ENxT19t0WZLu8uARVMCBZ9TuCgzjyRFArGJjJk/cu+J2jfRkbMVIvj39
z13sxP4y64tf0Id+Nc0ifu6G8odZYo+QznuNSYCmqgHRCqFPEMl43acIBl3kBet6xGfr+GW1r5h0
aCB8b1WfvXfMmJeAT4kyHjcn5tlXy2tT2qbgepSXj1vFHqiHvNjlS9WReVujAABX4cXdSyoWmc4o
NaZsXYJgPiDooTs+YBbNSkfs3Hn4EY+k5GhIfbioQ7V1cAx6WbqPpuo5rWF+CLd+6nynOE+FRupL
L7AdmPBrWoaDgoo+G/OhcytOgur31EzGwVb+fobEAGYzIHUbIy87OWM2qA60++hwRdXW7c3+5Fdx
tYcH88zIzCf4If82LzWv73ygIXqZbY1MfBCQYxvOEF3o33zZfh+ERdTjwoH3mQpOmAdmeOGv+tJN
etqmVvBmWmWzj4zBg4jeHrHtWwcPWxEMdwoJrI9/wrKtsWQ3Nzk5/euQBhvA8zuJd/VbCwfdgs5q
TwPuhxGDZ7mILadQWruqafOL9xZ4NdZEX9orjMvEKbm3Iu7HvXZLknBpmKe572xSQxao4pDxLkJV
d8AoZHTGuz2GCN5RlYz08aORc7jXkuxcpmodupWxA613s2P1KxpmdHR+8JbXxe9udv+QyRRxKUoM
xtdcEVKVbMuOua5U9riaR5y1qLo2o9XHGyNAJUy75jZWGvkvbOHcLoKjHk1jw6HeEfSByBZuCyN0
GGwaT9aW2Gt5Nqfu7Jj6XrYVY8J8qQmM9ODV3onky9dlDb0zM3KKpxa/HnEaq8j2LCrsqlwXxR0F
2IJh7uUG/OiF3Hq8WiM+SXBL1D+z3BqqnLamAyVyijhWYFiSCG+i1wE/zGTXapfZYLH46qY9qgG1
rXRU7GVBV68AzG5bJlKrr6Nbim2Sq1crZKhiUhRdSrtcO4BPdcIFRGCqWD+iMBx3eKoXSX/S4PV1
e/fYV/PBAimyTawkOI/++KrhUq3oN/rnymQSDf7yNe2Y5tqoqs1geDFUvKvzPNqiyNYLKh8qoK9O
1O3XoSMrKkh6vGtD3a59Ly4ZZ+LC6sOtXRT1O2dlQK7ATVwXXYfpz09R0VzhiTobhEzXMKMAaKrF
T+9iAE4bBOSi+FV3NJEw4OP3HJdo0U3bOD98Ij1WXTd5rO4w3XRi3qEo+9ZJc3EQ/ImQSx6qOAb8
nVUr3jtq1JFLYN+7l2hMvgzSM67ERTBVVKG5GaqpgTf1MRc2Z7bBZ4buROJGgNn3asrSrRfBP2e0
t9CVZvK3IqAfw3sdajRNA4SB3h+PXLD/6JqlxhQVw5ruKvbdhfYWSlUda2klu1CrS6bQhnuzfaxm
rt/+slKqMRg0bRyhnB1J3TUxFs++83O0BKnMcwTQw+52HMHdKnU7vqEd2jMxMIysrB+YUEOSXUI0
0214HjucM1Co85cC8EdemdkpJQwY81IwPHfIldooGl8RqvAd5MrDIjF66bK9HjMmmz3WKcV/TqvB
hHFk72hhNUBv+FEZ908I7LCWNa+D0OWRgaW/xQLkfPe5XrQq8J5oa78EUa9ubhvdaxyYsTGlbwUy
gZUrkugYAZNDZWxD1sSmEHzQ7zK3g09fBJ3FfKFS+pKZsB1SR7/LtvB3Lo49JwuKo48Y4lzJnQrE
RLfDRoAbyXxvF+qOoq87JVo9Dw09DUsM1alw4Hh6wYs9DHBNItlfRvopq1Q4zhbiljhhcVFkrOqD
EbkDUArSbdEcjJdNDe3x7KBN88AfxZh2ygizVuwYt64xctzB/XYY4ulgz8Gus/TBEbo+jg5sH1Bs
HnEK2Vcdac3yZWDq4XYsj+2TlTlwD6jIkvQkid9kStxccxHUOygfDNQk1mikFUNZgdpJ0QFnLH61
RDBoRxHCI4rBmtmtaHaM7pdOvkbOKQhELwS0Hp5vpvDheAPYl4ESoNApDJbqIydE20po4L27Kot2
Gvjdqj0bwfzdMK2KHADxLofyp16UZk2ENDOARzmCaVv7QfdSivmLV+Dw9HijuIlupTL/SEhxBiS2
jZHGGMYn0E/mXN9pZOLvGp03dE4g1JaOIjmoDClTeMW0zDduwjWDQi/awkoEwgO3lUWde+XgCDfl
5IJ9ALUQZXJTWQ54TbS7IWd8ku4yoFQFrou65lrYbQpQMjspq3Ed2S0JdhPyaVRWdDxaG/UHqrez
ncw7DonuasFWXtuSplFRUKPMEAPtGfIvE/s4nOtt2nRXAyz9xvDSP3Unqy3oqxKjBwaYorLhK8XQ
qeHb7UrD+6GC+lB6uttmduPSfBnCvYpQeloadnMb+V8zRc2IHmczzX6G0yFzzu2AqIF+6dasOeOK
7hvu4CfSM7q3rl6wKl6UUfmkXFJG66UIiv0k1f+wd2a7kSNpln6VQd6zwM2M5GBqLtzpq9zlrs2l
0A2hLbga9/3p52N0Y5BVA0y/QAOVBWQqIlMhJ83+5Zzv3KvcbUiy4yZRjQU91pWXuTOBLiOWSgn+
jRy0sWn4PgqgzEhTcwxsPmoPY0W1eN/qWOezYtmZK/IujJ5MS9gU8WYg3Ug2I3PILPhBm1HseSke
VBy8QNy1NsE8Pxel6BExwlS3LISD+qKqd6oCAnVhoZaXqW912R3a82YdasZHbdaHmUgpgjbIlghM
8AdtGt5xo9ugsYzBp+uH+sMrOBhqB+4wrpMHLCXxdo3IaPLdrgkeEKrzZnYty3NV+XmP5SWI0JdE
qTpCm9PvuIT3cRAGG2cuDklH5NdUBw+aZX1UHYCDGaE3PgQ4odEPrUtwp0NRWifHNJkNBMjdoas7
bWsilA410W8BnxLyVM6XYQzQzNf1wlPQLL91HGiyjf4eotvezknzyytOdYjcKJ+tGan+kB2QYhs+
JSzAAwQUO0KhX6iAUONPzTsXYHltTd56SB1nQW7NtmGFtddC+OSWYMpYc6faXLzXBtHuqoaj6Dct
wcatPHkQoDddTyJBbBcU9Y68ZWl5thKZ3Jd86rocjTsdqwlc7HYHNUKymRnYCEBebAGgriMJ3K12
MD7m7HZ8p7OP7Qz+yvHSAFnwgrwIzG0kUQ70kZZxWltX3NbaNhrnAl3iipACexsskCzbhMjXTHQa
kx5A9hpj84rJhJUoGiF7wYntmyVzhARfBEuBHfi9YOiSmra5CZABwSlD/d4TRrZ2XAdQfX0JbHqf
ogsh4ylIODZEq8HBVlaU1Usas2YyCH07Kh2nA7rgjZdQa6sJJFvSm+gqHHThDE6RtN9CKsbbElnW
u+MnEBZKYmnvk37Z53aVe8duan51FKkDqRqeUUeLa21BnHT7+ZVlFUkzGYqKP7+qLFXkm0EZH0mE
mV51A7kpVMzH0tCyp8zQ939+02gid/NYaa///Krmdc7IAhkqWXH/zsOtcHCie5x1R3P52x6B0aoD
anietXC8WZo4tbbVnhSrearU5DaykPbC9DWcXe3e1PVvnTHea+mg94kyzpE/X2T1mGzawEr3f74q
FXq+pmq7c4ue+cWaylXncb8NGqPCrvdegnhg9elqT2BZvBcu8yzUD/BtiscplAMrMh7tmUyoVM4v
qu3dQ4AXkwaVdJwQu+WmbuDJ4sIA7QPFC9gvbggbkSQSBCImB4dDJUmgjbXOJU7nF0LdzFtiIJps
kipn+EWdQfFEAHWYwtvKuLesnnMp1nvig1TZbhsBxNxdAujcklcvc+FBTmZaftkBRn1usHfGfQb4
0uGosSG56ST46lq9AkxOBifiTdENwOQZZSdRZD0qXfvghifduQK3pHXyvpGCs4FpL8VSZe5K7q+t
cE5d3+g+48q7UFb1Zixs/dXyaHmK3OFIqIFD/qmB+pTaAzw7WS1pv3XbpnyCynwk8ko/SIUN1Zq8
aJ+7oMuatNJeCS4sjO6GBlO7NnANH+eG+zzwfnTqS/bMVIQ8FhVubky8gp7jdRLvlGXFJs8HZx+6
abbt48LbMYhEb9Yg++3oPueR1oriO+aeEiNSPqfsd2HMJj23ogOiA/RKyxi41DgYW+/eW5yrMrjq
XsXeIQ5YHcAkjCpAu33EeNYcggspicGbFUSwKDwGjdKCNtW2Jv7GzqFwAYdaE/p+KcohWtWJOR5r
uaB/DRLpwwI72hhPu36IkOP2vbe1qQVeg7zbGeYQ7sm9brbRkOLQ0JNxoyHieG1c4y1mzp7gdNkP
ky2fGzR42xrk2ybV6tHHx4YYTKCM9XK1MpH277A9Tc+dgC0eyHmJFo4wFudOTHjX6B14TUvSeq/s
17tTFUv03j7i6Y/M7oMLvFtWDRyMBxKMbvAbiPqgn4dpJeeHzu0/SoftTF7Vdwg+9RPKJ50RGV1i
3c/2TgGExLmA5AqJZ7+vsB8kdqjODe8zjzA8JKPfW7HYCC7zrzk1xCrvUaRZGdNObUT0pGvTsJUM
RV7iVv2WpeF8lzUlopd776YL2d1xefNzCZcmLQGsDJELyqeffw2oxbRMMz6RLGzdmtu2HRbFUWS7
z2Z8mWLLH/B53hpba6+JbnP4tjB6yfYCCqDiS16RXUyi20s9j+2lRn0yiumHAiQ8k0jVPmfreu7u
tFyrzpPXMrKwyjuhRuMET6PKS+PiQXHDKFZd//xfn5J6gUE2RGhRvEql53eDyTRnKLEgJWZBTM/i
X4JU7I+2ZZ8x4UPraoN8a0uHkLtUuZDBPdhSUocaPV5Ni5LacHtKsjg4F237mcNNHss3zDzvSIpg
3ossP4zN0QCyvm647v0wgy8ZFc5BxLupY1YXLWPpMbCutehY8yXitQ8ZpY61ddHrjlaoHbpth2po
6Fiki4Y2KGXCQC0bX9kJZsTE2c99lC0vvDsce8/GJ1xuQkEaOyyWkoJmnZfFgRTSM5NQFEITQU4T
UgqTo7jH6kDNxTikZJjVckaM9qROXkQHWPFU7hG082ftZxfIP5S3YB4E0xoQWZ5nfpcJpYBwoauk
gXnB9NOBphoAMA6dflwKTyPyBLOXfDxrY084X/HQA0EnhkKMB8vYNnsdKcdODkB3S0Uv4TGaJDHL
2tjIueXwMvRDtsvAITAgR3jiZg92LinnKE6E1/JSMZ9RHoIkZTR+mjq/BVuGs23wE3Vs1B9Yujju
Z4RFrD1p5NEDu46O7LsWZ5Mt9RonLhLzql73tImtoqDR9fQzrMJ9Uc/NtcIvGAVcgGOCDzkBGWfR
XbgPhVs0345L3AgUnMD3mik/hHG/4kIJ2O+qZdmDJThANLPxJu8zrntW1jqXmqZ6+x7Z1G1I2MTd
gzRzX9heW3PxC0Og9TCX4mNk8u5OeQkNqGV1gDxma8mW/mYGq0suLfdQfHa63jzL/hiVWED6mFTU
OvlhXAGLukRoPBTigGxibYuBh6J40isJkVWgoWO9lF2NsdtoDSRoaFghMVMF/bj0dnNMkEEA+/Q4
ZKU6MDvOT2pUxi4VvboXAa94NineJyfcsnGkTJN8NnYgV1an9eta0SHpXklP1JCrIB3nTtozFp0W
TUpA4u49GlYk5E4Fjgepu4NsZqXaoD3bqXZQKYmpDrO+lae6cjP20zcjeqjUPUlYKNd/z0teE+y6
YFPli6I8wc8ITXUrSZdaVQjv6P6SV+p4+Ms4M1cqhQRDk8tFlbLNLye/NpgI0zucedHNnRaAf2jM
Zu8tESYVWNMlGmabuGCavNkEuc2lM4t+w/buZhSeAtywJOyWIvKpXuJ9TKWj5gy0cqF9Q48tSwyN
jc4KFeHtpWqNgtpj7BhiDtMmAGvDkKwqLrW9KLKRaANHgErjEuJAQLnnbqKkXxXMxY+KGXfGI04b
1gPLaXTzYjPPZLUt0EE1hOMBR0pbudUn4NQArS/Y4NgkcXsA/d4QKdKyCOlgijjlb1pmfLRC4QLU
aRrQDF1bVR/SfJYoagg8sqCFkOkTQ6XdwE3Z1G366HrlQEbB1tJBKKbQ59g7EK1UKUCJVgppJR0v
0bK3wG1u7rGU/AJX2vOZA2G2FfYOtPPa7m8ZqVe8SGGR/4+8Iy8YlE/zz78M669/yRW3XMezDMNA
QGoI3Tasf8uPb6LlhxbkdPsVyVujw+i0tU8wWzKfxsrdwmuZ1l3v7u0Bby899pZzdBnN4fmv3f70
X3w79hJy+h/f5uH7n385y/eDaM82DVPYwjCly9f/lmdfSjP1iPXmQgFNCqRk+YDRcPvQP848U4+B
Z4prqacp186FhSJtaVJyIixw5A7Gvey0G5j85BiM2k2Pj3ZVcE3kxqWFzbtCO8aAQxP7oB4/s4AZ
ATs0v0maBydIzlAtM45JTK99QISbpzXvNWPgqv3Nw/HRFlBeM6FenG64qJHuwujyS+7yxqsETlyg
Pwb1MG4TjbzUoPuFmL8DGaflx1y3nzOR63dZWL9arTWB2mzubIsJslFdGGlXPC0Mnh0oB2uhQgCu
CHvPqXjSDHrSmMmbX4fil65ufdgYWB+ouqx8unp5wmixFtbGMJkImaX9KNnXDRnqAm9QkN9U/lZp
3RGhGwELuDo22FQepyLfOFQ7VTLpVC8MLbLsqubZxrQ3M4ZYiOkNsBWHEBygNOI+zXNGviMMwRTL
KOsZfQ/sdV0M8c0K5mIT435DcVJI6q9m4yYdr2ZJFSOk2ovFzRFq0XuAhJCMx+YLItYlc5wRvlCt
b3tr2AQigzxTcb3KyXpAU3+ww4YmRKHiKYXnW8q7mpN87RFgbjMrPERWKljjGOmWnuIpT+2Drbeg
goP03WF5BFcVdt1i1sWMwwBNQNSWsvrNRKnHsZP7bS7uRTGyErKHUz1mBMKST5EqkR7G5WaEKL9i
rROu//+Pt63/+9PtIuU0bEmEvW7q9Fb/+nSjUQyM3I04e11sn6z/+C7q6REc2G4MmvLQpcI5VBzC
GebDXU3qJtCXbls70bpU9S/8u4+97t1pGm5rvezvHT08dSij2Cka7doZAgA0sG+ooNTKZqe7Npi4
4oSEEGiHiLJZTmPPY6Q2zVl8nz6PoWH4ZS+k3y3Ob6nZGE9dIruhbq0oyRL0QcFnhWFm++cn8d8h
1s9TSRj1F3jDlg/uJ4yLf8mjRov+t0fm/wmxPsWfP3X8QWR1zkh9Wo7EP7/jPxKsNecfluTJoQ7U
hW7gDPnrPxOsNcP4h+0JwT8VgiBrhBr/N8La/YcQhuPppuXYpnSEw5ea4k+Etf0PS0j2JUQDgL8z
hef+9b//19f4P8Of4j/vjubf/v7vdwmTGb6Bv53ewpEMVQQ6X0OXsC+E/LcI6wzWjRkTb9KVjYmo
N2aSP6gMpQKuoWVDSoYR29iey2w96O5XICi9+wGIjmEyIac8ZJotac2K/r2L5Zk/EEZEnOi7ODeB
x3jZ44hMBsHbqKMnquE4wqxf4cE/iTr8Ae/3YZhFv8Yp+SST+YgSBwc0Cu3dIKdfWlnpuzJxSOCo
Nu4VDQxDzTbu3hPrRF4C6a5Lvenp8VW34pHpjADdFvfvobhH3KND9ahQM03hK8PpU+Ko1y4Ot5aJ
sNY01jFmy2PT1gCGSQLhqi7N7Rzg7Jy4J3rnPAPp0g37vZMRZ3cbvXhmt0fw9FB02s/oVZ+OvujF
qgsdOMdsEXmrWN53/OFXM9SEVSLG+6RauiU8qI0WH8DERBj7ppsWDaD9ASr52A5eA1ryQ2t8WRhT
fRhkh7CtOVt85FgvZm68aDHbXJeOVFAW72fDfCoIlMo0eme2Tu9Cd4xVbZgffapIPe39ETReyALA
twxmaZ4XLhGQ0RsKQMIuGrUHoMMeazR2hTHdWHysS9RQGzCCJ7aK31ZT4B+OIZX2LZxTMp/YWg6o
5xuMqamDK8iatvMSxVahItbzA7Kod83ZyDYc1qEHjQunBCmVzaUJH+w2vnTF/JR5tNk1M/R16HQ+
ISoG8+0ZaBTBVy4O/DJN9sspuAEEsQ1HTveh9T4414J94053Vjo9WexU1pSRcH+WSa4RkoUYskni
cCZ/U1jwZt3ar8YRjnltXZk1FOUzIUsUjvyrEsN6Sykxsuw0CrRxtdmwnU4xpHrwXhR83XWO2jPz
4Ka53MK65HmJC2RRtE0RwNtkZNwXhmaJVAsPrAfFwja097G1Sbu2Hqpm8ZIHEkmX65dOHoJfwnnW
ZpMP876ci24r8+KH3bAw7AODMqZBrEtHy/DNiDCHAfSAmYQPmllhTJwTmJRePyNBHVdgF5O5wLhj
QyHs8/wH/8EaOAvmSBJJELTTBo7Iawrt6nHPs/oCF6VKhQMkPWhKB3bh4n7R3mtElXh8onTLavP5
HFS4LSPNPXtkBfcksJot7vVgdj4KHcV8hL2ry360OEcjZwC8cvP84Mbp92gv4CrX/l3EgAyy8IZJ
6U1OM1OOiDoomRjyo6b3oI6o9x54+CpCswPnShttZxME3cZkAret8v7J9vgNg4b7J5HUgkPq+loo
WZoRnCus6CXjj7mtmCzN5sbEygRMH+weMUhD+K3mfGQSTKZlnJEZB3m4TusLMsu9rMFr09AwJc9T
XOxNwBQJaliosWUZY86MJZhR627eVBhorSlk3OzKK0lwcyZupETpqBfFE4/9UVf44LX6hXbuCJJ1
X5XsrURMHOiU9U9JDbfETULA2+6dm4b8CyobGAkGXp/RZNDeiTx/adm5rNwxfXGC4ilKratruF9d
pukAibyVOYePyxf7Bpy3hzie+dTdNISvkdG8RXF4KZJ88LUgxC+G7sHEXrSIN59E07uLnu0lJJRL
2TaiMTQ2kgE8xZN7wiyJakAVO92wvqaq3tU0bD5G2cJXbbVTUb0ddQzvc1D+8uym2AZodFuW2LAP
4ec6LvFcLuCJCUBeYBMVT76Ca1lwFNKbzNBr0o5tpsR9nSer3rhDD0GGyNBo6nD1Wt7F8dDV6RrO
sClh7xKN57mft7lC/VcPREQ4CL9Fc8gzCFTJoH6x3QZtEw6P+C9onE33TQOb1BTjtjadk4XLCib+
jNAJYwgDradAx/NRm6ccsE4pIS2bQXcdtZISrTV/xtreK1mz1ek3TkZEt/B+uVnykAK3WJFt0RnS
V2pG+6GhQ2Ky8mwqWASRNR6ZkT61mGpXEcq7kdAV1+tzjPH7aOj2jbCfGsMl9SWwttU4IWxqBeTT
+SvCk8FY6FK79btWGFcVWG9kHWLJ5GgTE2+1CsYa2dtvxK9H5LBksQpn60xyW0VolGcU2ZA09I9A
wEEPeLF7pHbbbiwYvBZoJMi2v7dRVWCwK3cShSzIyehaVM919qBVw53sLxWyYaYGwcc09VsE61xj
Q2SvRFrxa/WJ4jX4hUboVBKJScqSg0je2esd6TE8JNc8t88TUBIGpsfBtr4iekwmY5g5HVNBu2K7
OfR4sSLjyjqMRz7r3r3CNLd1UTyYMQB4p3/qkUvE2iIva5wD2Vgkolk49DWnA+bcg2YtiSTkmGDr
zvyNDf6HZznRk8w7JInaKgW945gCzrOev9NT/hjVRKgXsc+Fxeb6zw+0LpYpYfLumHDWkC1rgKR6
AhqaLRX6fcNzDgzThKnVW8if+/gdRtidnvh1xAQHBhmHjYblWmlPgNGcFe6Fe9sOXVZLo2+b04dX
z7vaNM+UGbeBFhOVZM9yGqTsWIsns8UEZ4QXQ/RPQIbOo0LEAfdv9pf7ZtgBI2kgzxTsNQrZr02N
l47VUBGqi4xQHsWmVgEINH7ief5Brw670MeAlHACIugyK/1p7kA5DAY/YSOnr8knRgkk+QIvqo9d
yQ48JivBgJTrFbSTbrvHELuq0mmJ6wl/ZzF0e5xeOg6e+bErWGEp+xUeY0SsEvthC2WcO07A3qfb
bCGPGmR2yVX9VAvOeCM/2kO5lwXtazUBZ0+SI1nFtwbYRQkZn6Bg/bsu/FSmDpqXHs1LjLxqeea6
mbykirsxIMvKbfWbo/FYp4U8mCm+Ky9Rh3nJOM9xMOgduhtl5wDx0IYNbv5iDMDQvYJ6pejdB06I
yxjRoEYNKWl9SdwWKmyw2zMDeg4MJP4OJypok74Gu80Kd1Vi+veR5yUcItSIgRy/g9CNGX6aNxQN
hLBghS8ttWatQFRKXbzZIbGzRubdGbbXMwKt4DxP8hMTxEx2S/pYGQ0YvOIzQ6U1yDzdBJIf4mQm
XIW4w4Srv+Uy3UcSFofudndxaDy3WvqqMBo4vO+1N13CeLAfNReGuBxvek8JYS6RvB51gDkD1Zv0
8Y4n8UsmCImGxUogg9fl3ugwZc7h+BTZ4235hKoaRTx02b1mk22IZ/AtL9QhLr3zsNhJzASxp7tI
fwaOca9Wj9EgNF9O3Vu1zDSAs02orKxVCzFfQX0zO6aoSSuhfjj7MUj3YwqwqUT3oM1LaCgfSdGN
x5INvEE9GLoY0uTyuhQyfjWT5hsDxE6U+RpK+AJP1cV9H/EAaIP5gw7uFJTirmg/zVL8oF0aKfak
uoPjh9JnCfrY9oDvme4qQUwSBD2m0S+ytX713ZJEG3aXtkSJrsOz9rjBTAui7cGGpvMCdnmwiKGJ
s/Yw1MjV2wkUPvj8RSyyR+x2BD8MWSp8jBJw0BlDo7VM8D2CznVmO1no9I+ODprQQ0vGE8Dzgpx8
5bQnMWnHMoiY1HcprQQbdhZpcJka0zrRdrAlEsNdX1afNRqAsY87lnCozAmpd+uw3sW180rHs54I
yIJd6Z71zIGmxkUiKqIzhWbs9LklESY456ZxiinGSXtYx5hoOmzU/FDITUiTo1FSLYRJyPM2Z3LL
wmkTpsgtBN9ZNbfYtjj6U8P7Ch3UJHF7LU0LNiX1VTOO4jiTW5DkChxKYwiyORnvtN46SZq9snn7
ht77BV4GvX3qlavZco4MG3pU3kKwkeGgJBLtQob6iQlUW/OhtxKsgEU8cUUsEJz4nq0KaS0/jtnd
ycYfOu06dwUYfegKeYOqgQoZCQotBwjPzEge4+7Fib2XKiHVp5HttstNaJ4lhV/EBpa1MhxSC3vh
GL8KMhk858bb5axG03rrJ+N1zsUuwR3vyuaQzl/GQFHAnWRV9VGSNZTLXrFsKi76sMA2ENJbco8d
22WBUr0N2kaq9lrM5IVGvfrUC8IGOwEOw3VusA4Qgy58pIxcUeyW5cvyH6rt7k1TzQsZaUSZ2s+R
KF8QoH3+OYN7e2KqZb7Az0OpGiIjj9VBWvyna7N3VwKQaFCGjFnr4JZE8xUG0Wn+VYwKMVy/Rcx/
zZR3bnh9gwoUVV7MACSK4hFt09vMDsqdtPmgh+fOpcrLKCFUhS3QObZlGR1Nl2tC5fae1gelaxTb
7NGYskcsL/jn00kkvMMjx1dHhZc+pF2HvSyll4g1sfNmzxdl8bvWokPFlpPVGeKMua0pRlgoJNM1
tL0vVknoBAmSNZCqJuNvaQssCYsYMSkSSqk48nvbfJplB7wv/2yn8LtCM8EwwP1RoX6eknmvsMbs
x5E1T1yFcNpCxN5LyLgTraBQ0FvNCa1kZuKLlCyHujfDTB51i2sopUrDJo3T6SmMyQYKu4I7IJnd
nYirAXkUrI550M8oOBby+PyeiwJDmxNq57LkFGmpc4u2fOkJDmxrNo9JlidMVNV3g/RyBZ6aWIlR
Zr7mOe/Wnd0CHfX8+sMt1acoq2MqyJEGC5ra9Gb6SNhuGdpAwEhTNWeQI5HxxD57QEJjXlFMPbXR
kiSCg6sUHfcYwuR9AlJQiCsZJdgklzQsOjpzGeztQ/msw3NaMbZ7h2yG5EvBZUCEEPCaKUak5JQQ
1ZiUAQg7qXZOqYJzrOb7QFK0i4YfgDHzo7BG+zYIZuDlMBPVp0dbmMcd40EbRXQ1vmQ0augusn1e
jcC3UrnLWsbAc06yG6bpdeuOHzQbw8Zs+/OyXWnNr3rAZRa4xEx5IUzI4gqvFwSVw/XRorkCOTCF
/Gpo5zCVM4TRCJbttcD5QabBAY5K+RbZSueEj76rNFzUZdNdHAlrFQt903aDeOhsec5Z7ewLhStb
TaVHckD27fXtZrYYI9eLWFO2HcW23SXucSJdJwlZg81afLGC5Vt1q3Ot763Iu1IbE6c1DPJgAIsu
v5Unela65YuelgUaLN8Y7Y8wmNHqGMInKoR7OsyPfTxn1zgNWUBm5i1N2rt5qOdVMdbobCyPNHBc
R/iHINtYwMs5IfsOsyFi2XqTZUdbTu8udIN3l+2y4RBYUuTqLBc+g2a0n/UcYtpBlzLqT+mMJ6rz
xsavUhzAhSqOIY4sw3vqyuQayuBmhdroV7pzIQnikboH7562jWFPIfGcrSuJaA9DXy84DuB6YXlp
kpB+eeSqUmy00oABky553AeqHX4yF9OkJgoqSqk48FXPEoJImrvAINOP7EpgrUVE6TigVU4rNKPm
1PFxZfZdhNFmMMPHKa9/g9wQpR6dbFkfZ1STkTOP6ymnTyrc6lC4Vk8y2Udje89QsF7SKn6prdpH
T7521XKfFerRHghi1qPiLWv0p4GlG3KxnxGZf92QQxxI3iWYfORZGKhUA/MRi0sNVlEkpxrVgWiN
B70qcQjKjnoncEnmnK9TRkIudkPh13qGK6nBXAxcn7s3dL40cjR9EHPDiiXn92DsdW0cdlQXeu49
qb49FW1xzStC4GU27+eAH1c95luVtJfJwCcwzsMEbv4q3fFuhpjfaLAhIZ584bLgDIaqxzymItjK
bJ6jeKTwM5e8DTA2qum6Y+dxXbSYrMiy284NTpOls7U8ktLsDwTF4gDq7sNluYhgpZ27m5wEUZch
ZZjhBeehIlW1Z3IWWfW0MmztZuVszrSQcQh7Mz9NzNsMsxomB4svEaDejdn36MCM9MJ9lI6Npo9U
ghnyFVsCcbbC4a2nUS4n8ZMPDfwDk0sc4gTwgS9zsq6ZVz5rOdZL6vRb1ptkLVjxfs5eTaMN97mh
+7jwNstHqYsGm12S7xzRcS967bEFBk8CQcmUF5EGN5qVkiVVdAWpfRAZ950mQn/ISNtxi2HDUM1Z
qwixKnqBzE+LcQkFRc/PlHkzy+LiSMi4SX8tF30SQlo8dngEmJ5wSM7L/GbWbyEI51VtYdFMiw0c
Qrjdo/2pd4OzLhd2Q2sMVysKCIrooeLm3Se5R69ZN6Zs5TSHGa9jvIJHdvUaHG+cQfCDwIYbyXsB
tJTi4kTzPfLf3qSMgOvQgLujrqg/7zIVDz5GnmTdm9dRlNA1rGI/ArfY1DajosSoj5HUup0X5Q9F
iBnA7Zt1Jetq20b3zWxkh4b53Aq0FrgfzJXMxfyYCiAqvXhll/MJHZQfAvGuD7pSu4gEn71oWfsv
GWJdWJKKlSPygqx968U5MY2rl41vnoHENVgEVGk/bTtp3usBkCdb6vDdkYF2fcO7bhR36KA/y9wa
1yIE38wkJgCbY4DzMFDgtU9m0/waoDNibopaNlb4VTuJYa7tZx5N5DYrV1o2hozqvPxlaHQ5blUM
mOOs3ZTpkQ/Y6YoejWurvbRIn8jBu8GqMdlRhnstMV8tc9jiMh42pM/5tcKJFSxJuvQqB0gb313k
PBvTHRm5XH/KIZ+c5e6qJmBJL3I+q+AXb9uLDOAWLFSYAQBj4PjpMkVp8b47sF13RWQwyiZVd5of
k0YaOz6GXlob3AucWfbVqDApBgXTUwQF27wgPqvQH2zccyvXHolbgujtufek7tFBVriJ8jlDUtcs
IiAqi3NtMs4zNI6fBI28n47IrCs1ok1+aGBMskDelcKAwpKYX0rbTDGhxsqBr4qtOeezJDQKEMjs
/cJmxkg/frcSkGEjYXtNXdx4e7TDFB4LxaTCqRtkxvWD1i/HZFO8tjI9iYZjPuip4skpXzcZAqy6
IhvIzg5eqYWrRIlqbVfdUxrp2R2bYGuf4EXvHWC9ltdzmnna1cHdsw3Z7dr5TIyeYhxENs6nnpx6
fCgcm8zc50q9dQ3x41Oav8pB3RKi29C7fJKhi2OaoIWN5m0yh815hMyXGBpqxya+RYH6USiN9rrZ
3McjiBx8cOdgYv7iebWLyjfG2oASjZkTAccNn31Y4aZpG/3s6oua3iLqRjrd2bVaQQtDfCOeg4NO
OdTaHaosfTI3xkTzkJv2p+a4q8juLiUxIhjpbHxC4rG1BI877qhVzZ4LTzi3qZ1mArl+ejfM3H16
XR5R7C0WM1TYtYziO8Ml4OcHG9xTn+lsLxokih0Cb1eyBHO+HSRM9GtQ/eeZOFd1hMyM14FglO59
YuQY983Bjo2v775IXkQ5XNvKgHOlCNfL9EedGKW+yyvmSKJbozJ+1yv3XIF3Qxkx7s2GUtwijgYj
z++hr9YTubUGoDUiyZdcOZlt8uRtHrFHpdEEL89ooKkXs0WemXs0CW4hnKR9MydC73pGyBVOhz2B
IQQNBNFZN+NXciDD41DzC/U0O4YZ/FWKSOy/NLQkXWJA7r7b7nEOuh+r4zgC2Auof1S3PA+AJVdz
spIawEM3e2Dw9a442Fe9Fri4JrIH9HrvCSFlnBqF2A0tX9Oc8RSK7GIY8GI0XNg1UBJL6J4/9BQG
Sh9wzQAtHrrxOxlI8dYlCdIZEDSTy81n00RBJcaLIzCSzVV8j7rgGwo7pUE+EZE1TZuWYPBS6w49
lFyWHrQsywSEIc5EhDhRbfAakVkptjUxxhcnqfZLWhpM1qvV8D+IrGU7LDEfl2kkS9OOJFFw5T4Z
CRYYxu5+7AmncqT1lQwUKmnASDbl5aoc3j5ChKmMphJxL6wVpoU7BvO/U+4eJszacAKGz2Ap6EDs
tYN5yIz2l5swcpwJk7mTari0OYW/yJ8Ctxw2LUzEET3YVNfGgY0Ntf1iiGUMtZ+m78qI3yMEk5uo
dPZSglo32hONNO4Qzn/G/sWvrpye+LFx4odEAAssGiQYfXhKlIuohsvDTF7zniuZoNxg4BIvBjH4
nexvCpfRrlem2hF+dtER9uqBziyi+B3NZyTx7klXrsYjVqKeGidcOgx/FJbbtctt2DhRdeqTWt7c
Af1LK+w3JVNofLXFTN4kPL3RLnoJOAGgwnc+BlsprHTndbnyIzt3Dgg61ojDQopCupRjRHR9diGX
iXfLntwV9LpxZ5fMZBAALz6lacbx3L6VrEo8qfvR/2HvPJYkR7Is+ystvUeOKhRUZGYWZgbjbs5Z
bCBOwTnH189BZE5VRtVIVpfILLsWUeEe6Q4zGJS9d++52Yz9mKcnGAlaQT5CObMgqaGjAYxTj5zL
VhAeW7bvoLLzI4AIFpNCrIBiEejiWfAbtqLXF6xJ8do35hEKYvWI5A3HFTF2fbsLB228SINzNl7D
J1Fj07G1iYRFkry76X4yna8IB9JuqKD6stGlT5HDgWVhl9SVIa6jm1uGPORS2v5Pfc8OI58Y1xoZ
u9Mk7Y0sEfv5wdvUEuFmBTagycJMaS/qJOc6lCZLY8mQ6R7Gxv3Qai32kDneDyjmbZwCdVfsmxhl
3FI3LXS4ClmgODtF6bewjNwr7f4FtrC1Lqv0B5Tuh8zg5FJShI0pR53ZnZowVNZ+MF2YM7KNaJmW
kK4tg/ultwIqNmIjJGwcQhwxc6PGU6XcpYZGH8lWJASrxpvqA2GGAygQ+dIX+D7MkJmsPE5zIPa+
Fogt28bGOTC9p+tKG6gG1tpeS7s7lcWph7LAK6ya/jgiTtd2Q7S7A7kSdfuYqfaFyjfZlfxSZKg8
VbiEoYr4a9+6Us6CEy3LPZnb95U/vCUZz11Tdru2yag48tzEiXlyTSA3hs7JQ4/tz5qogcxwvhgh
MyAI4C9ZJq/y3sD5Sgal1cDESILoEekGxcvAXBFMR1YkJwJECYGjg03jc46ZU4IADtc47Gc7uW4H
NvCTeuii6kevfgCeuNcK7QPL1OPEPmhNiMjFRNno5Ii4Mp3fMLrNR5MwzEfkenzGxP1CYuupNHiY
ea0vlbMs10ulTwbNqbI54qhmFY3hda0stl7NiFnM7RaZxovU8pTYhOnMxpsM97q58JxNdvuS2Inv
qc5xeCYryqGleJpFvsTUM+0TDd0P36C37iE2DtvZtI9aciqgq6VS7rvebI9q3OAJAErNHd91BTMH
xz2DWFZg3ifhsNGKxuDTmmsaSkFCE3G60hSzWpmhQ+udYovC946n5kTWtsLbxbeDhu5umH+G9Od4
IaTjusaw67L6pq9xH0L3b8EEJh16s/zkRjq1zbxCMNZDTZ4BCQEVr0i2zqENHevAgrBrs9+aiUWs
GMmPLiqA2abCLVRWf9EWdDWyKJK+O2p6La4TYd1inbLPiU7cfTAZgJAGqwB5MjjrSo9Kou7cK1GK
kQMGItuuFNljM4NlhPd7Xwd4cGziKJhXuOMhS600h+SBw2byMPn928yIPesEbD3EBfDuysXVradu
8hBZ1dvkSioKSf9p90V9//OPopxfG6clumL5Vqs1MFUIEFnnBl00RxiPTLDkIaZDciVVbd3KhBvX
cX3Ynh3p3zVlAlP1N4PCAJUSAISribS8Qkeg0WCSp8we5xSEq/Dsu8hf3JxTRGtq/jELK3nu8h44
spue46l9HYa8PQLVt0jcC829jqKZGaW1D9wMUN3TUN0HDYoOEeY39JOIHEXhW7tm5cWmrDbBEvaT
E0qyQ7aE3IJ+3lVU+/taNHy1fKtd/iaR6hZERZ07DLm/f7/EJVSJNqCnGhb7pNPCOxHhxlK+s59r
TJE/v2LPM60B0mDNRg2xNUzxSYNKXonBvMfq6tLbYPkHcO3uSO6GSWnhGWMCcjzi6SxCWg9so+Rz
XCHO9U13vO5k8IaARpFyLLqn3iLggud5GeW6rE6iDY+9bmcPqS3ouFvzDxmUS8hs1pz0WQHgNAK1
A+R977aJ/8MMe2Pddj6xwK0+rR2HbQ9F8mJrz5VPf/BC+qK57+vEOnSg209pyMkppfxP+0rgRcyc
GsVPkB5UAIfY9NVbFqAj1ydw+iN07K00wJBYYj61NNN3PubobdO2sGJkcygqOqq9a+rYdTAaxiUx
tmU0IPQPIvhhgfk9ZdapadB2LgWqa/ZSeIVKf6DAWp7zzhk3mqGJ68kCzBIr6iylEk/VzP3UU5lt
bGvhCrB7u3fSK3006x9Npp1df/wcERnfTA3p86j+H8BuLEpe9Rw6w+Mk2KylTRptS2FVXnPd15NP
yRpniameY93RHlK/vyUjJbse0hcfKRMdQLe+yultHlFVrVFy2RwAoFTAQKLVO2l8Kv0HGv2WHyNP
wD06gLTBVyYLspO6fTs711RKbHDAUJ8aRccmKO3pDC8Kp57CtJMRZ7+3TWyTRZegyZkJZYD1PG5M
wON77nu6LVI6jDCYtlMzAeD+edaDiLdLfTgn1mKnr5a+L9O7cU9znxc2h3eBhhwiXrKBoCksO+r4
k6NZu1ixYOCV9wHTd2rk7o7i8Ka36OFPlaA9FpQYxgKB/GYwCeSzwhNqAnnO2wQdbhvSC9Eo5+qa
Tthr7d40KiMayzSNjSsC90aLKv8w6yFCpDFJNnj6NZrzTf/QcxbcGyAH9d7amTr66xEQkYzJCxh0
co2RPM73RK1tLPU2dnHz3UUQPXAMwfXCeY0ELrx0gGTWce1nW6LQUMwQeHkCcXQw1FuuBxantTm8
RaqNQt40UAL5weOIO/eI5m68gf7YHbJ6CUyCKcGH5N5QEgmukGykq6m9TChtHlwt1u4t6wh2ngnN
Dt7CIDLJPEs8UkD169wHdKEZDhSEqU12CaG1x77FAqBYpnroJ57h4JVqqD9fd0US7mIB3g8H1K2T
GtG5r2bQGMq69jvhrgIbfr+h16xL6WQQzFFQyJTV8+8vxKCyFvaAZmidY+kNxJniC15foCpAcMha
7cLoB245IPGjNQJGjrHEdJRPLm1XUXGZ3uljaCeGGtqYhC78cg/CHFk0UveVNdDeRdFQ3sYUsSJk
ntejDW4YedjKb+z60OsFU4vtpntDcjI2sdH3uXZHxAEH444lyiYuxfeSAEZDw7bvODmvpFFrOADX
YLQWgw2uLT3Fk40S6L2c2MOoeem5Ja9JzDk9ARVwcubqgW31eJMglgcGxUtsZRuv/lsV/FPI+y9U
wbo0/koVfP+W/8fVWx3lxZ+FwT9/6HdhsNR/MxnajotnQFcWuIX//EMYzL8YgvWM/9mW7pKa9zdd
sKF+c13DlSj+FVJe/v/vumD1m8OSrjtImXTbVobx7+iCba7+J1WwzQt1XNe0JP09A26za/+qem9j
M9etgbQPF6tSSon9xNb6YFvvs+kewXJLoEsCE4Vgok16NhRfmtHSa8a3DiNcbLM22MIf2gVDgowF
KETcltuHOlDXfUTG5xif2a7ZlfA6t3yuXPejssd6n8zrwsj3KosW6lxMyHbNgMyLjyx4G6zqI6Tc
iPjhfmo4Tuk6sbvNXJ+ZPJd5gFhXR27QtWoeruxwsfutsy5d0rexlmu2zRjZl9ZCZxX29xKGF/Vu
Rt0kOoEw42UTEW2yOfdrGwR21v+INOK3HixcomPQfmMrJgWr4dDtRqwVBJ11J722tqale1lGZ8Qy
y1vL14Hyis1/j7H/0hgz/3KMXd6y6P1X5b2+/MTvA0w3f9MtzEhCmMpGgK8YK8NX0yLPl7/Zywhz
F8+SchDS/22AadL6zaWubZK3ywjQzT8p7znL82/8HsddJO8SSf+/M8R+dU0h16YgaSrFrp4hbuGi
+nWEacRaoKXvfrCIw8N4GGvylNLPP805f8j9/yzv/1Xb//MavBPb4i7oAun/PzjFfHOIcyOL3pwc
dTIoCQoOkRc4pG0YxxxHmx6GNlDy+nenyC8ugz9fVv/VM8N1lVKYKA0LnwJeNWeZXf7kCKNPSjnY
lN9VMG5a9WxFLxEh5VHzEmMcbUkE99FaSBKgLCoFg0sJJF9n2o9SnVRxZRpULk9Ru22puf71/Vhm
rb871X6+LkM4hsm9t5TSHR6WP7+uLi6jINb078DIzg5CZST67CejMtziOcI5oPLjX1/wnz5kpQyw
WYYOkkUKPoRfLziGqVHWvvqm7gdN1CETSKCjxBs5/ot39s8XMkk4WEwjANEVK8OvF8K2kURs47A/
m8mFqFiCpCOifozHv34/6p+eKGUqroClxbGFwjPy63XauezRX8Hpk/JbpiW19IXk/BxBUA+CejMH
tufYWDh9e+F4vlX1sJAI9K1Pa6kM+6de6B6wWcQzKLqBGMm4eyqHN7hfq1LgtM+/Y2mcwNseyFuW
atq1o7+uzVdWAybYYZekSzQEqJ8UlXlTaGdwvodIzYTVdZu/fq//j1tqOFIog/nAcoX5D7cU/pVb
g1hBWkP7B3XhbhGQt7DJ/t3L2JQCsZxLA102z8qvd7SL7QGMHWOCjvxKVIIj/ZUt/H9hY/vnN8NV
LJqdJJFhIDL/4UGkzNVmviTua6rQk8AhqF5VP3h//VZwofJifxlg8Ltd4WKYkw7z6z/eM7qaghPM
IoXGNM3W3x4Aml38iJ37TslSDRsDMJR+gdg8WFeNa4jy5IYwFDY0IBfUkBv6xoE2eFBuM2yw6SkD
Ux6cma6rAXBCUUy9aO9lNRuG9JAPI7K8zyspCDrbWyC5AFe7JCFU/kdjlROxeUj4nPmttSIcGPge
EWyC8rM4QWZAy64cWmr+ThUGLdcAuAQiEsOxfkIUfTJ+HJDn544SF7noJDU72zzUxbPh15KM6klH
c1+UTfA5smlHuycjGd+miCTuSyFCVBBVphdoIHxZelWGtoheK1eF+xzqhBuFpVMjpUNLXyWlKg62
a1nsLLTKTqhdyBobkTPZMccSZRoA3wT1tI0da5MB1yIXIYUxMeT72q/xH4wck+c9b2YxWEFFUqd2
BEa9omaCjSRJVG+RjWYN/J3ilYxXTRo3FZQPRem8SPklXhUalXpSjUlfcTTdyCYvZ8h8Ds2J2Wxp
IUwpJUXHThyCwYAqZvb4FWBGHo0VrzI0kNiG7ZieKjRZuykei8dx1rgv5LsaVEoNVHpUcYMYHK6Q
U3ehvynHx7YIQgctQu6+UzrOfa8NIwC+NhOq813blZZ5UdIR41m5VWdvh9Is7bOGuNM+ZjyH2q1F
+lf6bkdRTa2Qz7HR3pos8KuHrouk/REnVfU11wan9LSv5zWWIZqMnAp9iirtyilSjLaJ15gkR17b
WsJ71GoAQBvwEuYiMosKA/ZdEsn2rjZa1BqVLNvwiezTVtvyV78++tj/4D0Bvd8HdkFvHDLJHNIh
NbvRohMKMiMI6DNPQ/ggxzy3No2rlxoKYz7BY1zJBJpvkmTpz34hwdBA7bonQzoBkE47sjLwoX4z
9TEfnm2WtH37tNUfjBFl+aFXjaJIUWaubZ4Gs9WLjwrgMhaq0c3q5m1qREYn156G6Z7S8hDf5iYI
Adqe6TQeeF4c+Hh0gCxS6gkN6+ttaQyV9eIOLQW5vEWo8YbmDkhAEKXS/xypIvtLh4b6DkBaqBXx
C3CrRh0r381SSJhx60ePDi0//QB7sI5eRBryqEMIgN2kkCy4Fg2rKg6zNZXWILouBstCCRSZlEK0
SlXusy01HUJrNatR37tBidbYB48D+rB3tXVQDPFbgV73tddN9J7wdovjbIAeW2HUR00HqBiVHuOr
MQlMjxa5pNlLCzKXHNF7hYFoKdG2DPqpcMi4LP3SYlxqQ65OKOxd8MVjbI9eP2SguEVJpu1W+GhN
rhyTa1UEjqp8QFMQWCWoRi3zcVlQRY6OHSBA3JLOSO97SAbBBifMEPmsxz6cOwDSRCgeXUodxNZS
rQ92czjG3/0Yy+DYmmZWXs9RnGMh85MIsB5Nn/6BcozMPAgLjbMPQenYO1HKhW+QO+KWHqRFQueg
GdlVXocmQEjKHsNN04ZCYpp21EU3q5EkklnB36PTWFxVZeS4RyMrzEUyj+t81UhrJGc5o5CA4GKx
FVuW5pm2cH5MMOqoj04zqn4BcAbhWxGHu6yP6aVMoiAcoKbiQhRfE8SUowZTekFdR+8Z3S+BHCIJ
pudZg9/iNZBwq1PY05O49nX0MptBMXhp2dcjunTANYIEWaiguq1QcPmKHUXjUjvZdHVWvVUDjdWN
jlq1J2I6HMURdGzZe5MUA/xeo0YYgVLOlBtbt/zuMCWq/RimCceWP0nYbGEwkZ1WRYQzrCxCToim
RnsZbmbNqae1kcyV7ak6dN80XacWaYcIs7BXBnNPOksSNVucvLpz8s3C0b+d1Oz8i9lHrSJAOJoB
tCtzfoo0Uc3HtsNa+GjP2sBnayvclbmhPit8Pek5g7KrPxHNDVJJVGowrkqGKJI64U7pHgVnLx+V
3SzGzNq0HIqsgqOl5sm+DJrrnyv2/29P9+6r4LD11fzP5Rd/FNBRoyBs//evX+I7/uO6i0f6ly+8
n6e92+5r8Vc3hEH/X4vy8l/+V//xD4P1v6rLLHiK//Hn3//Hzy1v4H/9J0CJJMrf/mP71vxamVl+
7I+DI+UXk4OLICfIwp69OKZ/Pzhq5lKzWU5+hoESQEJt/9vJUZq/oaD7uYFz2cixB/pbacblF7L7
5+xowkpi0Kh/59zIgWXZef59l8UU79gcsVwH37aug9/4h+JMrKe9liQ6Snb3Y4w0QnhR5m/BlwVE
rDqo8mojXoV2Tx5AISgueyyg8tFpXQa6CnGUIsOkd0O7txLWniL7lWtF/kGMxmlgQ7Jqog6kmNF8
AvN7NxWWo5gBQlkSlluwwNjcvqd9Bn74ZC/Uo04eu1q9624GCaFpMDQ0umSu656NBIxBIWlI+z5d
zN4NYGL24aPClIBaByEF1dbPKZagIZS9z+qqPzUBHHrdvC/1GUhOS8E+rqpVUYfpJpfRQ0JjAttO
yBCuR8rxeY4vSMVAt0DnTtnkn+bpBIBvupQPksBq9gT6ejJg44z+kO37FoNMk7rNmh3HOEj6i1DB
0L6YI83NtYTVusUY6+6d6diL8NnA/eaRrPoW++lTZPEurf5SRAAwQ9Vch428ghs+HCsQk1d67t/F
TrdF3GFeogIBDazX9GAlTyUh1bKP5GMfcm7RUxKiGyS861JDsDSRIeDHGjVjvwaRz+BbU7a6dMM4
nJwMAbSYrKsI+VRng+eWFURT4sBBVWEMHF2SHuwDKlpC1bBO7awGE3Sgrqywtz5rtBGaf+dGOVwo
RadejFeRU6G3GxKowwOiGyuH+lU2WwT9IMa7qDgn8MGzrJQelXBnL3x2e2ZaWvsh+LacSWzptu51
ET6UtBTydjoGITcj0pzwojfp8xDLGdDcvu01a9P7Iypzfaawrr9TVblqDe1Qsl0NyK9YSR6HdWBS
oo9Ta0/2xOfYFOdWZuWGAudDN4loZ6ryPRrEtI/7DGx2DGG80vqbRJvh+7dEAeZ1DsPUhwBSGJQY
48H99kt9kzmKwwQdvFnwBE0WPOcZzus676goVrX+OteWl7N7PYb+w6SLkUxUVHJ12IQotjE0NAZu
eml0yYtF8gEbibUI8FogzHmydRApzb6IyADGBUw4YztfjXCOp9qxly2aWFlt/aJQVYMASV/R8SPB
CZ0PV5UsmcH4yKGPfUHpgEDWzrInRd42wmaFdnqNYfgtd5vskKjsqHK61jE+6+uwRLzvGt+62cP2
MUd7N6QhETSwIj3NvuOtRtvFvroqEMVRjcy3hesj3HdI4AkwTNFi7xliKKVVejeA012ZUj4ICUDU
rOtdOQwtGYPklk/KQzsgjmjmMf6axasZV68AIRYAS/g4x5ilEabB+DexVeM+uR9bfDKtL56lL8/E
M3x1fWwAcG3efBblueuPGl1MVYVHq16ko0b13Gs5QIQhobtRKCg0rKwBG0UAXIsXn6UPL2W6zV3A
VrO61txMobKscfdG0a4HEgf0tjMYSvCq0fcuXv0lth4XVxaH7a4tuosGWrXRTXNb+tpzHhWs0NlD
bYPudhvE+Ck98+WPhjag1xnNa9u4TyWnJw/YK8kBVKuxpE2cyX2wpE5lbVrbrTc6ZwQMlMW8NYbg
dsbLfMTHtlAPUjqH7bS3q/yhYtIm3CXc4px+6/yi86LOfV5yAGQS2h62sp1I3cGTERLxcaInXsXn
Tk3wtxITuqUcjsaVH+jFUenENTRNScjr8t2W5BNStZFeWNFtTApyx3J0VJhjj0XsNMdMHWJYVJt5
oBzCNrQ/YRmEsTQcEVw7mwqX9SrpUqTs5AgeTZ0KvaFlL20N3aKdcl5R3ZCjgPxiTSpBe+z4kEoT
yFdq0zXCePWsJis+jFW065w84R4klNSVdaPJpLupHQm/Rw8QrxP/pyO72o2UF1d123x2snwoU3pu
WHcx3unDO1w2NlyCF6gTxziLt9kRT4TUENo5VcfKwIsTF+YVEJSCTprzHEYY42F+g3skrxqbNDIX
jcd1TAj7RCAjd02X/2BZg81e9tU5S3LX0zlEY5WPv/IixL++Nudb4bCKTF0ZrgkUoeE97fC1nMsA
1wUe3O/czcCLGHV3LLD4H+lFtNs09x9DO4jP0sx6j1D2cyu0A65m85DYDyXBQl6hQDYvoJUD+dLH
BCMFSABU7+i/D0QCcrhzsRLpQ4v2r8m/cGmXp6Gfj7prdjthvUoJYrOSnbkqG2I+49i0VnVTbYwu
c/agCyU9loGZVIcxHlOQ6kf1MdSW2JuYpqZZxvSaXa73M58NXUUGV4kYyq9EN2+LzNSPej7daU5y
nLXqCEI635HLna7ihm5Nr1xjlzdqp/VkIJEx+AzJ1lon+j6S9chDcOT4c91NzAbQr1vY8AzWMG09
E5n3qoZJtHaqVq2tNg48iwhuZ86fof0HOjA5hUakdeAPm4AQdDrZAv2xzqmzGX9MDZ2YKFce25yH
zC9+jLlnJGW7Sq15wAp1tkYU2FOIz7Mh8ID8aSAydXumLnmgqk69xZhPCVZsUFjlETKjIuRh3WrO
XnOnS4rjjXANn1xPA1t1N2UnoBsfs/Dv03lxywd0wPEdFsCyKqZ8IDBtHT25oyl3VVPT+8FtAlEv
86y52GUZyZNNCrCYfISbHnXjHkjPFXvEH1UBessCrorFuEXshvfFeW2Rdo19UWEfqaCeWVG+GRnG
9tRlW52x7pXMmSQOFyu6SvMu7MMPbBlop+2Q9n8Gvrk+2pJENlXAmMcAnlQwV9rJ8RLHh8MKcIu6
hYfdwVmXDBG8O8lVSQXtTIbMpTS1syXUzh994kjr7lXL5VPWN3gDh3ixAC+SGMO4ZBZgUE1QxC1m
bUe61xtPDqGZznlu7JsBaWLd1Y+DGInP0rfRQNVoiJyWNL91HXb3mWm+zJms18TVUutyAMYs0k9M
mxeNjhu5sjp6nvFoaM0NZjwerpDoUqvFcxPVzWdljjiv2Wy69n1h+2/SalmgijPmncSdyCNEWlwM
yBSmgv2CaRJPJ8kJbKY7p0I95iZMdSihscxHOPJN0OMUG8KdET3oE8FJgB7crdkZ3d4hoHplK7Ai
om7u7dFON8JkO1APKEWydgGOjSYeMFTLMfGhu3jScLQjR1yPOmi03HBXbTl+VAXScSBd750kX8qq
crxjUl5EysLfkJrGEr5kEqAQROi7xLrCyY2bnDerdUhwxKucajSoWLPh22GQwE84EEXFXha3ca8q
w6t09rlNWoUXS/QJmB7zwyTu9YzlbBPLkWh1zMUwT/SyOuAJPBc4ui4//+Dk/G6rvN/P0LMRNPhw
hDBldblKWR1btYFRctKracbMHxaXierFRaZBfugM8oCNh6KLnuAnyZv4jrIBqAEcmesAvsgUvQKD
XD4wdeMvwOnJkNQAOV6QXdl40g9yj6ryeDWymCeVguBZE5Ws2gunilNoRc6FCRtrK/aUutTxM4BG
GDprA+sIeGpriUXUN66Gqa6u2TShxrEfCmqlG8h9Hi7PCeH9kG+mkAh2/Hy2l9gBWseOjFVdh88z
aF1ztMOupliLklD1ZBHNtwho5n3FPLABoYWCLCBMoMj8o5XjZytKC1ogwWGYLooJsQwZHxOBtNCD
hOuvlUq7G2rb+Lsw2hvsM7ReXmsZUvYy8MaQeabcw734JK2OjXQbQSLV12FOlJYWtsaacPet7/Y7
GVrnvvMdvvGcTFUP2gj8jhuSJq7pBzkzDCg6kRzfZp5t+vUuLNj4jVA4CeELAUqNkR+u2yH+4VOl
9iJeRM32F68fX8Q5mtNmJ0IUIhZFu82Q1R6qEHEInAoVTV3vwxESe2ravEmD1jzFwpeKIPg6dgK4
t/GnBcoER8rGGDl09CRVYscnbmvU74weSaef0z13J9roJpN4Aja/GcW+74JTr6CRUPHgJtp8MpZ5
H1qooIvWvjcXhWKSYmuyizsDw/mqTgwoVdWnO4y7BdafYb5g4RmSbQ9+2ovd8IDZ7RRp44H+hMT1
iYWi8SmYRaS6zZF4hAhALMSMnSCGkhcb9inkLqRCuy9ksMGBe5voBez5GXReTwrUynX6Q5yn78Rv
WGuVpADrzeyaUDwvtLK72i5Db8bCrGeCfFN8ecTpkD7KTMhedblh+V5kfEjjfBP1cbkd6hljd7Uf
GSeWyVFnXAR0kebe+k1wDn3zGTvhoRLuTTyz1QGVMkbJhSlMYd1iy1VB0XVq/9qcM8hBcfE8ieyU
TLrFgCCEiU3CsWexy/DNh25TrTJOKFQFsxW5n3d66kAF1MhJpCPkRzUELE7hGNa7u45dCtQVz89q
iOLt8CNS3BJSmxGHRdoamf6pxInoVoRFDaydTZPizxO4DqbHKk/3yei/hEPwRd4XFVVwH1GOeokM
AdYHOAf1Y9+P71pM3UAEnobDgbZlcMscdYfzMmHhqtZz2l/qkpph0in4X/iJ7J7oLKBE/ML0NBpf
c9TsJIlQQYxkKiH0gWA71l0dDZOVFlfCR9rbO/GdCc8Gz86TVr7252maryJbnqgAErXUF+8Cu0Y+
vye2uqc/n5HTx3bfeNFk9AwrYleUuDIJQ9rWE/FMrk78V4MwyyLxS+/CC7PhPUkZPLLTTpbWW8dZ
0KXENlSfXWEDslUjrPeo2cvgMk8OtT6UMVSN0+M8VqSOj5Q/ZqS5DtiygcYAhnaS2C2vk8Y9aRtH
pu5v4CsXgCD7uIWbU8aPI2eXvNXVSk1mulY0IdZgn9F5zTM47lk/i/TeMt1Pq7eznZrbcpVjfBu7
kQAIMIUoClH2dzSSiP0hp8OsjTs5h52XDRA5zOyHMIqLFvfH/isd43TdnYRhUD8YiHdA8NVrRMZN
BtO2g1hWYvoj0RKPPsu9rY0n6C5YHdP2LhxZzdtsP6YIBRPEkXBRyqski7VV3SPBD+foNoJnGVAz
tods3rqTvm80wAADLzTm/qaxQRFV7+8i303xeR2pOr0y5dr7IfTPRmFUEImndTtTRHAd/77Gq4hJ
GbAUE+/JLK/zYjxSN/uQU3IVhcSni1b/4bbyzsB36wbylA4G21+JKjDOhoOYu+ca1V8QpxR3unzj
1NYPHdp07Hf7XJu+R6T8Y+AcJFiv1XKax/mZr5ZXaBEkuaMxuBGUukPqw2tFoCGKR3XyW2AtXc58
ll1GzY+OfbBRfXA/5SLaYyV8k6TOJ9RqsQ591KQ1nDlnouj/5okuTy0iP7N7zez+OLfJtE+cgdR5
i0VCkvTTqQW1YBqPndtzrBv7q6KbSYIPMrnCipE+A2YpsIaiTpQA/2sptkUZkR3sxC9D5haXuC4Z
KyCLLdA+j5pRZWsdNNGFLdHLQFzdxm9jFIGyS7cqVDeYk6iRu3l9CH23ZnqJrubJvnFldBuKGjdq
PewN/dYoelCF44jJo1f19VCAXAEmAUGDk/zMJzWq+q5oYnwbzNyVbj8l+QdR03s7tHdd1RzTtrvy
0wqn3RSrbdHk+6HCXTiUTPohsVPs1VFIZ+prbkdSwAxHbaT51Q90MoRD6YnN8aTUxfLDywDrprYX
6mCsddiHFytYUJ1GzIQ9B2T41V4zVvdV3b23ONZWbC+gWGC8L+1LJDKcZTBpZqJJY2ci6NG6aSXp
Xq3+rXNuzXJOTXrgjjttwF2jAgjuw0ceDI9G3J8w0zImTCIysDuu2G6gd4thmIgvfSqerEAne6o+
+5YMvLIt7qXFbrc31Z0jXorcNLZl4NKQEIKyvdj4Kq+uc4J8VyKttxqNAY+elE9fujkqJet9PQ2l
Z/YcTTMyNE7IPYNrIahUGZOJp7m403hamL6b/JRrmFPKOLcpIbrmzRwF4PPbNN22gavzzNSnumjC
S9lrIaYcLuk4QfxAw9nccCK9VNguYB3jPYjt8kDIKFFCrPWlVh5weOfvBQ1Lux5BsJM5OeQNpbrA
FuvOKe4awpoPeW7PO3CeDhEvXxQYz+hUpzl/T9p603ZNBBXIuos7+9awLmXrfs/dSBbQeAydBgbR
ov51xdYastzLhxM1mHsSlzbZQPijG0zHtNS9kQM4cD2MzvW3HPAwgWRau36HNNuWn4UktmAqDE+a
Bv5R+PArklIWzzVoOlot1ehE7D4/usT+MS40BmJS90VIIECgD7cpBooD/VXHOuW+fLdbk72/6PdJ
4hoelbAcv6Jjrmqrv8tnV6y1pNnIDDRGPLcHUxH1aXBSp5/vUaOhQgDTwZnFbU6Hb02cDqj3dHwt
ZDxfCBEBYEn3f9vpcLN4PK8xVIQVgUbCP0Oedw5lD/ilUDVQreDAq6jWei+p0xHOqISf7lu8Lhsd
g6PZA5pql3WgdSeMQoMrSbc2o1Vpo8zOtGotx4X32BC5SLcb9aXb6BxeQn9PF5b9C5WruRzGOz1K
npuJrGJ87RxGGqqHg3rsaAev3TC4nsuZITPXO7yaNMP0dufX3ckmk3jHuaOhhj64/4e689iRXNmu
6Bfxgd5Mk0xfWSbL94Qoy6AngyZIfr0W75OAqwcJggBNNOlJd1dnV5ERx+y9NuZvAdtL2fGOrPZ1
2NfsFxJShIOSXjTciOxxgcPpgHqMkW+lEvety6sT57RL6ZrVWWu/tvDuXd3h0s/UHSnBIdOLuzbt
yjerVGJvlTZBEX7fXdxkORpxsZ9KvoxRvidD50UiCzXJhrSEh2Mu47j3bXWnObnkH3fJPh/SI7qD
/GDEzHSS2HNgxTM1W+bmCG4eG2mGa29xkm3Hz4NAMjicxGJf5574VE3gFg3GAWUPicJa2MqAF9r6
XAD+ZIFm3Bljy059IY5GSUy/677Dho3DTKl+IiH4Y7Qz/86vei9qSbi/xL4lcCgo4uYt54tZun21
GJa0MVp9fi95mZrgfUixYeyKoG2uhGeKjSOI0oITYoU6buNd0djJoSlBvGITM6aWafmnXjHw1vKH
aXTmBw9zzugUH/BG3nozWF4C99Ra2lalQO58H36gkkF8W/n+ry07sS1mnmSfNPAynZfIrrtla+IL
Z0n/UxeTcTLQR2KEYIAz+HuZDemPD9RpiPX8fZC+injRmjPTzsiU7WO8wFbyQY/ueh/fCCM4uCkL
KXYGj9QwEkU3m8uDow8zk7u5A4eF1K+rnJ+0UjpiGU8Lc73jj1dxDJFOvgHhq051l1an2MZGHDsF
IS01PLy6IiDEQjrCvCSuT7ZZeoeYQY1rJihoLMMlmZMc2mWqDN5ceI5sTDUm4VAeGFPJ7dxOTCHa
ngNkiHJWBmFstzqKp0etQerY2DSLI/yRbRL5C78LU15tmPKYG9dkBpDPxh9z0P4kLNczcOJe5TYM
rdg+eJ46+s68H+zyjuzCNgpSqfixkXZgywTjfffiBME5gH4K5RwbMex50qTMSZ8jI8HiXQ6Qj5mz
XF3X/hbu9NZpENsrFD6NIFqtZfhY6LB5Z0spklGS00RkQVuVT2VnF1trmvC+0I5dMTB9qNl/TfNG
wi8km8tlmiC8ifiKlFCWgSns6HBDYgf0olnX73y9b07OnnLeiAob9hD7Ag6BNC63i1hBZ6We8m1i
BMOsCEoH6gV/4HWukwI7OiziWoPRBU1CbQtyXQGv1PKhG9/tYZnfgw7QLdPIcWluYzDvByzMW9kO
2Z1qGVYaLJ8Kx77pevc3Y7FYdUSZ2XVVsy8BVmZ6PhxI2RwRNWJ4sxe2fDhAG5v0VbyJI36bbU7C
QKRSyjTLxZo591wydX4rquqNXCjtAGf7GUJjfFlK9RMUhgI+3c9hhrod7ZMZjX6zqxbh75VZ7dsK
qPUSd++5veUEoMcuiUDxycAaXOe3H7BljHnN5HSdffsxLNjZJoE3I2daWO2Fu6gKc5kDjMAVsll8
1qNuIB+URRiziiX7OsyihEPZxEEcGWE8DKhWdsLJ61NKXn2kF3D4tNamo6beWe+SfZG69j5pyGrO
/PYE4+azXE8EBBCh12RBaAn2h0uS3DpJJh9AUfcoZxhLWQVah9F7k5wz4dBSOwh1Gsbx13CJhyXu
AZZIiXzMbaKl74hD7YznpMN0g6+OHBOmHSpzBDAmFJU0jV9zw4+gIbV1KYmlxCUYETguw6K3y11u
kFA1GtcBSMdgZOQL1xZee/yX8zQ1d3SSmb02udwIJc6zHpzDrm8ZjqoZKFttUOEqFnO581QUScMn
bYPQwcUbBihp+hSaLKQyiSqGStGB12ZCC4U1Coigs3/GQ88Wqa7jgAXO+BUb3Y0TLwCgBX59m16T
Pv/HEf7Mi0xwX1CRXpT2i7UlQckPayu5R9KdXzhOL4Wvi1BbuJZmxfBHUOxtKFS+BBHZ3Nx9cU4Z
VjUT1VtCacuAfI050ep9rmAmJAGbBGk5eL1ReWgt2SSB7kZal0XO0lqP/cKVkvmAI8CjPmPgWM2q
Md34kt/GuryUmvECKHzAomN9LxYfDpImjgpmNQRJMi+Xh9hKa4gIP3xvQfqIKcFMUQ+HYtS/hCzv
h8INtg45mEedjEOThVebW93nVFYcmN7YP7HYemrQI6C75TYYBKYisaqVbAvv5jg7j7YA7os8LeHZ
KdfuIAf40nR3Kj3NjehCGU9Qczk7bivN4FBdwCXUOviIZGbODcw43/oEI5FckN+QdwDjC7YL00t7
vunWX4Y2jXd+gFQMfkJuUgPZLZNNy5KfrqF/5MV8LmRihmuYzuR4WVTRgdQTqYSritMyG/3WLl57
496cA7Vzmo7SToe3XYyGt+u6jtE5iZMkwwN47LBp5IwaKSn5hZb4HAxUl/1q7xgFPWVeJKGZcXSY
Sa7CxnUPaP6DkIjaD1RQtFaDM7Aym3nKfYfcoYHAwr5CvOlJuIdFE4RYQ+udEVifY+vIU5cpSrqe
iHnH/SEQ7a23dCIXKu2XsGbgPbZrhu0wREMJbLX3d43UUUNao3UManxpFdhrOH366+jN/jXTSWrX
qvFVOla6I9najdFvdR00oC40u/xpAG+w1Z0H8td+rRxHryg6XmiPXefE+2zDGehxfV5UOc1X/NT1
Dv0cXY5KL5bF0MfKOOZ9EBfRgrsZhNJXzZN/09dleWHq/W6yIWmGhpWnamYKaHZunqJojMVYvDm+
eVFLE5D1waQTOV+0pMRLJNQFtzl3TaJbNPQkAWipoR/jpjbPWV2+9rrJ3oa7biusGK1if0usJhAT
lX7Jpprw9C0bbR4r9IJA0dFDHrw1BV1MzdnTHdr2HEzkaf7GMpqdnEATh9YSOyO1iuMKHWlqwSbW
947QM4AQ9zNFM7X4htoV1I9l5ndE0v5WYoy6RR8eep8ERihaDB1RUsFu7A8oJHQVA9gbSCSxBsZ7
QQdyKlvX5wrd4hb11fq8DHQVNOjdyBw2S3NBgDiQBo981xDQF/mQ3P5OY73LVHSHxbQYGoIZxDrU
H/rKqxF3wPZRlL5z0493NRhSaH3cG1XXDvzRhlYHf2xIMNgCKvvJIEhw73vJIQ74vphTG2msgqCQ
EDsnTGYXuvvVdpO4jCGOBR9ImxfctL7zitMQcjLCb3b6DbJPJGUE0MwlEGGdm45V5da20Mtoer3p
E6bw6Q02c+eUpfine+80FOgwRndst0ZpVoekdx91oa1DUi6KThPbqel5Nv2y2cKaOmil92dxzGln
F8xPqnZY3Zz3o5dnhEXzi2xnqObshZ2ks6NFZDBFyCfKlXV2cT/sYM18j2CGji3f541QU/9gFg5G
Kl3BA8iNfWWrnHVkd5vn8gT/tN6PNhtbFm3GzlD2SvAct321dGf8sPshE3polk6wM722eMj0drxt
V8DO2OaX2gPlt/CX2wzqQOkgre5tNnHBH3Dj8a7x/YaFpSgf/voF6HREXWwtgijaxWVGRciWY1SA
pw3cnpUaQx0P7i4eNKgfpDJALogZ85bjfS0D64hKpNmmQoKZDtYEd3RBlhPcBaOWPaYWCBlUnkNY
JWTJcfQ31wTicsaL+ZC4JJjabAnnNCFSYpL5oz3qVzXRO1r5BDvOejEWAw3OOk1D4xrcumlxA1YT
pQm3DoyC4RnhzLbO5Hs6K+AAEMsiHwyCl4NQRHRx65Zdta/rfMCmzHoZQNc2Q66/Mave2UMfZ3DO
wJEYDXXQFatdu/dLmugBMY823hqtlTyA8gC8hwxjbxojuZ2YbhMtZUIUfOVa2p0cjA4MX8jx8m1+
VgO5hLu81JFfzRMjASNeuRT9V+pXPgew1oBm8PagiNzbbAEhk/vduOfBWa5sM6BdWR7NdwCMwm5C
NSGJWVg6hIPOl/annW/k87YsMmtr2slnwwe6GYbFvpCteh0n1kmeVp+nmTgzMzXsnWP1ZPbAPK+n
mW4ht+brhDnlWDTpIfDU/WRM7l1LIs/SEE5L3GLKR/eRAZk50/+l2qoMBnBWpB1lIvdjFpSMB3AH
R4m7dfjeDIO4n5jqBxWJfh6hVZXjzmv1kLMSZeoE8fZR+LV8lu19O8pT6uInYCb8PhmdtZlk6hK8
61pHL51ZHLBWH8G6bgGy73XT0Q5ejkLZyiBpW0F+taE9RAhb3W3XnoCv5RdOtk0T2wlGd7Dj7qi/
NC5blForoO3OPPIJtW+kcwSWHZj+qqQG9dGdJ2A+YP+rnmxCvDwd3crqy9+MgLGZ5oQzEgV/FSTg
9WbJ1ow3RuoJBlg0K2ha2z1lBcoiZbwBEPioBZGKdgaUM2g6/+wHBFTH9NV61sqoMAt1y0pyowL2
5N2cvZbMdKN8scJWJ7zMt8kkJq71adAdYkbmkjCCOXvr3cHYKXabrL9C3ZJcNQRQ+O5gPUKyRELj
fHYeeHIvwXdksMwxvYnsJNMFfM/cqO4oBYTt/ZZp+55yt67afyCENqN1UoOPII7gNRNZuZgLOdlO
dbYEIWO1Bw/DIPEKFYTYr/Zsw2uYGQP8iea4ZRLtjBSky7Fsa05CcWeXaoiMiudD0vXUjm9dSq/a
ebluod1mB+LD1NkZGUI9E8YrY0z8Tqo0ypO//Fi+2UHzJnU7UBAHseYZlmL04ZsBwyMGCVR/G6vw
jJ0DO7dc+hQENEpPs5f3MNVMglHqN2N2gGFoeNnIjbTd1TzQ6KBJdY+wFqrcGVgj0a0B23AJX5Lw
+mFb6dp5cmtn1xm86ED6y0acRVPcGnX+EsfYbJ1YIMS3tq1dysPCT4zytjgOaB0v6QBCn01sI1Hz
KJnqkFt5SOwm9ULAlA95BfyvFfdV5vADI/wYINvOKevP1DUZ3Tk7/ARI36z4swjm7qAQV6x8Prp3
2ZoHuBAflPDP7jRPd3MyXhr4AL6BaWxwPWYmuvHCHoIEsHxn0kg82cFLmRAb76F0uq8rSBRaBRKF
LTELi8w8EMEIYaZ1kToWR5ESSeYKhu+IqgPWawaTP7591I6D1ibvaMYIHCpBXFYm+0+1frk58I/g
TcorKnYi6w82Qv3tuOD0qeWAAw25QuitUKEGLhfZi8zpQKqRBAwQ+a7lFsHphG5vIO9VIbHvXUaA
/WDve8O8k0lXh6w7q4ihExIeme2yNLu1+pxhBQp9jCWSf5xIxlRe8Ui9dNKmqas5YQXnEXULwTiB
WV4hGhxG22l3luH16Cxh7Y2myXucYWFIKmRqsbgBrBoW7XilDrRQwWQELwZ4B8esX1NOnQ8QrXl7
9Gvzlj9AK+YQ6O6nOC+gzpVxL6LaJ+JslJ9JxUfL8/Qke+/FT5tlmzEMDaucX8h7+6AOp4XpimNu
drtA2d9pF9QH6EK8sqVBijR4Sjd3I7XendC/a/a3JsS5XVFmxt4kpjnQnpkrfHhpO0ZBCd6RTMBw
4eMLRGM25RP5l9k+cfnhI8XYT0ZwAPGKdGCso4D0chzf+Stkzobpu05AojVnT4E37ymhzpCXn6qC
TzZN/UdtETKRKZdCkTeQC5V9PkpOjkZ4zy5aXQkJEl7TFoXmsBl7ojQx851FkDxIghDORHovUZkX
QxTEyxQZNbk8uvWS28wWAoiBwSyLyMl5f1qaeV5owGde/jiZLNK1dz8Fs874KzhpWfFnaVrskg3D
/FSh+y29fjnEzULMbuBP244ovJBnd+tP9vilRlJMKtwNOry0q/Yu2uStyxYYFjWOszyrGBdlJQ8r
90pZgvqanP7dLovyjICOvNkU2rQ5NpFj8wba8F3tQCXbNgEIWBsdc6yYUBGQOk5kUwuG8wQrFZ1M
BYKQGPh6MR+DdDxaoO8Pfg7iZKzybG2Yd1Xqj4cEknlIcUQ+2NDu9NKT0bTY94kk+BoxtyKgeCMM
rC704e5zSro8Q61oHCCJCM+OYeAvO6eTyEK5npj4M6kryuqsNSnBl3kfprPphYv7JHrnrdeb09CP
JpbjmBT1uvosXJaLvJljeVqxt10+nXVByFGnOBxl7VFZFxzWA68J836oua5fvEwo/iJ2kWjHfKq/
oiQ9xvtTl8m5dfUKvQrpQuxeQnflHJZ9YIfmIkbiAclw8dd10BLFQfAYK7bSQwbnzJ7YLyifxcDS
+wvHOPFDhYXFeZn2mHoQkcCI2DRMc+70gC85qC/w4FQVYxUjv9C4INL23vaC52Yp+f9n1Q11DeOq
urYj47lr0G5KgdTAqpBKDP7A8k3TivPCm7ppaOQK6J0T9cehsK5LE982KSlvlQMP00hQWE2++2MH
wotSXfKVptTYtpnOLLIWaNXBDPagnfQa6Svhogbk/Y0zmklUdkB2QWPiYeJ9nj3sawxwI0S6SahN
jhmOqs23iMyvpBq1W3ilIyvABvWJp0LLFZTvYy12/dQMD1W1bMse8iw3CUETTsOuireVScuvOye/
jOSpDFC3ozzMdqMiNrL5HM3MPdkSYlstii2rIyiChrafSfWwEsMKta7/zocKYGgZlcngILAhBKKu
1J3N6n5TiuJol1nMmYaGGsIxiSlefSFZUu6rD9NaFPabzI5atziVCpcTJqF007IX3FDW1DuViXcX
AmjjZmBfVDtHJtorJmT9FtfzsdIvXUkF0bCXp1cs5fNEQra0rBdTkrHuuOo2mL35QG0XDYb09kSI
h2lR38Uu7tTOrtgiWvFpnnA3ED+5gU1FTgebqKEA+WwE9MrY3Vjn0/rNA+aM1LmZ2+K7n/J2U2Um
CWkPU8I6McdvBSo9Ce1hUifslzZtCC0+S1oGrAE4n3I4LVmJFzK295lyaOBKP6pi7gzp4n42mj9M
leuNURvHFraF71F4U8D4q9LjSN73uNMr+6rPJTvqVKCFEu4JjeE1hqXmUP1DPr4jEmmX5h9kyLwO
gjWr4aaPjF6WaGwzf83t5Hac/TPWF/KQlxFB4eJyCPuvQ2Fcl6B61EvtkFgyoPCb75GQgTLizdUc
eDv4Rs8jsRq9yJ9nlU+7nKrzQ6HXELa6B0xtknzEpUVSykmrXDeqbhPTvK9guYVxj+J09IqW4LNp
wAui8W4G2jlhlOJbqwLdqfYzB4FJiEDcysM0siyntyZ9ryDPokDRa3ygGcMJULKILl6xHZ80LILg
zm/nSX+gJN4TSJdsHE0eA3+59VfoQqAvlzilCiJtL/SR4o/s732LZAqmuM4oTg43gGW32xnnODF/
hMZ4csh28Id+88X8mZ120zBWYq2TYKCYgx9etBXzzCmwpI9L3R8YjQDTGwsklM6nmO2veVoeqKNe
RNLc0Eltqjx5WxZedJ/4R1Gnv4XjHH2X+RFHx4CoqK2JBhfxQ+INLxIffnXpm+5ZF8WDEUPhMm+Y
219N1/kMFNY7h2BbX2ufUsnAhcWCm+TfnjdRzDHlt0V5qcnaxeXvvuBo3fcgW2OThCqM/fjkTgi8
72r2TZMWQD4bGkZacRDphCYCj0uLHGS/M9Ge/9AU5wDS5wMFuNhWo2R557YhJWMS5t9idB4YO/KU
cOa6GTORRCSRMEnxngS+5rJg7TyUAkV1YNw6Ap8r/TWWVFDCLeo9J00PtQlWoHEk+xH/HumDsfXm
+Ydl2RP4/OSmhbvtFSAHGa49OgpgX6tJbvXxZ8zpF6QxvbjafIyN9t7iwt35KBXy2YWYtyZDx+a5
JWgq8LuXsWKUObLQ3MV8EVXn8qbCe14XvMWFme4KYR+n0nqtM/viWMmV0c2qJjVPGBqbAux50M4Q
LJiOB5iMmYJA+0vJyCNgQ8K0nQX3dLpSnzFl+6jFAuzx2L64X4eyUdR9FCzpxP+8Y4Mbe0vJSeOt
zDQMT/jUD46a6/OMjfzoc5/6EL1dOeh7QtY3dq00TCPpFpd0GioTsKkTF35kow+7J36FQdsaseXg
+u9NeKCJfWuS6E2zZhRR4BHcGQ8lKV8LalJ7YM7MfitzcyjNjrefiJTRreCJNV+BLFl+xyYE86YS
93qbBac4l/Ku0UtFo0db1YsG/0KHoor5h6McPHCp/do2dUdeGShWOx2Lc6fQA2b+n24aempA3djp
gtyBWLOvg7D/kN0DstJ7pMjoDyPMRD8HTe7e4stNQeK/KQaYkYQqAp9MYXgbydfBrKw/g8dFRjpE
MN+WHcVftvO06oJ69I4HaScKWsdm0B/x5jMW7d/z2O0jvtZeVeQDMSF125n8iixeGP22FzvoEKyY
So/eu9b7JORjI3W32BGygI5+sG5EjV8lHtnzm9C+kJ5e8LWWUSK7VzxiikmBVZ7/+gWfk8vOKi8A
TtPNZBlllp4QYVbMVDCvjtUdTDLEWBCdmsz50081v6cVT/5C8LmOc8gbu4us51fQATleNaSrLNjY
ElEksW5GiWzdGHMm7+yKtg/2Z8IYAjJ+WtIszTq53OqPrDDYaw5bMSEOeaqsjWE2p8nNS+S3w3ds
TXsCLMaMO4j8DheuHHI3xGmhXw9nml0E9ZXzXbPBxx6wmbX0W6Wrujpnu2D2sPZN86SNqYRqkzyO
o1Ohe1Lfll0wi6av4TD+rk3vvVHlLkiXW+r2HQMLNsVsww2juAYsEWTmfLAZX3NYDxpR3r40HiH4
MeUmjjGk0T4VKrhJE1wX8xA/Nq0Z4sVZt3bLIVuGjve35bFEdB3T+FUaiBBaqQbtcBoG6Nj2TYfT
UBW0+6uRzpSs25uckpsUh13VWx/2XFzHzIuxPPEz0ojfS3z3xo+LSy2GTSOT3UwCT6CDZOw8QlRd
4iQ2ncPA1UTuGJfunrEZboT4Hf/VLfrEmx7toO8SuDFw2w9Xv29ufIAGsAeT19ht3zQ/faHtBaq8
983pwVq6p34h3UOMT0q3D5LJyga4J8pfo+a8dqlIlcwPuqxuKlsjqSJmr9I6FD3ylJfIA93CefZA
ECjjE8v3YUS5Ejbpl657f3o2BkgNtQPd494qmJHqkFjJnmu2ojNvZZF9pOmc7bRcjdQfOa2xaTFR
ZYPgtLN9B/LiS9NEF83L69Ii/Wj15VoKhJVuv4l1c9gmJt/3yShu8pwpOIp3DsAEkRDKNaQUeBJS
UrKyLrikZpcwVSmWU0aQbF1zBkGhfetH0jUbi46vWIV6wnZCKWlD8h6/xLhCp4vJ27KR/+T5OZjm
8DyMwesw+vB5XW03kAF40u03yR7UhPKMjajaaSVuBIdw9bDw5gvxvLjY5U0iaexHiK4BzG/2b2gR
bKN5SJE2FyVZe7NfjhBOhheokHYz34jEPdtwNqA6YldbDPZYFf4xlKZjLFkPsaXn4p+PnUBjkD0G
df3WN+3F6dGQroVf3dTfmUWWJylv66MeD5kNTpszlX7+lesRVu6HPyJeRxW/GYLgPk3Te+GbH5Q0
l7gBGq8b6V3Kh+0zt0Sh2r9lgeKvqCrkYWi5XJCGamlkckQI1SHzY40P24AUgZHjK+YsWrHYpJt+
tmfrLhkJrCIeKq2/Jle9ozkWA8r0qQ2SKG70Sy4Nn86F4zRH6YAPjdWvZEXVvlesefMA7XWXcnbW
9Q69xL3fmY8im56BCpyYOtyWcR4aYlZ3RDySDHxW2GR4KJhcAgWNkqhxOPEtLdN3drm8OIp+m4C9
Zc2Zykx8GgWa7Cixl61CslvbHY3RPMUb6fdXjyiFTSkhFbA6JVt3GGmfdDTqLue14C7tklvywbau
Js2Di6+CSuY7MeeK0oASsdSyo1UmD46X3E6MxDR3fB4bVGsEkj/3jTxV3fSx+j3rnDyGZgJcahWf
VtH1YSATgOYL+U3BvLxpkishXTBe6EGxdWkAox6qRYyTsCtXj/CEUiX7cZfVw4dAAjHJvsTt1OXw
SDnJHRjo8TbDUIK1swwBdtOXugeekKOkLPBJHtx2BtR4+P/MvVauy4ONXU8DtQeAHMmSg+QyXY1f
KvD5t18Np6YUzKb3uJLbmDrZpSijpt94nVwOZGgcyqp9rKrm6LUYsZJK4lMW4qNQzM80gwlqfnKm
/nVw2SPLlleuudrmeGokYk2aaXjbtpZvM3TCkT1DFIpH7SO2vPeYqVhk6tY77tDD5AzNQdPHG6Lk
Pgwx/nEFHh5Wdh9LkFyCCiuvabK69AlBtdOOkLYpfSotCQXMZske+2rvyeolXqji/F830Jgdg363
17Jd6NZdP8w31qBjfUBJOMuXbFr7j+SldyEKqjlMLB2+/oR0Jw7EbcV3sSSfpnPGx2nKbxjIHy0x
/urET224OpHd4sFX4uBNGUEHWMGgR58rg4CfAXd4JpLb1ksPMXwypo0XmLyP1GM/sNCfSnSx0Cs8
KB39AZMDyhM+qxi0mY3OT5vkj1pvI7IyXxx9fFcjAThl0+49cMsHXVxkrof4mFgQy/GutQwUrzR2
mck8nNCyR49BMUsuI7QN4/yXczRN2l+hlSMaj/TKmOKXsxrkqL5lQfOFVyRnPjZkW81s8t1CVZ2a
uQFEm0eb+uo74c1o+Dc3xNYSpwCCnrICzbfRYwie2RSVGGLWYX0dW5/G5JOYJhhvC2TwoZBq2sXy
E3vsjeZ1bK0s8xW+JFm1gUbFroV+LrZ6oMyb3kHe0QXLgfBahZQh1zaKvVbucNzqoD6qCp1OUAR/
dJZrnf5nXHj+LTs/Wckcpd3wmeTFr21aR3NA5oxjO4wJSZ6m7ZL8JGbqvuNXEVHnalde4ovDUXXK
V06+7xAWzwSUC4XlS29S0s3duy1RLXXViFkecTQ7lhAuW8jRSpZBjXYUmEHoykZQrMyvPPFyYwzz
m+bJgynzH9POPsbERLUF/N1POI/GXVc2FoOHkVWZOZ+cFJb7MBwI5nuyE3vnV9+xSs959kqiFVkm
jCdU88kR9YzS9dVnljfE42NSqt+6oozE7k35gIQ2Sbxi76aZdh5kcb8ABAuCgdC5uDwadvsuUsQW
qmHhTY7NjA0ZuL7DLNObvQ8xvRKt9sO2KT33IxQfJoJWu5wtr5z4/1V6ZKNX3PbaGgX94dHVOoV6
MkR2X2tjHLbbuL3hqgp2ZOMdZzStQJPGbS3pvbkQEBAlBt/hgule3akoReRG8CtiBrd9kesz45oI
fbMU1XUcHEioPuZqm0yq2xhE+NXi4pXpUe9APPTLciCdfpnmm1b4p1gQWzE0+Vap/FvrvF0Nfd9c
bcxDUCKQWVN27SAn3SXzMFoZU4e3vox8DJxhRqwQg0bmRXVDxRFQjIWWtvyOS1dH9TQR8br6T7MJ
k59t9E3YIUQ2FiKQFmcRZ1Mv0VDHFNfYXIcMAZHfNB5hf3xfL16d+kcnFyR3Akbg5gtSHNlGqLs+
da1y9tHkWnaotQD5XZF9465KbpQK7gYvvWtnJKZB/TNmuIm8DvVC6eNwZPcUDt1MnkZuv7COZM6f
UFEHk/vVK55vCd+s70wGPeWEedlSBat8BG/gPkAT2Yypcytg24oYKmSyjkMqnlmL9hKOAlpYn7LW
NiRJcy2q1JkJYlaAajaAOh1mIrXcjLBRkgk8pm4jQr1BHJRLBkurr3x+hToVlvZX6SYPJq8nBheR
n5g77UxL7RrWo9Rm3DKZfdKwDW1arOLY9q17CTK55YyMx980d15J4WbT8+tkDgzWlwYzcFgWBpOe
YOABII2UAgt0iEIB7Xp9mJWFRhvXh0mfagzN/TfXYolPmhaiSOtPUuYfrWuiT/PH/ey8u/HC5FDP
JIc2X2WYaUqKx8ZpX1qZG1uTrL2uTlBNeD56bi/Am0UPZkkADCOjdwuHjXRRo5ULp3P9MVCnFRYX
leBZjoV5tWMt2MWVdoI3cYXGP241zi1VxwDi1wGLEjDtKt5UzuZ9OejmVrE5AFdyGdYjsKwyKlfb
+nLNIo8YfH3XZXagyMz3ilEBSX5MRAtsCjurIYfMZEXL//Bdmgnr5jknPCubn3sGmsfO0m4nWOpN
3321gf+01DjAcm9owqrGRzAuKAaHwXll50uCr1qeBa61KxKHoXrz4zJ5K2ITJ8YiiMVBZG1dDUaJ
m9Yz2uc655MgIMP+7mlg4ScD2jrJSDv6JbxuVFoQx+mg+lw/ql41eymSkx+j6PNLz9lxT280WwJ3
b1jl+UNmbNXCZpFQqbSEJpgbbNMmbay2utu+2l7FZHUWX4j+tn7fvv5FCvq/hiVd0DHVXf3b/2c8
0l9Ioq/6P9hJ/4+QSoYJk/K/RyqdPsqP9Ovj75zrv/7GP2lKmuf+A841EFRLBwlpeXCW/p2m5Pn/
AHy9YqZd12Ggs8JEq1r2AkSv/w/HRLXL79kmoV0+n6Crh79+y/uHp3u4t30dtq1Pife/oSkZK7D0
bywldrorIDhwTUd3Hdfz/gWR60lSzCS3246hzt1iOYfYvyUk7L3NoRDYQlqb41z119EbrjGLnFVm
pjZtaV+9TN2yN9NCNJPF/0BzNfmm/OunQpsFuhcEBP9Pe8Ww/g2gqw1lhzzEy3ZMOx/tnJQqdDCm
d0s6xXlupqtFLos7ZL+Zm16C4mHqil3izB8M61ZoI3AxUux6xB6tk/wifPywY3zuE4UpxAwmGAVu
S4TkzM4Of/vJ3//z+/Z38i/g4v/ik9uYHALb0F3TdVdC6N8+eT7rho6TItsxxli2tt/+Kdz8OBUs
YEsGA1vs3AygxFeuA/SXJcnYhdNgcnNDOd4mqbqxgumChTKiZdkQ83o2veYuH4I3ZVj3guhoWoGo
6b2bOYU+pSwUsNqrZjQ3Aw1PWP6lZq6sf2PvzLYb1bYt+yv5A9wGLGDBY6pAdWHJ9QvNEXZQ1zVf
fzuKk+ecvC1v5g/kftA2ksO2BKxizjH6YOcSog4aslfD8F6Jch5W/SwsmF009eQ/T9LY9EXvNr1v
r0jScNbIt29O3iD0jJhP+KBULBiLxGCbrBhPibf32uSkNEx9bBzLqNhTdrzr7ZeaF+5IDaoh2ADa
Md05BqzdAKBzMai/Ol+uVGOyCFD331WFvkaUtWe8BEZYzMFR2WvcwDttDKhKmMKjVePvdQMmM7+X
Du9SUBhW4GMGJZdeGgCRMXVoBpWBk9ufxhfATCMdIU9zH99hDMmfsnwdc9LL2KW1S6utT5mdPXt1
k6wVdjNjoDQwXri28zb9HIwS2/XI/KtG5zYeL2jpqD2E76ZK0GCqvUKme81ljRVzwuYujL2vtjej
J7N8ZGVlFc8IK+PA+i60Q6+nyjxLmFukf03pYbmZLJhGZZQu2wnx20hlOpX+N3GDX61RunZ00Spr
WzfdIeRt4DJREKxX3UapmmprQ8vEy0q6Vxp1wGArZp0USkfUN181EaQLy+pQMzhv+GKP0mw+g9g2
t6xY+skijivkDWR+uPNy7bPos69eGCMyaHKmQJLhg2M1QDU8XUqLBlWXDoeuV19gIWLbDZWtFgtt
acrfkr4jS3d+Fh82Wn/mwaamLuTLHmO4On4YkswdVhzcbI65bZr0x/H7i245V9moS1IdbOh3dXeS
DnHjyYKNRrCxq65ckfvywxdAapKfEifwwqg4J71O/IkTE2RFK503rXF7eNpwVCH6VEzzC41aCsxS
FjU2kV8VOh+6GjfQsOnaaQMa5/M7pWgR55a/Dq0nzYfs4TjBQY55CIx/pJ2io7SKcAwqAbuRDo+n
i+D7OaM6T0JFsSnJrmTLQHxT2FfbCOTA0gvIpx8S/xYEeMjoChJGGNLXTrgK7aliT9BPyw7xJ5hD
YrKybI1Z/tWomtdCa2lxo7qbZAkipVI/JpMSal5wKRYjmq9g4EU/vxYycjaDL5GJswhyu4ZCL5A4
t8vBcA4W0YGIv9jlX5oO8tY4veYJF7LtZ5QimnWXfvRIH12vQTAbRPUlSGiJTnNyVzKnVxkWWNKW
dzJY1ZOTyTcisoGJptFsEuMur6qY3YVz7lWWqE7GP7P68bUX8VuMZK0rsMOECIMX5S9JGNG68+fv
UOKveBoBq9CpGw2qVXGG/2tIdGpo4akxows37U2R5MhFrHO6WpJejSVtQPrppuJE3Yoeksi+AoUL
1w+++PZhzY1zqLDsVxnkWxu3wIQYknQmJPvZ8BrFF7+CxdDqjFCpsKiza5QodPK/aOojT0upUcFc
cD1T6VzFvFRZ+uUHzrdPKx84Hm8hbCtaGoT1cIEM9iaKwbCiGeFWkHaIhZxINornqcn3xqZNOcIZ
8YxSyqxG2A4OlahWcnLqIP4z0RoLQkwXSk/T0HC819DoAkqBxrLLmXAqOeNmnPI9AG1dMRXJcnrN
4obxZh5ttenAmMH5YyVoheynQq1/DYh/qDm1iPq9hYhbxMP8EfGAP4981lXs88ZLs37uJu2q+DLF
i27+aFXxlUzcQA0qxUVUqSdIdtcCetsCjgvGJbLnAocTOIAaKwyuZk5nSr3qYOZVugIX4pYeIYOP
cVUZit/Ug3sv+MMatMFXw9sdqIwTOM9nknBURXAIExbVUhD1orPvjiKL3n+PXpO/D8QS+4VAh6wc
0xieP/aCgj79I+AMor9paXcT/QgfpbnlaUfZ7zwBfgKAQBFM6DnWiLQ5UfS7TmNzm+f5fKhvOjOT
rnjsdP1fWjK+2ol1Nib11RHh7yw0lnnPXwbkq3Cpnjq1grvJi+c0xDe2bTt4UNla0aZXL0VuapD7
3JhYNSIu2cYBCx3gW/BVfoJvAwLMWyCHP37hnAaHTxQsRLaP6oMaw2wd0ulFCygjBKk49mgGvJAa
YFBxIxXcmFlS/janmjcaf2lo0RdIK75Y61HliYdXrSRQTtXdSFByTEfmLc4gVIBVAjZygB6+avTx
WRW8hSE0xC4mbFFx8A0iOdJnLtnaVjH66axVloh8IeeQ40oU8raX8goxag4CsRuaqcY+wjUFjIzT
P7YxYzYswsflMQmkYWkKBKtBxj3B/FqHOz27EMJm8lfP2/kAlXad7bHPFiuU/D4ZzwIMmpIsE591
BSDADUkgJ4z38ULmOWa5JGRDqruVX/wo82iJCIa2PT+wKbgIHxeEyJlHCwV+WFStVQP1ApBRmEdt
WSx07mmvqAsyU4AvqAPVywi6OgWYFkgHvzdPwq9uLG78sq1SckoAoFAfQbtIHBsKsElVbo9frJbz
RlcHWZBjAOAalknyJWpxTkPvkx3WSi8tzU1IhoBwPQJE6BeIeagHk81H3qGfLpQ0pCk7MTa13oVW
gMMs+8cj8OjvORii8iWh7RDOS5IGxdcyS37qogjPvvMj+f4lHdlyIR3v2KMdUkxoxqWdXiVEKkuE
X2HART5/kU/puMqrilGZCynO5pPRDPoGvV1LH2fRaZiGoqJ9TREaLUartGn7F/htxXcqFaJfosJa
06FdeEIRu7puaD8XQUQPul8b0SjRzlBuH6J6281AElF9eGhH3LyahXBZn+/QlJtrOG4HR293vsIE
pCGP0yJd2YSGmq+CXkNrmgTbYaIGAQMC+0ECuFGHL6gZgOl8Vv8ULv5ELG6SAmk5C2jObHL3Qcng
juX9jc70RGpNsPJh3qxsxHYdUhX651CMqMff1M78Y3XtJxigZlvNqPbEuMXcIRvPUo4jiDYU8Tcn
orru4PRZKgKCUhXRFlRjUov5S6Fqbx/XvKRy6/YxRKacs+hLuZnnHr2yEzqOBoXRuirciTvZxWGE
zbtGc/ZFqYXW5FTRUiDejw32uAIkDkgpeSPTAfFmoqaLqfXohSYlacKD/DZ+t379w6DB+DwwtOkR
Z4ztBGeLDAo6EoabxzbBpwjb6Z4Qw8wGxPO5Kx83Yz+mX/1YHuKs+SNaUsUd3dvlRsXwmDBb6M6O
oME/AmtWNu8XzCH6kgYFUCW2n6UG6zYmUmi+qI2GSUsV8neD7nb0OBcZLfVl07gpQJN1KZBFm4P9
lgceNjEsdbF1G+ZhNpS8YjD4LmP4FQjkDlmNfrJHQkLZX1yjbnrn1r0GPe5tg7UH84cNoYQrlcIe
FyaNpjKjRflYozqhBpJkehmg+cAQYgQl+OAYIxcUOfP6ZKNHSXaj4OYPzZirk9KiXTINbUzCQ6ss
+hPPtzIgdhRfVrokdt5Zi5pVqnx4uLPEVSexG8LiDpqYGpHtw81UYiQhFNxKk08mZGgfdWdYO36n
rsz+TZ9n0KQldyAJX4ehxDMyXevQQSpWDSu4+GgvW5tynsf+CXmUnmQ0IUZ6jcjD8pUNRmht2e2S
xlO29poYwW+BaJmmYlFyxgdGbEAL0xrEzgKR4dvjp6mQQnAgxjQomAOdqNHpt9DqTsw320OhboBf
jdr5T61pXDhR90lFiP5awaBdYONFIE+QtBnahzan9ORHKf6Ay2MhbEc2qgC0rgr7cRg4I05Jht7m
FAjTXoSO/6emJb6KnQIuXEkNjWrWqoj858AnNK0j3DNjMrYMg7vJ4Wo1lBP6EfJIlXjE3K+f/DR6
9xtkIU6i3GjgrWI1/PI7djTCIGG5NQ7GyIHFSMGqZrx3EThJqPYoScMvgwnOM5s9cyGA5YLR38aN
OhoY/3xkAIrCLsBRk2MA0WHhxVwIimRxQwLDmjktMcYDnxwLgfodLRi1US6j+WGCrIq28RlNDZ/L
/EzXapqrWATRy+F96JipwNcxfI5sfL23Aq7OysAxuAL4iu59puCxf1v2BCSsKv2HArZEyE9eoZrw
zED7p4HXD+BSvqkqm11qlQPpLTEKKHxc8IcmexuyWEjzwrk0Ck7IOGncCSnXMsFJNsbtKrHGeiVB
L8UJ9lWtNei7QIdf1kM/7husY6lEMgugZIdZ2m1DYMMjsZxu1Rjk9Fr2MUiMFTPkdeiNYCkd3SQH
dnqeXbZ1KMsNouTC9dPu2QxxnDpJYy60mpLkGGPayAtt1TkO+tUs3IQdEZnAJNg6FcO7o1EMHyFq
rGmZCLb8zCv0ZJ6N0D+kJfkSHvrU/3vpQ/s/1Wxs+FOExRj4FB/U7n+rfCSKxC2qx5GbtigYtOKN
+BEEnwRROxHXTu4rb7VtmuvAbwYXMfimmOKvNE5xz+sDBAt6MnnHBfH4s/5/0fL/xYFXqZn990XL
+1xM/B//80/1XyqX+vzP/lYuhf0fMOCFkLZFzUoaOqXBv5VLQsIM0+QUS103BTkc/6xbEgzwHxpV
L/Dvqq4b/P9fhUvFIFvMJqBJwpaXQp9/4P/i1P+jtAZC/78N2ZLC/t+vOFuTOuYq6mxCajpAeGt+
/d+uODrZps3iD3kr6S97MBabjFiTOzwDVENOdWeR0VxyvzGPFBh6ZbgYdpA9D32VHwA5M/xR/P9s
ed7qywGOCh4hVWk11HdDtfdj6/NxRE/W2xpJx3IzQ8lTzohn+Fmbvk71fQ1+aYQLVS79KfAZzPpm
B8JGvUMJ8fdjEgtkQfPLpY/YFnFN7Wvyo8tRDaapN50HD2uAkfFt6IvEi0KGu6K0OMdE8cwiLLgn
EOtXsFTzjUa78Z6pmnIpwSf7lffeKD0EujifN7MEB+1sdE7Psd94G7ALmPxGW7m3uhGvdaNXj3mN
ooVozvLLHiTa5XipwhuzsDbcVD8yL61jzvBitL1WMmbXKc6yq40P5ZgkKb32CeFc95ZixzxYgJwO
3SB7uIV6ufdg/jWtGR9z0g6PRF+Xs9UlWEyKKNgdEh11IL0EAJ9iPldB81YyMJ4nczSfo3BOfaPd
u6uUynq2m+FP53XpiVJ5+pKB00ohHd/sKsteemU6eqVpnqvqvS6r+iICvb6oo8n+jc/I7Zw2YQDG
RxvWfX+TKKxMM5cb8OjGUpJ0uLVzjExYAW1cmFqdXdPJgm0eZfu2ZKHShfqXM7Auk/NDz9oWXfDs
HAsCH9mI1t0D1Til7eDdHw+2rl30ohjOlfTF3jAo7iG0vCo9qDqvbcJLX0ffxfQdgDSAO1vBFpjK
AmBcWK0r30De0HTBpgs8+6NN7qnTpWt0d9AA/RhVuA0Ef6EHIe00RchTmzsXJQriiwwbh40SplN9
oBxS5OqLPcCsAvsMZuJWGaR2x62GVyU45Wrdnad5ERtbdfReqyhqC0hAqa+Xr6E2Oq5kV0/KKocQ
0xEsk4ZJdSs8aVUG7lDn49sb8wNeJblVMgNNWYGw/SmjacCnYG34i8c3VsPpgaZas9QFXJYk1Ol5
god9PIy4dg5jGmQHtSJV159YQMxjwxqFHS4iTUEuQxUbUUjfFet/O67nY9HjgDb79s7GqLo+HoYS
U7bs4/ODgkvb3K8T61Qplr0F3HgbPb0/kLD1j4fAbOBvxaihHl89XvjXc20RtXvFhthOw5x24zac
c2Mf4bFFSUFrlDbuG68WOhN9vUmiZKD8boYuSwDjWiks3nuPlWiXhV+t0LxThNNkgff3CWS9csVw
qVzNZEivxAQ/nukMz7tGtaZcRzHsapAVawbkDOl4XB7rWlBXMKDNTVYBI4GnHg+ligTk8RVXYbKR
U/Ux2RH6CHt0AvyVoAFbfxjqv/cghvwcDKQSfIYjcCiy1KOVDuiD1bSRnr2oTc+RjP7xlZn4uNsH
DVUMqCJ0rPPL9vzQWvxsEkSRvc6HCdA/tKJTAoBU0NGMTE9dOkMEwRSnjQUtsBMno7wTbLowjax/
osAVcNYmouyRw6zUUUvJ9qWwK//56vDPV8dcgeGe5t9WMY5ndsLOSQ93feg8JYr9zjopWwcj3N6/
IcVFovOlVLolOE8an7LicJiep9CWhybKjyXpGOfSkuVajzPGddlvoLzYvwx/PGBX1D5Yz1FnHXv/
mU9LcyPy/vatOvrneYG2LLXPnr4dKsLJTtxAUwGkJUO5sXJKrw2EQ3gQJApoGq1iDE5s7ZEULYIy
ss52iNh+kvjKAo+QkSVxZNEh8SaUr3Y/IYb152p0hHWr7vAJmKzrHJ2td8ECcH6q0DM0YsII9v68
DHVSPv9pcsITBYHopHQwmVWgZ6vH4b9ewF6koQXpzh7Zs4cI0fZBS6nLLP7tyxQF5dL0EZIbCawT
qAL6rrWpBHuJsyLYSpy1tiE5scmusZq2L8KMlxVd8gLZmSYPRAyQDRKYa2XK64+sc1bwML1fKoaL
pSZqKoB2GR5LwyQqoC6aL7gC2E41LJHgBDUNNaeEZBhZHPaNrm0rXaVDHqi4uBUYzFaCjLTpGqoL
pCd4e6NMiER5fKkp4iZ7q94WfqafLMfWTjBhwn2u6fsgb6gxPJ6zwkHHYWF0VGR7YDLz9z0e4myE
PO4wKUW9gj6nCAzDVbQMxwCyrVNsBvmxBuJhMG1fRJSzfB3od6qoF0Khqm5jVWQ/BAm1EGCDf3qs
sIfHq7WjdlArWeR6QfUptcR6Vtk63wb2DsynJrt1ntJilUs0jDeUD+TiMXOZ88zFPjhzhQCq9HjO
btuGOZ2EN1OicgnbSb33DrAty4nTXSXC9MlQAoX87OkUk6t10iSwBwNx2wIYfb57HD4e0gFIQauX
wF7nbwmndB80qXrs0uq1GBLzPdWyzg2LogXyw+HkZycKkfHdx1xFuk1yTg3jW4c4+u4bTBJoF9l0
zTyUKIZXWOtBcwnbun9Gzvf3eS0t/X2ZIaB8/CunA71dZkZzKGsaZTENpXNNg2GIClpznoi4ylA6
AQQL3x1HDVzU4cPGaZzwvdG6j0mX7VVkyXDXYmWrmhUJKwWGLMsWRG2qqX6GTJjsLQUuRg5g8Gb3
igYBTHbfrY4t2UL2bWNAzZTaObe6uovHgrFH66eRPcjf2lZwH5uQdgevDiIP7iY1wZXvm/hNzYJY
DyMXh9TP06tq18ixRGezObeSg+8wifInk63lD96zFTZXz4jUL0uFIi/zMT9Xg2GfwxhutD2/EBft
Mx0xdRFk6nQWLIOQZ4fBpkKv9wx2/ip18WlmqnhJ+FDWmjkQstVZ+ksaQ/Lus4qIrHld+K9DfT58
fPPj1XJqzBvjhJuVSk7OC2Ubw2a9Wkon2npEI95UlbeQtHX3bXClIuLdQqi3NzpFJSKKeu8As9e/
tUj7FjLUiq8xoSASN+Z0UbwKTWAWHWNyP+gYTOa74lnXVmviP+BRwUmHya9a4EdGqRffsGCWmwTP
LHLebZVa3r63zGZneaLfU0DHKNJio/antDlYTa5uh8rvj3pfGBurdKbTZGeeGxeJedaFTNw8nd48
qcwLID28eF6AuDKbzK+ij26k5uUrDePcDhhvuoravn4iTixxB/gqp6H31e2IKXAf+uZwMOtM3+Ss
eCPVJlMkAFvQFSY6GTtF0qnvQVGLlV/W9b6hmvCq6irLyDJ9TxD7UTdm+28Y47tK4ifksoHsBb8a
31N8wr5pGy85LJMwbZDz5435YRevFH/SL7XxMoxxuyorxVOjWhNtmFH81idQ52nvE5qAfXWEc3KU
aRSfwxGSN6MWRjY9n7a5NfVgCDNjSemqObFYxO8kijV2Uv8NuVq9ozTxqygCLk1cny+wVKkIYr34
UYCIdHr52fX5pwZfK1K7Oz8IjrLtU5JqgnH7OBy1Sj8EKXGow/wtYeJAf9LTVS+tyQ2cnQVJ5Fes
tw8ilzzFoPiPdpJQqTPnOPO6e+KK6NaxyOUlNrhIhSOLs0N83qaViTxmUMe3WOO7Q6Z7pktQEDSg
Sl7AprXnx8M0f6VSZYJaY9CGtcZPoXbFT6cSLig0RMk+7qpwCqtvhsEfIgmUN78h+ydso/pmqra3
Zic1nrDpxDu7Y+wBstAuMJEqO25/eTDbYNp0XivPFIKm9UA1+pYXdD3VUDgvjg9+GFqY/6kLRkTV
ab+FHW9gTePnGFaDGdUhccija5Gj8B0q4g3DG9RHwejAbB1QahvVMwrb6CDovLpeEhWvjqa+1tAC
v2sPSFEU5u9xRYBGKqPuSJsmPgWdZyIyV9OPDMBhZZTDNz29X+bQ1i+d6g1uMNXdnjJwxyiB35+6
NAk2Rpd/9rjZWHoK55RDpn4CYfedD0H+qSetyaYzz49eZ/V3rULyrzj5Z6fj3FArok8YudWX2u+3
j+fLGPR0gEuoDxjsCKr0XnqJ7j6iWWU6BQ10jCoMfVp5SzT/++/ztU7p1rBMdEFGcAFILamVUoDW
VeVn7GVw62HGB7Vg7+dFn0aV6a+AFUKEOmhjs9TSXqtpdlHnuPIer9IjdFaGwlD0eLVOqxm4quiH
x2Ggms+eViuXx5FF/6pRZfCUaNUR5VyzZWElDlXRpFymqdwnJrMP9nxlN0VoXLkq4GSZunGQAY5+
VS31Y+uFGgxnUzvlZBa6pN7r5/q1nroZQpKFh74dWCx1ZVVS1My0NaXoHM+Dqe5oDJOpWHvNEZsc
O31dsh/xWtXFyJe9VKP/u4e98i28eAcRqvzIKY8R3ZClJ29wmuPo0aCNOzWD1R6dRodMlUrayXFw
sLr4MIqvqd/oSAYaYyVFlHBTX3qn9j4NsiTW3uhDCJ1S5zYU4ufxuuGgomitMbxZgcaidaSQ74TK
OojU9hBgez5gNJauKjvtqeyQfMSW6b2b7KY9O8dbUR3TACc/uTXhmxVP03sg0H9gGq2eQGwFG5IH
WmzptX6AWkHEBJapSjGr89Db0cbyk/6UxmTl4OUj60rx663sSnnIIzXYKYMID05Vi50njXIPdaTd
B4aYdoqRZQc7j51tTILjkUJyDoIMZneK9YqmaJPcBb6jzZArNHHnw8dDPeqrYDLqa4RK8m7LoHdZ
cTFNf2Wm491DqGHn1umvlWiyZ8R16TN+PDdjP3RtS8o8YnIUPEVL3dK8S1Z5JapQS8NfO7d++yQm
gaQzz23N2F2p+nin6IP7rvDjD83sPqhSlz+UyFED5N1MEShXqH2t7yxNgX6U2jsgD5a4WNzvhqN3
63JiZKTLJDdZ3ikbFVzTwSxyE1/vWG7VsQvPUxd50BtT68nrofmZhXMOS40doAzIabPZXiNKGtpk
LR2cBDIm9WsqGNOyxnYY9oNfySCUSzQFSMmdBl0NT7exb+69Qbj+wKxtNUn3WTjqh1kb1U2JhH0c
exbujRHEn/WtCPN0b9S0+XSvjtCq6t2Wfd6TM9gO/TCrfbY0Y9roE0zeVc3Henw8+EZy7a0qxj9b
B1v0BOWCeJbu0gizvaC86C6W7gX0NhF1P5771wuMp7i6R79a/pcX4A2Xa5TTDMdCIUfW8K+iV9Nb
Nlak+fCHuY/Dx8NYjBcrYUgFF04iBHSRc2BSzjZzRvT5KUDVAWq2A2ec+aEuh1uS6cMtYgu7yBwP
b/X8HB1GlGd0Sh9HGE1GEMVMYoQF0Caa/8HjIY8Ag/RGfH4cKQBriQ03D6okCbtGnFM5R7yL3t+H
rIzGalUkQIibvkoPdGG2CPfzOdILR7AOaM0SzS7Joh+ttbS1E3v2XulJwRsao1rxSxvcPyqxtPjS
CMLBjRoHcBMZSxE6O2pDQpnCjew9x6qTutzgBqBytCbqSK7c40GngojvfT7WG1rADcFIALembN/N
bGHN9yGn8smgdZREn6Xp3O+xSVnB79HNtlodfo+JToNIeoxPwBfSTVUb2t5pMIDo/muAtPWQ81ey
lYAcHHoEisgep0BtfXt5Dz699vFEWnPweE6+uhGzmFAxHo9AkYilfmZ2qt0WxaDlmxSZxhq6ziyC
V/t3ndYMGU9rMJDFAoYRg3DfxXvKc7SNgnxV0rdi7+WBrYjUhRlTblPRAEIUxY8/1CdsTUG+9nL5
hdp50SiGvmTFfqEzq5JpmYp6dKEEnoyufWqaLN/NfbtqGLNDmdfUCswnE3n4Foj5hujmaekBEFvZ
ti2OddrlS0M9AzT7VDV8i1XJRK5IbWcQl8H6q2OBmlmHiS00WSgquqeTmCZxyKSu7IfwXpcE/kVQ
aXU2FAfUn78cv5nd0TXWvFZuB0CGGEItNFJOdDCijsWXQExnSjPBsuaftZii3mTRbQRT9WQOxdPj
auFeQgZnZ9EbegVg2kB9OQwhxMmONnBnB+Ye65m3ANTMfWpmV4U4r/3fBxXHatZhAE9Gf6VCHF0I
fEmDGBGoxvh0dOIHTTRoa70uKjeiPhpUrihnQwjQ1dU0Zw0RfzctUtplq7i1fLd0BGLJdtwbtvxF
nb5e9ra3sZPikhD+wG7gq9ZF4moDXkld+QM/0afD5W2oViQ7aDMtQsq+exJFvhVhqx/H9qRRHF8T
WPoChU9DVyN3iu7ri7IhhthI7CfKkP42SIejOaAnEkWDLLCeA1Vy7GfABKD0URqjBvV4CLXJdM3U
+U1pZ60EcIibcW0YkCUK6lmUwAMLkd0KgKlDepQNNRZPWgiYIRsU7mrZIphoLqVdsonqInGvalOs
RUZKao7fncou2yaQulvUxsRgGOF7ZVL/I+pw1XqyQ19nxG7c5B1xGX2K0oJgxWgM3FhGxZOWd2Tj
eWN3KdqA9eDcfqWmBJvaxO5I7Fk5hUdYVkw0xgBryGIOVdp9jJoU4aa2sroZaEXtGPd1+EslT36b
uVxlKvHF2NtRjfDuoPcmVNnRb66QHuZHrMYLzLRQHPWxuahDeEzy+o9j1nfMotgGSv3DsONw5Wlg
FvyBdDW1hIUah9QaLSrAilyxaYjW08CMlxHX7IIljhB49YzyFhoXSsEgZDttpTv2SSrTqbeJIwDL
cxdpG+1lVlcn0liCiHasZlfOqhOk/zWB2GXwnw6ZuAII9fZ2+A45PmGlNwP0SwjIfVUwc/OQUs2P
oxgUexizzejiA3pfzjihZoDY3R5U5xraTL9MwVUUat/vhR30R7/W1nZYPqe1bGg4MFmMSJPdimzp
yh/eyoA3jIeRX4cWq6ypPphWArPKmVwaKPqFIJk/iIl3QEZBSXdxsBVRxoltWdyC2iCID2Cixtj3
JpGrt3Zx03oT0vMwkKqu+B+iofreGrZ+T+2Y9i0UrikncDDoUJ5Z8P6HQ4TU52qHqDrTaHoOWPCg
x/1CEVsuvLaUL1Ztu01tapvcgvDjlolvv2IEmXCXlH8cKfJNliZIICKrWoum4qIXr7ZQyGuqCff1
AMZGWKH2oGoEUg/7pxdhte2qOQfxEUbRvGRlXp6S6FYGLQGMBBO4RUzWuq1GgHi8HRXElDpecZpa
edVK3U3lzAvq222scnEkiXiH3Cm3+axv62dqS+2F3zBBZsaN8RVVGQRZ6Q/rfgagAPlmCwcXKclD
fQlzZB8Opdyx36ouRCuuiyzN2YaxlopINF+xMyD0tj60VmMuc3VE+uGLp4QszVWSYuUKS/sNEBH5
FNSgl60KPpdKAl4hay1Fcyqc6aWq+m9Sxc0FqK+7U4s9Ac3TOderjZ4O3Qcqu9rtomscRDbuHsiQ
ut89l7BTiX3eMi+Sj5azERJQjUarUZj7KTYmWn5DrgmVKNs47OrXRYSiKh8qcgycMaLJR6dfZVOA
Ovx3Tb3fZqu8qrP0BkSjWJe4MtypTvx56FoSFWh9GF5IGORQv4Yw3/ZhYb+oHakVvlOV73jAf9BC
g5vvxtOYIXFsMD67coK8luYZ48vBtIr2zoy2COafmuO/on5sURnNwVD1yQdz9IJtWrEaak9bZ1R3
uuFe1jSk6Hj+6mM7J5030p4KJgQVyRfoSn/aiAiQHe7rBn0aUhZpxa6MaPY4XnlHdPg1FShzFHDZ
qzlpO0OVc6WCs9Yaml85SMuZhYEPOmwZNg1AcwADsSAWqs6+GqiWNhnlBWfGspcEYTnRZ8t/rqaS
Sw3I2/WpK4AAXrEcRzutle0e78LaIq9m3dXD4A4U5hGPwebxzZMqEowHfaWtci3DpqBVm14192pr
o4sMh5NtVO2Wupd+CIM3dD2UgHVqzzFWnUUhvBDaMwJ+aPIIVuxCW5alQVi1CNYmPaBV3PSULMrk
Q1Dq3BQzFxCggeFni6b8iB3HWZMCApypAUyohNWH5TgXiTFqRRbaS1dm0z5vcJzp3h/Lw6WJxuxd
xMExtDh7Zpf6S21CRVTw4TA8bPUAaW1khvsgc3vZTzsBXYerf6+VhN3kzivBf8wQLUg6I0MdVwYy
BHhVvOrJTJccCNHtz6jjq52VDWsjj3XQ0cU20lp6DQbWRkPUR8yY72xbIWlsh4F0SI1BhqDYAVFv
Re6Vb29p0v2QT04kDPm+DdqdKJ160HLkAiM43tSttDd5QdO5TlcVmv+FcKa1DHufs5ah/yv8aYmo
/yYHOa4nT9vNiRelimaqbun0RtjcNrol7mE3/qLQUbsSV4cZKxZURAJL9JC11JwbDtPFO8DkdBMc
S+CoKvD9hBSLaBwQ4Rmw1jFBTDW9/HCGTJq+78pavVD5jbZQ3I/l1OoHiYlErapmBxEfpV4tiQPK
82e1pE9NESbCIfsrRom8sIXfwdNzMCxIqAp2a7Gogg4qaQhF4cbpfHNHLEtEiCuZhshIKRtv4jp/
AUMO8T60wS+oFWHxsjrgI4dfEgTmqpCecSwc+Z8knddu48gWRb+IAHN4lags2ZLl/EI4NXNmkVX8
+rs4Fxg00IOesVsmq07Ye+0WtL19hccD0w3HhTCUpPFzj1C5/kVTDhzDCHAKl0Q4i/oBmX62yxL7
MuNKZrkL+cmr9fcmBXrl4YkfXS96hOtJ8JGRnAc+30su42ch+HgKsoRi/ZiNqmKXaASAT23OIQyw
p7pn02H35KrGL56jkxY7O15IL5ntUgWvb3bjaCMj9H7jGF2jQe0YXAeHFiGVAX/l6H9oZW2fBF79
NU89ZrjqQyIUOfAbhw3xBryqv6vSGcuIZ2BUQDeO5yl40DNyxhOXbYKF/jRwyntBbvEJ1+7i8XC9
xyxrt7HpuE8DQwPMzeBRGh92QJ7CGcRiATaDdtXLzWNatCUuGn7pqx+h8ZabGOnZsPn84bS8TKn7
0oKapj04K8gO4Sxa5OCZ+T7A3wvzglyXVGvea8OfsV96oCAhOj+wM/c2aRe/mx2nejLA59BK0Iez
wNnjTpl5NGzv0KI5OxVVgeUyWyKpxLmF+0G1VAFnbZqT1hofxliTz5WxVBY1OyobzslmiLjdTEHx
3D6MkLPx/RIZ47ntxjl3M3Mp8DukKfSKOx+4LDlaMtQ0Vz+l6tlkqaUVotyXGdHs490wbD0s4qkD
jeRWVx4Q6GgoWdrKDWf+1drrXYCXApaRlws2C9ZBLNwRP7MJIyGHU2rfSAMB4jaE2aWxj4EDEPZc
/aYObnR79MVNKl/wnuufpN6e0bikJ8Bbn+S6tVS/PW38KHDdqUyDHsl7LgrrBgPSeIhsxf0rg1Nk
dRerLeGlVz5xWKn6aaRLey5bG068+qEIlLcu6OUtZVl0qKOc1K3BloQ4l5sm6BfRb0I0HJ0AvC6Q
xQ3c2GTLmsm/Mfj1b1nfdyuR5OnGN0o2z/0Wn1m6K5qO3LIgiELX8ckjh217sqz5Vfum5ECvNrCm
6kE212CQWJdzH/M5ZJiKgz4dQ20Ca5s33j6QULBInmCe3WGWR7nP9wRFR2dmnDbBcDH8couefl6x
MixCN9ojhyKALy/Lfd2mKFOmZ3iZ2sH1uGa8jWgxQrcjthxTm59SBqXX/36pW/bkJUMF/j/uMpf0
PgUNGd44UsiK2v1CcEHC30JgU/UyV513GMAe48mFhFLtWMjAaRmQ3dd9f67mJ2WAQSJddE3EwLwq
Ci89un18NePpJueBhRM6y1KoL5GREOGX2ZPrz/YmmtCYj+AZ1x5BRXLixHTSecvq9bOdrGpLUjOZ
vM3ec6ENx3lwmBXXGEMSm9absoPsDiu9gSi6VdTbZ1Yu34S3j4cUoBeRdmdPwD1oiToaTXtf6pUW
ShP6mioqLPk4BDubHzVkDnJmGMSK1s8O7rvA5r3uCo/0Pwq7Ig4OGhdY7EenxhlugdMh7kxrovb8
AhFRPSHabailx+yBKQ+2LW/aYDD4lRoghDp6SjOCX4aiexzKtuMuI42ijWZeuabY6XECZdZEiO83
EMOFX4DVMMfXoc0O5NuR8NNFAsf6dJ4Kf4IDofZ9pk3H3EAfKiOqsX5qYX91B0sybDMj6s+FOTDZ
TJmhmm3yCv2SIzD3ZBZPOBaNVmh45wMuSyIVXWfseWNbZ1OR1TjBYd2WpQlrZSA/cBp1vPTFmswz
Sn5mmMSifXiEOxBGTi3idhCiGDl3YeerV1dBruQZhewv5miPkQ7gAXkPloF8Y9CatRXx1DcjchaE
gDtQ1KCGEQ1bc0N7XrHsZEWzhTlhMqshLxA0/KCRfFBU7WbO+3tgzg+63rFaZzzORc6ywTfiXdQv
MOf+nYljdPSCkxB1eqpcgBC6Ge+aNroRQgctRas5RVOSnFVDBGGU7vLxo87J3kl1zFa2P32RfAtu
QIznuEkIOWwetKAdTkXBUaA3JBxFWRVGznSqFbxDL0qezUwxeE14iwItP0SdhC/H1yH3Q6G2E/6q
MoiSrZdZCNsZAWk0OCq4FmsZNNlGb2j2HYlPEH0CuL4ge409EKQopcZVVswvuldU66KcACmATaGI
4hcfjd6mTlkrmXa5THfhazJ/p7GkdSPGC1EaGsQpQuCc/+rjMK2dljA7OZzqERVWpNwjS+RdTjyO
QBpBxhgDtRzLVhrtUgf2RsLy0J6hdUK/QILuw81F31fvc0f+VlG6z9GqExefoXX3vJcyQkofjSyX
Sfzk+JOXKj+y/U0PGhsBKtvF6WmZAH5BzVOr0Pejp+mae+TrlwaVIFp8khVd76PT4l2cKSiPmbLD
4s2fce74GhbV9sXvdZwx9s5MATzPJRkuXFQP9TDifYvqq+X111rEu4pJvN35uzFGqdhO+iv2U4tU
WEC9WN1n8jidnaBlY2jVKJAbXG2zQDu94HEt/YKTt34bxuCxQNS6ZnDy0WQkhqTD62RQoQ5OBJw6
9rcKTNBLCrRz0ynnvZacomktqv2s2IRr9EOVx9hgo5awNvQxfL5OsC+ICNuwDvhMcFQyczXGrev8
YTcEEAvAjG9b30k6ZvpALOZQ6M3ScMNCG+8Mf6lGMbFugEqd3NzxVijNDr50erIPsujcJAa2rOim
I21ajwlH86Te4t5KN4AvBuKE4e3xvMXXRTvYpi8Su+HGd/T25Lr1J9E2sCnzFe0XMCt0TWthSaBv
VdxtqaV2GZODsba8o5ObTyZhZ4Ww9D2yq09S4EtxKmHyhsp+mXynWk0usbk1Y+yGIGDCUOItaaX1
VXjKWYHivfotzhJFZPsh0fB2tYqxyNj14dkPqEuRvdM46OXf6NXfk25NO6kzPbbQfcrG1rZNN30m
cfIZgEa5zw1eUz/4jTIfeDCiI5aV5JBnGSctQ0ZG2GboTQyL8HASElE2B5wzZBcbhMp5hQNnvXqo
5yX0tiYIuI+bnsQditqmJJhs0t1qZdHVbrIYMlr2RTxxsGW77x7BlPBW6UeL1CSiNABcU1cHFHNQ
l4sGh5aI14xE1p7PCpAJK0d9ErqBLp50rmHPMdTVrh97NEdrVB7UeK42haWjZetk6O7DlKutLPEJ
5TNBmRom7n3h1xG5QmTXIh85A5ElqKR0NfJtGImY0dSH/fCepJrYOJ16GYV2Kut2PKM4CZhekMqQ
xzFe9rxicxMgtBqYVD0ho4GSi/EoI9ssITl5h3wF/LHKnvpO4pIb/Bp4J7pP3cA2OQDBz4+2ML98
G1FEqaE1KAvxLog7ziq115vyp5weBsP6HrQ+2RW6eBticLCLD3YjqYbGmmbdYbZ+TGb1PJcuOJuO
8Mwud45jPAa3SqlnJLan0jDOFAUmvkPxigJ6r1rartR6TkvzuzK94GilBiwerdvJMj54WKybbPzK
uBnXXPZMmEyG/ITKbWPPPoyCtcfkDe+VAatR514H7BkFK8sjbNQoif9oon7XBiLediAOWEy0P3z0
9jbuQRn3fvccZ679oMTNDiitTd3Z4yeK185x5peKOHhtCantLh4/c7uftNDTW3+D+vCHFOI9U24n
hDq4b5YbrZh/MpKJ01x8somB12XXT8A/UYIM6dlkvAIWKD3DBYXOb5cvPv6QrbT0d/xy9SXuq11k
EvyNDIjqm4vfVyfEulzJ4qL3aCtaEp5DYrre9UWtDCcfRCjw01ZrCHaJ5B4pL26vAqZOpUPacWb1
lnX+fZL6h5wNiPz6REOGm9/MP/PY9pieS+4eC5vb2IHDsgTphXnOEB5v76pL5TupJTfk+fQu3W8v
09ceU5Co312twRdkWXsQ7LQaDemSc3ZpUNyh24B1bdnBAcFqSh5E/wYzk9131nxOBAJshMN6NPf0
DwrJg905ZBKP7W0wDuwy50tl+W9y4nRucajoLugyr0f6ACuoxE9eHgYxw9dmiL4mOPMtsVCNq1RA
q4pwetsi3giEV3x5BJVwsTad82zJuj04rPSx/qR7fx4/YifftXb65bvseqS/wBISgE6j9pYMwAdq
u/5xtMe5IM28A2eoNO3Hx7xNkyrRTpT8nyL+bIVAYItjBntUi44k/4qnZKPVBFOkWXApDPNx1Pt7
28U3woOMphzCPBt+xQjDQik8/BYUfxuFXucFCRGA3jWpGZIt2/jQ7eZPSMQmZSJLlfoXm+G4N+ax
QlZH0uwhQ+e1tWPrb+Iso1s30mNh+/dAmS+5Hf9YI/+p7gz3HgkWjyQbkyaJvNDosQxnsJlh1H/p
CQEjhm//wNjLk+RcxePn5LbP7GZGPrvxNxjKu/CQF1Sa+Kr42xIsrL8S8oZL3SERo3TFu2GX+CbN
Z5TbX3MHlw0XAzat4UMjiTwf8yuqdLINZ/13qJ138pq+vUE9pSbd+GSLsB09urcIk7AAARnPj12v
nZBpzF+A1eTKnOCLJsp5tAeD1hrg74T9p3dyLABwf7FUbtndvjejjvAaln98lcL9LC3zHWnBo0wX
vELRsC6HKut44rFq8e4nXnz1S3PnJc5yl+rjBlOgAJCJgNQ1voqEKKhsBAOdJgjeIbBcrcZalLoY
SButkftRp86zbBuWaRtj/W2ejT7aZyD4VxME3zRL0oOF5W65tAhw8IKU+heLKEuiZz+29sOsBDVY
AjZxSpESsIZR7j1ri/LsZi+pQiLYaiWjoiq6cVZdMtwk7Cesi5MCxwqS4kiz8dmVzq+TGtdAEJQ2
DenRUuqDFgaVSFo9NZ77arfMIwzR3zKNV0Z1hwoeygM+i/3ov/MlTyrdjsp91oXGeibtw4b+cwtH
jZJLEbmRzwlK8MDqQkdPPrV05OZj8uj7+pFF0vdUDCnrMHy4hl8xgqhgIZvsV0H9f2vudE7bgHRI
J/3IGBwII+BcGfL3uqHCCmDTlB4GVNgdm8nsenQr3MbLAM0sFo9p04PRtohprv8h6UR8kZTFNbYq
CnBvC+K63clJvyc+SgWk1REj+OYh9xnXzzXTiJrcczaXDJCMBuVy3BnrLMnu9aSP7KtgICQDq9/Z
Y1PcmTJYz0ZqLHzIaMXA7xM2X4/DN3rG70ChEZB1mXtfvcLSirCav0qh73Smo4dOYAU33WtbSmOj
G9ZpOVsrmwC92unrFRYfsulsECJjzr/TcLRtkDlKvibfxuhxfLq+XDN0WjXBeGwzvCu5Pd7M5tOL
ybsCI4pS3Ff/0ESBleDJJVgCPsZ8h0RPRHog7zrL0SWfM3A0fWNFieSm5tkCmltv5BK/OCKkMtkt
BkN1z2h2sXV/4OfZ01hh6jPlSZFepMX23rWhAPglMH7Bu6L3CIyZvEChKUbsrB1nm42PozfSF4Fg
gh1ssmXx8FL0trnt+1sfx+PO88g3VN1f2xE4DB9hVVn5y+yieeG525k9Zy1bLpAKS6pF76LLmwNr
H7fPnoM6CVf8p9KtbM8jc0LVReKPKRmZe9VOz53uSVcD3KMSD3Un+tNgEkFn6j/UiwxmSGJzkCbz
NDRy4Jeh3hR5sMshjIBU4HzU+R7y7sXzrQ+ZElBAPtNKdOkuitppzT3dnNBtESJrJee2bBHeLBqi
2T16g8NMkZcrbb2ZxTGZrKxE81NjqDc2fiRNJJQey9ePABV7DKIGa4+a5F8jUbcRx5gC2ke6TBeP
blHi13xIe49Qzl5esDRQg3NHrm2IQjjwCU7JvAcgCX+5ngNJReU/Jbl17ALJcDNdUDes5yioaeNb
K9Qs419VTTtz7Itbk7PFMUs2X4YzsWwDrkg+xa6B8chCJt0K3RUhfIZ14sJ41wmbjmH9IMUL/X2m
FdmRTQA/duy6qtGCXdmMcq8gR1hVf26HgSmQMJ9JDRt3gb3M4LqCvMG2lqe8aNYR3NWEjoqnmsVd
yr0Bsa65U7ze5h657KDQ87QlNrokqoOrmWFk15Hrrp1evWgV2+vCNvZwQJc7baiIXs/02wSkUwcE
0MbzbZa+f4yDGvWA6P+mIWtZbyLEkU2RPRTUdRasR5G0xUvnvzfkoG4ts3mrDeTm+TyS/p3Q3ObV
X1y61cVK85qjlF/wLDH9a5Yt5iyPmkkEO8scQUyps8td2DcD/Wk8WWjr6vHqjFG21wufWjxp3pM4
J81iWjKwyLxYJXGJCcoigynpRKghznmJTNPcSTUH//8tIoYUpRGZJtXA6gC9586mRxFKANtEB7tO
mPmcBneIXhuKdpBCEMbEdEbZWux48Qa0BBjJUrQa74P6HAgKRxGJBEubI0zNOiHyhK6cKkTWmcVv
lOVuBo2QO3SS87r0+kez0KaHHDTGymtBHM+d2+zSxIjWgCcPRLPBggQOit0xxfFeuMNGTd1TinB8
13d+dYrqzl3ZE8Fqs/ucdRIzgHNyAQzujDx9KkacRZjGaefifQqxCbnAeOxTdZ5Gk6DOCFNz0np/
g4tgx+p1/exJeBRTtxjkrrMV26Gr6I/RI6SI5PcBb9VK1q9OwVtSigSsLsVhZ3ioIQLzWmAHVJK9
O/HrPFUy5Unlypqr6tFOItK+9a9YENrhzu1HE5eAZIryvUQyt5mt5VFgqagHN3eMO5jWPqPHRf8p
vaACo1FslgIj6fWvqPKuXS/tVVrCP9e6xY4xWN6Wndwnp/ifjMHYVDmmgbzsxqPs/WeXaKrSHIdV
HT+h2ea/ksG34EZBjpOwmBznbUZyylaaTs+iKH2w5MTni4qmbgWMBPjFqwAAGBecYteaJ4vXO9mb
fGoBOXrh1Az3TA78ccEPzu+6fTN/l051A1ninowKW13KIjuFFT6NwTZOymjXsVjfkzdPfiP029k3
Dl6chJaNZmCcb6Ze1k92b0KPNoN6Ff06gRw2zcwfIRkALsvvZOJ44ufMVMmjo2L+wcAwlAaNdBLg
CIdkmqQdGb2u9Vqz9rKM4WnyvR0RvEsHwnfeDuexb59cN8ExWR5K5uN2xsyikTT+ugY9rGGXE0I7
0Mj8Mq6arbmfs/HdD+l3Ur1XOnKHNgq+/TEAbq8Rm+ToZwvR06ozHHRJ0ftomGHU4oicsuABoWS8
0j31p5wr3rVdHiRk9PohMSAAasfs11wCPtP8jS//pEnxBJh+3S6pjs6snxMmrmvHIlA6SLK95eik
SPb5fkrSJ3SbMUyQDLpu5B8iGyd9PYgDZqyeMT/UaT2x6dwpFYxW43fqkA8RJROchlPLA23m+VYD
jm+SYgcO5dwNwVs/ksHmteLsTEDvCby7cDudcda/RFPikfltfdpOSTfMeAIdbr5GDI+JpFz6ctJm
2gjzbJ+jFPT6OFiPw7kr2kdqaoRITxoIE4UtZd20jGTnsvnxR5aq7vieORjXyrh7iEV7UQ4TGydb
u6BFkGUtH6/7rhX4WSkWu3Si2a5hGSMWBp3IZlKqz852rnFs/CMdlSAU/zeuiHR0DOPum8XjELjV
1mSJ4FuZue477w2PqbGSLd79ID5JN/gmi2Yt8YvjjJ3qjcFsJKP/J10AK2elLX6JUjxMlv6Pj4so
CTQ7RmAxaGZ3GKjAgwawRy+BXgF4hZsRZ1FU+9Lw7hQD09qojt5E3ZKwxDWI4mEHr1YxuUmGPUJf
pwHvrWIXx/8Q+VOemSTw1lIjXXABq0CeyHKcmWl3zVrriigy3szvSCD/NcK456DBegA2pImhgEGC
NqFJR8sP3JyleT1IPjvz1OJYoOPn3HPQm1mZ9h2zumJh4hM9UMdh5mrfqutI+2TmZ/vVLWdFsleu
lKEqoj5se+dhrmR1jLad3+MACFyEnclPphPTWSaowSKu264sr75Qv61PcCrLtScT8Udn3iqLwQWe
6i254sjwjOIq43VUxHevbq4FxJQNol2QesSudy7BHhSIROyAp9b5dCmuv1COUnICN8qqi9mjE68a
77tqHhXmKbizJzUE73iDSVBsTJ7U8Smp9WAdlMYO7f1WzA7xahUDMNLfLA2vYlodEjP+p1BjU+ui
tUCwgKYnoaMGa9x099yBqlN7G5DhPjYfhDBArV99DwFXov1ZSVptIQgMJGiy0JV9fhwHcSWDzArH
pqHlkvB5oaIYrJqeC2+5ySpSReKWsoBB8R/Ssssg5Hn2zE9IA2HGf0i9j99w7JHjmHhAo2OQGGdU
QumBZG2Kb4ZHMfnv27gxxj1Kd4adVGCxzbRooBREliZwNdbrFt3fDv3/q/IR/S/LDtvgobI0n3Qs
/+4k0gEyjGFK4okmB3CkSfE+5DRvuhRxGf3BRxckz9qEcdDBI6QwRu3ItVgaVe9lgItZEsfZymjc
FMTwmn3LYbm8Jq3PZFkZEjrmSFhd1PhnMh/L48S8G4dMtpIachunZT/l+fZv1OgfPWKBNTVLu49Z
t2madV4igNeZYw1h1aIwITLq0tQzDdgMNcW+xTbfEXOqdC1KADWeMd8TiD9JlP/lIx+AKoAvuU25
YVF6iNx02jbL2BCo359JHoNw7qXUn8spfUuZI7gcmXpSveJdZp9vf2a56oluzLkbYIYXdfQDmOCp
Ri8Q9nlHaKTkbzG88v9XO5R9NwR5vUKxTTXfoOvdaZmPI3vAjjS3iChT9rRaS0IpWhdUwmmJwsE8
+oBTw6X127cYy9GO6Xc3FsZR+T99o71Zru2hipLMzS2H+X7G4ClY2nOoXVky3uNmerIxTDCKzZhm
g9EpedaYkJKJBM0y1EpGkX4zMoat2HG6r9a0bnTC/4ICI0hAnB+XV4B9V5EnbPt/bIR3DaTHHXCd
JmyabjcmyIkhcJ50l66raocPSWtvOjHSG09GW5fAg03RjFi9spw1hPZmP5J48kfrijq8M3d6JK4J
+O8micU2VUy/RJK5dLqEgWZWv2a1LLgqCHrVCkJju5egiT+tacP1lG68pHhBK0mmFN1ezIexS1rm
LA5OrGFiTVnLXTJnv8JgpofuhTw9MNEtpt1ypIiKc2mtB4wvoWmK8mBXzougrVlnHdJgTszRCbBV
J/1zixk9w+2tRyjZ7BGtB4Eg+TrmiUQ6Uv7zkn1lc8DYL4aO6LpPD3k7/dhtP2wDFMmujcJTFUPD
iy+fkkGnF6OVDiObZnSw75rDcoNhvdnGv5VXPFFgGSYCG1u4rCc6ZjmzAQO0zMKJ63JlIiUql6lY
7trPhZ19SBttkGTRbFapOrkYk9EckVwjpvxYDYJtmb2zTAOJbYLMnPX62mYTw4jN9LatVe5dHhz6
IYv3e3JOCQr8ySr8bS7zd0LnUDKpU5W7PAGR9tjoCI2oc9/BmzFoi+A2WvZUbZkLgwf0fmREgh/e
N1BOBJWvES+S1BmNY+jrXF61Hp/MNn/Xe+M5U9k5QAzQ5C4x9zqTdnAeFIMUS6rnXRuHu5gF/KIp
eIdn1PF+WC7ekqjbzEBS2So9KyhVR6P0n5uJGsl2jLWF3bDBRWW2YrqoUd+h1+VtleNbX9kVtE1A
IiXChTF/MvX4ychsCjGEiJWyo4ujmSHW+g+hzQyUh5+ppm4ucRsyt6RKaZJyS4h0Qy4QZ7TQtUsu
SAagP18ZTnksiTI5RnFNc0rRFOWTsSEYmPSnCaCXhXdPZBXyllJsZOrcGBIRydgUxC2lh3mO35Qs
H5B7orbM0Ctn/AxrQjRVbdMC19BMQVF4W7uZ8Dp6AnSbmch10tEbo6JBJYIAIMNFljohKy53rRMF
WhXLSVKPyM9dTEsaDahCnOvPnHH8GXG0hnTPpDJ0S2J+kCMjIjOiMBDeRrKJDCdFfDPDw102GHtp
d8T6iJxQSys5Jj3vIDnoWwGwC2zuIi2Dghpr98QObvg6hg0S3LLhr48kvzhnmBmp+AqXVDaHCuBE
N8zax3Seq1SSysczU6c9fBKYUYzOzoGtzaHJ0JnExA7AgxlfXIikTHFOagHRJX3UXJYvVcD3Kl0K
Z0cHydxCCFxpPv2U7OZ5HUetu1MqWCLu5igUHRFFYAzCtph+ZgZ9Zy+qifORXRr2I+HlSflXLR4L
5ck4ZG81hlnDNzwa1o74h/zgtUDTYJbYrKk8G4AiQq/CoOvQqiDbOlX8pUobPECFKEFQCsRB2vNU
SqQdSXzO6rtCdLoyrYipecYrK6ZTGzA17LXmxsmCxjX2NpC6/JWZoi7v3c7Z9BVnVMIogbYemFz2
XvW6g0+EeC+dYYDz5bW6jhaUWM/aeU6S5pX3m96q46IlWM/L0FMBOpR36TZkjmjXkbXGhrutDbVP
4pnJqDXUrSCdfKUFAZ6DAhVqtMRv+Z9wCNiW5FKtXGf2TzFj/xWC28d4U4CsRXIJj4wMruGoz8za
iO4jCeXJxU3KXrb8M1L921Ioeg2lwa4o717UnJiAfM+z/y+awbzWPMgbyIt+ZRyxgcDRk2awQ5aA
f2r88YQujkgw34IhIOTAGdEiVMXyZFvhbEukfsh1iDBjj39NWuNfknS4rolxGBiCCDYf7ypt9pGA
l5YjDxCSWM9kTi++evdgdF17418aiPbBJ3d6bUe+ubYmzV6RMYwZqDKBr9npXYviasmM0DaWMTPr
WhTURXfnJyMAlMavvn11eJVvUxR0ty7LxdHO8qfemdD3ZpDUhMcHP341TnGy1CPjoF2lxI80EbZb
eOlOLZsdhtvZF75zhDc+cQ5qBEBrmgwqcyN61UvmURbrqk1SeZ8yMfc4kz4zCq9tmS0g6KjV94aj
3tpyonhF2c6DMPwbg7uMtXxn+PFn32nRY8CYVEdHh52I4m3k362G7ly7SwaSSRih6Ru/ZFWl5QxL
cUI63ddcKJW+MBTKEu1iF7wWFXLzVGt/tA6Dheusp7jmmTTl1aI9TcA/scu2CX+NUf0liJLCceqh
nybRXnqafTA979hY3e5JS4kILc3qPyvPvlIxnbDZ/Bg5Opck2AODTHZBEU2bQh8QXqeZH+JYcSGk
IsNhijjoCWzCPGzTCVJhOUNGNN9t08K8p7M7UnH85UnjYmblcQC+dslIeMLajotxGIxnLHfuanL4
CXcl+8vZCLYNPZTBDsvzaJ2sCs+acpn6MdlF4ev+tK14GoZGX0v9l0uz36RUNejdRrJY5oAxomsw
pB5Afnr4o01jp4u8xjPieyucXdse6x37F0a5qfMvsed/k226R1kFG6rl+VSaGVswIIJh5lGYVZbL
nNLLzzY7MZyxnZkiYijEtw9mG5XQaK5ZXLGBG4P2xroc7YQ2RVzy84UvZCxLUBJ3sd9qDQjMgr5m
3XTWms5yZvJr7uKcSaUBtwZyY8lGWisRxCPUh088nFMnfQSj4Yay9S96q/9FLKA6Qt+m2CYQj3ka
W818WwXNXTZOd8rsV4VDTKvG8dGb/HxLL2yu7PmIjuBLBfAR8u5ZRLO7Tiruf8JjNkN7qbKAp5EM
IILrWcfOSTgH5ZIlr7YsCQAj4RrKVPnP0Gs8Awbv0dhyiAMVQrRE49Ybw7M2Bg+kAobm7L2y0J93
tcZQnvXqVpUZQh1ZHHSqBz1Pfy2SiWVZHFgJvA2mz/DZdTeoyS8iY5oxeOiX8FL7G4tsytDvk4uJ
In9HHtdnDE1q3UAaK3SuDBKg13NiIZialg6zhDrIfoRvZDiYPu8rupq1W3qrCVzSQZf1nxzKm+6Q
Xeto81Zb+GWwgVE6LuEEjXqrfZyucdqEnl9h2Bybf6VoewIKUFo703QpxvgC68EDsJw+kzBnVOZL
gZP0Ke1uduTgvcE/Q23s/CDXQrzlPGTTznEWBBsT2MnYtw07N80RD2h/sWPn+cbH2rbmZGjIoHrp
BmJtZjRhBkc7F/BIIVzqFhtF+PZ231/LBJ/sOCUvlVPsA400N7zT9gpvMZaVeJ43Fo+aQqsNBo9x
HpntSIM3DCj904wrIMo3gAwpLafoVg2yor4U53o2r0FRIh+f5K+ytH+OlvCazOMyWLH3SqR0JJZ/
Z0kzboUXjlxw67kLPuvW+xBm7q5MwzLvHWbmlO6W1I0xPbOK67aDSGTYsCMy0o/B098whJ98lnV4
t9ZeVRwRVpH8xrAsJK1SbrohXSYoA/OSZUvAET+1C0JaPVG37/0svaR9/WCxT5jzPEbJ1D6PumIi
BdGNmzDC5MVPv/CjvzHw1sIZNXrOGJsifd0MY2V2BEFkidxUff9mCyJ6g7nY9zSeIYbhX+2ha3Hs
KT65WhnHBiXYYZIX0kMfIpUZezbI7C/LuQMlzqky+QFU7RYnebQXMxYGDclK2SHXthtFLJsz9WRJ
LzxV5e/72rkWHbHk1vgw+a+RkbLv4PQlxwSfIxkon24tn/L0j2oHeaopF1knwI22cm5pZzPKtJy/
2IgBZhLCg5EN+ROwZF0DKzZb4dDJ9zSiwzDOJnBETOzytbdokpecsj4Ic2t+rIb0QuH0opclO3aE
j/E8PlRZ+5CbJl4uPpKM7MxVkWxIXKWA9th2dEJDRIh0nNTffz3Bb6uZ2XwCqqkwGAsoaf5Nk/vM
tA0SX7GdRgCgxYRWPJ+qn6LLz6hdsbgzEVHANoze51l0QpSzLsq/6myObr/uOd1D06VDQzLHh1Jh
oLLtYkvGFUwezv2sf8kQ0IdJRaBB0lKrMeJ3d3KgDzPLFhukpoOj5ik4gscNBxl/FaYlQsQbE5Ci
GOSSI07FOKrdxDqb0zjYkHuDfNlWj6JFQFqSWxvZ9XHZoHn1z/KPRdyD8oPPgvxXq0WcbkhiGHpV
AtrN9bfCFt8oD8GDu/8j7LyWY0eyLPsrbfXcsAEcwoGx6XkIrRlkUCT5AqO4F1o5NL5+FiKrJ2vS
ymxewhhkkAwBOPycs/faDagLdvSjD1BGYuzKjWmddnq4tBNc//GM6wpC2FK2shCbkHrdRzYd3pGo
3IhPrO51xAuG/ZTCkd0PFIhDeYgQ0l5HpRtrBm1o5vpd2mFScACQLSRHoWvHv6eWY6vljVtntfEk
5gQOPUK7E+KOn0oCJX1FsATnLDH0GjrpfDZd9zZ10VBXJ4vArU0D1v6QDcSwZDTR7j8LQWtiO5kf
dr/xfkVuGx5wlLGwpQI9jDuS8kXDe/6LQbrhXLiFs6mbbQgk+vmrv+7KqnoS5vSERrhd/vUs7g+t
umMKDIIcEKcg5d57qONg3Kj5KVmqKYiZc/PD/W7tpz2T74znVZzTmm7R4v4XipmdPSLUWdGBwUFe
p/+8CWBAmMYs9C372UiuOfxAF5iKBSvP/Xfv78b95q+n9bfv/fma/91j7q/yr0f/u4fcv6dQ/uNE
nd/4vz3m/hz+9p//5dF//uu//fz+J/761//y8H/3H/7d95gr8Hwco3G2lWZt/v4QPMbZ7v5NFBXI
6v76uYhdPFL3+/cnBUBZn1hG//uF3b/Kst7756vFO0smwV9v9L/8/p+/+reXdr+r3//Jn38fTHS2
u//+ny9zNNeQRhZp4ADS6PodfbUHvSc1Nm8o37M4eglgX20zgSDdblC/iwhMd+hfXW1st7gWXpmc
p9SZ7q4tXQ0I00eLiWqpUAwxokZFYfxO6IBSwKM6mpSfHmJqq8ly62VIAzM0ImzlE5NMFM62SZZy
3rt4xjHZMmE5St22ARVK5Io60hhqxZ2pF+xaipXXtO42sRprVxC1N0uVkQkMAxI6/lI9+6Oq5LMf
ot8w/Zk6xvJX2AzJhRnCGxvqi6Eitlh9SKZ4H6wUuZFJza4ha/qfRGjGSfbOvgimBtV6bGyI8Bkb
c0O3htzstHbXAl/z1vKgXOemfIM8RfmvqwNXGfM8Sv/3UPfN4TOYUTOpV8AaML4pU9uuJyMYSWc1
Fg/Ks+p92OXx1sNwiMWh+O6YB5vtGO4ASjKC6brqYhv9BgGMvQ44fyGNXXFUl/BAmUUlbh9scG6x
V2nqL0dx0jaYdpem2fYQWZqzKgHOuWrfOmghu3yWXZDjgv7d3hn1rIoIezzBtrTWjcTBaNg4w/jv
C+U45aYimJEEF2eYjfv4GCX7rkSh3+4n742u2ghoQ8w5oiBNCyYMMM/g2tN+d4a4Xwbph1cyoGoF
kw3GNHRG2VcvDbyJqy6G0wsETYFj3bip+WuYrFXUyOI2teklDXsCnaLoJUWeshrBprH5M759E1V/
03e4HfRXNT4EHjD7MMQK6hsEuJjltRpCDHkJ7VjGo/HSj64tVDFCdGR3igZ9yT4nRCLD6BgaPgEZ
mD87g0o1P3UJnmFd9z7wMP5UlvY7c0qxAjJ3rCSKUFsOjAjM3l6ZvrG1cGjxRnQaMnwyVJCH623A
0K1iO9zAH1q1TkEkE+ZLMml1BC4DueDMHA9lDPw2SVaaRG1p2zTk+4RJMoJ2AxnGsIgCmngcV5dB
KzvMjdYX2Lj9pPtfEG+7dWmh4A6jL6OwxU7FsMmNOVCrL1vqerquU0sL13NvZGe5qx6F5dqnK2lL
SsEoBYhbTaA78a+4y7FKZv1rJVYV8U3IjpW2g6VLfZl64qgl/FXyOuqlPc2Tl5YyUSMLvc9eKYDf
GlBYe+m/Mc4EV4QyY+H3waUuZbrKfQAnumY+RkQRL60px3s3EHEhcZId7WybhQz6iwHuRdnE3kkr
syevb8INBDfcOzAmAvWBZ2zANNYSx9IaD7YT/Vi13eywOALLdWCaSN/HTjIy0CHHdw0t6DtwWHtl
L58DEiqYXU4QQc1iYWWkeJNDgMHvNDlUPxVdpnVWqFc50OoadPGKJ4h3Xn3jggXFEaET0XZgA9AQ
+i7hQGrclWGoHTrPOkzsVZbp6K+LEl29BofsTeyTjOHDCKF4HaEDa1qEAMyV2h0TA5KYOWWHwPpt
uM0OVQIJtonIj3ycvB+a3Pg1uoC0oY3CvCKWxh+tNcGVp2pfUW+cx6CdEFxi7UjxosUTkjdh9Xsi
f1GoqeyZOfQbl+9yYQysbghh+d2IyW/049Gcy5IKe605nVStNyuFMXI50uuxEzfCDhmUtPbIQGms
Yp8hZVoaVMjg8I9B8S4K/aVFFNdUs10WYbPw2YInkbYFikwoXfjTAcGFXqurddKOp7HzeAdoquuO
/YKSfE17ukLUFTYL5bYPlVBvde0xdB8BEehMvrcww4tljEgpE/rWHLo9BeBwtoeRxXzNGuEvwxTc
sAe4pt8AmrW3E2EDWpMWJwrSF3IVn9q+pESgCU2gEyIYQsYGTng7QOLk1gmXnMR+7Bxyz9SwM8OE
8YqO/4PpkHdEPrlW9I23tm0pwkD0wD/YJe35GVhqFhMMWi16VuTkwQKx1+VQBAiH6Ayl6bSkdX/r
vPSVJKpw4YC421YJ0pWsQR2qy5eOFgeSLtRwfdt9RpUIdoOhXvI0PTkWylebmeg09J+WvMYOsX59
wzxmAsfoZFm66DQbn1VL7yid+2OpMtZGa6bEwcTeOtQV0oB+pzTG+LVOxztHs2Bnw6ZS2XCoENhw
qKPStrV1Ylj4bvL+lzScBxTiweihT48YYvNBvJYGuCUrduMlh7mDfJuJbr3HxkgKDpTYI/XHo+9Z
V44HyGiWdlN6u7OzzRjUwyVyqgKjdRMtXcY7o6FvEi2bNcGUypWLV76uEi6blrbWNFcuk/xVC6I3
YA39NpTkL67kaL3morfp01AaADyh76/Fj4NDhp6v7E0eWiOYOJxgNLJWlUGh/aSEnh+1oDlmufab
GZaNiIunUUjz4z1s8fQ4Wct8zy0n8jLIsg+wEAkj2aPPri4MdK8MG0nbLd8JfXYPsp051uxYmjke
IxxePMkFDEs7rI/8D3oVP3wtV+7AhTRDHELN6NOkxyfC8FbuyzF4yGltV4Vg6JFCOEhzDQEO0wjh
tFAQm1XAKJXxpbd0MRl3wd6HUr/wKwQhoL5Qk/eh88iAzLTNl154jAviyd5HTeVu3ZJOhxMwxS0x
pdD7ow+b6tJ+yFOEq7q2Q6I10gwmU1zYzr6MegZVRBljRH6CkfjtmKzzTvgzMNDfWX32gjSSdOqp
0lE/18+jIcJ1s1Oj6x5l18PKJVtosPw5gjr7JcPqpEbnCWsiEVXjqNgPnhQm17M1YjTW6yjZEHC1
1OAmLeqpLBmULKrBRgU32esYqY0doGcpwQqbXU0mVcvWyhQHO8cB0eu0L74zptpBPt6YtjBYiJyv
KaIlpCa6wJZJhnGlj49JlJ5S6zl0kM642kZzTOI8GJmriMQsAWEV44j7qRXtAwfkDTbCfJGhyicB
sezMZhsNWMa1oTkNBObsW7sgFrIw3jAv2ipiPmTVpBPbjFhJWT60dv+AVMFceD5D4EFByzcd0Cn0
U3Ie5bO6J95vqEGEOho+hFLDDDjSuHx2Kb26sqP+BOfhMllAlMl2hLB5nz0WAVXk/Y5cfzmgGS/V
JQEjjoU+hHlrYLdi54nwD2G9dk78KpobMmxaaX1xDa0EgJ/NUL8w7HdfhScRoGsPRjpA9sBWfWrX
gfcFnVAtUi/qj7HHRjpA6xON1XvoTSetJeSEULIQ/hoCvqxY2T7ipCqi4TjkJAT02nLq5UcjxHtV
dO/6hA3JsUk3iUiBZPqN+qpih8kBvkkqGlNWiQ1XnzFZYiVMUt/p8KdoCdAi+QV+zFx7m82yzsBV
WE9H0NheugEg2GylGB5pNpH7zW9sZZq8phM2SdZD2qYMvs02hveSmEQZlPnZSdEUi9rGLAXEnuz4
fOE9kqm3aFN3OfnCJ+kBt1X3lQdzHlTg7LN0tA6O09G2GtzqIYFlxNy3tZ4ngJ+Ybmr70IZeuEYP
8is0agf5gqvWnRchlLeG/Cj8DLtgwKC4Z4u34cA/JBX93qVPT4Fjt7EPygjKTd4i0EM2FLLwBP5j
qzz32BU6cjEvqT9Trd56bqi9Zna/LRvbROXSd7eaMckDe5B9KdzuhnE1urpmdDa43BZ+xCa76Hr0
GXr9q4TJyHS2eg9mBloGdWZbCzJiDJP22v2GFoi+A1Zy0B2LHniM8pkgCvFiRXiCpNVoLAWx+VKU
xT/vtqHRHUH30WzH/orpLNbPmmN1bxXRQaPjvpXDEJxzZ6DyS5jRB7o+7ZEBl49uSLqM6KSGxZi7
NNvKRwBJJQYUEl/v3yvnHyBVIJvOjU2KXe7ebxrUfytUSzTN/+/3QFmSSpkYI9O+/36cyqoaA4B+
NTjhNh183ludxDoal+7LoKOBecse94OqxgdLa+ybSVLiSkThpzI6Y4Fqrkc2p/cP96+8IX/no9L3
f/t+WzoHEhYQzNpyM4HRe4W6YK1H5h4bH4zxq2oNa5WjntwZ80/rqHeXpa3TbwxktcLtQWUszfBS
III5trPDbb43FJLZla+9CHqAXM2pJPG6y8cyrT5KK/Lfe2TowGRN98DOMnjN+wb/vOaDxzDqTaCG
ZHd/2JCs+0hV7xMjYpIwKwfDYORt+F8+dXaVnPzSAszENm7Ew7H3jEqeA9qXaw2sx621dLZd5BJ8
zLEIii7BKzDoZ1tiFtfmD8X2PXII5puoyay1ObGBb3F2dL2sb3YeBje//vOOo+fNrUTshf8lybBL
zqqiQlrHfk4kJ1Vdbduk1K+mRs5cHtaPthFZu3vQeVBZrzVguUstiT2PErxple8ap/sPAREDPFA0
z7gGWbsmCyI4QAMD9UF3j6kaum2uu8lD1ZGRLjvLeVIpauSIGPhXcEFUjhHTxCQSV+k5oByxr1Hd
SgcPf+lQ8rtzItn0o3DaVMP0e3DksWxw+plUntB3qw86/Q2CVrPC34OTdgQ6xxWQDcdUld5jE9NU
xsDY0ahMJOKxHK256TQ7VsLsaDoVKgdDVntfG5LTlFArahXlo9/38hGriXwEjrCybK6CXc4pXynZ
vRYRzJiole/g0OVGumLc3u/mBkpu1spDhoEHDZSonwge5vKRivhwv4vu1du2Y/dThOotSBPg06bJ
aKTQqB3SwXhOw7Sk6kDgWftMFxKOFyPXWUGyB0Hf/llHasoTrn/jm/WPU2CN21GaT2Bz/WOk2nYV
NNisWa7URc43mROqy+T2sN4lLpf7D5yeayOaGX4CieJIEHj82XfDtrMJH0vAbKz9wBxOXWeSD0Ow
JBiVU2ZMbFu6/JG0VmyYZVZZIHv4MurDB1XiyiVG4RIXVfkYht2vwoZKCqbcZWtpakcQknMB5hbA
fMVLa87D4apCA87u60zX094XKr6mUPXW1PblsSBq/uIRurPy8GWyp/VyxlGRv64KK18HbYRxgesk
YjtIKIs04vqdGXo4B45mfHRe+UWl/Ckio7kK02MlJNSRFGkIEm6WmFfXe8xUkTzdbwYztve+y1C2
jpF/elF5uN8wQSgPhAWVB5dhAG2PDYW3M2cPhZd6NHMaw1F39jWT4obp2CkmwUcS4bofQQaeal4Q
YFx34YD6PAu39BHTZJsIXteISy6nuKM9sNIwWL74zN8Zg1FPhOsOy/HDkBJQUZlMKp3m20Hk+2qk
hAqxm2LswLZGB+68NbzAfLG73ODotA2UrxblwdBMW408zUUfD+JkDeUfyT3Tw6vdV3dAVl/gSLxm
HNupA2QOMggSgWhkew9U6TxpXrijNSWOvaXrtFiUv3fgyR19i1jVsMKV1NbT1ghYB3OJPJkPsvgy
Egtdeun/4sXf8gg8tmI6bvpT+HC/gUr3zhlPldk62iNyFpuUwcz56d/KcRhwUiLOrADGPI4FbgQ2
+ks6zXJveXZzxtNHdaQG56ZDG1yYQ2IApGuqYznf8OtHUjXf3KoMXkrP9Ta2NiKIC3vtGdvnRbI3
XXTzouyF0aY09fRVeaV1CJVxVGP+XXdafMFJHYkVFvGBzQLblmAaLppe9o8skGKXVI2J1TXo38mI
fCRXrloxYAMKFmn10aUhOmGxP2NE1zcwlvvD1Ing0njxTc+N4Lmu0y1T9/YB6lC+YLdgv45RsafE
9I8ihEkhJkxczJcp4h2JdiBjSAubWjtkhaMIkCuLDfAT7YldEC75CPlF3SXv8Vi2tyxiepPGcXq0
8qgnhsaBA6sp7TnXDHuHPw+ymG5pzyUKlbQObsbA+xz02IwlR6qWBXP3CzK/XR+U58DQmXT7CMOU
Ej7jpGpQ3l5AJJJ6Fxr9qr6pwhouYdyg95xv9N4cL1jsb7nIh71XfmSU3xmarTQrwYZC/d3VvePB
JOP0QsuCRpVD94n3k4ZB1+IlIlrJxBKyQHHoXpSlZ49o2n76ItKWODYDfMEZJVggD0meYLGbbwpE
Q66ux49jn4FCoIlaawaH2RhED/TTi2NhYnGZv3W/wWANZz9LDKTavXO636QTa19kONP6fjcMlLfJ
0IujnEz0Q+CXL/cAKZrh+fV+Y4ZINPrCG3YK0vTR1u1pffM5yR8mRX+PDkC8LdCdbx2cUssxTveB
CtmQY6kh2sVpziZ4GXgn8YCXBAOSRUrOmtTuEKUISQL3r+jqsOMN8EL3bnAeKk5gxzO9DVhjSkoH
Z9HaTBN3bZjO9CQZR44axaKYMv0pq8p23w7A7O4/HBNUEs7QYcplonMUYqIlf/9ymlejoo0bKPUW
qG1Ldy69tJJ9PVTmzlEOpi9EfjX4Uw/mcNitEjcu1wacgGs6pSgYAyBjtln2tLFzF9jDid0jp25C
1DSQff/N6BDeQH54kV3i03IXxIQFSt1iKAAL8BL9PvLL5Diiql+klcxI3GJMzsWDwMfGLlfIeAEh
mn+wkMOGbN8G0mqh8KZkmVrVJRjzHYnO5rnoEtzqFZkq4CCscz0V/7xJaj1jYyVGioMpP2tNBkwA
69I+9ykHNAqJCIXMTiE9Wo14tI5shqiLWzb4U1e/eJ4b/9Kmcd3S/EemziTXogBENVuchiSSj4NV
xZvIjLCNd84DNI4SrCqAZBOw+LWv4L+I0rLAoYy9sZUdZr1ublqwZ6UlqYoNlyP4bqxHI1I06AX6
SFFuWszH82RvYank7Sq9AzJZbdujKLsEidixTfrqg6yCRVrRxfzPSDVjYJNDBMuQPnsfsrlFMWNT
AQZHjuOfzDTQF03xjunxJ2eVWsB2FyvV+PROMG5yNd3K0VH7eMQo39fkiYH/o9DHVtaa7XnS673p
ZmrTeyPpsB36VPaSBorJC+1dJhq5wzCj3boGZ2Yx1Sc1UJ2ayOMZjq1qxZJrBTaxc168wj4A2tMc
MjpcHKGmM77UYopP1K/fOUP4jZVah2Esir2rj/I0CjwiOfTn7cz5rR0CrNim3gZDG5Y9FstlU7Cr
qwu+YJhkBrlzMOzymwPzIyvGt0SbwMpndXwq2pWTfCWl8m+Wa3nHgiYsZa/auP3cKzaFfhhoTrZx
+RzjfUwjj667hWptIv8m8va53biLMHRPQZbFa+Y3qJlz7zts2eClo/3d5i1QB+IDuriyjoXoLqHp
vtRRyRJ2rPvzZErtyAmbrjuAniaGwsaP8bXoDbF3YXXTkvCQ6khaQCYxASeDqSXmO5HA+NF8bozK
N7dku/wk/S4czacqDVESIwJeNoEDPqSmozVNibaOpQzPjRTuZhjQQ8WG+TbJDAFi24AudgB9hILd
r3IfRW5tmwDCUJO5TCGa+Cdv+s/IO+ETBYycMNvKK7WubGerBJpSbLBXLFsylH8ox5Ao28h3NSxE
YbSyT64d0LCSFECFRcGfBBCEMiNZWmV5sdB9b3Gw/jAdekocpD4aKLtCeXvZ8MmBHPoCPLPr+/LZ
Ceo92yEgEAl99+CoOe2La7v0ROts0WbNZ2S7a95vB7JchKMBWyVtKrRFk27tKxK/sC4+9OckgAOH
pEwtaWF212pZw6V9cKuiWFP0NeaIhdmhZTw4LoePFY77OB+Gfc7zP/XFdKpqnYswm9ZQo21SWNhc
0IsMJnIHyZCRON/2CDB7w947v7oFG6MYHWAjgUWXtGdsIxufLQJSz8LKv0KtOjV93x4RQNBm05Jn
0l37Ze6g66ojWSyqAJBK703a1my1kxfr5cYbsn4dJel0jglxJSJdlOsYXIZViLPmiQNIiQKaTvBg
prA5Ah0CjCQJOwTrlGner4pYzgXwbUwysU02kjDI3AKqKomPR2RmXYcw/eoQrU+dA3EX/R8qi00+
FsFedMEfnv6EK73P2FwEjbqxylxkjhawEXQNkofIqEdw99p7UTTf+CZRW0cWoWxw/Ctz/h3ARU4t
X1BnFEvR6mdriB2IAu2hwHYPVGciK7gbxt/EmZ97lX24iF/3rmre0Q+FTCmi7+EPKm6GH6KbtoHJ
VMp3eI8SNHZ0shmzGcydMv1LRhATK5u8cqW0twHtzCKoQQxm4YewxmfME7R2DTjQ8OFi96vULBAi
Fi2roqG9Kwdxa7Xb6Cdy4XmK63WJ8j4OUQtPRIan5bBFs5QbYtezZeqJz1rbzXi1IhFtyMDABRsH
L0amJNMG3qW+qxZVxfjJ0Ker1EGbW80M3cm5okF2CvWq2dASfGf7FnDOs7bPgxnZYBvwGOZvSNOL
sadglek6OEo1Bneyt5Fx4SLW9GvnG5fMDj/imTtdEwSwYta1YubJVmT8KetxYrmdHnNS2/KOy7bm
W9F68J5SWQTrzC/QU5c6wHM9vYgI55TDruxeBtP6kJ8ZKW1eerKS+n1CHEx62vDBJuPQ4o4hd2Mt
oEJG5a+8rRPc7EDtuKAfuxn6lgX9h29kxs7pAGhEqMsc8tMu6GrEMiu+9G78QZ78HY8G66ybfoab
MS4BlricR8XoHgfVucc+bH/iCLsebetoZTc2ARqRtQit/LenkzHFqvGN4O61EamBUZrdMVNPCZXT
yJMFlzR0NElbLxul1qnCglMxU9I9mOGZTgVbaW9ES/4WOo6sornGPXVjMyduGHn5ERTFI5v4N9Hj
CDZjEBG1fwr08iTm7qOB97+q7F8h3mXI8e3Z9y+DFaNBLndTTx1HNO5qDPV6zSQM8T0DXbti/D4m
331mfwqXToRGLDXhYTj4YtTplVb90UTalbbRWbqKOs09hDImHeExbj3E3ko8sR+xd2qoNrDcDgjn
QraCzXPtxSeXJg/7eCMMzmFlP49+cGhCCL6xh3WENIRDpjIkoQ1gYzjsvB7mLXX0GEmX4wRctdxk
XMk4/mO8XmPdL8IxQwrWXaiJoGykRGfK31rI8lF5ubdyt6xQ+0iiWI5wwCLftx1MwGjJ8pmXcCZV
4MlA69i6SOWlzaUoHLRxHYngM1B9tyv75wQ2CoR+C+5Rh3ORXkluWseY7JsqBmGVIEpGxflidQxr
C1nM4mcsq4Apd0wrLy6nGSNQPIn6k4dCl4iZ/iAz7wP9UrV0fJDFLuNrJnb4p/riZAI6AxEMbVwU
P2kjElKA/VNuBbTVh5YzMTTTnRVXj1btvadtdatiHNRZw8wlxyTZ5ehtAUUvJr3c1VP62UYm616U
oakLnIdALWt/vtSqiHGfhH0mvRY5McF5gcvwj4rTpoLb2srgcAaxoYM/U631G9u2sda4KBFhu+6M
dB242OrNBmQ6kYLLHJXPHhl2GTgdenODnRZ5YGoKEYjI9IcI42UoxVr4sOhUs7dNJK3MeLcqzN5x
7SLiUNU+jT7a0v9My95cj0H3WWhjvMyFhsQutXNCAwjuaKs9Lg6QV5X3UxfkP7OXbJvxmZjyj9Im
4lyV6BTj2D8axquWoFuxXfZ8ug6yqeEsHYFVc42xhoQ4wx7lwqSrX9ao+6taEJkYWR0e7PhEE+Co
B1BzNaa+GXmILKZagRWMMKLCzPbCBFaJnk/n0rUPJvKQe3ohXFZ1cL+KCR+hO8W6NNxfCClLAAwC
CHXBNqURZMK44pWAR5CUwURAuuzWMs/MEyq/xCGsSIZqLSoGT8lXZ1r9JmHajC0OzcVQ6nvNjN9q
tOI+9CwN7cCs1641LB61Vlyn0rTIDHguevxiwuhvmCxgdYMYDCMMA1Gl3cQoGCGMxR+6d/MKrUQE
5C7NocWHA7tyY/N/M2e6RVMFCLJxQXkG6Rp0RQtnxGYWONDyNAwqRd0iYYemeZh+dyV865Bo5gWZ
D8HFryqAcnWCd+HFzbRz6dQGAzk4pxwOQZDem49q3mxB9g/LS8rhq/1RCbkoityD9H2ccgMcpGdD
16m9T1WxPIYOflqvFO8Kv8iqCAn00+LvCAHNQXO1gBbZyPRd5V8jW4QepgDv6ZcXUk7byRc7hO4B
RS+X534NLACRNf1rraE3WOwRFWeE2DbtthuTc1Y7xQYJRb0QwnzStbAmNATe6NSbP+nZqUjZsInx
WeYWMtW+ji5cLBZOwofcsGkEyNOt3TCNdiad3SWYteyPggilquwejNZ9lF33S2c9Y6Y57+8azM/I
laymfXUGVEl+LLe6TTVWgryJXMCnWchErqnxm0NZuMoyVuwSXY1pzrhTtK9WJg6MVdB2q5ow72tt
elcmVnC76S1y2dB/kINs2GKTL9BMq8Z3h1UQhli4Izq/btw+isIYTq4F+kEG7hd+i1n1m+wL7H74
vLKdOUXFSiXGW+8Oj1iOEPIMNJemFDqElKdh3rg3pdVsccchmxLZso7JPSCXBSBAMuhbKKd46y0A
WeQVr2zX++VQs7HEVYdpso5E2B3ZtpzqQPv24+aILXJtkwnmF90PmoZybznRBwIe/UDgBQdJEi4x
8IZ70nNpa3fVbtKxh7t9urWZkCEVZqOJuOxM8NMbAh4kxWR4lVO5iKllCCmgC93AilJewCk78SkT
FYwCAmpGbm8G+xYk2auD9yHVbyWCh20VZ+9aRLVUWe4OsP+hARK+G0ixqfO3IEM4bviKYAUT/GIb
mjjMFUg5ayy30Jhr4jCwLCvyCbLmOydPjEIAQZHsxAvdNLUka5MkDfClbY4RIIE+m6qRmAIbHn0t
L71RETAyPuPwuhlmj0KTHRst4jQga/AVb6AMm4NMRXjQNOMjTeQ+rWemoZBIetyODEomAsuomV5H
2p1ZPz1Vgs5hMiE/toFk5TOxs2/mFFM3X7TOhNJdzAqH1IjX5Ji/GBWjYUNvfiZwsQz293rUPIxq
cla6DHZgK8cjTvR3lsNNDbo20caJ9YqRgRu7Z89qsYiNeKeLpNg43sggogZVKYpuY07mc5HY707D
gdRFA3Wn73mryvUOgYHaffCBiw40GpbmqC8hgBpbMTJZCcn0ySESpISKEHanQVFTnLhafckDCI2O
BMc3TTV1mxF8exX9gND3+VxhcTmCHYwCABCXPYWyYggDjIXiW/8tyaBGQObvy875bSYaGmMEAm6K
Y6Cgu0fmygUO4lvvK6JLCM3SIyvhbR1xgTgMQfsO5UbP2Z/MeS6RaNZI+Y856T9Lx3SZGEc1thDA
BZNvXivi+virIUXipDeg3lueAvlUTYZJXQdaGRJUAFHEPfV+c5xp5bVf6PAHPR+IlUHP+VsaRXhG
wsyJ/jqQFkme6VdTeh7MKcSSg299WiUXfDrSiGdmyxMfshFfMmX7hxYdQ5e06ihGwKiiwT4WAc3G
XdeuAJg5K7u214mXIqPXY50JOl19bG1DwXrQ60y5ZesjeoUQOfY3tpYCag4DBn8tnC+bDNoNkajB
Ug1ka6FbKXaILBf44fpVXLkIMOzixWG0ua/1GcvLeb0HiLFOm0WYhOVWUZxi96Km8/jE14FYRUX+
FhpNu1MufJswTIFIW4wIxzff1mBZIldhLLoyYY52mffo+Ul2SsCNZoZzHRStoZoyz+7b5DHBXMuY
b89k/6kjOqesycEz/euoFTN8SH2FwRQcHBKfRSnbU92lZP9gme6I6dqYvERSpQpzYdhk1ub6B3Ma
MG2CMM22Q0holPMeQZj1KixLKjMZMXae9mPpM2bo1FNG2kQKZ5J2C4pcI0TSyd62ImFPcOzrIcyO
1iOhl+EFFixnU+d+usNxeQtNj8S41FzqGv9d5N5BiyKyDaCDLuU7cwSCO3L0iaLZBy6tJw5nOkv1
hEOxATyE3qDmiqBBUYj6haVJk3NEzzdlLiU1wFgtK9s6lwGkcWydLk6v9s3wIL2pZN/FA3jocm5C
FIyJWid+UFpH9LwpTvd/3GdsaJVjUZ8iAGHQU+6pWzgTceG6iB5KYHJAElh8YYk/jWWsbXKdTYtp
Wp+iIpayZVfEguATbbgP7fidtvAVFAYYRtEQAa9HahFJASFggnqKxIuHx7TR/vEf/+N//6/v4X8G
v4rrHA5W5P+Rt9m1iPKm/q9/CPsf/1H++e39z3/9wzVcU9ddQRmtW3iXhHT4+fcn1KmARxv/iWKi
TyR6imUSVtXRA8hxiQGSejatf0a8wzkEqOgD41qHnX3yNRpvYjJo6prEqpmKZqYH8Dfq0UD2CnY0
0l1zTxrekxx3Qxurhy5x5bVxLF6kyvHYm7NMovMf/j+vQ/6/r8Pi6RumNCzbNHQbJr/7t9fhjn1c
Zjmod+AtG73s6h227m4hwqy7wq6NgdFaxUowhX+s4uQNggQy46w+e0Jql8r1vd1gll9VMmiX0N3Y
qghOqRPdYtcdD8QZ5GAi9Gr9f9g7s97IlStb/5WD8x7nMjgTaPdDzoMyU6mpVHohpCqJ8xgcgvz1
/WXZbfu4L4y+79cwBOiolMqBjIi991rfwviG9QQDqC9H8ei5ZXiWUwkDMe681b9/SU7wP1+SGQSW
aZnUXp7l2n9+SSP7AVaQIFkDNkt5Y5m0F1QYzHCSYxTmxjcjsrcjx1figGJrBftzpuJSVxiS+Wcy
Nls5eCwNRXamKrC0tC//+ELqL22BJH1uvPzRzbvg7teXGQzFHe16hUsv1/ZwAXlIExil/dOtdFo2
Ve1A5gfWNAwkEI0FHjOttNpVtVq2qujuW2OKFjYn+NvdlD8jU6XM8rz5wCgvf6k9rh8aEEyjE73v
zL6m1Zwm515ydspjsqZ+feuVLPqzkyMEyYuLU1j+vojsp1/f5U4f7X+90//nT3eB+nVX/Kh49UkU
d//y7X8+VQX//4/b7/z93/z5N/7zlPxoK1V9df/2X20/q/N78an+9R/96ZH56397dqv37v1P30Cn
Y/O89p/t9PCpmIb89918+5f/2x/+9vnrUZ6m+vMvv/8AnN7dHi1iw/j9bz+63f0WN8nfF4vbw//t
Z7fn/5ff4TP2RIb86y98vquOXzX+8G2PTrRnBqbt4xr+/TcKTn5i+n/cAiltLHo2ZQnTpd9/K8nd
i//yuzD/wGQknYAeveQW9Qz5+28KEPztZ/Yftut4RuAyJ/ACM3CD3//7lf9tHfvrR/Z/X9ek5fNY
f1rZpGHyUJbNQ3mezy3059uHJ9Cm9PVfSv/dz9IPw2oCjMv2yWnba6WCbBs50etMhK2JY2o3OGuc
zQ8W6pPnvAFLG7oPRL1aghhoFBkUw7f+RIkVpIaM7gtIwZOuPoJqpH0dneasEqs2aT8qH/qak+Og
1XBYi+w6FfWWOh6/xs0JW1Uz92I8bF3yInHPeS+6ri6IPGqoXONlLtqDnEB6pRbd0BqoGUkoasP2
VS8Dh+knoKFyrTgVy2C+GD6aWqvus2O0Myjd0HxD0C0LTBkUE10x0TEzok2Wzay4t1NWLXN2bIQC
Iui3wuqbQ5nIF/rCm8z1npww22aWkS5CBigkWM/3pavGlUGgw+C7xy6er4MhH41RoTFB3alHvcs9
IIoajK3XNT+zzHqRxMt1+IkXNqcnS1lE8sEAZ9oDMooxEyc9PPmuS24q+8ICSOVdHvfjQYFQRN29
DHolv1nSPnlIFFdeHNUnlQ32ph9L5zLYaNeN+sGaqPt7rAomUxxoDtRteQVyI3cni+a6s5+k95XS
id9yiXyvQv/og8RYM/1+nqiI5jTiBVMrLQLHirdxwJlUxvpn/bOtQ2erYXRhUnyIedG73iDiIyNE
mCImY1tgmUOIzNQopVQpjGjv2lS/tWkd5hjulU3T3hBJdFBNt0P8p9d5CqSWoUiMAsYZenRgg0C1
DXxqpHWUJAa5lkWsEH1AdCzLLcTJJ096P6Vn3o+KdM3cmr4UyR6LotSvMlf8C1StSMsRoH+6uTjQ
NICnx4FKkUqWP4sk5jSXnkeUvgsksojFc0KcZhpUrDZvXEkK7HqVn9OZBFtGJrPrXWMNyDVguzTE
zdZ04+Z0KNXCsHtui+pC5AZp94hVKPdrsTK+iqx+TuLsO8KtFWwE9FVA3EjJBi7p9wxbTbLWxvgG
/+z8g5NMr5M502UbHoJ+cvfZCNLAS+7HVOqNg5ZhJlcVvM2E3qM7JYmj9t58HgV5A5GL/UB4wdke
/O9pWGK1FSf/VuJ5rrnW6Y8gQzon7fFFt7Szy7lcW9qjDnetchfq9COgVdom6X2Sud1WYDlfqHV1
O+PpUBg7kMSnDNtCm9ru7eAol34d/GhRRCAfxCFjCPUzVPMJffBD47oGcrDyK+8Gg0no/ESWDOSr
ggRK5iJvWUVyaEErdZGHgN4rd9TrougIBcHzgkc12wcDM0ndQAU3FYOUNBPfiInhzm/pJOJ48kXm
rT2IEUvhRlDrw+JbzZhjgZfBh8BxVj12A3No3zhMXrMvX2NayvKexrcDdzJuXfNSWNZ26u1kmzod
TTzr+xweWt/pn4MoPtIHI9cNcoITTPtpVskpFWg20y99szCEELkJ4vimEo4clXgMNZpnM6d7EmX2
tvyFax2WXp1glklta+Ob7bGrnfBRjmdyLREvk1JQAq8vTRDljfXaKZeuOZELjhv0mzohXswnhsZW
1dE3vPZZuycvaY+Nb9y7EyDPNE15Fprcw57ABdsP3GUzZvLgOhlNL4VDDYQ/K0Bd49ioxnU7lHiz
ehqavScXbsNYdp6hE4NvpKEHckhSZjmIRDd9ax1UHm45zRwbA61+Y3gJPR8U5elg7Ow8OxEacjJ0
TYih7X+loaBnXzI+1eUlJ40lsST6tWTcwioKlv2NUxcGL4EWB/Ri99kcbQPOXG5afWKABH0a5t96
O3tLJnXntuo+liX3o4mu0oYqUmq8kWZGXJv2q5hbov5uTymFvhP3u6i9pZjZ8cmaylfli/0UADXi
LViILZCLiyOBw9ZwyBDtfsWFqB+l21oL6xAX2CqrhpVXpf5VG5J51Th/vwV5FmhTO4ZUW7t3zzb9
8IVFKh/TvZJJElHqW89q7krUgZGqnvoBMWWsUIro4CsDsbIUDcbM2kF6Aw+S/fCQC+OctmwoQ5G8
ImCEthXfUMbWm3bllZWGk12ULtDHzSMfKUWWOPcF0YhDkV9EDjx8lOG71R/cxni1jPYlbujw01VG
8Ba+o7GGpk8/eykLbAtQvXCB2nfJMMCWgX6By5yhUGXT8Pylx/8y2yZkbCejBQChLYMpgl9BTM4e
R9XO36J4e/BicSECI1tPHVEHSftiCg8gppv4JMKRFMGE+ptre08m4Zk7x4FzVhNdG0LCGG/yPOM5
gukFz9td4pUrdra/r4UMno3gIn2YBW4zj9AQwFLSZ+2wiW/nUW6Ewb1DwmaJn2cphh7LCUlxy8q8
lGH6NudBszJNQWZWj2TeIljIIHPrsQEPs0PbyYhiBjYyh5neSzteMsK23DIHeDGs5Vi61whlwUBo
4EpOHnRBWX6bJ8sHd0AY7iQo2bPZfhyq0ERqoMq7qqqchQncxLD9/NXN30Ffr0tPufu28YBm2tNZ
FDM0kpJQGdCx1J39FeYeRC49kYZeb2VARnZX8vHJMdwZSORwFUyrKYueAhxkK2E8d9oWIF7LS+bS
aGYU4Bv+pSKQyPFIXmA/exl9f15XWbFK/PnVaZLX0kl+MoKhaBDTl0hcusi06zLYqTEWkQyhHyWj
T7xd/DWYFjw3H35Qxm2/pW0H/zmCo5rMsAU+DU4bJqvtSffOK+6+Fnw0ir+W48VM5BAdCHfLu3MM
eoG7NG+MdUW9Q+aFld+pXsDKJOeKQ+spyAm0Y5iXBcm3TstyG5XR1jL6J3NkHCDoAaUwc1aYiFa1
g8Ivc1HFTMRsM3XwNyHXGfZZyET0ru6Dkguta8xnyXi68BtYPilcmi3J5uquSPSLY0b5/bwbyIFc
6dbPHiXhmkj9OVcKw9sWtIdE4U6nvmDTJDBgY3YVsM80IdslN47xR1Th34In2O77CKOahiMUxsDG
Uw2ozE7BSDAJoDuJZUIbzyFWbCSiRDAABEZgVO2Hlqh3Oyve/am/TyWjllQ3Hdt3z7FoxvarmnLp
zxmQZhoYa3IZCBm14jeMssckkox1ZtTAMg6+o2opNAi3oOHj1LLajsPCwz+4gjLGDCrz0eIDRy8T
JtlxBUDJnM12Oc+LPtHNsVPJY56QGjqWWq4c+EWHhgOUY0dy4Q0xjknH+ISVs6/y9urjdOfclq1y
3hOsV1bG2ZTNtmMbgFEku5XThuJk5uRF+D6j5sq6Oqnaq9Ym0KdmGGXc7DtV8NEBuVpLU2wNu33o
dLMWrX8kS4zNB4ArkQqRQlhksTFFNS8KM3Ul1Y/BCtdRBI9QIvT11WdkTuOO7L6n2pJHJ2sfcweh
HNmiEuvxhteAhstzHwkVqjeSc43EmZxy6CbaREW3Pd9a1sW2w4J8m17cNii8zyYWxxBf0ph/NyUb
hFODOhTtgCxSbQTr2V2KfJlXEjVbtDY/WYbEZmi6H/GQHHkUXLapOkc2cXV+TuGOE4YtMsp3WaCZ
3UXfg8DGBkmUu2kHNBijot0R8HkjrbT3IeP7DQftlLNUvFGGXaxFgGSpJd+L9AqA6Hm1z2yQrjCg
8CWe6CSNK0mtkXm9u0RdUq6R6EoCDz5YIs6T696SsrF1GYH9A6b3So76tQgcptTeVC9Nh7xNQXPc
ZunzXRB9Vf4WmQSzyps7zEVz6IbxJcw/egBYZhvABDKn/mQeIlB2pPYOWXPkpPFdDI1e20nHqLGw
l07Y0emcG7hL2THhOEWyFeoNe8CHBiCB2XM8YQ33F12iH0u/effpUq5c8xxXw1PksRSJBqKbi5mr
tRGj98rjgKXIbkFhPrkk0qOcgZuosbaN1hE7KSFxpnnfOtSQQ1wsuV2jVVF4a1fB4nNy6JIuAg85
MvLDwgEEdfafMgPTneEGaHq+JNyDDQCDY1WAT6A7tatEgWKXXt6K/QPaV08khNUs8v6hGIHFZtZn
Jcg+pN8SL902eWashb3Lg16Qxlh/+WgGWIAC41fADcOsd50XkEnjdNwZYog2TQgfr2bJH6oHnB4m
SiW0LdFcnqW29IIO1TpTHYNaMEplC8zFnaGyR+ARsYOd2+oWS0MuxArvtdQKbceM/QW7OOFU4joF
+kBUzxe9VHNZuQ9+C5CynrynxuEeGx0OCFnDXSrwKFMDexnDcvuzTSw430D1fIxh5E/KuzR9Hvvb
UMmxXwRRELxA2HKB1x/nmiA7wSLm9PmVSSi3aQfkHQszQhVCwRZoS4rM7nDPNvt6JqQDdcp+xMoL
TIBQOtHLY54Oj07avNmDegQdfMGxvA8tQhezCX4Fl/pKOiG5DkO4nzsE9fjs9z7ZPLg2awbUMnn1
1dEiuGbJpwv5tfLvY18US9w094bnH2zsxcs2owMZTAe3d7plyAezbj0Gw2oK7uPk7DWkkJFdiJWG
3XE2G666W6Jhf+yt7jUiFiAJchYl5LzQJCGpDkm/g3IwRuM+zvV9Ng73XkzSsG8+F2aLDsD8Ksz1
1Fdk7bW7bir2BOJSkeESr0qukNa19rqJNv7EpYhE8uKY3IdIXmqXem56ywGD3v56zVmuN5LnOk1+
igiQRFqgcowGgEGIEUzLu2LgXoBK29fNcEJrv/KywgHQ8wsGDJ17BlShPfNHZiLJTI1DVlecFFHA
zymTksYpnsI8i5aqGZ6joO7Wrt0QxuW/JyHDWrd4NZwY2NpzY3n1ekhRheXk8zq0cwBrAw9rrOie
gbPGzAO2O4J174ty7zfuD849O9zB36tA0a12GKbNhm+s2fUHzmIBPUYa3qs5hD1VsjLENs3twt1K
GPMm+ASQRVwlD9KTd9Jm+wY3sXFle8xHZIJWyxB7BObqm0DHNPSmjcwQB3npNUWow9M4WXN7bky1
Z3h7TrvsqlIOhrb62Q54r0kT2AWVvKg2vQJkLKFC5G9N1/50OGcb766BhBxFyUM0u+s61E9Fad1F
008rDX72RW1gYYvWSL0/QqjawnS3hM5/5SN8jXFG35XXRxQNF7xMy6bNnopc3o3ExyKfe667/HV0
m+PQZte8Nb4IAP+ZWBTUoUHyUm4yzeMR4jeVma++NX9ZAHBbdB/gC9RLinirhBc4kxlURpjPGGWR
uAKzPZl/oEXVy9SJz6XhbG5PQQCWGrP0PJT5m5yok+2yCZcNyMAUNxFJGOkN8aCXCg4L55FkTXrZ
feQ2SxRv1DSyeKX3Wyw6DUpFnD2hnxI34Php2o/lACqAdO8aUd2Q3djPKWj4sKZpJNUz7s/jMObX
1OGPWij5obO4HEeI+x7ui7lZYdV6Qo1P0fxlB+nZH1l7ar20BjopkKDJWWJpAvIeB86D2QxPt1ch
Qpykt8OdqgnCaIeTgp1XIHTzlT6UIf0V139p5h825XanEaB3fkHAH7eqxUdBMsFlNiuEQg427LB6
Q9XEnR3uXD++9lAlTRm9h5m7HmbeVqGch9vrbRX68zA5F1n2RglsLVgXODzVwXueJBs3uoscXbMx
mnxGRrYr6lsyE2cKEJ2AS0IQMxOy4VgYl74T3xr8KnlzRL1x6+2wnY0Ri1rjvIcO4+G+jM7pTbRI
EAyeJdBjcXyOYwXl2QbFruRLZJIMMRmmWkKRXShtXe0RUGU31i95zgeFcXKllHvMjOLDjEkF1ckZ
qwz61YgUgaC6M0yNbWP4ULrkXDZ2cjlP7dFgSaYRPiGqcDJ0GvE6Eke7KM44kq9DoH4WAReY5cM7
mhz4hprV3WP4afqcTON6xEqj13rEaGigutiGRbNyMu4ISwPxIExED092iU3ESQ7z++SyM5v9fKkS
eTcYxpeuyh8Z9q7FDOX/puSHpTwm59LmjUYR+9il87lJHXYj3gnUPhSHrMUNw1oCAOtFw26BU4hE
+Ck+2JXYsK+9E8/wefv4yDv5GC3ebdJGD3YQbJmR0OLRzVtHDzJMIuCWUffCnAzIb218s5jTTnQH
5lpfuBRvtmnzYTTDHbEmd109o9Mk/hS5D0mqzokIq1fWJq0zgCQwvKupOExGcWx633sLVmGU3fWB
NC/caimtFJ5nDxHKIDwDOBrP3OrPN8phrscvgE8czLRBtV8++s702tjpQyNLF0FkVSNoGpc5s/CV
oAUDBJtYI5N0Msp096UZUM0KV3+bHPwl/38y87+ZzNjWv5vMPHzW/Uee/Pit+vqtiz9/I/04qv55
TnP79b/OaaT/hwvNygpsg1XRkfLvcxop/5CBawWGdGSAedr6x5zG+sMzLANylOXzP4ff/8eYxvmD
nrllBOivmBvzq87/y5iGpt1tivlPA2j228CTgbQtx7Zcw/o1oP6nAbRkVAffqd4Ik75nJA1xDQes
b3JU7g+dPpfIsD/dm4i8qi04rbOlQfD36cYYw1dLOMaltohmAdbtAc7zxZrLcVNm4LyD+kyTL+PN
OetsEOcxHf0zjdspE+cg4DCK0M3Cwr1V/X2dDuQVWJxq4qm5D+yZbNvYM5aGob9iEq6WnBi/Qu3G
R+Kp2psiHBdr3u3ILV+BOXd5Jvaz6pMdtPebEA49lCKJDY1auwkYWWzbLBDLIQKlqwI/4ygT7YtW
+98bl0aCZ5lEFjREJ3l0fYjLQj+P/DeC1A0FzKuWVo+4Ad4u9M3qZ60jHGKi/A6nM9kVvrGBeoCH
w5Ptxe0yRg3aojYK9aNZ3nc0CfbKi56SHul4PNqnTKoBVdN4hM3LAXi+qUNLiqnGrND3VA1pRnVQ
bWC25CtZqW9dGQIi6Nt6O5uo1G2KjHWrbgSgVB/oxw1b6fYR+yJoVqQ+H3pgGUNduGAVGlaODnfB
lIO4xE7oJrb5OPtv8dRnaycuodRGT5jCoBk5KMFzPYtl6CWkyDApkwqdSIXCb+NINjpcq4GJUDvO
xUtHf/7LDJ6ExnpTN9E+Ic6TeIr0w55iZyVZgZft2IhDj2GRwIArVNxbPmDPOO32xbOh2yaGS9+6
L+9E7lkf9OFjln3NC0zx0FMxIGclwXca5yvBMZWpQvD2an7yBiNbhS00KKdkq0Ra1Ru+f5oyVz9X
CXHw9r4vOa6GGEQOEZjmLb5TTLxF9KrcZhtE+c8WkooorzhRCZWp2remjN4w+m6iG9WH0AnAW7fq
URDHF9XF3h8YgQTwpiB6R0t5y6/y6FiJGH+dGCBWuZWh7mWf35wmRJwI3leoGR3NTx0sRXq0I4+T
V4e+jRhTWlb5GK8MMpfGX2a35Kdp8SfDoeyWtuINsOb4sRp/NGgSO8BFbFbX0LSAQA1ntrWJ5HaL
PWOsvk05tnnL/aRxd2+V42tUQN/rIaNJI794zXSounjfOOMjUjTa13l2jRSEzhF51mLMyzXVyDWb
htdpKL7E8J2k6EuU2y+hkzyULdWeM985yn1JnJxk0ndsoh+Tpe/l4M+r3KCPEFf+CQH6/eSGP0gw
fg/QPgRVTev3QPvmpXJCZhKBhUzd5s+as3tl2WgTatTu+1AYd4VjbytmhzekOk5ovDT0eFOaZogx
wLBzVXrtdmZnpR2RXbzBubgBpXTy4sTWM3ORn03nXt3G0isj+e4r9YgEp9+SoHTnu2W7Maq4e8id
M3FDpCdG7aHnb6YEW67Grvqs9ci7iHTioEA/YWd9QZVPJUksp+dgKa+MdBsiZSel0N03ylxkQBi2
xmzct7Pxkmu9IYaN2y5wz66ABKA4tYPFYyrJLYO1yzR3ZVzPazeLozV1xEzujVOthMCSl8d6P98y
tjDD1HD4u+ckZUZVmE67NOCkluSrI/fZjtHsIVsPNEw+gCiwhtv9aBNRlJbqm7rlIDjGSL9O6vsg
Ius1EPpb1NJqAUYC29BD3WdZ/vuI3WZZxxSRmdwplkeQ+kNP2pOBOCroKyoKCGlymq+645iT1nhY
e5RzucRMHcnuh56Y/zrWCerPqxtCa46SBiUs2Aiifb/yxvmq8tRct9LbqS57Sl3aU8FQHxh1zwsn
iEj0mg+zDcHPGj6KRt+7KW/W1IM5lLX5MzJTFrEq/mjvRt/lKJ9XmMuYCNjqB+Cn6Vm6+tSNHIGy
3sBcgEvcKUEFDmbzkTlMPxjH7LyB1rqLunNt280jt4EDsT1/hLKMtVLX96EaGb+Mbz4WloFcag/L
xhZZFRPxSO1GI1MLZezRvlab3sdoIjwz2ZVuj1g1rTD1xwz1mzpc8sbVRyVIzGodCI+4aJlit1is
Y4wzld88OB6sZddO3lA69RsCqZgRBvJe8NlNVhsR7kV3VWQGwtRe6nVSV4BCCubLEJm+VGgkGwhy
9jLsYGI5eDmI/y0xXS60zuH11GH/CEfguw+dsKsgG9kxWoFI1u9TTN4ZIXfPiKqohJx5A6ZH4EBh
9Rr0oW4hL1NYf3YWfQHPLt7nVOtDNTvxwxDCkRCbvCmekdEtwW41q96zr0ngvHFuh3rtdPgbfUzQ
IZOgKmDgpUVx9by2WGbKBj8pwnt7IoZDDvjUvHhGviCSgz+EK9OmDePTZBZ+94gYklWw80eaH3Tu
BDNoDyWH17OLCgBqupXNuohQIDtTS4ypxZBLa7HjY7FXGk0CLXyJg6UbT1yBkLOZeSewxRugum7S
MNsD+DlZtAqYH00JjSCdRDDV7I+U+FJsvIDmKJZvDjLv3i3cb9Kkx1UWMf2roV8ygDibaqo+SkGD
S5ZAWNCnwq+Lgq9W5fqM8f+VBIYRiXCXn/qPQsjxoZCkW4PI0aSnF94Iw5LEhNH/7JtXo/ju17S/
jdyZl8Okjg4zQS60Zu9BtdthXbifOnLjvBvnXnrrERxsbQLg5uj4RndBbbOB78pwWnM1MVA21t7g
0pO+BJI1FaY9JA3ff49AxaBy6AjJ9a0t+ox427lEld6aTrMdbiaFmqMiGJGRuioWc1G9BF2Vr2wz
GnZznXzmOMmXOJkCOBH0qAec0kE8fSiz3EQ4dQGG+AdMJ1P/aoYxBHzLGldzF2xFKbHGMbpb4FR2
720CElI6O4u6tNVab0tLxcfZqtt9BGeDuRAd7b5e9ujRzKR8YOL8yPkQU/gtxT6Gy0KfKnjFnert
PKJyXL9zDyRHXVHzDLuCNqlmqLxtJoB9QG4NQVhm0YfNHXSDlnRqU2bBBuT6q9dDVMy8W1s5t9+s
iYQlB2QNdNR8NQqk0SZA0g6UTtfPNbBSg9s8yQkslhF9eD6NUxUTvyDZ6poxKHZNUT3ymk9jjTiF
eAaCr2OikAdQ840os6Me6c44wVpP+R37A3pvfZnjvFu5bahXqV/kyEBixWUCg6XJD+RjiXsImZ5t
3uaUAcFv7twyaMKwpVSDaSyYH/P0Lc0N+svNTK0dpYSUEDKNpgRrsp9xDzYFb13HCk0PzGVmJ3ts
XNbUHujLP6WJ/x7HXQqiDdWDIKOKa9Laey3U3iYmP7lnlRkm46jnst/FpcAQbFMnA6CfUqYrldmI
E3dzbafg15AnCU2Ib4HGIJrEW+u41iYQ0cUXpGmViqmTNYYC9ZOzH32aVCMjrS7+Xk6Mgh2VUjgA
xmsw1ysk7iwxRrBzWlTBxCPJG6Vx2pThRXEk4AplnBwFE6/ZSwG+GHZ3bJixr24+oK4vkod8wr0w
di6BKQQJLGv4HJFi9auQsmOcpkcflE55clI2qDx1no04rQ49Og27AuVrS//bPNzejo7iO/MrGpcF
ybg8KmbiFiIvGXxbhQ1X2zzBkNp7RxZiuiaSZNjno/M0W1g9o3Dlo1BaUMlDWnTFrnCRvgfDK3tK
s5wjdr1qEp9JwgLUQYpHA0UIRk8zzpqI5XZ7OsfYMT2um5PAwcGmXaKoCUPi2uM2XiU5GKkpR0GT
edm6Z3VbxbF1nZnEbM0as2ipze1gNaj4HdtY1vsp86gRVBVubCjO8CjtdXv71JsoKpcNHuy15wnW
DfOnZA1Y5SXtl7qIt+3ENe8Ecu/3pnEEqP7cyi4mMm5ep1ptoyE3H2tZznv+Dv5KaAsa8Z4g++Jc
mQwieLIJAjPYRJE/n7NYWqcoHscHRB93BUlEyNGGB8wZ4Q6RwvsQhDuTu2CdTJj08hTlTZl4DJOH
8U6pKdqnXVTe4aRwNkYg6DWmbU8daW4Y4JsH282L5QSrF6P4uvL7kc4osliSzn5MipCjEToVvlec
Eq1XfuE5Q2QR1k+O5ZScKsmq13gLKh32GGfFIz1reQH0Xu98nqFJlHpLNOIj1+UL4a3p0a30NYea
QelbJgdhRO2+alAf2va0S705fTIRDJ2h35zmWW/nIvcef31J/R+W0+wdGxUbBJmaLBicLM0wf5ui
PN7rgFSDqAjnu6k08QaFIYDuBkldzIZMQ+Cx5sx7YVECFJTIetmNAVY7c2Pwn+6jgA/SLzu8b7fq
JTb2cUB2Kh2I6hw6kugQA6na0E/PY0rsq+dlK8etwsOAeG8zuPBZc5iBgwXAsQy7x+mWm0WeTyO7
6TCEHrBO4l24/jspib2o/WcUueMVjMrZQVhPgJRBATETMYyu2GfodEDkhW8VGNkWzv8t6luYTOZ5
m30XY1ZVS41nRzxV/jQQtKfZMsLmBMHLvHPSGDJg10c7G0vsJcYhuMT+wpheuC+DJTEyzsHJ4ozF
VUByVOonE5BWti3LnpA7jO2wVVP62PBqD7++QBjf4d2yDypJziMTtTsxsCnjP9l3SYmMEmqIVaKA
k6ivVZWROxJ1CeWuOR8hAhZD4ByRqEH1RvdYWt3XrER3Rci6qXo/3nQTbWnL5fPsK6RxfhKtOjtX
XMW0I5jUAh5Tdn//68uoi8fc8J/HqvrMAwX9lQqXaXPjr1zmd6CA+DIWxbwNeixaVsmLiSRm3Hke
xzsxd+PKAYuwyJG6HtLbF8tl+04dba4mVAV3si/6Vd2LYAEM0cdqPrebPEuBFXPe8MJ+uFCT15hg
v/X4SlDe+viBayP5djuL2WlqIWSfikfGt/RjWkaqDwbQwFU7mOBqes4YnR8mL0nlHAwn2Emj7t6Z
/4FB9gSmYjIi97YDS6w105YILGJi6GtWlC7GvMmHgrhY4YZvpePCW8NPloXZV1052y4VxXvQZuRm
kGm6tSz2/YrFYW+1k7mZXDM70hcoSbrJz41Q9rVzblHWifIQm1bNoW9fwtyLSAckmCFxX3ODJMWp
fUnGkU4QjOtngext63tUSb++tRE/bQqAsOtf37ZwmDYE75HYxtnUjn31bBYkbfKyyfjEtfCsJqfY
1e3UYqbh2xQS3V7PCPcSBqqNM0wXfO/VXZNZJxgnoD55NnbIiZdqryNPDvQ3oMzgOXTZxuds1Mta
dMEq7wV5X5xEObb7wyYWqkEnNZCqx7F1Veai3PW8DzQGJHWpJbsnjA/xykQhFpPX+ah9XC1IWahb
pqua42QnrM9CIVqoBEnmniJEHY7yfdFn9l02MTCtYxpHN/0QfvRsT2KmPIQWXeZxjKvtRFmlBopO
OdKFsnrkfF3ZcOLWKN1yUof2Zt9QqqtK7HvXfNExrAjEqWpfOQX6yHzujwleL23Pl8TR0aFZw8mH
85Bbd4yoST1uEXN6cKuWyvGadWnDG5Cof0mOSx6roc/erA5NGEq9FWieZkWc30lOsc2EiP7YFE1s
XC2UHMMYnhMFX7azCDcj7OZaB/Lsg/hdMQMRG7JB2RFwuz3FTY0BEo1JmIcsCuToUScXH03LUcNG
oSR1sxiMYOM71HoxQ9GL5bQPWPVIWfGu9NBpKmafdn0/js3w5c3dq/slrEme4Ycsh6ZN7jKhGKki
kUZH4cqTsBjM+mX85BBwDEBwYBxrqa3vNtmBxKifkknH08RkOBHg8mxNSmqVq2lr9oaxzeP0ajm5
wDbiBzugUChImGq2JTSBfspewlSYd6JtITvSy7MnUVLYskqGhrX2IxLgTWj3J8gO/SEkiygsIoMI
QYGfKQz2oD7w6PFfsH3ZawXyEQJBmR5Dp0c94Qd3cRWxZwf/RdJ5LEeOXFH0ixCR8MC2vDc0RbNB
kGwS3iVcAl+vg9FiGJqW1CSrCpnP3HtuMa5CCGBonRnU2Bk5AQILn5FwsKRhc64tVjtWbgJBsUpI
lF69M+qnTNejkwn9eK9stekRgRyzQKDWy6qTNRQljLc5KbuCeCvdtj9xSbLSddDxlymZdikfy5ND
2fgSZon3bNvalTmZc8o8KryG4KQh8LJNaAcEx4RFsAgspU7YjtfFP1GKcl469utQh+fbdVO0G0vm
pKX8p/Suf4IzsR5rdt8uMbpCwFYhzk79sKOEqp+vnZwAHwkrSMcdirUw+hLUad9khiHhLZqvPuiG
s7BgXvikF26UztVfTQ3h4K13TnB6HR0LW2Ba2FCfdOvHR/kDRaHU8IDKf13QHxuW7nwrBl9W0sRH
UBnxsXNSaHI6D2x6bSBn4b/J/5RwmSqN+lJvsapHlWLIFbOx0xvrZHARfkeJ9aimU+wqZmFmZd97
cDDOSH5WYrg3sAWLQEuqfaMx6GKGfLAiFvusqlF+T3s61456Z4Xp9FJJPEimK9iYd8TTidrZUySW
B3qSfBnm/TOGnQOJNz8Y/gpUR/Cp4G6m+8mVYm3XlrdwhdopxUg2EGDIAsiDsA2OgRy5+Zwi2pkM
HxdTPRgLIhvfTKnH+BuC/t42RgcHpNnL1B1Wo1nzi7pGsCk8zhJdGwFpIClbJi0jMaz43rps1bLr
LAtmoJWs+hz6QepUq1DHpseaU6ViVzuEryY8Le1sOIjD7N4mfMZ0Sbpbk+TE/YYRPIR+yk7QCU4h
wXNtFR2r3jNfeDW96J20NBLQwH9VY3LiYtmZeNLZdbNQdxuuKoOWqXWl3CWA/MvBqjfEE4RLb6T4
EkafMVZycX00L3ob8HMbGLv9WVvvyuketLg99FRdeYq3M59iyVblzZZ2sR6+gniwNn49wDn2+P1H
v1/bCvBjxJ9kdXjmZ5T0i7gWwSbGi6IjK8lroxvQNFwjoXGN5wI2QIUU69EnMLli66toaSL2OPrJ
uMq1dtgjKlz204RME8EDzpjiht4ogqnaMLBDMsQImt7OCfHmT5yzZpfXjACLe5QbtP0o0Da66yar
DEGJDOMcwZMtLibqBDJFiZuNA7kjnhphB+rCJCbSOdWp+5uiWxo10nKE9BuEehtyP7tjquf7RDe2
7LWxGWOboxEEIO/0prf0nT7f9IFdAYZgdZqPTbMKWn2rmzYxHtSroNjPbtT9KdX82RWqhZnuhzPX
ITk0ChaJ1M4B6Sm8mQIhAZ88NgFM+4stjqErCxW5SNENrPw+/GcQZZfC6F1oxgRXghZmpaMQqYTe
AThuTj1j7S0mmiNouuLw3xeSqHmEfZ0tU5/dBbf41p4Qtfgct2PehLjtaY0iwplThYxM18tdYiQs
w+XsjInVLdPCbNmyJ9vywyOBqMKfqOjOfRnXWyNGsBV5DLPOSgI412N6Rb1mGGsoRDndYKDXDSVd
T3YyDmqiN4YBDgvRxkvd5NkbE6V6R+sZx8kVdPpw99j9lKKFNqjLWabnIkZA8dnkNWzGwdRWbeEt
LNQAWMYlAtZK+0yzN+FZJLN08SupF+W69ut3u6TY8nzDRpqdxrxxBdF06XQj0LkBE+s+0oKhs87i
YOWUuFrCKSBKyMNJpamObOcMs05CBHKMWR1ATo0McaAlV2Mn1rkF8suO0+BiwYPlDSOKUUvlTzjy
O0eW+csYY0SVtwTDIjdSlqfCd+KFBDiIo5lnvCGdRVDldZkLwzkLHyzfHMtbY9MkBCgqsDq5wBnZ
zK1Emldn23iSWlHxZE7fdVGdPa8YlorLbjl47t/IdbtXWfdZFsEESxegz5yMOYb6baRe8XJbAwIX
QFHM27sJKoa5SyJuAywV9NHH3PR/piT/jiB0H6cs+uip+dbGbLMSxrnpG2MzuNYcZwyVgScUNas/
UiNnuCgA5yxSO5c4eEAWsjeu2RZ+BWb11Yy4AnyRlmsMCWh3BdFJmtkUCHSsN8ldf9bc8B9CGdLD
ivJv/mci1nyvez+SJSMvgIviHRG1EUA683yQi7xX60Ki/IV3hmRRgyLYuCVvx/QKCcpeQcjxMbjU
R41gBoSY/aVlOfnSAuyAbz0liL0T9DqEfurzrPXiTTNEIaIkotql67f2DiOToOnt85CN1KshJhw+
P5PJRVmhbski5/6fnl0MFooUZNSLiiQNLsS5WuiOXmP1+zKAcBkp9+wzoImGsN6Uri/Wfj+9/vdz
aVm9T+YeMJq0U9CYLI9lAjHHq6d9qoKSvOxqMZIDf02QPk46VCKdlxHQRPBC+XZrJwmIrX9kACoq
IxIHD/ncMu0BWqZkH9ndml902gwJCax2Yhy1lsFzg98c75Kxk0b3MA1PQNyKioVtMtCuSrSDjJzG
+ZLo9FViJ48ZTR3H5YsTZddcaWfiHhVyefUW2X6yjM9WwcwYYO7Njp2RERhMOGCvLSguEnIaJtiJ
ZFbvblNBoHdhHHrT8bfKj/+V2fSu+c62bPHHdJb/2WUooTQfwU1U559ZEv6VFsUy0OCXNACihFWK
MeKQAYhyolsOcEw5fLixGf0aYfc8+Gh9dWk8idJ+OJrF79RSLQfuvs0Q5ZRufctyfD2M0xAyWf+h
hts3z5eXQAMKr5r+qRNWANxhJGIRwhagwuDT1EAnmLqbrQ1DXrQGpTZBky/N0DVH3vBK96qt1VLU
tpOxprUr2PVBRCD3miUGcR40BStvcMcNdiv07CE3jak97JnxOEyBs8Nd+BCzuvZWjhmPUq3SDcnN
W4gsG9eqXVBfAwtRut6IeARugAKug2cj4zf+xoL9g8alYGOJXKb5hph4UKV4/FcZIOR9NCIpM/Vt
10MXYfRTo3ifCPWDXXNsDQ+mSDxscpaJQ9y/d7ov10JjNhwJY51dPRl/lOaE26Zsjzr/uMjqMLcW
YD1Cslwc40RA/K2s3LUSjP9VJ7eNjrcl6IdpqRJ9GYzI3nK6vJb0hpVBqs3ObFzU11XPCr7cq8Ha
Wp73L7KH9xjLRGpqIMY055sat0BnpZGHKrpTisB26UaQcWHzNMxgjlbQqpXqI3ibTC+PGSE8G6v2
0O1O0Tasndd6JHSUBFsXYaiXrONtGSXaGf+YRZPYYKoCQETqNk24xrH58PS0O9IH+270Uus6bDCo
c0Mwqk2b6jwxAx8swxHRRpu0g9HEfxb6iSVRCdFBTql7+gixzZI8AWSbWMX1oLNnT42Sctp1QGV7
RXXkl/hkGf4CNPnaavlnn5fg/TPJ9riniqTLQwo34R4zg5+p5IHBHlMuxjRpDpabQMvo+KQ7GjNW
C9eOx5zDTqx/cYZAm4nkjZn9IrDFi4goi0MBy66JPExeYtw7vf/QJDjWkHg+qvTgUuUe4s9xOIiM
Gj7urqo1WQmhd17h4kKlG7o4ly02LvI7dvNd2jcljgigzdXDbAfMY9xADMfAVhdwE1gL0lGQJbtX
BJudNO2N7uWe+jyERHukQ75JVBg/2ZWFU432SavVu98378kY/CRxHCD3Fo/E6fbQyI6d4f+Omsej
WqtL08gjtWRYmMsJI/LS7gWjNVHTgnOvsJllxe5YZr72dMyeLHD8MGEhtVjnvXsVCkCTBlBbH4Oz
ISNzHSoidEMotpVCMVkHmMuazIGHwSYhi2xtNY38HTWTTcsgSb0qg+FcGOOePDDCBUwEEASUY7fy
HFhtuFbgK/MWQ8QkVA4NxWC2644IsKPXyScNxvSirlSzsSRk6T7KgJqO8XOBN2Vl/HDKsd9rmZsA
vYJabDlcXZP5rRNZBlbkCw3gx4CIZ89dGlIt6J957Wu7jlWY1Xnm0TaINW5MkvWywCQBaQqHVUos
6ZqAXxzL06TvzWTck4PSrzKFGqFMMXt66exma+eZUm1j5QlqaI8WHE7T4H5JXTNZZ5G25JCCyRBX
wzrspz0yABYtaTaiFZgkCaXJho9Vd9Ac5iyVa7unPKHVAYn5xDSG90CfEIvqEVITCiwsFZhGp/SJ
J3Cdu4csUdPDcvInXTcwScFhAEFf7p2AwVGVpf7arxkjdOzBDnrTXf259hJFjleHUMONnIb4+N+X
rFXTQQQIpxF4Di2CGLZIJNAwq1QJcy+gzoaLZkAjaS930dmTLrFA1Jqs+ctgduYxplyuZ3C8PflK
JsfCQHfpOgSDwxl4RfmV3brG3htsD9mdhP/oXjjWWHztK38Wi2v94lLmXvLWhrl9gWfd19Xr2Dnj
NWrte4n+CMuaRIWcV9TSuMoe+HAgyliZv/zvX43OUNsWXs/6v3/1dMh1OL3/FRlR0p1LtMUQqguW
re95CcD1n5r7EXL0qzJkgizTgdQsh3eLIs40XHcfuf6PEt0bpmj+Ir0I9lrEUSHEQ+jDtA10fj/N
owIIBsc9GySXPzrcKzzB471I9P7RTGhHKwSbuj6sUzVAEKrS+FaM+dpt0Vjw8PVuiLMdQZHLOmEb
RvIxsAapq+GlaqyfKo5eIk0nIm0ccEDlh4kZT12+NK/sBTaqqHyWcNOvrus3TwIsdVKCcxKenHQe
G/rpTTF1DfpsrUyqSrz56Mfs5koA8UZFlrXXRLdsJCyoIGcXgug6XeKWApW49I3xK6gPZp2BAFQw
hiPe34m+RwstiJ7cfA4z21ApY2Ng9ARt/E5+8EmWiLUhIIzLukvp0i0y/Fi1sp6lasNw7aW7RnKY
0xsVO8MfcE150Nq4pthdU6YkcBpqElTTPH2fkniXqa5YOlhwgTm367YSK7r7fKvBrFuUaf3BfPJT
S/M55QNgpGARP5SEi+E427Va+ZJovwX9DItzP0JRIZ/Cytp7Q7hzyEccYUDA6Aw/CN7y9a5eGyYI
I6aF1QWa+zIzPORp4bNyfPwhVko+QlS/a70ZbzlGsWT60wEM6nOT6PSAzbydCbmemZ8uixpnQjsT
9TOUc/AOf9NpBKuJfWLtYOvF5LunSCaaLJzDDtspWLoGJu66PBqh9220+je2twhxi76WlbnutG4T
evKF06Zbt+tcAyAWGEgPG0Txq1xNbFyzaub0nRP01XDDuiMw9d9q9Ik/qN3fMPHNZQdHZgUrlXTv
brrDBq1XWhQiBGxQhhQP4kCujNnFMjNBIQjpMpLVUE7UHr2crzV727Y+eGHoU2DXLnwoX2gyYCcT
4A4f/lDGebk2Q9b2E07Nc6MPV5BI2J1U985A7otiAW0C9sC0PcZesXZszgmAsiNP1bLBoefWuxDd
m+zpGOyRbDKfAJwjA1YCThl5UE9fTBuLQZVTsnnZrFlxho2wDIuH01wWqcnSNo/Njeiqdms2kBnd
zFrz0qMSNFJWDZLwRyMciWZkll7XIypOGwHH9F82plN9TlXxqYwal2+qdSs7uhpOcWkV9PNIM/NN
a2M8dfJiNZilJJ20v42DO+97o7dQlS+lGQ4Ho0gvnQ3T3TAKZ6lwHy+JQiEALRW/ss2NpSi7dzjX
2Rp/6l70zsXo+REUu2RWOuW/nkoj0donqolnXwvOk5ax+Q/88UXm5qaLiJFyQ3PFRpmwv8GsgcAF
T9hzym3EmK8iYmaRNOamrICjM24gX97ko98GfHJjKgWCq5YjdcbDd/G9FZqzisGcoodgUQsCBc0k
MKZPSTsIC7b5Ap9nMTBBozkLyZeGyMjkTpzLZIXrITG/IxRNSIXB/YVQxTLNfrG9f10Be6JrA2cb
2O6z3VqnzK2TbYbKa+kkF3r4V8O0nwZMJ6FEJcm2LZ5l6l+4ilkaZ8NT5v3TA/tSiZBYOswUVEft
xqhcArpRh9HfWovtJAEVVm4h1p5GGcJkf8GuLCMtMnzSBn6kjDAGVrGkLUD2tTBGsvxsn3V/Hhgz
1k3Y5y4SjXQ3ZiHLQTjHARn9MnKyd85kHz708EkjKhUpHKzaXIp4H5tXKd7JbcJ/1GEPsdPwm66M
B9UmKNuKz+SdxzHgRt189OWw7XMjw5JOJ1o9x4aOoiN8KgnnHIi6xVxmYeHZ1VlZ4NRiaBVioj4M
PYUUMPZVZbrNyW9jEp/ziBao++lHdMZoXph1F/pbmomB0ytrVlXxsJlf5Ck78kpg+XJc0Njjk5tY
L243wExQhL/rc6Ag090YDM4WLRuHvDUMCy+sUTmUf/wWVPtJWR3qkvfXFJD9DINpXcG935KeOuLx
HW1krJNiSNDMRg4bUK6dvmZtWO9a/M9xQddm59deaj6eJxzAmBSXQ0AFX0YFkx7SxaZUQj5HfsMR
fgWczBqSyL88i5kFWDkLV1SMdsMQvEaUEzbdMzIshIRoh4166+Jb3/be+O7gZO6KGEms/mAm88Px
f7bKEZxGNRJHGOCBW8YWFAyfBOiwfAr+ZMhvU5jxnwBtCe7AXLWm9q7lfn5qM/clM8lk8ftjYjFH
R2G3mn8X3UDVS7lk4kBd0myz6oM1p1BQUnRtIs8SmxJRlcGRspA1Jh/IzIxJPjySYrntqW5Vxy63
QSurTbe0l0cmZWD42I8wTivvvgkCcOA4HiaXIciJzzDGwZSpoQPCv53mwWx0aHsm5p7Krvh5NlXF
Wp+H+810N00pui2sBxbz2vpkVGwnshDPMgbtJSsb8xaArWD3D/YlxbC+CM1Qe6oC16IJa54TCNlm
ke+xFf94Iah8n6jWdc0VJxgF9RDcdlEQgZnAmNlo985I0o1emtwno8A91LtHU9rWqhOyJSdMGbso
ol5R+cHSYpjf0RJ0KDAlP39HnZWsy9FfdK1/aXzzmvq8NbrRE4RtVZxg8xe0gPBqI1Hh52LaMnrw
ULqmA1iPjTK0bLgZAYG9JMMu7N4iK2r+wgugELzFsDSIr16GiR2uzKE6RmZyHeY8Dki4JIrUTnkI
Kr44+oRh1ioxTnqRopDvik3LB2vjGMFxbNryIGTW4JKd/2NiEwjeFWJaOChxVo3QjEObppSeYLxA
i6I0pJJ/ZpPzBB+zPmSYw/7/ZZz/NSd7Ezy4R9WSaGrrhtklRVgDVmLIluZYMw1Dl1bsETesGEqv
bYFuQtdM/eDrioG1Rz+WeOM/RXLUOoB9vpFQ5xcDmcAx00zs8EtZ4K+sQNNOT+H4i9igXrfx8Bz6
0cFsAdXnTExV3NwmR1wTxiwTecSxlm2QyRxtVCMytfEDEkmm/2iFffai+owu+zI1eJjg2dFblvsq
MB6hJQm2cg8Vdx8pudCh+sIhwP0jcpxzqPyF18pvQuD/NIfVd8mFQe4Dccnlzpiicq19WFb7jmyJ
z7PJQTrnc0hq2jhjZWZgsVhmyr/3gIsmSdtbBvvcz9ptTkfr8yEFXgaihglbxU/skF9PmrBim8oH
z2LqFL8S4jeh3wofyLO2lkFGo4SDTfCMzZGUlHvKkXozQLfyTbRiAfZ2NZ1NQZCAQ59sDvPWaDZS
zx2i7Dc+w2E9jlcJcnDFG8/AD9JuUayTwf7xaKQVScWWuBDnVPKdxK2pgXhpOF8GSkfya6yd2fto
qjhwwFpj1NXZ2w9EVBLy1xK+GJb6Pguoo3BTfJrlsDMrVhtUXXu0LLQziNaU+VIoFPId5SqjtDeL
OxMvzL6Fsb7A+j48woCfONHpksG+/QiSzaVFJF19VACA8NdFVy3igsslD4BuDEwXzPSWTC9trm5N
xQvP1Bx5qlbhHpHOFuZkghrE3xs+vnIjygjLYnE5xwvwHPMXxtp8vxYXdKHvaYJhJ2EgYtA1WbuU
8NFJuhBNthHZCbBR3V09oi4JhvmbR8y6rSH79b0wxk0tn8Mq/OajeVUB6CcZ3BGwsb80aUgZejE0
e2kr51f6+kOE7oGMrRK4S7mb/Oodk8y8hnstcwrZVB4sM3ghSPJ5/h/n9ghViYwJqF55RdxjNE9K
SQJbxObKhF/m2g0XOYAmDmezfM2K/tno3F9hq8eUeqtCsYugo+Mj2dEG6E16m0b/lNglm5IcghHD
1jTonxuOOCCf7B0rwrmlBZGY89nNbhpBCFPn/UwZNxyo0VXUs5domgrlHCxZJN1ViYwrNWEskUXj
N8ixkpYsnxAHuWV9mdL7KQaKgdlpi1CE24+dQI4T0xXBC33QqlPxq4/EiquvWVqN2jHMPeUFMBhg
J0ym271MQtACFWOHGrraLLzvkO9VrfXrQ2kwPO9e8Gd5DJxhBgH5hNDnsOnVeOuQzII05io6xaP8
F2uaw/oPv39oFYc57azRjlUBDy2kvyJOV5KthGjQaKZb1GoP563Pin8K80Cd+fdRq04OQ4FSDoQL
wZExlhyEl6aMwlMlgLoVnAVeo0/rIdA535322cvkqQn6b9eIjzHHSW1kCBYwxghSrVAJLCFF8Fqb
3bPPJzDPKzIFPLZWRvzKrG87KuvB7CiOKe4occnsXhNUzNBPjs9hh2ndHXP0Xdo9wW+bmRyGLe+j
ciafFo+17RgnT3ljvtbS/gaAyYbOUCwg0LQHAjyBimc3kSf01ei4AZSNwFlMwadbsayMegy3c2YA
jEE+a8jUbfYsSZvtPYtHLBtT6v1VTCVYoRiKYkpp1/EZGoO0Z1+BvVYmazwIB3SZqA/H6lVv6JXT
7D2NXK5l7gi357eIUAvYyt56GhaYupqw4U7tRQ/LOzkOu7p2zoNlpAyiJFe9xfgqzMSpxgbfBi5F
UQI9uin2MCix73n9xDUmccK3b2WuLjbxuVsIcgfb402t9N9G6n/9xHzDGpBNaia5heMzs4y9gTer
mUOyh/4RZ+m1UNNpasRDG/sTS95Fx7G4BS3XLRDpxgsH9gPt7UsyYRQxxJJ5L6IEEvFATWxy3zuw
/P0cxy/HaG9zTqRdzLEfKtvxkWO0mK9cxswqnZHOxS7/S3nTGmtgSOkQHm/ZQ8+lxmGEpgyxmtXc
+hpRaS8vbP1pzilrEaW0lrb0XPAtHNx8Ey5Ru/Z+A1m9ub158BSPaiz0fj3UHcbu4t3ySQzo6idI
u4deujiR+TYayEJWcFy6o87umpYBFku2MuZvrCLvDu6Fe7beDx1/gJALk0cw/bY8sRrC/dYZ2r1u
nSRRaQig22c/MBHmRl+2xk/fEW1X8JYt5BY2LF61hg9SFdz76itMCLYJA2RWsyFAM9Nr6JZsaMjF
jmC6ciqjOq05VrgheAXy8LPQscAxAke/6kEP8ifrLDiRsPK/xr7YW6RPdRLbCP+d53LJl/8dOW78
56acOSrhI1LWX2OqWH6zb44B9uedS5YxJ1NLxkpIKBgzGD72NswG+eTULK2INEFQre9qnfBfWzvW
BVLjzh8fSYY+2yr9A0CZbY0EF0e3WNiOc+zmjIXONT7wtt+JETco1gPSMFQH3yo51z6Sx6LsLmk+
OvDJArb38twE3ZOl8UppIKnWbX1PQ3EKTYaC2I2eW8/5SbschAE+6sb7aMmlwSxofQTim1zHAlYd
c/XKzxDzckkmIZwUC/0+PiSOM9Gj2s4JouyKg8r9d/aVLqk3AhLh+B2EQtvbnvXKKuJq+OjptSAV
1Djqd4i0S+wRm1729bocvD9QSoJoexgjQ2btiiC/j3oIgSFv3gmXZRco/I+xyxhvhKhLDdUC0jt7
+aDTjDXvWQuhuPhNqs/MoM+dfO8LUO7AhA6cKYT8Nct2Yl/BG1gpfs621zT23ZWBy4UQUhcA1ArX
t8buBuU7RS36Z70E0MUkOIjca6zGuyvy515vxkUPrN4LMkqAprqVPW93RszDglDg9yrVMEHqR1fX
PzKghJBO+2Qf1ebWpnLBQvCht357sBICe2qccbIIOiZRDiz8Fm3BIIK1nxS7wTTDv2G0thlWfMdo
PsdSn4+0V7I7fsXQvHtt8YrXTSxyU7w5fGRXYzfeXJJC1eiIJzgvGz4cIV3n3Ql6nWI6/YO0D4VU
Wf5Oqj3YH6w8Jdp0S7efi+Xg19hrTIqOIYptUHNxvAbIxGCAK40Tl0JfQUcQnYsaJLElkqLsH6Gq
NMXSWEm8fVpqXKMSGtRA0UfwEjw8PVyBLbg6HepEDazBuop7yAca16eFEEqLXV61ZJMp0uU7p8f+
6q/JgEoZpHOHdz1XvZVqiHtJORS1dkc4tfKVfEZ0gV7cDk5T3x+Vxa0KlpzVvBXLG6u0V2ZD4OLx
oti+dmgJzVo6yIq97BXsBPjvL0QU+jXpW5uUhHYT6BCng4l3O/LdaR+LJ6d0twXsr7c2PZQJIE1D
Nz87rMu7NC7OGCiiJb0Hyj42SWOhnHPWBv+iaT1xfqxkjfKHCbtYV5W6dc706pLL6OLNOg1ZR5tc
IEjWcKPJ9C+IS+0kXXPdNJ19Bx58S2GjLRNJoF+s/QZ2WvDBxSVY28vKKy8CqHtL37dxGuuczcZD
Lv1zjOJniMf4IEW2jGafQ4P+lsVhNi2I+HD20NSsjmKzS//I3P3TZrlz1/kH+FaEO0T40iRJscXQ
7BjGX0qO+trB99a06llQG1cDryD+2jZ7iyfRHbltePBng7NsyHuYnPSt5jhO7a1GHD1UWgAShUg3
UMOZW/uOzcluXydF/gyuSW+vZidmnfZQsvV+ZRQhgQQ0xIveQLlVaM+mSXY9Rvb3HNE6Y/SVtNtv
041/yqhCb8lPVaeU2xFr+yhoWKuQilaCrlrKIKdZXapIv7psdAaj4OnVvXFpgr0B8XXRxZXXV1uh
E4k2CYobU2K28atoaevOORJEaZP4COcpA3MVXq2YA8LuQCISBsA9UVMzsicjiHsmRAhqwqb3P1CW
/QR4eFD5P8Giz56H8OTjAUIRpqtVU6F6c+yA+VQabSKAhH6kFdsxGH6jwDqSDNGsCkkmjj0liLuM
Vx8V+YJLhHrHI4QVFiEN6FMIp3Pp1Bk5p8291ygQyS9FrQDVpsug5RLXtgfewpRsJJI7CsrqGDBE
ExsvqOmbCvOBctG5276JdAt5L4/pq+8N6JFElZ1EUVfY2+OvPBt/7ZS3lwKCOQHh3LS1FK9wHlMy
KHGtaXIlKp7/LmxI5JX+E0ysWSH81RuBCX6LPSYCE7rjnvqhR8LlaMR9gNh3loKBBaYgbp1kImoX
J+CTeUs6A7RuxPWPJYLIy3h6TXX6A71vCMyBDYZgAGRnnkTqlCgLWhWaJTBtPYe8QyKP1njxFWw0
hk9jFllHtMQbD3rTTvnM76w+0YlnupdDfhd9cPN8vT3892VK3Bdb6mKn/8Y2p1qDDACpToQuiRTS
zOytrYkeaZ16SmeU26Rrk/UQODLvL2P9PdlWc3CmHGuLN8eUupKP8sVjg3kou+olt4N8hYWeS9+7
Jynbv1ThgOozD1EwzAWqQzBpzA4uwOSp21jC7LW5cG9G9QmZC0x3JvbTgO2dAdtJZbV/D2I73E3Q
9BYsu17MenyDSmNAmH7WbWVycLVIo8yCYSgKt469JLIPZgL6nfw1Yieg9BEtw0SWTRuE/RF4joAz
WfVA0EqhV2dMk4IeXq16C0mhkwgD6VtqHHsn+R5qVraCdghjNoxYG6nINguieTzGk1sZsbYY8ynY
oHCc/OY8Di08vlQex/mLU5EEw8UPdajRvcvQ1z5HWbT3VENw1/xHwIQmk8FCjMYJX8CqJzb2DD+L
eRd1tgToOkteraD6aNN4MyZht+XCItIva911Ou/SRx03We8TriZsJF2Vz3lbkcv734ijbdxpQ/KH
7zo14iQXzCVTuxGeAAg+FvjjeCbrfCLPRzVnKxkWttWWrDoSwEDaePSz/stFDEV74zcHr2yujc7Y
0HNgekidcAIzizcyNd8i7KgXlIKCMUr56Ps2ZzKevqBLI8SpK75wSRIKenMYSKwG5r1QVQfG3C55
H12j9phjp4tvmm9qtK9p448XK2esUXk9uj2y6EwN1cwQFNXKLBF6EVH0sH0nZfy0QY7yMXiNYMHc
+5t+WDgSRVUNdWvrFeItKASDKplsjdKxl/SZFeB6EnNQIE49ngo+Y4cgYKchBsCGmTnULMAMZ1f3
0bUaCC+XBHXtlQVTVcSr3OxYKlXVo9UDIqJnHiKy01WNYGkZYr30CTi3qx7bHBSiRVpY8/VBmE3f
uekH9uKPytGqe0TWzV7J8gOJo00RR8TlyNqI+naIC28bK+2Kvtf8ccziSTJP86uiAg0aroG+Zoix
4w04TRfKmjkilZMQndDzYfcYdxrkQkaVaI5zFWKmLnE9+VWZ4P+r3hw55HQUCbO5/MOS7jeYIpcY
t2KvG9N4NuNpbZUpAdK6ibUqqDeQ6+G/OfElbAR554RKbVKG2YJz4Z0bY+RizaataLTx3SXwJW6X
jU4Mu6z5v8laPBu1fnYq96eqtfZRQFPT0D9cUdnQbFvLunCAPkdlu6syaZ1xTtP+aXX9QNebHSOF
ETu1p2ptu5mNhKfOGKm6eCFCnnaz7ZbO4Im9SZDnyrR5XkRurMqaTpGX4JWWiWVnJLZjGJi7rM2v
1jQxFb81OO9XMrC9q2YyXar1ZFXEloWTPT56cvj2raG7QU1PwHrupDZNLM3in4byg6scW30Sucy+
hvTozkvFZI7eC2iDK214TnUkHLQvuKR8dSbn6JUbDkNQYlibWIXrLI1+ufTEWxM86x3PbIFxe1P4
LFVco4RUp/BM+DmxbwaSXV+KH6RM8k4jhBVr9I8NbGnOWIv95rn1ig2ZivXr5HcPPw/qZxsKBLZV
EhAN46jTqL72CCfm2em0Q4st+ry+aU3yP/bOo0luY82ivwgvEokEEtiWt+0NmxsELbz3+PVzUHrz
RqRipJj9bCrEoKSurgISn7n3XIY03YA2NB+OgUEquBGhgup8/9DEJBJaqgGimow7XSM7SKLhNQKR
4DoWWluzj+4aAI4BY/vClYfGAn7sFjmKi+lSpajuB/aE+EhDfzdsFg3obqohP88ht5UW1KTtTYdu
9x9ZjU1g9keMvqzjggZMslOP+JRwWBEEREPf+sG2Dzt57XrXPZhJj9ACgh3Z1+1nO2Ig5tnR3uwY
YTRxCJ1fI6VpORTdOTgntb3uBcmXLCloV7Ezzbb5WIZ9Qftlfm7cfSpb7zFp4ruul8vXwPABrspd
E40uvgxmPe5kg8Jz5pfCj6FK8NDDenI0coltM8SamD6ZUysv8/LStAjnXNnnex2/mFC0RsYbG0OT
/MmzXbMt3OeKUOGwDJAJD+i8+g62XOcwElD1Js5GE0wR82ozxiHdj8BzNQ17x8Qoqazvg63HlQV/
n+54ONWV62w8WxKo2ugnOTLdQud8jibQAblvTluZIdmrxuLoi+FNO+2liakXDF0upSixpoVMrkbR
gliUSDIAdxDc2mLoybtGHoO2PMm012s9xAZCSPDcIFfjafJ3QkApmL2ZDAldwoWwaQaqcR+jb7w3
XQHUn2dH4XT+AxyL5GC5LYybod47jEs2nuGoFU/tYcue2IbiCDA1qopo306k1s0Eaa4sgZEFngZi
+vjDG3CN5+gAVjIzKx5fNA9cdta+cK31qFVxytIUanxvnisbmsyAd9/oiVKvRzQkfQkp1J67j6FP
zWcABI/81OHZx8u+Qb3BUIxn9maxLVo+czIs2wtVAEsx7jLpL7mfFJBJvzWtmGV1P6BeVtUZr+VH
NIQNZrLkZ16DtVBQnVZjDoaWZf/OsWpyLMXMyYvsuK26S2OoYzMQ8oA6cq2mieWz6ZxaxQkdVfZe
GUx7zbhhdMQcCNWzcwSXqLCXOPnBa+ezSlh/DuiJ9hoew8aX4XHAS7xxPfGm6to6TMHYPRJakSBu
Ev5RD1SobVIw5ysMytzQ+O4EdQifuQagaPTuySgWM2Dob+cg+UkDw7PBduwL+O6ZxPKIzOXM/sja
Z9+GBOhZCYMGv/zhsBA91E5u3afD/E3j5kFqiFx3HmARda7xXbNb2vg+hWdC4BTh1NGp6pDtK4qa
M/P//jS39pfQ0jGXNTp1Y+yXSRT0PJLBZ6c4Whkxhe3oy03TRi/MCziX3OBEJeev3YFPz5N8aF0E
E8j2iu9dMn8OpnDXBx40I2QvYirDY1+1j9yhCPDhiFUfjeGY+wl99ibuTKb8VVOfjOVFBTMz/tuf
SfoEj2jp/LmZXXeL74QSys4wpvIS6JYdqC1QF8upumOIFN4Poj6Y/dyfXMqLU9tmF2oBDjuf/4uR
HsfpMhccugR+ghJvaOenNjCwh5TOzkMAzbg2sZjWIJ8Q20lTBmcEQJmuHX9GtoAQH59OgoqTfT8x
huW2Q9F0dtiIp5Z6tAhQYK8RHZyM/bgYE3WiDjzXOZWRnNPvs4t9ZB6r975G8cfIJODbNehW3R8F
avY+NxHHzqhkLTVuLD8Md4FxGlHRr2PDrq9DsJhxvDHfYFpOcYLnRNX68aMS1ZVZ8AVzx3KlAji1
Mp40YceQrSdxvAoJlhkIH2fE4am3xJAA2R0ubATrNpGuTcmcoax5Az0xUV4oyI9K1iCcs3MVQvCS
XXhgZjDs0fFuGECym5jcHyCJTgnLClko6xy4DPDdKNk2HaPKCBn7eq5jFsip/uh1h7lMZD+JePmB
+RX+bs4ejlrutc1rzZ1YEqrN02lLSOReiTa41jbYjwZoRBGzsEuC/lSjNFlRi7IuDxOKsHD2rv00
bFjWGRwZ7VUjFAd4KuZTKyGwJwKqCsSAHQxhVuByfiOpEi7XiCKxyrAa9j3MtVl6RDNSfmAf6BBD
PbYWks8JHyAqr451G2DNkidmP4XiKEweovOAYqUuF/C4cXIbJNCqO0WoUNhhRt+n6Ts0Xbw4Htip
PIk2dZrZOzQ0xzxuVzmxfvt8KYENhaygbTpSV5wAlcN7N3TeeXrCkCIe/Np0H6pYfEuzOsTYq7YW
MJJzXKsTSvOIsD7l4MiEWTMUTvgyhgsgdGrucKHJlRgvSU+YbVAHxUuia2RYdo/cPLRZ6XOuPVdW
FD4Tz3ZOJokVJA6cVVDq8N4pSO1oRncPfzDC3r/lAPlciewhSa37AnUqYFsUhqk8i8GankeKtxBP
57PEdP+CBHLjDE10qWS+9RRJIZNtbkoQ6CSLYWXyLIh8ijMY1e0SaR0dWI/y7PJI55ndLtyzqz0J
VN/FUJunRtY/Ao7KTaJCIo4QeoIdRbEgMnNHFpVYtwg4MIlF+9EdSULICw/rV1AeWpRqK4Ixsq1n
l9kr2dRvMgiBiwnt7qaq0W8A54CQqy/MBmosr2gjyJOhv9RQMpgIkAX1bv+MuihhoURJ3oI13tL/
ixOuyKHy5q9KuuM3v8YT7of4El3mhTvTwhIC34By2eMiZkpMhp0xAZtH2tnxvNsI95CEk49iwCHF
wZgvRRy/o4Rjo47ilPaCIsQqfbLfbXGOp/CbmoIvVRenV5eB3SYZSnzXDNlrzoMme/HCQD1hszHO
oYP0HnRo8jI1Q4FsE9dSwpOrSS39Kt0B53MBsb2bPjVOwI1XlvVmJttZt3J4clrrkAtnCYe06Jvq
3Hrxy4CdmQK6sij/lxx3iFRMLVBRQoJJ9hy4UMcZebClIGYuhBnbOTzwe0kREvAhKfvdCtSbY472
YZyihyosX5zOS94DmU2HcSm/fQtzskjyAwctS37VPId29jTCJalRy+0n5Xhry4KMDyH6mIb9fQYJ
+pg6IXkFwiUiUAv4ACAbVPHTojugj1my7BX0pWgc2OakNL3qZtm1NKaIZHpVeTfe+4Rc7kKZ3Vtm
ZUD5ZVEC4EZvMm/cxUhaUe8N19IwTpy++bqeYQKhfh+vOe0IYbAh+pSRuXPQfR/KcT7EY6gxBWu5
QXY7ItytbGKDAKkXSW99glV5intI+irV116woMvi5JPwvvp1axB3yHqH8Jl+W1r0yrWyIUws8QXm
9IFKXjKzgoOWzhHvwD76Q1w8JxlXIWwF00HKrhSqOl0yxksKChNziugv0/geR1oHSo++HTEFwp3k
nB7gpfR3fWCuaUh4uojyKnrsUVpDuZHlYH61YvFIMT+/NqO/IDpCUsC7Zht53vQpdJqngsjaR7Nr
ydQtAHAYgwjObIKLXa3F8Or6NuhHwrk7mc9bl1U2e57+u8VDFOXWeN8EFk5nL62f4omM8QBjNovD
p8my+Lpgrp18s3e2fl1LbrnWesh8Mo8xv87XIAY0ZZSvSRwNP9wK+Z8FS/ttqBuwSnIs77HdTQdI
AYyjGxtDs9/qe/LFkDeIqPgSQ5QiEoNYoGH8XDAYfSOoDL4ys+PRJFuoaFW/J2TBOatizk69DPSh
K4r+QpBLSnF0GjLpbeJ5mD7jXDmZSVS/tkiKV2452OfG0s7e1gX2iW6odnZFgnoXSkU/3IwvaAXI
CGG1fs59fHCM2hi6KHQmBvHgK3uQzrF0ngcHWjKyt2hf1i2VttEBfBo0qWvA0ZDtWTw+uv6lyVyw
kzyPPnTSfFRz+qaFFbxWqvxoqLafzRBf4XK/yRnLiqyD7ksCWboI1ZeaSJBtx1Pj5DtqfPY94xMW
h/DlRsD9/wzHf8hwNM2/DXE8tl/S6c9o4Nu//x82sC0cXJgu1gKBfwtq8B8Zjs6/HBNUL3hg2zKV
p0ygvf/OcFT6X4LGUWi5IHttzsH/sIEt+18Kzo/wHJIqLMsG9ft/SXBcElv/BwxMNiQ/nVhYJCpC
2FKrJd/xT2BgOB/k0sMhXs2F5WFY/Zgkot4ESOtKAMVHK8aUSlsvqCU1YRdrsKIwIx1nrzv17iJi
ld3wXKuZLKbgR1PF4fp2xf0SGvrn6Nzlg/7zG5QCJ7JylSsFfYVy1G/5rPEQSE8s5HzX6ZH8Khkf
dO6Wh1iY6Yl/wMsjDciJkAa2PWuYsIi/AUDtnqMqm45FlNCyMvanLZjUCXuyj9BQySPExp9//05t
vshf36kHzVlKxzYtzXf3ezgukBpCOG02CLM3lh9FoD/mcBqvhdM0+7DuumMc1I9TabAlYtf9PvuC
w2VimKAGWBhuUMiDye6H4AR15GvJH+00PaiB+p9J/vS5Rm4syw9kNfJRO3bzRKP3EpSWfTZhAJOz
tRBuWm/6St23ClP06U0VElngAwXZsMrq7qnchXKcl7GK250WyVWryT37He0zOj4sQllNaJ5Gm4F+
llKmT4sTYpafRut2DwA52EfkLnkUhpqHZyOmAqvSedf6Xv3YdnH3B5X8f//mf2VWa75wClALczd3
jrS4Qn+9NGc6NbMd6gn+uXE/dFDikmShdhTGuCPWkqQlFG8EXB8ZXJiXqLZfMO7GBwwdKasdh025
2336++/Y/Ot3bFqWgKfqKGEtt86v76miDeqjHEKzVanxYaiN8ZLP8xtVQnuH7cq4siYM0tl56pPy
51xhO6nTfvqcFeIdA7H4p1zpv9wcnBqm62lbCId1iVpyp/9098KRabp+SaocW1FudRuG1wzs6o4Z
DALVtvhAcj2jW8wEA+GBPNBSZcT8jLk6jmD1P4gvMplTxuYpwyEN9uvDHQbvk4qZgPZd8c0vFZGk
I/lCbkCGRzajwDBlEh47QCVbM8NROtA1nXNmnbv/80ftkjfLZaA9zQGkf/uo86qWScXAZdVU5RsO
U4m5mJoHJ/FX4l0RWQKLzDMQaK7/RQ1Gch6kljt4XnqdFXa9+fu382vy9XIxskaneZCWKyXH0W8X
ozcxUSkajKg9IDbMKIgZJPfow4Sh6YH99YM3AqX++5/5l7PPlJpHgDaR9gnp8UX/+vVOTNFiDhtK
OCa7hp1wmFgVQutecSvCnZj5FlV7DBfXaE8m4nM3194ukxY7ifQTKUjZJQVL/1gp85NEynkMzTle
ZY6r/uGUlss7+dNjRPJOJTeEtHg2KW15y8f3pwsxZ+2VIzrHrWlb70HCuqUaTetqmv1Hk0N2QdPK
Mp1VhPXKVmMzBqS1o6ryT3HXfRgCm2qOMuzczfIdGyL/vp0mMztP7ijyOE7Uz6gOsvrJ7Tt46EVz
qhFp3Y/lSDykaKDWEaiGVBdcNkPSf7jLqOR//+24t2xHS2XzmFwe2r/+dtEgkSNaLYG0EOZxgOo9
ypD6IW2RVbaRP6yqSb/4mWR0ZZBo7ho+gqG8/CGmTD4ufzeWUfEcEFB8LnQBvtyKwO2GuC+buq0e
hD+hWLPCZ0r8H90k4wu+dBakpj/vsro/GVHvIrKq3a1nFJ98j8Gh4cSfibZtXnpX7+dkZEgqxleP
VcIuvtSj22AunSBiYbNAxYc43/eEfaogRzxnvnXnTykUZ9Jmd5YceG7aSXLASPxxe3KRBTnCFLga
5MNcCmROGM0T89h3dI2ZfTW9ADD30DDWt8JrkXU0q8sZV/vMxnMYaivMY8mhbAYmc4jvYtZvuApl
WB6rsbafcQe8EB3k7VKBmJsUO+tdkPlO7A9dWlW0T5ya833sl8fRdOSBfZm34SQo7spOFHdaThcQ
Xpx4PdGImMP0NohHOD72KHGmh8E1yPFjTjU4RcEPP0pkxsSO3Xc8uY/G0rSU8ontO6BrwYHIfLzc
FXUab0rLx13oOMxocXDfgf2vt24kil2/XHzj8sKadE2wQPPSSnZf4ArEZQoyh7mAMspTWxvygL4N
sULrD2fQWJ8Mx/LPMguNs5c7YlfhIVyhOvHuby8YL2hFfQqacTHqxB4u/jIXPyjKTrn9PUiCzwXB
Zo+ZJ9xzRp7ZqkqqAeGTxM1Y4aCVdXffdIEAGscJIG1pXUPfJ220bIG5qx8F5NCPziVdLp/b4IKQ
YhWjZTgHJXuocPmnAnddkncFgKWPBgbuSyOHbvvHAWObWJe8SNePOdL0g100GBhsuYHHYX6itxhX
ANjnx1Yh7W1MOHJJCc+ijTz4s6xymDwgE0KOC4pf1Y8u2dolqZfDcqFDzc7uPaM+sOw9wuvpP1BA
EkDqtQZ2/aY6xx0C7SqavpaF5XzPCLRNE+N6uxGwVwVPTXAIiyI5A8SbcdHgqDBLlxDtpRBSOtL3
RqDtncRKdih68zUObHxyI4jUwnGJMIvFLgz8h5mvkP01qzWE3L59piWD9dYyDmpQ37fEvO6d3JVI
uFW7y1WeHCWQlYPn+vOaYpVTbanhbv9ppUnoYlJiHUzmUEc2ws7ZcMq3yOvjS1fazo7QB+AeYv6E
TXg+1Ubb78Gfk0Mr0LzPFXQSC747/5r+KMVkM2o+gshILmjYksuEAWA31rFzCfx837TKfr79bNE6
ziVDaMY1TGNppIv4FLUkWusJ+3Iy/jBduseE0J31bBEj3rh5/cozBV0E2H803vxXeATsc2wVzmnw
2h8RwyRSbfBgREwjlvUFIUJF6x9uFYOFM3LVzFo99zO5S4uTWtns/mc9TuuaXelOOQVIwSziRDEb
mHo1JigIVC/MSrLnMbpHKuth0ezt8+03CDrWZk2HP8YdrtkCY4kcoR+6hGH8bPvhG7QdwjIL1r2W
7L4ROIs4ClIRBvcovJbVjC3Lri+zzGnQVYIZNkjdo68mZuBm4q6M8JFEM5AXUAKDwlbvXjl9VEF0
VE2NcL6Jk8tslD1IgnoVNl64rYp5OLkhCghfpHdzkYsd68wYdbqIn4KW2rPzikNjDPPBykb/7LVe
d/C/BelIq0/24f3s0ISXlSDuzvgc9z2LRlPnm36Ix/tk0tFuWDIvxtHd6WAIL8jRUePhQaTrMoeP
2z81WTi82VP/yYyOqdDztWKkc0fuBiuY2+PRzRsmw8FCVdY5EVUIgF7wPZaM05JXlFv9E3ffBxkH
066Srb23Iiw7scYspWy3OAibWWlZ9P4ZBZOPTJQ9VR1h3/JtB2JXS9ENLuBBWOPXyFbjPigN9RyO
/lb1yjty29jnCLXw2SqxlLW3BzzRS+2cAbu2JbKy3CbiM+2SdRmPHmIG7InNyBjXbFngJOVwFBEi
wGwuT0E8tSszMqM7UfhQ9IMWjHD/JiiMjkEMHjxIlhQsdwye1DIZGjoLOqhOvvoNR3kLZKuwoX0i
OEKVQYA96WQ1SiRDs5UZT03CzBo1DVAq2CS2fWY9b+5CZU2fI+N+7IY7v+ge6gb9kpZNuNdKjKve
msdzIZlV33oeLPzN5dZxeU7QraJArJNIDw8N9mQzNps7KQhMDvrEPfSte/DQN34kGVE4Dg/g2Mrv
kacz+DGsO1v09WPIE3WjJ00EQYpFRdnnSZhoUrHIbFAXuTtvmToxyiL20CT2wss8xP8nbojuIbLz
CaH60O5cAYzMzb29Q8z9prLz8FRC0NzBc12WZdYT8TIIDAOU8RO2/H2HhrYj6yQkgc9O+uRyexmw
ZK/z1lerIkxDsmey8WChQ7ww6E7WOi7OszvG1xQxLHbZyNtmdj1cT/DBmku5vNhCI2zWBGWYyH6e
bMDFOzQkqAYyA7w1nhBckgCGD2h67+O4pbLzKnOfqIzVcOcFr8ki+hmIRANhymXo3Q9x09/zBnFI
EsW1jLzua6M/9KiIzUJ6X1mNLUuLZTA3OtYWt2xyCSsvuSCSQAUWzucKFe6T3SlkLSIkjAA4y1x5
xbEAqrLOBqPdlW4GTxtpAZKW4cWtWFFndZruYhPvczRZ9UWETnxMhIR+OfGnyq0vdWBDd6sz0FnG
arY69cwcPtiUw1Q/zgZTOmKe0Xtl5lPZaoARmUlSnINVxs871ewmVNEQAEeqPJxtMd6ys1z+t45m
MRd3bbsfRhZNDcukTYmGhF+P9KSGUxYhKSjrJHaLd27onVN02ZMfiRevQklTE8a3Iql2OW3igKA8
i+sgtl7dZCCAtHwaRyd5nIV+7gJkD7duoE87ktGDgGKdbcPD0PAjqGLmTVfCP+/Gan7LAPrFEZ3i
ven38/fepZoq9InahoI3mOZ1lpf5plh+dSsPnkgfLT/6JeB9dn3Kn8q5c2Mvv/fn/sUkJpcQ1JDE
b89rHqR1H6DeMxgz3TlOw/POhqdR+m20mVlEm0xMLgQ0DDu6XZwQbdQ+zY1vcP8xPI3V/MmNq++u
NvIlnJarqS/aeN87taIHnbHPpM22Trh1GTXLV4wNzbbNolfAlp+s0XtyEYW/NMvTqMG4WaCdQ932
BEA9OEcReRUSiRyiO1+S8szX9fftnBS/txEOHZJQ2qOtxSRhyl/bCCRyCZN/NOoYFE9iduU+68b2
iS4vxH2P3rIZq3NouKeKLEsgAWg9KRib+9tLkOpta6vgsenqr7cPPIykdapKBygL2g4CGf5h2PGX
ns7RirkLOgh4Kbb8fZ4lh0qA/MAeV43phLfAC65yjhAnZbq5Aom8U73T3yVuiRROTePD339a5l9+
vIdokOkfWmDT0QS8//ppuawqPalxDCdli5wJmMou8oIeyysOmFKw/FchqRkax+o5jjy2ot2ucvdh
Ue6kV3iXXpvzoXOdBpbAJDch1L07oWsA6oQm7P/+zVp/+Wo9Ry+zGM8mAUyAl/n1zQKEVn0bFxj0
gU6uSYwYQRRgeyj6M+uD/jyHyRM7b2sTtUH/OiYgv2dpvS9VzoXdarTWfQaGZSkiOTLxFC8oCJmR
Su+1ysM1ZrtrhX7lNJT99yFqsueMCMij0fsRYm5hf8Cp4yFZA19tiKcmGkj90zjur7+iR/OrPKGY
TEvT/W1SPBhjzJoJmMutopxHnpTrCaYRKMlhyZlA+mwtV6uhGxihubGoc/34/Pcf9DIT/3XQQFq2
zYXhYsNT2tTLgO5Pg4awC2gmFFofgPz41QzsE0ixEfH0sftYuyzS/9jaIO3GC8Jke+NbdXWyUYeH
MJu/zxOeNgCd+T9cAX+ZDJq8McdhTKUsj3HV7e//9MZmjN5GzinK5jZLLy0pXdBR87tgQKwNLea5
MNNvnSlp+PKIfOgapmLXJmAUtQquQlvFP3xSDPF/+6ikkMoxNb4mkgSFsn6/JsMidxrf5FSLG5es
q/0fMwaQJhNpW/boD6fK7Mh+UI34aN3yGxmC/XMDcf6YeygAYJpkRcAATpQxUos0PRlh080IWboD
6gpsLWkOKWkwr17Vw5m3uxqAGI62WXhvYY4lskN4ERiYTMEnoyJxklM1us9NVTf3bRZk97cRuPO5
h79yFxceSK1bhWAb6lC5yxYyMp27OMRAeLszbo2W2xsNbSi3xxyEX/8YLv1RE0fogPZRZNSPuvUQ
aPdPactYtjD9gV7z7C4x4CKK1EviePe3SUM9t+mjdD+BQL5VenMekstslOZLMIhpm7YDherS4o2m
/bUe4TJbdmu9RnkC52+GQZ574uIDj0VDthNQne/k8lJIuup/96J9aB0p2mywO3GyJUqBAXY9kudV
N7rZdJEDfs3R4zeV/2TR2P5ANI/aNfcwGnpZdC6CpL0HF0Ovjf0PHntxnGI7e+dDh3W9yG+AzSxD
E2HAF3d90nRwNu6J0QZAHEKwjiy7PLutVz5Zvf+TlLR2Fy4ukNyATDt4onoSxLydIHs6PGx0uEuV
iXx+jFk/GiU5UuZaJBq7MWSlNWA7IJzYNQBc4h1Mq+kLCFMal6jz3v2xXWTX2fgy4EzesHhtYdJs
rJGe2GJ8v7WCevoULMhTCZIKoLUTrrvlGprg4WF6pSY33fxlyhh9WHN1CBPBtIj7W1L4UzEQSgNL
HAWNHvS60MPFmrz2qhr3bKVhddbBU5cZ44Nu0/EC/bNlx+PVl7btFKpipIhL1gRixvwFDET2wiLo
j8tGG2Jnooh4XebgF0IMQes44wZukvc5KSIqMvObV5olt6sSlxEHx2rOLNSf0QixhS/vqKBXwZfl
Ngb0dVR1fJfbTf0YMeypPQSc1gRqo9IFl0pIng5AFm4SBtprVdXfKgJAXyExBXf/+VOb4ZFEUVOu
Dc/zHojypUHsR/3mNh03hmQLPpkxcTX8ELgWYhUPRcuFOiGjFQPxUsUPx7D0OiH69owl4+nWuQ80
vadQzZScjImR7HTGrhap2ilVfPEkSMrIjI29b/UjQvCFtbdAXGbsrfd1hoXuj8N1LrDRsJV+hyWV
nycXqd9gBJeMymdVh0PKDWiSeGwrc00alr3tc79/t8uBdFBVP/hxjq8ylt8z9n7PYUrnXLbQiOgb
9mmb2s9Z7/P08szvZAG/0PiruyDmRRTRuxPY48WG5ziZk3hCQtkce+IxQggI5MwYZXTBpXztl0ug
HkDUaK+mADDRTaHZas46b1EOA8FviDTAKeAn82lUnbhgQf7495VQ6e4OeTIE/5BKIooQcsnEPZfL
d8tyv4bQTi7a0B2FIa5t7GYPPHUydgAIUsy44+YJwPPEcm7WBIG2T2GAB89wIK6gxHkcu6C43l4a
QjSuAe0yq8JUHoWTRc9Ovs4yp38ep1jToMbj2lyKFYOgIzjkpb3Pu+AnXt7xygpRHk2XxE5gZbfO
HNvokm/CoMdpOSYGtF1Ob/Q7YcSo6JZ3n83iBdQ5mRfLn3L3LvG9NW56l3LjGNcuajypxzeQwqdy
VkB9l3EYvt1my8YrOM7M6U69HlJ02MxeXecutcaJWlWYu9qum9OtPc40k9YOJtMfp3UI3FLlVgVi
AIomkub97Yc3ros5lW97VVnWfLEAws1FjGqa+gx95KOA5HlyFFrw2mvjQzlVW7xb3YNIFPgsw7dJ
OamvLlTXNZrPaj+yXNt4kzPtWVhsRaCSO9X03O6B/cWeW/kat352N836y6x1eK6Fla6YsWuQf5a+
Wqbh7KTArz5NlU/Gweyf7bozSUXq8JH5ZXEMVZ0fWvIk1qTRi41sgvISIv6At91NhxSe5KYWBjTU
ZrENCTd+ygtNG3IrRm6V+jLNiVLLeIhba96zXio/Ss2ZhhXSWXnjmJ/dMNgnNr4EG/dKs2qpqdkP
WM/CtE4+de6+0kCqAKWdp66YPmPQLtcTSVlGPKI3wZBISGnyRTDf3o5NbuzTMnmzYUBt3cSzNrlG
0FUFYF1ytqpnRu73tw46HGLzEMkK/8CAA1fOM7RmlewVz9hdUJbuo9WRKgNT8JtFt/5YBOC7obiA
BCGJnGhfXzxKRoC7Ps2qi5cCa751mNaCIvNYfiL1TL8ZU52u7WIMDrfJRmOFHdFdPDmJif0kHZzx
2kas1uJRfu/FpwDS6QidAml+9tVFTPcjHV+mvn/JsxHKGDnhXf49L1kBiiqv4bcth4RVsQBXUd58
tNNEMWI2+UOtm72dOwt/QrAIm8cF7GlhDe+sJ6KdKtBrsszKdRlEcj7AMb+/vauO3/tskvMYBmmy
Q4dXXyhui3MsS37lQXzTkJ5O0D0wgdC4FY1kGtP13bmPkEtpohVp1/UWB2LwPLWolXgGzB95HLyA
cjKrPHtUk9Xv2Tn0a9fzXfyVoQaCfejsKPqaTcNBcK88TjyIl0yqpiLLieeYBFW0z6oB9ln/4Sd2
9C6s5jgJFpH5YJpnJNH6MNBRoUsCmZbFqj+ZhQr4lIYvM0chg1UiDCWof8LdGZM3KDLbymwebwsd
lYfH1EUrTt7xQQwFCccWMo91WyO5NL2KhdCgfqZ9cm1RJK8D1o27rPQR8MsROzdJtRdHZsVd44B7
jqQgPZnbITvdWoI6VMwPqIR3aAiA1gV4uW+tWCAg7IQdy02K1VVojuH9lLr1fd6qM9/wfhjm4j2C
gQXPbPZXTUB+sOVMyVPne+8jvoCPKUuW2A9IxVIP1doqxlcb8xj8Yy98Lkq/eqywsRg/ybzGpJBT
kLIs1RtVWt1pFuB7zDYqN7eRSYzcysmNVT/p8iMtSYPNkNef2sbFGZ1lGPHsKXxA4cUSqC7mtcF5
d+wzJNO5SSSOHJlksRrLinEk6zK1d8lymHTLW+u8lkFd+m6MKj119jBeQ8BftQZyKe3mZPRD9ZEx
gL7t30xrCsDkOcVVmxW5C7DsjnkYc7gkOrD2ScXwQ4nkY6ZowHcEpQfPfrKPl6qmxEkJV6u6/H3b
pbRa1u1/3vDSTdBJKLZkNF/a/X14IVWW1MrE1tNHBeWrLRGu06VSYCWNwo2zzLj6uiOE2ZxwEpg2
4M/JOnKSTedrM9rdV4Oh+NvcEWY5aMKf6ixTd0M4wqrTn0SMTXdqsuBLK3IIf6hZ4ZGOfd1jCC/J
BghIEg2mrD27mYiOjMbdVe06Lbxh/pjK/t9/QY9sUom3b4A8AhoQwimc0JcX1VXGrvUyda8zStGo
lcnC8KlWRZMin9TuYcBJ/oLwNz5gZzcELCJreT7A9ELV2brTdtQk9HkOGyp6nupuKrz+AYMPfCP8
oM9OFn6GI7B45RepBxWqSq3q0UJOvuh7drPRFpDe/vslymJUVpOo9v0y4rK8edi1nWe0Rw8dR35U
3aS/eUSarYlV2GH+SI4+7fkaXbx6rbqEtIF0IrUv1+tbV2eTA3AQE+6DZI7McWWOZyuqk+NtapMv
Bv2A8xvLUH/wncbF/dKZL4XpuqhApwczLCweIFyE3iDkuu6ZouVO9iVLGv/u9mJY/0XUmS23jaxL
94kQgakw3JIEZ1IUJUuybxAa3JhnFIDC058F+v/PuXFY3Xt3t0mghvwyVxK2Scg1EboA2JKjXf3f
x8MU69Nrxnb/WAFEE58bjueHgmhvNvjqj/Bw9RaLEcGJCMEDFRN93eFtzqabna61b9ES3qU0hnz0
IKaTWaY+sMs6Yvkj9P6Q8phKofRPl6Jok1PdW39VLeebitNvLNOUHtsmbdg0pfwbC6GHX5n0LRfv
6a0qqngdCbD9y3lnnnTnGqfyGVjxFIx+XWx4y9pz6JKPcwm+Ces85Lb2B0geZYp5RoGYGhe+WP/q
pq7/VorkQ0xefViKiraMNNFR/aHglh1OEDKbd9lO7iUeXZ6bApKMjrR10IoEH7FPIvjxdeU/ES3f
/9S9AojqVo+VvukM2NkxmiykFGbplVRLx4puv/hpjd+/9bOrJ0GFLZMybtSAxpcmKKmY4se6+atc
MCxzGsoDo4SvCd/+MTbH7mnWWTr9ct5VttYF6SCzZ9R3ovo9OS1TvdctKeYU/JxBASv3cFgHRiG+
B5ZICID/72wMO13+u1DFo00Jh7ApaaYdJHlKl39Hkg/akQXxYvnOX9/Jx3fdSQ5llR3+zZKzcR5f
as/5mJc87RhTedxCqSQShZ9CL/a0o/pQhHVX3/WTP54gw2j7dvkdQy5tP3fgctB1o3WkF95pUPGw
Zc3Orn7r7SVRz8DU5u6kU9y2FVAeXjjN0i6dARjeVERMcE1b76Jvf+V9otjeDLETWviSaaH2ri9N
spn24sfF/KcV1mlKsuRXOGbGMUm4QbdLIRGjltfK5qo7c8p4Cju9vGmKXo2u/TVjnfpLMGk90DnI
Ds9EQ+sT76/haGuzhrVOZvc2TZ3/SiLMd8k2E5yEnUWEAXRyytwGyY6hbRrfZUp8QKSkshV4eUyg
6NQ49gJNRAK7LxBG3/KNo+PnpLs8e1yPXmjw0Kl+YyEgEiTyk22W4bLO68LbdmlTBvgFkezyBn6z
HCwMRPuHC6MYLM6MpRbtbbtzKJFfTM52Qh3JsovntAyWXyRaAr4H9ZEVHdY/Z3xLwfiHq5YcHGSG
7Ca9xAkecrp0G2M/4+hm/La8bJm6+bOYbsgS/c73wxPFBJ/11PZ3h272M4VD9zbL5a7LpEtoQ/O4
ac6m3P7bbLuGCrZ+uSRByawuj98lpklVmW38O1FYxMKvlXWI2D/Wcxb5Qa+K+CZnN7rl08xYwSwY
eC0/JhYciboqh4ORVRJfhEIkHvtXe3lOdG2Ca1LY4Qb/6MAd14/3HFqbm6oRCDL6AuLW7YEDiy/V
SOLsXhc+68CsoeY0Ac0tJbcAio/bEqtsRV+rriNFhMybhT/t0XHSayIlrs02+6gc8k6M9BNmHtIi
jFUYb/0YWOA93s242ZqZ9II2Db1rXCTuZmLw+hoyD6/r9Ndjc3/84ilG3I174T8ivgxuRyQnAjCh
JQUjI9N/50KTH9TjAEe4jCBIi/MB5sJOgVX4TcdRIAHHvE1G3AS9m4RoUIThBLLaxrVHfUMroUV/
EqV0R3MAoe379DQKA7OCNnXPMp/ptw0ZuD7cOFH1YnY01HFUXY9WrO6litJjrGWr3p+8I/xsrut2
PCFkRNHdUO8E6G28D7QTmx6mHCeNzhioVACOnpjblAEnSqZw71FQ/GTEVDh1QL64cdhLvymvukfR
ujOTdwQNGK6pmMnurkalNhi+bFMx+FtFQmmEIKgmdW1sZWkdm1d0s/5sh763zihrGYgcfC50vnYg
Rto6Druz4/03VSILIqHXJ6iBRNvSyvkxQB2z7bky0K2+esXkpq+yix7XyQebcLkxuJsduzJLP2xh
bu0UWV5vw9NDYJqihxVYhWtdp5VdEju+NSNZrpQLKE1KKP2kAn6byB5B1NybaiKWrKce70QvjgMg
ocfcR1KRESSpwx8lLABGGN6vrM7h9mdLZXnRfQHiw+9hEtbfWkhFgBn89tnO9P/MPAF0Mo1HX2Tj
lV2pf/IwnTR+5Fw0ym7Sko+mJ9y3nkfDfCqEUxIqY21Z61NBi0AuEqpMFMN3jMvEOJf7ec7Yjkt1
t7FH39wMYvSPyoxfhscbDAiKA1Uhkw37bruDDUG0Y/kdDhtewbYXJ7qqTw43tvep6LaNjNXW7cJ0
y/zEv8SzE/aHXohmO7mWdcPHs6upLr+Y9KRf/XlGUYrMq/KzD3M5aHMomw9uGb9bZfhcp6YDeSdr
A4P+iudkOQy7Gq0ykS9+DWOvbRpfpPfHL11IwMTWjdvjp75xbNb87qPRafuuKJkLRpX2XMwZFK3V
KIztv5/LtJqfOpMyqbHtOTl072wGocvQsPcZEWOQ5978hF9Je3r8rmlCehZpfmOw2lIeT03o2qak
+GX0OBaMhT+f2sUQp/IZ9s6ofVRDSWd9n0ACmO1MXZwJ4ORSxrr8ac2oBL/jx//2et4jhgxTDySd
DDqxV4/n+/+PCh87sgMX0ajYoRhwPo4HTYitaZrU3ci74mbSYc43ehut0Dpn0gyfqVV1b0bzIks3
2cOFxUS3rC4tbeuI1/FC5OvmvR6lPak8nOEmnZyrxydYEm/ZGbVDb69Hu1cV/u0poiGXDKJUaeru
VnN2NbRo+88s1wvwizmVvuAfsDzMg76xifzu4RRRvNu5+pbCDfHs+vRGTCZyrDv5Njcgwz9kQx1t
MWusiiqMd1PSNPsZgwp8knrb5akfjDpkCltqGVAKYcLPSz8YEXXP/eSKtXA4kepuKV6oQqUtA2xD
PQ81d3P1J12m/o9f6Bg7pT2xqGy2YvSkyNl1prUefLd5Hu0FKBwJ+zK8w2ev3wyycU1fjk8R7S+O
JeOXcbkQCoiU7D6z/9TYvvdEVwkhCo/JC72o64eXRyzbbIb0yjGPcuLIl8bp8Quh8nZvmero5LM6
yuladVHDeWiusduHsAL+6UrSRDJJfuFl7Y/CI/Xr1NSnw1Qq7aDl76246F9tV1P7f7L1onQOvduf
4/+mzpUnworDyWk0D+uD+JI4T0+tIexTIaEumIX+PBj5PtLuZqL8XWL4jIpGcXr80qXmpxi9mtXS
LNSxanIkT86AjwfQKrBVmEqDNud4rCSQtvbYu5fOS2HvUyJUDFhEcydCbO7doRHgjBziYb26zkai
ro/febW+TTg3oYZB3HssBo9fDAdhjrkJ/SXu8JkuyONRDuN16ORvQvr5S8NmxfGmv5Of2jaNmz1R
KbR16yw8qij5+eezzCYu+eFyOsHvUgRQKWei7hXz045eqsysETVaByxNaYJqGfwxSLtoeGV2H5+k
2ROMKT8JGtgfy9GKIr+Fos+kilpy9B+TRpEdvBZW8HL6sHrd2+ROPT+5UA92hIxHLIv8zUSFcDFi
LmbAKLnwzvXwTjOdvq682Tw+fsTydIq6FlG5Rokk0TLd+SpP6TI3BhmgobIQ0rYarO7RYMtTk/fv
ZZyr1yEOp/0YW/XOFYX1RlDj3Ov5SE9Vyflj3UDsgscM8A6DafzXGdNfdeW7f/yBUXmfWOkJCG/3
2EdPvVhqphY/ybKt8iMeicePmYzdvdWgKlqcd+1Eur99in2YZibGlfr14Xkeh6+wd5Kg4K63Tc2s
vNVtEW99aVvrx4+eZRFPFvWl0TF+Kcll2OA8/DqAdjzi2pxXYC7xE1o0phaLccYkgI+8O1/FIu7U
jV3uMqZYQ7q0libKvk95Yd8ZwH9oairPj7/UzZHYDHg3V4ksAMotf5ZWjCAkSHH++7HyRIMvWwvo
26BrIBFcg21KSodZw4k942CKoedHhY9q2xbczfCJVYglK4uB+GvY95RWwbB8/JQUc/aKAO5P5IFd
qtFjf+bNQE16isrk28eZgJ2CB7SrQ3KHs3md1XxyO9P5SQtwMH3yVwOddIfUAZ2w6cJTVVAyZFXx
S6On+86HHzOpvyprU9SXRaVLDBCHPscO1kWqNU2ddeGxcFPbSO8wi81KIWutHltmAqEDMD6mvccg
M58HcZ5SPDrLci0T9dHkTQ0GM7b3SHrqA6jhTom6vY5R9CqmIro4XMDXXNe134VDrBTczPBUtarl
Ig8jtku5slYMhPZJExdBrtgxet1MPqJoesqVlu2NESQXBzr/bBBOWvt+1n06Yjg3Bawx2Ukyk7HH
ZMek0H05yCD0tc+cvMunYuBz7coKLLvqj4+1liADt1aRUzTVA7kpECv+9xeLoca6Nj6F7DU2cCQ9
3t/dbOjFrzaX43nyXUjdItGeHZd/KN3z24fXOOI4xs62TcbS+D2jT21ix6UbrO+cV3scVrlLqwuP
FqVOSz2LPdf/WXH7qqdO92Jm3c2RMTbKoY6fk8Ye9nXRWGTVEuvWJNO9ZcIcdKRi/70B+fJWdJFs
LtS/bqUFxbKxhsvsONbNiQv7hmsT7hIQ2VDFxcFmj/2oCJ/7c3P4t5cuZMAsVNVFjlyFVp0Km7Vp
dd/9BBiSiZROR46BOKEZ8XQIo/dkcco5fZOdwd7SxVs1EE2dHBA1lNNDY4UfE9dk+hDL/CaAd28h
Jz31y3zeSXL4kh1u9NppNiTWaJOlqMXVmvYkGo3r5WIQyonZbhSLcrpu0DP71AlPpYGhhSOUdXgM
B1xMGyC9CaLMZa0OFPFsyYCVq0ZM/t9L3yl74w0tbMnUdc+6/uSOZnoH0LsupDG8cvbW73Fb7aPI
My+PhRl2B7V1ZV7sLQx+5Jd0INgcVuuudPfh6D0jPo6MfJLiYi93LT4vJq9gBoiX+TceRSBzhcpO
/5QKvfOy53FZfSb2o0OllmOkeCHh2e7bEf1ZpcUpKtyzbavmwtU9fDYjo7xZkKNKfGmoFhoNWstM
3nLJKYZ1/1xUNYmWZGw/85ReDcnMm16Mmg6P4ZfKavlszTi2l1DwQHv1GjXQvuXZtC9kk13Ills3
i/YIMczTFTPvBzH18aRNM8GesHSfS8iFoQi7vVOST/KXvz5QoHxhgHR4/K8efylVcPaziJk725bE
kjxx+50M+977T1HoM2m3UayjvAFzx5aPMzmiogDj/uP8lDh8ngbdt1ntSKx3jMtHnfNWpSxt/e/S
vsjvj2GMraR9XZbFFYdPlil3rjdzofR31xS/gekxkDGy9kq8npqJua0uBf7FgFYPEmWL2ipTsgYh
6jevGXly2CYhUaJuCflNYI7OouSJG/QUQgq735r/y7AZh4waEk6lD8t8PPTxPh2pGOys9qCUk6z7
2AoPDXrXOswRXkQPN9d2km9la+k9LDUPCmh56zFpHieQaZd2xC6JCgwQOfwsaUOHRp/Pm4dA39c1
+ArFR6O3Dnh7atOFz2GYBJm66lif2Y2K6MixhyCEI5+5Hf0HysTfhZg4d6ZZf8+ZYTxFcf7Vaggz
bm3EX3apmK+xNzJ7f6OOl0qk0CUHkpEoLHPeD0O0bCcJEi/KHeynJlbaBVWb0sy5+KzkMFxLDHPr
YoiO4PTRzMXX4CgB8cC4AwJH2YuZ7/QOsz8Vn1GItqEKh71P4URFdIpspz7t5IBHvIzmdEP9yMdS
kuPbT3QI0ymGv5JmmZSkQdZuUfBvQIk4U/cbh1W7BlVsVqO7p7MAzJqoRTBrcxL4Phkbm50iHH31
AscFvpNGVECYdbmbixoWZNjzzy52k8hywg4JilRMoYnSzXlbajmXtOQzrhmA4zp/hsoDUy2jDU4N
zDxMnfl/FZu/OZJinKGQjuKAEyApjPDe3Tv0RZ8Ffa99MM/A5wAoLSELeYgAYmrcU7Gi+5SBcHV3
fBBbGdMyS9P4aDlTTiMg4NaCL2aWsH6S9NjlLZpimf8YNeerOfvV6ojDFgJwgPFmYnz1HY8N9lfT
3IN6Xx7KJgyyuoOY6lFkP3qbRq+nG3LT2pz7X4xaP9qp/JNM60JLNXCHFAN44BuIhnx34V/4P7A2
5XdkjcVyyWi4TCYbnhxwSN2To4fVNszBEofSLw890N/1FGr+lgs07J0xcPgOGxXvW+xv6CTltUho
Cs4/+nEK6U1BIImS1MWWnwlEVlLGs6b+yzR4MX4I6gLRHkk74xrT6tPJ0e6ASgmFGmR6SigcrLNe
s2qBfa87Px85OGbRCl4n6FlXXtyYmyC+IfhrLUOWSRWU2mC9P3Ugo3bMKqDsNcmvRWc/Q1Cif5kp
QYQM5FnOqdRihi8eTo/aR+cdfB10TNIi8o9zsYO2hrBBu3kD+rIfWGX00fR3hJENKzMP+JImr6Ah
1oJlktjtbtK/Kzo2Sq1VACM5Kw1xlQQZ57B5HtxNwvjf1ZdyY5cksUUTdqE5jH87/gvubZd2G63V
PlO9CPDFcTsP3c/KKSiPSWgD8xouiJID19ipH79zREDqigZl/Azk09Cr4i7tNymtV6EbZTsKGRYf
qucenWk/C//U9j6uktnNDpE7QVot+/3kcIqFCFLipah9QiQ0ovtY3ZJdVIxnbTaMXQ4cl6rGlcrR
G8lQrCNTIG5qMxkCUL503NN5AbfrUkIVnKBraWVMYT1vuC0GeQuFPHjx4hovyPMNxNXcOAIkqyX+
Rk8ZHUca7hnUrxcSLQB9aKDvNdlwdGIyYxIXkjCjVolfAmnlKLPp8cA7AkJ3Vl8yk/LWvsRorrrs
QCcdSyfWCigsL6quzyMlKEnTHbuI5aluRL0i3X5fWJsYelkZzIYKQPTIvWbLJ73y5dEqDvhRENGJ
rVIHQvIJbq8Q9db7qYyoQJubWIP0ognmhk9sdGxgPChTsy5+ljaELekp2o2RM1mpLCRGZ7DWupPR
+6Y1ENLcF06ADSWq9XflwIvOYY4cTae9GfIt1OlBijMMJ71G/Y/j//H0cYnSJDdZgKoMSxhpscYk
xchvMz5D3175NAUxT1IwZIsfv/Hmre3dS0BW8NfiYi+pDqNVikKLi9XJ5iRrsc4dd63KuDkUE9Wt
ouBGPti0UC/1WijGLyBicdil6ZvqsEQOkZ0fWqdJti0jjkC27jvOePdJ8J3PGFhGKbIz33i5c+r0
v3qiPdJ1EszDDfCfIfUPFLkQp2qg3eMqIUKa7uxUZ/2ecKBa0j07mfUCtxmpyiivi3MCAi+cMV90
6bqXSxtLLC0i5F+IPpc5r6qtG1OUQeN0dNI5YrAx1HvNwz0vQs6gZdztSsXrOvv3OEaw08ejSvT2
QsCXFuE+f2LNoviHL8g0Z2Olz+MPJV2KOxswPnsy/+YMpTdphjOz0sqLKTD2IUrXtCgY/Tait5BO
98kB4PQVugD5uPug4lE8u6qYu1IaACzUUH6+HmMGNlxNC+YiZYFNd9zpOSpXxTRoUxDUXNWuRjxz
YPAfRsOw8g03gqTVygAOYbILvSZC60ONjcrZgsnTX/OelyC0FzR6tfUAsjE9cDQguyx9ZaDGztjm
DcpnBAxxQaMOoWAenQUqqYZNWGBewkHjrQta5y6E3JroP63DGxAqju0RC9KmGc12a9XMw+PQo5oa
Jmzjg/FKP3TYohQuGTt2QIpS8Km9JG3/m3jek2s5H0JEb9io6yffK4BM8OBwXt4YMeQLZ8I0GP/W
GfyumAV+WZpI1l3E8dUWGX1rjqBm5XN4lDlW7WdhwH4u4gjOOWIN5HxqbijSUNbEHiuXsYcxvyYR
ckbqw0zyynuhpMYVbxxQrGFEA9O0Q2yuU9Kae6ft3lw6Gy0LgscUPs25rTZOzkzZdmZz45T4i5Hg
6W/qAQBT6WwNHDA4I4eUwtO7bSVMuTI2WTYSMH8SR4uMtL8CyvCWipUr7sQSlN615Rq8J6yUr8ro
jT/2yTb1aVunXF1giBPg5MviCgevt+QrSswNsp2/NozfAFnJjQI8MIlLsiAxMuHMQdBzEoBDKC+n
/Y7xeQbCM7TiAmgW+5vqUEKiqT8UADHWtMp/YcnC7aslZ0BLn9h5cO05I5+QD4M1687FwILa0Rtu
z58i4RDnOW7LZf0bfvc7T/4L0/08MPCUYCyNSaOMun1rc0pGE85pBfE8HIKkSVX/Z+SEtfO4SaJL
so1ii4KSGeJvhO/sQeAGBAasPyrKgFE8tSUK5mkcFsYVhzyWoOa1niNEIa2kZVbcjGw8WVjkX8uy
q7YcUzGLe59YnIK4g42l9z9xH/NUc4vRWmDxwn8hFgtpLST6N9WQRbMyORtObnISh17c4d/CzwSa
Oe7yfu11ICm1lOO+8Gr0/GregFzNzhpFNFwWGWLTPmHkdX3wlPtDteRvfZyGIKyZELdyDEwdz+To
SXM/oiySPOzPRLxDhcgX+s57L9nIbVWMYDklFLMRD1OjvYvhzbSrbmkQe8a0Tt8rrz2e6m3tciiI
K84QpB3fACpQ/pjAhYRemfKQWNxT42HcTln8YbDhJml1VACae5uINKf3wMzSez3QnZgLnVE9wbQ6
1HgitRZVVc/rq6YOSWdgravoE3JC1kXOfrQJkJcwK7bM3sN+qrx9wsh0eRFsdvMisXnGO//Zjpak
b27umBL/WTShPBy/a9dbheRH4bBFqMYzA1dBJ0A3chbXNaJuTZgx4RqbS1vQg0k9SBZMefqd63gw
K0MzyCd625HGzA3zLgrbnPjZtqboLM0rI4lkO5dIfsClEfKL7siNyefcNZD6rt1PaI4CMYPFVMDY
22gUpSRl+9ya0VteUp9jat9xHWjDpgH2GtBaz8469RsyE/t+GN7rpk13yOAcvajPVh2haiwHNSyV
9kX5Zr5NCMKA+jI3th+X9OUsD4tHw8u4nKhhvp44A2u2wfCEkgjY01zr+abUutAbQvQA8ey0f1Ul
dWqGa+yJRWhbLMb0s/I44IDYt/M07bAu8Aa01pZhW3Zw+p2Yk59eKGrPDHdnN9TWx+ZAiGjmXYIN
Cn287w8kTuVGpSwF1UwpKaTCKvE5IaWngYat0A157aEMsQdfO+zsqBdi6/emBS1O0cJtA1OMIoRP
SJGFQIhq6W6WZZbvJ9JMc9j/6LF/1ytHbfPKJAbbjgeL2ldAAghhFlEB13TpXlE7ayYA7qbw3zVX
bAzfW6WIERk+Kyz6bf/S00S9skpLUKPS/8n9UrtPzNASuBmO+1UWnf9bdzExUW1PWYboubuA76ZB
GghuDrrZFC3cA6pYQxdNLWH8EkGTZUgQttyCDHMTEmuGtDvRrEO7xi7TTk6fhsfMArdWati1BKp4
T+2v48yBFTrU+E1A+z0d3NwCCjZVicKMRckuht3IV2zByArK1ou3EIvjNbm3o6zox/PaqlsDrblV
LjaTZnSOME1njmhVQc/GHo/vexTbYHOLeAgKVtYY3EhQ1NOn35nNqkn9dpf4fzloxbticm9I/qDz
BsYmlRpXaVLAyvCMW8eivPOYpKMGa0ENp46P+xJntHcJGT57Ew7EvNU3kFbEJu4B1bNxeOEYQ5+a
MQg1G3InYAOk9VN7aBfKw/vOyGs9YWFCXEvRE2MO6lCaViJqccmZxH3nlv5VSCwD38ohy/S3Nk/2
RArA+ZaZte4d+ANDjc9xlXeYUDABZpuEIm8anSxsHzrPVNb+sWICTgxEn2wCWzvMpRDJDdwbyPem
x/uIgzZquveSoOfSq4zDJkXwI4gfgBEFmUVBrR1KaJhcVKVHxzPRy4Dc3/QZ07xloOC0GFnzggFH
dbBD6F7TaFz5Buf9AIY3LvxfgpPfoQXZP7rhlwtbtYbFAyES7veIF3rxbDLyyekytqCj4obiRw89
4dQzFcSX8TNYlr1BAY+2ptyZY2nuWsfcQJyhcXqeuOwTniHHr5B+L10XnZpC9YGu2eWtgdKqkTPr
7JjbZk/1aiUAEER6aZ37jvofq63/Vn35XBEGYn1geOKWv/H2pbs6mX9XrC18Zs7KSQFbhsvXZnbs
GVHEI9veNWHOm4TrHFsha6BNLXxRxztgTNz3XcsOiOdtLdfeS+zBl36YqHIBwbVOCuOkZqiA0Qn/
obd3JJDaimqnDR0N+bqbqO1rPjPTqFn/kWZZIOgVoek4mftx3dfleIrmYZvq40toev45TtSbNQsV
tNqzocV/lGs9u+UwI0LG2Tbs0nbtzHxGiVUY5AxoisFogskcz1djf2emGJ9rzfmFvc860ffzorcf
iU3g2sVwxcATi0c7MELXwi0tfkTJk5gtVvorTFoDDVpFtcKcKVgSbAb26jpJrbiKUkcRVc1RGlQf
YNKJA9+20MjS9xazb8DJN97lE7e2BlvItrWXFkk93gNhuwJtHwnlcvt1IxPwwQMvkIidYfJVypwx
KJ2RWqF3NzxxGL6KqgISnh3DeHADHzA4M+3pT1tWLz7/5dCOcToNWKFbIcQq/siTQgXRvlp3HXWC
su9fdegCV3LFe6aVCfa++FdSY8EQNj0NpaEDXsEz2tDNJWtr28DoUXUzrfFd3SvU6KAZv2YssUFc
kNAsyvLUNXI/Sjk/mSlvtC84C9vtnfEP6Td6MwWmY1qxQesSnv2VtLRZuho1YZNBpg7czEY3CjYW
11rOtbgeiIVuUM3xihfWiR7ttM7cM6hYowzbLVz+Q4ejn0pgvwnQAq5zTI9hLaKjI02cVmW30Z06
OiY2aEjOtNRJNL9r2QElz7cqN3k7ilRuva59cqMKAnWoDqypNfXr8iMcYmNfadkXg9zoiMZsrSzK
uaphtLHNmVowC5m8SNc5YrOFMebr8Wp2QT/8lrToHqU9fIs8/SvBeSIISNrfocSHObn1pHv1y0oE
OYbnwM/1v/lo3pF54ZLa5sRdysXjnX45QyG3Bdjw9S4HmonO0UzU5HTczuJ53YwoGbOdDkchs19V
iiJU5VWzMTJ0/rTVwk0yS14BbFU6BSO1k/Qnt1F7ZSzVarkp9n3p39J4XMtFtnLcYdqakRBkO3qx
JgyClJDiXLBHdxcLK9uYnAltW84XvZB7yxPWCs4/su2A1MQFlHGPLlNA1G61CydFU1SK0EMZwY7W
++pg9uYHtjqJ/tPogWF9J0Oi7S1I7pTz4Zeb3rD3/dT2UrMp8CzZ6CRJT+DcMe+Aki4Q6clazwUd
7/2M/VP56qpaYjtXq1vwwjhZ1nHOdyQSE5XaIkhujV8UHFx7JmurbCSN0FNst6KFkQgOm+dArH4F
b3vfM9xdtUb/HGKP4PjsbUSaU9acXGvyACfdLT/NNj8vjZiYeA2KHsR/XZxnuB6yJ0c2PqLmqoxR
48owD1fgaZDrmMRBZ/gzFeemw4XInXJoud/GoEr3LpeOOGtK1KBwi/TW76KZiaZIyjMNIpdxeK1L
uP/jqNX7IWS+Jgr6JtkSfjttGl9EgeHDkDkHCt5PWAJkFYPaSy0WDgxkstX+Kst8G2IA59y/SXmR
UPRqBrwGcYSVxb8de82FOyTweskzwmP9Jw7bfURR76rAaV4dUhNxr2k0eUzrRZhdMRdCG/J6eqgM
9Sn1Wj9Kr/xEjNEBN6AWl4YC30GLblv8Er5u7as2/WNCj95wuvoaRElJaYOPt+0ktSmac/bSncVr
mMKPCcpJeqjHMwWcvYnvJH5HaaQ9LAeNEiawDlrk+R3Au/9i1dxmxrCNMWUQ+3EjyMylFz7XTq7e
DO9a3u712qbFSBvKwLETXhfydyySd3xW2lqT0eeoj/aeSjMSiuyv6xKEBtM9HUG77KE26s+ZGGhC
zejt9VX+J4GyYUKFGBQ3l8Ei8hMCEExdnsWmNCjHKvOga0oZKKu7aH38JLXq28aUzz2OU6Qn8AgW
6mekbhV4BVuoYqT1Hrt9+tSsSoYxkdmau1AQa62ndFxnRGI3UgzbtqNPox2GAwWCzYqA5UvuFmqr
jdY75E7q+FCr2XbWMuOWy0UHkUSO763W/dZoIltZszUQ3EICHPPiJdJ4TQcDjrNxrDs4O7MgCEIh
GLcc66ebwaCRN32mimw/t3Cwp9YHGWFRuyrI50P243SK2cIhUVhIOhFLqCt68j5YyUll+bCnqoID
X6oZrHGL2p0Nyc2jPSR2cSTRSBudwlZce1fqfGpy4D7f0ugaNkucnwJhD3zgeq7CzzgNhzUwKuJx
oZYcp9m5j/T7bQvbBb5TE6JJjfluVsmtLfQND3z6nHnjS++iw0n1pgZZv5A73VZK/ibJUJ3xlL5R
V9BPRniZyvBStNNLVOEtcprwhfEGFz/zM5nQ3zPBeXv4pP0XfSo0yrP8GAydyzwpUvjt3AboHwk6
T00rN+myM62YeDmHLN2AgGF75bbLeq3+NqGx0c3UOkvc2WJq/xi+Qjvv+B8WS7/0YIQ/ZZt0pzHl
k/JnaCxZy9Qg0cv8bORh9u8XPuIVXRdREKlw3ski+q68dDnzxT8WGfSdnVBoK00fjL7nYnXgjFzS
fYZjnesco8xRtPu57vjms2KXWdz5sQIChf1qLbx7LV2xqJg0Y+s3x9TLdVmZf1L5d0IEoB1ONy6d
VGymLk2DmI2/Jmv4L6GyJbIUptPyR0UdxgBKbYBfOB+pz4WbWqHVaHF9GHLrTxlbHny68GA0jJlE
GaEqosPWilNglu4qrTN25BRN3ia4eVg2gmS0472J2YLEUhpga5Vrb3Ze28HEBe1xHY9KfTNESMDR
kG4tOXXowKNOJxNHqZkQro4rYDWPSIi8pKPNPoefZkGcr0yPezGmbPjz2IXquaeisLX+9kwbfMP6
mrharma9CzjA508SjZRxxcAZf44OQ60jdWEG4splxWuUKlT6iQ2jBUDuTQITevlGFeibTQnn+X/Y
O68dyZUsy/5Ko56bNTRqAt0DjGsZWr8QGXEjqWmURvH1s+hZM5UV904mup/nJZAq0sPppNmxc/Ze
O6me4YNifzIUfnqVPwbaxIavmZz2OgO9vSc43JfdwdWTzzYKskMui2+c7J68yY33SGaBHqjmrvG9
alvTyI51YS3NwaM/adEYUt9GizAUnRXdzobHfkSjZHxGdvsH11wQKUw7PInD6q1Ey2wMQcBhq6lX
OOW2/pDYt5lVrLRo2sQdsJCp3DJSgtrZeOGaH/QNkDfLhu0/+yxXdTwft5FoGdr3ZECDQ+QOzp2O
dWAeKTgNyQEMF72SJrNtcC7uqnGtBm48nUOYTjcwsjtr4zrUSCyVGZSvtLLOpk1ZYGXYLSeaQxvO
uG/B2MKJa9/iIhzWqANpgdhAx4KB8zXlHWC9MPE2zH/ZaYAAQfpYwzeVq8aWbB0qYJioWac06bm0
BPGu4oagJY8miRo5WfmRdU90WkYSyvDceVG8DlN5oJ+WraocEQfxae3CJXsvGJ1zzXDrSKtnpRBr
rYUQKOWaLUm55RkSF9OxDto/amqXoO1t1Uw1AaqsNXaUPcaKzgm4pANiiwUJqczewKuLwMaQFUS7
iUM86YqQyYeO02oCo8FXHpqBCTYbtoy9VnPXN5INSYtpEvimQyOMQS4RR/JKmLQKqImGZWtE5xSf
z9pU74bpW7OCLsfxJNJVSKgYUseRk5CI7sik3TLZDQixxbnQUjLGc3JE4jVbS5JtlBopk3/7uYx6
YHrovE0TYTOWyRm0j29imp2ozn1RW3JpexnRHRGWyCVkv2oJMvCzQxPv968Bpwtfd/O9yJ17IyKj
y1aCpirFRxNgz2ZYUL5XHPHH+KXV635deWPNFJcbMWQ50RXFqfKQcxCVuwRzuc4jiw0ASsIiEOj7
gzmZ0qY/73rUpZ2ks95PAqhEL0cOXxSfQEJ4OVYDJmlqQQRmtgRrRFugJfMs9TixNSMp371EaeeE
HJy75xz5pLSD9K6W2a63226tkUu6HEtvP9AA4CDvU6oBw2JJS7dd9laS0bpIAuM1tM384M+9wbmN
4tQjzo6+IpAs8UwmpNivSkOnoSfPQHGwRMCDXXluuuCwW61cOGArrvveK7QYm6WKl9GUn1RjG0sm
4YuuhhzacpRaypxOG33AaEizpQfXhRxg/ifX5RpgILFZ7+w7Da+vX7PHesNV4YRIg3Qa5S3KljiZ
cJK2wwd5P8OOjE1C5iXT/MZ6RniBZtPt0jPNG0gbpuQhyyu5bBnM5S198p48aZK7io8EB7peeToU
gxG8FJrWLubD9+apEQqB4oyOfFWZY8W/Tgu6dnj5OUgTYZ3bt50fP/ezPtnCVmZoEhPcFnXUrR9a
wa2TmUyys+nspN6pGbSl1G15dGxtBoJV3zO/n5a4k3mg3Ck/5hBt8rCgJexr30JAp9sKuNLCxxaM
K5LWs4qnox0Gdzrp7fSPeENjpVH/uzHdoGBGJQoKiDKAfOpTROjugbmmXKAcX0x+2u17aC52RA+t
DontUhPRPm7+PsALWAfQ3jkI6Q103XiRawF9TSwnOVL37UgNbFMnw5sgJjSHV9Mqwzt1pIfA2eQu
susHBDhH4RAUO01gwgAeujsJIoz7xjuMXTODWsaFn8jbsorIti4otcPWeHMMLOTJnddp2oYSx96w
yi1qBQG3IzZkGMppM0vgvNF7ZD+We2xSEBgqkzGdXx8nVgSzpQgWoT3s4zjdqnH85CiXLSaHu5bT
iaY1w8kvxiM2XmddqXFt1ZxBlLKbdc4e3OKKOoxKXPkNUcZk6TyYlXM2TW+6qnsoTiHJgiS8NntC
X0Gia2NO5h8LqU7fI2zNuy4ij41BULpBGdAubfdYWdG4QGG4Jp/LOuBd5FEY0mDt9cPOUv273hEl
jcBbomFyrmk5Um/SMyB5W6zWzLOn08SgbUpzc0MZjHYCokrrJOZueswK/a3HEXQfzBaRIX2PfKKF
AZ9d1enHkPU3tCrUqXRoIQG5xyQ1EG8PiHiD+OYgAWdvKtu16JlHLwnYGyaGrz1ITCS2JIljYaK/
YTjfGajZNDyia8segi2pMSG0GvGoJf45TfKzMIMSBSc5TOiab0OMP3ES10crp1ea6eJJ9frSI3x+
SQ7bZxc3+QZpiMYmwZtqXuHOoEgx0VOr+o08VrQnrNGTwy0cZxzSffDNIc/SrppVjc5kIligWd01
kpiS8aHxdIezBHVJOqdsBSUh05gYjNxGjaMaWokYuMLQlrAGp4cgjIDzglSEPxu1Orjbko4kuSjC
CmnPoNjb9Bjh2YFijs8hDoLs0yp8d4mS602Tsl0FEyHiYKw4EIcPOGdRlmeZxY6PW1xXa1xeNZD8
nsy2TYg81YsYNAi30bd2jGEg8A4M3jbZLN4fGXS0UX8rpIY/UCe2xAt992BK8kQBmLXb1EWEhvbi
zU+VtvCmysK7SAygQpmum2JWAienhIrKc8yNOXzPUvq/RnevhzUDYW7noao5VOlmeJs6Ov2H60wj
g4VWHJHKGq0kXyNXGUHsJm/uSq8Y6f7F5N0FzgErM3mCcNSCThQ7KewNnhRnZ03hmgGNtTJznQaA
Oa7tee92ulydPJ3T/uBoa5mA53bh86Mn7KHJjLmWrw3NTVfR4C4kh14mZ0g81DuMw9kg28o1OVBn
h4JziwuuD+HRkxdOei6YGibInpqyjXuAyNOQJag/CdqMkC1J/O2pBhXesRNOtiffoTJiCdn4Pn7+
WtBvrpW8HVp17msDOTvlQ0kTCglwdM6DyCfquLiC30AbY7huC4CphB5y+moxBVuDq+00Jd7UROjw
fU/zPeSb6XzT05e5ADbLYaWhysoGTV2F9BwPg17emWG+VThJWfBq/zjI9kYIkrIqs2yxUruvlNMV
6pMTqXY+Z/cUPgKI4nOFtHVRj+pKKzv7EFoWzmynPZd43zZucmNoN8KOoD3q9NnMxtuZ1E6LqdRC
DoweaUozDNgeypH/w/M3F86F1HukWnUU3mDytRdIMlD5+RAoZmMfpCA+DlRxSJPg6wzccOYwgeqN
QJFJO2yvLziuIlXsXRmzTzp4foVnHwqyc3Q1U6MRo3EAQtxrVq6z88w8XBS2q7YcnlBZukg5c4b9
NF0eLrpQUbB0QRKytuDP0aVE/jFCSb8MUYgzwKeld/lnVIfpERWwt7j4u+fe1cxbbpOe23BqcNTF
SJ/Rqj0iTwJAC961wTxFUxCGPFeRyixO1piqEtZnP3yQtTdXLup9ADFkaaSbUefesm81t2iwDZps
EfvlnGN8uRCm3dNynZACIn2FE4lgPUXW7HTDOY299YRAal+jeH1sCmx2U0kmtw21QgbYLMMIukGE
lPcRgArngUm/U6q48zuQZoamlpdXJjYJl0XdqFMgE4+dI8WWqaLiQfnfUDNTeA6y2V6oA9TN8Qrg
ib0m36cW+H+omhnPVL75XMuwRutoYLlOSDm5fGJOLIcDRP4be+gJOZzhm7BKrOUFJdcjgSDEwww3
eB1zYEktjW90vtfAJKxr7Oz1KoDKglVojFE6CvSUykiMpVHZHz/wa7nVWg8OJfPcyqXSoZrHWYy5
jGZpB1rFd/GKVUjKQNXOLprLl2KiyRO1Jjmw9c3ELOV+8LfNwNC5TwptB3V7rxNCcicZAi8JqmCG
qWELdgr3fPn+LkMi4Jvukz3gWQzRIZHhuHWpcRQt9vWFHOOOMI16OcBqB1h0ebfKngKYJpKXMQbM
h6NKHjFzQgqLUkSmF6qbrjBiguLAj8tGTU2a2auE9teOeuqzkNQQMD3YyqQat6FGrkVIBuSJvNKH
vil7TKx+g8MOI07qYvLj4THZwBpMc3X1wBr5ajW6vrcHRFTIQPyHptjXs82uA559yUbJiXZZp11I
itoEip0mTbkoc3dEPJ2ehU7GlYX5gWwqFzztSMpm3LI+9ujhNCXtP4bMxOlGf7cDZTXm7EoZRuGV
EMXnTAA5kr6b3GHAgRsxjQkaUYLMAItvo6aMr1Apoj6N4PE7U5be9RbpeImAczS59+Jiomzy6rrg
d02NKlcS0H2LDmvp6nb93gX0iFErRLeFGIhFD/joEodxyxC308uQUPHl/U0RqfJxhE7FRRrCc1q8
0Bbuz/0MzM+MIkAG290MvfuqmxYnmG4o82X3gyHSiPxUBuN4k1SU2fUUYrrJxyN29+a2tigWL/Qk
ETkdUj2JsjbLw41VILZi6XGO+fSHxp+vR9ySGHS5u5Bw3LuQAFZR5MsnQ0qSUJW8MQxi0EI9Z0Nq
lQtZJpkt7vhU0dgxxrZKb6dpIZLZedJt2K2JY7Qfb2DxM87AV3/Bw8QKOZUTJWeRJYqg3guRhd03
PiJXq08Gk4VlDH5sVbf6N7pN+WGMzIHwlfLxAlh3xxjkI+GhV6R5T+xd7o1mF6wDpsiOY1OTlUnz
Zhwj5I9NYmEM6wUtU6XTDX+tu4HzY9LBpYEF1KNMXMRgxzZZBogZH9whdYl1kL6fbSwBEDq0yNCz
Qj852AUlccsCfGMyL5490JeLijRhXZbJxBt0kXzia7jYEusIxoFJv3kpeQB33tirHUrcnGPyrBS0
8vHU0KuKZn9FCClLmO51P5t1QZNHm8DE7dy7mrHWs4iD9vyRBFGDYT2lK8+/wxvC4PZK0yJ/U8x4
TKwgYnDKc4FTfEP6HJPksT9IyybFeUb1Udj5i6Lvizstqd1N0aDL++d3h7r+Du7Ava47xh4cnrNd
ZkbfkJrvU2zv8SDrrUUXcj3IORIVGPgVf7BJ/ep4wVWTeNjeFTENm7zYx7r9JKN2c8Fz1RYK+wuR
bshzlBHtNK8b0f1QGPXCh4JzWRAxVIK+KLKN02RIB0qOP8RScEiWHj0rDJ79EP5Aqcl8XeVKP102
WxlbH3YXKUgeSX9q5y+djgcKGrfYJc01o5ETm/S8vv+fL7n3Siy5fl328q6nl0C9xF9ZTvBR9iCF
Lr+biN6keO+7TbfjRDC+mIFX47ZukSOU3AT2aJl3WtGsq7ZWb0VLjYuY0DyHMo9PaBj4C0VDw0a0
Rt3z1AokCN4wvtjG0VGRvy/cLlhOYZ68ZJ3LqNbROFnUjqApMUe0ZOpDBZ75GrvVSekvQxXEnxBt
0HGQw427YqYGNdKGpxZ8hnqE2cLBAUC6DXmtMMSRorzS41VuhaumGsKNSFEBWEgNLwyZFoHAQtBZ
Nx3SnME7Go/2KJ7SPDfPdfx0WWiDwM8gqTUvbp3oS9YU/3ogiBZ5fHgDTdG+M8BY9Km1hrDLpt9X
xRlR2S1Mem1lmSFvbqZ3aiJ467GAHHA8BrsCpN/6gk5QYX8zzCa3hJzt/ai50WMx+ncjEParsRLx
YxcLumxErR8vf2nOfjibHb0dKkr1iYW7tbXk6KE2P8shLem94eqfGuDNmgI3WgYCRa1LbEqb1cO2
T/r0tilZjBuLju7ITrdPRvvuBxst6SEAhOGMV8m2SESgcQe0COJKEZaIVV4T6A1m+85U6McfG37l
KR9lO8MqjH5ay48ymDquaLH58eHgl5IcivmslymQiaxwcW2DhmyK7jGh6YjKbdCOQ4RjBe1vcwot
WJJxer6sJ1pYDNDoXAvHCghCjSpkkfOg7C6A9mn0pz19Cg4OHSNGN63id3AGty4r1qnCNLjQ29rb
63parfvehY6C7Xwdyno4V9n3S4WTs69xfIX7ZPStu0kzkR5/7O8ydccb6ZVPyrJ9+resRpGFMRDB
R7U2E3FXkr5z5RkJSarMXienJIpEt0bK0tCgWdPtHb9mWtOaAV6G0aX3OAZ7bsqamPcgW8YYTFYM
jw86iqrrNpDMxeeai1mSd/vjR0BUqKH3UeXOdMPyeUQcOIvtwLo0ZXkgjR3BICrXgxNZT4EWZFsR
M3dEGwATD65QidJ+5zd1smOLpfEEzIhrOX8TUSs3JMfMIQvy1tEwouVpgLCE5R8fMVqqOv+woBG0
TScfwlo/IwF06AE5/I4CfqnhjH8oes5WWmJhcyubU+IU1TWuN84MPA6sJeMLHm84bPN7cnFVdUrj
sIbdfUO3QJxK6ax6Q69PF25MZ5f/QPr8QJKZRqIvrD7Ml1mPipkJP+Mbu6KzVxJNE1kfDSMBHqv1
BfKbMhEi+tO6VWEJtiC398h8rpIsKpcXjIxQiXUTkgFfBCj90Lp/ByjC08Evejva4poGU1Hb15cf
hTxYq9wqfGssq4G2jjqMubSTUJ81+vjaRcxu86a5xoVj3/v9I6SD7ZQl0bcwk2qZWoL+ZOz4m1Rn
ngK/ZnvBpHYqzjddat7IjtA9d44dEPgjKwzYwFCT2S7/jyML9hmFAVQyN3cHd38BGF9WfTuiVq5C
dy9QIuGljEHxVDCPwQUCeGwoJy/ntlIZxhKxBMLx+aSGmCpcN1kst3NwBOaH+LsO0k+i/98MOSUt
Gj9zhwsZZftsPlNBbxFOrvBDuQ7yw6od1sphGK0u3AGRZPs+haKI5ixeN5afcC6hRHZmrzGkAQYa
1fBO0jI2upQg1a4lCqcIoJz8+KWGM4T+S70SsrKfTI9QGD+J7R0KB/tJeRFzV6N4Kxo3PRUgrFiN
OrnoCsdciRmBaWNYOgZx9TFYeJ8utMmxRseijy38X+m592PT+qu6/k4uI5ZUI+NLaTAmBFG7pPVI
IGyk0NJi9Nt4uZXstSB4sCEOXdesPdXMwEKOyj9V9F1kr/s/Uqi4PpToiEFijN6Ja1ubkQoRuRaV
Th+gJLocCUrP1fdEjmhTi8S0H8RdEVh0UtPqvaxGjTE8XA4bnOaiZsu5rJWXVZPVsyw6g5HwEYya
XHIQJP2thzLlSRoHl58qE9ERUW+4aktA2bYLK6nXTB/WlbHTRfhd0TbeZGPOcPWS7NOfEKLkOx85
z3b0nVNctvFD3p6o6MuX1sqpf2onfgAI4v5YdyxugPk729nqEU9hs/Gkby15bN1N7TXFodQKHifH
vLfAoVQtuVhuVH/gyjwJnVl5jJH7ug+875jODBpxzvcCUuFN46jnKba6DRRGWgOBFTxIYj5V5Gwn
hCxLlNEdUbpEGoPRAwDOJJTZEU7PLIZ7HXIgy6MAqXYHSm4u4LWWOJLLohLqHruF3a54dKerkIT2
C3upd7m7VTRui4qianQwPdsRHd+icPYKgczJ8oe3kMC7o2tP3pE1kkhpm5lXxhp7X7KeBfnUPzQG
h1Qvs55YtpI/4qy7tfLcQxsSHpisjauSrv5uLEV95XHbLtKa0dkgO3d12e3nITdttvF0+ZnH9r7w
hvJG1BW9aUFdcEk5MWHf76dW3182M3u2T9eWzmNMaplBTMucQXL507EKX0mLUeAd/Z4L4nrrOKzv
pOgNPmXPP9hZf2tlxq6aY62q0rhteg0TgKMOsYEX3JtOIEu6NerT/GEMxglQBBVUxvHPnuEiEI5M
JosKyj3ExTsBnfXAA4Muauqo0U1yV2xd1bf//Is0C+wdiWq0JavoJphbCmMWfEcuZm8wXH/QXjU3
dS/tjFwTmJQ2Tt2lm3vegSPlN4XchtE4a5dmpkRVlQFqv7mqiArv4MRgF3rh3ppFco8froU3E3qz
WYzlpHGiVdHBCqDeH2kgq5qs5mwfDQ2Zcl0WnDsfeVHlpeVNGzKSNdg0SIAvG3OF+/MFbSWIaSzb
S9usvk8IEPYZ2kD2rdDjJBetLnEoua8x/SWraj8lWCPZH8OtTTzAuSwUZQ7TDCwJkNLLIEIuN2x0
OYw7jcRzsNSjcx3V+fUPJLFt+ZsuSglZAwQ7H6DTmtYgnB+UTHPUKrSdaHYrcLAGdcVUJSFDqaoe
nXRMaMLREdFEcuDCQKPo8LJe/mgMukcbOs3SzgX5XC4n5MaP3ypVbLM8e+4YcV5pjf2WOvQFy4R1
vxD3aAP7R1sBiJPdTBS9LCS0rK/ylq6wLm3nIU30cxzB9W8LGwp43uf7f6eENcJ+QILpiHsvuIsG
Zk5Xjv0+eTRrlimSuwoX2daoajafmzS48r1HoT26xlNtPjXWAwqVRW04CxfnvWUiqqbmMUxtxXpL
iszyUIgdIcEmiJV22xY7r111TYVn/W1sbpvudm70/rtuRIVLq8mmsrCupY3LXcsOglAJ+rzh0xDa
9D2mVUXFNeBjjOGPIt6uvkMZiqd4j7BmR7P7TfdnwWxNBkAzAtusvEVk0uboCVmqzOaJrEnmoBHm
QcTpN01r3aPbXOPOYudJjPt+8N9Lw1kXEq7QJEttmYb2TVO2JwOQCD18fgor2WV4RUOpQOO5dr5g
cvmBQumRbEI+3TkPySvsvekm2PINC71u2t9FXbvwdbb8JKjvOVTCPmJqjDu69eVDg+MCHFmKf6Sl
6TKuNazayJ37IMXVHpFTBClVeEw2K5MJ1kQugpWLdSgQtaPc1EydlDGPj48U0V1R/yZL1fgaW2vo
til0wXDUEo4QX2Nri7oq/XZIKrractXT7roa5y+pd5M2lPuVNZYMr/jiipIvjvuP317+LGxJvtR9
ZDA1Ovgz3duDGVZADrQiI9HB1LEe2bZ5++NLSXUre449f/u3//E//+P/J48/jOXnf/7tQyKYrce7
zzCWxb8kieskoHChfsQmr7613/7tswAJO159y/m+nSzCfzvOX+7/192fvu8fCeTC+rtlOTbOGjJq
fGNO2uk/m/Y//yaE+XfP0oXhQDKwfdcB+vuPBHLD+DvmLd0CGO2YhslB+/8mkPNXwhaOS/aAQToV
LOD/UgL5l5gSzzIs7kiTUGV+pbvul1QkRVCdmxJccAy/QUMn3UaturfusX63UfVifGXei7JmqT9H
55+u1M0PdvHP0eJ/+cKubgjT8E3DEfPf/5TYUvQJqJkp0Y/p9OgUj1NwopHwX38JIuMAJ/u2Llz9
S3AstemYIaPXj2Y4i1/ZdpBsO7tfv8gXMvPlArqWpRskpKNFdb68DzOxqrLUev0o45YrNbGYwlCQ
ZBHV1W9yfr+k7/x4KYKrdN2lLemLOSPop0s25H3qpUGn06J96roHy3F/POb/z9DvOZPmJ8r0n17g
S8hQZnuOqFpewBuqtdFhHdeog5BplIeotX7zYl8ze/70al9uvSkZg9adeLX+Nn/SXqzHzKNVuqI/
71w3N+YcUbeqnn/9af3uEn4JMBKZErQQeM0oerOmZ73Y/3f+f8sxHZZpkqi+/P8h894ma7jlgiZb
RAra22/u6b/+iP75AvMb/OkegAU0tI7OG0CngUtF4g16ngfbGTbuKPlNitGXELAfn5ArbN1zhcXb
+XLDFYzP4SvwYkisYOQjJUR4RsehmEVO9cs0EQpv/fYm/MsnyrV8Vk0Plb//5YkKW2m4Mpv0o21+
euasIwe/3I4M5c9eBBqic91DOmprt0O1MGd/yOyAvGcTiu4xTxEyzTGkZDADxFxFYhbANfsOlJlG
sLGL4Yi8lnXXqW0eaoQUFuckwLHqIZTF7bcbdH+pDFwT+p1jMjj0MqpYQp09G+Vutorqp2F89rR4
3WZ0ytPHpnkrsavaKroa9WJWZi+SoWf05K5S8IE9gIS0YBjemeshUFsRtmtmtluJ0G2EF2Bq24YP
sRPyjPfGIr407lZa9SpRBA81mXvxR56gE/FcpFk8Hsb75D8nk7lozfr217fuX95ZP132+WP56c6S
JRRaV+o6A5XkZSTHuGVDQFeKN7zcjqH331k3Xc9EN+IY7H9f7i3q68mIWVGPbdcgr6Svb5OGIpB2
Db97Jv/yNvbITOMQi3/iazgYj+QwCa1lH/CCZwZweNWZ7yIL1Wd5lrYfs0+MVMAX7euxhmeYI/6h
ORY6iABipCghYRhtuMw6/VmTxVvl/9GFhBrLpWtyOg/UxuzGV4MmADKxpTS8ZZIcfDC+LtNJCYm/
7fYp91GQN8vZzl/DihGOtyjihxC0bpHL7Zzi0M7EdP2+F08BbrVkDg2j1M6RFP36czb+8vnybMNm
19V1iwLiXz7oJFEI7DM+aAd1eY6l21fRd8KCEe192qpdVrSShgraddcADyIlyogArc8w6nYfp/bW
yL/Z5og/ITy1ZbXA0bujh0XUAt313LwLBuMtFGDwOrX+zU/+JQTvsh75nkCkI4Tnsgj+60+uJcCK
9bIUR5Qwp3RytiqeW84AoFJ13aXDwh4gARJ1wr31GjK78u3yhNGEKVPHo0zDjui+hB5GyQypCqv3
oS9/c1sb86718x7q66ZtMWG3BbWN7fhfFujMdcy6QZt0xNKz1NSwmFTErJlpjsQVi8AL/MpMpV+b
+rMxdkcUqwvMyesSS0SPN7otXZqDxkbSIJMFIbIJK5bm7K3IXP36cl7qhV/9qF8WWiQccTWG8IU4
DWGEvQ9BoyCp3mTdhwyQz0QZ69pbCGjv1y/8daW5XCLKF8PwHYom88sN6Fhl4Ri4wY+Cj8LC6jLW
+rKvHzLx3Qa38+sX+/rwf32xr1WGAXWRuf1wVCl4BKEvnLJHqnmWYBpGQnKjMj/0zGx//arzpfvT
pf3pLX65UwMCZsc+GIdjUbzmCTNk8nX711+/xnwnfX0NCkGavw6UbE//8vGZ0igdkl54Z21+jkwf
X+z0m4v39ejqzVePcytFuu0Yxp+SNcnUaQkF1/qjG1wPFdIBKbYaHN+hrxYe4CdTFcztyoUxyHUp
iSdpo71O+nRvQB8OGcPYd+g4V6YRX1uhdl8F1rLB5GQW5cnKH399PRz96/pw+WnnzFJSS7mtLqGm
P21hUUhjo6Y3c4ychNr1Y5o+gvIzAn8SRdq2VyZANORTHj4o4nfcAFzFBNXbbxm8ikMB7DnXD5gm
0Au16wZbZREAVcWTYKM1HPxbrYJzxXYspzdh3oCmX1SGhKOmlsqJSbO9amskfdamD7N1XpsYLe4I
7Vsa0l064XyoP05ViAd5W6TlrjWdg0Y/DSnpIZ/RHW1EBx8aUdcRNkpuKnJ4op0XdP2zkZ51rvCj
kkMC9Shql2736kprZ+lkV48MY3sMBd+k8R5gXQ+hu8DtTu/EcM8waxFVNz16orSHVql58Go1aiZw
g01xPZX2KYzx64Hmk8WwCIlfI9ZkoUqaDpCzkPctHbQwY+/CEyRab3yRjXcswfllHr1TGjFjaW+Q
Nl/TPKYrN9LGN+/H5Lb3XoRgnDVkC12aGydSn/pE9zh+wle+ljV9jk1Svamo3HXsFt6ADd1/82H7
SDxgfekheqh3EKFOMi3JOerNs8doqptjzcZrrPVjES4aZBkMOeRprJ8iWD4VyAfpXXXdMe7DNbO2
pdmLZ51WkMebp6F1h1jpycD7iO/kFOrxd2hvW1nGDzyh2zxq7uCwYm9/NGk7jgqPcEJaUU8ALuLy
Ib5J9KseF22p4cBPELLHir7ZsG5yCfwcbbK/z+WNX1dret2QDM9k7KBwXKKgYA6vbWXVLx26aqJ+
iGklk3u4TaN0SRezjbZm2/FT5QcRAJt03kr9vuz8VReBjd9Uur7Lupy4+XbXORay3XppukjjELFV
zvcWN2HepMwGjMXAbTtY1Z1Mt304z2zrheHg/M/lRtkx/rA3G02iw+QnyDea9FEJ0Qq/Q2x07AHO
NMx5ZYSQHOyA5xJmAmlkmmHm1a3CkauI+MpyAD+f7niX8nRAi1tp2tlPUFGiy0OTnVsvjk6zUH1r
vOuiwyzpXOXkPygDti2ptThiF2W8yxDhDLeqAbpsuju34mPAdaDaD73vD2n/HaXmsQvmOfu7U5zV
zM2ByqinN6380CoETueGyYM+EWeD8EIPsgedNSeNnke4hwY6wGpsdnn04Iff9ObghPt4zupKHwS2
90hJaKK4NQQOzvS7qzGc9dG8yCfVHG3ScMhKeZ3YL3Q2J9R2K5xRXr0pMI0nwzFmm2ySQ1ZxVoW8
oe6kvNa7a0chSNQ3hs0cB3kdxjyCVMEA77r6IXcI4EzcdQaSgVHVvjMOyuuWFSAqSWSZzwi+be46
D7A9Lc62ZI5wy4klnM2D4acyATCQslvxMEJoWKIvXep1iWG623dcQ5rS2dYrPl0YK7MrjNJzyt4N
DcY0Zm4kUMsphxsYJys+1UWmjkZzAp+7mbi/EgfydtA9oPy87pkQYNbwe/eQAW4NwQuh12rEOY99
PrJDH+/Mctg4tXNGDbdwmxeNZHqTsQ50F+EXa6NHixw6ZEGG4WdiJRune0rw04zps4BrO9rlLm94
O59jkhJi3t6UI8smeZTD7YDQ1oJLkmBW6vOdQsHIoB2Vb+UffIYiekwKoIOWZhD7crxX1je9ehlj
HOrRuw/hpiydhZUjnTZgilXIlCRKwo4eOeQRf2fw8eS3NcU3Zu6l1xIQCwclFhB7DEpD1T4q+BuL
2pVrmUafmTD3dXOfhwRLaNsW9sq8Por2eSxy5LHhlmHEByCbcGG4n54gLgmra0s2S99wbjKktjKg
K0/WW6JT3yNb7/PoOIb1R+476LTzHcYtb9El0XvYd/7CMFEOCrZIhmwrB/a1BJ63aHHqFXV2gylj
b/u3iXUMTPGREGbK1Azp5gZjbKvea/3KqJ518ep20V2U5NeZXpykg5WzoymAxy98rfgJzOrJR3sz
BsXZ5yxj4frp1WNXPtilWI2Fu+4nB99avYF+TuAu8E3jrOp3Qx3wN+E/l0vPZEtI0k0IbC+oUSo/
xvLdgdpXtNlVPT0ApSbgjSiclgBS0snUH21xdkmHGii6LM7vmT8ieXpgy93pY7NwRlZ1x8GkAm2m
JaW7sjCPueMyNsC96Z+4ObaSGO/eYPQ/Ujc4/kOV1u+RVW56Ua8d1pOccLKixp6flN4hn777Y74x
aCOhNIXeB92flxXWgVyyBRkFelC8SPvNGIZzXFZnM4weMpp2yNp2uqfeieg9hSW5IIxxbJOoGnPf
yGMgScCwzy6i9MqY/7diBbPnpaaSHwB4ViTBeTy+gQC/0ux6BL1QXg7BUC1tBfQ5TfeD8zxKbSPw
s0jkPhac0QDDnJcSWkkycogd1o0+fl0L/bn+tCzX81zHg7VE5falNmTSHfZ0o8ejXrUMWXLYZNUR
JcSvX8WYO6j/WoJanHUIAvddA9y39+Ww07e56CZw68enI1C4db98eqI6Wrzla/RKm2iTL/01HsBF
tvjfpJ3XjtvalkW/iABzeCUpKlaOrhfCLtvMmRTD1/dg3cY9Mq2Wum8fGAdwQG3utPYKc83Zud9e
SCY76QM9lFe81C+/7q/P0FVldvxIpn9FvCd+H4Liatll6bjX7EzaCdGHAup/Mr/D2ObgwDnTWs++
0euDVBiUdIgYrcEx2dd8funsakAToSDVoBiivgg1rDhpj0nl45AzbrNGv0AQuQyZYAOQdOTjg+qq
9ugCcNnrcQ2fSOHJ7b12JfQ4E4GyKeS8gVcgUqUpi8+gLjdIQwySt1p1KxqhtvTRrmmIuU820QoW
3IP+br5bO972lW9/h+zvSoLh7DLwAZJENZYIYv77k92QkhTdvflQiFF5K6mwj0WKozWQECfNhmIi
5MLplRPwd0TJlK1Zk16Bqw/EzZ9D5gDEpbymbyImfQZCwtUrfDd4HPPhMYb+9spw0hyhLg+cNYdD
1E4kWTPn7zmZYpVmpgSJ+biHnXId2Y1jrLS1b9/S77y6fMWWyRqKQBSN/hlpsZi1GINY6tlMHk/i
juc8+5lJLfSgyrU5nVvD05HmQPpkTim8riEEAczJIaPlDQfVSVaANRzJ6d169XZQnHrdXckwn7NT
hLAUNMR525YGpNCTTsjjry7BtdGhBKIWHvi/K6lN6e9QmVVULGtOyrCg6sIcAhyLtLAfWMX14A2u
4vqu75Wr42r3PXE7u7u2ln8Hon+OtziPA6Q4ggTcAauYu0RXa8OhwO/kV4/HV+7yr5N4MrPFSYRr
22gJ3P61a3eCHbsJ5o5wg+Fgj742sXN3+3QhF8ex1YysNunW5ZDQ4eZB3+2Qo1zByONiWVwaj23u
ulM76RWjcvYeUBCYc0ZkAPXFPAFIIxZUdCOoNqJUNKfN4nmkwgYw/tocz16Ek6EWc+SlLHI1bMY9
fuOa99pJPdhHbvNNuQkOylr2aHy6Td6U58s3XTl7SE/GXVxAIjDKRy1TNOLvABEPurpTsoZ+oWdT
f5kK1bOy2pUh36AnHZIi/Qb8jlNp+jYKgSDBHqtkHTFssq/wrJRk9NoBVI6VPcgUdbP6M0zJx+S/
aGVAn9OQV3MnzJTr7rGlbxRiLxX9y8tTOnu7/5mRscjxgwiTxnQ+LbRg4O8h4T3HI8m1itGZs6HN
+riaqHxl+Be3u4TlIgN5Me0zHpm+T7zj8biXyh9QJPzfJ6SJqq5SshAtxfzawhMbSR+kZBi+PO31
pvRyOIUhw9/L6svlZTtzEOaSm26BGdBUWVucdRL0XdUo4riXCEVn1e3+Su393PuliRaVEJ5LYATL
24RtSukPB4QNc7crvDUP5J9X02p6mV4s9/Jkro61uE7WURUgMdTmsQZXfJFfqCaskFt9kq6Odea8
/TGtxQ2iNToqa5Vp5eH9oMkflf7dPzbvlyekndsewDwqKQG8G2lZn/Qb9CpKaRj2vVbCSjyHMlL8
3YReqNatV7UjMfHggzU2ofFGA9vOm9GRyUGa5n0JHMRu9GJNgiyMnwWTCmZ2Y4Ufw/h9QOW7QruZ
UgEQUbJ69MDQzbMqQSkpyIlraGAPxQSnmBSFBc2Zkm3BwqfrG5KyG4gubTRGPKVv72AJGn1jE9Tj
HDmBgSZPQP5xG9BPq+TwVU/KOkxkbwi1Z9wqhJj8XN8UkBFeXqlzDrEmmbMTSgxiatpi60MoesSQ
tvl9Ast7HRp7uN4i2mFCNxiOdmX+MopsLRCk2R3iDtqcMU1SOGaAndRCcd+iuzsGwkfXaEcCrPrK
yZxPw+Lp1GRVM6iDWbDSi4tHeo6PIMCOiZGcyg7sX99uX66uwBlH4I8xFlc56rRanHTGeP0Q7LvB
PpR2bP++ssznDuTpRBbLLHV0eqK3Mu7fP348B6tfb4ddaD/BR33tZVSurNjifhUiCfjQipjN+0dk
P67X68PL75+XZyNf2ZavqtWJjc38qunJVY370j168jrc8n8nxM1At8PpV4JNFR4nR3XbHaj8LXV3
D7Sw/T3xyrXg+tfO8BlX/3QHv8zbyecgXTU2QBFnV66xn2nIXeW4Vi/9dafxyupK8p8OeIQXpw60
N+33lGRtiDtYYZJV9i53rqzxfCAunPwvp/JkTmqDtkUH9ntvTBZdnndG+g7txCpM0cH5OU3ryzt6
xp9iBTGW1Km4berieGrQWVd9RXSeQxJVTrkH5yW9n8SD+mM6vl8eTDt7fDRwc6IugWlbhoJ1jVJQ
qtCj92rYomPYif2a2O+a3a1aF9/fS7dgUR3JbVjhxvlxJ3Kifhj2T80VPLqW7B/Pg205lqPa0DHZ
kQNVkHNc5a+d27kotBa28lvbCWtI6e3fgvvydOUyn90afYbEaUBFxS+TerI1hhyHkkz+bF/m35BG
g3167vUIkm9yJ/+ISq2GPn64cq+Vc+8mXoCiA7chTjIXO1THw0DnBuehzP01ylB2LL2GSnyr5O+i
9Wug9zchZaoiyJHDRVuCC0gRNR/SO4EEtanuJlRWLSjPRhP3X3pVzYE8zFboP/P4MRmO36zQtxNL
3/vS8Ud//J7AsN9sxGlbRHDRTmB6O/Pu8jE4Fxdh1/+Z0sJUwSzSo32AqWrd9x93z4/330z75enK
PVLOXlkDfCYwCtAUXwt7sltSBN+GNho8cCpiFzAbRxwQKDHdepgiuzh2KJAWWy0RDtUYb7rApPNU
d1Uj2Zs+LRreJFAA+gHaCaLdfCsTyzSSfkhHWH+7kMrjcBtYkOyIR09qP9CVJ9He3we1vKqqyO1g
2Ukz6fHKyp29ridzWjyLQVYpQ5sJw74Q9A1kpvZROK7ANTsQBEIX2G0kaLGDVPYy65fpD0/VqNs+
ahYhX51wNBLkUGfGhsuf9RdqhUSIBp7u30u9eEkNilOqYOnDfo+Go11uP2TnrvQiO/R+He3PN9WG
nobk2u42tMUflvvTcC9/wLk7Ag7ckE2+gs7MxfiJLI6hKeXD3o+f9OoXCH2y11dOrXrGLpMLobAt
E1+Yy+OEFrM0tC3yckr0OFdxRuROL89CmXdvafpPh1jsbkgmxPdLq9/HyqsigNIhCEQpZpWZP4+G
4Kn9pgYJJw0Qb1ObsWhibKGWlKkhddauTHS7y77HsprBvtt4RtbvpBLBAD/exAX0mP4tvRx2BWkH
2pOwaQ9r+MnsUuHg+k8W8tiUU+AkosghQffSXpncOdtJ1Z8oELEf0F4LXEmVxMdYkXzmRtwU4SgX
PDJlfi+Ys2ww+nvGtLu8nF8IyL+W82RI+c83O4ypIScF+IhxF22qnbY53itv6r1yOz1YD+ljdT9u
5Y2wLfbwVT8WV5JnZ4/LyeCzdTqxPrziuWxRI92r9Wsahi7KOqvL8zt76EnRGjKANFSrFgF8jmCn
gX5pv9exPfQI2R04h3Aormzc2cutnIyz2DkYems10RTGSQLPyMXVMZZ2Boz4qRI8SZHlHenfzjJ1
3en9vaTUUGWm646mjxxJpJDIoCs7l83fQtBhJ4L8qymSTVtHjqnTn4fY4Kh9N6DNy8fuilk4e59O
vnxxAHRLKfp8XqEEIF1GRRppbCI8pKvgEr28Gee3+5/NWGy3EaCtrkD2tR+am+z4nDX1lW04G6qf
bsP8BScHSlRrw2pErd+LFCJBDji6CM9bvVPn7uUGSdPIh5EQMAE8x6roXJ7etZWcz+LJ4KB2w4C3
pN9LaeFF1CePVemN8n0a/ro80LlykUbmQ4O9kqCUMsWfIyV60AgAD3jhVtT118gq4Onh5dmUn10C
wTekU53E+18EE/Np+MtcnIy8mKMMxWgoZIADNduwaxclD0ZW3W+zN/nz8izPnpaToRaG/oiYE/q6
OJKjeQQr0oZOO0HBdXmQry6NSxNavIp63xR+37GUr68ahb87QtzHzzcAljZQnWvH89rqLdxUkcpx
BvR92MPq6qDk85Vyzu3v/5tg7JwXpKgz+pzyBGDT5cTUgm5KEQDfq0XgaVieIn72g2P5tP86n7Dz
2scXwYDbG/VNOCWvrKs53+W/1vVk+MVU1bbXrMTqqaFBTTNKoxtDYT0Ehxj5ODn6lcJImoiwfuGe
zVqqMeTgcXAPP50MAZoWwKlV3A4JquJA0xsN9iprpdEwWiPnmjffBgNBr17YTXLtSAACkt8w3T5K
EoSKY0p/Ho3EMOSbtFjDR+HCBwMmZC5i5mh03SYI1ig5tLYQRmb0rpMP24O9ddKjBcamRyQgBbV0
CJXejvTBTqYaAtXvE43JgXgvZMCdkhwFIFTbGgker5y26947CiFyAbctnaOD0BzSYNxSrd92Zo00
omu2L5YGRaf1s4A7QBQPeQl+Nn6jJ32Ee7CbmlWq39JDTibux5UTfi6ePD0Ii0CCBwR54pFsn2J/
/FA2yib1CucRgm4HYBR5h9oBt7v3H68V/qSz9vCfI2Au3t44VXt9SACuYm+dNH0xlQdFvA2dDEP1
Vm19BXWy7A34wrXswFnLcTLw4jFWtLGiYYoZxyn8uLwXLoCa+yvLevYuU6amj0mcO0sWy6rGcJT0
qTLsSVnFbuHcI9Zj585oX03BnfVhNM0QMYbkbJfph3KM4QYfkc+s3ckTbGRtn0NHWKnbeiV6mgMY
c3Xt+p5/SE/GXMxOrlR6zxrGfAW55ESkciDDdr4/9ddM4tnTqVMiAKUrE78v9qqXjnqvQiWxN7v2
RQ+AjGcyFBBo8UyYYMlf523umCAQUhPWeIsyUG9b5je9Rx2urwxEhIvHAmFpOPxuLf/3lU3+6h78
y4xZdMUBzVAARCzeO5r2Q2QZKQDVEuFSDQ1Y/Zj0H5l0hxaPkgREisUPGm67YCP592n58YCwn7hT
TCjNdl10m5avUvChzFIEcsxH2pDlOcYkromfbPCnwfg77Tvuwfd0dgabAJ7qb0PriDmKo8m6qdZx
AKOWBbMO7cKR2bmSjqSuE/wujvuoftYDMuL+cSWUoHfTmwFpV+EAUUBIEz9EQih8lWC3SYvciNNN
ilLv+KutN6XqScI3Hc3H6V5A6IYO/vfKjLbQfr9aUnUvBMldr4YrDWOnQ3EitUgObgwjedDIKQEd
HCtPfq71b2N/h2bP2K3oq7LiJ838aOtDrYPQfROfUwMa5bqGDVn3zJFitUUM5iMeq66s+rvRPkbE
/woR13AzxSgs2srgheDcGoStbuKBwE1BM5BwrDniR0OuQ9Ul+FFqGF+6H6L2uW/36Cv1FcQC9yzi
WB6q/nHqSHQF92L+NOUHNHlF4TbJNwFMcdXdWD1F1TZND3qIeAgQ6wEyungrU96OV3EV80rcJRBF
TfVLooIR/olmCTDmw5Q/IcbsVijEza1WzU8Eo5LJUVTT0Qbj1oil91HKP0L9LUS2shEemL/aXfGH
zpkB+jMV2tnogadj80+nr+r6ehBTqquJ/2QOZGs0slj08Fw+8ufcBtpoaWpQQV3p8sJtCFHvkFpJ
gfWYC5ZWMbJwVF2NAK1HCOMhSb8yq7MOmEqXPFxvJl1U+sLSBB2CeEeINvayspN7zKcCMFN4EQRj
JguzM7gqKt5YDZnkOBpWNL64IvoXefyKevbluZ+zRQh5WqahYI9gi/xzhYURWi3Bp27umz43U3Qj
5WEYUOqg1tzXI1ch9hqSCpdHnfdtaWJUhWjfYL0NY1mNMwgcqz6qYXAcZUTosw2lxiubKp/zxlQq
yEDLsGXSMqc8JlqmpxVjHF3Ng8Maxch2H7vNOnpA5Xwn3/l3o5u48U3VOMVe8KzDtVD/XGrjC2rH
4aWvQp2/8CQ4mtA9Ra/GH/emMasLkWF4k6BP7bh3cblNni6v6bXRFncFgtJS6FCo3Sufo/bWzfT8
/Tp4lirNM+heujzY2Suj0c4sSTLd4MtojHc7jmllIFOLNh/uqI2kX+JI1zJf0rVxFm9RAt+ymszF
4UIT0ffNPD3aopVJOUlYSfFGo3FC5JQOlCoHB5UlvJFryDj57GEFLmbyGFomEII/tzFAvASQdzjt
80/zQ4fKCuZKUFaZ8/imrCuV7JonvMb5hsbET94tB9knB2I8YV1e9RzOOWDQEkALQWu8ysX581NA
ZsBLizjeXpfWgYebaRR34VP0LE+3yGD+ziyKaZc3+my2/GTIpUcrkFrQVZEhX7sVXlG6q17D5+hW
f2jfaRWanvLPcW1tXltXwiFE8GluQ3Ea7zM5DOjvIRqD+i5EY4+x/ZQ7l7/tbKka75AKpoUgC0bs
z+UwpyFXWxS09+G2PGjvw0Fyczf2qP+s0JnYEu7hLdKHzIZcHvnsu3Qy8GIfZGhj6VsKJtQRPxCo
2sSatIaGNrtyy76u0V920pTBrPyrDjefhxMLElpqnQew9JP0EJ3BbQifszmQLe3b1tlcQ318PXR/
DQdLgSqb4mycF45pZWZoD8w0fyiypVtQVDvFGwGAgJhehdv0MLjjilrBei7jNu/t7xYymgfzTnTR
AvD01eU1Pj/5k69ZTL4v6sKoYfPZvx5JunTrCY88sO9pynQKr3Su+L3nzOfMvQpdAtklc3m1sg5J
VdUHs5mMtZfimxkIGlYvffFiiLVXwd5zZXrnztDJgMuL1Qhy3qQDTkBiUx35+CExuYH65ee32A5X
gXd5uHNANfwNgyQ7Hr0oLyMqFXAJtJk89IH/JgY0EsTbIud6yhNYF92zumHTdLWnmnTXjMT2Zex1
8B+VzTZMtla5Eds1asorHaUIEmJuL1a3tDW8KX35aIkCdO36g5mHriX8MiHWl5qZ40t4hzyHFER8
MBT0WtqrENFz3osGCITSjsUN+XK0Tu6HbIl+kWVU34W9uNbX9da6I1TEBCRrBab8vWrLXr/VdoVH
68/68oqeg2xrp4PPuYCTwQMN+ajO/G/MQ35AEW/fbErXXyMjtS5erJW+7b1pJz3Aoejg5txdyzbQ
y8kQywuLHpcMug2OYh6oPz/B0PMGGksg1Hr9ifSVnUJeKuveYGSPHapAAWodahO5R3rBKljkA7Wm
Lo3aUBNEz2TRiJ86pyTtAz15+tHolAfVjJ6Ydl+L8EKO0SpV8js1+0xKHKe+9Uiar+YIINc2DXTe
5gcVfeDaP/Vke8z6Ld1B4Jbga2mgzTvI/ptRHKrs9xF6wlK5HfRtVb3VVB3lAbasCZ+o8bcdBPWt
8dmKILKEZJOSfRq6YtNYwR4eYdQpfku6RZ89Ig9IJfk13H6G6Krpdzn4GNC7UIiNejRKsijxrKC/
bfVhm0JvKd8jZ0QDtqdO5iZEeLfY5oP67ZgoG+pNyLXSKteBNLs1CaPoSkWFpGiec/Xogi/yjkbv
+fk3Q1nRWSMf38AjuUUr2Ua5t0afhkbDiwiYusNQhVtBgfMqsaCH3yr5zlJT+N9ip6VZLhaeC0u4
zzpQ/QOyPiNkulK8HSeIImCphflRRT6ZYh5dY5AC9zSs0gLZmR+DXjpVnaItBzNYBQDCHNG2iGw0
zDZpgxR1VT3B9G/7I/SSJX2vpeKUwOhhUiP3//2Y0El6k037onjxY88af0DjvxrC8EE1f1vhpyqH
LuxgdiKX8IJMYNKIqyDe9MXK6ap1a5SuqRm/SoUQ3xxWqNnaSIRvWwEQdq6sUO1aTQnS0EfLMebw
WM/uTSzkMQAyjWJoX/iP8STjGvZ2nirob81NiMKrVU2OOhQbS7yrgscqgHqdiuwgPKFK4oozTXv7
EqiPLUIb9Ri8dHCZluN2gssV/QoUmuZ+vBzpmHwFF+tmkPGyEqRJG/25M1RykGyM+E3wo51Pc4/Y
FataG4jlfsfIIEsPfv2zF8e12MgPsSFeqQKfxS7AmmCBplIMGYP051XUI11r446sScWdEgwi+4YU
byauouaXCvHJGK576I+nbF0GdL0Jg2sF1+iZzqYfQeypsj6XVPWvDPWJSYqPgS5GJh9Rup3z/kH2
9QYSgm1F0vNJtA03vDH/A0/odMRF1CEJWeQXJSP2symhb7nlTkr95rKtPRsxnw6zWN2o6bu6kubV
XVXfy63mIb1xg7e56T3VUw/xg7+Kr9j3sw6BLpmkBOjLoT7954Z2YhwqgtQyM0paifqeaA+jiqh8
FtB4Bnpi8Lf/ySR1InEV9jCN7oo/R2zVtEemR5o9As1+r0A60Tq+NVafdJLasJNsr8EjzrpY2smI
C4cPwTi+osC/pH3EtWwIG91iPdifgzO6spt4zbV9PBdLnQ648OmODTVemv3x6eaWsx/RKnoI3c9v
AZU7PJMrLtZZD4v0CtE/iVYqh3+up+4Hfi3N3nOUbGCddHz9Vaq61eVd4yjwY/56hC2OiUw2V0bm
4c9hijbskjI8cjYJhUMZGcXkuVb8p1GN141QuRFCPqjJok91V5UTxMufRvI9oIVXTnXXKI409z6H
EQBFE6nGWnCDSYNJ3LI75TEsHmZVu366pacdCbBvApylihahiru3hGxtifmq099K0m+KjpwtYrGt
VNFJ6btoidnmsXMi48k6wtdTb42QooBYO5b1XfRHt6mOv1OU081mq0tvdfwNNUevmLZahPLZnGu8
P6a0lFd4DNGrj7qyVeSwzSb80StCjDtFhKu7ILtLL30lxFuzM25iNBBlO0MESRpE2nlvff+bjN7P
YICIHpzGN+me7H38lGyNMHpsvM25pR7NqVpchUhATvXHhBsFMVQhonZYkInS/RcfrmyJ5wm4gdsJ
h0gc7VkdBanitSBLB6TA7RJ0tWH+HoefqXLQKUQL41NQ7zVkGTSh2Chy4Oij6fYhmqgDtE0GXwet
SPEYt+Q+08Dr0x9B9F4gHCf4h5xZixU9RoiUqRVWJn2L9Q+1e+ytX8oE8Fjq0EOp1zEdrxwsoeR1
qvnJCSggcy3ohcMLcYjS27SroBAC0AIXtAI1QXl8HGPZFTSYZG7QeRaLm94N4YQzA3wdeS0Mdv9o
NDcV4g/6lHmVqxlPCtuKlLFdxTVMtrxo6r3YvxTtGoL1BpKphrz8YH2IA3QP0Q8eZRetVBu0uilD
qvGZIgDh96+i+BAGPxT1pu7f/CpBByN2ZnbfjqZxFWqs7LGoI1DsPSgIxAEFFKkqO55aPKuWcNCY
SXWBuCNvDYKtDlyD3LEQB0QE5Oz7HSSKnqn7jxFSFhG0D82NSWMyCcftURAPLV0u09Hay4Lutcfp
ex4gpjnCj1W+Fs2HpT8KFjyu1q42S69V1DdklT5UVBoijRbQ10kfHkR8SxQLbTHH/eTYNcHRhsBd
RWI8gvQwCIud3yJBHsl7XwjsSAiecoRvZ3LjTtHvIxFtQUtyI/no+NLjUS7smlyFBdNrq74oR0o+
E/9aTA6+8gQjQJM+tlW+IvocBUh2g2zfz6KxknKTWM16Kt2sfFXKpzL8ngKWqubM+4aTWsU3OdXG
/MlAUiJ8EIQ3Gfnu/raZnmp/r6R3df4UoETUuLX1poMoJBFZfQ8amsxMy6UloIwOMaq02fDYBUjE
mg8+zPJH4bFr4Xa9CywL6czi0VCDl5ykYpSuUDZt21tNc+lMtWFfLhQoXF/9ZNVCtZEla/5mLB8i
q6L1HHqFcJ1Jn347rszhOMIOQuLZuoUqUA2R1uBa6Q7VC72u3LijGydwMqSwdGTGmjcpQQMVwikr
HLdaGa+Px+bFFJq91OkEh/pDM/7GCU1nyUEQXGFFw2NTI1ypUUVD6jI0/Z1coFhkhq5uda5MhKFa
lJsbWAWg0D+2qlchN3M0Rirkt0kAYUZ83OidtYUk9raNdse4gzrOFdRVgVIfaqyzDF4zIlsBCZcQ
jY5Vr3zoz0ZIPUpK1ap+n7T3QTOjb28za1X3kYcBagfajCmDt9gTc2smO7isgUiRdp9CD2vkh9+b
HK3aKnJieBu6p04vvWMP03swoKWJYnCzC9K76PiSSuCroq0criRT2MoS5Ln6+A4o67EE0TRwnpKO
2g7lc/xX9MPkcZXnbxMLjECAncVUT8sQtSx2MEPJIe7u4/SznrZRl9l+s5Pi1yqXD6Z5XAWRshuC
Z6GlsoTIgI+4Qia5gbTuRZYJcmmULG4Uqj6tdgt/5ooK3mrswcjoKQLK4f3ETFUx2GbSxsLtn5qH
GMkvqfTXvfZN0AHeSbA/95/x0D5H5HnQY8nejsZTJNREYvlb26qbtAjQITkeZFh4rjyhZx9QC5w5
Cj5Q3S+yaegEYvA5jnv0CkADQn5hXhnhfKBs/XuIpWsl6lBm+SUdl5pcIzsNZ0n13EbddoSvoZse
+/I9GNq14gffxLbd1AF6hHm1SgfL6bF7Qg/7Wx1HLij1tYk+qk77f9dCsn2tOX92Kpe+BP6KJpNs
ggvgC3N34sBDLxBmU8dSBJqIXiN6G4AVUiTRm2t8XmeTp3TEAYz94rNdVqGrdpooTiTiXr5R1+3W
2GQfCvbZ1h7T/eBkW9mWN2hv+jSkkte4vOPnOAjgpvpn8IUfiBxxg8hDBpGga67T++zR8qYtZOJA
NYY93GYrdB3WsRe6R6f3ZE8+9HehAZ+NnT9AqrMWrmTHzrmlM6EhKWRJgXlkcQJ9wexICMCZKaOM
oOPrtMmVaOKcL6orKml7Cm0qWcY/ncQSsWr47eEYbYW7KPqp+nf6VYq2a2MsZqGnkGJIDbNohzdV
+CV0j7D7Xd64c/WYk2noixCl5F2OS4khEgG7i4b6UUOAV8QCNqRn+4fLo50N+06HW8QnSZkdEVtl
OHh8tsctqZs7qmiPxLOreJUjiDm+NVdmePYoKAZQGk6DIsmLIVW1aLUo9qd9GnxCLFRP2ZWI+ato
/dcdV9W5WYTSr/nVDHNyxxVNqxslYoTSjQuY7eh3GelnMTzdSfb+jiqGF303nsiMtAciz1W0y5x6
c6/aGZlMkiqrYJu+6p/GLl+BhFkpu+pgPRi76hnXihbua/Wvs6fqn89dbnmQkGOlkjnBjosWNbqA
qu/bGmWdy3v9BSv5a1m4erAwivy3LD4UUjoNmSCJe3DNzgjRkhKjq6n+FOJvBZRHKBAd+ye1QrDu
NojfpWbXd8EKNQNb7mZtTsuOzM8poUDSYrGqfhtHDzFiCsVEUUiGpu3y5569CCRYDMpwGNCvstnJ
JiKkiaBzLsPHme3MAi0XNJCAshXmTtGjK4D1mTj871fBgAtV4VHQofb703hUVoX4ynHgYsswoKjC
GtEZsvSpWxPRQoxTA3BUko+6eAdOciStFqXWjZ+8Rgmua4Q6otAg4puid0J6z4fkpJJX6VHba4jg
pDOrJQxBfi7DkmRBv28g36Qg13xPOYjk77OIvl2TfW9EarzZQZ/oBhcQtmDxRVoPKEZR6Lu8uGfL
vpSf/j3hhbUs9F6fCtAI5PX73eRNbulN+4SET+SUq94bVkQlHqHr7eVxvzICf51BPO0ZPgp2Xl1c
fkRoB4gsDHEfH/wby4t28ROTz2grq7Gov5E9EO/Vp/6gI4YAOuuADm5FrhoeBXyCzE5+XP6e8/YP
tk3ZopRhiEvAXRnXZS9nkOCWbrNKboON7sSu4FRuu7LWkkPaxL1WKDp3sKHBkQwAtPrfRLNdFsVY
eYhmE8iTULMItXeVFK4MCdqEdPCVCZ472WRLFY2EKQma5cMbFWhKjh0sALWLj7/tbiq2+LhLH022
95ppP5vuOhlNW7xe4XTMWhPBEryOyp5Zhqzbx/lEweHHOgqHayXML/TM8jydDrg4T4NVB0OdMmDH
KVbc3CN8uiteq1dhg8KiV2/nfJvpqm5w37kGe9uvhw3376De8fu1esg8ZVtt6nW6qZ7z1bUS1tUF
mbfnxIqVLaTYFShdbpn+kN5XO8sbNsE64kGZVs1d+3ItqXoWZGkotEph5GXgIwtTlmQIDoroGe0p
QTs/ftDfQ6tmRf5kLnr+R/nN09EWdiTIJitAU4rR1u3h+Gx52YqkmSN67W24h+DZ+0/S4acDLlyw
rOqhdilVgAFUVSZfWclzB612xV099ySfjPLV4HSybbXSZTHZPBAp4T6l51DIV011DXvz5en8dXj/
2aqlJxSjP1HmhgJvxkP1qjo/klW1njbt25sPMNZyzCfRE912jZbiWnjWr5jir47xS6MvjqYZ5oWJ
5NO0nxB/NiDzLiavpbI8pIRhwbsQrVWRmLW9v2KRzvl/p2u7SBrLEKYK8Wwj5Ad9Ld40a21/3FNc
2iXPAh5X/jJ8uzzitc2cP+hkMwW5RPRsthFBcEdrXtDclNnj/2+I+RNOhqjVoFGshLU0h9aW6dA6
Rg9Fcg0Uc/bVPl26RcUkDcLJTyn27iFtQzS9f/RfrX31Ym7zzfAb4drUzj6lm/omvmmvrOF5Q3Zy
VhdmpRPKuKtUZtjvBm+8iZ9qKtF7VOh3tMO+mI+pk71dXtNr52RhWpDjtIBTYFqy4GFQPqr+1+Wf
f9YXOV3NhSkB9RqRdmAAfa071bpYh3coFa8sD8XfvbSObxFKWKU3SBZ47Trxwhsa8VaXv+Fs09XJ
NyzxBdA6NXVV8Q2DZ3j9DTKZq6NXH/x1t47WJUQOyjq5Pz5OL4iFXRt7vmgXDMCScDwLo4RfbCnM
xADNtsUOj3NlrJp3/f34WL7I1yzO2R1FeQZtGxk4xRJNBkC4DyBWYUf94y7WZnF1ygjZpiP9LSXS
ytJerMAi/dfaARykTVRsm6hcR1FwJUKcr+NfMz/5kMXOtwntvrpFxNWnO3iMbbG8o7fGvrK3Z9f3
36OAkf3TKIhDX6lpQRg6rvvVdCifmpfgRnWzg+rlDyWSqofLA85f/T/PShYXvhBikAVACZa3s+67
4rdPVrQM5c0I4BnZaqcQ31rlGmDybN5vVhP6156ScPpzksokVcjwYVyrVb3N75XDXbUzNnDc3muP
DV60sbPW8apeR08xHJflS7e5POnLZ0oWF69Jm+tV7g/mtAfgBz3OIQo//n8DLF6PAOLzCBlVrIR4
dxxek/BaXH5t2+bDevJ2hFEP0WzLAEWVAmCJV8gy212T2bXWOIPfOClN4wMU6JfndTYdcLpzi8dk
VKBuwFvnzfrQSVBmt5r3g4Y+l5IxxHy4Hp4KXA7CpAdxG9y3t8G7+dbvsyvZoMtXUV5G3olUS/6x
NlhebZ+NW3+4l/Ifl2d6dgiow1R+aRZYzz8XuG1QyED1l6BEkRy/zbwsnYtoV9bz7EE8GWVxThRJ
o+7QSdMe19yJUdUz5Wud/F/B2l83/GSMxVGpdeW/x/BpQqzMbwKin1HwIPUNbYPBQ1H9qsfKCepb
C7XEzopXofmrn9XBxQExQpHiZY68H9I+z3EKFXh+E8nP5fAwWS9GinSj9DzSmlHDVmGI0X6Ih5VA
oS8z8y1W7C6Itrq5gaM7DcdNEwg3Qu17o0FR1gwdXwU1Ou3Go+oIzUsm1rZvUJ4SH2rx/T/YTUhg
VKjgDAhlF1ZuONZaWKZYuSjb+ZSUu/da+Hl5iPnk/7XMugrMB2lCGTW5Pw+MOhV+0yXcjGK808fn
GKJ8vdxoMCdfHue8U3Uy0MLFCQex9fMK48nqPh6fMpQPbPmbvzGfuq25yVFGeVOvPMJnj+nJkIun
b9IlOjd75haKiNTE2wF+ksuzOgtyNv4ZYpnPpIg+5vpsWHrc1Eh90Boo2upNTNH+vzg7rx25sWXb
fhEBevNKk0yfZVT2hSiVofeeX39G6uKeXcpdVwlcCOhGq1WijxURa8aYgsnuf9T6vJ+/IZzag7R4
ufZVGL+kcSVhVROz69iNb+agbtLwiJE7081wNjo3Zf+01rtNLRqHCL63eiXb/DkT+3bWl+/VYtSZ
2Jwfule5nVseVa+5N9btIfUz24/W4l5iMcvd6hBfKTYRjv30whkMYJ0dS86ufBcv3CANJj2cM6pR
d5dw9AwtdeNKdIfsNQmwH6g/ejn05TlzjDlbyYDGowzxkrWf58We+3JTIny0lN+4026is7NI1azK
ErSg9NY2xzDtnanzZAQfuaF5QO1tpKK9gFVDkfhR0zlsaTr18KsWb6w087T6XtQHaDYfCorIZhTv
pllaSVDAQzZkcblfiblhR5iW6qgN6kBmK5QB5Li+UdLGzqC7t+nLGO/ksPdik3G9j3RiEqjA6XrE
3PZJyFC+ZHZ7RpFj+a53OtamL5IwOTiiFsW2zWCgI4IYhj2z+l7Y3WVZhVoHfacROpYMazymvZQ9
LNqNUdJmMvFrZ1uzOvtSR6dgNp08xLVbZK/WfIzDI1bStrSkXtt2ntJvVDy/swxbE7Nbm7BcJl3w
FsQAVZ0gF4LOLeHUbN7QNXTQsVxZ8H6cdgGR/L8P+yJjGhW51xSd5YiHgtw/3NV38RpJr/1uOPIG
racDEjxwgJe6yIVcQClXWdRXX7iLJbER+kHlG2OHpHse2ZKtb4IRHD2z82qt2Y1kcH8e4/7r35Hh
x9iDilxhvIbO82VrKp5BsRpTQ7N1eB5RXeCJcGURPkfm/4rc345wEVDx9UKBjW/STgNpbqS/JvFG
i0dbQRYrj1dWiT+Yl/86mMWkEIhVBo21iwdZDQi8lrZiP8Xu3Nz+YMifX4B+7N+SDXfG/sQIkJYj
0/5OYT8hiOCX6epkxRUDJlDf/chr1+36I3MwjLCv5eY/5T2cFnMmAN/IPy5uBrLnsGs6vEQHgq/w
MhSdZzbL+t/P9EdF7PejXCwoaTyKhWoJVJH27CjMASo7pki2uBK6aFUddZfTPtvcXjnq+dwv7z2T
YmgO2fGV2OX7O2JaWafgIkZtVXszykrVOWeu6bp1Qq+zGRrbYCzoJ7vK+f/pP347sHFR1C2RLsX1
ef3EPn4wDnH33KrXbun5xfnHxV2mOLHeVYmccwzFNs+tCSc74UThim7i4XjkX7mVP2U736/o4jVO
2QnMdSIkXUjU8XvKt9/VaVi/o3XftDfz/XQonGtygJ9qHhOLXyYq8FYEgvj34wNmaWqjzEujBzcJ
e6rVEwgxUsl5XrW0BpJrPccfX5dvx7t4XQxrSsNA43ild35hZIe+eOkbd+JLsNrv2eG0x3V0qH9f
ubVXLvOyjTykkZLLcLYA4neb1mHa45R66bb0P1VQKZ3f3j8gJVoziOz++8g/Rdpv9/eys6yE+D5U
Ic9UpKbsRNWOwyvNhh+Dy3/u6J++wLeqtTbEdmhU7qi03BjsWIq14ljoIP99HX9O9L8+hW+HuVio
GKRDQp1xIaOTbIJDcNABE0l24FY77disUb5ty00IWf0MJkr8a1/7jxn69xt5vtHfLlOL0Hwu58+9
cfXbM9W9QBgPS95JjvUGAa57LWj/HE+/XfFFjSfV4qQFFVfcAObEOMYFmbxJ/dLRMR2QESBE2/B0
rXX0Y1Ly/TrPQeLbdbZGn45zRBMCzZ5TbyVXPyP6/dBLvdFnzMLFxms1n1UhNl4yO9AVvvp0bQjh
x8rh+1lcFF5GWZeBfu6YJdoH0Gob82hbMO8HKofR0Nwy+0j6r8J6Fxs8LIQ3IX5K0BladeFqc7PR
u5sSd2YdRZcy+CNOP12Dtd1WC1dqcNOkd3l+rYd67Tu7iGOjiqOtGXPbKizQxluxfP73+69cCVx/
sMDfnkuul0ssn9tbynQvWYjN68d0uVO6W0zQ7RwNl3jCDMOurN+DtS1bBo6U9Sww6xMfk7KElF3b
KcSyAbMPCQcwcbQ82Uxdq+9cHTOmGXUBmfK0bHXtNZnIQ9l2FwZkyez8ZLztNbpyyBZK43TNw7+v
7cfW4benfdn7VvIlRP9BCGnc0VN4x+oDtm4b9SZn9ETwmHzyQ0fx8lV2MO+iTxWK3Prfp/BzEMM7
HDCFiRbwYulbpDIN5wqRnDFgVjh8RN1j0E9XYvGfKH8Rw/RzgxTVIWY8iDD//rbiWkn7pu2WHeZn
zJ1ggmP/PlsAkQjuYjLDhuUHvyhntD+uxq8frhC1owIfgRFz0TAvokkiZxAzq5Edo23robX18212
mp5SR/ERNnmdr661q1YR59v2Xxf87aAXwSQcg1TVJA7asJWhrLpTc4p9XCE3+qo/5Vfmwn74BP+6
wou7Wy8xpASsjJGRY8c2I+y9Kp/9SSXy1zEuPvNSyfVaKLmg2uv2xuosohjWKfvcqi058hqnSmSc
3r/fzZ/m3f466EXOEppyXCkNBy32tD2259QWcg2pLVXhSthEV/LAn4Lv9+NdKnhrbKCjMOJGQpV0
rXQ/xoldqItb4/an9AyRzL9GBvHre2mxD8qyF4wXQXuXFmoaEYe8xxCTWlFsjlGBhtB4zSTGCoTa
ERrTrktfJYT8+wb9kFxxvjrtEkAnFn26i88qCUxgQDRcq+pXae4n0TNjJ15Wk7Qu001Qbv59uJ/C
1V/Hu3gJhlAZ61LkeNF+gr3eQkUMKOYs57PZWXeQ5DzgPYwhA0l0TS9+QmN+5Qx+/pj/c8UXb0SQ
NXEzCucrdkUfkxmCZrrtdtJxuqtyezkOWxo8bnRGhvnqUeCPKadmZXrWlVvx06j791txGblD5lj+
z4kYwqsOdYnxUazKG+s1KzdGeSufnWOh4xnvZvA4y0xKIPcuk2Fb4P09xfmxGNpjJEGIM6LzbAHj
A/2zKrwFLfaAWeslQeBYZnYq85UWoPEv+NDkbZQ8JhqeCKxX/76vV27r5T4oRMhQHNuZGGlCxMLG
dymeBpwY/n2UnxqMf920i8XGKsvWkDuEOaywtuICzdvV1HYxX3W1blcF/Z772I2ZF0KYfuUSf9rs
+evgF3k0HpBWXk7n3Qk/2lun6AO5SY3GZL5Zjtoh3eOBsw9h9tWefsj2vf0moQC8ijr5oc/511lc
ZNMdyIdgFsSzPIxhKwJasOloivyewAe2DsO0frfOHYZLaBwkXsX5HKO15J0tooCy/VoU+5q90I/P
3hAxfPnT6RcvgogWFKOwKANiZPVRUpnPDk6Jpl179Oe/5b8WxG9HuQgdi9A0Vi33Z4wKpCTfArNH
V3k3YGMQ2V90SA+BZ14VZ127totwIQ2qtIQW15ZObz3vc5z2NNyvtTN/fKb/ubY/rcZvGeoctPks
WixT0mr0jafovbvBkdc9WwSIK4QwB/UpX4G8oI05rq9Kp88fzT/u7B813LejG4EQyNHI0Vtv9hb2
KxsEDM1uWNfOqwI1sabiHxFVqPThYntwpVW10X18D9az3zuBD/LFBmZxEDfBKt7HG+swrhgkdJB+
HM+F5Vt51oD40cG4ke+uBITzU//XuV8EBNE08dY+v3vS6U8GvOo2spd7UAtdyY+O0d30eOZYoptc
/fvIP1XVOmrX//vW/0k9vt21WMjbAaD6uaqeUP5qa9UzVuVt7Quecc66X9pfCvp/w61cYdNffWo/
pmyIumWZM8Cg6uKjK8JYSJaETCNdWiepS6c14isB76fhGy7xP8e4+OQAzS1wBLjEaKP6gc/MHrc1
d4xjv0o36qpxxnW4urVYqf99b3/SaHFgA+MtBXUvrpd/pyUtLMlZk8NzmIfcASllWZvnisZ/f3mI
PGFD8X5zLbz/+KWbIhhPhdF2QPl/H9MK+7gqlDOmSbtLlIdketBr/9/X9XMVg30lokSRduElRj4N
5HJIAovB8j8N1+0ZVBR7yQqaCDLpxbkRnKfQ6fxoe42a9FMTRmfv/n8PffGhFBM2s5UJIevcBFqY
4si3rR/RksDBfmeyR/L172v9qQfz1wEvVkv4nFqWnA+I167XrZ5PYHcgQ1komVv3KNq313CsP9n7
cERG6XGEkqz/kmkrhdoXkhqfU7uJ3gtuWYd4W1NnTGtWC/dzWOe+in1h5+hPHQq/eZfR2gb+iTbU
cq/Jev8fD/t/T+dSx808hFwsfXTul+ZkK+O5MH9B0nPstuEmOcquSJLZ74xN+jS8XJOE/Fz5WNLZ
7wFarHFplTpDkOqwKjl/QjTB3MX+/HzHIurh/touwvk5/lcE/nagixUyyZW5ULSG7op0o8n3Sf0i
BwwOM+I6zsmhiT4FzOrhMTeD3yub+OoKcP77/3H8y7WzDJfYCMY/F3r2UcLumu2jhQWJD8vFucPL
7GPjRB7TileWgJ+/Kaz0DNiUDL1cjteYi24NcZ6jmzqIfo92q3boxvOKt6vWFfzBz6646+Fx++Ni
/e2YF+mfOqpFnpXFsrO4TtwJcp/2U596wl4qbYhF0wvMmm5Va0c1cIrBrsiUMYab7Ha09cEr21Vo
3iiJK+NRFK2FyKGjpfZupryVtZ/t43U5Hup0q5uuwSaQ5ffgjMAEhX4aryxWf5XfBJ9kA7+V3rXQ
Ccp1knh95Bi6I0QfjbTrgg+MhYTfZrJrE7eHbvWQyHYkA/jZ59YvvOrbrxpwuIHs3KM0AdYA6+aj
UR9A4YzedBql56r1RHbgoXl91dmRLU6NGSBtoySnJF6ptOxy026F2O5gmPfHsdtnpjMIXJ0NE4GR
ZabMh5tE88EWmJ6E9Grqb4rArvqjsdhNtc10r1cafyl7X1hWdSIzuaA0rnUbKuJanRjzkMr98Dh/
GcqwMr4KzZOfO2DiwjtFfDXvM/1OD4tNLUMjdbRl3kjNu2FBTS/38BT5p/E1AIEhsiTb5GbE3yB3
WtNdNsYdmuO6vtH0d5Efy2Wv6fDhdJpfdWhnDM0Id2ah+IX2Vt3It72fwLQDAvArKddnygQwrALL
dBs0UwWQqX1VSLwATeKCUntwbWr9vm8/zOEEW4OfS4AIY1psw9nN7zix8YhCM6K8xgLhF7ORE+qG
yrPaXVFsaIQCQsqBNOSf42i5lvE8jYqdyvsQYuai+dJXWhG5AmhW9Ur7kEoE2o78u12JezV1DHBF
DkiGPeOvVuGNDMbKh8VwwuF2rF/TEe3/fo5uh9ZvujUD20zpZLJL1zlevEZYj0zm2/lduBq65yX0
MggATOO/hAgM4LRH0ALc8Q6cyFNtnhLJOZ9B7Re5pz5Pr0PkNII33mjdkQl3mMexXPOur7PRNYqN
RGhXTxY/o3m16mpPQVQ4aX1UyXXzlWHZ5e8Yic3iMaMfpuvxzopsWUJSj8WhPGzMadUFzNhDM3aF
Y4aigGlr9oPKjT6tJ2sdto8Fb1C6bbnoOyyY2uY9wBSdafrMsfZdYJflR1pugZX023iHGepcPKZQ
xYDpC49BcJgmtywOpnqq6s0ShPAzblt8E03YBo6c20nqF+U+YrhasgfzEfNH7Qm9R/SsMw1U+3Pu
Ju8tL3/oCDhfLp4cOSNgDwAsuLMHp/C26Z2odTGln2sgwe7Em6PdWUAlOh9yMv8phHfaCuRyBL4k
8Ssm9sNVP3j6W/acMjprbEboJMFa/jpzEW7yIcJfnrthh0/Wb1qFdMYNzcF5NbDu9cWbBj4nHsJe
a3+1oMEKR2Yj/6McNwHPGhTj88KwUA346tCcT9jhANHzIH1U7XqZ/OCxiVfCzO1vpW3+mW2M2BcN
h+Zd+nFW6M0wATCV/ORr0Tq/Y59F2ZXhPew24kVgfY38BWCP1mb0iU7IKaOPiZG3lulBzYZDMcQr
uewhUDiAE4ALytFKEI9q+1qwGBPBtQN4EzRVjHKYrV/nTo3exgJSe6wHB5UXL9DYn6rWEVD48Gck
NgWdYAVVyvJAgfcCqAUUn+lmWTbtYBuDC37PaZP9JN+iodDw68lvFRPN9Kkdd2WCG80mvQ3fExPO
26Fl40ghBPja3hhWnEbVb5PQVZqNRqTPNgN97p2pOGYFuw14i10UKIVsbV7PyVFN/UT/CKoZKvJu
oBGEIIh6uH5qmOAlCrTPmeL2D1NO+HFwaehn9CNrxXBKeSWiLjZt/c3UbKKM+KnPjrSD43L+uafh
o3/M0dYs8Fk8zss6iQcrO9SSB3almB8NdktYb38bu9AHbzqsOgXkuk3EE4oHkXHhL9Vwm1NfOCp+
DWtVsIf30fAiYAU4xJfb9C06lbzW6doKnWhyxs4r0q1q+HniS8a9rthdue6sFapMMCqL7C7rQHbm
hxrc5nhvNHf5tI0FO1U/9RQbKHCf5nxTWw8Dmhxll94J++6p/IWw2+EPppyPtKJ1NpEszM+BctOq
bhU5erITo22rTpBFPO3OvB2eoo9Z3tXTuvlYeoePHXmxO6a6K4QgMWbNKTrsVCtedMB6apSi7WIu
reldKipn1Ep7IQB0Fi17cCilqHnxeX2A8yEpzMGGBfAWHipnm/WEQp3pOcDlfUzQkCdblndNk9pD
+mnU8VFl4jW2mGfWbxe8gNQhcCBZshC/ZZOvdpA5euyhJumUz24L55Rs10vU+1oHSPIep49Dsse4
Iwjvw24fB7cBWCOUW0bgzf0R9l6VHmXTzwEqsBHM/BmpzFKvBhH6i+f02nEQDvncOyEk3Yw40Vp7
dencxTrWGepKFkaezETzdCq+TPllkX7LwYtp+kPwMgcvUv+V8f8MyT+j7uJy2M7ZTRp4uQHQ8V3F
+rraljLNz/CDxCQSezfg3GSTgXPLy8NTCYBgipEE8XlhUhFgIZaVuSuZD2B1V6FQr1NWYSP4bKvY
nhiF70HSm7+W4JDK1SGaEQ6ltJrTYrP0OJ+pnOnoL1PpW0zWkaFhRl/4XZU5pTpuVJXF5PdcAjID
RbP01X3DB1IUpJXT71FoN7CNvY77zKovwD6pxbUIkYMdsA2AFBBRuTOamj/Br5ozfdP0nwHXzv6c
bcSnTLF20jB2Nh1MSEW43tGkFFTNUdDuNeIvJUht2IV2IOh7K77R1JMh3uSMmBt15xiCicgzd6JY
PVDGnaJWWJudYSfzrwDqfJawEHV7jfdgzCRXmDaNgAVKwoUwD59XH82UkgtkPhxix1xMVwMfMWMk
mLHshgGjnQhlC2geujDaEmz9JitWUn8aRvaD8FpD/L2u0vdMUh010bd1g2tqbdojPlhykDul8hoz
bKJkpW30eLfIPago1lqtdpRmn3LNVv6mFl9FObpDL/uGyRuzwDqK/5DljUz2WvxkZLITvf+ltPHa
6l+j7mQVuwSikppLTjLdh4n5VucVmsoz4jJxMzPx5MZcVeljKpdu3N+Kav0UG8PbbNGCsYTDVIUy
1gEmKjniHAtB0NCJETMnDqUXuUAXIISPoWLAjOLy+4OCiDEKYWLnwQoM5bKkdhimqxRj0ZIKZmGo
jyuHOOvUU7Qt+UEZ2I1aR77eBJ4QPpV5vR8SL02PC+0f4bWIbkeYmzFSzybP4VaxeErbWmxOrbWZ
ZPOEP7KHLJfn+FjxAmfNgxw9RVzzMD7oreHPAb3tsHU1/TniI5WjwrNQieiDYAdK5S6FhP9E6kf8
5YHKqir6IiDX9igLszOff0N6MP6UYtI6NU2nQtYZWlhjhuVDrLwWDViA2G5FtLrCFxJhu6xvJeFk
TK999dFp26hb93lDg/m2Ct8rnW5Bcl8a4UqXNkDQBOlzMoxddA6Aw6HCwK0dCgyiH41oJxmHBuNo
TXkUZJqHymirzYcVbM3lDu1pgm2BKuwrY5sNtwKbGlXqlK1qiwmguXl8X1T0KSPjSxDGBF1yR4bc
061SvczJjSpTTUiI4/PffU+MqFVbmL6m5Sgnj4N0M+BsOAqjGzO6m4XTplJIDyNCl3UwtMTNE6Z4
5/ZhGDJbIeYFw0cWHhskstqMuzsGheahTek7lcgOJWy16XKVZ4J2gkdRm953perV2NVl5zyQJzBP
8b7rH6fkLscdPttLYK6mXTTFfPLnZ9ETvwIMSITHCjKB9La0ZNr7YgEXdqNOD6nwUjbvkfC7jH0p
3GXNky691LpEInBoJGnV1C8js7Nn6+65xjwJBo38KTZscPTqZxtG6zwKNzV3Te5oMWgk66TMeiLs
mu4tHABtNardZqj8RWttcle0iF6EbmywYtvnuNst4MPqpT5ZJjIRYOGbOYs2nYJWRttY+clSelvk
FQzjiW+G5RmsmDBqjgx5NiZMpoSOkUR5Me7qmQ00MG/NaxltrGT2emlYnSP7nPEFj82xhMrRy9G6
NGijR19psIv6XT2/zuJzEu+0+TEDCyuQ27Zh4ofVZ57cjtNholBJAHRNiqMgrEuI5yP3A21FP29H
ciC5S2E9V65B5JqDj0SldARTW6m/q/TQh4hWy3LbgdywVDTa4wHg76SeYkYwyk0ystuZn9ResmdJ
Zn7ulLG3o89bCSrgrPQHzErXJZaW8hi5M1JrI4lcqVzQGcw057saO1LMzsv2riKp6tsO30qalUv6
u5vq9dR7htSTF8P3COp9Po62rL5bJfmLRBMM6mtjvETYH8ZxjBEV+BBF8OTgbZ6+xAKzcvldljaW
RJqpHpgQOyoULirSCjzit12L2qEiW6lKx1T90UpWY9dhojU5SbZjCgAh9sxSwval/lQr0WqoAX8F
HzqdgIx0tVT5oqpHvd4W5WNvROuFgkSsVadpy9N4VqN34DWDYxVE/kAdMXTYxcuWE1e01/Xu3jQi
26IZEEmyU1PSLt24lrN6pWedJ5I9HlqYwI0ieSZNh6TDcppcYYl8OkRWxNo+xw/RsLiCtU37gzbz
0cAJntJDNz1Y49HK113LUDPGYxnmgJL0yCQ5YBCK/URZUe+lyrCPl8BVE4SxrbCnlg5txNIbYaLZ
X5vehP+KXphUncoqFWa3VtXnnooqp9chqPDj4hl3teSshoeXZdwIM7SyZBW0N2qdbnSje1bH0i0T
ZReSwAdj61j9XplRj+Xvc+WTHFVzx5SF4UTjaRpQXbIc9hTKRlFTbA03bZnvjDMX2VI8IcFlSIfU
zszBMt1NeeTDJuTw0nZQjbVaL9tlbk6ldhM10o2qFb5QK7bY9du0UKl5KHbZjiELYe8PaQZdpmhy
a2hsk84oZE5ytCA6BzxdyomrDluBaJuc92EVkU6C6CrBOoslpxPam94k86n1Q4wBdG5Ga2vhPvWS
Yw6m0/YTbR2TkpMhepKRRCrctM4Y3i+2qlR4Uydsxzh4nMbo2RhHtx0yR01BJvL8NVZ0qTSAHcqb
cIBYNhONFCxSdTeD494yr5JWw6lUMNYl/UnI75ae+AFmU1EmJoTER0uon0eSg8EoacosdpcTjJ5b
hTQ1zm1JGj19btfGee6gf4zKBmPZXZUKQPyQ3ApPGb+jDB0v7otMhKozP+geuzLeZtnwoljbad5k
0pMgKJ4mbC1ooDLenbpCZHlog3Rr9YYzRu8JPQ04dx4rC5Yv1rqcV51xMhTKw4WBTNX05FShBi0c
K63sJRTXA0V1HiJ/tUCax8zjj/VxJtQoY7vutcGNZNVmM2O9KPjSwf+sZ/h+vVPzrmj5pxmSFC+G
fw4DmkgrrEwT6td0eupBpoYtw/aM1gb3Wi05RtYdcjW6GaPGNfXnovbN6hwKQW/Mhd+3il+WDbmN
dosBXwD6PGvJ4nJZXlXLcFDCEw/PDhfiCTcH6qE9KOEqoKaSqmPTTq4ovpYIxIRkKqmVz07cH0YM
w3JiaAenqFKOV0Mx0GfItqM5cvUYB4rDuG9k0jzZXA8BIWROvYKHWC0PRUmq1i4rbbzPTNkLy/eu
WO5Jze5F5pRbqHVTyuCKwF1dJedRzdQQbXGQVsW0CWAvDtnkaOMmN1pbMvZDMBARLUeWX2or9XoL
uoMxOoUU/bEtN6cvI0JTREdLGML3Vlb2A/21KFxQLw7bTha2NRjRpVkOXRevWiHy9EL/lZAsxKJ1
CsbFkaxDku+lQNuJQFe17rOmGAsEgOF65iwd9c2kkgHErmQoO0N4URkKKESnS4d9dR7hofloBbcN
fdaUgjVTMjdIFQzuRmec5nXcyXavaScjeoys2dYk4dAuqlNVx7q86RSsaY8hHACauRapafyoqbdL
9hKzXzPflZVus5si75MKKyBJ246jej8PCuBaPF7K7IapV9ywOjs9J/uL9NoE6Z9aoEvDg5LKG10f
njUswOWeuURhxMKBF1SqSNuqmzrBkz6HusmyrDZ8wX21SlRhpWnD7YBdD0emhaoCzCXdNYJDGVHQ
JR7M6b08No4oZY5Wi1tVpgVUDvqrKBSrCT8ydT/opqdjDBpPs90shiuN1P9p4MyTzlIwnrSmhIDP
ojpv2+UkJjMQVtQJloBFT+2InXab0WGwMpLJoq3sqSr3IjT1upS2plIfRVUHuLEIJE3GseEWjeGn
RRUmpanTs8ZU0W1oMsG9bCYaJwqJXFRkhzagz0h7Qki3hgopqegZfaKGCGpbKV7H6qFgYZhnygZZ
89Lyd1JE9ljtRGmfER6XDJDrQL3OaK/gaUrqqkbk5dFdFT2BGnaSznREeF64Kp2tKZXy2A10a/W3
VmqAmca2ABk31cDmWu9RJuzbaVO2gtubykbH7hPoNpP7XxOFGHkqirjG1s8A/KX0+2qfIUCthBdZ
Tp1KLJ0+HRytOvYkfBJNUkhUPuHQUXLc0oR4taifOIk7prDPMqQDGlsBMgOtFcBilXm3vHV7rfTF
kr71rRrEhGQK2OE9Zdq9x5hu6g9RUPmhTjlNft9L6appEkeOsy+gx7Y6/aqSbZyzlLd3UtU5yHjv
aaNnzanWaeiHn6ZBUxpZLcguALnFOho+ZYnGTJR7RvYlLH5ioeWs8o1S1ttINNaM4J10Y9+PZDmZ
wZTdH889k8WtAKKM2FPAjo/uY4n2tqj7U0o/rpDoYIj06Fhr+iHlY1R+KeTLlvo2msg1c8BgluCK
9T4IwttKjmipvCQ5FqfSYyYbayUlJigs7iMbH7zjDeUSA85mE9hGndr1SDEbkSjQD+wYACz4UGvx
KyqOzEOf/b/zxRfphioJ/qBFu8ri4SQI8+9Ej91zC0NvCzJwAq2VnfpE8gY6uzwf5ocN2nz0QE4K
M4Tk2IUkOC3DdeVSrkqFysO8r+POD0I+PSlcNRCeZRWxKXYWrIMDrUQsjffiyHJfjKwRAq524i5S
q20BidscRq8mesZ5tolIAzMLWRD03u7sgzFMbi4pJEka/2ZguRb3OdaEJZTQrH3ql8yzpte863di
cKrwOCiLU1ng+hjfW6ZO8yqyRXqpdZfszQFaPzVhKMKgEYdNp6YngZJ/omlgdakzSLyKQdJ4mOdt
0rSgJ/URLMHaMn2zQ2o+cYZGtkurxlfmmPQx3pYi7QfaHeai7Vo92NbRvO1ojsYmqn012yU1G014
LeaptqqmnmY8X0jUemU5YWcgrTUQqAr15YR0TsXhdUwI29BTebnXU66ue/1Ba3O3WUK3E4gvVYeX
hXoUa7Zp1DdhIZYJvQvwyyfhXrXied9q3I+4hhV091qltiNFfpDb7F4P301avYMVr8q0XQus3w0+
X2aIjr4grTS/GuO1a5+T6FwlZS8F3jJFqeyxjbYjjtO1Blr6xBVbrF+6cZu25iGnoBAbkbfR3NUM
lKfFSKGWHCoxOs7B5HeWcchi9JG0kVVlpwjsIY/K2Y3PNSYGgamSQUazfUHXPQ+Hw1KgTAkjv+u6
FwyHZVtPHyLR8hSLUkbFYUXrmtfOwIRG6CtXoi+SJ9Mj3xil5LniNIZ4nasLBSyDsrmMjFVkzkgG
bZf8GpZw31ZD6I/56ygX/ii3q1n7lJLUCwW+KkmIMK/EkUO9VYSYt7mnCYNAffrshTd9OGjZOsv4
qiTAnBuZt6rvglNpPpThjaqPJDHrEHS0FOxpB+KzgVMnhiX0lZrB4P4oe2EW3ZD4lqqk4Uzcm9JK
V7aS8esMMldAPGt+0dywtMfCw9DIrmHe59ETtONO/t1Eqy55iMWE8ulkLluIuitD/xBQCeFLLN0W
ELCVjEQCV3rxpRJf4rhyGjVz0y5DhFvTBn4X5k3M5gmDAI6JSe+0tdD1qutWhs0sYOs8VJ99Nnol
RLqsf+/VOyvdDTQsF1wqf6Xq40B7X7Ke1QFDgwEVZ1S8leGEq7xEWzVazxl7b+IkPcl95A11cx+L
4q+J6V05Fm609kYiuhQ6mImudsPpKEjj/n9IO6/tSJVsXb9Kj3VPb3zAGbv7Ir1P2VJV3TCkMnjv
efrzgWqVVNna0hn73CAiAhJlAmHm/I2B1npiXjvDQYmtlROq3732EDVHnJQPeV4fbdkq5y3q1gvd
KK5cSxvI7N4LdPxbb/gZx4jOl8qnrHO+h0nNW92o86boFw5DmU0MBSfQLk5PGVF5O1R3SdnzM+Qr
rH0giaIGF93GyP4HBL4NmeBM8eCa1Sn1OqSoNXlh03EHjF+tc+dJ0T7urkxGC08rl1LVsnwoyKYU
JPnKiBeXvIxREMrX25VbpBtVvR7IhtrZymLV0dhyPtMTG/ep5sZww0PQJI8WfqhdWK88W932/B3L
RdOuNGfY5vytPH8qy5K+0DNv/AZXmhQfO9PcDTKmNrLEfNYc1hCx54p4iuMGaXL41qQswozIu+Q/
dplYmDKhuAQOiV3lkOsPVrgXCWhXw2xWqmnewp7e1BqDBllQllp4Zvc3HUrcSrPFFnZMpNpWTy6p
OzhejX9lkczr+CuumWb307c+u/1TQha3LJVVZWTreMBFkDWj7j6mynUOc95ulj2/WdEeQR6sYM4s
NLS7LWklODwbfmjkB+2hRydArAz6P6lIZ6jZzRL2+6ImUrXp5GNsiLmmDIuECTKKIWQZ4+QQV9+b
6NGv842GAGeF9SMJa4vIYMMS3xfXWnRKvEeXoQe9oxmK/YXRs1aoSZbFt4rrLKSWyXTn+HeNIJWY
JdIGrfKTJ7Z1tiXmnpJzamHwxT8Ctz0XEnNr2XqQfBRn3O2QbQJVrGuGeMetGN7F0iR1qgTf2pi0
fHfb8XR2GMCG+kOvX+tRfbbUZqPYxiKKsYEA8etg0ZT4wSeVkXE2To5FUC+VMFBnUqbPBrLRiqut
6mErM1uRol3T7hsk9OWu2CEXvKarlWo8GsPmp0lfmpbZZlDuXJZaDIeBQVfV+/UdSx2dWIL/zQoR
6wv0b1ozrnJ1bB9i2d4P6OsnjUV3DH+/G67RDFEQfA+WHeqjjACHtAqv0Qs+tGV4sMxh4/k8r02z
qdq9VLCiNvxjbGpbpUaOjD436Ig9DPm61o31gK6FXG117btE8k27D3tmnE+l8hS0jy5pE0U7hOGh
AsfR1qyQz7lxMs1roz7lzIlVtztL5JUk8pbh8C0oH+z+IXJ+MEOYJf1Jbza1t5LdM+QbjOi3ZnhI
0CbBXbVQWOMpV+AdFMTqi/zKkjBRQvJW3krVrmuvw+LoZic9Oire0VeOcv+N27SQi9uy9hep7SJW
H+AQ8hWj7MNAjxs5PeukPvjSZjJqpN/Qos+1aBZ2zVVqEN/J42VErpVYJXFL8yYv6O7NW9/aZt5O
zklYsz5ftRYaW96tWeCETI41D2+yTpqNuY2h02dRbDG3v2sJQNXajufWsVFxcm/04CYj1G7n95kw
r+tavXGV+OzqG7ndZBxSNRq/orlw4p+p4rPOPdTyt1zSH838wRNHzNoJDvNoIKiBwn+HPEzs62sv
MZhRl1spO0bWeHP3tdBOEn7ZAD/q+zD8nqGDO7iEY/dtyCq0KLaKkHiRATnkcbPzFKA4g9gN7vU4
6KKZP/qI4DQS2I91Wp87vWBWX37tim92/jkTxkoxh5Vrk/bLP5nWbWInTEyfSi++Bqq8cep276H1
q7XKKTaqBWu+jaffK/hIjBYeudsRKtgW1pYXjhnOybJPTdCvQ4HdWOMu5RjiWlff4WQxF4mxap18
4wYPNiKObrDRs0dRgsA0tF2IFa+Uxk9MKxSsla257m/9cC6v8eMDhMAyS3OeyKc6HjmUVY0z9xeW
oAvb4R386WdYQmAtco7lfuFpi74lJbAxJZK/4QIri1ZZ8wZeafa2ZohJ8cNSNrXYRwcRfkuNowwL
y7nrzZ9O/uA8hBrxeic6GHI8V89ytnE/AUZq1JUuP2kgOGTCEpq7N9XhoGYOiSEG8wfG6eB+sIE0
MfK4wY3RzoryWy7wh4o2qr2J+kdFLKSfnr6KpXMVbqrrgJy7NWuC+fBTAcuD3m45N8+MKBKx0Qgo
xjzIVnCFOUg9W5tSnrHm7yBrzDFjGcez+35t8ZiX82SYu+KIJQe9YISBS7vtgkVASufn4BArXkrt
JjS0tZ4EdOwYPs9qfWk+5ZqKu87cuW0II2X2pxjqUBahSMpsbsgOZcouQy9hxYMETTHdk+hl/sxc
N0SFF8uJ/EEKV0M0IgsI05Zfy0cn3KvRDr9mIzwQO6xJYKrOvv8U3pcnS7vGFJEZwy7Fk8vf1+19
ZO+AmkWg74N5ptxI8lVXMolERunaTXc1N7UkGjxXQkzHM7TnHhppK8InBnQunS9K5A53XfbdPZtk
l5IBCBePByLN9xbSA/JnliMhlq3ttUEIoVkq9aZO+b7qfcc6hFWBzPzAXtEVhwACsgMzDwcwSDj3
nJl/7r6mzXq4t7KlLu4iY+6zjP9ZIkjibv4XyFZFRtfIxPBbUeULCJ5lJokuslHzD80K+7OCcc0O
fAQQ03qVH8TOWpXnZOcvPrjsW0DL15cdAcyvAOeD7rhpbiB0lC7V3fMVi71/qBdQEOfZ/EORo7eg
9a+vd8FADCPi55O2qUswFlbbMm2/Fsbat+GixXglJk+ZfuWP657wDD8T5Zh8kTpXKZI7JqnM2Pvp
yMee+Z9MDrwaSB7137L+1AWr2GtZOHrYdt5m2VEqTzYdRs/S11eB6GAk0UfDYSjirYwDoLBOYSfN
dVldt/pTLT95JU4hK3TGBeOVdvL8Y0Q+7v0fW38LDY7Jh2KpEFvRJ7mAvud6ocvmqCmpC16uDtNm
cVKNO48QjqbfEN9PYwinFv4t7TGNq7lh+IsYBAxOfxazSNbp8ufSLWYqCLcq8xZZW51E9NVtP6Xh
qREb39YPilEus0Jae/VK9g5JQCy/uM4GXGPI8hrGkwBdNXSnRrurlH1JAsQOTkVzb45pVRJe73/j
N8H+r7/xBY63a9o0dj2+MY4iMGya2/w6s4hxzLzVyGeQdtVN/I2I+73YGncfXPstDO+ra5sX2Pu4
zEzTHVVEUT9Z1OvkTNAt/do92QiRhNt8CxrlXn1qH/KH4PgRkWN8Wy/xw6+vfck1wLmmMloBoNbc
FDW22PQ1H3y98U157xIX2HuJIGiG4A6UrRU5y6WyILaGOsgoERhhOc115/1G2b5/1Q+eYPMCf+9h
uGm7owBKazM921f2LVp1719i4mG898XG3/ZVl2Qj0T9ALx05MMbKmxsbNEBvE/QW8Pu8zo8CE4hm
py/MO/3cLVniM/LlMxYE82Lhn5OjtyOTsP+IPfLRDb3oJw1X67BE4ov7ya5njeLhMfv+9/7op73o
Gb3MbF2N1SJylrvK/xI6xzb4gJH9Jnvg9WN5we9RGlReZSZ6+37H8gnBc+NGu0kB6H5udgx3C369
o3kDKngFO/X00cMzEX/fu7MX/Z8vejd0R71ncDELZi+LHsIXqIcVM5JTRnTgR/OQrp3FN3eeHYPr
6Oifi3Wxlq7qzf9Ch8V8/UtcdEyV1xUSWjcIWpBnjI1+nhPHfv+GvsmWeHUNcdEBeaUhKUbP1y0W
o0AJK68FlqQL/PNm8sxdGVfvX+8tLqOiQd3SMBKxFP3i5gaegejVSN6KPSAKTEGrXZHdRvZ+FNx4
/1Jv8u5fX+viThZ+VFRG2KCc4EtoV7B05x3U5E8F+PCBdF5BWkMjviV8fWUp320wAHGS7tSmPqbK
8MGb8+a7+eqLX9zLwHKVKjAhccrWZyn9FJe373/bN99M9CEQHkbQSrcvOr1c1gQ2jtCQfYJKcvLY
dffpR5rXH13jotMr4r7IGoVrVNhLBndVBA3g/v/va4z/wqt+tcxCOcCZGbV15awO9cISNwUx+Pcv
8j88GVB3DAQTdcu8eDJk35dTo+fJaHf+ydo1VyDEm6fsob9iifHYXBNJzuWZ8v2Dy779DLxc9uIZ
0D23LOqWy/a75i7cs3YjuxLtzVvvxtrLTyT1zJP9gdLSB9e8fL+bsDWtMOWacnzy9HUpPtIVeHv6
pP3+Vv+hNyb7ik2YbxQJ0W7BQH+ul+WnUXNieGKBKW+znwWJmc+AEHb2lw9+0be7k5drX8wvAuKy
BDrHb3edHdw9s8vr7Cl40m4ItG5JfK+C6+DeJbn+gQ7qm/OaV9/54m3ztcKC0ogoS9MAfEERU7NO
vhPM8uyjMf3t4fDVpcYb/OqNiBqoqJ5LxxEAylcqG6dWZF4dscfbGbBuxRr22DvXXn3VGLcteGnU
MombA2js/ZmVQb4IALrpN4q9lJVq8f4NUN98vAwbzyeBYRYaNX/+d2AZUqml34F5iLbWlX2uFsYs
2oKdmKXzYo+zwK7EPyXZ6LMWy+J41W9Yu3zwX7zZL736Jy5mJQW6yWEc80+AYBDDd8dyNmbRffAi
iTevgnH3yCnE9GwSSXh1I4ywKhXN8Ia9gQVmp95ATpH1uxocVh4QBNVJiQVXQ/AFzEqCN0vy5HlP
IDu4BwT/RwRhTSK6e3BAxOrlk2WerGAX5TbrKOAHJskzyUT12SdVehsq5ALMK0l805CjMZtFOmZ8
03vDYQJZgyOonnSwhR5p/Cj9XPlAPQ+2/OQH175F53wlDdeYFMIQOZnDzlY2Ofkc2bvyi2LnBI+a
cZSCk+ndlJY+NzDmNJ2vlpLvpdJAGCrfZcKahT4J62ij9N73KH2wohps/SbWQBL02/cfobd/VtOw
NZyzMIK+WIWoZmi5xJP7vWx+HoiCa/0Iar95/yJvvq/my0Uu+gnJanNVCceLqF9MizhfcjUQqJZ0
+4NJx5vvgy2jBKzbI0X+oovP3SJpZY0LBQAEYliIcfbB7/XmV3m5wqXQTpOCELJAau5zu1wOyk3u
3GQEJpT4w3Xxm53rqytd3BkjNpO4Bc+2t61w3VSshH0brDCRPdfcJQS5hY6PvWmTUK7hrY24DCg2
Dv6+Z+TY0xEwklcfdLzGOB/9j+m5jRg7c0coz9rFBDL3rEypdRw4kZvb1J12KIt0aVftFlze1sJH
rjVwgdFv/d7/ZngWEJtbo9Y/2YlYW3a0B/0dm3B7NEzpa6DqqxBmYa7+xP6RaM6t58G2GUygB8nM
ajFo9cmkFyARQeHIFdgoR14VWrEyI2IUX0MjIzQEP6APP+kqchB2P3dhdyqyC/L5zmyjZUAONxu6
J+zMHkLj/kOxcWV8ci9/D8whbENjPm3o1sVIpBjY/tFzjI8DiO/GPiktCExQp3q4qIGJOeaxS9U9
A8LBFxWwgLv336w3hWle/wPjG/GqWyRCpLuOxT9AsiWA83eyZ2Sfj+gWLCr6/lKdAa8x5s4e7b/F
x2oQb70OOqrXwlBV2dIuXwfVcAupVVVSWlq9sX2eifzcjaw3wEHTN/2vb93/cX+kV88/avnv/6b8
Lc36wne96qL476P/rUjL9Gf13+Npvw/786R/nx4bP/mZXh7zxyl88q8rLx6rxz8Ky6Tyq/66Rm7/
5kdZR9X08fyP45H/r43/+DF9yl2f/fjXX9/SOqnGT3P9NPnrV9P2+7/+GpcJ//X643+1nR5jTlsX
P34k0WPy/fKUH49l9a+/JEX5J7o3uN+h6GDQ240PZ/tjahLqP0lu058TKRaqipPmX/9I0qLy/vWX
pf3T4L2VMVmVWa8QTfzrH2Vaj02G/U9hKaDObPCkusYQ/Pf/9sftebld/0jq+Cr1k6rku4x97cur
YTAlMW0Zizzk+WRFRcf4zyczNaveBkTSHq3hC2DqfN9nWrYf1KBZYkgUI0+YJ5ALxsppI/e+Zs2n
XS+ps/3LOVNd+/vAl1OI3q3UsmoPSdNkm1SGQ5h2CasJPJLl/fNuGQ8YFiaM4KGbo3sxFaVR+Fky
OHIqv9p9PikyBSkh9KsWfp4Dv43sEqG0XhymjWF4iKVOu3FeM69QIzLZYYSuQwgoDP9yS5AJAWzL
c96Sy+bEvNL6dJcgqQj309xcfk6VtAYX68wv+NqTFCv8dNHz/0Iur4uDb4JqRqpyN5WmjVo1DWSd
qTXLgE30rV4cpOjXgfJYygqLhukYI/dXOPV0eyPr+9OgmodAbo5YzSFXMQTZV0cPzn3oe3eda5mI
+abglEol/WrW3VeRBsFNZTXFupOcFq5yE++lNrB2JDtsP44JPlMDuDD5wNmTh/k/niGsZgW5DoWQ
k6VN7a96N2EYQWnrQjmaodqtYs1hvj1uyloldxt5arXLqqTeTS1Tcdrz46Ff2LILQsSAszBtEFOE
fh+6KdriY+Wr3alsj2BXq/MryH+dfDLClZ+MRubjpm4VBM1AjLZWZm1b5GN2VlWHxjzwYVe4Ym0b
oB0TFyldbDkXeowDRCcjyll0M8VX5M9F36JvHcnGqnbM5J6M4Cpo68e+CsnjBiS1CJg6CzWMrYMB
Iv7gsHQ+vBSnugSnvLWeqQ9T6aXx5VjJUHtyQj7WAAF+PiLuV4YMW0W1on4nI0wLEex3WanbWJ1P
5eem6Sin1FgdZ9Xfh2rj8S8nTXuvjqlskH6Vr89lydTPZdnExwj0Bm+9zhQ8DED1mmG1DgZLnWWt
1W2DRvYgvaneuR/aH2ahFNdVpguSMCBBI1Ax+5dNLAIyr7/rhMjA4/VlN5/q2gFQXONl8dLUG7BE
SVJ9TWpIc2bUOGD3dGfXjBtVAoDrCJBhJuD/pUhEeO31EdAIt+5BC9eATXzQ/K966l+94eveT/9z
YkDvZ7FGQbsdo3ILz2LrIsbRdLJwOkMDnqDy3hK3hVUC86hoSKiKUG/mIiApk/W3YTZIGwywo7k2
ijCqJlJbrfaYR2p6MprER0Nj3B3SMt4MTv39uc7O1sIvlFtFuXZ7v7iVtcRY9LLsMONQkM8fWg9B
wSpkt8thwyQqK+WuMMA1AObX3A40eOh+hqF1SlgBobsYILURC909+rEWbsMaQMhY4gF9/5cx/pzX
Pv8yQhGMC4gR8VpfjAtan6d9Z0XRsemLjWNL3mEAXaeFcA/hf7EFEZAdmkIi0TqVp1230R7CMCzW
rpaFyyD1W6ip+NbooGNOeVA/hX7uzrte/t6lJt2YVO5bSZRnd9DsqxBgUWT30i6WMmlXmDHp22m3
w8HYmE+7JUw1WO3jUc+7rw7QEuCdKpTeohvAewIiPaV9UJwata0UFqOBgZqJsa/xFFjZlqjPipGM
khm2e5+4jb3x7B9hjhvUrAv05OCBlv6168t1clAyGS2L1GOqWrjpB+uVaQb2ehgmP4mNtmpolqwb
o/zTn8OwE1SBqlutvZMB789jU1V3L5tMln4VuzQlNvVSno5ppsqLw5+PnCoJiK78TkHk43/62KkB
gLX2fFGArZBhX66SFQL18UrTlmYkVYeywoIkCPMAZZhGLmdtDTygVTL6VQVk3K5EOtqQSihoU0vQ
W7QYlh/9OqiT0BMRpr95rpvOHjd6ngHvmM55aanc0N9ImXn2po9BCpqPGY+WAgkiu03cQIczx2iu
jiSRyB12U9kcK6cir6S6ontHnaYaqns1SneOUe3NvJcwB06BvonIN7aWMiSLWnHVh2lvqgMO/8lS
XbCzfn+uTW0Jrtk+FGk7goKC81SSxkFg2iv94KOAuH05tPJcoB9kKLZqkg7AjeHP56KzDddpA03s
2gItj2Ro1Su3aRVIzmW4EW6iXU11yoC5j6bV6FwkQ4WApwau2LNRc4iNHBKAxdzGk5hcjaXKMULl
uSHVU+9QMqdJGmBaLZx4RG/cn3FdS7s6d939tBcZjm3Ms1Lj1fyzpUFsIJkFRj0TnjdsldiFlWum
Mdp+cEBBM7ZET4qitHZFb4qdWTMf6aWOg5r0wVYL+H3Y2+7HFOgeWCM0KTWQF1PxZVN01q9DXuqY
O9j7woe1v5WbuD8YWZvt8lGWSFjdIUq1hH9p3K36UNLhb5TnDjkfunDN9XbG2JLIZYieif616Jxg
rZf5g5HZzh6bBgf3RNcskG/4u9zBrn1ueakLPNB7wrBnRmQNC7lXYriWGRDOzImvDWgGt7hnNKtM
1sEO6SrrTpWOJ8ddd/F+Xy0uRzHDVOinkTXTbE0hcHKRnoqAx7edo5E5Ncso7RfY6RbL3itsUFIt
AgOqVmuzDqpHl4XuvEyHU6UJ+9Og1MDoezh2UzEQVb2uWKQun1sTsAkyFlbbDibnAgX2ArKCVdwM
uQctv0pOUwmbG/pGO/s0lboQsmuPK8pSxRdxOdVNG9Y2yz5N+5PIddSgLHdRFLF9RfAHuubbpTLR
i+t83NDeyp19RXpq0fQD0CYXVITwnvwycaEatcneckPlWrF87GG00nuy5PZ71FbSTawmd17iH8y2
yo4xajn2YHRX08bRwx57+OGLcLIKfPbf9WYCtUe06GaYkhIs379XOPxdTJZZA1qKARmCuIyi4dL5
5xuNqcpQqGgcb7Owz5aOrcaH1LXoYKddycvYZZRPAGz7zjIbg5reWJzqLg+3AtVE1MrKkoOK8xws
H89bXR40nTl9RqPn2A4SwpwP48pDR79xAx0ZVvq4TJnqpk3c+ogyTLum55cHTy+1jQ8w9eWQqV57
OW8qP58xfmrHp06lZCjKgxQ3wc7JELyEd3iKE7VX0DKw6W4b3rWpOLWQuAuPffRzKuSZVp7KcTMV
pchG0tVorzTZq56rXhrDWjiruCNI/FL3cj6LSWVRFZCzp9apYfrMqdiD+psZgjnp1ABJDZsmF35V
2qjaohCFtRmytnnofetL2mT2uagUce8mP6daodbFUfhZC8aOg/zY9kBa1/FqKhY6vHs7TMAsNbq1
i1tVXKldK82GIpfXDZNblGlEI5a+kWKjPjZPx2SlnsyMBEdaPRVHK2oQgVFDpd5KLdjBqTi1VHaP
kMK4GSoIpD7xHNOp66WT2PJh2ljjnmgVkS6MGtmpNoarGSjo/TohVpOqkx8TOS2OAzObZtHGOsR1
lprLqWXaVCmzeUQ7OBKPMpRdU5grU12viWKjqBX5OV/2rtVerAbFU++GPlXuGiBPFgPwzVTKzDwA
HyzXh6kYSXm8cHLP3UxFh45rrVSI00xFtf7i5Ggg6al5MhSt3fOmYD2aFeCc9QE2vid7yVUjS2Nl
pT8fEytlgkAMDa+Oq/2TFNvFlRdLzqHIakTuPEv6xHop2sg+UNWpCPtgWDRMzDZTUdH4KWND149T
kfU95Jem3dot+lsYpTj7aZNP/XkZp/5e8u5IrzBi+Gp7oxE1Gz75ER1eZET11s8VY6+1SYpib20I
YLSWssh8+SnwhnLTJALxo7b9tSFtFSpReL6oFoDdulw94VH6+uguewBjk56m86O23XlSVe16NRBH
VdLEEQZ5oPNKRXpb8QCNVVOjm9T9okjB+XuigjQ0NafeKDXEKVB6oufjflWNx/SBdO3BVWPu0B0H
w2yfN65JEcIIusS8t6qvbXKeh60/KHxzIv/GPmBI8haYvMF5y4arokZSpgwV+WbayF05cGNb9LDG
OqfV83PNMFnmFXBdx1GqZZ33MLgMGwAtMfVVXqjdVheNCdL6zq905wd0lB+GzlpJkVq0ibvCPzqQ
01GosvqVaqTDbQofusYrXIOpdJ42ROrLs2JqqJ/pkbOc6rh5rETGzUvDVDe1Tg16Srjo5Yw0Ud2d
bUtp+IjnOuTt0nTJckUeiml6qzID8QNrHcnKroUc4ROqP3i9l55kURACJilQyp2516G9a4tsXD+O
dUOemvvUVwptMR081tXjcVOpH0+dzvdCiHTvj06K8WfmwNCERu5O12wTWVBZFZejk2QENm5ArbPq
sCAlYStnD6hn7EOvSm/qshG3DlJ4AZ4pD6Hl9wdRONqs7BLMpSrTXVsiwcS78ZCKDFOEI8efm/n2
A9og+jYl7EXG7u86u0j1LfS58jxVBeNeYkYPvh1Jq6Ftntum6t/nTJ/Tjrduqvpdz2+iA1j/+7N+
15taq2+nkqaV/SaSoKUTT6x2ho+ylizH6Y0VNsmN3aj4BMZduJqKU4MhuquGAfyAwHJyk6lddSLJ
vJlK01FlXKGplhjG/OWDBhQaZmHsxtvpECcJ78bw71q2w3w/bRq3zvfVuIGg687j1ogXU0MZaDmO
Z47nb6dy7JkD3X269HTZu9UtX53lpaFsey2lOMTaofL6T0GfMe3seuCmCvPR7XQwlqfSikQA9Mqy
wuDM9yVEA3MHukdoLzJl6JdTXVCrzjU8GAhTYW5sp+LU0Nbop4QxMkTjWTEsrVOq6xuBf+eqbUii
NaiWXNdFnR8y1FIqxWQW97s4NVbjERFE7OkI1wg4Ivi7mLZ9cT0dNlVZg3rWy6y87pipFUIJWQWn
IfljPgM9FduaGw38bxjYcXd8bip1/VfTVFkgdpKup8qyHe4aefgaBb2ZneyaKbxRX7u4sia7pi7K
DwIlF/ZBvDE66tqyip2kIABKqP/P+VxmaD4rZ7VZ1bGBmgHfZS9+b7xBOta27+1iV7NPddw68wpc
Mk412EhEEFjiQSQr1xyVHUxthC50P7Qm9D9J0Iohrbaod1cxIgp1JKKFKhEvsTNk7BLiWgfUd5Cb
g8zXOq2ztm1DeSBUjBGoODuV5m/QVumup43rPrZDll1lA8uihMd+836/cRm+mBzmhCyTXlJUprz6
xaTW4D8QKamNlVZmkbTA4zXB+Ijglmfq9U7WIGAlCTGFINXxQWpjbeOlMl21XB8bZLUXhdmtRVSb
O9XTzF0nrGMhYm3dWCGJVc1nQpZmCATHiPsbgwX10kSeqXNafOwgx7pBgjuhp6B7l4b3IRnG7QDF
3DWddo0sgH2IcvlLG9TR0vVEcxNYJCpTFF0cUVo3ikJAH/qhIHVxINADSdNjSaQq+8YttHNm9zd6
IqlnA5e5rYiSz16Qa2c1Ue7trgS4IfT0StEHby530SHyqmpRdpl6zrw03jau+RU233AUIIiPI4z4
6BDkQHgKVSKEh3ARKR3pwWscbi4zxx10PvezXnbrpqav1VjDXQ1h/2WqJsWqrDUV9ZrpJGJx/Uwu
1Q71PSl5QGglNiF613i2rFh4bJoMUb8KUSWpTmcRZOAvUSQEWd8i+GD9ebmkGRXmTR2NB50Qhc4K
9CKfL6yIZKrTA18O5Bj2FSCT/vcG4rsFOxRSZKQiERioZTAnLlggsMHbrHYiOYJbzU1J7F82qie4
dZ39Lcv1bI8eUjhLNOdTFaKqU0a5dxocyYWCoqDNpQfRB8PgFNx8FY3jC/FGg+7XVMFQSHzsz3e6
irROEi3A+2KARe7EKu4R48bzXXwMXHTfeNDM1VQHr9TdAxBYQpJOEFWEEph7tYM0Vxffao1Xn/XM
38ilHd8S/WgPfdKEWytH88fpGNl934Y7Ns7yX+byZhz8ZN7rrBVpcJVZbemQGJrvg98DoJIt6zTt
1Y4vrZkYE0YeG6ZNgjAP6km2WA7TqV4wmHO/HegnWsM7td9KPZAQxjQxJUkia88tca9bu05XTtYg
aNDE+a0OTzOoeGiwTI6RH0hZoDq9SaZ83J02ja2PWg9q/6punFGUdNGB8cGSWVyEorkbBEUR3qcD
w9lLFxd3w1GDNmy1qFwNJoRtASa+j8NDHNrB8yazmwJpBD2BzINFO7YL9kFk3S4ev5zcR+lGDHK6
NBF2kucsQLWNbvXK3DcXiSecT2qrW3ur8ks0C01eaMdvl17m7OUgGzZyjMRNb2GygYj5rA/QTrTF
wuqieB0YnbgLAnQ1vIr1g23lysYtbQkuIX19mgmx8ZTqqXIlDfbLWDdtjMKCpFzXh6kkKamDipIZ
EwQJy6UblPUyDVX1GElZsxQoD8x9hrrDECdIIiLaWCGRMpOjFsKyovfHBKpNGoftTach8M2kE4JE
r/uHNm/qmyqrl4nwilknh6Ql4grCJuQkWPVOump6kyHGZ7gcM3QukgyNvA77mlhWMD6TUS99eX+U
eOO1InEq40lhGyS0waL9+Vopfa63dloWK9fK18EYwVNcUy2YQBLgm8pVXBRr+pm7vAmyTRsGe1Ar
ICNLD8iVeNn11KDYTZWZhQqKHsJElwIv36V6lu+mvWlTSrZAT2k4up5JSvG5ofKMtU0iutcz1Nwy
deMWDLX9uA4YLKs7F07cENFFoi7ueeDHTacIWLmpqsNt0vdRL6NUbz51fYWmUZoWzUEy5QbFUjZT
0SyWldqbwMqsGCn2vzeDo1XbzNVJ/0gQhxwEqdDCI4rYOtouVxWNPKkzawU3vFVjxMIjZYDfnhkf
jNcToPXPDs5ics+AbdHPWcbksPEqY6tXuizlg5uTF1D9HTJ4xCsw6llktSeDsbPca0ez0MVQDBUu
klkepd5bu4YZnvSsiU5S6fC2uB5WRgPZI8QiqERFMTqlcWEugrYx5rUGjdEwpGYjs1Q4V3YJcJ4+
957lkJHhQZ75u7zmF1WsxFw1Vuue8UtxzyJWMhQ3tl3tpse6yNMjJoYAZ1SRn7M6WiiM6ndq3rd3
mvB3vZu6M682k2U1hqvTMUb9fzk7s+Y4kW0L/yIiIJlfa55VmiW/ELbcZp6nhF9/P5DDaqvPace5
Ed1pcgBVUZCZe++11wL5hFMaQCico8nkr55by4SHSbfCI+Jp7o0xVFunzrRTEZpoNU1NbpDEh0iT
z5UgMAYOnjbZEGLvEp0ZYap+DP51vs2OAdb1dtgOZpNf00j9QxbNP/ZWTH/oX6sgRFTTwD77tMEM
XKONYA8rNoqpIr3p4unSBqN/aPPR3yul2i/HqRr5/jl3nN3sDWKqEGtl8JuFRYp/G5jGQTqBeRB6
aR4UVqaDdF/Z2brfqgJGPi1W7q0kVHZzLHYu0iBQDlJPjU1o4fYA9+De6eD5jklXfwvUcF8Par7X
R9ntZYEhOwE24gyiKsOtnkx+FjY0zSpRlHFndcQvnEBBP2hou4NrJ38vsrgh/PnROI/xgGs6JOls
w2n/CKMcYdKpmKsfbXHa25Cz/xrz0Z008Y+gLtp9ICMo6yRrmtXkzSZxw2ZZp3CcCgPmvrbRuhzh
gpUW8xjYYQwhD2bV2gkidd8kIOVmKwXz0tvgXAYtarHT09TI2ttq5l2UZnzByQNj/NDAmlk42p0V
lwsvz778+9ypzUlun15ZDAwAk6B+bEt8jgS11ZAMduO0mzTKyFIOW33X2DjB1yWE4amp1kc/KfLF
gKECM+mI7HnaYqp35du8R86dsNpETvhQW1p/0GDeYNqLcoh/IBCLYGyqh/IQum2ACNyymmbRuQhF
3m7gOnrFUSQvTcEtjKXWnjN3xC05wrxrTz9nr0KkB3+m0ajLUADw6Sw5nuI0/1nM1VTvrx0M1bug
7uvTYKX1iUX1GihhuLVkhgZinyR3UnONRawa4WJQdO2QaNC5JaP41riqXOO3JKcMvnS4SZuid/c+
u9IdxXqs7R0/BJgdZrCkTKyDNdkTTa/5B3/UDqGcCBDjjqSMFEyNZ4ZbQXjv4CcOTDEeSfU4n1v4
6cMK/qj8wQmC/KiwSTpVuhqf3tuJmGw1Em2XXhrBzg1N8KKd7FwtVMAckZHaxI1MV+Xk83ZbiDMy
Xa23Vg4lb6OKatNZenZsmppIHAbrWct8cYJpdl3mbQQxbgUXD1QgqQ8RbubbNVSW4DAcLc0OfMCM
X8ZLD5o7WLuRHUnIqnc0Yr8hxdZuqmM81Tt70PdVE+Iws+uHoFS+KF5enOdaNYpqVSjZuPW9gOx8
dj9bhV/52APUX/Q1Jvgyqqt7fJPNGUhAdT/WiraddHqWykgABSobyPlU4ut+ee9bITpyQT3uXb0b
4LfzVhqZWAd9KkLslMNcdfv0NsyC7jzoyVdZCe2SxXbz0AQQCfnDhgc1goYkGk/oukIB4WEGZOpx
DAKrXGh+KtgiUOSRp/xhWzmDYD+9UC7yOy54JcMigvYpahbVeZFmQV9vHMkDq/XkwhuGIQ9qXv48
mttwRZE9HaLq26J74rvRfdumJ6Zpd3Uz+tN7Fo/jLpN6fnSsZO2xFhzQlvbPmXPxfUc56GopjmPX
NHBvG+DGgcsUQwBTUJ49oA1iHTQTC9KGyA2mOigqlGInHHe8qXKn2XhWw7PjsX379/lE/x1RDs4A
YXgTlD7Iiek/4xPgAKe2UhWOWW+seqjfCmO8G8A6HdSpqCaw1lyFF8Tu0OWJa+icIE9Uh0ZsR7+D
6sJ2sq3fENvMBdzJwWSzS7tzz3MVydLgqNiQsQoVHm8pVoJ4+ya3YbSRTVahfWICH1Cj8SG05X3Q
ju4uHM3wFGNoEEnB2VGonrr8k1jvp5TUn1/bMcFagqQHcvEJCdw4uZ92oGA3dZ11G2s0+nsP1eZT
ZFd/GTCBmVkJ+sLGsWcMFpxygXaYC3s6GhWDSV48V5nTnxHakecgUb9pHrsnxx+HQ+Z12r6Rwnkc
A4hvUskry6bg0ExbSC1OYNHxra+RFkZbMQWt58i1T2z6HYT7Gwb3N1jTpxjj/OOSgOGoNrnphvk5
4cTOROMJPsOmlJqy1RMjvJhTUQ6dve1LVn0vbk9DHOB76pim5qrmO4s0d/RLkUMyxvPtH30VnvA2
62970beXyNch7bEhNDCJHO7dEcrIvG6cm7kAcnA0jcJhD0ZT0Q7e3i60CKrQMn3u4aEKq8a96K0r
YH8CMBCMZfTYY4hdRvWmDjcYHV8bQoFPQQ1xOyEuFtXQh1Ku4E9XKc7xoARFUuh/MPb/0yNBFFbj
gdBtfBef54FcT3yD3AdoY3wAb2nmF++F8BIccjieNlnrdIeiD+pF5VbWlmaR40opMt86qtJQF05i
uUsnjTww851zNdrYudIJVKo+AeLytqGuldcRGPY1InwBxItfxTCh6VDbFyd6mee+Nq5zKGrZTMg/
yUV/xrlNDwQivphdE4iEJ/+Tf04rJbg+p2A+cV17Cx6gMAljwD0KRNNcNm1Swf1EEfkkz2L7F5uP
Nmi8tKUKv+jS72FE16ULbbOD+TLgTT2bMKxmJe64LvTgq7mA2TNBC1iVWKijG54LKXgB0Az2Qlmc
iA+4i15AGZvkZXeB0b9ceX5mwZ/Xx6fKyuHms9tmHVtusXJL+KhEZ4nHwE8QHC4vvuGtI8Uz/x/v
i2txkw0T75XKDfrdMM3juM3k4NYb2XMTumYQJyPXYuih4a7pbe0GlWWikK7Ml4lt+VC4N2LXeOlz
bNuBCmcjtNumDsFFVo43ZL1AiaexuCyapDMPIYSUteIYt2lhpw+mfMujwr6XIJGmJUebVpuxi5tN
G2qPdezLo+LAq+9oyt6DurAcEg8efzRd7AD6+qyXr1EJiwQBjDdYlzd97hh/dXF+KUVkfSns/KA0
rzC1O6gWGH9y9P3TEwNW3FXx8sIGZ7MN/f0+jUWmFpWJJ6bzhQsTf2pv7BqtE1PEN/D+9/fwpN4G
ccwWyBD5vkrzALZp9TvfsSXY73kAqKRxMmqEmPocOZ+8gwIsTIJLAS5A9dsfPSi9U1a33S7gO8Dy
mWPeJL26tmSqXBxzrDb/vhDOc+Hv2wAS5XVcfcyUJOeJTwshkcqwEmNRb0y/NpYNFM6uoqVAx0zS
ZvLcOeTwRsFbhk5M3Xk44s2fhZtIZ0mu2x4QP9EPuOCvRPWHa1WH4qwAOSbRIwwH9/RROC0K1haS
SwKRWNU99cjWH6PAl6ewKmH6mQ8HtZCnfirGvtpGMpSEjzCCWlM/K7nin6aQUdpHcJQVLeLGPgzp
eKd2iqe0xzqp7VUrcnNpVUZOjHWTFRUAj9wu1y6eLvg69e6o1UR+vaafvirSbxO8UPHsdEXuHqrn
qR5cYkVbe3FJwDfQev+KsG70XlRt8Kap0Lb8+88wi+F9/hkEnh1Qjo7DP59+hhYQfKHwwG9ibhcK
aymw56pSIBlNKn3fvYmxewnsSkHNTSgX8LzeQWmdE/4rHaEAee5AL+9Hlru9bQ7fRlw1p7kgr+fn
UYtzaVGqcMeZQo/gPcKjqbTRqZ+KqBoeskyPzipaNtCfI6HQZNqWnzdfOKhe/Pu3ndk1Pn1bkPKa
yvbLJWjymdHEgE2xdQce5l4fUQ7xzWLRunZ/UqCL3fjHATE6l0jsj8EPbiHvNlPiaFHZr7SBJ0EZ
FX0fVfB2VYEkULLvIdq6jLA4bxrR5nuAdGuvy2G6T612S8gX51ovn+0oIYaMQsqSQA0cxF3nbl3o
ZlehbYHV7dQY256CUBf05GWCQoivADycirYz3I2d2w9uiDUxFxAKF2enKM/DCC2Zphdyo/fNcEMy
5ibtqvjOR4LO7mG0isPa2mWEPFb5ZDNYbt+sLCQuNJEpKKvlBaYmUmpWoIDDt3Ko0SBgW2cljurY
i4o/PGnGlJH3+d7zunPTiVMB6vjkTykQFmDb5yHg04sdPvjgqI5mvwvIUhnySZWt1ghGWZCGarJ4
a2zk8kIYQwvL2bgxc36GVsEKlmn8loX9tdBzfdrgEVbr1DNC18nCc6aY3IDAulmS2+ANUJ6qsFcD
YAs946g07l4ftGgfDG2KoI3aHoCFL8su13emgpAFacm2brrg5cB26UnKrYFFrKysDBWn4O1/fxSn
SL8NpkHjpnz2K6CP0RVFkVYb+Kz4APVLVqXt19gou7UihviQqM7J9/zoRvMS2Fgl0k2O60T3Vt21
p6p2V76a7Uojj0kRKIOdnc7AScs61S72NJSHBSk66qIsLFJzRxRu4tT1EZbrVn42fGsIxOzmhZDw
d3Kw1e0QDvrB1vNbl0QMBDoLhMZytzb2epxch77VsCSJgJMYgwJbjYR5nfQLJKqJlE37q37Qv3g9
OJHZ39VNTq9Sxii7SuUcFlI/gF1BxUcboC0tYchVYJ3e5j2e8rQyyXmyB+eusjznbozWNf42tswk
Bg5Ddc7DpPjDxsOc9l2fnkWTmLEGaHOa9z5vPNwiGnCsKeVGBAWhTZne2X71PZVmcgxbeCnzwIan
rneqs6GF6l731GOVGO2utk1jgX8HHaiqe0jL6ATwbFuUYbpBR0rs1N7qd2E8EmpzyhcTho8V69lI
pPMVnLl+n/GSdpnxLc2hlIx99QpgMVwNpDBvWYOeK8LNhy6xoYRXijaFDTrYuIWxw0z0cR9C7Wf5
JWt/CoNfLBezv8OOtfrkDD40l1l3DyGYdnJxktiRIbaGl8bHuRBK7OAy0g1kKnHP/PuzPN+uT7cT
2jVVJyLPDpSJ6vf9CSFXCCJN1MnGxsKgJOS1boto0bbluFRi7JCwVP6STvma92gZ6kbEHe5s5FCT
qNuCSTiL3n0IY4MpOS8FbqAnP4kIO4/dbSWAtmicf294VbEzDBRadDBsVeW9pBgWixzy4FEJEXHT
EH+SLU962Ejrpozrc6N3/rnyNX7VrngLq+gPCvEz39hvX5zgu0tiPYQxJFqpnzdmvE15ITueI2uE
/zEb2qPsS4QU2+TclGG4aRQ4EcELwcQ49NZJJyWPJQ8JpKEP41UpUfw0m0K/j4eHUSIYU6oFGiu+
fm3iXkWpF206p08k8oe9tUNggfwdL9hIO0luyqwqLmC6NxHhAYCTobkZ2hIQC/NpQ6yjJAUP7lbX
Hd74g+JZItFXSXKauDtvdWXfqmGqLPiyQEvisFsHSp/dpyijTDlNmWOmBwPdoD6aco4hqRRlsPZk
jtElKz1cZFEEWaXb4XvKH6rJzw3Iwjg0JcjEf3+4nH94TLAOLXt+XS2TqeeTDSUGOHk6xUrg1sTe
N0r3XJCMcrZatlZeX6EoMFXZmWh4U0lOOI/6YJzF7dwMYYsA6DaNmAvPrJMlAYp+/d7mYFQV7B5h
to6y20wgaukpZrvRky67ndvAsaurHqtpjXPIO7caaAhy8wcbkcSmmfQBxmvsCqi9I099M/yDmbe4
6srOuLqJ3q1C3wwmhTGih41KjmIP+H4+auV4EztWtP1oF7qHMtNcH6z6h+iM/mZgCYFeIU3vAyyp
TZMiztPAxnsOzCBZZ+bYPWV++y1HemhfkXcYXDEhWL/CCuEBbWjXih7ZT7DZwkULhntXpZ79NDpd
uYg7UZ+7QOanfDCfnApZLN/M4IJVbHnIRguHARhCNFDNA0n8Gm6FLj/HzhjHW34l5ChconAWQVjU
b4ge/WFS0f7pKLSJkVmaDXMH+wb9c5KYUWSFoltpuBkGIzj7hr1B2il51tu02klFsTcD6/qrVT7q
aVF9da0Usdih8vZFYowPSuhda12vvhr12C11R6hnkY6XQhLU86IAtvW8du9kieCOlrb9K+7Gh6GC
XWuRlPzSySQ1Go8Xv9PML2CsHfRIhP/gNwlIR1jljxocrriqivsgMs5GGk7KtdRICUbJR2uSldvn
QEZd5vu2C7SFAsJ3HfsokxStml803OU7nmp/HcEsrYWF/4DjR0eSOVlgLsVnrQb5XCrQNmvxN0da
zum91msw2MQeN2XqVGTnHlW9imERpdo7+Iwgr1262aBfXVLmPHZFX8026G58cj/Z3TpFtdAr+FVT
1FEOKl740zAVJjDWtRtE2kLvB/WUuLhIkPFYOGMrQOelzm2t9+SJ2Wb3BcqqY8Nz/aNVvJUVK843
HRt50TjY11FdK2tg4QMau3imDK+FT8+Qn08ndG7MpwdR634zauB7Tuolu7SGbda3Q9L84sy/VmEI
8hSQy8lyM38vAJMeoJGRMDAl9jZyJdltQFLXZm2I24mcaaXXbfEI86TNMj3kr8BY3gIwbG/kiex5
HGAwbPnwSt3AGNkT1Ywr6y/PKu/qQatO4FK/pXVAvrJ0Q+RLtUoSsOMo/nUk/Vr9w25Es/5h35NX
jhNExQ52Ndf9nEiSWcHY2YbqrdvSm8TgzElcU0dqNa69iwGMBLBnGA8bi10SDwuuIPi1BwUA8d08
BFmAAPVe56Eucft+FOVUdV29PoASWny0B6OrH82g+jl2rgoRIrYyj5nrH6P7IiJXRKub1acOtUCw
uPWBozQTYGxGjc2FEbZ/r360JYovDkX70OG2LxepH/ILmOJr4oloVxUhUn3RwC6haK6OEN6dYifV
xTKg7J3bTfx9CKloA7Bu2PWLSUnRz7TO2uTV8L3v9APZdsjcL3im3gLdz7ezET4XfWvJml0tRjl4
UwnJqajXyVSVktTnsGZvNXmWG3IskSPD+RMLuzIPsayaZRdDpD7O2MjBwHgYsPDqTebUyCH6w1Mu
3OzUqUlz5zU58pZGQ/6WbO7mpkbrHdSvYtaLQkNGazDck98jzmt64osH18IyVkvtigVY72rcC3u9
KrWbLor9laIy0ZC9+TXI0npXhuqT2tkWlqEK/6ePUsRBWqzPSYMMYOBPUmJhnL6l1YPT5sbXpkFb
zusbf9eRRL2O9Bx/HttT0t70nterIcm3Asnv6E2NfDGFOuEcc9+WxUK3RX3UpmLusbNmMjanepcE
yI0F+W7u0KrRW7Qp6bV8ThdxHx1SbGnpxSVAh+NUrjrc7+6m0Vl2LchtcCOniQ0puD3JDhUT+uz9
UAv6DCQsmQxpRI8V49Geu/82Zj5M4tALVrrEHS4Nv1zPjaaMxB/eyn8uPw78fJqBx023LYuN7e+b
WtbKUNQ+uhwgtse1FlSYYmNXGwtLwqQOlSVBO/yPY5xlVxBmKYhBjnpA7cITm6SE8sPsHVCwU4HY
XbyNFYUNQ1jgKxw9tsbzoe77yGCCc8Zd20HXPDfORxIFnW407VViJFusMmKbU5Gb2Yk77N+rkY0Y
u2eKJ5WkrpVldvKq1b2//fcNmAZ/zWSb/22fazAt2RO8VNOgpZuIK36/F1h5Uu9dNCYAbqF7VBBk
QlDYR5/z9r3QoAb3DTZjkaEjo+54moJKA3QBjtsm0dLoTfaavpHu3vvxBj3VfSWOH5eoWGP73LVv
5iYjgq4nw3LbaUV+E9WacdADUd+YU1HjH7tJ0/ImlbVxyE2/eW/61R5m3tSeSJMJ7efYuW3Qu13b
hdo+1ALvBjkL96ZVM3tpGKW+nqsfHQOs3KrSKQSihXsjYqQ3/aK7VzsdH+JUoNMmjnWfoQU+Hxow
DJQLObRXBV7M7dwWq3gLo6vSef7rEOjDOvYydTdX89RdKrwXT3zr8pSJGt8QK8GrK5ASxPolhGHI
8KnLUeCt6uBVyGLYFTJQgeFyNVmSBmB9V4eguVdE09xL1V51QshroFNzLEWuWXJUYoeMEH7aXAMo
gebOuSnrBCyhss32c5udSPINQDsgFscJ70UawPud2uf5D5iDkm51F/GkudOzjPJ+XFVep+LaitNk
ZYqw3M4XC4NIPw+9CQyQa7E7XltFZVwdU/kykuZHErFq3qtZhJII2aervvatewtG/ZtEk4cqx/e4
JJ3k638aO5+qi+rb6MAEn+XdZBSk4skI2jt1bKPveDkfDXcIn3wz7DcmieqHyo6jK8C6fDmP4Dt2
Wm+8qelKj1GRc9PUuY6JHHe1Yoy7uRrqOcQI2ZB8sxBOqHun+cvTom/SGuOn3OrGdUag/lRMBR9k
XM8d4K2/RWoECUboo9Mdh80e4Se5CBQYLsCwlN0qHruEOa6N77wujO/YiT1nXg4v1VQDd9pdW7K8
fV9b9nG6jl1nvFVbM70nZwtpB0N/JrSNUzob7eVcVWO8tpYWlcAXggt0IOXR6Jherk6nqIdIr8vo
h+RDaqPo7hOrzZd4G6zdXG3iuj4WITje3qy8YllnxUX6dnXBkMSVgEN3U9iZsZqrIkZBQE1Bi8yv
1PwiAi7StrY0Wp76rguA7/xeD0gB37bkzy0+3ttYyfV1ZTrGyknNY+OV5pUVXDxONQs6iquZqfoj
yJD3PlFl+txXkCj23tcM+v9w3nxNdbrKv503/fX5L/z6e/MnI/OsuFGt9uto3jltVnyDKyFZjRVi
ByHsJJAVpJNKQmig14TEla5qb35ICKiLHOfaDEp48EL0dj04+57MuLrOI2qZf7f1snqQqFhsh9Ic
AKwG4b2ADHExj8jRRrQBqLwYxmiu9aJ6HMMe6KbREaWqImWjMpHdmrGLNQG488UYmycWkNJfvHhO
jkCbaiqPluysF4KN6lIJpLyNFNPdKG4KV+N0Gat1vPfLlEagfVyGtGkuc/64TF5NsTi1co8pmi7L
fHD+5VpuBTJp/kgOPLLTO8S1agUzIY3YN1iJrp8ThEOCmPd/fpOJnxLlsypyqzLzXkQh8kc2W6NF
jgtkEbpucCrDSH+sMG0WBKR+VufeuVrbEq2aEqGzzK0RSh51fBjmgGrWmKIaWgVptyvKvEELmMIY
l3qP+8wFBWHq5r3J/HSwBrL0/EIx7itIQO5VcHdq6eV3veuF91WYvkadGL92NYrKKBipV7cKBC5Y
xIvnjhiVuk4RytPYhekut2S8Je3RfWlRtJgHGErI/qjHiMG8Pr+ntkGiqNilOnl2fqbG/WpnSwJD
f9+zes0ZcHigF2Y/dCjFRnBVuuyOAwVaT6Be8quiKj+KLsvvFLeJCO73cAfwsNzHNXqDah8/KlMR
9UD9HT27t7yImlmeHVd4N/OAdlLvq4PIP8+d+YCYm5c61WGuKkpWrXqxjXM4WWpxZf0iPOCr1puC
dLAR6NrXLJMFKOBakG9fIn2bFGb1JWrkKrNi683E5gXf0Om3gaiqvWeQvQV4OH8UUfY6j7ACeaen
DShKq3scxxCaqjYUX+SvI99UfsxNvw7mUYHZiy+/mt4PbmKjtm5GNHQfJUIewvZJkSuK/txkOPWN
qQpIEknWccaWtsVz09o4xUrf3cfGuhqRLpjoytZu6eC77Mopj7DSF1ncEVPPBPJSSVRYF7XwiaSQ
a5iSddxU51SLfhZFlJMOpjXHj/ZE54bPIz7aams8WWrR7bvUmdJ8f50f9ilK97H6g2nFw/FOgbGk
rXu1rVaK2fxsU7xW2WV2Czh+GjJ3uKzyZxWl8I+m+aiIv/Vpod0QaHPfR2aW91QmpQ8o137ucPId
XE+8OGZgHYyWxaNIkIwIyVBbZqoSbiUBVGVRkcC+biIgpnP3PBC1Ruhwyq5YiMIwlEXqKPU59OId
YWz3/TKE8Nn2JY2BK+Kiul17zWb2AWpiqiW/1USUQm1In2vG7VXVovqWmE192w0XZ2STGSuCVCJ4
Od2bUu+yK6Jo5qLtyWOKRJxd56I2XQu6VRf9aRUtOX1p1DaiUZFV35kIUVtTrbBbjQk43dmBFNe5
5gcRNkVVsiZOnZmNJlviJsl2rgqbhAYVIppVppWvno8NVZppvCV9ANFNofywlKL6nsf4pkRXv+LM
sYimjsrJrVPzFCtYkKmfxa/Cz4grMbRys79aJTUfnM5W0KiMrb0Tls3VVSYoSuZn37Nt4pA1ZGi6
2Ag37g92LbYBcXMAxVO1FPpWZsQiw7xCkn06CuRAetKvwSU4SPOA8Bzq06w18xBAKRujHOxjhYl9
KabC69JsnauFtZzdCXPbfISgpwM9XPjuifhonztNI3iSsSr3Xe2Z2HWTs+LjSkMeKJe57b2D6MHH
lYbWNzZlYIoNsf2vaS69vwZYLTHtzLeRW8fsn0b3hJVt4uiBgxSY3WFXg13rZDk+/TqpyZDT5uF8
81LwTfNJDvRymxZww5oZ6bteqeIpyvOF7lfDS5hE+UEl8LbKDWN4cQt2wGFSm6f/MExMwyDO/fuw
XgY61j5Z6lO7La3skLb+s6k1FVOvUT+NOugTPKz9Wxl56xyyDKKZZY3kcJZ/lx5cOFEs/Wcm7XDV
FrpJZqATbW0VjQ1Qc8lRQsrqmWPYOKTFOu01KpNrOLmC1aJelX5jfRsFGpoIAEf3UijDBs6f7mio
aYuGUomRD//nAygBYF5xUH8P4ApHDaL+Yfn1sxrk4rnPYcvt0jC4iSLUhK1M7iITz1JWiuGLY76p
hB2JW2n5bog8CTQrH75Exfe52QvcT81kivmLUY7NXelC+KpYiGtrnpq9VIl6IVOswq1mpbe+DB8L
YaYvbh1hJorO38xVuGMKEMsKYippVz4C8V7NZyOyMK0+Wriqyyx7cVMkfN0uyo9drGd3dYjbx9Ak
0Pqo0J9zo9+Odq3eQ2eW3jZKf2cSSXoOyfzeh0WLtqWdPWqgvvCbEFtMMzwUBl5Mg1RDLbpBVFTf
ZYb4a67VVdcijtmhz6jj3JnbPgr4VZBSDUxIlIj0zO321DS34xfBTaVs4Ga3h7I5hG04vBTBd5+J
+kmv5XAqk4asoqm59YN0JfKxIdjXDy/x8PZfR42e/fNa4fCma4HylIkAH0tV+0izKvatbzvB1sJe
XEJ6wB8o/AQQJ/jHzXsdAHO68EvSTRQ52rell9m34VBtQKVoF3dq6vRWu+kbxM+nvmyEJcEex5Ni
jwV6q1V9bKyuOWa9nm9ZQIdrE6AoWfKWPnmaiQeizN039JCBlnk87liQ66Kv7LeUKNWiq3ew5KSP
VSSVFcT2OZkqvrrv7EnIj/3a1RrbaGWmffKSaOoTCXnGj6hAQAicU+ZF6rLPwENmQmv2Sq7+42j4
1ftfxymd8QIxWX0flu1za43lXZdG4hzkHgy6gmSrLIKlrEkT41KORXyrD85fMUGf10EMBHoSFebu
NvIfB83dz+Mtx7DWeu1YvDlG/toQmLJ9HwgYUXg/w+QEzeHct3l/IWN3LU34d4cxVA5GGFarehzt
11xt3uDerW5JhTBZEtEB1kXgvPaTyDLQjeSceCQxshe+LafxrHjpmo867htBIqwo34xAMV7xUueh
c5FJw8/h+ehi6LoNFd7UNhWeHhpH3yuhlqI2d1pm/fOoLogBhLWZ7Oa2d66iJBybbdogCDZf4OO8
+WSBgqYg671IQOEZxVAfPwrmnOa/V7XGro/jVMxn5FFi7sc+W6cuko19r575P3l0THgQIaKKj8NU
rTLDWtqicnZzry+HbB2OA/HIqdeExGpTVUa2nqvCiJydozjWMrCy5JE7H0FwgyLm3Dv/DVKK3t5r
Zd/CTBIf56EDeqb3/hRBmS6bZEH6GBO79kVhbjw/LlaGbEHkp522VJjOd3O1rHMkQsz8aa6JaURi
gl3qWlc9zm1uUCf7zEjYy8wQflOvNxUBpuv7GSXCjkT3k3VYaWJhurF6E6rWHYrf7kvau9bS5+G/
2mnmbCOlnVLFWnGuh6YgCTlH7ClOC/ak+fhdx2ac3xqwdn87nc3YeIX25efpissjT9JMsTa1EGxS
xeulhIF5As8AYRfAsifRVf3eD2NlaU5V4FjI4saoXM+9emVKVGT9cTf3doZiL6pEI+d+GlzUzUue
BdWNkJl8krD+FEYNwrvU3Qc2pYtexQIks6/cjUBNLyTAkCc20fZoJbnV6FyDM2Qv+ByVdrkEMlce
594xQDQQ9th7KBGqO4FLYG4OQ007BDGW5nyS72cZabcKmZbTJXPI0Mht69Z+IpO7OAqIGCkKAbjJ
5TQX4/jcZqW8mysyzSSUAE6/mw1Qvxh+jg/NAMX4PH2WoZB3Zhzc94EoUQYM7GDvur66DjNSSUkC
No1LD4zrlIFc/1ubwjJE2rBolvNogxt6EVMxd1RgpE414qhzu9aV6rEG5NGXQfYgG/PSto1zqfQm
e/CLFF0hb3C3c2epjtE+kXgL594hTs19ZznBwmj76Eh6pL1JlPx+bM3oODcpbfbzaG77qHquMwlO
T6fNjf/pFHIv1R1Bdh7t6kGEvfZaxU0BSjaPNyRnaK++1h27yCrQYMtUEifHZpkFofba+uQnloM6
XMrC+z/Gzmy5bV7p2lfEKs7DqWZZlmQ7znjCyvBuzvPMq/8ftpLIb3b2V/8JCmg0YEeRSaB79Vr+
c1ooaDvir3ljui4Tu+EORdC6KINhXbYxeuOzbnxUE3s7lHr6StbFeJqS+b28zJ0p0g9aUhBTXrxk
kdvYyUlm/3uReGXAm6OFHY+605/whG6BJd2H0hPwgvT0MEgOtqYBPAHKYFUF39K78/+99o+tbmCI
5efet3d4q2zLrKlWXg9ax8p7VCGl647uDEQS9rY5K/Wjzdsw2vhivE29WZAZU4xcV4/E4bKLNPNg
zsX5tiFo32GfF+5LWSobEp9BMG0tiCpXTQQR3mryBvWShe6MwGi151E5EvbKfprE3pjFdLCD4vvd
flsadvzNDw7PMaPNqGwvu3K4UNImA1nqGOFS3wydINV7/LD6985kBr52aBwcZNPbfoYO9+0U6C9R
EvAkb/m+JJ6SXMhDzJDZA+qefON8G8mENDUKz9RvGdTM4Xu3OxRTXrLe/EH2FkFU2ePuYvPhrqsI
Doc3P0K6Tef3G9OENOvufVvNnQZUrNHqqF0sv5H8hJ4St0uT2y+DXfarDjDNVrJ8ku9LGu8a+w7c
rUsu0HCq4GyawfM9Fwj8rdzKojZMtRS5DOdKADr7Y0G7LJc97MEst0Ahm+19k98/xY45zMQ8Vqfi
GCMZuYtLrz1Xqf8pAjd9uI2KvDsbemTCLbDMoiAGNi1h12aZEZs0GTWQI8W7GWQdqp6tjXx8Oy3e
1bIEEll3H8XKl9uuYpMdxCUK3eoUpjFAzd8/WLoy25iTsaKky9m2EAGYhtOdwuW38hVfBURCdARk
K401Tf8pJ74eHqwdZ8N0zX4js8Aa3XULto4iBWbEZjsZpR0yhvh2QUHBRngzyvzPzSPYoGauvuI4
BMkHCn/B5YKmfRcV/iOFu+3Fd9PyXZvDo6QpC+dAngE97MvXeQZXe5scHcoTfDXYUQFUvGutfHiC
BHQjk7KZPxQdsq4D7L3Lbm4SBpAGJx9kUhb5CoW3Sv2phdzpIFktBCAI9lE49XlqbDTJ/53R6hvr
Zhffe/T9t/+bPdpfvnc36f223wPxYs9c57a3jG6/h07BYZchHprFjxzC6meJwgx28/wX0+y6Eemc
vnkWV0pjn8UkI4nccH3920LZS3b+vTDrqQj7y16yzW+v+/bialnVbft/7wVeNnr8t0kWyl6//0H9
bHxxq+VMucSYfpvFU0a//wV/2e9/fRp/2esv/6j/9QH1owp1gR1+tftib7WOeVVaKKx9L892dmCi
Z7ucNpXe8p6T/B+ZE4tVKObaDgcHyC0OfVIX52KaXmU0k6d6V+dTDCFG2N1OqBVhv23WhuGat/Ha
J7p3Lgmmo0autmO/0XPqMBK+jTIjNUe3ibaFEY5jKy8zcU9b7ddKOOVnpJERDhBjvsy4I6CxWeup
hbDVc6rZD5Hees9OGNFQfnBQskqHwO+XbUw505elliEljotMAME2YDMHzn5btkyYXnFCwHM6iyl0
iRaKpHqru7dFestNAtKDb/pv0wid3Q4mbHstNlnZNRncnEnp7u622XzxA7B+bpBfJR1lztOrjCRV
9Xskc0oDJ8DiKamjZVTlen79t+ctxdWnL+i0jBnV4Gk/fYlcI9pUyuyeNGDt3DGi17T33tqTGAlt
b07OANjiS5OpObWR1I8EWhNfpFGTMLn1grZot1SGlus/Jxbnso44fVvm1zcLFrsMgfcBHw6TzV/3
Xdw8JJubnj8p+UVubkHanxRSmgUJiwwcrqc+zA04QJ7Rk72l3vNXV6xxnCn6WryiVkHGRro3qzgE
Ru3ra/ACB/6F7n5ctkLLDJsTuLx+G5R4e3AaJ2maFF3GCbBqR3X3L2OeKcRbqJz3+1YdjlHOgxt0
SsRxKpi9ArSkOoAYWqy3Odnl1k192LHDdji03BYudUlVwkAFdGXUsYMC8Nztu9CpVl3bOPY+cbIf
1EcOh9v02MJtp4TquS90196PQbHwygTe9jbdVsigzfWphOhZX932rzxzaxqjwx8kFXiFPkQ73+lT
MNNwbIuN4tWfPcXUJyTL1ORTEg/Woa618KCrBWGdIMtMYmFDiDTvACaWErS7KSyd8FrV42uXT9ZR
vMbMYUGvUiRhDkvFUgDljt1uUWlAx5valkvQ8B60jKC7NWaau6uG6hYS9f+aEGdXU86JHaUPOoR/
2kpsnl6Y0JYcZQ+x3HdrLJuyLdf8MDgglZNQfa80KtVVSxMUCuL0pTN90yPF37+xSbeeoKxNxmQt
I+/3MhkqhQv+pSmUdddwgHaISUspOCWUC0e/FwD+pTL83oibHkMG/G+702bWlqdst7ZbtyZluNeE
XzpD4mKrclzbAhEM38nkMP6c5BOYVk7QfE2baX3LX+goFlyX4S3VIUNLmd8OYXF4O/xjrc+shjbJ
quXv+4Hc3vyOZLG+rrIuPqhGOL/T9Uw7ObyjVzIrtiFtTgnKMFcxBbNtbtXWhkTFZ30YGt21H6rj
3T8bAJJ1MZr0t+Wm1wKO5YrU9p8tAvjayibgc8kqp7jYvpduAJ0RPg5GhveJpSezaQDI2J7Jl21k
ug/ibBOLcfH5c92/N0zIR61DfURXM4kUY6eZqeeCK2jBmI/I29/GgVVN17k8RJqVQf+2uIA1/eki
yR8rd4OtAS3TWoOCiciY0nwPB9fdVXHYPMaTQbXt0gRGEa9AUE1UPA0hsTqrWul2ZX6c89zZJbo7
7ICWGh99yiBXZhNMZzca1KPrxvUqdYkGxXpgkr5NrUtB8GFhcIi+BQurdFGS+p7d5BAFSrMfdDN5
9fzv/x/oyL+5dMY47Kie/6ra8IeBUrIaLj9/nhD1GSmW0rhhpOQoJw1p6zd2sgrZZkbd4SEvvHNs
u+VXGPxUMgRa8l6DG3oDCMXmu1ONe32q0RhKm/xEsG/at41uXLXMRyTRJ7Xa9wsDR21kX8lGX8JY
f1Wh4njuao0atLy1dhKZt32TtEjX+2fNGYePztPttg63+XmwIVOUW7qsafmz20XL1f6+piiV4aN7
ISI2r7S+9C9xms2PVgRnBMyMPTQ8aBGqRPyXwa0xqndKFDRLNoH5KtDXk15TlENY/KEOqH9IvPI5
cI32uYdWlBQ5Os1LCiEm1A0bRGit5VcyRwiRm95MjzK0IBqRRdGUtu9KozyIGeadn4s07tyPXZzA
cZrq1ik0xo9h6wYvU1SELxWawrsKeaKN2KSJUi2G7dlIDncb1AsPhje6Z1kVu7BVAgPY3jfygVYe
9CDUoSVnc2l0N9Q2dcmL5m5rU/U/c++RIgxKVED6INtWGTQSxO0opKcALniUMYF3uPNiEmhTl0eQ
mS9OjplBLHJ3MsqIUjlYeLZvnFD8LPjjWPzFM8x4FRccLrxNNn5pjLI7DWY/hFsvSk4yRFaG+43Z
vae2BLR7VuVP0vi5lj9lRrYlmDOcxTTXqC4H4/BcWlFlne28QMIcnJtrJO4mabRDZKHAkIW1vqNU
aPriuO+hmUo/l3maHAhS/jTn8fvO6Xj61RTIOyqR0Ux7oUi/41un+kd7Gfad4l7AZR7Eo+2vbU3p
S6trpbPuxp7f/Y8GiscDms3bIQ/2Xb9znMb4xx4+tDz7iXHO+dXP6/yLnQcZJHH6o6qM+XbU/lFH
oz5Lo3CGvfVCL4g2lpYtpIVpexpSkHAQUb594NYe8XI0knZx3cfUZqOsufB8QGXIQTWl/AMo8j7P
lWFdwWi7lcnSNAD9InrbQfc0H8WmBPZS/BJRB+NSp/HodN6Gc5D5pXNrY+33Hr+pXgcvZGN+FIFi
fhk9zpBQUKMrleUABiK4nmRBrHYe8lAp9LmdCVoraFUEnrxzOpSwzP4eTk1ACj9t4ttsLLMytErl
fBv+do5ITT4HQxxAOIO0mhp5KDcMwZZqMe21883wNMX5vIJYVXt1G6d48lTnKJNBhyloulU5tvaL
mLIk+lEZeXKWkdvC5c6SU56q6EHyJCU5ZgfqLuzS4tHpmzzdSJeKxllNjdNtNoh7FJcilRdDwit7
rGOb6ogkB2FTfZXzuQ7Yb90v9rqH5DwFWZ3mxsDn4MOWm0sbtoSGYr+M1jKVO5o1cHydH1No8db8
7XXHNoiom/SzZm33mfeNlP9K0zr7h9cggGMadkHKqiK5+ds3JxkHutpwxReAsfm+VAlS5k37mC85
dIBMRwIo/ReSB0C1/Kl/UsuEisR8UZ2NffvamCSo0yHvn30KSc8GqKyV4KsMW+/Peg5hbOv3xnsZ
ymyb6fpt6MNctBobozpHPUgJ9N7rnRLZ8CV0g/Y8Ew5ERCrKvxd+82AZvvHxbx5ZaEHSOPc5+Qfi
4+mA5myz1O0zkEbi4ZaeBWgwgCj/Y0IC6KP2QRZxSAqN2z56GP5cYEXkO1s7VmCNXNLDNW9fy6IY
iOKFd30+7yC1Mj4iC+lTYotwTLwMlZF6LggoHdLebxcZRua9a1r1zaIRbRolra/lwqVsNbAnezbI
ocTL+k1oLXTL6Kz+91hJm34ja4aFuYogqbEVmxBZie2+D0oAATWjuEBymoL+asxL2aj+Q1jl49WD
F8xeVUEHlK0YzkqJ7TahlMYlHR9vi/zBHa6D4YSPYzoforC2o+00Ntqx8cLPLRWA0dbQlHFfJ9R/
i/NtnY1UyNbooEeUnUGp8dNcMm0b6mHCbRZP41XcpQk67cOYQdiZqhlVzHwc8o9U1QhxYfI8KL/w
Ock/0uhRF0Y5NbvZxFn8xCYfgThDf/rT7/Z5ythY1t0/q/s6WSJ75d8ojVYov40eTb22H8NOsx+D
aSJQex9LTy/sYhW5U7WT4Rhk1U+faD1mMI5zrOuPYDzeqUZF7sgEW3+xlyZVQmWTwam8nmRGjNI0
gG6QNfKMfZ0nw6Xu+v5yW204n0tYGNcIyaE9oerRp7p7amCmBSBZI0ba8vmLeSYJvW3Kyr15EcV/
3yWpQhpwVl7UID2JVx+XOTzL6rSqa7fchH3arGfbNp7sMDOf+sbTKAfm6r2YzMUk9trL9kOTdmex
S1NCeLL2xrHdkxWmTDXq5h2EuBAGN3WCmuHIVxtGhue7LRmz5jlbGrE1DUUN4iJNkib9GulxKHnc
oLIvi1LgaxW18MJpjQrb8KifjHC0tl5cDB+m1PxQFYb9o0wpT0KO7/P/dC0H+4OCZtgPrqDEcNuf
roFBUd991yxw+g+La7HsWv/3rmU7eEhLFmsL1MOTToH0xql79MfLgrPpYkOVvD1ApD2RjPllgzah
OU+oGBqLh7hJE1UjZaBKeals33kysjA4jUXyMs6Gs4sTtDtTqsbPmVVo56aq5mklXW8avLWh5u2m
7vxfxgxynLO4TzHoR2IB4168xfZmdbcwAcSedmomMmsAsZd906Wgu9f0HVkd7WQTUvqJHXWsx8KZ
1eMY9A+qC5k+JT/5C1V8PmkNzVvLUCY0XZ1XnVGWR7FxxslfUu3E9bB5dpYBzBBwfiOQsZI58UoD
T9voXapsxUUmMlV50VSPR9Dyo7wCqkbYsXf3n45c67TXxmS4/XRZ5JvUEBVBOx3uPx2C7dWg1fGD
6oWv4aDPZ2lqE7zMqgLcW42LMsMyofMh8F/hLEpRkAbfhtMYqLclcaPYB28O36F/qp4bGyFJSgmh
CTSQI4MmaA7n8SKN3XnjJSrIE6CcSTjsX3a7CrZqlDioDBKLlHBeHpv9ibJBYyWRv8jv+pOf8e42
gjh9HJXQftSX5xDFWNaboZ/33saJkLUUl7/53W016QZ9Xmholu2k6ZeeS6UUsmr2Bb2PYWURpILM
ww7fhUNUPLbV+OUWp1iCFfPiEXBQeBDbbw/KuMN3XuC1xyjMoJNDxuDJzI1s5YXZ/KVqgQHrmp5e
0rZRDlWvtC7FpETGVyA00fs0HPfseP/IoBkpSJeea9vpFdbnHRpcxePdJL25iP/TV6Fx+MOOAHq3
VnzjmSJzsNsU5ZCXLHleDsOuBAl01YGGHaYC8mfbq6t1DZXELrUS68kOBuvJg5pqZ2ZetYawFa1K
F1WFR7+Cfn5xkQYgYYzezrDX04BiHANmPb3kDis6ktEiDWLEEZUXvXHsUr0yNpqzyH3gLDZxC0FK
os5QuWsJpfVtbR8jv3n9M+IWVV9mlW95DCXkC2ANaCKbWf+Axqy/HlAcfvYW7lMY+fMzxa+wNflN
sFfVmpqfmQt6Zlo/Jp6ny5Gjfbw3WRp0jyD9PH0XN1fXN9STTHI+VXeRDqUHLL8P/dIEfsN/o3Tt
CQ5O6WVZqoN0Xyg5ZXqC+mLnpNkHZzA4VRL+PzU1pALAF3P7Z9erP5P1RR1gEZRBujTYR9WAFg2f
l9Y3yQe3C+y9Gxne3iCC/N7V0qtTB/03r+SamjXJ+FQh8HryXeQvHCqPvwVbmQ+gc9s4c4sQOwkH
sk0wUoJSGCiitGBybj/n/dSfvIFYN29GTL3d/Jy8u/nKSEVqmDRrcblPUJBdzmr3kCpRfHJ9WB9A
Fcan+1Bs9jIhPWkyfwYMAYSY8GhktJtCxn84DXP97Gd1fiKUErz4afSPOsEZKqN5ue1TSaHl/fws
lqHv1VMUe59k6uYUc9GLpybd3NdERh6uhzogqLXsKk2sNUdy5tFFRqrt2RdfK3b3jaiRcQ4IZX3M
nGbfksm81ksjPWs50JHPMm8T7uhTDT0nn8C+6QTqavsamaFzRZWtPVKsBNXOv5ZPaGBtnHxCOnbx
vS13DeMphEX84eduDnqMUQwGxAgQa60iNBU2RYNMib/oXinT/FMGS3Ez7c2QhNLrCNlflCPy5Abm
vMnVH2asao8ZyaTzTIxz3hRuoW0sXmRbgeR4jeVf8nn6WTS2lIm4vvtxDv30nHAF3/PcW+o8qIdO
uoJDYlN8k5E0qQNP5Eq6k9+DDtNDpABc5Xx3kV6shxmaqTMExRqCpdXcfDKV1nqXTu5qql3j2V5G
fZg6a8gggIEtw7pVLFRTh3Pej80aNp9ql3GEiMGvo5bKm8871pbFuMkUgMx2f4nM1nkeg8i5Vjxf
b84el7CTmyTfE5lMIueZS0iK4Ff1rvejD4mDitNKTTrQBdBkC1/2tIyEG1vYtHO+BdRT5BlpFziW
+SoHm9sy8clC9a/LFjZtJ/e5+Vr6sfJ1j4tuC2zer3XIJpeubiqg9HPr8NYm0+LuaDyOvdzTN+It
jR+Abr+N4a0jHtMVHBuWzaRxKJUBOUH+AqG0h8jpkrNLucnBmYDALSNDSRJwCvSCpZnIYPD+Gsn+
hNR7Qg6A8e7YE159M4xhwKIkPXYAZf7LT1bkUF3xpuPhWDm+dVKKRZ1rRgCYEiUKi8ydEprjI6Ll
46OuhXzjfg/zMFdyQK92vAIe2d8cvWVafGBAzjrgwr/WWL5pbdMJEYtWhdR1JVuir1T5VXFFhMa7
trr6akPe8WAjtHOVZmpimBr15Agikf9wsfVmhiZcx3vhjbHx9NeQqNADjFp/Xwv2dqNA5JBEl7hR
y81MbcZ7J8yhykDoy7dq5T01tee+s+anssw5t0yRD1wrgzySEkp7yGwYstLmGRqT+liNQ7HvnFh7
rUv9h3hQiXgijZZ9CjOv36KmYJzsLGyINNiOeah9rzn8ldbkxnDSLyQoNTnFfOWAHH9DiiIzb2hQ
bKch3B56vD/+7TjH0L9UXgytAXmcfdxa35SFrUQad2EquQ+l1zcd1QrIRP9hv/t61GTvEa3+JqaI
GDu5cGFA+b2drg9APmEFFnvuD5dm7NBSbkrtqaUmeNMUfrKVISVo2lOGug1FmNXXu0l69TihRM7p
OERqDdGbYubzBryyLzNffRIX+Dp4BHC7W8tQJtSMV4KrGBvZ3JiyfYZmMDC/XDlGcfxkLfL1SC+N
l8rNQd4tDQ+2ZIM8sLZRq7bUVzItjsZUPuQjTIuhE3yZwgT1MNFgddzqoHoTkSok96ZFgbUSyb0s
83sqkxbo3hha42NXhp8askpnC3Tsq1+GwcaYh+xQxXP/Go2TvS8yJ9/IbI4swVlP/a8yWfF4fNSU
6KsGY81VV+z4ai7NwKWMx79dQiv0a0J6Yz3lh3jib1uG3oxUn/TCUbEfZ96nsgnaPMD3ZatuDvdo
PYSPoAuscxd/KvMpOLnwupzspZHe32x/cxnTjsrCeN7830vHDl6HXNe3on5wF0a4D6V300mQaRkT
v/6plZD97t0nMrXuESDWYLpaZu97xeoEb5oL4XE4GhZaQ6pbHMO+AM0Gk/J6VOeMM5sVK4durrIT
TNzZSXrzMoNU1850wHB7mt1sNBXlscrpIBvI81S/UGm2BOSyOnEe0aZAp6/MXyZtelVIIH5OHM3Y
DslStzowJBi/6lKvotCuD05w4SQbFJq8l3y29i18Qad6aeIsn8qjjK1BhX6o04ddNOjR0ZGhOGmh
7cOBu/jfunWTfzDsZDpqWkWuLy198vBD4gA3QJCHUw2UC1WTIdpq+adxGYnp7idDq7PStWL35anM
3GNTWt0HAIv9QYmWAqPG7D/rYN5dDiJfB1Cg21atlYUSxHjhc//uoQbyNWsL3hXhmD6Ra1qpeRM+
zY5Pob2q5/kaSo55EwTx4y1r2i4ZUkl3xgXH/xHWLxmJPeCKtqJmqVg3hqOtDRuS3SDxp3eF2swn
6nVhsFa9T3E0JlcgHdZpQup6hShW+4HgQkT6NsjIwTJMoHHZ1VSBgIFPzbXlTsYulSosVaWIMs/a
QzaF/kVs0ssy7WNgeoimhoCKneXVYy1NZXru1fLHD2k25A93O8qVw6Piu3txgGV2OPY6+nZmrXjP
gQ+oMIb9nkBhMKzcZkDDcimqbaMwQRxA+UxB+RVKLtPZzGVkP2rICJBl8OcdL4xwIxTDZWHUKzWk
gMmaW/395IPNkOF9tu/d9lGGMitDtaXapivsJP4PNRQVVRO5f7AUfd6EOUWdrpsN0GbkMYqVlHwW
kfFtjNz6quVd8rE/jMNcfLQ1U9mqHJN5tX6fHfBDwjwBOJV6JHPe3akpWpIBD/oArnyYAtgt0CYr
USBEAcTxWuvGgJEGA8R1QYzWrjBghHVtcewcZuQeYMmwUp5/QWg+jbEXUo5LtXhgldF78FoQ7S62
IAhGGKh/zUpPbIWvUAHhUPqY6IXPx6wP62mcx52LhBusYgGKn3U4RygsKozdH72JXlRozjWyaq1+
bDtt5/smQsNiy6hdamF/8uqbjxg1S9OPPY5/2IfagekRIbyqWvWIx+6NhUagbOZn+DuhbvQzFakm
JzwDHkq2AarwayVIo7PdKGTNVUOLHtokIsCY1/0uz9T03ZwX9kolP/HNU6KtD3nYfzzHOLejF4Mz
ME1eIfyEyqXonNxke4hJIp5jvUjXfRvmG+TlUVAtk9LaT2R2TA7KD1MagSCzl3efyzfigcp2hLbd
6TK4WX6YIiOZhxU1PAO3LFO5xm2rXEcn/BTlMcIzy0jsYZ7YDzE3V/TxCnRBPSt+AcyQwEiJVr02
gqGZm6pP1pH7asBh81Tn/SVQLe0QVijNJlbN5Vm6b5qw+Jh73Jvvpmnm5AlczFlKG06IZc/XJuTZ
4sbKsLfUqIu3oTs9N3BBPMTLrLhwtyLAp4ZgEjpwzq3rHFGguBACnVSSY6FK6cb8CjcRybR2x8NS
eTYDxX9G9glIiK59kZHYsyoyYVx1/DUiEv7NzerHfq1Web8Xv75q/GtPbTMPc/edaaGrGYeZtjMn
v/wUT92uIMP+LVRg0Lcjc74onlefqR5W1nK9T3p3lfBt/NwsdO0GKkcPXZp1J2pPPgUK0kOZORpf
i1g9NpI6TWcIoGGG/NFGKdkpvwo+aLGpbSZgPdeks7rD3JcmCpwRfMmj8b4xTWi8RPwSwZj4oQXp
sbrlCryJSNif436ZV8wlN5MkxMFkPfBle1vOfnaUvHOkpReXW8kp1xJeLHbn6/u6Jr3UORHcZO4Y
PNzSTVqgv7OpRD62VWc7GxtKpr1R2cimVAPQPW3INihSIj/JgYwoY1sA2NSNT2ZsHAcli3/0BkGu
NsiS11oJpn0AIPOYxXOwKS0uF6J3YBJg5iSOuMyDjKWXk0/9aZSxNEg5x1vwPNeKgvOpMN36Bpwy
S7XYKFocb/Jx4eea3Cs0Sz7kkH0LKmJM5odhaaQnjWcgnGzHYb+66cVWGkHLDpkbkXEdqN26ab+2
DQ/y3Fl46yAuGIWl4Lft7iarxL7sAVTABSrY7crlCJN1aEOpIhMlY2lu49BuUJlM2u8i0FHBC5Gv
9IXz6ibYwXHkQecD/Gnko7cf/Krns5sQOwTtMm1SxA825hQO175uBvSm6CEywc3f6JSt2IJKRd8g
V6cJrulo2N8dxdsLi+95k+THP+xEms6V2Zv7wJufCrv80mh5y+U4MN47Zf6lGJMIzRhRIPQQBYqD
cQ+5pn4lO2ZtlDAyXsETgIKA32o/9Jq6C7oYlRnyC1+kl1NIfuvdbeXdZjRQ2lkK2rJdqT17yXgJ
7Lr56Pnk+nsHbTMZQsaCcm0SQ6eWWc1HQBQLN2jWX2Ro+ICiEveD12bllQDeD1lTGzbPsNq1N+IE
HWOMMg+POxk2WvcuA3Af6qVyaUc9foonNQMm0XySkTR5k/sgAQ3zECi995C7pveQLo1HTpEXS7+n
SIEEPmGunReXC/BE017NRbzJNdJkLbN5qFqXPFCfZXRbcEndpn8NvazYIlc2IF2iWU8dkJxdRrXz
5IdXQEZnRY29fQ2y/1oujT5H4QHCvWI12l1irQh6lldDjcdj06ufRGlCTFXuecdUM77YVVpsJjOC
2DKrKuB96nBJNe2xIYH/Tky9P0Ej6rrhg9emEXCSR+pGEn3rqlXzIA009/aeuzQ0KXn84Nblx6FW
+x0ooeZGUg+zACT1U/Y+LzUPulR466XhxdVtA1jweW78spU1OsNloh9l0byslMmS5UPm/9dy0iX1
hlgk1+QYhcs2RtNYGlcFyLWqwrlZZfyHQ9/ADKg3lFidLmDq5iBmh+hmr4OflHqCzkJxyIfxgkvo
L86tPyb6gFppF+r6IWsQMZMbxtxEVf8olw+5Z8xG5fIksvvV1BJXK7NkFVn59FQ5NUV/uU7A26Zw
eIUEdXi2yvzQTk6E7rjff6xnTkS3VGIxUzRspYrx0ebwEpql9T6nDPw66co/YlZnAoHAJYztbI7T
VsvDeKMuMfwctq8DxaKfESUHXhP+lgGXCbSqPoub2EUKXHoyCSvzZxlNkgxYmvskNCjrYGoP6HIO
D5RGDw9tEPzsad34duj1AxH6OHpx69nx0AsAWoRQx6ewnqpj6vfTU9m/ksPq0fxZTnR2BDxsrmZe
v5PL28xuXpsyh4aawGN9jKuAVGRhDLsOUA5vJjN+oEz1CP4gOA0wia5aVIGfis7/5FJo+Qmk5LSn
KIU/vNaL4PLX2xVKESGliUn7oQLSQd40+uQW3nQaw7AFuMwqD56CTe8CpJ2i8NVACGkz6WN/mseC
nNfSU5fmbrsP0zr3ytV9zHrXzPXVrL8vm7y9JkpZ8rqvsu/NiJqpOY1fCGbF28JyAduoCQc7/uTT
TjE5tgI4iJugf01akHVdBiPebRbh25fM9lYyKSZtiC5JamUXHxATmqpWXFd7itzz+llx23alG5AF
ugMpUmkccIVIBzv8zKn6TwxS9TvAtddGbYf3RQHsZoyddu/oRv3gL7RbZfxjdu3kQ+x4Aa+9ecHJ
VMZHY+6GfWbk3rbV4mjrQWC36WcneKqLTYMk4NVuvISUmT1pu0Rp83U3ZeGT0+UY1T7+WI1KQRiP
BdJoqak8ICjwvPxH5ts85l1W1/mDtwZPp4Qv0DAW+yFrvwaAjE5abe4bd/laSwpLmt8Ts3z7S/9X
livmgHWaWSGprTlV60PvWj9ub/uyKb/zc5LjoIFRo7Dj38Mqf2grs4G8Maeq2VFq62wtjfQSN7TO
3pSpG+hnrHU6zOm8EuPdsXezQx2CshT7GxcP6uc92MkfaqxbkAuz1RuXXoOTv7YzfXefCUwyKOPM
I7ZN525F8Bny2rE8jAW67TIy+sktNrcJw8RnEd5uQHQdeeDHj5O6b2/yluCpEb3sYOeI4TAWI8xT
dGF6Gh/H6PE2konInD5CkgF0C/oujvlJ90+RnBy7qn+ETk3QKXbGF2fQhr3vR9ZxMt3i6vPw2kBZ
HH4xnOYoa9K4ek7Kir836HZTP/mn6qaeRLnfvySG+yMnlnISk0V09eLa7lFGEyIUL74NDVDTW9G2
Gpv4GSFUcLjqs173/lYjP7uRoc2pcqUYRnKMFpn56MwB3XpOlv445MpJa829MvrbzKijj0M8Ow9W
M/BXX/bd2gs064GcMaIs5hjCaadwUu0qJFOS6tRrNfnXxL36UEo8eEWfP5RtvbNg7j76GQITquaX
Rw3ywXXRo70NjQmyHlC6Tt6hsaMPk+nU22xJaoKfbZGcc51FsDxqQdb4SBctlyhp5uWGdB/ebUFz
ncokvM1pi9f/dP1jeeWR0yzDJZ4SnjzFuTie4vIEJwCWbKfYzB/jOSwepZcXBjl8GYMvKx65W88n
J0eYDTe/9UAN3idva2GkP2qW8nWggr4Pku/a0GqA+6fkGlRudKpDWETbzM4/Ara8yi0Amr1PDl+1
91GcA3ANYv8IEUH7WKPUtNHSqf84BTzdYZqrzv+PsvNqctvI2vAvQhVyuGUckhNk2ZLDDcpr7yLn
jF//PTgYDWiu7NrvpqtP6AalmQG7T3hff1L6n3Mr2HX9YH/pgep76/rpV/EyzMZ7ih1Q6ES0uFQf
XNp5LiL2CcVDjlb+MDktXYyTt3qRbq1PdhvClQVgWUzU8WK3ZvyaV0F0VObC+sKhjJrPcsz/PVY/
8ZVp/ceNpy9V7da/1BG4Z0qZpetqdVSNC+Gb+JVj5vvqWo9S3tNBsazOUiA9IntnzuXPSZ7FP9Gs
DJ18Flun2uILKZtBFaV3+V9lR/O/U/XWqwbm5EsCRDYFdRga/iLVPCh+my3VBKWzrK+OW3tP45jQ
HZXq+qGazP4t7XrlvKDXEgBIymc7KdSTR4HID5nnGzDi6v7PTlL/QRVW9e+QsvcVnWdUyW11RnQ1
gmmBVSk4I9v1NNz60RluCjcoEsHzRSSL2i0Qh4MyrnabzyqvtsxIgNZbljeaBvRMCECAiKuT7OKX
4CM0A4wnfg83uAz8NYWv9vimuFH+IsKmDilNeA1n0CWazNXPDwZxhv1MP4xe5ezdZUvHqjKVbFQU
Xuok7qE21tvI2PNt8gKnpPU1KOLmOQro2JmIQ35Njap6so0eoNnF6gHpdSzj2TuLNWprdxfwnriJ
tXFcCIlc/VPjdaSnwyJ5Shx+aUoIbpNGDwGUP7UWoDyUBoXO0WvpJs2TvH8OyvrFA+Aq2HdGqb/5
HqUgVfRDp2kRwQ6GBKLLGHTL19Urt8ofCA46tyhvaN6eFWAxlcaIL+Isa7kEAdzfmuZp28UgiXUc
et0+2FB8BLyKwvwM10S5JwPYvpBrpf5oCTHNQ+oeoWmvjz5ABj86cNV+moL+SPoe3L7JIgOWDq5+
EWeFq97VUEHRK4EvfPZLGqjBy/izdarwsvVbyEl50Zs2//ei3w7PH/ps6OqbF7tPJowXNxnmJiSN
8x0xMGOdS4+b7VY/qzUAP1oc5216t3BTxm6pH6m2y3ayuVqA3lLBZnHYMghcq+x9PMbZfktBPNI3
f18Wf8lWrMkMkdXMvNB9716KKCDtC8nlbljIs6yu8erzNDrtThsoVtHI5b74iUa7l0zFKdmNQa5T
WVynN5uLHm3g74B6wVed+qL/ws8DFX6kYceCtAcIttMGoLetFB0N+/OpGPnDFUOt1vAAeoV2KTjt
vnWR80Wqt+qk4evBMldJbB+S2BZPKfsCNXX1lO7PD886yuwjFRbeUXpyIXx6mppofJP+WyMdqpNn
hN5BjHaWZZ8BxRLbOixkr4YOXKq06tp+D1euHf0oRlmTOFAc5Z6Z32Db/I2X649dYigU9jfvA0c7
guTNi6hzxbdV4tGauov9tjmJm14YQA2JHbTh4dRCvM3RCbDyvwZkHuW7AI2YRM6XUE4vlN93dpnS
7uG/Y6RbLRBjhKIq8CpBlCcvFVtcZyLNBlymz25wWxFNkakXZSSo1GkpzSX97bR2C9oKGXeISWt9
gR//ABASKKFNNBcsog2BSNEopkqT0NmLizhTzeZTM+hPB2nrNuBa+2SYf6zteSKp5R9bl7bkd4Li
zxWb0Hr3lpbtv6x/0LDH2v8nO5JW6DQXGAy1d0+R0zqUNhgOxQrMuiRyX3pIaPMgza6bfqisbt4N
ejecDDUZd5vztoG27LKsJX6SUUHxbePc69ydqRLlzJzMf4U2oNyTzaLJexHzdqQYc5ll3qQ+1Xby
bzrdYBIQXQrqPbXCIVyqQTQkMKaEwWvQmernFN6tHZd4cPurRPtcL4ZQrZ7rRRIP15z0Q5r7AGEt
C2QgpbErO3LZ/Zi6+zrtxzUIYjf6lySAl7wow5KKg0zvj2plVAdXhdd7R60OWIlefSFJQYi30MdT
71cUZgk2zTrl/yZekW0EuuYRxUaUD0g3Am9j08y0Lzoa1dp9UNKPBS5ky4ulMBaMxG/S7M72cHAC
mghCMo7reyVtzCNXS+sqr5DvwXl68dTuWwoyD/LSeXgHiW4mxfTkw+UmEq7lU2dTXjAdnFBPdnc4
oLJ6nj4ZVCw9i/f3NgXpVtslU++t78pGXojimCxgonQFXEE4eoFUlp48J3ndCuwXVbGo1hj6IobK
kLyqGYCSfhS3tMcn7fPUNn+u+T0tn586TbfeJL1n8l1yAJWQu3hOnTNpFO9tXuqRsok6tVz7IppN
bZudd4rpHQAdCVcZsnb6fVYV9ywF+Mnys1fh9DiKKIX7MpNhLc9Pg4roP/zjdzrIG7/UiqlxHgzK
V5DDOAjY/P6LGBbpaQ36f4hrjsChHfYcqCNgjC0/tclU4s8yWKHZgC4CS0O6EOmJzqZRx/Tq5FWk
0IDNl97jC40U/qtXjDF/KzSUcwQW4E2+9tWbYdCSJb9UH6KTdv6hBwxqD7N3+CaDMQXRWxIQEi4c
3To9GPI0zE6hQd7rwTCAfkIIgyzGx04K3Us7b4TwS+JTEtCym/ZKwn2+ipRJHEDiWC6GmATMpRj+
SHW/epGByEq9zkQM1O6PQqEc5kEvYmaq1Qts7DTCDVRuf299PRXxfkqI6FA2FOyXY8gfjg+py5hO
v2ZwzRw1Hcwnmq/TT5qT/88erg/hTGENn8rAhfTPpD4F7p/+1DftcPV1dVfmLb1e8ZiSYq/BGDUX
3AQZrNoybnVrHVS6G1aV6AGL7VlHZ3mtKeXzKm7L7NL6xe8MGlz+ukxbcBfAjU8o+LTU47Zg8yvM
oDwOZDP2YhVDo7mfXAonLxtkazHYZKmz+Loiuy6iVfnRdX0TCWRrsOC7cm1dDZk0mIlOrL5nAvtb
7j0YNKhirOAUDfWX2m61lzprjWk3V6CLgYG7h+oC3WLQwV6ddiJrvRaesxE66qoneHwQu2xhqqqx
r92YjsJloQxjkUbTAnfzSzgXNV8jbCaGdcdVLvcaB5ijUY3eRWvH4LPt+j+55ZD+WpgQLOrjWFBB
FaW/ThAPayRbiENG8TPvQnK0EAWcMrVMz1URNPuiHZUbtC72zzMA6At4Jsi4CnDFxtfOzH8YHQpT
9SiGWyCt5oubV9FOdDL4odp+MoGmbYEUWPWa7f/hDSQJxUGb2oNruRYNKISRXIklFSGNWgs5+KaT
GYF/YklS0CqytTj6rvXu+FDp+rBYnGVXnWDhBW7Cs4Tr8i1AN2W/D/0Y0yxNoFmMEsIT8ZttjfZt
Hqn2+1hR2i7um1oWYpP9Ntt/7zeoObkEIz9rpvseGJXoqIiJ6kTBQaZ+65z8xg8vI6Wo1WkLo35v
3Wa1VPd+mTUm3F7E3NYGLW4y9c1oPLrkP3Zl7RLdpzW1fp6WAfyD+jkqS5QimwlxBeowi5P4iHlz
FHEdbAXCs9A4jcRMCWoz6EERrTOgxf9L97/6hQHc7BxMz7Jd0Lp/zo7lnqhoyV66hoPDTqYymBQS
FloGCZvtZS+bXmaim6F/v1pZ8CSqx/Xi0kY28P2kL0nI8YxtrcwGeSTHqV0am+rN4s5BKgzsOnea
D5WRclWgNBAIE2YUrnjFTqYykFUAYwXw4GKxbvrvOss23lJAJuZt17/V6dDS79SIWrjNWdbKisLQ
sqvV/8EhVFX2QN7MN2jkdtxE+6suJWAwuc+3tNTm8iJT8dH5lj9YFRU49QC5Ai24qXpbzRCD7Wig
LY5LU/bVGXzjWuna/VD8VRTrg25bJruIy4Mu7SBbtOIMdKLlGapPJ/nue8/ctlbcujiCXTDsnAUF
w1KMpyADcb1q3fyVKo8FSmGpF6tmfTXc6xafrrGemmZ0AQFd3BaV7CSzxaiFI1QfkCb1CSGgofcI
TCd2Gy1ItMmtivXmfZoG4wwUdrnkGo2QHtIGtt1WBV5cVSbg+8NC0SjbyR2u2+M4nW0j/Rco01iM
mpOytQzvnk2o0FQU1sd1jdgdMwfZeUHMk8+nRLNNW09rAzPz3x9crKAj2gCD8i+SwZwWzBGTwgrq
+bGs8vYv3nZ8tKRKnO1i6oFPIFa3t7pxgKMdYPmWWVwqerkTeZ2KdrZjs9xt/vA+/tlacXoSq+hX
F5HrATKK/Tpddqdfob2NbnyZpjG6wiIdHALXrw7jEvLoR48mQkViHLWmQzRMIk8sXd0DarhEQEQE
rXG6uClH8UVfRHSTgJx5rLTBum2D5VtUq/fJzxTDBOcH/d+KlLhbN1kqLh7rQwrY1vWbXvEc8CN0
umSHOQEWOzJ7fgccqz7XdU85rR7CfEXfu3eI+B883Ck1Ug9PqQnIuPhAHhW/Gcugk1t8CcaK6+fC
mrWobMVVb0GSn9f3uVtZ5IvIOO231zZwXM36zhfd+m0gU49WysMUK/H+4cthLrjMaUVfHYS93eAB
4AFU9s4jK3wFF2rkUDGP5Hygdbc4L+YHkakqcHdFl8THeDGL7s4s7qMalOc0Hn8Ta95QvVKCJirY
TPkC2iQz6jrhlQOaB4SmGfrJPViLPERzioRTE60+O3GTQRCd6CXL966ph4dU0agEpSMEyg5NCW4y
m3U9uJHfWsBLF8vdtHDzmDJfWSULlMBsdo1Ku3bs0OxgLo0TC9zMOhPdnEX+daT1/EEfLgu2VeVo
ZDSRpeDG/9UgLtvaidwIeYG+PG4PG6wyfqIJ+Tep+WnUJQ1nD79IfRCNLgMcXItOLeZfxGOWmqEP
v7/VyQbhUmVETPduT1kwpaB7ALQHxxVwaBz75p9adRoALVT/I13SMKT4pz4Z5pMaltEvPggOu1Ij
ukzgIad4IDw0eRL/ogSBeQ27xiYWECtf+uJnL12YCLg8LGPI8chfBvoQ/q02qXEUafVxyCtae1Fs
gy0LRSbR/756M4tu3XzzURLfXR+z6WLwGM4KzfyisupW84/rYyG9VPPdOhdjqnT90wTtr1I6EJAF
XqfdjCVELDMZYPv5DQae+ST6wS6++d0t+a/px6LVX5Zaf913e8ydjzyx9azfSFVRRrt8nLu9v7tk
XT12QUCL4o+6Q/GVoow/5bUevITk6PZuppe/gptDAt3WrGdzzO2faLJ+En3uK/Sru6N7gLCHWqDf
BmhN6BqmsNrhwr4gq5S/+rH7qXIBxgXOoXlVK9iCRW83HZy/5TDcrObH1DGSg5LH6lUGF7LPa5SN
Q7Z7lMW0eW7mBJCP9zWbz7rHJou7Y0Tj+8bb8m3LYHvunXuVBO4+pINhH+ijA1tL7NLvaeSHwG4s
UMvRyVBOtnMd3KqDKXJRiiyzerHILNTgtHpcIxYZzLYDpmOT/35L8YGZhWoilXDJtm576rbN3VPl
ozz4rObZ9voLiTc4Qjv9mtq6fjW5ahl7mbaqbmewBRZOtjqIV754iX0TZVapin6VmQzrOvH2tfFg
do3xJMtE1QC4wVX4Y4koncaqqbKD11ClCNNTQkJOyyAzqcSUWWFV2nUTV+9SCje3Nb7ssdoefbf9
ZKtN3JY7s3Gu+jqg7pr60M0t0G2y+I7Z7yfKaYrdQLSUVNzQRDc/VkqAvnstutnLIEotGqtiB+ot
KPui0Ikmn3Kz/+1u5baGOh3j3XHd/27nki7FG6UpBiUu4y9tQGqrcapP/DkXL/QUFy9ZzdfkbpNz
/kiJG0bKadPd+cgOsPWsO4iLJyUaMpVh9imW5a3iw4DCA9Km+zd8v9XZbZv0hawejUJLE6CIvTbP
7YGkY/pi1Hzbj9lFBG3RTI7L8Vb8aPfO6EU0FBCQy4ljMmaVsirQNnV31xZq8TJGhKoHa7T22weX
2frp5bMs4Qs3NZ63D3v34f2cUso4aq39nXJqqqo75Nl5Gib9WYfkp8nHoSpP9NH6B7Kf0y2rOwhz
ZSoDBdHTrdiUIotlV8bGeNucHtaIuC4EE3taHUVpGEFZ7e6W32kfNlnXB1pHSEbtf9GBbjwbS09P
MlOjIYO5FA1awACthlLIOGsAjO6U4tguugfDphOXbf8w1Y7tTFdB6bg5xRIMdj2/D/QiBxCSLzKh
/pmmJSis/SorVp8p6ynd2NwBqhwPra0le13Oad89rdHPF/A2n2i4Wc55cozrur9AdG4izXDWheC9
bT4NORQXNSkc2LX9hN8Fm9UyDYaWo2FfAnOa1+nqQwwzgWb0m7fM1iUm8N7NbvFu0vjd+3HHKKtK
uKFpuRQfN8kqOv6WLQGaHmnCa794dkdjWK5REhvVAAkHvTNDL1p64evcdfNeT+kwDQ3QVHdJVszP
/RRY1olIS0ug1qS5IrDhnh9hnHvOuhAvtW5JVQ7913UTsbS51V1zY1xQItlYniGGMvvVBG0HwLBl
l2hh6ZvS6hLbIwAHy9B7RkJlHJXbDSQL7U6Ud1Ot6TS0Pp0zmkp0fllTFMX76oSbGMCAvQWdwKI0
xleOe9pN3MT4vn5Ztj3UhDftqQ2Smyxa14v3w/Z9C0Y07AYnCgXJpmdzqV+hwOUb5a8DyQT9WlsQ
XIuhytxv3v+8RKxUQJl868iadS7b3e20asfEvNlOr52N5UVepC0v9mZ5x4sss23YdI58A4hlXbOZ
rGWjyStdaoCy3ab/3jai+x9c7h73vW3cFJTVoUv+I8Y75+9Pv7fF40pVvs1EWw8pPPdDl/LL9O0/
5u//o+4eOdR0yuZu6ezyFMQVOp+7qwWhRgpyIXAS9sdAHwrKTRbPqSdsspOpLBdzpAPvv24nsphl
tj1i2+du34cnis+D7uFRWlc6J6sG4WH5nNtH+NtHisv6AWXJ3dO3x63//odHNWTqwRhQGzOIdoZi
Vk+QFNs3e4k3zOrYX2xrADwCaRuMSKM9SmRxbj9WqH2E5a/rVm91Jgx/Wu2rRrwco193D/S8qHdc
EqgBgS3suP4qBxqnH5nKUCyHk2oZdPkdEXmWI9Jmp84uPOopxOOPexRt1IQn0dZaYdn7bZHM1p1k
07v9ewpgbFiw9kblUEsYk52SobK199k/67QqBHhTfIzR/5+W/K9bP/g9iP+vT/mw9kHctlLh8NtH
kaoe7Dg4Eeim3VntAcfKLL4tAKcugGnLd1QAg6DtxfTGy1R8ErCpnubB+2lOAL3a9VNKSntZLINt
QSbcNMA+bbp1V3LRPUxVunuQvZTA0SEwkic0+X8ISeWHPILsYTk9ytAs57u1EphjWE0djv5v0XWL
oYo58xws618cm61bbEQ05BLT3Bp97SW2W8+9TxYJjIjFKB6qBHgbMEyebQziJgaZCbKyrPrrlmsb
8Ydh6PL5bAzZH+CjENBdBi1Rm1PT2L8A+w8PjpIT2BVDmQ99dJImg1VrKGG6rhG7X938CpKjrjLC
H4m3KpdR6acFWhj0qNByzgmoFmcAk7LnjoDVc6BUxCTTbEexHb/LohMrXXXvLqJbzYPjJUd/sPWd
+HiTAu3qtpms2URZOM/lv5okdU+iT1SCUJ1BkfcQO1QoGl7avVqky7pyLm8qoOuvLpVkr6IPmqF/
VkDrftCLUbVcCNki6Ke2BbXTW9oC1aofGhpODqvjsqljWVc1CEEE/mvOaEsXPeSRRHRNUG6p+QKY
l/zS5rulmx62s7L8DS7C9hz2ZXWDqrmCe+nbbLQD0KIgQ/rJrjL/JFbx21zudC3HYBcaYWPUTPpZ
G+Wk672/imobWG9isIsmA0k8n04ibgajMi9DqgfPm0p14vnZhdKRtOguKTT3KgEwmckggSpviVbJ
bDM8+AWmOwPwuTiKz8OSbZttVw4oIQnAsKTJQNrJDVcpT8LHPACd9VLaGgBGA8Twug8gBWV3b12l
p0Qc8uGkdJ55TSoKdPSC9qudTGWAo4O61I9BHKlGetdt64oaYpm6HsO96HKFrNhuM2970Vv9zSL7
UH9QXMvoUvMVcJPBX8oSbDd9F0WnG3p9KobpP9pkWDUwariIYfP7nu5j2T/7rk8k7M0X7PJcqOu6
g9dE7klg3YOsbJ/LPPhDJEF/pyvlzQbPD4RKoOQzbo/cxNVwBYpPaEL4RLf7ulr8A43qUVWxxqss
qKo4ulRxCzZJYs8/pjO8dk5anqGwS37w6ad9i3ydeDgdSr+CV2vsm6DhY8Gn88WtgQYYcu3XJHGn
U2+CUiVu3Ax2RTHWP5tN21FnddCsHrrtj34dSTQX0UTgUpRDaHzLJd+llakXDg5qplZ7cbqz/NeU
e87Fb+zgYkG08iyD8THTtSZqdxRMw+EaUHaxGLRBb1NwqT6mTtZCOFC66r4Fy6TdBTVXzTu7TEP6
Ia6Quu9D3QrbneiqYOZ0Ku5qxZefKGc61Hd6p5UAD7DP6qN26Xyxhrqizh1mwhev8qhEiXR+Vxe8
q7y3oxNVPvYKcCW6FfAqsVL/mbYBUcnwAHpFl0gM3y7tr3cIWf+fTV0SyOqh1cLfey+jfMschi95
mxa3yvdCyAmXqQy1zV/1nZz0XXEjZ9bu4TymKv3DUQwilj4QTSn9Cmu/iJ0OHn2CS9cIBUcx7W/V
74pVWd6lXEDx2mo06O+afdhCyzhaHfPFMlm6Qzs2jV3PsloGl87Tiur88yx4e+Io+8RgTZ406Ep3
KxXJLGQmy7AynMxpQ/BPeE1Kh+4x0MZz2oGwC1fJahZ55T4R9/elsssHQ4r4A6nxjTblH/xtB5y/
1AKbR6vHqwym1Xu0lzTUWlOYmWT8Vy02u1HfHTZX0UGQgOfms8oLyaQ2gOy1bkd93vtqz9IN87g6
/e2eD4/YxPUDAWA4gjPYqTClDJdcrszL9VhmMgxymd7k5MPcLFfoWm7Cm1lm6bKPzEAl4nI9pb8D
sWWs+8syMW5bPawScXOJZ6gVlKKDadRrCa4tJQeqXs43KTaQmRNFRLVsU/POttq9PLgkk92/ly8Y
mT4o+3WjdqlnmLvJ3DUxyGixEVr8UWt9B4bGYrr3lacMv7rjkqqWjyEussX2MaYps4HFWRaLcoqB
EI3MiOJu2VyUDx/OsDL9WFcgH9RWHhrHMooBhTfh0njLGru9+l4cDX+KljYhassNiy5J007HAxTi
rR68iY26rO6qmb13mZQm7DPKqEC9ufplZbxElEC8tCVQOSWN0SuBi0J1JNBbDICWgT2r6y9C1hIJ
vcvq04VGCK0qr60hsOCgjuIr+Mg7ixByuTMcvbnB0dDctGW2iY9m8Ym0dITRyYgoo1XJ7D2+Z+K4
/zkJHAiul9fM9oa5ezNl8j7SraDcbXbPKL+AW5+dwUoPnkHSDp5l9iBGKd+5cdvNxzTyoVfYfGTm
D+QYD9sajwJXc5pA/WDTdUXHmYd12+qBo9ytnJ7adlCvZPpUQBpa5dx45lkk0fcfxk0ns++JxGkB
dtvM3/N50Mn+2yfY1v6zbv1YWgeng6FSYEoZCkyTEs2VQK6EeSk3AhFEfRWNDBIrjvMbnbLzqt4C
wGziQgrz2hc19QJafZVbgpNGtEJCs71T5Iax3UW2y8XDXaMlE7hLcw6VdxeZu5vLdrGp3dC4uepJ
NDLoSQpeGXhuTsRF7CEYHsZZfcmrhG7dvwm8ywKJ0PN24bVFM8NZ/uGpVXzxR8Db5N9rVgPJ8iqs
V932/yPWD1/Rb/+nH/pNBZtofdY7CKIA01dvegpd736dVmpQXWQ6tOlzCJzN0+jUIz1Fi+foVJay
B2OfUo3K/6b1y2UKVIa9N6ZiWHcKbQBox6UAS1bCURxVFyKTC8P97D9x248/w1esgI2cdk/jUmMt
us5oj0lRp28iJY0VvaSK/yoS1NvlS9jTO+9Nzgvd086LzEzFmK7QM7Or57zAdvyud9OeZgktLWBQ
VvfOD56hktpZKIizjurWQZnaZ20ReeN+NnUn/aTDhvRVs9RdWtvdT5o++j8GoQqnAk5pm8Jxo4xf
ZEk6OMGzlswGFyqM1PeAtzqM9UGspj8/uR39/gXIjv1Oa1znGSQF59mOuZFGMe0MCKK2bLu99xBL
RxUYyDJ+f9yWimFbJzPdUoqnLLE+i2Qvm25uD75a4kDqo7tPD1uakXZNTEi6KjkyOrnyMkcgwVgV
nVkh4Kj5opJh0CC9NygOOIkvUKb0C8kUqGHSU20D8sp4Moy4fXMjB7gIL6x+gMU29Ltw3yrwZltq
9XsSzBrUEj9ksIdZZzd021OWgnBIZ8H0KkMKkhJMaAkx705vtLMyddNtKLQruOvWV7uoL4HqF5/B
muGPoYOKPbK/umlovXWz9lV8FMoAb8oUQpjea9bX0fXKc2vqlE4tO8B/SmFvq/hPqqW+jcGcXPIl
ISIDeFUJeGLas8r36JOoBsnPPLhQw/++QgyhNT+XjtPB+fah16MeTGebAKSl9jV9jEVuvbg2f2I1
ABR9ajaHFQBAuvtbvX2yfX14FhCAZkECSKvcfZroXQKXccEEEGXmAnJuunTGb8gARj47L4VmwDNV
qGfKASEsjwpquul/SG4ylMvMT+tKh8IFClY7U4J9O1IIVf0xORYIr+SAXHfWOVB6+o2uqS44yDRe
ZJmJuXFCFwpHcSq4SiappuzulOK0rbGqHmK8Rzk3g58aIy/O274Pz+rq2LtUmbGf2qSYTmY8TMcp
8TiEpCNd0LwXyQetidBB0S4GZF8ZtUTk8rknMp27wrg+yqtJtHcL7qZikqWWNtVHMBDC3d1+d+sb
AOHfH2ikRwuqAIrG/fluaJav59HR+4zicizv8vd8vun+2cWEpWfd/5/9PN+iJmV9JvADB0+HI+d7
H0E2LDSQZ43U/9FonPSURpnxZBPvOrqRZe1VLsIU5rmvZWS9QwqHS5tOn+YazUxgYbV9+JSmZoYX
HXvSpiczyKXpAZJpkhi0ssVnawGcj9z2h4r2kBeRtKqPLnwjUTe2GD88jML892gO84Eu7vC2IXHK
THQ61TxA+HyY+6r7MS5N7o19O93cIpluc2ta+85/ChoiVzQntd1Oplobvbhmbz0ByRxEV1hpWnq7
8+JQL6xVU9R0V93wdiJtg7mQY/2tKAZ+B4HITHsqDKOlJwocCkAOR5haG4Mu+sG52Xk2vuh9G1zp
eL71nBzf1DIL3tJq1M/moHIJ+NDJTIGxBtLr5wd1rrvhUUsBR5KeyrXTsmgHe5+NdOyusrRjwnRG
BeHSwymeY9CcQo8zOsDU3cW3qAknJ/2iU5gInu0yXWUe+2L9dqdOFirmaBnEIeVg72S6ddlU4iFG
0emlUkJYWWhUnn3bVgxt1YbPdRp8tePfiXfRGeYG3psxa/5B8bl5e93kgGM7qPtkSNujk7adQV+9
57yqJV1eY+k9iyR+UR/FT4BoeQdg6bxzO/bztTJTHvCUKS3JgmauVL75ODulmuUetYXnIV0oNcQw
aK2/t0wfxpYw1G5xWWk3mdm0lvCWNaPjphNDlBb8lBIZRZE547ktzatpjjb8Uw1Q6Gcl8OxPwQw3
ws4t0q9+6AY30cGoYFNoRgcrAayDY6vasRdQFccmQKH7tkbb1AAdmk2+CFxAx+KPiB5H/hInoBde
avdMshmO7nmefobL7W8TRXc5IvG5k5MRtuv9w0owO5NDWhgBLHfAWlCCnD8relKcaFNOqNz4phND
DRZES0E+PjJYUV08G1pApc2YPg2D71c7wwcEepKptkzN0gB9fQTUcKnZapqZK7pMtyFZSrSIoFKn
tfiIaEyABXQeBUJuP5i7wQ1T3glBvOfMaOyLNODH/TEYQFeRJ/+QZWZ4xXwFG4BDYqN/M5cw7kSl
YT2FmtFcFZUhoaYdYAqla64T/7yrzFal2MVTlKEb0fW6Th+Wi1MkO23+sh1/5Wy/PS4IT2pBkN6v
k+EqyTGZyY9FZuFHXnAz/K1OXAq3D9/zgg9LNvG7jtvjv2sOGtfbV2blUtzraU+KQ4VKAI/nXn5M
plkVzlGmlVTebT/QOy/5YYqllhK678ok//itEFMm5XrLrwHRnMrYb7IdUlzCuemyeoth9XlYmCen
xo+d22BnDWwf8C4ERvBEjfJo/PwhKkkQtZ8VzfxN92uadSw1JujoUhHmGB7xBYZepVtilYM89Ffl
FOlA044JIRy/4Wtwc8/Bt6hXWaljnGTR6q/3sXlyh+r3vPb37dRBd02He78zFgD8dVq1kCfYYBKl
4BleRFJIVj1PbqL1sG8zFWXcl8ne8Qb/MPpKdQKmMe3IYQ6+spemTmnnlFnOj+9kjXDhbYatFXSz
bgBn0LOUT73jlOAPQ586jl11DFV3/JRpnk8cn5bA3NdBG7OnnwU5eGh8i0a6BU5YA9RHo4XluS7K
bzrezPS2dvSDCNiwEZp/uG1dnqjoHa7jAo/WL4PMRPcgbi6Kzt50xLBOX3DUth02XdCkz309f4UI
uXsGbQY6yYVxpBnG6F9R1v409eb4kw2636nrY2cPYnsB3o3y68B37Q1gRgoC4oLqx3hhCBF5G8Rn
+nA0odkFWiUe91VVhD+cVb5efpCpo87hD3QcXOh8J0G8WL1FFdXNn3zzZ21dnDnEG97n1nahfiOO
1hSGTrFTXDsn0OyTYxUStearBqjN9b4d+8EhbDLaieV6LTdzDkkQqr/fz5er+mrzbjTg1yuYppwA
5Mt/OwaYjXo29LR6etCvQJub38PpQWAdHpaIrovOeWsAR+cYub43imq6gjtScooM5gkYibwiGr1o
RbYX5WoX5TZkEeg0q+dqF1dH1juTOT4ltXUQnWw00ZkCBemynciy0d1nEItq1eZ+UqEvJnjfNjPV
Bkv20l6Ko9u6eZ9tOt/MuoOrKSqpYe7zQH/hA5KnYu5lzZ1W5NUkXpoZs8DPOHRyvFCOhqv9Zrte
fNYrt36m9mCvKzQGk/imBqcKLjllByLVjqOA2FAp+U6mrZKfFC0Yby40NgkFA8/celzQ+zkayRAb
2sLuNqoHEf086o1dXJveLUooq19OS+vBiVQVNarF5OwTam8ymxJXMibVJxlS14tOYw48+KbLC6pz
85EyYlV/E7Ve/tyHXvc8NgCI2HPgHiP4PSiLHZoXoqDNixhkJjoyGSM15C5/VXg8uOntOI4QO/Tn
QUlfYVC0z8HSxhFJL4efguLVZJ85+NVs8X19rqQTme3FF0R7/oD4TRdJBtlo2UP08Nb1+6zpzEOj
+MEzGPTaTIOtR+7Bmj6LjkIwpXmRqV/YcJ4n+bXpYDwyM+LMMohY50ClcAj715opyB1q+Za8RGW3
1IS3a0XfopAUw50MZbR+XeXVV5bJLkM+8T0KXuN86BX/j9S0f8m6RPsKgnt5q1Qz2oeloX7t1dE9
z04VHxO3+80Ex/o570D8G7UvxkDTuAgl4G7k6/0vIjUAaX1O4nI+Oe1AmHlxF10wKgpQMXHzFKjF
TzZVL1DPT5BOJlq28yEIvIgobIqgc2W7PNLedQISATfVu27DjJgK63OROD3IBhrFL1lQ37oFS7Rf
8OFsgRLdZDGL5Xs6r+iqct0iUQaNvnu933sCVLqtWbf8e1ksJVzPjh5cTH2AhaBREtCK1eDYV3Fz
WOXKcSIIrg0byuDF7ip0tQ3Jm265RF1j/y2kCYRWgjAxrrFMraWBVGQZVrFeEJju5MVdxLvlmqLb
T7SgHjY/iGzpyqn9z75iqketI5e05ur/Wh3wPZ0p6fw8VtRjkzXVTioAHh3tYj7MNTAgnmXCPknm
Pee0CR/KXqbegtFH+8z/MfZlW47iwLZfxFqImVfbeJ5y6KrMemFVVXcLEIh5/PqzFVQn2e6695wX
LSkUwk47DVLEjr2hUELj2DPl0dM8cwo+uY5eb218sMWsm4RBu0Xo/aYspPXFQRgqGHF821Ygxrpz
hP2eIHHBV6kPULRZ1ckTNVk/aasydKzdYtPKqNiYkJkK5Bi5G+BLfQh72OHNjrUSJe5R0DhCu5GJ
GnBENQEoAsC31nMP+g7KebTYPfdA2UfOti+7veX47mroSn0F8pruXKhoX51qZ5Y57RMr3PzLhOir
Cgk2Uw++3Uh/cmjkyvToy/CPjDuBZdrjucnVhulTl/OwAv65DVeV54VHKBJOZ2aWsGGXN5191ZA7
Dateex/cFoTbH/ZPV5yvlbSg4LFrF5BouvbDdWZ/F/wTQdLHCPktb2v2JwO97qRp+GpSlPYtPst7
+fTCxhXcZMiJ0x+3vLXUEdlOgGcT8cb+Uo3uuGn1wUDBiADdDRmXGaj8GGub4hg9Nr59Y5hbME02
d0QjmkPtsGgFjnTmAwMHo9P3R5mZzTn28+aOw3dzrzM8kYApzzdko8bM4ulaRO68qGDYaK6GHmTw
HOjv3eLXjDpEjHkfrWIQpt6XieV1PuxuJv/1OmpCk8A0VSDGQMF1j6i+DP+SUDR+STQ27p1IDLvJ
jLo/xsZ6BQdP9jNr3d86JOBttj2wWupynQ6d8yePka4HayV/dawx3kUTB/Fx2bObG0L2rR5MfRWl
oISwYxXL9hCdaquo2cZZ/YNGi52G1ERhgZoL6iK4nm8KJwRRkuL1Cke331RRpq01vUKQfuH58iFv
f/QsG4Xx/+L/Ig+yTcZ4M4x8PFi5zNfYYyRbCiRTcBnVOYDo2BBdmsA6S6Y8isujkThfyLQEp1GN
LNfMM5EKU7FqmuV5qN/qfj2HqwcXjAcqDvdvyk4allP1rkq5kZ79h9mTaDiXIfUeli42tb5KQRS2
mIbYDXeRhtSs0lDOjMlWOrubmfRnyEL72vft43Am/Qmh+UvO9Oizkqk5sdh8pmxEpUR9C4EN1GOG
Ik7Mlz41+0NsoRxoTmA0aYoErYZNzQjOEAcMMHMEUMpIBOng5YAB4DcmwAi1kV06QlcBGB9DNaEJ
LhVs4UF7rIYL+IeGBAOy62TXOWVyBgJQv0U2iAvrEjSrNBzdid2oJztI2NgIbbq8YDdfNbKofWCQ
qrH213EUg4wY6NcCGATUJZv5qa4Bh0Sp9KsuGX/V5CCuESufcduNZlNf5QeRQ5kOAa5qHXe5E0Bo
vj8PDrQXSV0xEikktFJgMZVWI9mpEUAhQP0M+1mwpB/NrG9XZmz1p6HLv/z/E8aUWB5VIVtZNNFa
z/N684lnZdERHF0IgnpZNm2IpIXYVagRYB7eYXf6xvNSoiACYeopi5Bi/vfwk00DPTHXpLkhGzWi
78XW93qQoquNc5+kavdc9YGNGl8UlWC7TBPIxPk3X193TgQif78WoJGCEtXSNHEV+JEDtssPu61B
2Ko0lTj0AAnrh4mqVtpVLeAcNOGmUbOTmtuv/KovbxbooAPHBVQqNEQJIvvYLW9JkbJt3Elt9iFH
z63LANXIIx59o/48ybRZl201BZV6iFUF188srlC3s4yp1w7AJNcd5DcnmnZ0A+4fa4wi+tmPptzS
cdHLLQYJhSxuUdSLHBu2DPZaqLizZVjIJNAxcaxafx/p48ZGtPTIo344mh89GtIE2fq4AXhpGdP0
smS5wmKjXiOgQ6Trfz2YF/+HV9T7aJzfCq1Yli0rwIj8z1t58KHh794j2QyvdQ56dTOFjz9UNXrX
VisoMTshDqGDvmZMb9ZQt0TCGNoGL5HMcesdWLUqIn16IVtlGSCq0gTqHWv9pZ9AvVy7Y7GlSZ3L
dFV1Hji1NT19Eaz+xppk/O5hw7WqQXp0AzefDhjO2coMHYDO4sdktdreZH0ENoZ/mj40WlSdoZJt
sVEvMjtnb1jhz8XOCze6WYXnXxE9gLjYXgktgIInDu+a3YT3pu80sIToDBlhw0S3cosAz1i2KXhj
aSgJyfq9k2dgwFDutBBSouO5kvFZkgvZlOJchp9an3h/yCRL9xRqXiLR8UdM2vZwC+4M8A+piDTZ
yS0pBLiaaZzlirbZ5p6N7R24YocmDVErCDgx1yN5p6YBM+/RTOsv/mhks4nsljqQWIjV70M85ECi
CNoCKM3ILymr5T11kuHYS3zCqPBBgaE7VEfcUQGXR7X5KR39H8lYZPna6gACXWbzEZJkresFblhi
2wrxZvA6kXTw0vhWGCOliVjcYovUp9+rW0IutWTzMFFLPI1qK/xC9n4wo61VCgAgPnYdy+4CMjIC
nMZ16mzSErh38ikMd5i3J6PDpu0Uxu/tGGWnsYRcFlQ1qmQ1RMYYcBKVo6mB5B0apSLXqQY/pzMo
KoF6T9QNG9TwV1cBD6RrcfA2x9EFanAt36mJ0g6R4GZJw3fLtJdCz7ZOb4UB2okJ3BnOxnSK4TRF
xc7mlQ/duBY7Kd+yy42DlChYFR1juuZTsZcjzptjaw7ORke6YO/2AAHSUOaRfmU9qEchLCu3TT91
ECFW66ixDq1rd9dP5gTBTcC9+7XJ8vSAb2G84bcbbUDNCboA3b6MLA//4n2N9z8430IvH9ZJZ+PB
AXWx1Sc6cOoSV3jagHg5tKE08NtpMhJ5eNchyBdysTVltnHHb55VTF9EGXpIpWXFwc41/dk2ClBQ
TOCDG6M0X7t1rOpZ27EFrApk4I2lnwfUhJ2bOGYIexjg3vdTfN9d6YEwKwIQpXEsvhrAibH126w7
l54HTKyamH1cZaSZ1mnyo+ebCDXBtNhpxe9s0IoDnVwJLoL/gzO9JG4Hm3GIyuPDW1legnpaC6yr
Z1R/sbqD8GDkaK+xPqxMMBaekiHPXk1wuQV+LfXAAH72dfJ5fB4kwy7HKBzQN44rB/G1F+dm6as4
do29pnHxlpQaAMUQaHKQP9pCYveTHWrEPUBSvgRy3EqLr1PWQLS2jkAjCKGNHQLu1R5n5C/zkHmN
PNUTVNOTKfsJlZkVVxIyFmBZKvbtn9y4A+NRYU7QTAM/5Hao3fbUDqI7AbTRzb3FVvl6HiIfAaYF
w4D68DIzuaO7T8y6TP5OB7C/6xoktMzGDl/sxLlD02z81hus3JDdVnaEO2c7FHN/2UMz1aBgY+zD
qtxVWt1eHJWFbxstPtQGSPFINZ5sSTg8kQeZDJW2x9lHW9EkNdzvniw8Rx6vMUJ/2XKgEzqq8GHu
8h4Mem5ar5wo7LZ60oChs2wTGUw+qq0RrKovvmrMOVCoul0MipfWCU+RGWK101f1rkvLvzMTMCVq
hOrJOC62KJXqVqjbAv/zMk09f5LRJfcfzaniQ61bxfwMmbF85ese25KxsLvy8ulSqbp+qq5P1yMf
6s2reTtEl8Z+vP4gogiwCmjszAUKD6R49iBQqpAM0Q6MAxzs2KqI4bGeYXZ6qHegIXSJdmUBGSVa
IjMB6G7kHbwSfF0g5DrjgMYuXIuMS0tsj/XUVgdEu25pFVmg2FbTv7oh54iQgSciVu6f1pBTrOBd
oV3xHQ1RoAZljAzw7Q/o7EgoWaeY6oA1YFxb8LKLD/WoIWDtg8uD33zBxed3l6bLPKyjIe+Kb5Ab
LrZ+JhgETwcrPc3dJGozRLMKH2fpQnfXnZqau7V61n2yOqUZIkCuHKy+S09FPnU7qefXxfSfy9NU
TVeeu+qaA1SwgVZRF5pfDgKrycQYZAr+uXYWu/aa87paj6HWnFKU7hWrKCnaE/PcVG7JimQCD9d+
VxwLFCnu82GwixXNUPNpPHuSNVEXSeh6EKec1tjMT+t5vMw/rv90KbcF/ZelgQCk0BMN7J0QLxBh
XV81YGWuBh74bBVGol3ZBo92y0ysfGgoevNWTbZ7oBVVYf5aS5NMfy9aVFHS3LLanzTnhPh+sJjm
l9LqjO1xHv22TNArhTaKrSLk+WMDKGpFaHRKrbesAGhq8lyEIVQzfPRK6OGVq9kN0ONyRfM0pl48
gEwgGuLbsmS5zCc39WJD2iEKu0wv78BsKrERXpGtaXZ2pGka03Xmd7Ksae0+XQOChQfchCphnwFB
TmrNszAzFDwNhN2ijRNW9Zlss3izjpKKfZMlPxLTLnahKNnF6i2+Hd3QPTiVJ19Mbv4Et5H8oVW9
wvQ7wN2aNjt2YQLCLATIvpsJGODgANVn7AsFY6e8kGC094HJz/Sfkz3arykQic+9HW/qWrNfyVQY
9UaPwOVKIzHpCCWa6YVG7jQMa9PrxKHSKgfP5EoLNK32g1Ytx8ZJHniprRts/Y/0EBdCpoEetWDu
LSP52iWxg+pLB3gc9Uy3waz5bNtvNCD/OOt/GpZ0zvTMH6ooDSYGdTXyQEQZAoGdMazoYnieQsvW
9VfIgBdfTU8iIqRB7w6JR3sfo07z0BV5eLVyE8EEvXe+1Lb+Zz4O/d/+PRe99XfbOd8dMB3PayHX
UtwSjTuf1jJvmDau689r8U8ZroAIQcRSoZ5jJJ+DPsx4sKCeLQeoBxyuM5SBG5AQLevA8rPxiRY0
A+rOk8r+zrpkAnou/waisugHlHFAhuoP8RMO5AbuL5EJBg9MVPwtqSvtFdSK5ppNevUCyg//xAvr
r6xXKhpDUr/JMbfOHlDzL7oJ7ewIgc9fvspmNN4qa/vyKa298kXjE6IH4MEKaAHD7uGeiCqww0as
cz0MA7uY2rOrml4VU+VqI0k9soWOZOtRlV7RROL5UGWw+OA0q7lPXsh7H8ZsKA7Ldai3XFuP7PEQ
I2+Id1yA+BXJ0Q53nzhEqCyNcfSibpd2ooF6+lCcaWwrZ9OQfJW0NcDJaki2/6yhKVSTYpdlI8Ty
abVa0w4dVNoaY0+8e8TDh+oVfqIe2RaWPma1BaT93LcHO/n+bumDzUrf1S711IDIu0cw3ULYCOj3
VS9KnKAsn1+M3I+hNgKG7Hm8+JCNRSmO/MBb/W/MakS/1rb+F+RLwy005WNAB3UQvls6kJrZKI48
cSHOp86z1Gi59g34yOycmh4HXNMRRzCE/vJwtXSnO3kpvuvQy1nlwI1COLFIsLuqnP1yGjFSE4Ff
Gn/M0jEF2tWQgIhMD///+KVDrnVrIAl6p18u1xoETweWg3Edk0lvWjsu0hTAP9wkjLBnV6Bobh1Q
2PX6Yyn5Svy/r0XT5If5HoDf8U4TZbrJmQPRQ6055rGR2RfsGYKk6txd7k073/X8OzW6WYG4qwnf
9XH4ZTKBeLulVrciB8iCIbChdc3OtzRwcauV5DtAGgaazH5+yCFjOF9tDEUKGm3DQ/IL1ASZF7cB
FTNRyRJVNPm2XWInqG8WE/XIzaVCKBrruI3O1VB6gltY53Bwz/AaCnRhEiCGnOD0Df4kslF1zfQx
MZeTUG2NY1lJUDlQro56uS6dUt58weUNDBby1veQOWg4eOhNN/GtVa6mzQIc5VImP8gPEVpMaFll
nLSGH5a11MtUfY7wdot5vhC0iTeZPdlnuuLyqpqWvcQQv4M4KN7DYh8nWa9MZgMf+jERdaHYaRlU
DZmpa6dMFH7ARZOhrKTSwLQPG03QcGnIRrNko2GrFePa4q2/JhtKsLRqvgyNK+gk/RovC0uUbFdN
WW9/d2mwK7VBkTHwtQuAyK3Cad4MT4/X4ZSOr03st4j18/jJxAZw61S+d4FUtoTW+wQuEhSx7ENW
3XIWuqvC7OQ9YnZ2Bx+LvDu1czJxdD+T3cbNNoAaEgS5SM3OVyzl3NRRcAzFz2A2isaug0oHYIzA
ES0KZa7iH+QpnvbeFQVTI8hUgSlWo8INgO90Z40VqLcGcT99Jx2VRTPl0/BBf4Vm6gnxGPzV0F5B
hXkO5MzkbeJYjqCLEohEdsVQr00byebOqPQr2aix1CzeTuc6YjaTgwQT8hXUACAiBUPIarHNV1PX
KCMECgVUM8kXoMV47SLrgUgQ2NComUpfFNv6mIx01LaSYtvlOAF4TpGCTri1rqhuQlSKh99ZAupk
LRbWdbFPIdCPwox/kokmyZ96zcR/mGrRYiK3vDC3rutAVkGFvjIVBKuijs89suHL2eUCFMA0Sc3i
S0O/ML4aefcnHkTyMLVZDmk+c5PriXgB1dYR9AHOmSPPdUakttvXjN3JtNippw0j9vHkN2VQ9kwc
cALRTM+zEiBEdZlljcvNbu/q5v92rboUqCIFw+1G0+RpxlNONoqXnDF5qyykuPgQImzaJV52H8D3
bIRgaRmFlPcWFJd34br5lvyKSUdCmfzy1p79QItgb0JtVLG4f5gwFnYM3PHAifHAglH2RRmEYQgh
RkWjsawjegzQ+j6LELVbX7gAeJIb9c3gQ2luIj23ISfK2oODW8rBg/AEypmYdaNmUpwZlYm0a4lU
4OZhQjO974bOxwPZXVZatzxDLW2LX+9ofu+Fpu1KCztY1nv1M9CAzbNuiQrIczvckY0arv0xCi6e
wC8oQIS2o4+CPqmIdyB7daMDmehzI3vZhzFguNN/fMEvOPv2KGgDrl74kMFws6Bqeb13qtj86jL9
DSrr+b0yXPYKVVREZTrzq6yktkMxPaRPxnvbQ/TCJmJvRLcvM5s3CBrSCyADfDc1kEmZjTPxN7lS
k0UhMt4D1N/meW3q22Ml65Nhm9E5E1CEjFAP+JaHvr2JuBCHPI/jt3JSoPHCfdaNPn5qOvEHeQEJ
FO4SBkllGpplPoGqru0vnRjwTNLS8OAyaQHYUojdvM9Wm21Ahy4RNrIX2mt7lulds6bcCiNsoSpd
NPm+5PIq/f4K9mhQnzslaC2WvWRVlZO+pY2ggLDrlum+XC07yEZocfG8skcdMpDkCqjdSnLHPvw/
GV6I8IWYYBaXEZoJWl/qM7nMYv+dL9k6aNOFBejOwbxeMOvkNgjxmgMoxu0aKEAEetxrZ5ru1YYQ
zQoype1uzGPvShPUlI0Qe4Saktl5WdGoZeDeRBGGoyR1cSVqaH3I/SuOT1NtrHVALtEYcYCaARQw
FgISahYpILpK4DAuBwY5cTK3A7QSyTqPIQe5ddsxPpCtzIpfs/Ma8iajDkXdAGE5xOlVdM934uRQ
VdkNbHSTfiRbJ5ODa0zR8VOUbu4aioazRzZnQ45uHiPqqnsvBg5xG+Fq1QFsP+ZXv/VvQ96xp65j
4sVNitlcunp97K0BTBrKKx2Lz4uywb35VWY8hU0xL+JaHq8gQJCl/g48SmuGsPo7CtfalVNbHsgO
++I5SaLXetKLdwhr2YGDePN+Um722K4gn6s/cSQZR+xuB7O5Cnfa9kBtfgvBQBz0rs0gRd70XyQb
f9ldkFehiFff1JFtHVvVdBnUHeaeF9mfh2qie7A9DD9cHi71f7g8uSBbW+Mld3bSWzdqdM2xbk2D
3ZnAsWr/MMHNP4u27K6LGUJJ5XGo3FcytYiG3pxy/yDhIVJR7Cppvy188DNn/OJXVUooRAIbtDOT
8I044j/RxdPYaLquWVGXHHvmzo6N+lXVWtfuJq2JnvDp21drYusYT++nQZmoF4NbnSPocVtMnhk/
4TkFScoPV6FbyMkID5EFZaNmjC1/jaNMvqUhvUo59l6Qt2aGpEKX8jWqW6t966Dc1qqPdeecuqTN
d17v8cvSuGUWIVLe4og4xdafPGP5jmy54+BwSI5VLr5S+pJSlZTXTGqASvVKREAnIPNJE4MGJIfb
pKirhanVNTyG6wJ71aSsImiKqqynMwKEDMKUA34MmA4neC7XQm6qujTc2DCReWdfVSlYXuedo7ho
IQLcP7d5vpeOk90QRpU36o1Dmt7+XIw87bN5Rp/83VQDy7yYyA0okJ+uHQI3ra5EDXkMDVLOoBMC
kYOaWFbFPBo20LUYN4uN3oBIx35bNR1fL5dK1VrdMcJ9WNs/+8xGCp2cASxyThAb2T9cZP4DrLZF
JdswHmpVuTepaj7PcLVrVwqUu+d+uTdF5+0Lq37tIiBDqeGxP2GTTZjSjvCjlkKWLg6jcRicKE91
BIYYagGsXDz1UJ/bQ60Bp85EF09kc4xUqc6Ubz5Lm6MQ1s9cuaIEZbiIUOzt2k+e6mhMnjrutvem
2kN0teXAHcKeuSFQ4YlYZ3WHmBkQa501glI9yq9LMQgVjQjz11xoPmVx9cUpPeepsGP3Xk53K22b
BFAG/O8Dz/LHPOzD0tlVppRr8q1C6T5VFTc3YdGZAQ1pApWzA9KlXnowQbYM8HWab/K2ZTfTAT1w
09YNpBgw1HKb3aICjde306ZmqbmxJUR1WA1ij0rVTmQhN5HGdDwgWdQYe6hsH5n9M7C73iH2phIS
TSLNjFUZ8/oEbNOwZ0O119KiPoHfBAgfQx1YaEwN+TXeMBTzkt9NL7ZMfyoylCKkkAJpQ8T1Q2TM
Llyhy2XDfvV4nA6YaNdaBooZFKRiFrg8dMmngjAfTtvuwagBMYRG1jtKQ6OXIhZf+eS7R19tuexJ
oDoAdXLTYFYX2zXbYUVdpsZ9yfjaM0UdoCgJM2REThJZLtWA1UnbQgNMoDTyH1ttqW+BxpGOLJmM
1jQA0BLI+A83GiZWhCR6PKY4FSJwUED4fjWxqDtnedWdqbc0iw20enIbiwwFkYAESiP9G/gDbEx4
bZ961VBPc1ql5FsAEyjN2EbVoLACGwEe7Kv0FHSeyjg3NJ6XNxGmqEtTDT4b8Du0RUD1gVxLdlIq
ur+yR3EJ2ZgdonCEqgJ9VRpIPUtvx2OC36mRoe5+Qbx4Ip62ED0EgE6hL2hC4eYDSG4nG1ZO6Top
YmOPHX70gsNdeAEW+Uq1zDWDviYyJ+DuCsc9eLcSwE5j5+RL8J8Wg90Ek2NCCVfZrEwDLl1e6Lnv
Gyjh7vyO3Q3XwEE4AoUCGNPHbzThyq6D2lK8a2oPNHdCUfZECK6jZFZ189ju3JcKuOjVZLYch/lI
A/ssAgbHpRnj1gM9piqlIiOOjfFKMtYh4VLkp8Ljn5vGisHTtRgffDK1ZOpcD/h24FxQjTYdU9sd
j1HZTOCowXCxQbsDnwiNc5HfmgilIr/zW2yiKs1D7n0vpNtemly2F30YcZyicZUgwO5UoD6WA7LP
qsGTWV5APwtMfTKiRJ0DoVNFaKLhIkkgLwVS5hKarr0bnPypjrut54+QeIi1+qXDbgGCk0l/IBtQ
4toRWeocBW5FkELo9CIaDQJJZgzdbL8FCN8Xth4HocDue4BaY5UN1RUILID/2i5dNaab7nUWIqw4
Pi/hDgpToHKuOjqTeXmIgNCwVACgYdD3o4dYTgk6FGSXsz6/odam39RlpG/60cUX7A+JHeC536+r
3EGdn2bJQ5pp9rMtPb4J8zhFhKFynu2EG09T90oDckgA7A4EoBdB1ZV4wPtg/VNw3SSzM/ymVDdS
CF0Pe4SdZTb3xZTZFah5U+jwHnAW2xJ/KDWRAC/uPK4L71X6XBwTI0sAIEDNExTEa0Ub8uuxJKQH
4IJXvdJDiuxMRuM+9qHZpPMeh5gyhI4Qot5ixK2Jek1qfLfN2joAdOAHpg++VqPTxBMkTfFczDNj
bfD+G+K2BWAoYnhijtU/ubY0Qf6YXhvmm3vUBfZrqTvZ1qv1DGgE3rMdWN7Dg6+Fx6wa9bVj+a++
m3UKxP7Ds1z9TZagSOgMje0g7pk+h7E4QU+YbST4cDZKlOUWqWaM6u4GYQdUwrGKAaYCW6KZxUlo
qB/oEnbItDB7GydAjNzIERc9ztKnmrtiFRnYM4PQBFUr0jrnpW5+ahpoeZxDfOi25VanZZJ8GWdh
u8p6t4TuAw/onup70996GiJ5rO6wdHOke+tId8zlNvs4rbwr4VytTmygVcp2BveS65Rn4ko9anDS
RSmJ6Higq1mzr4BidWy5QzJquOR91mOfC3RWQz9CoX5wJEtZVSiFM1kb3gqZqfTuFJ6o8QYAhw7U
hUYz+Ob12R4rj3CZRBVyeCo59qftkLw1evFKZaU1ttsQuxPQXh3zcCfajp2oJJUaspeh6a891IQG
ZJPKlyZQm2oeLKd6JftQm72/6XGRTF2EPJYrLRcpvW5T6n7zbOcMRZ49BAihD6v9EQFhfY5lPq4y
NUQVsn+UGuhDazuZkNYAxQ6gGYNqqGcBuQ2isCQLFlusy/ScowoDTJkfjmTMBic9l9b4hD2Ou6PJ
xU49S8ftUqtQyoy4XLtG5Xy3AQmHfRYJCl51ECTKwq/Ad4OGqqOph9/+356nse2DHf/NfbPCTgAt
TWVJ++4JQ+6WtcuS2DGDgaGymSpG+NjhBCPzPZBsw4VMnxpQJl3Io/Cy/WwHpmqDjH21WR61+MdC
wpiPBYSZ8fjVtDSzVrqFwp9WN049FKotJAb6Xw9mzU2CXoGsF1OfDd/sIa4O9gCdp5D17X6pFKQi
Q8j9/pqgADnN0gStQO/XirnykIx+mP/nMjThuVkKKEDnQ4VJse2YC/sy3R0HIubxSsQYgdEHiYfj
4t5rCpwVWFsfoINunqLJN0/Uw1nLqbYFIqtg46r2ZHPAJ1FtbfzLzj6djPGhIbCxpkJMQMr1AOEP
dzXXWj5UZxaygC64AD9JWMThdSj9APFA+wjVIPybULUm1W1msTWt0hoQUuyanrlhFHuzG5HRA4wf
aqhRDbxh7JrbCpW1B0o7hF7GzvMsqaHSmGb+7fcpU0Gzm05tbEp3OKB+RsevJ8uO8muH2ttt68k8
CxqAVgpk6C9MCUmTmnTimekB+mWAOpJLaPJurQtAO8kndSGythotBJ/x2PzturLyxaavwGZJ9SKp
azWXtGGHuSKEhrgVHebyERpig36YNaMBVv2Ps1pLVwL2dgVe3NWkQtxOOsq7juRaObn5lUzUZHnp
BXpju2saApyX3anXF+knX7InuQlhKzA1uSq5Qx/Z/HmrL4I+5KRCNrzQftKHv3zsNJxd1Vfj1GDo
cW3kufzwRwRdxcs45ux1LAHP55o77WnoQqMKGjVTHNCQhVUIsNGAaC7QIK+2pot73zdQD8eIPKZS
QisyvDG7Qvy8in+kabHO8YR6n7qi3/I0TQ/4cqfXkKWv5AACFJzBjNK/WfJqd+DIXZIslEyhhgOj
aaXYbS0ZlUFmQCKJUAs8a4jOSZ1HKIWxACZcxlEISvK6/ZMmNa3Es526j+Oc1iV5KteDbq+A4wRP
sz31d1QjFusoSdOfk/HOcCv708UNbZWHJQgnbY0DUu1HLxOzgBTABiWgA1qScnb2fS0XuLemKAtR
QOqO6rywpYpSzd7RiBpOhV3L2FLwbBpGeg/Oe9QKrSnxwzrszhvfwiHiv3kjsi1uPW68S95oiH2+
A4E2im06rT634fQyfkiZo/KgA+dTBpb7vunFGuWDBgJmFaRXlA/pmyMeASFC8cT0PD33KsXuTWm5
1muRHVo1NI3c3THuJ+BJRz4+zm37GmX1jUYGe7djw9slQow3k1vRpjBZ8T403sXVuPaX9Kr95En3
W17FwxpBUm3rQ50a1wPfZQF64/2AUj3cQuN42HsIj67K0Ub9IBndCcVHOrYTYxbCBwpOziZmqbex
27a5A0Xa3ksDZwSJ0raM1UGtIVugUqefmlbsBj3UzoXRIZrlfS1Y8hWCk8lb0sQdEi9VssXTJX6L
J+SBJ0BornbWZF8iJDWBQ4/fFDf8KQOca01uaTq2G+aheJpmE3/Yd1w72alnbdgUP+Fczs5gQWRn
AIARhXAIrk0GnsblXvmA2wK31Hme/EMQQ6c4LEHxxocK1yTOvkghgZr2RnwFaZJm/WmZ7FZbBr87
OUDOnt7IC3QzzT+KArF9GtpS/zyk2cVZV87LMApNscPOcdoUQ9U8F/rQo2Zh0g+6qdXPfo+i3tD6
RnPgBqyfRc9DkMbx0rk6GeJQcZQHYCjtXu3QbE+8A+iVhlGr+U995qxpFFd29xqXoCqYUJmGRFf3
Ophxum5x09n/yjrbzME/20fmlnqsBJVeDDKJADVL4wmKTiiPROEmwgnAfGkQvvPGQPphs4qg6Hqh
pnDK8oJQQLeOQNe4IZuON3wZVbMMbcncgzS1A9nJgyYfhijNeYeCbgjdZlyXPJZrkG8DLrXtVOOD
e5igYZgVIPGEONsAHGlTJGsubXnlcWtsNJZMX7MoQl7SDv9yHQj54bT2w485onUyb2+jiL/1Vvk6
qocgsbDpqpeLQkKSfMwDsi0TYLY+4C4lz7Nd1wOR9uwAXg12muwGqGPqzuM6Mk6m7gACPaWKmgMu
ysRLJRr5uORxdV+iJDss0yOtsRhPA1Xivc5rUE8A5PCtBiZnK4DM2NOQI4nfhe+8Nsq9pmv5NjXa
+Jtw+Dbpo/wLqC7GI4h/ca5S9tyeXvmoldd4GneVnbB7GQJ8WLpILupay+5a6rC7Dd6AwyhtgdPv
Pzbq4aTcQsDqTit1x8LZMNdRzCGKTVNxSBwnDTsqwpXv2DchcAYOuBcTtHdbBrjiGcSN/FRAGnZn
ClE8ZdzV15LJbqOjDHBNHwy2h3dRZcjwulAcK40W+5XRwyNPjSA3k258JTM2kcJYxrssACccanJI
kIy8aL7B14R64CjbeInVbNrM5Nc21atTFYZ8iwwK/1K21rtTG86fTjlhR+2Z70Pl/3JN46qCXluK
7ZpytUP2Xomi3nhl8z+MfVmTo7i27l/pqOfLPkIIgW6c3g/G85S2c64XIisri3kSYvz190OuLmfX
3mef2x1BsCRB2SQGaa1vqBdqEoFLJzKeSUJojGS1BZeVadOw1v8cj7pfD6XUzlYAIN/pgbdDdOd1
nN3DbT2Lw0dhiI/UaPNLP0bmrm+wMHJFUr/1tVr2wimfIQlSrAPRT7arjL2O8qvuby3wKHEu6GBF
rXoIpH92mrF+G+Ef4CVyXMW5rUC8Gd85NC63aZ/VZy2mGSX0ffA5cnBSkhWzOxfJ8wi+ErHI3a2O
w5K8UBq3c0h6bpJahnej0zb+XAzrsQYC+RoNCtDMIc8Ubk08PvB2kodiGJ8oSfyL6vN8X8CP2zOo
ZR5rd3zX2RC9sZMMtylFJuuWMIlSS81LFFBx4QH4n4yAfe3+q3fV5A2n9/CkL3ZDea+DsmzTTWdb
j6ow2eOQGtCYb2n0o3tWdlT/iBvyo4KTxRMKtiGeb4N7aBs73So1jisJJ71z2OBqmUlEv3YtAHnT
QWCArEfYUbzhehRe1Qb8bPkheHs5Rfm2NGBWy9walCUXLPRR9fKkN24bWbscjtuF8Bsx020gGkXI
mlbVpu7cn+Mg/S6hnQaJhFubHhz7Gex+R2d/a8/LjkBr3ITyQpXJk+7oCvJtlCVgYdAP2NgtcMsx
BFfvRQ3igm1nk1AfUdUcVdLHRtp0VgLQi5VHmN3FVTKRyUZjDZhGeJfJBNUd4vhPrWLvFivIj9HL
3cJ4ChsT6uxQhUZGqK7Po0oBBh+ynWEH9Vm3U55/agLnrEShBdrUusxQD+ZctClMH+OE3vnTJgmN
YW8iwSfsgvGZHgaZQyT2OKqJepxuu25SFI3D1Ob4PePY6+DUDvFNu3ZVdGDSCZZgTZx0x6ppkTDm
YKBBhcHcFHl0QSblZ9OtUxJ4UjuQEvFGqzIgxvtrjNkiRU6QJlw1dgaBZT/50G9pu8G/VWVgmuo3
uN4k8P4EOoxHWx22kI08EWrNdKSPqmDosQKP4/NRZQYZVwMJBGgtR+4KNHBnVZpJvulRUJo53K4v
ejOiMuMVFbAVDUnVta2T69hJ6VkPQFU929ART0AOimHqZYOdeoqmPw9Ih/gjLmE6T1k4icFNEnCf
dstJHvAac0nAfbVeod87XjLFsN51SPoedpEHogC4eUS9hJhH4NWUnmgI5yLowZUUiXIF6/EpjFCG
8/A6Z971R6mdHrPpR1u52SLNIcAGc3pgKPQP19TdZQx50D63vLL3fVC58u+kwVwTf2zzOPDUPOJ2
N4/IIDRLn49Yg05t17F5RB4dtzq5tQmPQzwoQMFEAa0snFMZlgOqrxQSyb/a7KRMV1IEZ+qOatUh
qfzMFEQhGyf8ZoHf57GQsAMUpK1jUNYQhbTq8FvpGrsKUrpeqJTYGhXBcoLU0Z1PDfzGxk3cptEC
DxyWeHBDgfsR76GChRX3JSuQO/XLs5wC3QL7LAnF7ARM3YqUHhwFyMX6MVI2fMQWxAOSkHcPUM6O
lgI/Ls9nQ9YdTSeHOnBhNUtldNmmNoYOawP2MEYE4PSSmshKtB34G9HLNZsS2VAMCWzQa69KmMiA
hjPTH/41xhe5+DaAMjx22J5PCdKxLkHHylXP9hTqaJnwrW05RQ6WveVcj9GjYxfTQmd8s/HTRXqG
ltV2oG2+USl4Yo6BZWgliwWhPdSiprBqwPLRe3pD0h7zq0K1npVUxdH0LWh9jxIEXO4Oa2SU8rkp
AusRDpOfQxVCVuTWG4L+vYib4a1pZTvrHMs6mVHMTlnSB3c9lAduTdbUXlX2PRJd/VqlLj+Y3Aof
q2xZEZc+Rl0SPRbZsp4C2KeOl759rOt8x43EPdmjoo+jUVwj2nL6mNvpp+hXn5FYycMAFkQB9JS0
jKdyKJ073iH/QpLguW3DZuuaLRK9U2dXxAXEXiK2BKv4G21cPgfM0jiD0/1OnGD4ajNjykJ1wUG3
8yp5T1rxuX0UYP11vejwIEPxbLpoeZAbF4DN5zQk9HEIHF9HIG9i5TL1/Rqp+6aIYv76SJAC24+D
u2p7x/SUiwlQABzaC1lLqdTL2OTDroQaMLr64YWpxITsgV0DV48QBY8kaV9GGvW7JE9GL0iT4YUa
WLK4ZhCsrNrAAg+uG+BXASG00/GI+2NXwoQaThRT/6dY0fAhxdsPzj3y1YqS4nDbEOA9PoUgRLyq
IMRD9O/tWFFFeFnAq1C/sJCAa8EmHi3k5/56id3abm+xsYewsZP3HoMeyKsUk+cElW8d9BsXTdTI
LSzqjfvQLh70lCususIjnKdHCFhLALwDPtMdNDS+wVGWXDiu6474YOz70xwOfumL2LdOagSmUCFV
eega++fGBOX+EEusaEEHGZapLA348+mtHlTsiiEg1wP0odLCFMio2+sjVT92WzrG+53evU2QPj13
P+1WicDQdMh+TqNu423owTiEwaMlcF+zqGsPRYxCVxayGMQkEqyrKRR9HYDtgpyF7uWR26DcGn7V
nbEZ5wc2EEyOvHyM4SXmwP1qKhHoTas1LkeJrG8+YvXZoXI70z2+gtUTi+JwocOiVQ4whgYYVYz0
XsfaeB3QNr0v3Dw8spwcQaNL7wWqgvd+opxZhNflRrfZY6j2Y5B8RTFgbtehe+kE4It5C8MCoxLW
M898uXTwLVY6BBUfhNVgAF6DxS/QLI7gYuJW+4iINTcLcUcEJw4eK221AI4RBsdT420DRutjYFA2
j2Ko81uG5RwiRzkAJETudS/NRwLhm8SZd5UNPwXdrQemXfySQePYi7Mx3dcQ2ts1AWVLMOvriw0Z
UC+17fjN5tbGYQX74WftUtKq+DZMVrJ51RNQoK0WqssacKI3iUXMTWu3p5t66Q2N0sSFve6M9gcP
ijxOZj2BW3Zbu5IfAQaJQdNEug2U5fbsjxOIZywrezvy8dyYmBIVgUjX1ThCH2Bis/h4kCVmyu40
kcUQol4NA0RZb1QXs4DtGT79XTiRYfSI3Mp87yrn8Ov469kYrVe/9ToxB4EPRTLvBuM1TBTFisyS
Sw3hvXaMdnsI+nJxg/bqvQoSM9exOjTCRq2BvWg9+IOBPoPZ4izqInLPkcY/dWa7cZt417GifGqc
sV77QRquOtdnL65wvKrn9hsPVDPHvCPYj5CQPQeOlDNIEAVLjgzdvJ6yUzojpTduFm/CKmw3t9SV
mkQFdKduu4XT2BQpjc2tSQ/Tp+yk+UNmWP6hlD3xOsoI1nPwcnFmvgOKgw0imD0LRVCtajshmP9M
sUikvIOVK1vBh1NdQ3carjsKI8vXCh5GM93m6EOiwaRY2PHg8ynchGQbPM6+6YH6H9RnUDWnG6Rd
n28n1e25xfKtPQb313PqtnaIoWXR3SEpkn0NSyQvABr63jDMI1rbt+9t1fQrzAPSTd8OxRn1HzEz
q0h+J2prNnb1jkxdA9pdbt9Z0CvdGlDQAZeMtI9OJr8G08mwsNt32Vi9+HfGUmuXaNWS0XWrtUKO
/KZ68kl6Ww/B8zcH8gbpuVkIVPWssyBSeY11F6B8lTeMwl5X6XCv8B0ujgr9Q9FjvuwYI3mFolLq
GbmTHWx36O9DKIzq9oECHhLWGVtDAcx8xRSgMHNMQSW/kzWS5vr53kxvgutTX8cQpvkahfil3V4R
17dBkQhz15ru9bBrGy/4srSJvy/lNCcwjNbTmnFa1c0sHOgqze2BswrZJKG80Chw3bS03DhKewvM
yaMWlNPj/TyN9kYI1uaEL7ptbnYAuu238NbWyzgEXjR9dP0VRBC9zFY1OfGySI+YSsIPzoFAC/5O
mPz92uuGwOPg6O1/a69SWhyLFOoIU6cen5Z+YM70ru1AnEnY7bVDst5YZIybHrDsyTHy7X1rpTT3
kkpRYOcquurtSlykY2IVk5L5tbeErNy8sPMazyj0ptDNvQwOqIsIri1lzxaFK8OF8aalXbqpGKE3
17CHWO5VXO63bj3Gsewa9AdRLFoDdtx4/+/CSVQWCiPO0TBcoMRNqEMZDjCGui2b9Gn1XhSkDWyQ
BO7I6Qg9WHfoMC8Mz4G4zD6pLMBldEdjxPk8diMLFBKcmTXp3aC4uy+rjABVVL6zrDMvQcPIJSFQ
GXVjx1npMAglP4fgGE19emMBnb2Eg0w6B1DHvBABLe82hM5uyEa5VyE0UlEozabSt27RG99nWMCH
zvAYoMRmQgeTQNfKj8t2Z/iY5+k9eDtOk0EKE0kBRWJPN7rTmKuW2i3mJv1m0hKwM122ofD9AT+u
WHewrN7AJw1QFuCB4aqDos5to9t+DQtj4BtYb1YLKPGNHmlQ5NBeaTcPNb2n2yQMqUgMlIFu0s5r
2oNNh65y+Hps3ftbOykV8OSA4BgkC6CVOQ7HDjaVTz0gCybp/AcXEjuXHvnCYWrOKBifmCNBY2wK
S9C6V27vtgujBDQq8o1uIyd+MTxn9mCIsvuB1u6SpRaZV72077u8M+546Kx0BNaXff/38aEDh189
XncGkvuYpYjreH3QND6Zzq+j23hnTKJl1hawupky8rloyn4GwOA7xpKVbssYgYzH1MsYOAazhgJM
BfEgc9YSilh33Ta8A5Hq5zSwsLcqzxkKQPHwM52n56mf4mtWAHxmiJZOQ3X/dco6AvKToDAPPVQF
XRmAaooNZxCHD+y4DbGi+nusurDc4CktZ8rk6L+N99sIE2zL4Gtryg7UZhAdAgYhoCnqU/ydZlOy
JhXgyOl0QsV955TG4PiPGUQ5dZseLFTWz0nfq4Vu613zUACmd1IKr7fCfcQFys89UBaY7BlPDamA
Ve1xI+qQDJD5Tvngg1uK3jDtOWTdunA7ZAwA2kGVPxXmJcQQMe3f3/TmM/34awPg4wRE5H5DF+s5
3tRpZxXZtz5NV0CuIjPfxxBj72rIsk97euMDFn1t63PSr6IuPNw6/8ex/26IK4p+GTZJBoCMwNy9
KUF2iUi9LiMTWS4IQO47kstlUpbhpWHAamUily+hhG1Jr+gHm9hAVQZHZCCQN2PtmisW1nQrOhci
MmR4rVoXLtxQcoZyolU/RLJ6JEESfYsVPMasXFSnwm+rfRobcq47fMwcCpINrxaMHpa1xQuwW2J1
O9JlJoHFIrJmsibV1rAn+2YSZF/zUt0pJ6gDGIc8gikL95w8/15Top5rweN56Bf1STJlrvreIFus
B6AkFxrbIBMoKMY5hY5wSHZxBzYkq2EAHkSq25QBrKbKia0WJQQb26rwlgKXTbfpTVo/qBzPEfB9
UIZr1Bmi0sFCRoOEGlaECXgOcZoFkrx/xbf+0eZAhPGkP5AOaBnHxFOlol0PN0yerxhKWi8xLS9D
0fvnEhrJuKHdV918G6Ug/fhCmbwYY+qfeTQcw7gi7xJaeXfcIuJke/e+L4MnCCVVByqw1tWrfxO5
gTmKM/aGdFY3T0k37lRHPkLwP++ZPyDlUot+FRtEPXJDgK+bZO//ZkDG2WSUSpBDR55vP6Qu2Lcd
Uhl560P1YAp1h9UNZJ9m4tkgMUzx/H5YEMzgwVYm9n3WZs4B+vKXenTY/ejk9j2v2pNFcD+WWimK
wKhrDVPcEM43blLPoCUXAj+GDTPjcE+l70IQt2fz3zp0qIfowa3dACqhY+h7FNvAAmC04lBLBqmm
d5JwKbo8f1Coo+8CijxekjjZQ8Uzdh+bnu7TLVlMofIt4nSv2wwSDguayRAlPoy/HX4928Ct+xF2
F1aTPZhx095H8QLzxmTfhvUS0mLDJpsW9LjZkr1u1yEgCXjkZj0YwuDftLNqyur1NW3neE42Hux5
2N40gDu/9jhTSvAa1651BkisWus2fdyg04TOlDHUcSqKaGsD1a1Po5vCfhLCg23DvBxzgMEqw4eE
XwmEOvULVATC9DwooDcbLBO/Wznk69ru3SGN8vIBQJaAAbQ0Rr65DEJTPo5W8mYAI/W9rOsd0p/t
C++rbAHJLLlHvVFBaiA++RwLzpGZAKNWiXqF1lsKDZZXm4h4PZSonOkwqsNljKzeU1srBmAq+Gvx
NAzqmC9d5KQAHw72wbVV4OnxoJnSyW9tPBqgk52B9P+u22UJt9GY5mRpmjEW+3kPmEw9tht4Xfzc
s6c2yCO2G6gC/m+99jROn4XY7JBWFCItUz6rzuGJEcc9lPN+ZcHAkg8h03aLu28KHMy9bmliAH1y
Xgb7TBXWTJSpOhWOYjusavg8Tnjz7dVx/PqbIpk7x0qHYipaAJWbgkyuu1ktAE6VxiNELt1VShVg
2qNCojJ2d/mg7gbkyE96Y4cZO7lJNTcdVSJf/1c7fmUWpqtduL61IYVcQfe1ZV4r6aFMh1dN60vT
4DkuuH2mqCneCcOEiu5E6xNdU4JE3tJt1o72c0pfdTPLamedUt4tdDgdnTkpP2MVJu8qMPc/He3g
829F1cl9QsdXuzTrx9Rpl0BrV699GcMyIWnp0khF+drlagdxhAAy1Qx4dxlAf2Jqj2tTeY6FyrU+
HNRmpGpxeBW7zafDgaPfQXgheBjNGrNiJA4Kw4FmCUlWyWAFr64UO5ba5L7OaHnMowqM5Km9baxi
Xlt+vzWcjr3U33Rr5gzZViABMNdh5DugAIjKOo64r6GkAk0xndGEo6Z7iMsBkry41B7mLO4hG8bV
LZepR0iHrOxxAOPBZLOqcEvoRNITh1LQDtieZ6diExkibsudy+RznTN5zu1annWTj6Zqahqd0p+B
8QMYUwNygtMNxU7YIVgMejcdfTy0zfr1U5se+Cm+7upWO0uk67mDU+zsepwVDIQKMXL6HjZz0g3R
e2xVrheh4n4MII+09zMQAkid2a+1CUH9RtL3wneGmUDR78wzpQAUqsMVyFfGg+IebL4kwMJ2fAZa
LsAKEHCiNFX2WwYRxSEK7JeEIJ8To5AHgEa4aoSZPVISXaCIV34TLhTv/VAMp7yo+C7hkKHUHbhb
QgBv35w+lWCbTfwhzFHPscJV0APShL46zHHv8UHkJsKPchnXrfGizOZ6hsyvuee32XCAAzQEZP1K
ghMrjw6evCvA8EGct2FxthpKFBV5VqbwlZliO0C58BoPqKKurCm+zgLhbwZAeg9mXlO54G/543jX
kSy9A3fKxAwSZYRbB6AS6V3sN+ZMpu3PDpaU4106dfx2hO4IfAcdpTQhQIfKgz6VGylzLqE5sUmp
+TgYBn81gaGfQ/UGCSkUbZ4ZUDZW1DivTVfKVdwV0SrKXOe1HZAThHXbk4RA8lYqQea6nVX9S6n8
4FJXeXoE+YDPZDmAl2YY3ZpYzFiD8DZ4nVuZD4Yj6IH5yauOfGX39wRwqKlLb0pL7HH5yZ2hLPMh
h+j+rIgFXMHwktw01B2mp2N/MFtH7LgLiPsUXfUmQRmAIRV4Ddfw7+OYbXQHWJw+18Oojn0XsXU0
8VQIyDwvJm7hWSbbbk+nEGUwXwnITMCrFeR+HwjrqRkQi3qBVFW11mHfueeQO3IJl7Z2lWkmjcb0
Q3HVw9K927WZ2RWrqAD9kENzFOgzLDX8cpcT4IEI0nOXDtwryP87xQFLc3ODpTRbN5VfH/EMLhdA
b6YPNocfLLdG/2sdGwdHAJo8k8MqLcv6lA5IgYICCGJk68tTJtxy35VJPR+tIfrmcwfzm2h8NVzz
59w7qGPrNF2FIQBfqghNoENwXW6bIK6GfWkDf1f0uL59D0I9T3H3TrvccnHrdalE0TlXM5M2xlnR
nm18AQapALDgmXKg0F1pfYuh8psBTQPVdPbQQJ1/QeGxsJdGkO0bOopFHGbOg0iLfNZP4rE/esgo
fwgZFjNqcBijhwBg9aXxlAa+8QTuX7stUtxEOoRzDbQMu9ha6jCxGmi/R021RN4k9ShJu4Uh3Og1
Nty3rIr9U9yK8eTE+XeLsvg1VqpaOMixrfHWQIgqkdNm8TPFjQxf+5F5+mjRle4MKmHdoXHy5qF3
fo5X0lKrvkzIUh9ukvSuwkvnPu8khWgKimb8MiDheAnbll1aGMsYbc33OqqCAjSZESLROjQajOhd
5uKF1YYbfVTfOdAzZy4eC3+dA/N1MTcUJM6H2mHXk/dwa5BZtaRhCKk4Nr7EYzd8JVFue5wX7R4K
guSS/tU+TO3ur/ZpvO/6w9ceaHevV8PP8Q1+ySm8kbaYrMt53yr4kjEXmttWZzzFeIt4oc3CXT79
TeDOd0HZfzw1shqeSsy4ptYCIkl3g+9e/2790B7NHL9hG+oxz41LEhDQKDAAxBye8hgarNR6pqb0
93ETgZA0hVHpA/sFzRw4fyOUAnSA/+GgxvInPWecWh9kN7zAW6T8dweh5MHvfdNZ5+5grFo7hP5V
nBl3bRVYXocX4NfSocuoj5sPKJ8+lk2fPTdxBNGFJEkPWRGNuzhl8bJOaPQo+iqaWSj0fyRWOmtK
w1jYeYgSieHYUK/GxlYt3wPcBVIaKCbeQFO+F4GsqrnuJlNsEAdQfgDuIkb5UiC/dRllBz4pAJ7f
2NAvCGAnULRNjhJIxFdpwJqqybr+VNp5urYsuwfGvjaPXdHRmfDjs5vm8i5zrGADRXtzXSCTegdl
7HAelpy+JCaspMhQ/+hMFHidrHgfYhzoU9rco8SFJwSSyDOzgRbRUAdu6Dlp7414NsGEagoTBxp4
VQNzi64921QWZ+j+Ebs5R0nani2YsJ5yP8DSa4qm9pjATseqFCZpfM2IKx/A1JMPNVNriMdUp2vT
CHy3AUjXRneGLvz5ALJy5rqXOTkWkiT4oTs5eC8P33UHzFolTpDtfOVvoCKqnkIz79a1ETuTtgtM
jroabAg1vuXwtYVCiOlvsbBgF4YVsW4XYwZ3gz5IgVdkyQYgCyj3qP7hmm8ihJFdRsafYanaa3jN
VoUuKnXTYNuFuk3fdXPL9v1tSgZzH1MlFgntjXvFMRNhlQmefkbn3IJgYinwQ2NSfhUunCPMsPiA
/XQxq12snENmQeLCNJ+N1rAuE9Vlr9uLphy+Dg1/Fjmzl07dZfMhFVj8xPxrA+8G2JX5Cdb8rVh2
cDHZYforIfyOH5FF3OFeqIDNmEHopY8J7N5zAQVvqtqdCa0vkEqmXTXJLQ8Z6OUqNZpZW/ivumZ1
K2F9wmjrnoQQNQdhtfF0eBv9W4VMh9k02KLx58GfKmy0rqA7GdeeZrtpQlvZQlV5qqAjKW7UxrwH
7/HKf9PdQdE18GSfqG/5NMadxnRmBsNh3icesjLWOAtDLg56Uyl4AxuJ0y+wtvYPMZHo1ruN6dQb
CGafPrVddxXrLsjKJ5vfT4YJLQPNIQ88fe60HLpDGy+MSb/fgtAOnFWrDy3arzejgpO7dEMQGSxx
FfjX7ZUbLYoozo+3oV0IK58yj/lGn0wfkFnI5jqpXS51G60ZkqgZpOTB7+fgPk6XAD8qH/MgrDQd
qxI/SYO6h6XGGM1v/Z8OghKz7RVuzcANbCzMr2t/V5IwOzHB7BmoJe03bpYHC6oXTwZH4WWATNaa
ycZ6tMvkpAco0DpnLh7cJz/PIFzj+sa8bn8EZk0X1ErcZS8pynwxgcEzH7cEILWtDu2QuZ4p4h9l
NSSzMoqtx57kyUGHPn4yD2Z/RtoHVFlYa83NKA9fx8CvZ1CE4kfH6qDAGJlHH5yx106WfKkoyVY6
TNoOVRLMfIgPe9LrxYUXSpAU9fVS68vKcpClkB3zN9EY25Nehsu8UUwmRDrGZ7dNaPX1gwnech6k
sK3wHY8nJjD9U5vemE6V3gVxMizDXvizW4c+AlPbZIsV6EW3+yq3Z43Mh2WLFc+R2/YWxBFz20+R
btJ7YwanoqyY6yDKenWMkDg96rDLYmNToh6k268jfnXiytAlfBQh5f6rTe/pwXjWJXORQ1j+1qb3
0hp2rgY+yBzWAPmMQ5x1pZGUxIe08QxpOcAwnXwmuIgOGnx57QBjlW5QfjxPpEp7rntwmmRhsxiQ
WgHNky9//Nc///u/3vv/G3wUpwKl9SKv//nfiN+LcpBQI1G/hf98gGh9keljfo35+xH/XH0Ux7fs
o/6Pgw7Ruyzq4of6fdT0aX6dGf/6z083f1NvfwsWuYrUcG4+5HD5qJtU6U+B7zGN/P/t/ONDn+Vh
KD/+/PJeNDk8NS4fQVTkX352bb7/+cU0ib5Q1+s0nf9n5/Q1//yyef9I3/Lv/3LEx1ut/vximNY/
mHAoJcQSFnfw/5c/ug/dRdk/bGpRKmzhCiEAav3yR15IFf75hfN/2IygyxGOxfHmNr/8UReN7sIJ
CV4MQnAgiEDn5l/++u5/+xve/qZ/5E12KmAbX//5heK7oEg8/amn72Zj/uMQaLYIRmzoYnLLRv/7
2yXKA4w2/08Mc3IRIV2xCMsSqynmHsTAkr0rRyDYIYMv7OZSlsl3KKw5O39Q+VGOlCyVCzUaINz3
KKa5eGelzt6eind9Ut1XwMAAhlPK+UhSe/np4v78Ap8/sMl+/8CmKTiugC1MG8o1dOr/9IEFTyAo
1LNkkSir29plK7yBRzvAYp7MSpYzl3pJ2wZzB5DxeRfZfAnt42MCVNLMj222BmB58Z8/0vR3+vs1
NCkjXJhUMAt8Msf5+0fqx1IkXVujtt2azAtHxaBkvwGt8M4ec6T74vbVaJ2NBSOmCIyLRwMIuqM5
uE9N7WK27J7AJGEWbV4Fb8CblMMCCl3jMg3TXY2U/pwOExZBWm//y+em//K5HXxgB3Nb/EeFKf7+
uUVmJM1Y4sXt9HQ1cpnfNUMsZ6AfV6+syxYdTx+Y0SrYOhXgBrEuPZsMYCmzyFccCiozcDtjYHaa
B61r29AfLYdbdM9nqLCOO/givAxRN+z+88fG6uZfLjg1uYM7F78Ol+Pa/37TNpUogbwGmR+3L1Ix
trW/bYKcqc3Q8s2taXAihvIfNtBTgiyBjius6Ochh8jwbaDR12zvclvMqIVcUipUD+l2C2zWieKl
93SbDkGYGuYiLBzItmOI7mjSecci+BwZVnQqC8CGzHpr+FF8EtNGN1uo7yyCtvjWt+RV+WQ8w9WK
nGEtkS+Qcz3XhgRazWqVvRYs9CwpUc7MuFhmuNnPIskhKDwW0dfcrDyBPKobVibUGwI1FxB8PLIo
i7ZR79crV7QvyD5AesiFSXmHpJqXQ6oFjsO/YgJl0TPWPT8qBRl7YEGaYx2NAohDoMnroMztea8E
VJ8SB2JokF+sY9whAK9CLsotqr1uC0TglRGEzQek4fY+J+1e7+Fh1+5RL8u2tMWHIzneb7nLxBa6
mzDsFWY/xw+83vUxWFFBC+A+3G9gWDttkP2owEQPMKu6trYSij0sdZ+rGv4jZRYXC0w3Cxhj/yrG
2obBoOVkBKg/gy2m6VC3TQuy7C4Y7motQqywXIa477MVoRCCMpj8SuhDFJpINuYgq1iqLZa62Zx0
i922eh6IReBx8hGrhMybUeVPo+kQEIpbA8xbnj8ZlQ/ZKjseVuMUCtTBPDjDQNvPBiMMiOU9tL+S
uaSiWiWTskuA5/uhrONLm0mFFSCassyJodFWNTsdmp2MN52DRWENqnE8jP3Fp3l/6ZA/R0aocjfX
Nng53wWwRtVROA2L4VUA8KM/zPUBMo2mNN4IsTIgtaFv2uzbiRDRVyM7ZH13jRT4Qltr8J+B4EBO
NgnGYpdq+Z0QuqcSyWUe4B/WxFaSCXYwUKBKRmYffWa4HpzXwoUOA6LwzJ06DAMnD2U1N0QVLYw4
gJcA1hI7qIRCK1XvBp2xov4QrOMUZgozEyZK20SL8hR91MITEl5G0EIEsGXa+BMCJpGqnjeOxE8v
RN0YPvb+VgJnsU2jr6qIOQR2IwiTSDO4g7xYvbp6WQepHXhIGVtzCjRlLYAwrBU0oMZSJbuxE7Pc
AEE2Chr7ktliH3Awc0wXq0Ss6raxMKwD/igBDGI7cNCZX3glUHSH3nzqzMg5Wgnjx0C2ZONiZa9c
BXPEOJ+kT+LgEckJ4tkh0o8pV+7OWOexz3aZbTdexA0kjFiT74aYimKmd83BqnGhQuA03Joesja9
YAXpRX0JHgC4hcgVJwm8EUJ/mTvtiLkjTINY5wxYireLzjYfUY1fQmR+eB1cGBhz6PilWKTtwViw
YbJH2hmh+AkkVhwfJd74Xigs/5gjITtTgevsSr+9y3Lm7GO4gsUmq08K1APkknnhBVBJvRfIaKBi
5MBICJBAd2yRLYFs+v8j6jyW2+bCJPpEtwrhIm0BEGCUSEm2fnuDckTOGU8/B/TUzIYLLyyJBG/o
r/v0AVGWKHSceo0V+VoZ62/NbKtvi5aEdS8YdSl6elpqFRZqI6+UFL5lfNe+5lZesQZMLzH65D1j
RfX7BX74vdeMiJtl4mVznvtQv4H9WY7HfEFzadwsPRC1vkY1oTs0wyHJtCOUv9Rf6mQ6kKm4ghBp
/HQuC29TmyUs1PIXhY9/6qzgKpRC49/zbXu1d8ckB+sbU+AsMhu3XLURR0TkIzXrJ2YOCTNyPOxK
WucnZ1t+OWVL9nNm1Fab/VHrS6tzzWE6JWM6H+O4yVqXJMB8McbKq5IspVKKxLdfC7N6EKsOVlnK
D2V/4ftAsTTfDM1hIVSdMfqMEiywWJw+OlaktuhXis6U17nK1q/Kmn+2wkoP+urQzoLH41bmm3nO
J5X+JvN/S9CZy/M8Z9y4GV3/bFd8IQ1jtGNUUCHtZNNPKebx5TlxbEUKdYGXKqZ7aSg9J1qvIrBw
8t60Ritu1tAXt3bDmuD2mvxsV+gJmW2e7YXbhtrP78Wy3Ip4zA7JshoeR8b2Em3Gci9TOGRiFWgj
XahWcn2YM3bGncuxsyOkGI/QiCTdAcrA571b0eoRKEo+3pys5XqpGQlRkIW5XGYWB8uhRklEk3Gs
o17cMDocBemjDRrxgbhcfasrrpNZN/+KOhxYupJf1Sr61pm6DBRp4/hMw6Yvt3u9N4xPzsKwforO
4Fkwn85bbXjbSltuMVKeK4v5NmeL33LHf9a+arHT+4VRz97YK8lLv7+sDdKZ3jC5F3J9XWvAjHQQ
vhAuEgRu54n6J9n7taPgXbCK9cj4YnQLmSQf6054ibtALKP1cJwtWX11ASQRDUnGI5u6sit8sf9N
0+qM7rDVEWJkt16LevhVGNo36nsTDr6VLFyAAgCmJ3mUDRXOmn7XaQH0G9kYpzovGl90ffJmG+PP
RWs2TjL6elnDqm3SK+dWwE32u9IU5i3rrR+Ym1D/0brdWiPuPwM8PJYVdfUMxOYw2ZGNoyV8SgvR
W2p+iq5TBa+m4xXu3NcIzDN7ewMGaI7yQzVhk4w4TIxD/jtP1PQ22YafynWlRoIT88VSVbcxhXUZ
1eFhqEPlObmocOqssKY2+29ai+EeLVcjc9MxJSRj4bZc7MR2i2zsAqpkCgm6w9IXtpc9eJ+D2AU9
mNQBDu/4XLIEb2YF96hNtwOTGssv250a0Q6/CLKXQdJ9ymR7aTP4SqpumjCV4ZI0v0AtZF4S42BJ
5BBf1Bp3JknVW9N01sFx4mq3ThxVg5Wp1GeNRA8FJgNfiKqMWIJ4zJy2RqmXiXYdpPF1tQtxEW31
pZW95VbR6iLzAwWLWtLb2ClFWsAINyAX6lb6KFbhDknPUmFDXzGx/gR23zOUTLrzXEwxiYviI6eC
A7quVnurGstws3WKypbob9w6e8fsXuOWqJ+VmVoBSN+3tOFc0Uj1hctJdcFdQhWcHUdBYuBQZ6of
wYpqG0mAUHAuYn59oPqBdkxn1A+tSgVM1P6cSSwJeqyeeC4dlijuEykxemPThOqcEDm1qg8ncs5r
skwueVzC7db2F5h3fumEzCmsYuacMgj1OWPq7OKRZ+iWeYoTaw7Vvnlrn9/ZxA7UpR5PwzQq3tBQ
dqfuX4IpxhjG422oTXMRqWALX9tfZrdVbNVp5GNJLTgwADQQ2rnaD5HjdKlmTq5lllVeMyWX/Vrb
UUDD+XHnPNc3exqGM3J67jksin6OJYAJmXXKFzM/Po8Vw362IGJmFxgQrlE7VgGFFuk50dIHp3D7
hRG6iS1N2K/xRn9mlf9YkuSnHZatY7w2cz+GlgPdAARGdW6SkTadvYpwUrBcT+raH5nzfqwMcNhg
o2vhTN3xSYbvTZ3uHVGO/nOtVM18JojFWvksWkPpW9y6K9SDLUZCwf/3omY17M6FYqxlVU4GHSIB
rL+UACb5Xy1Sm8AYSAqZtEcGuaNvVDyUpdd0CUh7Mf/o15k5WWJ86I6WHnWlr08LhkxIJ+LR9QfH
suY36kt8pdI0M5znzX2GlaJ6AiVJdMmmqMt7+soXGl4PhYw2KBskC2dLfk8j+9haxKyfvdbzPufQ
cecT2GSgH++G6DRHU+Y2p9g5QmBOjJOwN3u3/io4M8rVij+6HLFLlfFXKdJffa0aoR1XFb2UjCYn
2f/XOKI9ZKsScZqDPSgb/hSl/DDLBDK7MvuMhHuC7pG/ZGryqOV4sTUefArl+nAU3bemG9KQNUMt
xu5FTUR5arLs87kdgV/TbxinLHcA0X9m/vOqdKkD4nSesI9kEGax6XHHz/yl3L7ES2XeR/kpNX3Y
nTP7d0ya1iPqSYHFs7kF7TSlL0XvlLhxwB91dNUVVXXeBgvbTvlNm404THT5Q4+Ni5OOA/03VEAA
f8+4drQcffZ6FWHF3+k8T0PFyVtYXVQ0LnucFzGbRsR14ZHB7DYfDYw7vprQwKUoZf3Wqs1/K+Q8
onVvGzZlTp9kN6a8zQ5RUY5e0kN2NNarNf8xZb99N/BzZ9TVb5CNv0VASIOhz/tjOwj5YlYJORcp
k3uK69jfmrL/hPz5qxZO/cuy8+USZ3K89lFOH5MhVx8rP01ieYYNiz2jvpHDJV3qbs6CDxn8wPOM
YA3tpzA0iVujs69RlJxrk1RPrkTvrZWuISTrCbWCsLHriGE4MDpML2I35Bq2CTuub87LFpFs3ewe
aZzushhy+5E4knNKYdVVEf6t3gzMxBZfRcoEe4l33FUTXTHZLHdjqmz6BCYR1okJimOdKj4SM8TA
blNXP7xz503Rb4oPu8STbHUlC3JuuyN394NWE0OzIwr2Sjr0/j/B1m+zTQZ6ZnYDMXPngeneZrAm
x92KElElrZd1CEirPRpfhSEbb7PMe9xV5i02WgqRaFXjTlCgYheVeii0CWlIj7XLmjQ/4lytPmKj
e2Gq1ntknJYrpqbFZwoRbrnU7wVoUF9rGWZkRR9Mk9mdnvWEo1Y6Xk2r7sEsy9ifLKM4psOZZUl9
6w2HMzWO+LnVE5fez+gxE7Q4lNVMkRAVRtdkLP20nzuewHmjghyEHD6zFjxfh6nu+79HP9ZK814O
AM4qPaGEbidgdHoK7CRW9dMykglS8y9YlNTDWBd/x07Wp+d3cSgqh32YIfnW9WcnS9+eK2Cdo5un
4HNdanNHbBZbC0K7Kw9EWb+KWFHdTVh7ujY+PgOCuCEVt8339RDF/FCs9vdam840puq3qFf0my6S
8ySqmIANaEGdXH2jOcOtHxViUDwWbWy4BaDVOzP5vQP+d7VU9iMqgPua498u6Zo3LW5hACxd7LVd
3BzxwBqhLurxjETvdlGquSLLl9OKYybQZ1QghbqSQ7ufBwVpxnXK7cvzRU1SI8ijmmBvjWadRfZO
9iWpVsoYUABpFFS6nFpG3VQCqFZgZnYhp+PNjYiMaXnxUVQxPghhbrNnrGXng+AubiQ9yxtFRDce
i/e02Ms3YpoGoGOjJDClCrp6ii51rtS+zFmeyw3D68LclKBJZt3yiR8ea+mlsioBShpWSWmsBd1/
Yu19xxAVHre1+oqfW6hzRFMTN4ENIBQfVDN4vRNF4TrH72bTFaem2m6FFsePslfFXe36LShb7cem
Dr80YSg/VTADAHSqR5nrj3qxoqMKO5lKoKh5bylVbwbCjJaoy6OtV8nHEHccsrfy8jwQRJZDedbK
qlKo7rMixNj//rVbGzfOEhlyCXHOeTy8PjcriSwGdWe9axOO9Uj/vUQAvFZnab7hqT+nqw57p0Bc
zqaBsfMKC7MxP3HF/pjxxNyMzqIWxpiiY4K5Nmws8uRYxGXQROPbXJSlX1kKRXt75qnb2o+uN9uT
aFZyx/rAGqOM9vn+/LZsGX7qKFrqk5JPx57WARccjQUU0E7+LZX00/zpawMkesmFJZcf9dpSQ7hH
zh2QQziN//eb2XRQSUV7iz5y1XDNnXiZG4PtK9IcwkIu2mNOnFAVrMQcp9NzY9f6Y2mA+7WbN8B6
fx2M5KzF1Moxu/PYhE3+Z/ycjmhYYLBdcfFnESkn8xBpAwfxtfoxInWx/0voOo2Q74Vo5nPHUrMa
411Jr6LVspsp9MzVqqkKnQTHxzhg7dZzJGiH+qPL+mVolTSc/EKn1EPXkvWSpRAk4G8wvYYWwu8m
uJlY/SuGkupgR3mauJXGm+k4duTZUar+lxt7eQHDLFDwL5PSFRhv4/FKlILWJ8e61U0bptVqnYcN
cKdTUKS79+6mCX4GhS5ZJAtgNHGt3a3u63PvH/I+ACZEE5/iBFXrREFXAI7bjZ5TdO9mtJSt59gs
sIy4G4jegyL6PRzNYUkr8SpyN+U+m78/D3emmYCjNWLVWybWLsfyB5NJ42B15glP9Yg7pBeX2ckS
34YX6omCsaWC3jxxWKcnOxWR+ZgbVfMwAqUvxqYccw24QTc6d3N1LnU94rRVsy2wMr5FhMjdetul
N2yj4VaKC9r690hYzblURO5JES1HeG+/Sr35Bq7buTodTU5ZxmC/biRHQJhPzbysH1bFOALzC714
mRJmbX+2m9m45L1AuIIp9eFMCotCOl1nXeHZZHdLDdj4W6HpfrsbYROFMHceT8Fol1wB6iRAwZte
OvpVvCg1Nr+YqoWzLRSjU26MV32AkF8ldUuxcLq+Pl8MZoOQ/T55vxTXGevIh9qxXrX9gvy8JY9b
hPYK9ynjDZr40k08aDP8zM3J4wMFmcoFSIR2MisjaPt59yTFeiiS/J3hKbrDHnaUSa55fb05tE/o
gJlbsYLwkLHilQTd3Xi15WuewXbXik07R6Ooz5GC0c0aSKyXcebSC8IhZTM9jnn6C+ZG9SWWwEZW
5lZNo9Qn1nb7xKy+81KLwPG/w51tfrE0ne7jERSirfXxXYFWls7dfBMon0mhtm9OPvl1B5anXsqv
fT3Z7nPdWpP1ZafVAq9dY55qK77oSfFVzWhlRpWLryPnfIJjBSVHpkPpYI/X6/8OTUqaQG7TjF8D
xwgOsev8qXTbuz69FNWoPUaZOgHVWZYXq7RSxTomWALplaeq+K/pgazObd2hZI6H54VFj2d3lPF0
z7PRurTpr8qAHp9m8m4RNA4SZk7Y3mhXq3kuOyOMkzL7bRfDp2iih60uPSyNNmOdpof42R9P6LIJ
9B5S0TMEaVpzGSwrfie5N4WV0uhDtSauZljoJbLHemd2fzeo1mcBExQR4SgygovZl5EDKcpXjEDa
gv2xk/RdL/vGA26Ae2L3BSCrHhg11OcBkpOnVBKQfNMXF4wpLzLqSrevB+YU6RSFpr6WbqMDcIzn
svV5SGaPFuzynCwtubHJqNjpPfR2cQOA1dBl1Q2HCLlBxbyqDJ1yVGQ8UBI3hKMyvOtWw+0j/ltF
/ZvgFhPwv6iLNyQlfGFVDXLd3MJVZvqF4LfiZ1Zmv2/mqB1AwrR+WvTdzYLFNTbNZ5NEP/k97aOJ
j8lW7CkAHKm+pKToMBPI12zplK/dBvnfmNEYnWrwl7kki2hmWRhRR+YWevyjLCKDulvl+xZV9q0V
2wnY5qa0PWEbalbTSF5HAfTfyaDE9QKNLF+UR7kZ4GUF7dVY6I+ahVmdVCc7sZrwEKV5FBTV/XnW
GNeuQsfCxAhp7ZjixoYLWCu+Bvz8bZ5e50RSDQFB/s8bYaPyI6oFVs1xn4MN6yG10x8486EXmuKr
tenmiRaQA8s4bRc58cdOmGO4cLEKzcL+2aXlnaKqINZb5VTBGzmMUVZ6U622HK7N2keD7tH/t5WJ
j9lfZr2e/I4rog/K1/LoixqOG7NtaDerlzFVD1NJpFIOI35GT3TbBI1K9ZUGaQ2G4EEvsu2VLg0K
AgWFemY9oJEAhndjwHovw1i/6qsMYrWTDzWeM8CjGYE7WhB6G8CFboRJa/OYASRxtZYWLH1u62Pm
YG0vVqP0evz3ZIRU5ZCuhGyg/GFdtuvZ5VB+MtcuP03z8NUZp+2ttRY/Jv917aH9aDhpNV13q24d
T0uujIEGru9IYN9bunr1Un1vT4YqquzGT+qOi5BpTX3R5UL5E3WXB1XQ/9qQtW6HuLjMuUEe3RKH
ROO2xeHKCP90ddwDY9tUf2LZDZIJSXPWqwkRhyNh2nTboSlJK8Ums8OZG/olJjYnJaRCVdEU3mYA
iKbdH+rJyg9oh7UrKlO9wTWgrhSEnrdmzltuorLJmW69xiADVmRDi5PUIZk1rIqf7Kq+qUHTbW2s
hZkYhG9vSwa1ATW8MuIiWLaKJjcmuBlUiwewGxxY7lIO3RfYJ6lrOUkePsskiJfPh84uaCGYhv5l
aDuOHxmlYoSpM57YDdENDiT+2VILp51PtcDhuy/1vxPlQk5/y2x3bdTu0jnpScHk7OWdqj6atjuJ
dvWR9gtSE6lxLUdqcWR67bn1bmVMgNiyNHda40+RxorfxFMRZBbqaZqfjGLwiklzjoo5fZtVLmh5
FT0GjsXvUp9YEWz7Q1u+1qJprmVb2l6/TL+1quiOXdTX/uiMvY8WtJyd5ssogOd3PBAB1Q1pmOPv
eM16+S4y44+iF9BLovGU1LHONy22gqWh0kLGKiedeXD8vHKWwKp3F3KzB3O5HtKrUM2n1AQwpurG
72ekLqaUTrfK7Jwl7R9l0f9MdfLQmrQ415X9NnBJDKmQ3uAS0t5E9fhL7Oxg8aELp3ptLo5gWDg2
8l5uoaJOL8SzvrZIWNxU0vmsLBWBubabz4uSKyfxIof+d6Jg8poAL4FAneO3ytxA+rV50JmqSiIg
HY4pkAWKnPyn6qCOzOCkKViljflSp51yopLQ7SfpYHqoFteKFwIkiYHZhQahQHTyhF/edNO2tQKJ
rxbpXzlqDMHopLN19RCVxfdumcdANwj+60Neu1YxA/fT1/jRjbrmxvgMXOSw4Q10oqtnQ33YdHW5
LpKTkCjd2DKUH6Lt0E7r7tGgBrs90v1BG4ryWDJHP6uFAh9RSbPjZA+KW0bTehebFbmmsU1HOtMt
JOlE9TqK4ryupI8vkLL+XltVBBhXPCJyLoy8kuiFWwlNFHLZDogh+W3Q+Lz2GqJsQIzFhjjtOpUP
omUIt2jpjowzkS0UFL5peq2YJJ4FLSCuYFcX1GQw/Ru5cmm5xvkmbrmk4GJO7fMsR+sVP1GBSzSW
F/AW4mACiTeVxtz7aflVi+objXrlrU3xaCgl2z2r0HWPN71qWgWPpdHe5tz52xhy9No1ZTacFzFr
OqO2vNGmi+Y4KSe4ukYFiXQ3jq3pVpvDf0ufOFfZiU9nka1vWiyDYK66o4j6c1U3y0vWpX6cldGp
kfUfgifMwsthl4Dp+HieRRKbO8e/m0e2mAjxvXLOvijO+oroptKXPQtv1KKFd8a5dhXYDd5962Ch
QoWtYrS79v9pFLsZfmtqd5uM9ryVI+VCBiUhMGrKg4oQ+IyeruWkhGKe3/khrT+MqzhYRKlpW9IS
1xT1Sm4yD3SLa3+ZcLKPu8J9ajPgZHXPzpskBJnJX2AlcKoKz8FwH5Y2AataSSOEk9zwooXCTSWL
8WPvDb5dPJMBT95VWzbfEsJg4YamBQys1sNiIDyIkNe/pdGNrcu6xkXznqaZgHjYZG86XrBzarfi
uM397K5FljxyRrmS5NmjipTgeWfqMjqwgROwOwN2ded5MsCZKF+rsq6+bKUaQO/jMUBXxr03PTqr
1I/g0DMv54Z5f55aisUInk1FuUY7iqPlyjFV5tHdZI/TQs9viHb9A2eF486aRbuBHr3nJQna/JHF
RCG6bn7JB8f2ZFT0r8mWvTbDHpKZtOQlqVkqM9PYn07HPE2R1VwjnNSMdMSb1Mr2Ok61FsSp3B35
ygGfheNBYwaHxKUthBag80FA0akX4Mh0YzHZieeQ6al8TfNvU2zsXLLxp5bFmb9pQ38uNbP+luME
rcY3A8zvA1CCaTTNOS/SDVA0qR4SzhFXJOs/A0nu7hlNZ1ymmFOMxUyOUU093J32MJbNx7D/HBoV
9XOfO+y5ER3FSEgjyAmAaIRqClxqFZbaqCZ+kDBOX0d7OztLlh0Lq0PKiFhmkMg7K32vtAlxgLQN
0cmCsOGkRS682PK1SFfSRQ0nI3xs2aGpG+PY9a36GtsIclHTkdslJIcweRX1p6lP5SnK4juh1O2o
5EFkr/NJZMn3Z8NUP7Bd6OpvrU5FEItEu6msnTdbc85TNHG3SFZxm9H2XScZaxQL2/jqtJPqMTYI
Nqa0YYms+GUCJeu3MQgk3hiIJ7slZ+RjOsiJqHE9KAgMeZ9724AfZjCH5bVcygOjhIRVscI3Ym63
xah5nqIZfR6hhghUlPgqqNHL1qGac9stlVzzGwJ2PgTXawdj+UWZLX/pI3lbnASpeMvA3cKuF4Pd
ex0eTrANSnZNeqM69+n8F5rh/DbqzjFNiuqUj1CtY8v5ZeOweo+TDWxfshwkwXK9yp0PsTFyiA1r
O1typNVGWedfBMER5NooBj09gGBVdyOVMOvx0E4pkfx9vNRDp7nEs4LqqIoTZVoVa7q5nuSEipO3
Ig+MDhKIhgYIjFKJ2Md6KNKjTedZ3NZ0p8/zqayIHM9WXfH75A0pU+b6w/Sw049mUe2zYo2/12hV
3yu6idw+n94Y9DmvQtLGIzJazeCsi0uux8uV7qIXc8E7qKJFuVG9The70HCngGQ2iEhTxKQypXpZ
FAU9QG8fNZ921HXi1WL/40StJz68je5bBSnhkhYKVuxF3NlGQXAzp6xmQgYA6vtXFpfcnUdc5zkT
opcVj/U/m9j8GJfOOevmqPqtVavuk+SeqVzq02nUwsJGbgJt0riFwwMiwIeGuHC7wEZ4CrqRXOLU
FebLc6TTD5WAnMYQd5AD/KeiBekMkwdTpe6nmv07sfCz9Fy2KYVhY63MMvynhWPY+7vsYu+2v2Bk
zI9kPG/Ph2v751xa9qGGRoFgV9fEVBhFP9vL2zrddyzRfGu3VD+ZWlm/6PP0ZVkcEchtNc89OmJF
sVTq0dx6m1LQvnQbWzWsxEHzV8ns0dTH5D2eaBFwRhQKa8PKSVGYfbYtauetotO9ZxepJWVxqXvE
3x2ib5fC7VrKOVLcKx4DQ3GDsu6E9pw2DF7n6T3vyS+THE6rzGF0pCLPanSwPSc8RsU/dXp5LNSu
85/yh5jhRPOMxJzUC+NldbC4mXWCosMO+VIYs78OOA5bRorXtJEIT4Jys6i2uQtwke2FYns5SHZf
K2bzxi3kNGSpcuml+lMviLssBTfFCCN0mfS4POaesqVRnh2wwQF9ASAsHJsuCVhlseyXE4kEPWg2
PIqLoiZoKIn52Vnx+2aMZaAgqYQF0NiHtlpB7Rhf5kroHu16hPIH7XeMsDG7cTX+g2p1elzghVaU
YLYtCFO6UvrbrK8vJdgmAjvxcMiyFvQu0U2EjB6kakqycpydc1/2V1tm26016o8Gl0wRt/KCILOP
00tuNqOXiRwGyaZOVwTxS8FicgFZkl9spbW8qDK2W7/mpOJKCLo6zAG8kgEtSQFxzYe62J8zzo3P
RE3is4l9g3G/ySJiJ47bZVoXyGwp0cP0mI8dy2U5VG9gGgg51XttXzkWd0YXQ+gUiwwlT/8FqwK/
xShPlHRwbunHLJyhOByM3IEK7LQD71X832hyUbIGIzss0Ox1swlVCY9lh05RVDSHDPvrk2qtZOxN
bCzNp1iqjDMBiLOsfVemJX+breW4IZQGGNPkgWB1HGgsR6HKQJ1PAZDJ7BxhsGxHp2XAawza7D+f
RWekFN4xKnaq/YBtRnPj6wDKz8MwhzPYjn+SOROy8tA6vM8qP5xICYazSnRtqJlX1dwkNdbqfaxN
8vQbp+8SWDaeJCrkJX9JsrAntObN2veMOCLzvmzTxuNQXOTuqtM0WnxF1WrBmvAZCqk7L2befcXl
rfy7fuojMWJF8gXqcH78+5UcRP5jC0D6FVuATb8MJQZhFsMD5B6amgzM+0N1RKShHXedUv9Ziahk
OByeR0DDQDcqx2SnA/RerQJk2jVYXY0mn7GOiX1lM0/b/rRlFLZuWfMYum05mP89r4C95G81pxxq
XER7o9MxSrTi5nOJlnutJ8l97XcDOANLTnDG+1Bx9oiRP7WswJM3IyqD93nLrUiHz3ZwdqVYZoxn
yScQdDFVbkoT7CEaEh4jV8iMCd8hs/Par2S9ssNWrWfvRrGOY0IInQPe2YCumw9Q7ZX2b8fj5Ilm
ZHTexFpQ1PmRR3u9Sqiuly7L7w1S9usEYdutOQsG0fibM0X88nxhrmEfDMEb5FEXZIVrZYsbdqn2
ShtqpZvkjgvjnYNXYPSrc59raufUljrKDBvR0yZhGlF66atY3OtYWT0Ddx4M3QoX81DUl4zn+RIr
8eKvDR6oZ5WNaeHLyIqJ70az2/3wLJo5Rc7O5pkRQpxaUB2fss9+R1ZuphLGE9iIe1trv42es/pg
68Jrd9KT3UftS5nNvEFy+mEUE8KEohvnZ0zP6em+A/HH85ZenzVOlRF9ikTXbpx8LXex218RXt0g
1urEX5URXYTl3zOUBr9S206I0pS2boaOtzzftWOuDYR8m3NRWmqob4hkWwyUt9GqsLeqX5vC3G3Z
X1qt+N4P9YjPMg+Lzhgx1yjOyVBL2jyVJnGLJIuOY6Isd63G22znM+hUEKkyuiA0LV4lNEF80JJH
poIKBCy+jU/NSctRnYVaOUHW6n8X0fyOURoPNpaLA2x981oQ1naXqG12x+sAT6d+7zVLhXmuL7/H
SgVvMUdoZ+vA3AGYgnRTRc4+94/4su0v6e71Em3zpnLFxIC/KShaKYAUdAJ7ql7w580+VyauGPa4
BgOy68ku5u1Bx9vmgB+MpbQ/V7kmDLbqPviv6C3j1kS/VbCrN9mxOGj7y0gtwIb9PfnIYqqYqVFU
IE3lQHD+vzYutzBiK8rrs2Mu2Vs0RUy69mlcTJFGXSln54RzpAv0SUH+2NfRtCNXnFM5jCRk06th
KBu9Qfs7aMvZ09IOA3a14g+U9UO3Ucia5D0xOJqn4oDNVsL8H5PjMNInkiI2qCJevpqoF54z6MmF
5CEtYqruhPraDUc65ruwbkili4We980qqfBm2A5hD23Hrr8wPVvCVTWO+kqEpAHJ870Ycjft7Oi4
mE15tAR7TDy11ue4fmK0+yna1MCRo8mHozN+VbrROijJtFKEhnN5XRp+r4xLMtv8l17HoVExkjkw
gTbDSWqhhrELS58hH9ROukjGS2iUogwnTVoHgJDreWvRvtWmJDjitIzmW9LXE6vjPTc4fOYVrtFl
ruhiQj8/bqgNLEROdSURgFxCXJmvhEnWVDUeY1y8F1usngYxah5LcR1mGOYwtiSrS4WB+qrMqttH
THM2y3g1jRIyiTosJ1H3qdt1HYawiVj/JvX4nH43pV6fMnQ8t2g/OGWqIV6ePBzTUsevhZdh3Drr
RGJv4zurbq6lKdHL2M7YdLokBXYnv0kezy9IukmwQrlRIoWq1Aj0y2bkBYlJkHLUU86/GsO2rhOr
u7fPZQ6NNf2Z0/E7OGUHko65cPcDgcZJAmjSgMgxGofnvbulh/TWrutyLnrjR5NP8BMiaX7bqo1k
bdbisjKiu+ZUdOIUP6yKI6Vq1nR4p9or0871rdgcdyUdfexH9uFIpvP7EBt/N2Hp7xIjEk4C+bfM
v0SE+q+0B0aHWjPfB6ZE2bSrS5mtvTq3ogBjHHOFC4p9eS4SMyLT88fuIY5RKcQD5FCOwSV3gwjp
1bm54Pcx41DpFP0EAyA9sFa6QyrMD3sTrWfwcOAlH4ozSZopQOqxAjAZBlb09SfDgw1DhWBZWXBs
/A9z57Ect7Ju6Ve5L4ATCSRcTss7slhFK00QokTBe4+n7w/gPrdvD86gI3rQg40gpS1HAonfrPUt
XQ0u6F0kjrM22SwTIgKCrTET+DXw6bWtMXqvhuwYYctcx8MQ7luP7WE1sM/gHT7s2HgKpIIe6ez+
9DQY5nC1kS+tkQQ7e3qfYbtQQjWEbCXv1YB2w0C8+6MtZ/WmcsxrozTtFubti0yJIaGu1/aBnzl7
GDc5jfbat7LxNbDKilt1mk7EfzFgdb0bvq7XeIp1TOB5ulHwAO59yoSFngmsxmCfAyI30hqYogo8
8Wi7lrFeJDgJOqrHIMjMVzaFhLaGVKIRhmr+o+dx+1evH2ZRndYdF+H62FRna6LyTscm3Co69ua7
Ge3sur/YLx0pMN+o065heegP0bTBNqBf5AAV3A+7/Lgc/LrD0cwq+9ICrX4cXGi3rpr2MnfdDcNN
JAcuhDTF13AVLzdqPeEdYTt78m3TWIG8zGnKhbdLfbwOOfvu83fv5XJkkKBtrdhgevC8NL6ng25e
ocOVK/6MiGbXtA9h1l29qncvqR7Xe22swNITWLU14RtufCsen5ZOOIzJo9LGV75D+TltjENl9qQi
Ex+zG1vewt2EQ2KK5+Fs3MI6l9ohHUnRqzK3f0giBu5JoAH9jOmVlKs/LBcke87OLmzmxF6uQyoj
Zf2M6AyZzQCHh+ZoMtWh74Lyir6AHNdE/SzNULtnsf+SjVN/AndSHyC+7ca+QYs2BxmgIydoxC5/
CeYk28hwtRdKQXFUacs/oek2wDWIGUkbPPoZKNBM1p/WMMZ3s27nXOlMbJzJ6TgxHO1UzZfMn4nn
wVQc06JcU4T7z9+v3/S6CJATl3vhe0iqs7jSfGB7Bg7ZrZO0McN9Cmtfm2Av1AiCe0sQmTY372Ly
H2UlvFMGkuiMmvwYki1EjpZfbVE/wUBNOus0tnF7MPwtFN+9OWvSGhRiS1vZ5/E+DJGk+5Ic1+Wj
rIyzQ9YLd9sWBkKZoWSekrXFu0c1PyeBlcxPqWvBzykSCy7KDt9Gobl7bWD6iOqrWRcWs5SqbJuH
Zr5IbrLzPHYr/OZr9FFnwMhCVPDfFx/e4zn2ZbhzwgIRz5wdV8VTUX5/uHyOVIJ4IRneRq1INiai
hadQ96trjJmlcLPx0W4Kkrdi6wBL46ctPjugvL96m3Bxo8jFyimZa0i7pPP3+vfCL5EJtQWbdPbJ
+RSfvzu2uCuz80IYLgZOU04fZDUVqmijc2yCzRrn1EF6YvLb1ZuuarGwKvhiHNaINDSLXp9Ty9k4
fUH2YRJAh1eTt+rLJmZDErPwkyhbwjZ5TfQ6g4qpp6uWlcQ/nhfKBO99VC/oUWw4sAerG/eB0clz
NF9w4tRYAntrm0HTOGTzfFZRnhzHWYwamq7cIcb7o2sMJ5Tnbw1YKcgv6h9FxNg8YLW5gl6viay4
hBH1zKKqmMdjwm7luVP6To1B+0pxsUkpRz5wP62itHpxRuZRgQiypzGcQyJNxGz9Bql4/Fiknnjq
60J/Ihkb4DcCZlLtHUqogVTpOVp6+UiLS6bvvXSPhDY4wFRugRePD6ZN1PPo8+gyqQGB0KGT1axT
Kx1WEW7OG5csVrHCY3mBzaXj9eRi+T3vnzluR+OYKUwrPg2Obh15SHnJEhul0TA90pJrPMAWw6dE
QZqNQYTJoHrI+vrVp+EbowGraccYXEMQAtY9/oTB+sB2D/QgvNUWB/M5lO3vVvFchUbBct7Tr93k
IFnudLXj/gvIeCuDR2NwLknh37tWC0lut7vnPvHDc6/1+WqI7JS3GZr3evbEklLFwyFsfyvnU1Q2
lHQVUbatiyIwmBOSzclOT6nmPhbeBGo6Zb77rV0TGU4qWzk+LE9VfDosL9y08A8Fjrl1OB8FUgWf
lQTJF6ao9eMuu6cgbZDN13dMP8ERbHW5yi2JlmDY13Fu3UK2ZEc3Yg1QJJo6oLsdDpiI1VNiGs16
RHCzGav8WOrwn+zIyi7IvPezmP05dOHGOq5702Ms18uMtfEAZwxJOq4IX6J90Cpv6wSyWy/mpskN
+ifUxTwSK4uYFXacpFI2WZCe+lQUq6xs652udeV6aU/0zqVYMNEbMGS0SGgC/R1IbgqqjQeyj3i/
DJQIVF2HRcxjMTBZ2WXqo3u1keLY3fTQp/7XiD2GlttNn9g/a9vvl5qlWPDUiYehj9nqs19cTXRA
K2XIliQtyBoKiVmoO9YTxuDtMJu9krKVz3W1atsR74Rtd/LSSHS8HX7bRr7GOFH2epy6F9PtXOyh
Z9lV2nmhyYiSEx7P1wHuuQy76KKPxIKyfDJ3Gutd/CYj9H47vsZsQ0n/aj8XwrKu+hGr+WzpCnVM
mKZLiUo23ksd1Wz9zzQMBe08k5XF3lW4LrERGsccA7tN5PWQpTA38svof0tGwKyHZk1N94ytCiV1
ODxMUEX3ZUxwI1vZM7Qs59yZZPYcMqXWqag8tY5tozm39H3YKfWTjxmRpXxZv/kJiaF1TUItWXcw
g5oZ9+ohxuizpF+psmge3GJqHrz5UhWom624Z3feR527CRoL2XNdxGSseBvTyp3TcjHmj2J9wvQ2
sGVaWXn46nQ2yuLWVPhpk81o+Q0RMONXziATBkPIVlWB117YC3gYxzV7sI8wtZwnx0zsLUWeoreG
0abl/otZG/mJtpcWBcHb1l5u1XnW7KbJLpsIaw8YKm0aspLZ2EK0JgB22kCsEjuE0NpDEwH9lZOx
L62w2I6682qVfYopVjwzlB7Wo4OShzvH04iV0lztWKfVwMYwDRDjIWBTvqPfhprjBvzcdGhC6HTm
qBN9HcptXhY1+/BaQ8RJxzfrRpSXvTZR3G4tfxI35okX3yDpcH7U8YZOIBJNBVGSJQl3AP97m2s/
E2HgoDMmrACcalGyWlDhSb6bgq4gBSggZSMZzyCqeV9Wa0FhvE5zMwLhk70KqwYt35rlAbf6eB7m
jBf8m3cyOO7kgbnrRWuaVQ3En87v75XsD5CLzjomFXSI2mpAJbj7PouC3zmRRk/YE37XUxGcGcr5
a2F2au+B8V8lYf3DK7SbwX70LRbOL148DsjR8lojLl5nBXyt0BF35gPpKpxwvLR493pETRwSc1gR
BdxDOOFr5v0xHdM4mosbhopM1H+D8dkFWn0MylrbowAiSyF040NueneHc03HbmWMFc5WgrHJCxYt
KKyQ0J5FTrbM3ZpI5nvXAhdlTtZH1kQpcoSW8wKT+5bBCAZTNKwHv895o1vYEZfqf/muEUxVbWIF
qKiJxhH2nc/tqTBx2FrC4KJ7IY0Mi2cbPyFFxhqXD/7GMjJ58Djy1jx10w/b4rCzgfXzpch3y70z
NWcxuR4j39jcuCwBhir7i2a32DXSQV9aMsyb7O4yhdrBzbsJQOz4O5QE8xXWSIk9JyGNnZmt2x65
iUjq8EgxOefROUA8h2bn16l7a9F4D9SYPSNomu1qWhE0ETy3gY1bGu1MrHJWSV1V3fM+/xN5aLyb
AanVjAsjV/XFHgEcx6wAcZ3ZLfIJekazJeymqaLmaZxP4G9VEELz30kmEWnmBlt04TDjDpy/elsn
20YO1brr+34XYOTF5EIuluNnEM/SfGsagK6zIcj2I4bftWzN8ST6+BNmdIq5LmgQsan+qcW+CqUw
fzRRs6+a2NQussL9Z2Ytp26vCGH0YGHUbY5srIJEpSTaKHBJWOQTTKily8u97CBGR2undHiwK5tI
jZkiCUy6uTgjT7Y2YDiKWWTt/a7XDvUsDqwKoJd2lwUnUbCUwvfoMsJ5iS3feGQr8hGjwwWFGe6p
cxEPxv/O6p2IKjygQXz0J719ondeLS/wKo9RVGqpwEhd4P+0ccVik3iQejysakQm4PlkuLH8Q5Wc
st4gwzUQ1jZ06uBUzidu6/bnKHUHLCMYh9QQRg/jk+tVrCC0MDqDlw9hk/dnt+gwz8ZltQUJhk+6
pntMkFKsDVdxUjjIFbwgJlYrrKhKm7Tdiijr1ssObrkYAo6EdPp5P/pV9oV5V6OS96yOX8kHp563
WeU33d0I+qvQeSGEWRwfvk1NVh3zLGnmi2UJVyFO6RhBe82wsRiVm5WhvaReWL+M7KWnvN/1qRmy
OncAxlG2XeAEDtRUo78PR3gkdSLehFtb+97psJ4xFX/UHHDwY649u0VYn5bpqTC0bKPJIV+H+lcb
JluWYv2Hhth3I71qVVTzyoRDYuvjb2Q40whjH+swdB2SZPSaioTO8UEhi0V21N26RMM4hOJD7D1P
/Mq6W4/h6JrZdnrtU8s2Vx2LTV4XJAiivG3T3jxZZR5l/DvZFRex2aw0RmYPyyW31T8f6RYPK5b+
S9I0An8938M60VGV8JkOs3E3pIhvIrNtzsykmA2De33WyPN6bKv8BxYRXmt/jAYmem3yKyJKJmKM
cMHZo3FBCLxbEj9cl7K9TSxULLUjLmht63uh1WKlV3/GsibnhLcT7Gfk6TQoK6P2mrvFumszmFBI
eITxUM4HjMTNOPoULLNhXEzCuDqs+MaKKUETR+Um7+z8PeWdOuW4gzAiUu7bsNU3KXL+y3JhCPzP
R0zJMBLxIJnznHepjUN26GsjdtBM05Af0Ye8WkU+nLwx+bNsaiyj+ZPK1Nwt+9luXtKGho1sKGJ/
xmDwFgDjOcqeAMdybiWmBEBy5cX5HohttalGWlTXST4Lu/yINaM5mW3bPIVjvNZznsLDbN+/GhqH
ghkgxunVw/LvXpRgy8WtHJ23FH+3qdEfFeI/PzVII52HVVaDIdci4USCetuRzu68q6g6eCbTYpmD
TO+hJQ4NCSPUQJAene4xH3u5ywGXrL+PTYe/DsgQv77WPStGH1hNM/I1V43zBPbrd8CCZpvoFkIi
u6AOKICGMAh+TDwj2tQ1grLvzWtq3hdNJnrEf5/IAGexXiINtwyjOGDaYhGV2pfWd5xDIYpfk0o2
dUmagzDci6Lf3kWNiI4Ey/4wVQ3zO0YSho+MFybjBWXijmJ5y8qmDe+O+zINuv4DizsrbPgEcVu2
+8r0f3s1wXs2+p+NXxvlc0Vdt/VZ7AJ4iFCxaRpAzo5d1Pc/vzbbPaIjFBVN8ztlNVBQyUpv6p+h
KiFC0JVzw80fn3y3qHb/iAfmZb7ojhivXhfromtSqPju2O7sJjOxplNbjrYqdwUUsEPWjcfFbwuM
4jD2ysNEyuFbj8HZTrTbGGfZkxYWLSpH1Lt2wr6n9YNuB9oD0GGQQQZDAsUB4uX0WqD2KOE7OsYM
AY4hzot9atnSztv1OUZBd9hSz5du3KC9LE4hrgAkLt4Ns2V3kSp5QLmHFwv95qo0+3g3FdhVZZ86
vP3Cnasn9suUJ9me2wbfCt/kM8Yl/ZCiEZtb5oECq4pmBXUfACz8XP4PQjTLM7rSlRCMEKtqWCdE
Aq3LGVotWSydOpWjDCICfhhN5zq62uPyUOfQmoAaWvIQTTrrZXJP91nz09JkfIobw9+XsE0BqXQa
iAi3v3py+OfCzZIRJTIiFQT+4IgSrEmixpVJebKF06Iui5ucEArRISLic16A6zw06RmLwnvH2Pej
S8vyTRiIy5hI7C2UlTihTPuxnYEy/Xxp3WfPqOC7zSdQg0Rh7jUDtP/OVscDdV5UIVK8AQxbJzDd
Waz2r1phvfEXcg+cPYxj+Q3Oy0eOg+7FIPxsRYiYuCwXZ/6ILngrhUvSVJPM2q0Z0dFzbpVRaOwZ
19mn5SICicBEjnfAdQy8Z684nLpffVsz9ViQn7pu9rsswkA3Wyb1eg5UBj1aIapDusAGHIL5S4Ou
8QKRPzo5mNK/P2OquYsKkzEGSI9Xq5sjbHPUrU6dQVXE8Lb2aiEfRG85R+LJTobGuKC31R9bTTgb
4jY7RKb8yUJZvnuaUa7jGiAW4savZSVaZs1j6dbjsdFTf+tkJMYtPx7bN0xsGJgYAdktW4FEA5lk
SfdqKSiy9jQi++nNZoekO9mAUPO3dhb9CApgeTjSWD97vtrpZvI48N27tN7RrLCnhap0N1rJrsLi
zNiHaO7XzMOxqUdkchhawlAptP0NyYHPUYu81AiST2dWXXsiZ9/KCVeb3i7mXgVGXL6EgoXNchoQ
zsntLchYbWNt5pyZ5TyI6e/Lz/L7QSOeW612dCGgmXkNXKKbsMoh3uVI2Tjs87Zd4TLfY/n70Ad6
CmgTY4pvTf2tk/mLheCniMziIZZlsHXrEFFC7RjXPL707ifebiyejvWBD+0qBhSS8cK1P/BEYveQ
KBsMORy7mAfGDWS5EcM1QQf8YMeAwwohEqg7lX1aFFQIP6i351E9EAmHCQ7lg50EOLQs29hY86vK
FXvTwnIyOC0/Xxz9UJHQUo3eobIn5gPmwL5NdAJOSiIeXJ3NZo2lIAMJOraOv/U9+yNhMAPhF1c1
9sVZ4m4Tz9nrydVCHXLya/cOKDi9esruVqYU7WGRqNbD+NNpa3Vy+6HeNbE0DlpNqFKdjse4T+Gw
Z5W1iyyGw8BLf5Zsg/vGqt/GlObBYwd9KDwg8+4UrBmT+mQnFQj8PTxcSNDCXRHzPfhm1jtpOls9
28s0U7dIBAo27cwD1sE9sMpFM6Dg7fL8IJ9i5wZ/Teq/hWVWZ4ZK7S7RWIBqefHFTFZtHMFDFxG5
vgf69JP5kVw5NW9NBCf9dkJXCRxi3Ucj7XWOIaqeKO49kEDlMG0Gx3yr1TsTuwYxc32o+txBEjk4
53G+LJ/KmLpvMJkSEy1ZHUkkaeAMRfoNTIJ+qyqz3TrI6SLNEkwafEWyLFGbkbAubW9dnSBUt9ho
1C2n01MebZJSibcKJk3eUpeMDJOYFRiwrrH1cxrsmi4fvZVRwc3hLrLg5+N0iZ098SIJRqA0OcB8
Vrtxgte0dzKZ7NuOol9MEh7EbHobM75DWTplhwHENM9UVq+W7DmUee/DyEKrRHOwEuNwdlrVra2q
3Y0z7bhKJxevCdpLg+53JVIPaw5xvBdY6dk4ICl0Sn8nZ231Ipdr9HwF5TU9LXr5wjERMCL8CU07
ZGc88kVrxWWRjw8+RWZgK6T+QbJbWklExdGaGRIzr8a849hNNnEIcIutVnQRQ3XBCLOxC1KoRB69
CGHJM+6atSgQICNxRFoBUc9T7DUIQd5ls9lQq8d0pwrW3q0s9mPk6NvGU9XN81KOJUx1YXNn+7rG
ZarukIK2YYl5KXha7PVFLcYd+scfPhp8LAJcmNrOh/JcNqa9sNZVeF0yDjUDn4E0K3hbQmDCRsCz
dz3WhjqT1gKlF+/w3gBZD+d9UW77NiZhZ9SNx++KhlnZR9CK2RVj4nyI9o3vuB+GFm+HmHMb/M5D
4n2xYmAL5JHPAnrpJRPmyqnG/mwg52AM48JlGqBtOSXuIU6AcxvL/oqOJWawmntshJzkQrDacNXy
6FiR68oGgrkTX9+7PwX+voj7x0Z3jVWZ4rxeim9lwUdxsiL7dpAH2rjN84rEhs53aA0z4wYj/lT0
soRx0hus6zUcQaxQdpYjzYMXciJyzmnb9qFLrOhY+P6IXTKwX4b4ak85vj4jrV8FsV7HgUUoGtSp
fiWnyTpZqBVXtrKqV73IfjqCt54srGqRv68JgQArNvLKjuvgEqf5SiLURwZeVxtfIXYwMZpvBsXg
0rJ6ghYwGq3brs4O4NbAoCIuYvLCupCYYTam4tK42VrWeK9IUM4pKQSSzDghp1cPn1TlB/skUay7
hsZCcRrdkVZDvCoCyf7Vbne0aewY6/TQqcI6p9RnyCAMG+1HUDwaZYmLNomjp1Fmx8o35KxB1vbU
CExZsX+CPlpHepJCmzQJDWx4HEWjwREwclw+BIS13AhPAw/DbbDBkMKPbLcL3xEDI1pCo8QOkIeH
qGbfUjvzeRh7oPMZt45sIpAY27/YMmE2SdE3l4fc0c9YNrKj0mPmEm5orm0U2pthPiuWC38/Ujlb
g0F4EWjUW9NlZD8qZ5tAxiqGRm9bz6dy6oJMryO3YOI49dzmjelts1bDrsey1k+xITQF0SEYgc+B
FapTr95zFsWPyyWoxQ8ICphEeZDPsg+1fQUiNB4t+6Gbxd1GRP9bhnStBnQzhghMH0XKiy3J8llW
oI/VE/P4xzytysd6nv26AWBZV1nzAcd2deoR/DH07x69n5Pl5jeTUIAjL/sVgJifhufqO9dA3SBJ
vbtE9G8XXUXg74IcoJOM9KssbkNqUkpDrH1jQLTJk/oDMhhjdTzA/spoM7Qo5cw/8sJXxCEtq5G2
XQ2+/CIpoKUESnOsL1wAIcYRhdZS7S0XqYnhUA0dDTNSpRlPUC5LcTviiS3rdK+KLL0NfXKdrCq/
6Hx0W34odLzfhjHLDwz/rcjihiCifyczQt4/113qH//36oJb4lQQtfeQjNE7qAjgc4zuH8M6ItUP
Y5OYQRqDQsApwfW4BqpAJEUbVI8O33t9uCu5JoEl/uyc5OAFhf4jlvKP1xR/szh7bAvdf6gHhHiI
WMcP8pJmZyE1yxzqwrh6k7QOVeCISoZUQtYtfpqvLThVH2kds5ZtxD6g+N9QNURXfRB7X1bynggp
75igyByhIGWUMyiwfMwCa+ZcIrNnDNEM7JsnpVY5VUejJCurmeY4TRG0h564UTrOUT1j4e5v0hrX
xfdnqXqOTTzUMsWVLar507iQSIN5apdfMGXKfezH4mH5yUBfYhfKX1FSeiABUc+qNEA13uTujAwb
ZrLRlILJSYzrFDe/hkLvOsQOLI7++dBzoZwpJpLLD0bemO6NsPjhxZ57inIsBE6QERWL621Vqljs
dRxE+zKlFBxRC/UObbMrsKP1bNXmGJ4QgEEgD8z6zb6PHzU0qo9N7VQG3SbVhOZU0IYiQfDDf/+0
J/QPqw31gzm5JeuEIElIEaOXIt6S9fH8Oyw/5of2KFbxjM9LXaPd8FIr15oONAPn1oAStsxBSqHL
vCyfL5coKSDsm+0hFsXnuADpQqNizFsdUKeZ95ZyjlEUbL/lru/nzridL5XrfkCs8JHNNckBZf3D
0pFYc6DAksOwXL67lERvvjna/69p7v8R1P4/Oe3/kfn+/yHN3YAVDfX+P8DcqUSy8Nd/wXP/r8NX
NX35OW4LsNpfCyh+JqbPv/4b7a6rf9kGr2DXNR1hWq5y/012161/oeiXpoLhjv3aNAFr/wN2N61/
GY6ldN7Y0jDY1oODr/MF7G4a/7Js15YOv58SQir9/wrsjlr+/8B7OwYnu+4qR8IlF7ZpWjP++3+Q
0h1jTHgNy2hNdJB2E+lfD8bVLfTLV71nJ+pl5YcvS1xONm1rkSSY1/v+zi6ENtuzAP2kzTqta8WL
HzVomxvpwY+LDfYkezO14ncTgEaOZjSOGu0Vdcd0AHkX3ckLwqGuJp+jwhfXvA+/JnI1glFY9x5y
+yqEGgk/r7oG8Dx9uDNvjh3/rlRKbpOggMqvejMi7quqz7LoMKSPsTzGyVOIvei5zn19xzHMgoY0
XI1R1ZvZ0DZZsDBmDxdw3754Gsp8Ok9Rlq0idyDSPQKVMjJ7X8bJZD8nOysi+HOms6Aoa4/laDun
isGuuWYUxrt6lzEZOzPjG6+pCr+oP+aQ6Rx2ru5j+tXZzVi5VV+bth84ggGPmummUkPwyyrkVx77
71PRd+9BSqSiZ6/NMP5bdfTUE5WOi3h35U4xO3O/xA9W/kpdICfT6DfrPDoIrUVxxttqFadVek3z
J7QJ6Al98ZqKo4Wy40hoFzgLyXbNpUqKMzZZg2r3bheGKCdom+hDRmz9OHkqFASZweqYAunV5I9e
aa56SdXCl/QG1lw3O0ePnCLTjkYXPpo+Nce5rdbwlMzToj9IeDB5O3FywQYOf3DskXDhh+oZMAUl
ME927xvNCKJV5iQeAIXxFjtRsDYrrM5e1tvbUIE0H4Auggdw3bXogdCm2JjBC1HBS/trynEVpvVv
r5c0axmGTszmJKuVYQTHSwKeTsd4x7eRIexUE/8CCe4AOrtdOUgmXyP9jjaf+qWoto5kJAeUCHpi
L14WHhw0XrV1pqxAz4uxjh3kCdY0qDAcA/VQGFdTDqzJAQwN4CihbbLqI/QAx6NDT5dnjbeTwBzI
uy7jlQaG5uCHFttYNWxllGBkLYZg13Vo41WEQ7wDdY73vZyuASrRdd38zdAuI21nUUCLh2arHfRt
7RYZ6at+dskpL3YZ8COyn2L3ie3llge7Pdk2SdqeiDaV0yUrLHiAAE08cKHHvtvTiL5siyeG7f3j
jsYOJ1GAY0DVdblNWsLS2xLptlal7Y6vUY22pkZeOOyLUh6Ex5w199tfwQhm1iV20XY6fTu7ZLCy
8roeoeEUkOBKabLblzGhVgX+cpgShZyXqGX/kjS9tmt64z0oXDzyE1hWbBg2uD0MvXKwXt20hE9R
A4jtA+Gy91Tx0dWnd+WPv0ww9Li4JqSZnf2TKRCnTf04+s5xLOMvGbkItoLEJhF62HRl+Ykh1T8P
/VPWCOLO8nU1WHJbWHXOv60F31CRSxBq0a32x+iX3sNQ1PAJybQsjmzg3kjIORZMQd7M1rFRrNUh
SCUrP7TgdZCC4SoDuer22SU1coOJpKPNUV4/KtkdM8eb/ljpdEcJnn7qWfJlR9lBdmF518l13pag
3hlQ5ScE+g5yrfpoJpkH7d7w12GW/nRl+NukmXen5yKwoXC0xQNJReuMscsqrmqCLChasYDD0nJL
/AlTm6GyUhlaL7xo4+RcVBSD0vSksxm1Rq6THvVDODSnrOm3qIwxzXu+D06gviGEibfYAL5qKd9a
Kx13oRXnM3nkNFng+pIPyQb7ZHuoSikIB/6wNFu1f4e271eV0LiV1XwmRHjsMAMVG6+Z/vTlY8YW
nN9tawdFBZopfotZQoC9GSwyJUW3i5uLyJOHPFXNYXQ7NmsRuhoNQERa5a9BGd4q31ToP6Krm7WH
thn/Yhp9dqxwQ0dPX5p0B7hXB/BUf8whZKTuNR8opg+ubj9HSr8X7SPdDLGiVUZmQzs9ILREAEhL
0lXh3fbuZdGbB2LLsI9lALerfPazBNWLkINcdYOr46ODQdKIEK5E3x8Cwgf8BvZ7WOcn3m1rI0dr
WakPAQMdtcMKWl/GGA+G6Fiy9ZFtyiIt+IHRmxAkY5Tb6cB0mFvPCfhu6/ovN5jdriw0VpjcJWcG
3C2duNfUfoxogKHjy4Nqwjsi0AEEMeMp1vy7Iw8o9LEpPGkCnX9aJYfErFgxst/ChFsc2cUPHMb6
u9nSuCFVwVeb6YBa3V+htM8ZNFk6C9AmvUx/11UJ1TliFynSwN+1qmIhMkOqi7z2aPpBYOKAW/Wx
zm6Qmh8zdfnUFRBqkpmlP/SfQT+QozTo2FjN9glhn3k2U/OpN8FMBuCbNaSLRz+avgKmC1A2/kg9
1dAO1xxVqNk6fBYo+Yf3QpO7upyemY+ymHBTAibUH3j+nwZknI2r/GORAduJG++XM5Ek5nr5JhzQ
59ua92gGLEkImWYsWVTvmukcB2E1p+QH3fofu0mKh8l+CHO+RKjTmTbE9Y9obolNx+rX08AbLyyL
WycYPegRNzhAFvjPZnUcqjYk3VbjBQE6eVXYzr6xVHZs4rZbhTn6SbuhQupOLBtIltCnfZ+G28TF
tUqgNiYhFmvjb8OqPlo10Zc47XgsPe1LgD6FD3CJyjJ+Ri5KEWKcchQcR52nFeZ9U1/YlFcRMYGD
jYAQr8ZUwHlTlnoLp3FXAXvZQMSJtnkSkT6SNYeYxMgdAyG6KdzlK4Mp1UbkzB4jKagV+DsRPYeg
oHzjK3FtVSLWcW/+zlpMLfRQbwTzFAeJzWhlpFa0UXii4ZfLL1pJ3qliDi3OxsMg+l+6cJndgNKv
muZvgn+c2YL1XInyxEqi2OoSdZBh6yt9zD56L3uSogCR1oOhs4M312Uog2t3ei5Bv2ISorFtGOjq
AKFbLydRl3uaNFfi2qayQebTFazDGowe+Cs3TJHqvQsVOqmrv00BC6XOSJamxgLcwTChhmtk18yy
KwMXbVis3WYc98yWVyJh2G3OUSoMYKpVgybh2AMRDDs4oJZ8b6K2OfWzCrjKo5PEwLWyDHmkrNrX
Cbxe5Qeoxer8J+rP7RiICF5e9RVEQb+zxVcvmZuLcZx2FYN/KHnWqkA5xMzVL868Aaudx5YQtkW/
U1P7W421tqsnVsXpD4+CbDAyhNaiZLQUobIZADDC81inGbZcOlU0eIwtWAoCitHi7tMyY+SvgfFY
puVPObkHqYaHzuv/oLyCVATxFvpRhlpseKnmoV6hfWLEvtcV1OUow8oC0HsHHmxaM2YaWYE2f7wO
ORM+hBUGArmq6vLVLNPqNE5s4jEVoRewmo/YRI2RR9jw3OHdktGzBzMggzvp1FdtMv7GYMP2GuSr
AE4E+RA31xbQfROxMfEfkRcPlYeSZgAgAYngIdDcjapm0hUIXzGY4do0LPTJnfnQDua5s6KnSFZb
vEEEobJ7mlp7E4zpJzJCd9thOxVZ9Ldt2Jy3ivn4Op/s8lBRICU6xIpcxzSlUuupKtQVzfkx6N1x
n+X+LyWY+pkaeJHYftIwwtvxtB04RZGeMvioDCyekf4T7RWuo3LlQIkqA//mq2RriWSlm80Ne+Wm
kOp30oFgLqfPvomvJRR/EdqPIcigdU8YHXtB0hBr+ed/sXcey3UjbZq+lYleD/5I+MSiF3McD51o
j2g2CIoU4ZHwCeDq50lWd0SV/hpVzKxnIyko8hAmMz/3Ggk4lkwp+rGmAxxw/yLpKjOYnSMQV+n3
ol/vrHa9Tn10qmSG4hhkAeEM2D8BAzf835uEtFIRWzApwYA23wRVva8Arh+WfD01lQNOGnNAkj/s
CCG9AHZPdFLAwWZD4YUCreIt4fIgtW9ycntvnZBwgOu/oatxNtEZAkBxYNh/nke4n4Nfu1PR+jrF
lE0tKp21/IGB6mPodWc0u5itgEzlaE95mZV45ZS8W1QrN77F8APc52aIA/9cDPJ1DPvsQsSvtG9x
PKJ9vZkmtEzsLvrhL26OTu9E/g73eiGnmdtIQWVqrsHuYhuVDbsMX63NhLDFjm/+HNb5qsRADEmW
M02zbNM1nAQUZveCOL9nVHoRYk6PHgBaTiUkdd/Jf2iJWUknEpTJyLxne3lDIE/vGPA8eOjM2wVK
NlXTwy9xnOPSoaBpg4tDuB/hk3IIoUkTQBNamCnUDwgdJw2U8CDr/ljZOFdOOoRb9NgtwzegVfal
F3hqm+c3yUwUzUN5P089UiMAhLLmWx1yRvUCeFD14BI35YL+v+hYBpwTNNEQbusUCIpJglcy0P0Y
m0YEXUGyji5Hmzvl5Vnar9+Lor9Nl+GHO6c4vk7ho1rT9jJxolO3oFZidHR3LdJ3e1DjePFSEgtk
/vsYjQpE2eZDDLwsBxbmLdEGsBOyLByH35ZwzCjXntYiWB8UvDdY69H1Mn9DBSLbdejibcsUdE8P
HaZFFPPYu/6ZWslgkFlEycCT6LAa00ndufE2DLtpN0WJadNFP2sn8fC9QfWxWnMiz3W3WvNZ1zVM
LOM53dOjJHntUhi/QBCDtbvL8HDJAtVBrMRKorH9M7RDItJuSD51XO4AVnSgWP1PZcHsQAx1RqdB
u0z5CDO7ZimHg825z5Uhexhfy9oudrkacC/CHrymsb2IrALZYw8wrikdUR5Nu5M3ZCR5hcTamKHN
LGbrKnZASTg5U5vat7ZDjm/L2nb3/kg+Cp2rK/Jj7CYvMVACzIjC47wOQGyBGqT1YpNBQlS3CK11
56UbgPcbe66srbDnD+gIT1pSnYw5sbYO0dlnTzMdTNcfbkcAGsmPt9rzXh3ELg4pbRtqaMgLPmOO
qkudvYyaZ4DI2ENQbpXIUjVguDGiNR17azh0y8RCr57cjPPDBxNsjnyEwI6lKHbDgGKdZ9efccIQ
hZd3gGtDqganq8haajv6spW1fIKq2IJMYNaiNBAbbIzcJumQGs1fw9w1ca55s5HdD2e1HKOlORe4
CHDw9miOJv45MtTYJ7R4glirvXd8J71OK+QsBggoLMxUha/YBnVb5fXqUQeD2oD9KPaqgu0+lyrb
hxL6kBD9R5L6aMVj6ik0pRBXPaLP3WBCq8y/vBWFrXq5HKlXCLHjJpsvo5X2OpNlpCnD6GHi4HIK
2CejkOfxivIlsYfxXfyJveydje7Mpp3VM/XhMYTsgG5wBDqhTIBIl49gNSkVZkYPa9w+41mrSCFo
EA0+wH/Y6N/mtfkYg/psnVC/HmoXc5+sv+IpbNzWuhpz7FdIZ4mz4WOgweAijdrsJwEAjNpK8TN1
C9Ab0YL3tsL7iKKYDLlbgOtXF4hAPpUVnY4MylCIjdmmj8qLxp+/T1V8jSFxhag5GBGgsOhU3U0F
ImycdOmur8HU0vPZQtogk/C6Z64ZwzAQ6iQCqCoMA+L1TNXPkYLZwdJFhwgnVYV7AoJMECPW+ccM
gva6Mflp3UJpS7vjVNvbIGOimzFv3fVhSvdbr8TIQu5bMFA30/QeBPQh6on1loC3wW3BOQy1SezS
1xC0Nd0MPcP3CQ6OQAN9mD891KsOKckT6MD0LBfWY1KGzbHcBAhanq/WcJbq0jUC2P0+RHN1aODb
9zZy3VV713QINcV+SFtLVoil1dk21vjejXHhXZS+dYE83qviV24nHjJhjddoa9heMSi9psHmLAmk
QAEfYgYZe7O7SuYh2cKDwl6mrEhKV3jFRNSzYE39vcT3bIOlDMEhXA9qrj/l+i4mx2iR9gXzzmnv
+e+t1SJTklMEBAItnAF8IHiedY800KMEjE3xn72ginFfRcVq+JsZmurAO2em3dmKX/mAtcDWDQ9x
B/to5Dls2jjf133XbeIrGknAshbQaJpGKdqrODhUJI+JA1hyjrJ955RvYzTjG4SylkBpdSPpSu/G
FJY2KN+3xWYtOeV3e/GZUK4rnRiuMrejJ0owku/qHJtOlIJHlwBIqwpWKPDYom92BZiGwp+YmaKH
Kybru+3kK+JH3lndl/XGXa50lH60djB9q8efo+5JqoL8wR3AjXgezAS2+j7TOt2VitcBlnE7ZclD
HtyUWLfvSg91DLIRHy3cSKfVLk31G7KOm3aghnAzeULZzt8wxaWi98pnobljpETe+s7Z2/70ADHR
P2ujC0j0UEs4l+Hy0Gz0a+ujnuBkjeU9Ks3efm3QVrWi+FuFeOcBHBkeO+utbLvhMAX1S5aEHxlj
4WwtIXYMk0nHaFnqtdiEUxVQUfQggrAVszUzVxC2lwvETEqXwKVbMzOJHvG4M3DBCp37TujPgBgS
UUQFSXV0cybeIU1F1LWSDf4stAz5ZZAxm2NY1QeLFbKT7tzTXop3KNYjn7ygi0uG/wi971myenZg
i16H1n1i3fJAKuNOj+pA4c003xb7And3pACi/nkkqQvpLm0Zxe8KMjo4C90ONYZNLpwXlOcQU5tn
fxOSzbnx9wL1gW5NnjwqOye9pwJdWe7Umb27C2uv2rrk1Rt8ycFAUb/ngoC7ROumGVQKfkXhfWHo
kYFvb2qszIiZ4xs6NJQPoHGd0cB3UEaBkvWskvqpjmciBAmlzFGb7hL3BcDbly2Pt52m5aVrrW+R
bG+UAzqsGq+qQX6jxGkgUrNOI7jToFnRmROkYU1/0avok1mx2sjBBltUjefagyFFz/qQW2ZymrrJ
Ltcl6tZJvNcIWGtQNRtLLIxd8aHzZVtsUYF9z4pH4YgM22sShtmT28ahRIlRHNmjfTQk0LK//sgD
Jfntk7MrQCSsWfYTrhtWAk7xEXd9vOu8JwvtU3QJSOFmuj9JSNvTQ6l4CwIELB/n4xztx8nBQKFx
9Q6HFvAMGOf56UoBHOWg+NVBeZBnq1bj7GLE+znrd1XtPIeL+zAMQE4IfIDh2H9qjKJNirKID99G
B5NEMBd1oii89JX7Dkh1BjLcSA7H5rIlnm+iYnjMQv0ACK3bVh52NFNyAVOJGk4YhSMsHGPZfQoU
qOhGcg8Tua0aWuIWuUQtZ/hGwEuljFDBROMvl/WPVnB7MWhaBCIQ0PXbndvlKCn00W065Q+ZVUMT
U5pxdHHrFsldhCIGcyUE41AC3gYRi3HrVhiIo/A47qJh1zb+wMPP1VZMPQ7CWMAsEs8ftOXtzhLb
xKFnbOzZJJZUyGJk2OlJS+xozbeZh0NBF8oNNh5htQsmARe2CY9DEN05CpgQC5z9Y1vfo4hdjr7R
BnU5h1oKezEbHwKQIVcN0hXI3pHCV+sEj7L/vubzfYKwTJbjiRBif1H0xg9euh5ii9kDLjcPa2Nf
9EnxkIc8N+3jy+s1Z+Hk/RzRvIkKdnahjFlCNXFeL98s/Inge0wf2Cnth56cdHG6t9RF3Eq0pvBE
5LhCfUY92b0ihvXTmy6QL7AcdT5JMld9LOC5wFl1fjZSb5zGwlqZWmeDWtndiAtblUTZGbre+KsP
81ZjRZd4BcxPXb/kDXcbpuLTtA48Gqab/A7lggiIXeJtLUk9GvtnTRe9iQrw0TQU93GL451fvKBl
wQHIFMMHJ8D6pZZjaLb3XI6cepAfSHg1t4vm9SZx/g6vtwSZRRhr559KzXQum+EtLhnwwVAks4NJ
U3nA0wE5bno4ZfvE9b7Z7fDox/eCLAZNHlbqQGcEDBvkx2z6rKQ5C1J0QaLAvwpSJj1NSCD03XTf
B/xfsmSP2k4vCpxwW/BIxdgQ9ly075YWYl8VvyxYesF1krAs26TeqZsSFQOCD6cqCeVuylx80pEF
l+V6RPCXs5a4sRF0E8HM0t5evCNurkyweh+MesIkSBSFAml4aYEF3JEr3wdlfEsyjl5eVF6t3atr
lx5YMKj3GjZ3hpPpdhgcULczWM3GP/ir+yGYKNMFjFGCmuMLvDGHg2+heKYzoLxeeCc8opwDFdWA
5c6CaV5JLPCNl6t6gKz3lqTJjXSBKAwLcdLO+2IDm+w6w3fDq09q5AX3fvVZAdTcpA3/6+SU4aI0
2ElnMwJK3SDxe8RT+ucQmU0BrWgrIHmFQ/424NGjGodT2C73FrIUdHXTI53MJ0bht3/sH7dKd9Qe
bYjCf9fWH/ib4NzXa7R2Q/c0z8SoKZ4NWtpAiZDT60mLelRXo88uyX4CcHJ3cercum32Y2nQCx7D
B/R0XlQ1yj35FpKb9XhObjGahoREbHrTW7haeQ38qYi8Z0h5ylFNKwNqQOJYbypPbkaWzzbLEB6L
rfJblBsdQg85zLp3vmVBcNPn4a7IebT41YCjoffoduZlMQmFn9K8iMZ6XmzP3U01FGgnILcr4aGP
6NQOKEdsV6tDZVldpm0CbrMx61q2LIkUWVLZXok1eskiTuuFWQMiRxkUfvebLv2zqUTgLeR17OWg
diihE3xQ4wlrgj/ozMs2F/Se/Ie1tdTewj0ECoJ/BhToVas+JyV2UV0zq8Fu53OGBTs2z0urGWN1
EByg06mtbqAordxbimfA1rGrexBMxoGPZDN8RN7mcujZSWoY5B7C5xsO3zgGhZB24pLnrDmt6Mw8
IOR3XHNOrAaf6l1txxejSN4G6DccPLtydX9QNFPMFzLZBgt+NENA54p/ZIH/7sRIX+Y9Jzymdjh2
xNHPUj+idr/92q5MrdFagj21QyTwIWKEGqQxsmz+3ZBOxrkHFqSLaAkDeuuwChgtE51zOlAbf43A
WveMwLS2PpSBwswe5sy6s7bxwqaP+vIM7sZAMY7MvR359qEvqXdSY9T64qOatM3c9KldV0Ms50Fq
4xcalXfNKM8WTF5rTvkkTk5VPAPqDz5EET9kQ3srHVBUbcp4A7uHTQZDeY/R2T5T3L8XUiIXVvKG
rm2xgdD+bqNcu10T6y3vm0MokJjvp+E8XFCFnz3YGYn0vgdixj45SIp9BJuS6Dnm9HWm93EO4Eyj
t1HL5WmeqK0Bw0K+gOwMwh7u7lmus7t4iC49Q0jswmJTe+KILt5jODE8tZu9U1vvdCqO65TfaIqW
IcPubXXbK3R8qyW+7SNybCeAYEd2u/OzG2eiJY/f7eU6RUiHQU+Z4pu1QS8SJG+JRUaPnhD8jxeo
UbRSrKuuqJ1LYti+q7yfeIiEwPkHvbVfMBamj5sa+1T7ZcxWZJKj73C8cICm9yP6bNw6+JMjV+Qc
wvpelp0Fuyo42kD4EbcfeMfUzLXTUDCidnw2YKImls1gYX+MKCh0sN79RuvqR8dcCnp9/rDCRdwq
hGMw4g5f7WlvDc2N7eAqAL+QluXAYWSnY3vh2G5rvB9QtRxeJmgy1PegxpubtWMzAnR/c5sJeQAU
o7BSvZ21E1yk8HVAs8zsTjK13BnlDj3IjW07t3b1AywGiRzLlH1Ato8orxVNOLyhFLgJ2TJ66Be4
nJQ9QTYgmE4+7cn8gbn1c5csPSwOm7XfZ/fgCK4sC23yCrnrvF8ShkAVWhFEfXPmimDi8M2Cxwbs
gkoHSmUf9YMk0s9dl7e0Dqgd+/bHHJGsrPRBdmGEKVtcDgDNjEVqVlNhuGDW12DZKueEDIQL5l9Q
kMsp3Q02zjeYlWT+EW1vSB0prkxeh8PRtIobPxlhxJvxZoqXeNJcNCtNs3bx8NMRr/WI7sZUYx1a
t4kHqQHFfGW99SsKcb12DWSC/4d5vaEGO+8j7ynP6eC7VkdBn/DlInthrZzQk8ZNwynrg6B+8CIb
ye9WITzqhc1OgwjfOrF7WFArO6cWx0cUA5SqWXeh22OMNiIZi1EOTDR2gNWeeVVRUuKXKHNOn5k2
6W7M5Ko1HOcYGFOdd8iZ0nfZFM16XEIOQ7evkXCwejq7HgIZRBAE9kHwzN8ziAEACjNObByRvzBl
/x9797g0P//zP97VWA+40v1MMlX/GTtng0D7P2Pv/teIi8Nbmf0Fbmd+5L/gdoH8l6EuyihwPOG4
nvffcLso+JeEZoZItC/9yA3Bwf0X2s6K/oWxhOPzIwiFG4geP9T/AbeD7/IvXmoAVcL3PTuKHOf/
Bm/nAtxjWLHQMTKwQEpfh0uzXddzZIgppRP+grajQAlogGZPGi1KFWQ32lHM1mYQzM6DK9GumnHp
8Bi1c2geKMq+vgFY+7mqshuK3GvPr0HKREdsCe9qOiPDrI/CT48FFqMovlJhuheeFX3vS3kNEu6g
/PiF4/hyHda3dYS561CUeqN/5fbREZ/BUw4V8E9v5PaP2/kf9QidMKuH/j//AzP2v7tNXwobACP3
7P4CKlzTVHZdXGdPRRhd9+H0zFZHgs3WOJIqtANiHEayYyhBBCJzw5yKa8/mOxVHR6+Mj57LvdLj
TNaRpgJGx0LrZwi2O6RmUaSDce56lzIYn3sEXIo2xpSpPkPY9BwZ6gsWxxFp5H0/js8i9hDfVLdq
qt81WXVSJ7vE9i6SIjouIrwksAGsQWoAdIpcHpMiuDLPUVreedLJo/bSG62QduBb+ihF98K7ENI/
77EkTpCEU5jIeHL57GfcXVTKDXFZa04bcN7QXjkihr3nnVx3WXZ01+LRaotHmcARFdxvMGxztGDW
Ud3CS8T3zrt0a7qMq39e0137+pqb76dO363pfKql6TKnx77wL6f0Hf4gzQu6BkJ8Iv592+Xqtq8g
GSkRHfuque0F3tohFP2UhabSm3yNPqYqOlazfV408fk/vHLbrNy/rGxpC4ctJASEFxkYBOyfcaSu
r5ZQ55198np/72X+hRiyY1HoZyXGrZ1dhXH3U2bUH3pWZ8BRnop+OYHLOJcJf2PvTOp9LuT0rJEG
7XV8rVp4ox22zyI/FWF6CRBtC0LvuOIigDr+ISl8bA/4Ptkgqhp4F8DZ2Rn6ToW8uS5+YTh6Lit2
QORemIUiUEPSKEx4s77rbRaO4CmVxV4vHoxW7zKyCZFWYsy97uXC9xfRdRHwNiOzAppb88sSz9/3
LguSCyswy0oSti8UJ7NyzWBW87YYH9/1KM6IVDJ/qm/VSv7FG5dYY5nrSbwEsAmsWDXAXp6WdaNC
Hzt34iN8tEuzmFSUMG5Co6JzwQK4eXYTcoGuWdk+H8R2Ma+VTvNOd2i1BC4s5PRYO8Vjnei7fEmP
mo6Silk6MzM5frZY5XXuD09dM10wvb/tXJZdwk0q/9zTK/3kMb2RGco5CEo+Tm7xONWolRbBOb+d
y/Wsl9+vGNf+ZcEgbRcF0nXRvebE9myA0X9eMBZup9myhN5JxWxOFCbNMyy8Yi9iNmPG8zX5TR9v
v/42G1TzLmseQUqtmXHrvLevk9B0HdmlPXWQ1+WP5lbNxXflfFoLdVu75jErBLyaW0zjL9w4vbHK
4vH390Mg+OsGCFzbJkhErrDhNaI/99f7mdyMXKQK7BPiZUdI4LtkLR+9llMt9C76FlxTyenCPZm1
BfPjBRUU8kAPqQ15FPP8BjH+fFXTM7Ca+3rmlLaC9Ea12Dtw5P/+Yg3q/C+7lYvlYPY84p4Dktz+
ZbdaTTCgJBfbJ3pBlExiFM9mz+bL+Mz4Vx8KpnWbzpygUjAiqDuG324EQjnAiSPoWsQtqbd6Lyl2
fe57B+xHh41Epf+QwM/eYDb11KKOvg+nlHqvBMaiGyaCAmo9bWRTG088AORSwNoTGcBjMo0O17eC
AS7YUEjAFFOf2PlYGzRdeb8jmD1vpDVGbPzuxdaLoPEN0whQiZ6X4NXD3vbgFdZ67Du2r8jCHac3
EtgzH+EJftoc6sLqKOIiYNkyYjSmIlSaqvmtlyilY+rwhqg2HLcleZUOJ/LiZ9+oCdezlXEcqlL1
uzlQ82Y+WQFXj80W67B4HKKMUuDtj8/u4u91W783crwuW7TsV2YbyLVH11TTDe6+HAHsXqkbalOf
S3bhe5Po9uS0a4C7coPcqM5shFr7mOoIMrj280f6RLS44/w1r3hGYHKyse4IBSrY/H5h/NsxbhZG
KAL4cQyeXVf8ErmnJojrJbLEKUHTt8/jjx7EVB8H52IljLKCzUmplXdhwi6j0juVI94H8NNqFC1O
RaNL3wHzPf7+uhzxbwvWtQPXDwPb8Ujefl2wdYXG9hp3f1yXcKfnBAo81wjN0vlMfE7+PuP8mk99
Hl1/xezZvfTAGrEC5FcAthTJBfI2oUWg5htdP735/UX+zcNz7cgJpR0JO5KI+v/1CAirCBbvmomT
BAlRVPpgMjsvzW+8pHo0eQfqXd9lwmJAac5Do1p0rAeuzxo54ekUdh5imq138fvr+puH57tQPARA
dD8Io18f3jR7SLON6/h1XQIaZCEYkYOavS9cVA183iiZQZ+MpuYi6Gl98gJerY3Xhur9q97nEhUM
sSjF9CU2fhzBFQCdf3h+7q9pIy/YhxETQp8PwfOLX55fviJkWwwreAy8FBAae+JKDp4iYyT0aovw
sOpnk0EyyTyahWhyAhNy8bE5qIRb4PkBPzA65ee9hbiSS+gn+a0J0bjDngld32ImcZH30XWnGbM2
JHSjyS+RNxlYuNq/R+3uH5Ijx/331RtA/wnJjTyHEsP7Ne1PHKyBUBE7AXtfQdHMNQ10pla4jr13
lv4AfGtdodS7nOMwB05mZL8hCS+WknakxVGsIeDu8yjLSA2ML3qj0zMyT9wahuRJxdb3juNjk0fy
mi7nUxe03r6I5pNe5voCwh6IpdV6+Tp5YmRZ0PYF1KuDtx6cpvKTm7QbXqzFPQw9MKTVNtR/8Um8
PXkx1UamyN0zBDqUQ7+3sGObw5QDLBnZUYwUNwIN1Y1yfXeb0LvdJj1TEZxv0d4JAaGLlSMwsfr6
IrFYP8KrgE7L5U0m2PMpJqN73Wgo/Q5hxZs4qZNRuGB+Me7ghON75z6FtKLbB9UASpUlH9c3yxsu
gogG4Ue7oUtzi4ayOeMNV2iJvps8oIy13ooUUENn5tyIVcxXBb0UYEBM8kwmxjupd4WwELBYnOlb
n3v3jCbfxSI/inR9gyf8gcnAtSgQ4TBxRzTq1rPgIQKTee4rolq/Tiftc1VmVYUNvslibXj2laLp
6iAzIGdSKood/gir236VyU6xjbZf3ivK4Xn0mt+fGNfLJI45rqoQBDSNK3wmsf1sQGIWw/is3ZIA
qDnPYA11TDk1uiVYe6iUAS112JvCnRM0dtJgNJ8gvkWMU1H+6JJRbARGZWciIhSrUkEYiurbfkGx
qXOAHqKcSgbQ8sla8TtUp1pY1nwOphI2xp78VOIAS0Vz7kIuinUXcAEYiaFQw0iIpiuFpckGvrJH
Kxaf0yI+RU/fP5wF6Fm6M4jjCjP+SG+QYmQqixeyGf6/Wj5jZ+x8ocskr3WJk+3apeEuz3jFoFqx
S51X9KYKMnwSESyoF0y+xDKlgHvlMYyWYSckb3TV0UfuLm9d6t8TEMioaWlt1Zi+rqivbXTGeevH
8OpXJDrRh1bvtDVR4XNZCFxVval73JgA4aP+NKBZswb3omGjoHiIKGRnxzdJ7XxOrhb7ZOVowtgP
ESC9oIccxz01Wv1eqCSj7uHxytSgKuLxLnF5UP1EZvRHPh+yD4kaTIupw1cL+JmStkuabn/qxUeX
AnDWxtzYGnqX60oK43qzOPw+GHzl1X8u1AJUp8GWS9cBiOoJafLyPxH+amdAmdUe1UmOLPGAShaZ
cNUCT63Dq6KhICM/VUlwhYIQK8o1C5z6ws73HVWXKVHr0t/nJLIWCpO/vzjv34uCwKdtY5sI6nNY
/pJEk5q79gzo/iRaQrpFu6Oc70y21WGfoXtO8JnIJRL/0pSRST3fIQRF5ukA657SV4/U7Y9Um1hA
RSwT716GrHZiQY9rRVHUtxDxz5O5PlMQW0zMUJQH4CBvwbJem1S8X7z7PiZPLBTBZKnPcp5JSEsc
JN/RAusFfQ7N4enu97f+VSD/8l4IfnSGArpTnu/8Ug/V6WyMCSfeC8sQ8TzEb3wSBPGWxNypXTya
7g8aGZR8BD/eERT+c6nTo+n4FI57aRKJkMSjpnC2LBoitryuW16VTI8dP7v2rCrqqd9fd/B3r4y2
VsCVI6Ah7V/Wk5VMjO1QaT5x9gAk7zNmZha47K83hbYAUrc9uyKx8D7BXACv3tn5JsOuvTE3RyL8
7g0ArsS6nFAnFFvZORxtETAMioWjbMdmL6a12AIC4Wy3ODAmc2CP5khDYBrvSthA6fpJ/wBng0bf
8XLlPjIah8hFLgddo49LTUOiEyB8pgSdAckZO7DtRSWvRc0orug4Rbyxbr4lFdcZCg4gXEHCDT5X
zFs7Tue6tb6bMhhvI9BOJm0HWth8k+CFOXLtz68IW8YfYUbFEYItgqvjyfN/Tud+oezCBnYD37V9
GxX8yBFB8EuO3pVF1QJkqE4ipw2C9wxiYOcE3TtZ+ZcJ9jOmuYZm8VHr+h0M/ZEq88KsICXTG8HZ
o0wqFHD+iIZaJMr3GBKBgGIJYY8GLGgn6oF6kBDST/Wt6VKFTH9MGyKvo2vTXuCVoUiRHt2YbCJX
Z2a9mYT6K5kiwVS59WINJImVv7fy6Fiz0f65jKVp+m9lAU7rIV/nSIvY5b88Cia1AmyBXZ56h8Io
5Mi2NO81yVrCad/2B5GQqKjURTLN86++0q9Cr2+JZpmGDZHLaRvEjat34EL4z0zw8ZoRLqqqSXV0
tJT0muhJKQHOwwjy6MGlnGh5djogX/SWN8uf7vreb9ARKh4JWjO2S5rlOuhT3rMki6S4ng3CoXZY
WX1MidI1t7lF7FIiuHILAZY5ec1tfbIbeDid4Qr3vOIzTiZSmpBSxWNu2aUVPYWs7vGytzz90xTI
smdP6MBRr1qTKEjdNWAsIyva9nbQvkjLwuQFoCwC7OX46Y24gAvGIbCJ+QNO3ic6ExNp44ATEmCC
LXhxsWMuSF6VkPSpgviOqFixxaJUHBBK0TeIDp33LV/CtuZarGRl0tHsb5FHpjcTurUkdCsK6iQQ
+kQjwSXvi/tbXRFstV1EH8mYP/RkuZI4mejqXYVUvlpY/b6PU9hBqVvvZBv+kDnbu/fCj570AXyb
aTGwSGHL9oe+J6UqBC+vYN5Oj8+7ksF0Ih2q+RESV5ueVt7RvJCC4tpkiPiHG0QMO5UmYZHKD2sw
yRUBrkg1XSh8xJMhf/w6+//IcYyJTp2QlmorfhFVDcHNLC6V3ygwrtwgywZr+76ghMCKEjg5jjo8
RJdGSc8pQS8X5/Gaf6mwek9U+a4zLFvMFixMXoUw7OmryPIS68VV2Q3nZg2kkooah4fN11GE1nJ8
K+wYNhY9xzpQwS2Ypg/LMUcSnkrFSkLBrX12I49T6vAD/eJPJD05DCWvby0Te5uUiN3wnozzJSdb
3pJoJB5PIY9YoAtNGS/p0aupIU1Pa3pDw/u6iMHIi3x6RlHLpMsVUOJQXrsjfezF+p6bt7caqW0v
pY3Ti0kf0OLMLmQa3FM21Ns1n8AHobJN6l0M5y66p59r1o4vCUKg2xDy+VaAX9uoyhzQA5m7V1ov
OBoNUNo5joWd0U4auAdpsQZSvq4m3sPEd+YdualLG2gCuJjUBJ5CV6BzS3NjJQntutTji27KZeuh
qLGd3OnONIzdkthgMsV86ecrNyNntup12q2JsIEu8qY6xJy3ZiZiJjRfp4ds+OQwpPbqpFlKLuVI
7VovYFDuLeC+GFKgMpgFObyC3ErID5Li/Wvp0ck8JUbVtE+hUa08fpXxLNeSW/96MFDU+E+PCAJe
JwInE33gwspZRXqhVzSBuyXP9m5Ee5ikIEx4qb1Ut0DV3vKazibmh5sEosU2XPEG7yJeSV237e5/
doFqO9R1y1Nh8xYUULMN2JVkh1GwIW1apOsrE6SuK8haG0p8J59Ij1hLv08P3L87ob9mXcJ3Qi8I
fklrOhxAyKSj8oQEK109WtLKzm5MT92LiEr0ZQvxGNqgIVlcoiSxo+43w4skZgjE30qQmjbWd9Pq
lYr8PqJvwi0L5gBJT1XbooRGNloQlsTEzqevUuS0iGlcFAVDsFbSO4hfzPbBNGTafOVxsfyHDtXf
1fh+BE2cFpBvM7D4NXVFCBEyZlCevlr0C48Z8UDGPSFJWnAvBwYIC3vIjLFE39wiGMIEAq0LRldU
kV/dbQr0rQooAkF3XWokPDkC/Ctvmt9oFBFT2Zgr8biank0Dq4/iXbu2TxOg5n/OMv42H0Wgk9sJ
yTTRHPlrnTCtuB7NumMF0Y3QAZtBm+SN5kra3H71t+nAFfheozd+9tWzJ9OgicwEnvlLTrNrHb6O
4q+BBsl2ElGXoo1h+vMdjOGwpQlDkv77BWeb6/olj6aGAB8XhgH9QjMB/nN9Y3Whtq18qP5oIjFX
YCB1YRZRAftYk7ubgaBU5M/40FGWXkqjkrcwEFUJMOj0ZpL+1T9ck1nkv1xTSOOHyYBjR/Qxf9kE
64oVbYlAwmkM5W1b9Oc8xwvT2PpqZpGNmcVtFrTpXApMK3Sm8YZjQyxMA8nhl3K8w9XrHGHk6/+X
a2MS7ZO6e75tm97Vn+tBQV6xIG70tW6RW781nVUvLB9NLeiR86H09onq+F5Ak9Vt/phU053s2LAY
m1pFdmP2E5qURya+/3B4+H9TW5DcMXt3ye1CW/5ybW4jwmjMuuJUWETyXpgp4XLSKRNgKj6zjcxC
NC1q0x302vCqR1tPOSQ2K2MCQNKJkWBlbkYL48wUSomL4UjfnYYG7WZM1bx8uUwKhUQvn8M27H1c
ixSbrWcoU6bHZaDvVgZMwuYTkg1nZqSObMLl17BmZQ7H0LEDqdUL5mtpdpwWvTPFFoIQ33OGh532
cIuky9geQufp96/O4BL+fVlRJUchq0uALvjrq3P9Ji9zh8fDrBt6B8PGbSIYRiKFb1JLVEXfROtf
Kle9m16dTK2tmZ5/bYTufbWoF730PHL7g7aCqz6i6/E1e2MmOijaX/2ZYOKsWtZmyqNfx2eZ0AGT
2aPElklDOvVCqinOpL6G+flf61evRPKvZJtUuK1IJbObpKP6mKv3Ik6OzMP2xGIm48TQ0D83a15P
1LD/Pe9jsiDRlma+egrS7tsiwYNP3A6y15uJNn9XkghJmjkArzo+oAiZf9PJpDDamyQQq5FrBSvI
nQOEeLxLs0AnbNJXgxDw02yr2vLxf3N2rs1Na1kT/kOvqnS/fIWEXMCAQ8Lh8MXFwCBbsiVbkiVZ
v/59eiuhYjkVnzk1mWCSkCNLe6+9Vq/uXnVL7z04/IiY4myteUAcPXqtu/L6Y3oB1g4jj3anE9EV
gBQxeUxt5ZAruxkTAfoEc6TgNs5QJtLyVqeNp8vRFd6p+9nli2tqWhYkLXR4EEj3MWvgjNAd4q6q
XPOBrJnq+VV3qFy1cCbgdzCU0CqDywhUAIL2fe1QvoXZfbGjRHms/Bn8ew5JeuFoj2h1BhwONtC9
6fA+ixxe0AVMrd1n3HBtQDrfB04CNiXQyrxOWrqC/YOhVmygatCd7RyudatNRoeWFvPA+2nLc51Y
E02n0daPgCQgODsB05iOt0W73lj1QEvxod6xILar6zgWMaLp591hxvEA5YWF0LEqBxQP6XZuYIlt
9indAR+l5TxnjF3NIlN3H8nx393e+js9eLcMLrjyt0BEtOhp69yru28feG1RUgEbwbD9NJDRipih
wKAmvSpgBYgB3ogCwutr64WWUxjRq0OS4sAuYZUdv9do2TVWvC+yBxEBUsb+lKvsi04XbXSfEy0u
9zewdD6TGr0Tj8VPl59U1YtdEHmky4yquK+IfP/iwugwwwex4U9hiXp8YW29C0JQlAyQAjBCkMAC
SFEaaeCsuCCactTmO1pPGWUj1Agly4qquOXPhTDSOvj8DyCDF9IDmFdRwuRstlYY6fvPFu0QdYwP
c+PVg+ofk44SLQFZbgwfZeje2YfVtegkNa2oN0jaPpnsTLkC/AMBRgJI8ogjAKZORk5Ruv4lY7ze
qsEoWodYNh55kPWvcswIYhvYjwvpCq7a8cUzQyCmo++NN1UrWxwDOBKwieASGAiAGSGqLxlg+ZkL
u8V8+65DvCjaGESZy7wG99dt931lacGHdLn4Wi8JkuxXIZsIZ2/aDSQSKyOrRDJPDAHQZ0r0op2f
WSM43J2cXxTDsSv0JvBjff/Zs4gOQVdXEMxNsxmZuFkjhvwFAB8Pq+sa4lQew0IAutRRxPytlt5H
8y2tgg+2U3wWLmVlLBiIX+exzejFC4Qe4ZEewWWLJos42rTWIrD85QNebHSAAtr5ltoxS4pTwgMV
ChHFgrgaWJ/FuFE50+3Ln2XAcQoJq9sLhxJe4ImkNDCRMlt+XC0jDk0qnJwtqvBPdxNK2UzkF319
/N3YwwgFVitZv9YvRKmCmUFLVEQ61RHlkgsgcUGNQm3MLUhrIHw6VyXAgCB8BoFBpON2LQ6//Yaq
W1yoYUe9aZJyiElpzU+oQtqzPkjqxEliGijVJ/MUNt2nso+v/T2FYksoZ/F7ef953YcmlxLYkMb7
ub8jLK75PVsAQdhfrQUrQ4mQ1cK2oXh9fdkELzwV8vLQ59iJ6F9MmUODVx8OcbFeP3QdSU1GYdUv
finmiaMQU1XYPV/DdAWP3g86S00rAEpghutxs/6C+alJQmyMNxkmBjGMfUGyq3+qZBf1afE254wY
OQ7thcl0VCQTNymULyGiXMNF5uxOP2EtOFemLkJVxlKtDiDtC/4sxXxhEym2avnkSDyQXyO25RTQ
AhE3SYw+BUfVw3bohDhIzYSbRtRSSh3rbDOj53UmOMs/crLx4Hj4AqJcHCThdB9vPKa9p0z5cdIH
LVr99+388GBYFJwaqknSnOBIT8huYWcetvd2lYHti82Aey/w37d6x5HP0aYeZNjHP/d58bddOw84
9DH7hfwZmF3Flu6vVqZ2r8rbfMtaKwFjKGh7p7mKEu+j+koiPcU4hDOZkP8OhC2O226RfM0t4Xy+
Ia/RHGNBmSSNNoYOdx3kNfMptccAztoZgzNux5qE+sQ/R2w1ZpjHmQVdfC9C4BOQbnsnmQWzSXag
nekfIkW52LZvoqR70FPWNAsri/8Lm0hOd9cpPSy/hqHANtb3aa1e5SHUlZJOlQatgQ2YHjrUUH9P
9IjYR3l8nbccyzkUBfGctI3jim45wbssi6uwWl+GXn7lO+QcaTxTxQ3NEg4DMVJ0xbTyL036DAaS
p8Gddm1sAUQloFtRGuDv7wZ3A4yJKuU6KcCjJV3p1/eoq7xjcqcc145iUl7XpXCb5iVR5znxAnGu
3jRyhHnX8oSU9FJCmiaEzn8RbNWXM+UEMIZZObzJuqFvR4MeEvDbyktoPdBiyEikSN7QCX6P0Ga/
fsGGgjG5YMirXgTMhF9RHEy2RNZ1dq2xnGNQ4WjtcpJYiE8KJEoGRes0fFMIttoJzKMFQlA30uJN
VT8NPyXtqHk4uNaZv38D5Aqnx4Y0IK5KvQFyYAcomLTREnlhZn9Mrf+IzqiEXe9ZpF9A4Xd672U9
67rF36UPRw0KC8Ync6awoBGlK6u8SKRi8TPFWRGP5fX78dIDlHEtQYdWcRRPcbsMZ+98wB/9oSS1
ER4sWEC5EbYUNPA5mB7pQzYE5poKS8/SDwmWVM/C37qGIzqDXQoZXQQxtZGUZDB89j4jATlzvacU
mwQKgAf3huPaJ+WchLSAGLtbJ+F91wPxbDvwxOKzdh8DX/HXp9yEJIaAfKbwhucBUQosEEOKH2p6
2RU/jIOEIPsb0dhUmpwH1V4ANBLgQdj/TuILoJpcJcZ7WCmGi/AedS2pOYzKeABd9gDVkRfRNK2p
VNISIx/EDOx/WAx2ClqcNwD19Sr4GVLAvvHVyTA8GmwQqzemK+Hj2oYX1PpneaBg2Sb1pWm7ltiP
v/HsOHq7rJgXXvYtZvS42xNTaafoGVmH4qeVWV89TXloD/Sw+mKJwY8IIfsAVGQFtByFhx+q1BgK
177JmaxxYVk05fvuwS7Qx3krquoi5VpwmFoHzSxjNOlNxulyrt45PfsTjiwyeDcgEGOOfPyYW9Th
PQNIgnvHVldnd6Ot2PlqACCSgH97k27F7lknMxcTon0amJzd0JxpssRLCK6kxwombSJawTmy12lF
5rNbqPMjaGyYbxp88nlSmxV0pLdVf6/wnw+kFVT7KnyMsmEQCRAeMBvgCZJS7z6NvVsdg6ohtEFU
Lb6+QU55H1wX10TWFAdYUUsz8zzZ9tLssC3LTX+vjFIqAdLRy7qm4KF+2DBYb7FwP5qNTEaZbiiA
VLHb3q29Ioofuk8DN7eAeNfGi6+vX5uRvRwFXyyFsbtO8OgCyjrlgm8YIwUH2b9XR7suyNwS7lFH
fZOAQ5Lt6hr9WqRAElxM7aTEiDnfaxF+BOuBk4+UXhKAdkMp7JCDKHe1kU1w4QMAlooEnXnC5s68
gZPoI+aDZyN7CB3MvhJBJc8eelZ0jJ3cNM49lNRL09RYIy5Iu29xGN6p4rUXhx+6ufmKaJlRRAgI
KwD3gRMU7W23/5Et4PizQNQwH7z41+vXeLowOdvcEHkGx5wHyURb69k1tm3RE0XcPcCu7GRRTtgU
jxxeNWB8blOJQxNQsWuiOKVhnZOcRs23wgXTTEYSyfmi1tfCO3r4XBecBs+JIsjHRPDJdbk+POaw
2GNQGLyvGQ5C2j2L96IvBNwL6+vQ7r/5B0qdiI7Qzv6RuySrInqk9BaNHoc8CPfv/7iZe2GYgWhl
Cnxr2vKrX1BfteSWmOkqXWKWJLPGfUb0tO9WaXqRtPW8QFolypXS9wGhAbNvP+ik0mIXaUaw2jpd
v0dW/u71ZyKP9+l755yMIYA7LuZI0QTgbrOmX6LG3N+bRFy05i3qF7pencN7B0CgeWGKBVE8VCOq
2dJsMQDxh1uRgYzSiY3KWMf322WEgxE5JKRN1fueU35adju6wuo1oVYRflgvsYmyMTIV74knbuQH
KmgMjAHMKjAg36z/swrgHKAsUijKYbIDqN2rQlSF51F8YobzoWXFZMDEMF//50BPIhb6AXsJXCCB
9H28KiqSY5eHXd8/gXgMOP1Rezz5NSDFggnyA421ww8snAwDKvXDS3QKDPYCOgJeMiytVXIdkXqd
pyqfdplA21i2sLVihxfRZMN7abAPF0GOeZkqKL8nrd2QBVLgr3cYgbYf02b1Ia0PMzET8tq/W1nN
lwQ7co8FKUz2fAqEfGO6msBhI6At0iBYQr5Zbc92+FDB6XcZWXIvfZQ/zPhg2GyJr3R+3W2AEx5f
8Nd6TbdXX+QFH/b30mXEKotgNr4QfEiZbDNz7O+y/Vn2Mz74G4IPH00C0nbM3vk+ufuP+u/4By/4
Fp/r8L7+my7V+IN/PutnORK7mX6ke3oBK+/Zh7+fjX/NrSte2Dj78iWJGjEY5Wt8xiaSz/XffOIj
TvQZR6nxY/wKX+SvfH7+Uaz1MxHZa3IFjfOi6Gf8hRqNF3ymcnz8/L1Kry2sSbKL4bv+bGfjB1/m
d/BD4z8bvvPSfNJPjr+gvx9fjP+cf6ZfNX7GnJ338z2+Ww0Xtv4TlPmvR5LT4x1OJ3Z9apQJIJy2
yoo0Wm5wE6eSLGh5xqMkTdFCOrp0uSR/j74oWmjPl757XccDLBraLx6EU52QPZ0qFEf/AKQ+aX/G
cE1jzh04nfQ/3UnW227abYS4ldQSaVRerQzOp+NdOj+son/4BQRalAd1CMxKY0OIlOiXeRfcSFjS
VpwCwf7bP9jIJ00Mro1d7HPwsHV4eRxnYDUysnSPxkYnjM2YZcnEBHvUuQWLh1Mmh3sQA/Ig58Po
7LNOxbRCB0RdqNNaMTLjVD/zPF+6rpDDC1EfgmH29fF1Fa5VUY3myNlov+u6Ysx00sPyuzBRk+ci
VmW4CMJBNK7g56WP8BdXYOtA04dOmE6tf9Bef+lZhuTdpigMmV1yfF3ttoiCPvFX93nGPQLjLA/p
X+l2/xaZ1u0WMw3V9ZI/qmmlFFId013UfAnD/XVG6iYdlfge4PPnzoyTeyaRC6ewi8sCHFpnkuF4
27ZC2bTF45VDQGkkNq/fyhz4dcEpShuzG9qrzmUkuWA3alO0Im9rZoekm8VXKJ2f1OUF8T0DWJrM
6ijD0XXBUbR5lGjupk2aah0nFf5UwxeRx/MGem+HahNpoL1f/EqdHZSKwaNm8T/sfGIeXUIj0IF5
CA4k7XfqoIVLfvmil7fW8Ne6232wbfRqSAjjsudPEFsPXgzmdYzqZkY6Nz3di3hWLj9VYHUGjiWX
UquwtKqLRUzBhmZBbSqRN6011fDrSzgIpscRdRqWVbhgeKjqXUbVHCWcVYTHfOQdDvSjnN8icqe7
GKJdR4eqIzeepWm9vsNXafgF3cD7yQA+epxJDJsYJXXTfKlxusLFzLU5y6Ag5BKZRPD0FSVyfCUu
EJKHF3GJ2MVeOCvGswIapiWF66Hp3XeLso6uoRXiUFwsdkzRc4OLdjFY79m9FI8INlN5PdvuvIoh
xSG929wtBndzwbibpbwo2o+e22w/YuOMGPcQMJdlKVraHkVgHqHM8xJUsgnU8gyBRhzHW4xdgNaj
suo//B+lmBPtd7vDlxgm3RtUCb/Ru+foYobfr9/nU3lXIlDBxprFJSthhR/fZwsZS9lXfs/yggQR
USXtlt9JeGdxWPxCshBbhx8SRtcBbD17zbKJhFvTP2Bx0F28HByPnIR2W50f0HmARXjntF0mxh/v
AUNUCMmZuFJ7Sm+v0CZhFXfov5g4uyLuI/D3F3DC8gxalHojdZv8soHOcxfELB9+MEKGwbDk7hTz
Igr4zh7UDeo2SePbPEABkzYDJpz0DKv0u86HIoJFhy4P+7OzCJN3upxpGto+6i0vCOm6Tk6KzMfy
Kk6r/ktOnean6V92C2EiArDRVlZR5ddUqzu4XSCAgg3hKV2tmorw3D/U3N+u0ep1KP1pLDMCnH8J
NUWdOAOUVQT7df+DedbYGHrNt24orparcJa0Jc6OC5orBb24RBmHB+IMMWBYBXevLybT0nr+nCLE
Qnbg0Dj3A7Bue9JiRP1zOKwLb8WypS3BYmJbzrpopHjVDZ3FVfIrJn53iF5U0erJqCmliiVesv5V
aeQdfJ21u7y1Ito0NFHLdTc3ir0obSg5UIl1wEk+yLedQ5ztJOLjUVMOg3itDP7tUYYA79NrV1v4
Ce6UEKWwuQ8FdNmMTgn0dTGPTNFcJb+KJWGcLovn5/fRDl3YkhoAtpfKmGGZ33uQPyOKQSk6Chqk
hqCTp98ri81ZNWLHevtvaix0GQcY4fIJDtShJZaFVRIPpIaSGOT1u3+Cuo53PwYb5Nz3kcVPtnLr
VmsG466+2B31HhSVujw86O7aawsWL9kcZDER2Gob6i/krBo8ow2Wcw5FhHK4B8BNYpj07brdfig2
0MrhW1c4FlqlPz9PbHvpeh2XdRLZ4gnC0Dq+3qH1B5c2zrha1MEVam5acV33TTwjn6FPdUCv07hu
0C9KoKzQ36kPEIgaFj7KS+BcjCcBwahdRwFLNzcA3Vmg6SRL1kS1CKhBPE3iQDLZw15GhPCb0L+z
HfqZ4kfhUkGvk3KYw1ApAkT333gIzYWAifBlfDwGdmS52vxsMYuUYUfksETIV888/SmKxNWRu9DB
pycHNjydxea5CabYdePcKX+R5YTyeGah/049LHz76DKIK9OaU96nvold9D+EIqlr23jWbdTeWQ0I
og3EDptKcvXXL9E5QSwkDg9dh8PSh5rnmij5vMbk0mDVL+w7gyI9qy7HSjN1Zn/KzPE1VSUvxjKT
z7F3z2dqyPHz+MMx8TK/plwd/8prPpLoP1bwM93+pIBdr5DcXPFF/SoMYXhlu/dipPKF8dePv/hP
GcuvV9ZHucl/S7Urd8t8UJKOZagyED5wMEAozBd50d3zelKGqmaishzrT17wQRXqH2AipJX558B5
f37gqTQ1f/4pS3mhn62YpK469E+JOr7mr2N9ymdei0HE7/vzc39+iBfjz6mIPeh3md3Sz/jqWMeq
KOWxr39Sd/75qLp7XlNx6mOlu3m++vSnZYGWRRQjMKf6ZHtNuWCRBRt5j2r4zi/0yHigI/jA5wMz
BQH1zDPlM62y8YHxmockM6ARhtD3nvCIx69wpvLL+AYX/XxpjD+a9xstBH7b+Ox58Qe/4MUjhPEI
XSzZ2VoEQc3owJvHZ9/Nxkeec2CM0MP4uWtmrAIBEH8erM8QqkfkgRs/Pp8/n3kgPFw+j1/585T+
PDFBvvpeo6fGCyCT8l7LyPxWXvDlp6Uz/g5+358X9YKpEU//CV7QGhw/A0bQQfSKnzz1zDb4A/7r
DGsbQQmBGHzHyvR9UIfxM9/k9Z+P8a/wWM6vimk9RrMcjgGfHXAJWD6Tun8Iljs/s5LuTqeZuuCm
Z0hB46N1iQ/A+BZ0cARFTzW/qNili7IXWo8APFEk/kWdqCuiB+c7oOEox6aoK8as7gLDkvZOGo84
IdPc0s8VSAoh365hTEEBLxtMRjb0ziH5qU9mfANAyTMYDa2H8KLAZ+hMdH3hhuHQoFIJmidoxOQ4
zby67Nx2sb8r1+v7sM5u9t7ut47/OIC7To602IcfF6uveLrflPv1TzuAM8c9iysYrnxbSXyLOce/
uKwQ/pPL/ubgPPG12IXVwdl0XFZLaUpLS4RVOh0ckJh10ZuXcZaepVpa8QpS5Jr8EJaHcnNUkIyV
U71/9jA6uV1QMdCUuJzo3DIQz+PsI6ri7WHIo/2dWm2isUg7oj6vIn+KV1Sd9g9iVYj8KKaSsiM1
0w12AxCrBPI8QcngDEc5tK4LzziHBiVZtHGBe3ZGtqnbJkMe7O/qTE5uAXwx9TSExoHvw1HmIKIS
tkOp9Q8QZuL2Qrmu7CqUdRqPMJZjhnJ3gD5QbUiIzzzTk4BN95RUH84osCHl+QQrKXqUaM6mbOAc
iMlGNxrxaGmnN+VuyTw8sDk6IPneubWrA+OiaR6EBfjT+mfs0jhW2hbZJEKATN72HIP3pKI1rd0E
Sz7ap0hcT5r5MVMoytW6YcHBrwERoFFJqKtQYXZ++lfk5LfLJeb3JQmO8GHuM10OFp53+HTYp0sG
Vw+3aYzvljoBrvXbsxjRnNrnKm8hGJMHDcBhiGgEEzPc93lLbVAHqinj6s4A7vADtTEYHmwIIimK
XKPdpmGRo9bKcecgc8ItI/qVF4jMd2wUWGQiRqi6KyiRxL48T245Kb65nzHZGuvRQS+L6v94owwu
SmCsB3cAT6ToSCZGRnTEC5rTQsj8gJ1DfaEiTDtZgo8cMwaka3SLRQoEApWc3sir6FjbDes1xE6H
UK0aqnKlQOtYqOcT45Nui66foojMwqUiRkNzfP1ZRjp6QO5wp26LuHPx+rEsOkjhyUki2x/DG0Nk
FNfQouRwCKInUY+iovp6//sOSuCBERAhaSagXJOLgrjsl4u+HC/qkRXUrbmXmGSpUq5h5viIomXV
KD+dPKNbgkhft00i/apBz2dlQKfn4eOXHnni46Pg0fAFGYom4Fsbt4sQx6TiTmYJUh1raYqjpHNO
sh51fWX7U/YecKF/1XXEcJaqYrnx+LFBBD24Ci18AMx8sZAj8Iuq2kFsxYPAHhiq4vzXqfrbLgR4
gtGWJuCsssOjoypTyrIFb+3bD2lRXEmfJ5lTavmXOjOMKm6PRxLSrNgGCykhfncHAQKADPJ6W3Gg
IMjtWnSzB0htGY8Zty7dRn+L+yXEJLVpxcAUf0LpWm0vo7EnCixnzBLAN00/FKBFiKn5xfwXhaDL
RcigEIjY1Q2NM2QTcmXi9EqL5SezvD2gA7gDUQelk1pb66iFqVaGO0bn3lY8ZkEBglcVqaULtex2
LumJoreY/3J2zFzeoIEaKM/UPW32DKryStOpE5FbLKt+x4CQVTXXgc+2mxUFJjyQNXSyWSUuinEw
6zsS3g7OAAKc3IbZC3/XOFoBZww1u0+0p/PAxEtHmqHMo2yE3RBMjzQLEVYZRpvyjj/uTDN63X2z
U9KANZoJ9r9Uf5JjqrBXi6Q7xNfCbCTAUVTTm1ZDXSQM8crPbEalkpNIzA7EPMqV6IBCZLIZt/ty
iTyzGCMcakXhzSgn5zHxiTSJuYuHH4rAWopiAxGxH9QrFuNGkfe8w+HL9wwUhz42VoeePYm6LY7E
zVDiZa2Hi2R15vfojuSlhhRVqWaOm4IWaa6Jj8pTFMFE+tMS1wpUzilmbNvgqrPHVen1u+a+cH4B
HMNciV1aYKekx5zo1sBqvtMy0/4WpKnV89R018YW9wYTH1RTvF7ShfBhIHaMThAdNd/SEdvg46rN
oraTrLXOZwSnwI0njRHMJSQ9eORMg21rbfvxXq7T8vAmW6zmYkMIFVOekqbpd2TTll/fKFUxkhKy
gS4j8BIpPJSWVol9B0Dk+fT4hVAbY/nogAlHNCMoKI7XXlFUiwBb8vKuDkg3tw6k6MVlmuKiULbY
WgY8dBCwMSZyrZyuGyd8v4fEK+8NyeGkUy4ZP8FkB44v6ECx7d/JFM4rOCYAWSOYDnIG+geIzunO
iR0yA1pmMAZikLHjqycy4ZuBVYASeqzv4X1DC/JTEnsMgkUL0u6W7q9bcoEmEHOGmSY6C6JYwxw8
m9mbzP14O8tED8kclsug0FOcLspLJgsxlMZclDQS2jqqOMp1f1EeJKZA6Nitl9/1xdoK7sqAlt/j
bY6Z99hFzAnwsU0sG1Sh8HdrvDp0tKQV9DbYQ+qIlPQ51E3SPzYIKwIwpWpPzBpw7gc9Dpn7Dj61
aIF/H2C0YUQR+nUiRGjSZXooX9qWuaoRnradhdQ5hw+7R1yDGpET41b2KRKEiUkldqnqDmneheHI
k0j8G4YMMOuOlLAmIOgs+Z/3O/QAVNEJjxzYdlqQZ9RByXa5WpsoWe9RHZaQnDHeVbulXEObYyOJ
SO571iUR60LHpQgD0mIqpTKetCv5gtEpZWAl7UjnzSI7hzKeFiexGwckehSc7PiT/H8fDA6TLHID
hHbp8rtgWnsD9cuhyPNkRMaaxP+o86E6Wf4H5lrcdsh13jwxjY3F1j+qOk8wb0TxlJxQxSX0h2qh
PtGz6q5a7iL6xvsleTIXAnqgDkl7WMPX2ryXU0GJok4bx8ft0fStmOdo+H5J8lUtN4UjrQYlDtvo
r6T2rjzZ6Hnwts5bZ56ETl2v54LOSbQQYgVyfL3DBofWbRikptIrO1XH4QfJTetVBFxH1teRVEOZ
M151Pqp9iWjjDWTFhgyG8BrhxmsUbeuzFZQA9+cbnYuTrpsMFTsqh+7g8cVZdrLaL/GHITkmPaWB
kDv4vMlmOXZhwVUB/+cuQpjyaX5pb6YhQV0qiYwwyb5RPW8F6EJWsBoZCC+psPbp+QPdlEnTi8XM
HJdQiJ6CHo4vll42k6QKxuTK1hz+CgNh36er6INRyyPekiYrX3L9NqprBSbpsZ64GuqZSRYtToQy
PNFa857fU/OeIrJNKdRhg+JoiOR+AWd+FOdxat8p6iqhUsKihyNWpgRHep90VmfK8RlwcpPYTP57
PWac1F56QsD8qCJgVgQnBJnCHdJm3ewY60xDUCCBqJl5j2k3NHmY0PS2qXEMwJkSLDAIyF3/bpDb
hvGKs75aAQnDmauaRghdVYAIMgzJ9mz8x44fRVtt8CphLvxclXf5WMga36ueCgUTAFH8JTxShNiG
5UcG0pV7mHFbCm3SMXq8d1W+/cB44HNKBK2C6Sp5dmnGKORZfMi8jYuFbrmYq4sTV/SIWQ3Gs8AJ
GPBM2ueymoWa0QXOd8FdwlytwqlBWkhPHRiZNfonFTQFDqVipVBIZFb3IBOtZVhfMU7lzN2c5gDm
bvKo4GmGgAThJES0e9lWdF5iLlkCTHVWco9Mv8L8ippMC1SeHlIQl4QxnQVwEd4b4hiF3r8gGiUs
uBjxMG0mCP/xlACFNSN4BDMU50bZzCgatUIVFBAzvUPI8VYFJlPWsK9B+BjjxM+GkR+BDlsj++d7
qjaK4hwgepLxmWsjqjKeVGT6E3EMI5eWeRYlkG5G0acesVafitmOJEBqzV1iXYXL5H25g91NZfZU
huL/jqxSJDw8D+hm60zVVjFJP49ftuxWDukNgq0Muc8865Odo/sac0fdgIII6O9451T9ch07xN25
oVsLVjMuiuPS7PBNFwhg7i0EAzW/JMWLD3jQ7Jl8bQQK8IUKrORwXD2zd06DDVk+azC0YVgIU5lc
XNQ1/SrbbBhEjn+FLB4lUBCQxmD1O6tigBulpLo1MvlXDZz4zU8riD4aIbAFe/EslHIa9XVNcOZp
qqL5Q9F+fMMYXd4xJicf9zPzsIwaSmdofHC8m5ipOJrNIJm7FMIisEtupBAvGJqVABTN6V5XrIF8
eDRoVQmqPa4euJJ90YSlDDMnGordbg1vSSmhqauIZ1KEWi20a1ER6RCK3haxE6Q2N/4C9LbOrJQp
vM4qD8nByRd99F/4ch6/8aFfLovtapHM8wDyPOYrqgz0vtSNMNI2Rjabhj4ljGmVALw91f2G50zl
cl5scSJk0HU5ARpMetCAEVNoa9gGHerfVDkD9zoGskJdo26fAExNDlD/XoCOchkJTg29vSd7Nal1
wgw7Wjjxue6NkQgeBX5dFxbbZAjkheHU56MqGpdp2ewsXVdeo0mGpyLwRmdUTiegQ8CgkRhpj2aJ
wS/JIgMjuSi6m3bV3xhtOXc6Dvqb1EHJQDyJN/QOSuY6SH0ohECBTkZKBuNspQIEK4KBkzry0VPw
4OjDZsMYCdlkCuvoV7/Jb4am/6DvS50n4LnZdLN4s/to2gv8ewlv5EDnle1tsWuoVOTzitgnkbHj
WZ7LlEtlHiEaKXgEjICAUXW8tIowWFQU9ATQnlsCI9gIkVAXSgPfeTl9eDB/YbpcswR6yqdtuoHq
FhrLvoo/ZYYlFi5nqTBeiblMJwgTI22VgWrvzJY4OSj1iOFoYFhAAhhPY4HXHrYrOH4clJA0Na1E
WV4s1wjwRDGjVN3rmg3zFVMc6eLF45Jlm7pNYm69fk0nzRJzLymTXf4HhjMdPFFskmG1DLbcSw6+
Jkr/m5GDiZKGEOwu1TQx7DyXb/juZbyQNaHL8nhMJuXuACvqUqLqaMD2Pb9frRgHTi37+lW+uGmh
vtLY9EgjTyJ7FSB7w92bq9yAhxAk5blRN8D4qHkELaWd/dtwwBuaCzW8Fvzb0g4NaQPXDWCJoXrf
M7Kl16/rRH2kuxcYkQmgpmtPkYZq6y6CeLBj5O4MGypkjEd+m+arWc7YMG0D+Z0q4jJUb65znbTu
tnapR4kmNMtkvw1NAQMORlAwgy39XqaMlO02V2BWF503qmC159Ta01qomGWnnI7eC37Qj5qkLQYT
CNnMIJAFjvXckagFBZCfj9XClxOR7bzO97Q61PtHfoVuzTTpJycus2fjdh/UuGRh6Sq8StWstTpc
JAVTPqhmJTA/7OpfobVkyi49QHDJuM7e7YvFZ2kGPAb3rYPV7dZanUnyTyzo9GwA+zxol/RRYcQd
Rwk08zbW7et4btkfmmB5I1lv5bLJB4pXziNJkg29m5IPUZeGQDMfi1IKCbxQjGY1zCq66KZFSEPA
3vt3OnRVRgm5H3p8M3Sgvr6mUPxxYZOTgFQaWq7N+emBrh5feNTVbebGZTSXZXVapH91PjbH2QHD
YWwyZbagTowUBrp8MSc7C5UBYKvqBOkHlVBqoamjonhY2pvbMtjQHk6p3Ukpdih10vTW1F7o2uxG
5nHEnsS71bQDlexiVchOyu6VeSRkHsYbAEyr85q3aUP2IQsvv3kriMev4XM+AvmC/uBrXGqewmjI
2eC3T1gzNE6wwPjA0sXSUDOPhLqp8vWz9LuyARHT6h0GP7hBlRngG/iS5izZMnB+ShfKhCmFNG6E
rknlH5fNN5n2EyKupIBnqMz72uqNvEu8RtVE0nNKraLkWGdThruGziaThGOr5af8x4DX05Y5jXHP
JCPooZgUQ8V9UBNGfEgZ/NVO+XbnQOymca1Ol3R/KmDUtDE/k9+CQd9rlahrYexBOHbqEtogOnGg
q5nAvbIGWcZwXGw70RXFD61cLG+hB6tONq5Y29WKAUay9xoxF9MhY29LRCsUoWAxvJUfVurwGHiA
KgAVJHQDFCSihkIVUeaZJfpCbkemgkMiEn8Slikdu9gurQilRkRVz4IE9ddoNSMXkmkQnayYE0Ej
1dQvqRsSVG6+YcMyPkWeVopL2VmS9UlHgi2PSpVJSiEBKQim1UnWR32b9QfCEXffUDooAsod7o0t
XUc2ChAPZ5kUvnnx09/So/QhrI+ek4AnA20JDo6u2fzMsHSR1UW7cdeXQ8FWf/0enkyw4lpBqbl7
bHM0d1P6yXAY/DXzLyLD/ZZDpnxolMDIeElmMrqH+V7mgBwrDDP69gSpyxVFfVCTpaFDkfeVDD1E
q1BGI4c72FPXKixEDFGVIHMxjbUyJHCt7LMeGC+d0Sxe0Di8KiMwzkm8jXaNa5dpG7IrWQwcdeu8
pYuOCxB9KHtDc6MjE6Xczhf7d6UPDBDizquQo4u2qva6jRhJWBTnCCEvnVIaFRYJgoqAMScBtaiI
G3FZhHMpyGKf6Rs4RCn30pIQo94miVHIz9fc2eDwO15y63vxfPEFBMKUVXKRUlCfXbIv3jWc2Dmn
xCt2p6zdYk/V2u13wVzkCj3uMiC2b+yPXR6avFDmieL7+Br4Rf4thE8dhW1XflxnC0SG+f15FlLw
whanWevQfIwZsXbS3PPc7bqNNnVgaul0T+nWcKb0bKElAzRU9Ut0oS7+sKWGXZL8i1b8iKep+DYi
bA4qo8AnwdUbeTLzUbIiL7mcGGW0DY+HFz6Fc9ELDmXybZ90/Hx0gb/532bMEVI+ia27FmMflrXt
iVfN8jHuQOsDf67wW2G9r1OaZ1hw5krzwUgyIDMY/wzq6BEISKKlgRCbxeFylXZX551+TmyLtbex
kYB6RG+M/TBZcG3ZMY1jy81LfaxCuHnCeVX7joweTnVoEpoqqNwizkhXs8W1CO9SP8idQN+rfW44
ADukAjzQiZ86qLERNw18pNRtR9+Z+t1Dp6zWj0ghAwQc46ZKzJdczIys8kCEADfOG5KYgRqTTAVX
CFr7SgJdvDWOMxVvtTjQukzHRWKeec9GCrBfo3iwezQRAlN5oPieI4TU0/dtMizKUCOl3wy/laBb
KChMNiWHHgydJQxn7gKWTHBHFsiOXg+9L9U8sK3UIUyAKGhsTC67pDyLd0t/bhicIUWyrIVssF8S
JYZJSEXUEvGlr5GLlwZ/yLdWa0nnutJrtTC9At++LSWSqR95ZK9f54nyT8tI5Y6N+a/GoU5oCZCi
VtHetbw5rvyzskQzRI3b7XHuF9tuiw8U+ghDB9A26gBXye2MYpdqKOaoFUeF9shXTTKVUjZ28PiW
SYPaBQomApLM3hKxBErjQIde0iDlDAIJ1K70sDt+YxBv+JCaCqQsJ6JJej6xOJngwjtOOA1BRYMQ
0taUW9ta1XZbd200ry2iMi554vxKPyTKloAP0/Pg3Y42KOLakqxDiytxmVAS35FYqE+Sl9EvE8Uh
FEjxYixJNNSWSko6V/VNrXJsj8ulwcwS5a6OZyebC9pSRkWm3qxodnrsGmJWpNDsfJLh1x+1gSwm
OwkOKr1q+pWcVdOcP9vlccUJFeJ0NdRvYwsllEno6V4aFgUPXvmVDyFNsaRkLKrsiLqKOMIUHtU2
GuYljEjjUWt8+xjmSlYLr0oLW1b8gmVtm7XNKWeoAo+zbOJD86306bzgKiJ6IWZb9+Wg4Q2IlpU+
xy5vuD5ohF9yLT2dOScBdsV18kOA6BVEVQsVpNu81TjSdAmYLl8/vidMsgi/J8ucY2zzWYoYyXWM
OBuvOkWwDIsN1cnNxvrkDdvL0mE+CPmwONJWQJKmHNvCl/siazFXbRd0bF6//y8V8lBFY05htY5x
9jwOCVUelIzj3pIiQGg1toq466qRKCWM9Fx2yOJvNTCOlEHCc9IC3Q6fMsDUJ2S9NWQbFT2K1vI2
t/PopivS7yILaFHKMfMJE1d6IeK1hgvpPsuNVyX+SGCHC0bS5FETaaPJfddwxWgJWzbTvV5/88Zf
Zrr4aEZHAqlpmE/dy4ZkvcfnyiIHYSoJjLv3cddBjeDNbbBdS3uqkLpnQenEV3gZS0KcIgmizAOQ
dRJoBv7/v5BSXq8TtKMZ9MBFy3jPZGZGfWC5r3mPMrAx3RflAgxLk9VkU27zN8k7pb1+gUT5qe8m
yrUpSsGx82hx47TZF5HVfCZUyM9MW1VjqKVvsHesKhajnoCZOCEvuxjbVVWJcqRRb1Tr2jCOMGJ8
apvI/lOJi7rxOiCVwAiIV/4q6pLmMKoUZYrXWw2YKJgFbRwt4T9m9F4FBmuSFdkAADdVGlE6hpdo
qvP1hdSAww73K4iEatDL9Vyyfw0R0T8jCZWb9a28nEXwO89+NQDe9OGq2wwOz3BOb2oa5g1evYDL
4c/tKr9sD9GnrW1xpAEoixIUN/Kgw7TgyWNK/RtKO7g6JYga8+sM+1JVxGN5Ge/pQFM7lw2MMijf
dPZY2bSYVX6MrfT+QbdF4VO6SqGDBbq4iMChXf764jXTwE/eH/wu2FOcGTSljneuVaXp2l66vD+5
P8FKsVOAEXHmaLbI8F1Ig7F+QURob8WVY/KKfA8Mw5Z6xMz5FkosamiX3atzqjxSvqd0Fn9prcgW
UolWAeHOwidD60LBtkhhjv0DY4kXMCDEJVQEJFW0zqfzE4aozAZvE/gGWBS3rvMRO3d59EGjSo2x
PmmhnBJqEE81LwFX6reGHMI5rmPrPBnkJUgtEWGZJiBdCtDF43vt4dZQrLAiNJ1LoD0zprsLgWTh
c4quINlEjNtbR4kptEfeqeLTaaCdDPHV+VXTAasFGK6QToma2hNSHYlKSTgQI+H1JfJCw9WBpEh4
s7FWY4jClHnR+LWTOUvPwAKyb386Lo2rn+bKw+gyQU1AbCzgVN11MxMUwJCmzFej48lGs+MWCpEZ
GglinhEFhWOq1jYUO+aHvn71J3ar0K1ESsU/2KMUC6c2wm3g11aXti5ZYPmZGaE/ym3GkciZZESU
RZly4JAoq39BFBNBXymD8D9Zwhu1FEb64hMpoRUQp5Pe7GfYbHIrUd4oY7RuSfzNnRghPeOOdxj0
ZsNvjRdSQ8I49D96mZuJcQIJ/XHIZb0daFbUuK1BY6MuWYT7rzgPXkg7rX2pkCrykraS/G0HZFJI
U78OxBAvSD8WjGJ9/ba90Aw+vm3Th75AGbGN8WdQSFeMtWGBpQnr80CeT1Ns1W3e7Q/VR53I+dZ+
7zs1KQ9I3x+OHWDw6xdlKovjYAU45cBKgJhmY405qTzazbKM8vzgzkWZFWFJFyX9mGF1cDA8aebL
DaOeqN5uJffJoW+kIYeUzAk7jAflQaxy0MgrGOwiXooBHGsaMiAtIgdIK2RGLkO0ESQnH28ziENH
cUnLmePS7mhv7hibBJ6gjFjovGYkiJ8nTFNZsSF1tqwn1PyDSjo5OapnfB6oeXGjBtRjsHPMbp3c
niJdNiStuTsXJcnY1lSQX/b0O9Hrm1lIyi594rAcygD2OKcpfnGuf5OvocawrIUqmLSTGdwqWsxE
JFNQUrQVa9wq8UUTc/IfDHGfEqK1UwOMYziEQPVQ4B2HR3jFjR9vY9f0Jc3QG56u2YcYDxJX39cN
AzBUrvMu5CtnCkzQMIVH4cyaOyHHItNLhbFmLaQUPA+InYI7XCiSHsZ4xhjpT0+XahfnZbaquM86
MxELcOTNupAFo5KBNp5KBfXBjfSNhjEUlG9ilogzULB3xCquzha8L+C3EKFpo4n4lXCeT3hZUKp6
TNt8xzRIt4vs864Mr2yLBR2s7yN3uG768ssK3PSta1lfmMv+vstZB9A3De5DP0KlhToC+Xb3fhWt
7mQ06g34ery+kQ3CPdnIwDog3y6nCmr7yUrN3CFxFv3WGRlk0hRZghFw9a1paHScEBqZKMirFqZh
xb/Getz6qi6lmPqGDIX6nkfwYLBGUthx4Ca3WIN2tWhxJJkNG3jx8P2NRur1t/EC+kgPXepHDhgE
UlNtZrvLsA+MOscgo6T3l8ZoBw0kP41CBESBoe3iPZu2jLiHGieVYChMaNIZaMQZ5FBnrkuJxPT2
wjXFwk+jmE6cFiyA0nURru25xkXV7uaTXbjofwWI4X0kXWGD/nu//6YFmu9QsmBII7K+do/qeiUW
Avoyat3Xr+3EyYVdLmtWanQSauSPE3APwv5hiOyehBNyRjXsbtY3KliFxcT+6lpMfWUPKgz/n7Mz
a27byrr2H2pUgZhxS2rwbCuRE6dvUP7s15gHAiRA4Nd/zzq00hakErtTlVJkS5ZA8OCcvde01XkI
WxaMx9i7fHuI9h73FK5MjRFUl9QJeF0TqF5sXTCR6hTUCUj5oqJTDYpKo3OAGYneVLZplN647u/H
bvkDudqFeuO5NeGyOfAccu8D/v94F2OyOpHkc0HpmdLqtptbO4/NUBYJZCamM2sHE/8g1RHg5LWc
RMp2VPHfV/H3ZWPfjrH375fvu8F+VmvC9UnfQTlBDBB08+PrKuo89OpN4rJp5YbAlepDFLs83qSG
XD+Azuq/5EHVIa+NzAxJcwFXwwGiN//LPrHzCivqv9kWhB8130SklggB4Kn3xFNTD5C5wx73IMhQ
j6siS8Srunp9XWEq4owlrNFhDLeEsCpXvQg3Ckeqgqdg3FpzAsIQnrFYJP1zrIqdUu8v36aJE+Uf
CYnTuaUJAZpvJleRNjLhjME8fPGq4K2qK9Gz0l/o/9L9aQ6aRhy/fLOfAeI23LYQJRKjoUg7WVVP
TbQfFj8ZXFPpy0KrpOTSSb4PMftcWRQ47jSJr0ZdT5uctdV1E9W3skk8bBvCoTTLR8W1RA3S0toZ
8JvFQ0EvAOfwmzRVUipKXKsnQEGq+7C+mmsvZOa5BnfiFn2QPjR1yygthZYjbaVpbwju316GtZ97
AtjUsWay+r0YY8vjlWZl3uQ3ES9eb5QS14aekRCYB2y2Yr0cWa90dhv3B6ePSfVDbaLwjRDTsNre
fyRqRRemy+IBQPC+Fo723cm2jpPv3JlY/CNLNt78ENAkhq080baIKEqZvgBVD4dIY2gd79pGrDoI
EgFZZqC763MmcvUvL5nnijfcVeoM2Tko4FZ3zd03dOHRgeoHJmtwyxsgMqzMCNwFXFKZSoOvMWFT
EJHfMOJfIpip2G+TnmlqFbPRNZ4TVA2cyEwGwz/gnmivzUVLSibAWQeOxnW9fPHPveUBKhHxx3Cx
nDmrt7zqXG9fRBujU28DnrHcZbimdg31h0AHoqlkD5OGTHJFA+CV02djZMc/afyZ1JYXLuwpELAJ
2PaU+O7ZZBWo5vxFDz5mVU61Nvw8oXN0WXsUT5RpaVDeG5pYeU50qdJryGgzkTah3OqQenORclju
r5cv6hneh4siDjbENBmDLK2OCMxMhy4K0w38Fm9rxN1Cjyh1tR4QFUECDyUByZrxdlPuP+jYMNsx
63M4IagQbX3EmjAxJjrbL28KP3qzpK19VTQEepmTG9Dz5ct+9k1GFsB9pDrnfV7V5+Mh6IITQYum
aFNCkjHc4wQULScVWUTkl3SC6QZT8E98W0kUYj2MbgR8QtNdX76uZ58crFVkiVBP2uxqj99jJtHm
m8KabLKvoEvj0+d9aTN8vQB7S/808XAQmEbDKPSeDXCwwxvbSqFygD3Vz6GnVuqI11fk3aAV4/Qp
GTJFA3ktIUO/Xw5XY9Z8u/zYP/GpUg6pWnekZQeA26xuapjNc+btD8udJpca5LyZmeaeoOLBp6px
QqDkXbT5FPfj67afmD99xFeLJoTjMaTMlErGCHJA2l2v/vbyzX3uTUdjb1OqQa9LuL66uTFhS1NQ
2OcSV0Q2YdhqyrQtTcSe6JxXDjisoBn5qhOnZbiR/EtnwTq4xUXh5ZM5c9w3PTwefQ51JJ6gx9dl
5UPllEvGYoTcUxSqJHSivDj1oamIq15wy4B3Y9m5GWz7qwByo61h+DzUJCpRiLq0Rr6yIWoO4Dta
fDyt6ZVNrp+XwYHrCTOvRFxDam2XiWngQp9rFOVqLzTVnIHEMaOGou9F6/A++BPqJ5HFlyiWZ1QY
oNARAlgE7JIWrM+HIJ66sWOhSNamF9paeP2d4Cr3kiubhU4rr3lLMrV4mN4eHPyqeoQbiQGRUuqf
9cMRSXQ0w5hFCRtaXRrxU2MehTmXRrUltFXwv3Bj6cJNQV9ybZypD3FDYmukBTQsDcW9oOHxf4/O
YY1E8n+TjhcAGK3n4Cxk4y255Z7u8vJwlQ/EPdmIwbCbnrVW5X2QTp+c0CLLFBABHN5E1Ljeb0YG
xJIAo8BuelGi+Ex7hrFWQwO5sqeCmn44RBCpJC4MrfXv1NZQ+YekPonoGTQjdEM+WBNgjog+deET
hf4KplII3mIl92MyfQzxiL78xBt1xapRUIo5UGlAv4A+4fGTFQ6byQsayFpD7xOPIHYFncFNmwGq
PWjoNP5Mna3eUrFDYoYZPI/XMnv9d7wpmJhkFVW3ZNsucRj+cOmAN16zx1erCUe8yyhVZUtYtTVj
7eZ7VJTLnbggCYDUZ7glok3NPhJumdng6QxepQcpC8a5BHv7LsiTgdCxE/GYVNUDDDDVnmkmC5II
kUcqBDtlzp1zyt8E7RFJMNADs5OXRZO/UQRftlY89bbiuVWDZvNwKztk9VIgfDbZ3j3NZ/Ye+oVD
7zWjLnEzg0OzzateEX6pR8kEl3KeSb0jvpjczi/yHqTOfgfB+nZo7ft9fXjrllys6oziGHT/O0js
cLlQn4BgCA/Wpgt6+T7y+4TUSW62EM4p5WpJYZGqwsxtkuKTstMO8Xkz/aFdFpICjFqClh4r02Xp
1ZN5JmTUMJIzhIxGnSI49PH65R3yvORI/ycFj9yJWgEa6yAPpdA6SUKjExGZQPbCh6eI6orlLJNo
ykSDh0FRbYcNSJpYLQzhvWKzxoCmqTghHkVsLlPgSF/28hP4zJnLK4gIrfDJkkcLuFoIzUiUe1Ip
1/ZnZLu01g+M+ICFXTmZxk6vq6VwTT3NdgWEBnAWPyCZxWVWzX8K0DoAG0S3MS0Emei6mG66zol7
12FnCLDiM/sv9ZCALMcvEgKL+RfYbYTAJzgLqfVHRDceTQA7iKTtZYSr8aicBn5GWd8L0NWZNbW0
+KnDWiG1x+BSytcWRj2gjWZ3Uca21ISGAGtQIFps2GFDyPLRxNUIwxq6ATUY8QjlEeUN5/U4gQf1
nNVSc47wsUI6lMlqFX26Lcb65vJZ+Ewx6lDWU9RjCMGuvH4kFnuenSkj+yKNm29RSNApPdtOG9Ax
Ksjomd+bp5jBtgJKpgNPp+YRGak4cOffiIlLKwJh1rAX7ho33HO9G6Tj9PikgQjZMvNtL56ZxpC+
2k9BMonSQJvMQ7Q+ywH+sggSAMzhYf8U74PHS+MJFmLIRLtoPU7H9E+FQD5QMSaWDsWHoE1xk5qz
oX1Y8+cUdCWaRvdD60NaPunzpL+xNReFUky9q/GxwXO7YbY7bGLlmryRxlGypAlkT7IlbYQmiHdC
jKX6rfUB2GF0RERJGGnLyVsDSkmgxb5jckoQO8gdou6EKV672jkSaMp6gqPy8LNHGWtHM9aNxWnv
BTtxO8Me8ZziJoQUKYjIjUEVEa07zi49LTchQnwl6msT02HJqNYfAqrGBYE6oDad+Z/RsjejK8+b
HkAkLze00LwjdLmsh33uONRZSLnj+KC/65CJ0YXdPCzkXXlMvdSt16On9nJq5q08o1ZfXFdO8UrV
o9AEbYIonHauV3z08wRJKFQsz3K3o1v/rDcF7+QXcfsD8yrSeroKOzA5UFqTEuxR6448vEtzyRxk
NEPrlciDJO875+KTfTyMl00V193xrk+9bdf8pSJfzfEDnFYwrdKyqcJZFMxFwH7Mq8X4Zy/Jd5GU
Ahs9B18RIUSLRXUCcy3Vn9GXYCGS7GjqmZ2mdH+1gPbCSqRKpibwtoNDpJqOLmk0oh5Zl3e0bx4i
46yD9O8sxAapEik8ghT1Oa0KTqSz3NEcI8IyZVeAmWIDpBo6rwB16CrdDIcJiSTBgcE7UxLNDVth
J2+aYHn9L6s6gjLvuQ2SRWlUqSDu//3AwepDqrrM/M9kckZLZduH6GA6ewk/lA8mZtsMRQdmbU9g
wTxjYr/1kD4Ii+zZfy2kpAHMlfDxwnU9LZQdzNIEhcIRxQyzFrrzC3qzjAe3SOrT8W7s968PZf9H
JELzVEDj/nScQiS8HTdVvfXbnhBCroz0F8VnRNHp63ksLHwQh7t7kY1+piNDs0swEtJSwkw5Fx9f
XZ/kU2bF9cEg/UpY1RZn2k7xGJj7ogOtpnwcwrdVRLSQzZ7GMeJSkTvCgkUk5u0IKXyRA3pKUjJh
mxunfE70oGuQyeo9KyvH6YDZlSc9yt6nlo3oGxTW6SCDHf58dkua9Qr/owG7KiAkZFVpJsX+Pytu
lCiAVBUjImtt9Z4Wc427xhoGgw7LSGbCwgA8FNqvJtZoUNlRtdbUlHkM/33QnKr1EXlOp/z9wloz
jurVfsNF2YzAY+gV1O4KwxznwQrmPBgMey7oSPYwGSXF7KYMWfHG4H3ppAQMwWIQfmXCRYCRjV2s
Qr2Tp3+m+3krZtfwTNp+QXPkV1RSvqrGHt8a4bWMkBS1JhlZAReis0XCHfHCI7s0R5G1VXGlH620
GGl49esU/SGGVFPGdRgaUQmzXowokMQdYxCgnTFZZhzQ3l6iIugSkLmIFD2hsEK9IBZw8dfwaDLl
4SWp0W3xnJ+lidQjOhSnfHpveznwLRtdLRE6Wmjteie7Ye6Se29y48nACwaHNPTy9zJmhjC4WU8k
VLrBY0XQpmLApI+QcauQRgYdnIlZhcCxbB4FVIAyGAieAKIxAnFhheon7RTdKt9jXDfRP4C2HPRM
6A2CTag6e/X8hiOTX+x9f16JmsknGh941dgMJNSUuUlHgMb/muYQJxDKtc/Seih8QxORL+utTMv6
ZCHKconUKg5hSx/vK8VyKnLrVA0wAZsf0wTkBkdRunDjlP624vTG93bK+zHAFsrNNIg5i49fWgie
CTpIU4AUFqmqUwZAo2mH1lDilpAG6ZV0+smu3w5E7kPBzX6/zcOFKG08MjS+OrEEIQmqUdXdJGxV
fSDsbK+6HLAPpyDykB/ottydc4jfDvv8U2A7xXY4/ZYGh52kMBoHKeu1OqWFVtVjSoc6gQZivBhV
dvyzt5XTAtmf4jeNsunXQyMax7JLov5OqX+SqikRwkj/kVNtxaSIwbRHEsmobuDA7qVaXCzGOC8O
+zI32DBjkoi9vMeYoMbH7ywoFJyg58CRUAusWlMr9w5WXW24NHGwJc/2of0mE5C2h4bQBK1CbRka
oi4SYKggSrl1g7Jd5Wop0TIJqubmf9ala2ixwEylGNsLkDWUuSIKtGlKGmFGKyLiNzl2KXJjl+eX
2Y7XRnkAfqlK5OVXSXgdC/TJy6R3RX3AWFGCxB4v4D7aO/EwDf0Zm5X/joxgXE8Ymm2Xsip18nhr
0KSpxjAS5YQaS6mgkLHRLeZdOztskDlURnSgINJz2SZ4NbO+OFz1VedsJ4tsYndK/SsK6p5cafY3
j/CnMu35Ry2ToMtI/YFrDSLY2U2JygTz54fl+IV48HamH5jyzS61KGCp7phmQ63ctd/MWg/ZMl2L
ibvpQSrucjPsjICstapiO4XUIBq+TMolf5+e3CvvlJF9zNrLtn7d1tdlhdZ+KMPvg81TGiHqJJ7i
OqqpJGESPNnR9oDM4krKmKxfL0qynbwhTYhEvfTokrO9x34KbGtJKxwUzW44FIetGZkJ9FMwqsc9
2S7TE6YEbb9l7yrrWOxcgkO2HgqlXbkhQeiI/rzvOVT4BfnOwzQ0jbwsb8Nwd8v275zK/Vj527Rr
I/pT2oappSnFXPxZp0LbSS4uotiIqYqm2fUz62gZub3WnoOsxZS49U5zvU2a/f+1B36dm8M7NrY+
EKP68vJ6RtAJ5A8GDqlARCEZwI9XF8k/fp951f4uHWHO6EZ1SKpYTfOaQ0wwzVm0oNYmxQ0muEyO
HT0XLcOKhPXooRJ0Jn+GBmwSaEncE76JeDda5bbPeO+seCt3Y5rya+hzFHXnySX9E4Yt0Pf8Da6z
myokRkFtMpBJNHn2ivKk0QxnxXybLd5HNctymBtHcoETaay3AsJVqS4Jd1RF1+Von2cwXe4ZOQM2
8l2YnCcJnqU3W80ycc9+KubThBfls7Dto4OnSa1QLWk+pQSnv+6aCTbBX8cB+odaHI1gKW3CRiU6
WI6w5VKpS7h/OYLSsF6rHQSgiWIMI5OPNn1F27Idxl3bj51x9yptZzq23zTZiQTQt1OOcgJ5EGDj
vcp9CZd0JJvIM5Cx5WLc9FPlNugmLbXHiyWHH8zz8Zpzj9VhGju3N3bOCORLkiU1o0qbkeXUC+fb
Kd9JY1Uu9rY8zG8U52igHewpsu2oh1ZnIjGBMC39WfSSpChK8rxsXnjaoSjaz/N5SqSrxEv5+LLH
7BRZ+dj11NqoHRSFQEWgmtCYJXUsxJvbrjt8iMMDYvJv0pZMvuQ33rWFu0jqGK1ISbNffoqfmgi5
NOPdRgQIerwWiRDN29V+0e5NnN+E6Dpd8HmeqLoJGY06zDGAK3AnBDWm0xacjP22Y5KrPd3X1ubD
YFNODrhnweOtlqGGEkO4tX318mU+PbHl0Cd5DyU27/8TerZJykPdtfPe9Hhlp4SSnCNDVZXuaeSQ
CuHMr1ReDJCMgvFEMBnVA1xOm81EZXb/1hZk8Cl2VMPlpBNi+EjDEJC40uzIcGMT4SfTXZskf/Ww
v0rzlfF8AUx/iF0wQSQXa6Zn3w0VJUKdIdDXjbYbVYVvZ/v9Hd/0bjoS8WrgOvpYofhnNT9FFM22
QHLpJYxYeJIDnVJQggldoWSDDRJ+F7H8Za/KU66cNwNRFeMdZJEP12GabhZEXd8OXCWnlEyckrDJ
L/sg/zai4BKJncfjxc4uOEaibMN/UkpplZhAcV5En0QXjBJPcXtdH3HEMknA6a+5/MI9hBlzH8+7
rATMDx5uad5MtQDPKeGTloLBA0iiiwggU9vdc9QUCKNkRHh5ETvPXRgiWwg9lIkxMtVVp2PVfeqc
6lMHxsRbi1r/q+DwKCUly2N6dEHAyLCvm6uyYryTMnvDbM+kJcIGd3aRdLuBYgJVLnWJGkYvpxVA
v9JtuRfghPDlbYbcZ5OCyDWHsbpCAdQQerJhPECNFRPomGalQ/m2QLDfFJuR31JQJ0RLnUNI69kY
v0iGZ1e8mRYzYZgruVWcVLjnd1kFWf3lZvma7mvQcPpWxectI610OVIfDpEFbW8STiLLpUyjXJFs
J2QbGXNMgCE4bkp+D0nz+MtUJyoIyfBCM3Igbho7N/0TEgZvpjRkViR2PZ/XREsFFlirgASqejVt
0vKm7GJ7VzD8ZOfl6G9YhJ+Z2nfF4sy3DMTsrqfg0N6l9pxclRjY2lq14sw40ZEjdpzRpLdRwoZX
lxy/A5aACY8fFSYGpCmjZhpsPyUTlpovmri/gyJ/1QYCAuCuDtCiDD21XoQSi3cGKF3u1IEFsGtr
LnnyMb1O/JzTiBjS6so9O+d4uGohhYaBdzPa1HsOK6ywDrPX+oZ3wys13SNjUmiPItHhfKuoK5VI
5BWK0u64d2nFZ1OELHcRpRhQzab53iGBKcjP2Xqly6hcsWnTURhGLhidHvcmHY82QsDjF1NQgoHZ
bfQ9zGm4FAQ3sa9vw5kGJ5qjDVEd5fjKm+AJpxnpUECucIg1AD/k0Xrbt5I3+UQ2AJi6C9ZssSuN
Q89AEJm3LfZC3CzwXI/aZum5V6EWqrfhd0zVMfi0xHH+ts1jvI1ut7/K8+hLXQ+/TeG8bEm4jW4b
n1sX5oAyG0Dw0j99nSKr5hZwRdGRdxE3FN8KQT+hRGYUd4UNMy5gjOXyxcOwLb3mU5HwvhY0a8wq
TW/6EAE7sR6xepIMUbq9MDOlLRASZl10bdHNA1MzVLVJ+j3zQYAusZtbOV5mRinar5bZna7/NVru
IZ3surtLN2oREpZ+yvtzVYbYQkG+rdH+UWymz/jA91f2HH1ncAuu4mN5yfL61B0kYFG7MCd3AA29
YihHr7b3Li/4TDOgCjLELyBVujTfzAxKFDGG0MM0bgK5kYHJuYbA3NuOcNiXpVRPIwB1URj9KRjB
Y1F6Pq52SKWdWneJW3NRxsr4E7x7QNGk+4vwcg0xsyg4CqL5XrywAtFkDRSrZSYEKNieitg+su1E
apqF4ZYH/FykGBjIDHpJcL+JcAI8UPRxm+M3aP7D4E05/ZxYYx1AqvlGkqR6+M3QQ8S3VzANqI4C
lxFfYzsr7xWZZxoHYKdCKyU8xd/VPbj6C8ryl4+F6Amdq1gE2vRYMl1O1XV1eIo7N3GG1lB9sJEk
yyjYFeS/ZT8BT5LKqGRSeOQrTpF7hza3RGY2zAArlGdG0wnxw/74RalxacmAO/rytKOIEGLJz4l8
ntiyI31K6GFbLR+8ePm37SN0xgUrSEOIotJETelDMTHYA9t+cSt5d5Gx91loemk6QX43bMuFxX4l
pbDaAIX8CL2S4U6uLA1xGuLwexGzuehElaz0QTP+APEJ/8wTuAQYOMhoGXJUh2sUkCmzaA+NLh50
pA2I1dLeITZUhJPBswDHQ8DUf7leVafACNzBrvioftBmMM/L79JzZzd5h0zf8RkC9pSbWfY1kvGk
bc4CF/ChwWeRNThZ2WjF3Gmyq/wEoFmfjWk85v8U8CohJVdzY04cJba8fGHPlcYKYgy5LoqKJ7nF
1lTE7Oldc9f6HCwBRuhyphGHYYia6Qud8sd2ZKdM/YjDt3NvxbXq1GmT+feyKnPCZ37qbEjdyr3w
7uAXn9Vp2gU7F75+QcAC/sXj64Uo8F/2Mw0xVqMtgE6ajjl13sxpBuqAnp+H6+XX+VRPEgMjQudL
kUNx9mT6SuAccud0rO+Ia7k+zjk3G4yE/aJ06u2E5X8BcDf53NJKoY402WzU7MYLTsVnx4m9M/OT
o+RT2TTvpTlVgrpy1ewSRAelI4LV5pte4X9R/6k7fdRN6xWQ1QpkIo3pWiDbt9Sq+SGv73TnKLB/
eOgF05HjXNudYoeFczzMjk9dggNkSge5l5xiWICs4DfVhjDBFTBJV3kCx3v5Rj9X3sc0/XTZzN/D
ir5qskMevrqY3crICMVCSm6gfUmsXyu0hO5aVkZ5caMehYhkjmJguZcRUB1TVKL3yjQwIxz+CR+p
2YCo9qisiB4LPPfxCTMudneM+6G6U7ycdkeFo4nxSxegTTgZW1OAImLvMEHs/BNjgWnyRaxpDff5
+EWSAacaP6bzeGmjeEKWcnHk3pKBgjnRd93Vdr7U3QTB65fm9rWMxDJekwkB5BmWINNOuglCSQ2S
/LBl2lFpUyygnThyRGOdkaHESv530aNsclg7GWQIAg6t//jehVPQRWUwF3eUwl9kTpUCwewYtPAm
uClF4IG3oj1R36esP+kO/MMX7csaKL3QfXbN5o3vdRcjjZ4g1lwcxJ/cfMzoQPny+OKaxHF7K7Yy
YxJ/UKtI1q6G3rg5QzYv5kwppHFuy1dBldw+HDhUuxj+Dl+MgYsHydSmiJecqLo9BdGl91kE6eOn
GboqcLCxYD2kW19dq9u3nWdZkfXJO3HWymwRtWjxB9Jc8VpoFT4kSZo5QSTFGXlYcGKIDeJlTs3L
gN0zAAITAeBNmQWJuwyG4/EN7OfJdcra9j9NEz4AWnPORYJbyGClDjDdnC5uLNw3cOJ/Pox40TbT
WSTXpV/suR13JiXKw1yM+lQ2mwsbjLGV/nLriKyKGIVqFAUQMMi9Hl+lxZtsuayjW7tP0qvSOUS3
rQvVwBAe6pM9zZO3oW/Q5m54wAPz5FrYcwaGMFcI7YW9x7lluF+KE29QH7wHCTU5bHC31uFwvby2
F0pGo5gQSsoEyi9maDilzkAdBoDE0dDBxrF3mPTan+4JMRTidBX33544szWMqvWRdMpWzv6hRMqH
M1BhKQKcjSiH6U8qLk25CGYkxK53SQvB6tAM5X0V9W820/bYVLvjsSPo7PPSpvfG00SVOzKrwSUM
I0QmIwOtsiaVh1Y4uvj9eGN+rAy0DPEyoeczcLpJwWZ3Zl6sOxBNBlev6zZ6IcbEacWRFM2oALCB
n1C7Ma0oZAbgRejRUKJ/0ZzSGaJE9nrZg4SMTGULd1VjVOUmRBU5glQ5yt8y+b4xb1A5620Ah25J
g9rpLTIJtCUtuVEI+eQpwc+2J96xOawBucM3yopDpPWmHPrPbZP8YeJs0Mb3JbgEjjNKzIZfQRVv
7GiA8rL2a88eGYQiUYSe67ClBDUkvqks93VLzBIkiOzwZQzRA+06t9/qrIVbJ5Dyp4BzIDOmOZX3
EmXKnG9AVQJsNLrO0KMXh4WvzeBa61Qstp5JYBgmdjxe60AeM8LmgLorxviA1/ZvgBX21yYRuyyp
kT0UbVHIGDFwHfQOKDIRBDDibjiB63NfTcMtTVsPQdKAIFyWlZLc/XhH41KFTcPkMGSMyQMmTPEX
xhalShnlVAW3zK8uS82bZnI1E5FlJ+Cz85/5gu3c8/E8i5qPjJzm49+fMM+az/kYfeUr5//4E8Oo
N862T5AM6Yt/Dz8/f863mX9x/iIf+fr5cw2xdvULzOPO046ULGy/+JpkrpBbRpbbtf4QYdH5Zv6v
r/C3GXIpTbvmo9tdbawdA6/t070+6hu+MeaaT4ZJf8Ok6/PHciRmHgLmPbPO+aiRLl5n/tBpFvXf
/52HVv/9Rz45TzY/f8Jk6vMs7KG/P0+p5uP5PzJi+GScNb2a0dV8PP/NwjatsdXnj/w1A677A01y
f59+SsEqH0Ze28P9+V+Ia9HIc/3D8/hrfh5NFV8lY+z8kT/ynwVt+Im/06cPQ9F5X8+DsfmLX75C
8hXf8vdg7PMnEbaV9NX544WzwPgp/3MWkI2nw4Cnw6MLhkxc+2ka33H3o1Vzq5P4u4Ad8E4BXAq6
RIi/AWek1jVjtqKZdFV7plWPbOC2MtwfidcQFDQCp9puDX1dAEEa21a6hzrMRUWXGwIcU9gCsIqv
VNlANj3wW1l1KbFvNJWIH2MQVaL55uzfxpvQbgA4EUFRsjG7Js2dH/aG1llZL4bxHgZreNMfwQYG
h966rMIrvCzNrmmgsDW3up30A+Y8vikzvtguDGmL2Z/116ULFouda4aCVO1fgc/ayTCaiHrmNQAB
MmQCq8HQlt9KTtFdWe/bm/IQA4P0w/Ft5yfHrRcE2bafyuljmQot3qgbCiDny1HYm6d2f+ZfGFZd
xsXeLoHwFpjoiRl2JfpTIKxx50XEQ1nEQx06njQn46o8vm7qelgSbx8tWGCSP8a++eZ2iFTIAp1d
e3zVTfsvY01nOVUaPdSevsJeADJ74K3hxAFrb4T0A4eqewH4Tq68nJ/MMcqvz/lWdwaEKlvMgKis
PWDYXWMDGbvALARb0kmfoDnNTzAc9uTAvJN1tL8qB/4168remUK/TIBhEQ7Q5I58C7UiAf8bfpzJ
Vk0Pyw9zzsV6uwqU7gfshcelelV0Q8TA06LFhUi725y+AvuQUDv+1bTWcEvPcPwLpSjV5pw3V1Gf
H17jCQAYzihGaxDG1AcVlTpKZ2nUEeSaHtASDEy7syL8aHYGFtmCk5dDuAG4HfavvAr5ahkhcy6L
EqQ/rPZbNDTccI6P7XD0g11RYPKx4sDd+vvNFzPtdZlAp3Neud1wS4oTb+4SVt39pYfx0QGgZ1H6
TrxjzJzDtGHs9L8cAK576huoyPKdya1Ub6Apg9IJKWJKkV2ybSoHcHLhzYQp0pwaM4nuiRAcWcj+
i4T+xypKrsynm7JjpruGXBpqLK78lytrmlMVdsFYfRAZIbHBVOJ2OWDN6MDGNGcOrZVSmVUBwY19
NhAhh6fM9maAJA3DZWY3ki300e6l62JqJFwPgCeM/uq6Dsy2wNpQfYgSuieKDqkEZWtTw5IeMb6A
Yglho3bihPtpK6aePWvE6FaxbMrscgjLu2LTXkuGP6Gx098JmImIPvc8tCmQrGU5YprpP6SEKJlk
t2L6aNfvWuAPtMiaCzdlx50Z+lIR5kBdZ3eEWY2A/j8jhVDl3I3kfSmAUNEMCrWTs0b+Ns1UM3Pk
ftqCpIyXnFxUpKh1qrprgSJKE5D2WypCqelNTgnCSc2aazcMwt3/nB8RZSTYKQAK0K7ZuSTmSkGg
hSLpgpRnftq8Oh3HbcPB7WKP5J6Zhz9tP728sleeLrN+fCJukOL6PqFMaztIkY1QRHO4GOjFJup9
kkYYtYdcfkLujIKToVUpFkllaCtjCrbYDH5SIao7Y0RcZEotfF2v3vhZMtY7TebL17uat2SuV8sc
a3oAmB4aIcQv6529ehrcvEw+qI8TwiFQXELYIc9ZK/Xt2Bn5mEbCRxGYX9uCRJLXY7oaEF6TqUfx
oteAdvKzYuyMpQA/+pQwPwd9ofYppQQKoRQgogQizWqRmrzuA6RTxzv5xEmnfaP4IlmJ9R4Zw9hF
HffKjn9+zcBNtP4bmmpvLfxtvMNmrFyH14xHIo3pwBDuMpbt91NVXWWn9ia001d53qKnpD2C3laX
I/pW0Zmeg/vkQLIPtmeiva7ifc5uyjLDISELjJCUZr6UhLYS9Dy95hWaYhV2H7j5yD3z0M2CASi7
LkXhYfIskFCYSNEYFx5q4RQlAsMJOTeQfKdKj+6o9LFzyCqD46XbaeiBdiw1g5cn96ziUH5erSAz
ZeK4RGY93q0KcBe77aoMJ4xC78YvQva8zk64XdM3GDeYcphDZIniYlIPJQijNxQpcA5QIuUwSt6N
CzPopX3ErSvXm4nIxfAz4ECTns44nksYWQpnkyGroHyRAgicpVJIs/MGJGGW2WSowtUcjbiLNKqi
uDi+bAVp/nzhKIsxg2Gif6KEDHvmaJ3GxPogL+K02eAzFMiAff5hmKqeD6lDNI1ALAgcAJQ6bbJ0
OJ7lvtHwcWW19h4+u8tRUc8ccADCaFtA8m0Um6uF5GY+xHzVWh909KYdd94DwFEOObk0XgskR+cr
tlOlhtfgM6yaT2XP2iHGagk1fhfcGpH0yxvRcxsn0Bbh6GS24OpdI3KFncb9Ebr943CicuTgTSMq
ZuLEOfrhzdsIpRBiSSnWpFRTlIwiwRQe1ObT1WY8/FGUm09pxvhLasCtiASJhcIZ06c33R6r5dXL
l7xias5vtuAlxpDRVaC1e7zK3b6vm7wKEBkqZAr1vjwh6QnhGgcSvchboZxYRv6IEM3Js1vOpGyT
75yeIJT4urQKl2uF524lkDVTUzVqyfXXsXBLGfpHSoPkgyyatrt81VOoSMlS3jDOIynCWgzOZkgi
Swxim1sN2yU0ZiC2TG5oM25CE2A0D0oepB4fhqi1y0KfldzO3EkN94ACALoA0l57REYfzNzN63ca
fqfdGA/DGyeZ3s3jBNdHz63kZNANdq4MoQKS6oSssuiD4uaFMykgQyenoJslmb/ys5rd3ra+J11b
vj4c/J2LTMjt6Jr+i5xXvdGr4oxsSpxLAjUIHlg9Uw31VHw6ncp3YoWU6SGdEgaE12mJDz3j5OTQ
kyRYEkEdKiKkjcT7PN6drUD8lzFZxe4b4zmv0KgoMa6pqO/DA5u5RsVfWMEr5fb5xlPvoxElNQFj
04rgWNzTiHx0yt+llVdxDqOjHke6qCmwcwZxd//PzNxKGcB5tQTcfXWpnt1+a22gUL0aIy70aYu0
UQ8dnIyZVEDmtNeoBxNXix27TC3kASiApl69LpKlXdvTk0qeqyfkrJlpWapDudwOB7qYIeM1ezl9
mkc66M4u6UVA/mjpKvrOsYneHBKI2LKwXyHLaWhbqACjvdrRKMgx2PbC/7gG0yGFFeim12x+yMcx
LGV7g239Pm2XH73LVxA2/yjycn9r+Qs6mILwYMaUpVdjRw9pAL+lFTMtTXS5Ldy+uMIji+JkQ2fr
nvzodbEH1VQ0vLdZfgxhX0FlSrTR889qlI+74MBQXA+qLePEsns1bCkKoLCykbin1XLbhjGoQYA5
TDN0xiO/GVQUeQkeoNTDGdI5rGDwTzO2TNKZqJGQHgRvImcWo8hn9deiTphBJ3PDfr/tPODuyi++
TUHibDcbrOPUOhyA5UJmactT1Q8XmT1H1NP6gYAUwA6wMbj7uouKsrLLsH68U1V5Dj4WB8TDEcFe
6OhXwiessTqXqeZ7EvoIUCOdiiIJZHGQnzJlhhf2Eq5QCdTG8ICeXf4iiUuUPDtKQaU4YT17fXcp
u2klqT0/ITyyjqsAJICbdV5PN3gUSGX+Tu3IcUlu9n41GR7VhLVhlfI0px51iUoSU6ZoNO7AwpOW
UxRMQdt4GqJvsRVfOjUfM70/rw6Vn3I7iFhcKxDHY4spJDnR8YDg6UabhLklwPJDoBilIKkfN15E
VyglJ24iqGuTpoln9ZyiSeVKipJ6K40VuNxhcPA8txgY1YA5Ga8pJ9LjY3Lpq8Mp7bzcTLsp9/QQ
w0YmD7JZVBQZcYnLI91kcbHtRgTnnPELOR3Smku/Pk7ZO7SFO0U7ySTDG3LP36sFfyPDjF2yjBHj
MRCYaG0FP3C2KkNyijPVyddyhessjlCS2MyrROD0WsK30u4+KSFTrIW+10zCQEZq3OQzj1EUfRd1
ZVvub4phmmoZ/NT9fhuozhRNaoLR+XwgY21SKXBkV5kgVpl3ILWQmd0g1oHWR5O8rIKtSnyccTZC
IUnvMx7QQ4uD0eakwRADleFr2RXkaZcsQny80avgfw4r2KliwzMhH10401PC2kiSm7TJpzaodgvG
5pHrl6S733BrXe6o1BNSL1g+DABzyIx9gcdOCot/jW7SelHBQaACCyhcp6Tikl8+cFY5sD/Xq1Lj
NEqciWgrztp1s7rIHIdfc6LWVxsDzKLSSXmJKWkCMkLa7vi7HbJ+J8JM1c6Qkq5hWCKWaBGvjfwI
gb13RJFFoO0wE2I7UwDwf5VXkM2fxW6Jv7l82j+/I0jy6wTMe9qsgeT+2DmnmOfs41DS3p8QU6TT
F0MfwhJExEcP6CV0rSlx4WqLH5KZzLhASkW1thKG/c/Kj4f7SwNCehjIz1pl7zKC+zjXQfzBjO4a
3BtcSqCVGRW0+FhlFYssVgVtuiqaWuxO90PHasVZoRAEaaetA23hwf0dY9G7AqX6y6vgucIZZQ2C
Pc+nVaLke7wjhAe7HPJTmMuxdtNOOCsQfEhS74FGm/BArlFPl9xt5t11eSgpmhVXu0B46wC7HLkV
PBbI/bx7BPRxcLmozY2A7hcwxEqJl9mPR4CBk3QzbCABq5QsZYEhUgN47bzVtHatVDMXk4gCtSga
X1GeeOcVeohLTENfZCSVYEWQWOrGf0waFAvo4S1MNWGV6tGWP1z6DDM+A0fT368fIOFBeG+OFI2r
Q0SkKhG02LDAspjo35scGDE0GNDFUY4xGwPStHCmKtNIdo9Ji5LCSZyuwYPh3sKDDppEsIYE/OPl
mZzPNJkRLhRwXgWD4st8/Aa7rMJjWffxB3Ue8B+fJJHSizOpgWhtFWaj/U2PxkOyunoNF7cmoWrX
BS5X3JsXFJDPLjziWT0G+DLQyl1PQi4GGldgcm46246Cy5QxoZB7Pb56kw1/TTSEsM2JOQZ6OIRb
mj6ILV1Y5n/hoHxaL3k4tXxWHRdHM7kqMlx/Ccc27ZIPXoCYfoz+1AwVzXISHG7cu/zuFs+QSbL3
4RDI6jDJBz5xr8fso7AcaZjd6Pi+j04X+oQVt6wHw8NYhE9E8bbk3ayO8NbrSCw8NtaHTb/XVLtr
71TdL3N8tXFcsvTYpjXtiLRHxWtFrf/bpkuuejd7r6FYsqxOCeFvbH1+Z91WqfdV8aTUeFcvbyzP
IHtIybhIPFuQzP5albJMzTiioeEBJp1F3fjQzp8lfkPNei16QXUnrvM3EkbpIZU5w2gZ6M5b0sXl
ZjdDvriv2q4N9cn3W7b9Q5uOpH8Xrvnps8I7D1YWCYwRHvn4WRmRr2Yo960P9h5hghLMpCl8gPcF
G7cu7UgUkKvLXVaIma5ana/ZGniSyxhlxsigafzqknMI49YBqENG24Uch5IcLgls2WWZ3Cqb0SwP
J0Ch5KPm04zO9fJtEwf1QVEgUQWU1EBdJuRI5SwOnb3tuhzosaSBSfLgtl4OH+VuJwL+i1BwacBS
6wDFRsM3ONH3iUw25kJ9LluIBWBjWpe/hib63s/J/1nB8EpQq1R/YgoVryPPaVrNeBKosYDJrQ27
Iu3BAF2p6ublN+yZTQQmIvAZVIhoEb/z6mEosipxx32dvdM8EZWTSjjC6fAxYjKLCUFDXaMTdmKS
i8AJvQWKmTWCSu3SigLidLtwXc9sIlBWmvOu7c1eT5vpm8yagk1VoGvH72ryp62toKgHSPjBJ6tx
CibKj3FF5nSFdtAmR/oSywbIIcLNUbQXW6nnLpCU6pCIA9Y5SXKPVzrVqtP1G78wxR8yKVY7ZIME
PLpChRaoqhbgru0X/89V5OOVf8ipZyQl2UM8izjYvXLbJL+9fAOfOf41N+Y/17cqTvugzgeXDOO3
vV9u/bAHcQKdliBex8N/3l1qKBDopZteLdPhFifxe6XTEIp5Y0iREOUg6q0JaN0QPAhpFGumbsCE
0epsl6pIBULaC67U/DOqLK/NBir95A+N8opmVFUA2OoTwhhjP+C1tee7F2bxXqkZ1XI3IVw53OlC
UnDjYJp0JaLSqpRyTH2x6SvEg52ombh1qm0MOr6JaPvAmg+QFtxW/YKXb+hzT4q0qczRguNFJ7B6
UhpkPtUcQy7F0eF9fyMTtKKpJOu16XQ6//gH6laSOGlyQJlFpYoSMqFJRDaoPlb61j+5qiCkOBbi
GJhppL9Ueb3VB+QMOZ2BR1XlPbj2op8xPgNApyB6YcwCI+I22xZzfmMQcFqrNMzfz0f/9wvX9bRP
RvTP2Uo+MHrjJxOO+ylzcjs7ZgI/3jBg7q1yC+WOlQRaz25LKrwo2QeE1l7oeUQ9cUCJImTfa7Yv
X9RqNKvZ2k2ckAPIhu7fXiE5SdV28+hE+btsST8GZbJNAme3D/a3fqA8ioYYA5YTXLT1/1k7s+a2
kSwL/6FBBDZiedViS5YsLyW7y35heOwukAAJEPvy6+c7SbNDAjmixjER1W7JpbKTWDLvPfcsIbAX
CpfeoTowGjKFJCkSQ04y/hIegg6Bnv1ZdhwCBnWEyY5EMjxVwyoWarT+EC7pApMeExLKGv2/cDpF
DckHL835Y1TXtn185tGYmfntP60HhQ4AEq9hL5gdZFObdW0aD/vGxJiLLnE9ZTCil1+Nid2CL9q2
CB68vRFcgUtokJAq8CfqPT4GyTSadiquQLelG5ExsN1LfrnXQo5MdUA6jPBfkXYv3y+j4XmOvGHm
h5MMi2cjA5Ge7bFV6sEIXu3uDfYPsyJaY4Y50FqF3A44DD72Txe8G3wUSjbFQBDLlvXoMmVbJCm9
9pZ6iR2FOo6tFd+UE55HHVzLbGEgWcplCwDHb/gPETtf8hx8wKQLjSCs+GgF6QjEDiCYDR1JRPwm
Hfubwd/R8YBzuxVm93ibRAjiemv5LcqiX8ZvokbhrXust1+zexlxWyuMQyafG24A/g2gaTfgmMEh
GuGgYpREpBZGiKgFvUYTZFIqzXBaPnT59lqoiXDCdIL5aGdYL/BWm5EBlmYmXX6Fd2YnTESWdiGE
AXiSot2qrAhhREzRuebX06Z3dIeoIOATucar/vkdsurEbuupjh7kYaIDpijEMEFeonJiiv7iGfuQ
cMkl4UF1eaWpvEoM2VDV3fBFJpo2fplGkWvfRtBoIkIGtRskS2hJxg1twTcNwn4OHWMNA0IkDdU0
6eVZvYYSziF+6pPx6jBOgN/DCOr5J8vDIOvHpGK0iNpNhayq726E3T9Q0FKQpP5wsWmi2xAnPNDd
94ZQRoDxIbrK2tCtlhS7Gm4L0FN9YG8oFdW6CtgDwNMmIws6ab0PSgsvZybJaMor2pu4dd8atgIz
TUMOpvBFo40BivEco8fj/op3rSpaj3iJCDSCvI4sxrRYtKYRC9Qcx+8KgHOUw+i5NVTX+V5Di45w
D86WDBjEgRaDQ2CKUaUwh8JMgycP1BEwJYPcvoeimGNoMqKGMosZRQASqzGyLX6o4tPhYm78Ljhf
ooAqiJpWdHohCybCQFgnWgNNZgsSrhSGI9oOTde1MDGZumGug+kL0xsjvATR3edqAEWoGIYSIzvL
YsBUGhhI3IqKMqbaggwLBsIRDkcRfIYBrKALyAEF1fIP/SUmbGXC0dAGYNMmTdAKwV2/qsS58ZoS
FR3cB1mZ8d/8V+gTu+a7PAY9SESPKl5jRwEO9S789fJ2N9Ol7jdsWf4yNgZKOhK65z04F3G7xb2Z
t+vvKndcU1DUmK3Z+D5R1pgCo1o82pX3b9vBSIKRXOGtk4sxbo1728urmmVs/l6VThHJLQWEPH8R
pmwcCPL2V/c8Xu9533/IOcVjPGCXnOi0on5I0yZmKZictknJAtTmS3Bpqg8qQkMwa5DE0AWpFVX3
APHrsoDt/x/ohBScZEwf1dx1kIqQOtyJaiXj25c/0wnUkyOF4awrbxGqlNnRWDnV5PRTt3w4zDgT
Mu21fUElvFPCr8a0Ym+I+chn+6IgVDE2TCBEvv25R8BR9sX/Rwew/fVWlimFk655OFtbGtlIsNdt
/GDHODRR0cmtJUEyaTIVANhlaKEsXT0IZrwkt6wGbwhhnbwoshR9BddCc9/5Vh/ZAcoxhsPwA7Rh
Pq00/aAuPGsNrMORqr5YsE5ZRW/c3e4u4p4JbmJqY0hG8rBQPJRm72Zfo5cetz5O7NNNStXw8v2c
eTvvrxmJpIFUWjjTm3//ZG2di3NxsRro2XsqMohq2mXUhxnXNkE88vRfbSnZHHxP2IC1i9dddp01
nFltvbkY2/a2Hsk4Yo8S/YhN7102YrO24InlFFeGvYZ6QnH1e2YAFVAc5dB0Ee5GSkunj5cLjWEn
mdOfJ4hB/o7DeODP0JRC25J0GhO+rSZeF+qVNDIaiBjgi585f4VOUK5IeOMog3YZ0hYeYen+pt/U
PSMRbZ86jYRSJy4nAhKng8miDIb7xfRPlA7MpSo0LaCz4vLDU1K2orZjD1aN9KxTxuEb1pSLqf1H
7wAeJAwqUbS57lwNmBc2qad5Hj5osqLuQYevAnm0r/QVlAomKNrUNZFQmWqOqLT/UgF7yoZM/tKv
gFxPvANsFvTVEO4gRc6h4HyL9iiBOmLmpyoKTDKvyBGGqSpzcwWI8djU4Jq6vdtyuh27LR+COoxN
DzLsvyHrvpEh9csvwUzFZl4CTnmqsJidDe7RrOPvRi8b6zFJ4amNbMberYgbh1w0aWWBRN6Zx5oY
pZ4gz018tSu9Bz3Byo7QvizzS7wo3lZg/38EpfsEsbisFXYUXLpZURVCVKxQJwBJU6vbESIALp3g
MzMnSVgiNa0qADkCZjVcACRW6go1gVSlJ6hVk9Qzl+5Et8q6Ag8fXApQdt7ne1u6nCIQg4ouGhea
d0WGdYW9HTcUNVn6IKtDriw9gGhbyMlxfsExBcJI/z6JRdaIgCqSJv4adXZ/7TMVlK0IWok0/FWA
5WFBNG0obBIs9irmiJekgUfX4dDF9wxLkW5F1BQvf6JTKCbS9ghaHHySEJh79onSaIe1YLJ7iNrp
R4US4CKOav/SDM9Un5uDekN3Ew2owCQWNTzLFQxHIcm4B9RrnhJV3D3kfEnyBR/rPgjFlNLdybf3
VdTcS+Sm7/ccGdw3I+JXNRYMGUHdVU703133LdyPGjR/U3z2hHTg5U98qnp69olnj7+1sTbN1Aw7
Q/7ViKh34AMql5pU88xjJ6f96ZcUg+wXaiOKkQQHdjMRL0QXCBFlv7wm/8R+8XRNpsl4ci5VC2eF
8rLIH4pl/pNKGNFNT9pZ7TcuYCU1U+EtYU7maG3sjt/rXf+vpsj+znPrY8IIB0fIsnyLGQ/+Npgl
Mtbc1ZB3g/qdv9Mzt8T3xU75toYr0gO9XURL5PoU8vGbaDHoT5XvBzPy9aJ7sNFiXNQ9njbRKh+o
0/riS7ZYNbdQQrqbTYTTT+bH3yzW9CHthvIvmaWHHXyElMr3MqmB5uoM8WIH5/mqisvNx4lgufs0
YTj38pU7hbZRasKspUxTMTSrOsk2KBfYcOYPaiRV7qva0HRSSSjC20QCUXUmZqc0FbIjkJY5AQlU
1x3igPkKDMlMr2Zl0LOFzQTMVbYsy2WzrkxfqLwusfyKNPkXNAdaKGapEVloQr3qsPu7qiA0yBaq
pYmk/xPTQ3VJhNeKqEIyJDGIKeiRkLBeDFBGdn7KBEBhX8xAD+id4TSO6tMK5nieDFo0Gon2O7bc
t1QNmiEVh43QBzEwJmqVQ37eH9yjgDGa4/u4C4KNPt9juizhtce+/IFPdS1vXBVT8ptWNajkJMk4
fOghaiglutUpLaN4a+w/qZFUS3c+iuYEb5lRPL58QLUcMkdeAp5DHOIOGui9hYhx9D7IOMLMRrn4
UpkY6i3d47b0bpal/Ub2mjJcE2VRDsnqqCQ/DknXe0Uhrcvy7AkCQBapIXDZn+NoPphPERKEXhu4
hmnrszGqONWjrdLThF3j2WlowZRecqFW42Ha69+TMN1SAQRnbufRIaioNApEJt0uE7z5ZuUVbj2S
Mul/yKPsauV2X/XAxs1wY0W5cW+Wc0UJO3BbLfASA+2iHMyz9LYq7FvTnfOwv7ymYwyTNYnBQFwL
v8CxeP6IeVuMiBdRlX0UiCKKjXTnZgxEoWeX1O5kTCovwXiI73jswFJFVTGYEsBHlmCYC41e00SI
Ql8U2hXSmFYF5avSSKSN7iBtngfHjvcwFk+nBA4uywOCnp4vPl9MbbUsXd/M7/R+9CX+ZEia5DNl
K55RgPGB/H9gRslOz5gxBOCTkle/YkR/4hGMcXyjw1S3BLn6+crCzeBv3WDT38sZSIYHxgoEhpJS
JA6Qkqp/47OBwEUDnH3QPFcL5pfyBF9B4T06L+ntvQVLoi1nwjJnAFplvl4mbTZCXoO4JVMnl021
r6DHpYQKOiIeg4AgpZNNid3CrG0H920ZkzJJhSIzUqtxPmPPdXue2G0Mrp+/uGQl4ELC2+EKUtfq
n5zm+W4IYlh523v4Su8ZCTIeiG/kt6EXxQCavMB4PF6F8e59L4s6kmc0TVP6ZU9HYuYdlFXKaRFm
1q9ErEQMqObRTOex0fFX9VXrRl8Ef4BBwdglQ/EV7cIRwMkIhKQ0obY+z+ncpdbjsEi2zS7aT5d/
n7Cij8gOChCCGbdoagzdlEGiST2WaDghkuApqYd6Xo3nPQg5It9YlMhwAZnp5VAnZNB93j35uKpl
zSjR0FYwU/Lwk3p+B1LfXRKXtuW5JZ46W9MTMq8sOjCkCSyVwQD8K3S/EAyY/GocL5HagYorPCLB
WXpPa4NNYCzeuB0SEgln1pEpsFQHMQ5Qj5QdXwTOTqvu/RRt3mkKoYIxRc2m/VfDR6H3chZ4hYhE
Bev8cQOAXtAD084djfas0k3dbZDXX8T/sHfLX3qcvGD1bhOs/866nQko3ANVUAlpjMwUB9GDUE4T
SG33YLJKJsJ7Nqrzj2uvfJPvtteqeHPsJVKqD3V5BlIFiVYNcb67Mk/S7IOgxdOE0gvhGc6NS9Jw
KKc8ckfCT9ZElcIjRBAhqZdIVF3gvFk5w71REBiqGYNSvwJwGHAYoYBRR9037OqD9U2DNWnVBHeJ
L+rBVhZJQplF0r9l2eL9qh3Y1K2vVdh/kbznT0bBoUOUGMoONJFgYeYxfbIRsPG1K4f6/U4qT7Wx
mhMKnjcdNuoSRYOL8qepxdSt3wxZ+9/irXR4QihTcHLjz2nonmljj2HN5+tazGpTKwoL3ALc6W4Y
m8vU270V+UZPjUpOe4sbf5h978vgq4FcpZMFA5fRvvaefdA8KIVcoEJoT2eO8uO9nU7UYeMMjGXf
nHvujZttP/jFcKfeXzS6ZM2YiGperahGGNpBEwuiMuibmRCzmyv6Q1intDymRPu9WSrj0sowRx2g
icndBCGzUtNEbdvTv5m5lWfLkeNzE29chEigsvDHXG9WjoRjl2w5ZNz3skIXitZb+3VjaEBvp3Av
OHXGFxCy5IEuA7hh7GEEpQkTEjfL2OKYiInFtSE6RhwHFQQjwMqeQHoBWOf5WcdNMtF3Tz/A7Aib
PNdq3KKc8HnmDOUIO9AFnoLLUd/+LXBZkxR0/fxc9N4YGUAFOk/zPfHUsqaAIoljVXjFrHFP3S7D
6Dsa5QMIyQoIFZM36ablryUaQ+8X//KtnHQimiVZ4S/Gf6ATXNrxhBf58uuEU2MatX930fLrmYdW
hdDzrevZ2gzm9uRNJyISP1aO0TtxLA0jQDd8AgeiFtUaJTgUzhY1HEQYEJkMIOoT7VZqe3y80nEV
BHhuCAMEQ9WZKUmwZP8a0mqobi3PLfxE7fls4fMYlnCxLgsa+eFOh4cQ1IPvnwBwvyZGhGLZoG3c
aD/Eh54mQ+QkERtDj54SP4lX8M1PvEGoSRFnMXvxQjeaTRG6YuiSZZMPd/k2vVqU4z18wmuZjh8g
qISoF/A0s3Vq+KgHUJIAY/+FZCGkwKe+O8c3O96dwBqYAmMmKKrlPHAqz5qsXbrl/ozSlr7XukKE
O1Ch4Ro86oKZvVNpaVQIIsKJ5GOM3FEzaBs639AeI7uhFsdQiBZI++es7EHOQGL0lLO43ZrRS4Th
K3GEMECLgKcSMYaqYp05kkg3AXYS+OdsP6rE1OUT2bxjr8EIjNw7oJHz+VMnbyudNmxkirNgPl4I
603nrRynv9PGKL6FIZoJcxayGDD+hW+ajdTuHWWjF2C+XH0SScIQIxbpP7lvGZ+El9/fU6+By+vJ
3Cp2FzEl4/OCMW+mzhlK37oXRJEs4L+QxmJ4yPSBBvGkytYBY4gUlEmCkQRRqE8U2Gl1uHOcFy4f
13bcUU5rEGeFMxiHjKf7CsxefF+WDnAJekGy/exCPjxMHk2vAIZiszfgZQPilkoriFu08Z9u5ZQS
YNfXMqUO4HSkcXKVYtX8/7DI2WM37VpYsu7WuVO1LQCFJBXiPEvwb067aEGL4MNVkAuXnXH2bhTz
zFuhSmfyGSDgxdgxrLEq53NqZd9fcSC/fB0pV57f37THtn653njvDYcwoBJDEaxnzmeIIetDuYjo
uRNWwDOAPdoeYzEjvJiBM44hOqeF/Wjdhm3Am2x1VGpsNaLsiTGgM1xih4kqSsyDM8/pMfai52HB
7AEtEVO6WeVWkQqT9Z0zmopSJCaDa5DoI3s4ETXsmuEqQ3eN4rRW7Tweg9gQSnWKiut83tPxyFC7
DkNVDUYiOXM+v7ZTmFqTu4qXKGGDz9pxfGLitNto4G+SAi3wFXYe0TgO/BNToTMM0NhTW7YkY2Ix
eTUxWqv9AEe+6S9fv1hw8OycBk3TLB/qOUSF2aPaLXeM5vygJ5MKiSjGTdjPZ6PHxgguvoEPU6PP
jSxEsH6SLhH7OtGlkfBmzRJkO/W8q4iRyaVdyTgKjSqeLBl6J5hUCQq1y2LQV9AVg6b5VAadf1F7
Iw8Cwk6GHVu7IYip2eW3uYctWOXyTuYujU7b7VpMpmKEqQl/cG/RjvDWQ+SGR4TU4aKPFSTgYbfu
T1Bd/WT7WBPdbisdoC83KPN4dCtMuewEsoWrRYihl7gOFkplgpdB93eyK0cMvqHZsEFfFhtykvC7
Yfbuolk1RlUIFq/DJg2vwjVD55WMCYP2W6COSbaBCT5a1x46xJDYgW6FGIIUZhVZhYVg1VvzB/YQ
Mi69ghZf2rQCj9m3RkOsKiGK1tPbaYvfvZ2jh/SJjUFvnDiXYTw2V//VLdKuXaw4G4ib+jRRdtjb
s8OfU+ePj1LCpip3UN/PakhvjOva9Qf7TpK7VV/eWnGMOIy9Psgem3J4qNr83d4dCE7jIGMAdPYT
sSv4AYS8X6lHWt9ZBuPJ84eJMfRLGSscmRenIdE6me/YdyImqGZUrSgxgQbZcBvfK0CaUcdnKotr
CaJ8C3EVUJZJ3GXMvueIn3tfTtXcsCoRDaEccoDwZ9BkBRd902MAZpqxug3wK0IYZnJhUCCbjROW
hnAqG/PlC2Pkye5oSAogHh0VbkoRpgjIMDmHRB8rdNh5cEyEOk0cMDj5DJ5E2YQjqNWT+smpvU2W
12MyGcBAwecmZsfQizCsLKNPUZ28FSlD8I6IlSL/1xmLXw4/RMg4mG+fP31O390n65ztOtV6S0cY
WAnxqNxVCUDxy5DfkAH9GID4iDal2U2wrRFopjGpsD4f7xspACpQqJBi9+Xd0MCk891w4dJNQaCg
8DG75ZPqgkoR7cFuue9a3D65Xdbu52hExgKL18VLo2yYKiK0luxORHWprjQsMnBzeS7N9ZhCxv18
up7ZSRLWi6Fl5MFbIACI002IboKdhGiKPXiJwHfdaz1PomEVCYnjA9K+tYtiGIUdc2lRxTJiR4Vu
iS4p1/ttEl6T0/RZw6SeU8VecfKgMBa5/TDFEWP5T4Qz+kxA5/QygMLBnHJE+FO08sJ8f40FBNsN
pBqUgQZrYfqdZGBDQOiiQmnNwlqkyBL5R5WldkKNB1++9wZMm917jyIClgUSLGT082cS6lgRTzR+
9oRBcO1U7V22tQMmu/CNRaysS04iklQwLK7WGH5GuQV0AaURdxfGEiPk6WyB2Mh2OQ/zui1vpojz
zBvwcRDSyUkDqT3DMbIOOcqiEfZ0X3KA2jZ0giJn91fwQFZii2EMGmtPxHK/ighyxR6i93BOghn/
V5Is/u6xCv6rIKKUP4ezI6nxSV/qIbBxnixGDse6Jk3L0nFY4wUe9NMDXO9Wh5/DsAyM3QJyFt0r
qocvkQOZneMUolAnT49FUxLNlf9MQm2t5H8+JmvkQJEtvjZGOh+iptzcRwQGfUjWXfq+2C3zW9/Z
Dpd1OMZcPYXA+ESbpJyzMFoRsxeYKPYbxal4aFqqfPewXlnWu2UabJOLaFqtr61YSDi9Fo469lUO
Em3FeDwNy/Rq3Frb+xKPjpud12C90ca/VMxDZB4v03xj34RbLi6eN7vLlx8Lk5E3eyxoM8gAQ5uJ
Uv0Ig40XxSKL/PZD0u46GP5kZEDl9DtSdpG1mfTcFWgGgcCiRGovE7SV1MMnTJbKi1UQ/JAGKOo5
p4RsmhEGmYJRDvFDLmLyrRmQO2gwg6nJ39mWOUfLXJ7mk9CE2zEfP5qpABYEago8wCRRbDXfF5uw
U0CTxBPmGVWRwXtiQvGgYVYpJIRXbJQnun4i5hRqquKRycLzEhd9gZfY9tqm7GYMC/QEoea6djxM
1DiewSGzvnljb2qDQR4857X5CL6TfluRGxNxIMD4Z4JIj21HwMy5W8w7PPj17lxGW01FZtvpmN7b
LW9N1uJ3yttScCCX7nu7kSZh2ZU3yXqDe2lfRW/Xo7W8GJ21c1cn2POJCFLbq+KNX9EzSk2ATrS8
wuW+vk573ujarzb3OclZl/0i/mqsPwVKYZXu/Ogq3vZqMU7rizC/KMczYPCJkQC8Prj1THfZQpHP
P7/w3spruoD5+3tZgcu1zl/hVo4GQ7kohhTMjFuz8MPOr9mGhB7qhQQKiyRx8P+I1nDt8OxW3SQC
4KQiXiVKnrSXou8D2eJuwxkySeySR8PFK+ZpJ1oQJpYMBhDtsvMexZRFXhGMy3jAAY5DH1jQpG9v
CVGg4yQ441IaFcPdlbEl/CdfKdVLMgs79fTKXpLHSkWIgQrSEBrWRHKP51Ouv7wZnKpb6DIXsARh
mzoYJj6/+vjvJW00ev1dX0OqARw0jNjf0kXl36ij03kaoUdJtqBIohgDwnU4Uokf3+EvktJVn1nX
iS6Yqa96TcifZGfOXsfJX7VjU9bOnSZtslKoJ6gzygiDOSmT9J7sJdVTQqc11KqLmu2SfyndnyDz
HDXoy4s61QbDCOTOcp6SRDKna0wg5eUQcl/No8p97aBzLhL3/oBYGvNRfLDUHkoRpgXKSSVqSN+y
gUMQPuIB/HFauA+KShYnuQ4YuATnLLBOFc6sFbdOSFN04XPGQecmzrRGnoUIgiDwiTUxmTYB3Idw
BZX4jCkynPadaby1imJvU9Qtrvr1lsZRfLHtz47CLLRkPYZ/sX0uy+DkOtlwA+nvHeigsxtd5W03
ZEk33mnyKE2Mvxk+mTgBKKpar5xxjDQI2ENFn43GyUBzwx4918RZD6Th7+EvaKWMUdKzhbTWMTs1
ufWMJDgySdGxZ+u0VhyS4zYGAdM2JW9BbAw0s8Lfj6gzqNpI/zDAyhkcw4KUGazKewPOUbZKyTPJ
6ktKtJcfy2OSExNI+jfwQ15lqny9S09r/Kys8rKxqT+pmzG3ec+7zE6+pkgCFKBCg8nhZ+5jvQyv
pEBe0xSv7Y/GfJmr3b7VQtXPyZ7RSmVTfa7uP7nPsDzOVR9LNqQDszWOo7UNHOp+bcJ9lvxL6Byz
0ne2lFvGYgHT3joRg0/7IaMmKEWC4OSLMg2Lzx3/Pg/Ptr+nNhqYVwGuzcht6ISfLwzaut3jgtCQ
qAw8HePMDLyljabvMXwdAPqlYhZLA0tgVTJ9uvy6P++l2aSiOw8VnKhFgqdrmkHVHRW1XU5ji28N
zBKaJB+HKGWD6j1IrO1PKd01UNZ6oi3HIVHOOu5Mg0uTo9GcsUJBCvYnD9uT6zV72LqAvcCaqpbm
DZe87ep74RU/tf/lRXqzcZCLAWHAdL3JKpycJBBXZ2mvl5dObj/Y663J2bBslFrypsPh4cwCT7yo
vA9ihEBDjIJghp+GBHKuCP6mw0RoIsK26KLGdmJNIK8NXWekc6SDFH1FUbUSpkg4rgwQ2QRocvNH
4y7sPyEjwlkxpmuzdVWbMYF6DIReR+Be2YjPCVwNHrKIzdVn6C3lp9Yk3FQ1jLymQ/S5GmIb0bsH
3Hf+qD0xUnq+sBnEknuNMzb5xHwQYEpDZ9uVlxkUGtFX86r73LSOLAu5p9Qr8FmNLPCQgelnMH5U
/xZwwTzkwCvB4ufO3hMbCKuE+YLYQsL7+W21anu5dlbRcCfGldFCYYom6aN2N2NgDv4o9bWabHkT
aQeWZkDkkAogVTYn56Hx/2Vd8gNkd2OQObt6VUTAwKqPbcMDENdc56wIIMZzltGDjNUzeZTh6KVX
oc/gJxDZpwiaFMj8UJ2eeQ2O9zWuVwirC8o0/L75GCHvA+yyBtfBpoYyGV6fvaMxZoyAvZYBJGT2
rrpTa5JBt2QpIqWojxFv6zzX0Gh1np+h4J9QSrkF4kLO+xhcy4tk4mw1r2ZvWV9VcJoRguLbYMdF
HOSYBpM0gibdqGnRZvUF2IR4QvUGJGBlOcVVbtXYR/IaAZzUnPVSYMsMT4VgEm1+pq533/iPhpy2
hg/Eq3Wl2kvT7ZqIictoTZKuzmYTfM98LfSgWCLGeOudD6XWmz372IjkoNEGbsQ4OZptmUSgbmjD
Umc/EYVeJ3cLMRpU02qSIgS46OQWCljCkVKQJKydMwplGoD++eB1AWsgv5DgULQtD0TxPJJ57LIb
IrH30ZHij0DM2VFEvL0J6+XKoxGGK50wJtjnF0wc1Tw5asISRt8+YZcarImVHjnwyuhPjDZMZDkG
PiapmkWqrFCFJr0bQSSo3utzTkMnEGwcDaTLZlwW0i7Mj/DKKYKoju0747LLZNdHVX7wc5fkQ62W
5IgHc4bD1qWFClswMV3ce5OvfOY9PD7LWVwUhUztJec9HoeHfdO3whVkbdJ0BIpxrifWpRnwAP4J
9IwcQGpq22iFwhCRstCSImwujf4Vji2f/AvauHPg8PFRCQuPHDsnFkWebv557QN7qbbarpwMh9Jw
bPGE6W0MJPEo6BnZmkhOKNSk4j4eUuJ00XJ4lh2aBeWjvyJI6XiUi4UZAixSlCAUYb/0fF35yubZ
bCvnzmZ0LERIundpXw2zFl2anDLVXynxiWjV98PQfFHavPYvow9j/1I01fCBDvXMDT1eHEhMoIw4
sDOYv7MNP2ciYi02Kbypnu2DDV+mUBJ7yGeipmUvSkb1Nr41CVcOKxHCIdpPhvijOnsvzd2LUtSm
/tGRxLZv8xJ7uDmy484mOlYR0UuFKRNk3mD5E+gspwU0LzBEmnd6YZWJIV2X6eknJk42Si2kzprM
KrNgYox/5sodP27ga4jaXBpTx4mO8OhoCuqltx6ZfexTg4vd6jsVD+gOrSlMWnFWVF5ohiPGmWwA
hd/vj0qOTF6T8+zaE0c4HQm4GuMBzkle1OePW6pc7HFIEvVNb81krgK7Z11GjqjMAdwED7aNEtbo
uPSxgjZTd9y+hIW/Yl87cb3QOeAkCTsfOtI81zhnrjBUy+3wKNNLrUtMAOOajCFntmA2zLq0GRvT
eK/7IuPQrKeXgxIZZtOPsAQKOe+CeFxa0MMt2NG1LkWIzq6XNZTQlHPb0MXlfqzclgPnVXCCpEw9
f6/Ki2zHVsarKTKZ5kre0vr2ihnMqTUtVFQIRyQfdtYy5Yznh8RKhjvJrfwNsbAi3PdsYRY4X4bt
oiiDdYPRA8OXBGmiIEItqmIWwExePO6zoMHx5m+mvehW8ImCwD3fyMbSq5NtKsAovhmy+jHcwnUC
eDHEVrBLfwevnpZcIleJbwsfQNlLH7sqvmnt9K5elVcmY2/xBwW1D+QXI6uLFoRhz5lk+TJL1u3a
G4yAWf7n9UJgy34enWBNK42P+KsH7+qDMNg89ZJsYa51ngM6Sz9HD4yDVQBbmmGq5tLzdXULG55i
Bg1cQVl9i2tKtpArD+7ssivxCb3oScpRBothWNZknTCrEKtHseVhQPvbI09l5VnIFS6Ln2LIFwtN
s1voHASA21tAiJQwoPUGWimbIDaJKcTtVeG+yxLOYSQA0ZIhHeCn0YrK4QcpgFpFOZsYQewyxgWA
HCo1GNKIKUdAJhXaoWRUqqSG3Ga8Qfmzz0eMb7Sql3fVWRbo7+sFDZmLBiKJhmP2NuKV7jhVNXyQ
707RMbvHuEIamQQPbzVGxn/w0HBqJClHN3kY2Io8hyKIwtfOlr8EaPkkKKjMk8bD7iDM8MHl2hZX
+V+gQpdhFN8HAOiWSz29t5aMbNAu6BMydEt/25uKQJ65sPmri53rfDBmAj6zeNnISkqEEEFdrtQW
gi4E3RnzYP59jk2elXKCqoeUiYs2ZRnpbNOK7Lrys5Dwly/hMRUa6Riexw7SRSYQtHLPL2G+wLjK
7qriQX+XeksULH/tNu1fwkcjgjbkUAat9zKrvTsZZkcLnJlX/t04+I9IqP99fpM9tvykVQgc8FBw
DIXRzg+l5RoMMtoWD/5aasrg82qVlITDFVcyV+krzEBQCGUWIIs8DwubwRvYo7pMVWpZ/4TYwv2W
iWoqM4JdeLUkDFKa2Mk+575xfJRiCEZxBEyKaztC0Nk2PC3KJSlncc3DCKFlDQGPbVgTtKTlCvJq
Mn79JkOEA9FOJdEB5dMaO+QdrzBrPyraQKzwZ6S3VBuGEPT5He46mzjEEN2JUD5N9xTaLPRAgyRV
4CLf1NXi85i514Q7G+8O42Y8RqYr1uMpYlAfetdLb3uuNDq9PrSNAPa8yXPOsVWnUVxbwXhnx+VF
4SafhNhrjSKoSkoi23chMMa+KFpdZHaFd/ie5qK5qiEragIp9OU8fDs/yCS5hDJLsB1HmeeZpvEJ
xOzFU+tkjLgx95KLVPDZril6UdSLuCS6cR1iKc9Bplq3aPT/e4mLsYMntEFZAa8sk4502GZx6MCQ
C9KuIsl4fnM9p8YNfJh8IxAnZzXLsCz5/Su5qHxLNOr+V578fVIqX5B36sKx1T8KQP2u6XfN5PA9
UuHoB9sUPzDso075WTiARKruY1EJPjW/wc/wG/sYVH3xLfph/tXvL/havhD6F4Sk8h2Zp/wGwaj7
/4pv9SPIGAgg7RvFo/KTBNCRvPWNb/hdfjW/O31nZeZbYkz5gr8BToJ+ISaVpNL6m0kxJfKU782X
03e+4Z991KmCUIk6Jd+UX/ktaiGFln43v/z+hpMrUdjp/ldCTE3CKd/Z+jH+4XsibPUFvpw9GIp+
dP87mJ1N35/+Bl/zg/2obNQzu7WxPXqKp3C/YaNSF7M9Mq03BIenD+OWAyxNu+LRL7BpLho80KJy
WJGUAQmlL2BGZqO1vgO7gK04eO1bWsSSzFs3UXAy82UH+wRX0xH8RPE9x08Ui4930tVFA6ZWFV2G
C/wiDqQIr9EiV9DkmukJZKS6hv/BG1CX/d+R6+wutlWWXY5pSyo4XWlFdmlFlGiNnPyqsGFYTIpx
gPIEGXXZe/dFpGV5ZLKKz+JHOTkvWbC5NtGmhudiD8TV4CIMJ7QmZWtqy/rGGSrvLz4lBLcuz78l
dTXeFuNoI5bgL0ss4d3pzuYxb7ubvk6+2zvWi89HT2dHCIu/aAmVAbG5XbZefrtMSie55PSB4ppP
W/JdYR38lXEkXSbLcveAxXD8yYbNYKL9+viXiXuqgaNqzquLSF8l2WjDKMAqpY8c1s9sxh541clb
yC/rrXJctnLz40f9HpbMRAwO/pT/ZDi2Xob51ED+gE+K6zEs1oUMAQ2TeOX6b7K49b/YdhHf9x1M
8hpvev7EZXCV4dpy2W9goObp1F0RleRiEYsjRZ2UPYkfq+Y6ya1v+QYWTdXx4U3SKQjcD40F7R0z
4oiW/GpySKOtGgInxHfzQxTsu3x3He1ofKF1R47yRSfm8H4ADWhaVx1s13Xxpt32X5ulH1/gSYTz
XogxHcOjf9QwSyLa9VCN8gEjl3zwNm+7FYyKHDBPmZyXU9ut78N1XvEBiJSsVs3qrT0RjFrsrNUl
b+hESg+PRb8RCYAn5xL1AaLghGuXePxe5eEJrT98ma/XF8hUHAparmW6hFzk1VxLjxnDVdjgweH1
DYSQgkV6A2uyLM0OpvUaYyk5Vxbws6ySN+XMuzk/x8yryVELfIh6+ygTxQutFsZXv72Prek63bID
BAi4KL8PY3sf0BICzu3wOW8eBI5ImSJmuA4xKS0Ohh3nu7GjUbMWx4BUVrRYG9ixDrmn+8aiW5aW
t8MaDJhILsMEP96h/aDn2aeasZ0nJOraXo880iIvNHAe6q11vffbZO9smn8t1wt4ZGsc1ul+6DPO
j+6PylGaflJ9wV4ZKYBLHGlKd6nTTVsHP2kgQ1nrZRn8LOPyiN8hI0DkznSM7fvaXdyu2vhD3raP
GoEzmfuqWNDzqgTDs32+50ZxBJcg1jmLu9rs2nULeB6d5e9t1VQi2xYsJM39TCkKaNRnhDzDv0h2
+wA29dtRQm9AW9t7zaUUZXIomVY4vwPsqPJTXKNRvm334lwPVPnlJ9K4G720cD2xT266ApEtN+9Q
6q8A3DUcl5FvgMPvQRvSj7wHxvvWZodSMVhgq3LhL5C779Jr05b/rmj2gM/4Q3EJclIR0KKgG0UN
pbv41+vwUIN3/u+fgSL2+WeYpiU5yTx0SC5gyOVQJA0BwZ9+CEGTSF/DEM01lfYjfpQGI9Lrm/Aw
uSwJQVWDH4WEywoL3CedZXxQkzv2H0YShD6lewjLN2L4mFDmMCLYRTBJptBr6Fhq6FTtGcQ/IA2a
JCARgkS6huzxeaoUdqrrQvuLJldQQdcwBaDXVuSeSEOam+vzhLiCpmSMaJzxB2NXvUwQDyJaMmpD
BmKza7fd9aNjBduHLKUtLpJ/CagSBCMysVxpBDoyKmZMDfaOvwXR5RQQLWjobxNFDQ5xUXLO7JUn
tqOYSAds2lxsc6hmZr2SZ0V1b0d4SOgqZLgCKXxCaTHq0dOde8MhVELj2A9ZRENQgIDoL+JgSUkj
XvMicz6sxuIO+k56oaX+0TVkpQtGrwB+pADPX/50HQWLHssn4xjYJ4C2JLYSXVn8lG9vhIdK1snC
BAbvBQFh8IpBsuBk414Jpgwa4jLWU/d0Hrw9GlexjwOOuiwLQ3au56yzw+61De2lMhq0qQe8wHq/
CSZVd5K0+c9l13/k0H1j/JPE5cBfSXNAcYh2zhrz2OC7AnA1k5ULjMbtCpkysuuzNsknNnep/ODA
4MoXecANz59Hr7aWO7dt0vsDj0h+K+ryMvYSEdt0Qsryx2TsiKT9OyOoi7JHs7kDGb68R5qR3vP9
BWYTLEAgZkA3uG3P1xQOsb1uEt/9GEzjFVRMgDUwMnJ75NIuy49sol/qQ+sfc3wrUJVeSZpJob0S
JtHEwPVGUrAXvethCKHwbBEPERafZJibJA0p92L1JltuQmqR5QbYKXhfm5VPHLJEOb2Dq9mQfZDh
SJbD/uYU0R0zAdywbWVRoClPWFPApfztmtlqCmrzthIhkF04wbiAHquhGngW7uAaPVYTei/ZP0wJ
cLAIlcb1p5rYe3guhTWlXUnJnxQfVXnkmxYWNl8DCUijps3+PNHHoNLPLjxUQrK2ZI/PiJ5Z3PML
343oVd20SvGaAkUH5IkKlUqwLiAe5fBa5RwdF/1tmNiXIsahf/8ZJWS/lCQkR2pNuERUt1nNhswU
ggyFn13j3Db5ymzhenjqhqp3/wOARlTpRoKwIYACoq2MDHs42Bo7r9rkIk8/yR3CJy1NAU56EAGQ
aZD3h3iCJJugIQhIbN7EkgkQU15PkU7FRe/n17mLWJIxtnp9GX2z0+eYxGESOjwqLSoJuk+9jUsn
8J/P/ZRVugROigTV3YgY1RjrYs2IhEpruqbAALl1aSYlJaaOYbmtiB0jxo4eiAN++IqJuB7/+V0C
kjEgYUgw2gzF75IMOcPCIkx07by1G4UQMldAZ9BnyxuJdCPcwSJ7c1s0I9NAnkXct2UtKCDEcGVZ
HzKmR4lz81Xy3eNhf/kVNhDl8RqBCZmWMmeeZ5CEmZdsuRz2fZKBAPcQeHrInzdqWFU51iPvqQ3o
DcnCTMTXxU8h48wa6DAgIvkDdTnsS41yxBQpbMAQxRlGCc4F3fJec566WP6yt9SiVfrBmFbZtfsN
s/OfFpq/CzRvxaWxpI63tFIThYNbV78odL9Myj3gtY8KLLjwu75UkWCIOUCTkZzuMXpXbqMhE0HL
kEZUU60In6GrYq1kP1B6qBwyeegCujuJFDXr0pZtTGywRlIcoOxK7Kb72+vOUlXdU89BBG8F95oI
LdXsqMn9Nl63QcsxSMS0QMRsqcEEBA7Zjg2Q76dF/84Y1GxBFSfob5Rgxu+auX7SpI+bhG7NaXji
kUJ3uD5wvsiw/PxAzNQ18wcCNB4NMc1lFM79VSc6+Hpc0XEeqguc11HCRhx+GOkWiH4uRPXWyRPZ
xcdl53SX7s59B3z7QVMDQd4+KmO5v2tjNk5ILsx64ryNz0FsX6eNfaVjyh486LBriCHA5SqZmaXW
1fqtAQHSJchphv8yzBGhlOkOhJIzztrW95V1+/J7cARAOwyWyS6SMRSFH5aRz3dUgu6quPGQSqgc
qFeAlCRd+J6onSpPeQuYMXCDsRqnjGVXM7nV6BnVexr7GC3tLB3bn88ntS40NwwnmZrirTd7drpy
2BQxrtMf5IqgGBsd+xpHZZb12C8KwHIXpxP7B0Sna6NsyMTctalVZdgDyioeWc9G+rPeLR5kiFvn
BN4na+ubKm91IVm8vJCDjsjIh4lnIpEOeeJK01XaucQf4MnXGsX2EQwTD1Mrxsh5ArYMYVJ3qF+0
30Z/8fMVPnhHOLIuA803Bx7nHrTv2e3JisxxNupk+HuSNeYpC6kjJGjpKYMAukk3uxbYJAp94Uh4
zP9UKNDfKgt0quJf5lHiZP6/PzsoYOkTYHXYx6GzFXLsIiVw9r7OocFAuzXDC1pcA3JDq1WRogpG
m5GJ2aBk1OxKNslqcUyBcXY85Z/Yd7AigZAVI2jGGWD+7OAH4Ddo8D/0LqnScKfrgP09kxgCqpyM
sRTguh+OMsVASCoqKacxOLOZmSq8K8nQc2GBJqKWEoiNKAv/LMN8ranIfusR5Ugk3ayudU5Mjdo1
OSBMgDaGkVfTgjKc0OYhO7q9Vx0jMz6/HqIz9+TEe4NcmmrZ1Ed4uj9/YKbIR/674rzReyObbXHm
FCgRZcjd0VXygL87yLFMtUPkp04Wj4GJhknn3+VTe0yMhSNMRpXyHATP15T3VdM4cU4Jj32VzgHx
zeSqraRFlfAZ5mkG/mAvFCXx8KyoXqkctkOZq53V+hoK7GzLB3aDYxbI2InGaLau0l8MGEulBupQ
CS/qlCpKwSr6Gs/+TyvffyPqmUmfl2phvX0kvBFKaP6zGCnWBMoppQ5hrrzyjW5E3noaO5osMEgl
crz/z2YPviNHOY27RawTd03cCoX0hmvYf1Cb05pqk0Gv9i9hRAotBiumS6jVtLElMWOWJawCAuS9
FzLJF8iiSin/H9bOrclNNMvaf2iIQIAE3Ep5cKbtTNtlu1x1o3DbkxwFCBCnX/8961VljxMpUu6O
72J6qt1dXQjew95rr4My2X0YXQRCNxu1kBrTKlxE1FFVyRJJWUuGzRcW35nTCtALUArXThvu8eyF
drBfijolS+DZg7Jf8bFF2KRq1mViDxQCPKLsneyWiSunbJ9y8VScwDg71WAMtTd+/41UvDk5iDOU
iD5oJWwPhIvzIUg9tBwU1T4xF53SSORxnXXwj02StPpINodi6rfenaynygP6Iyjl+i7a1PK5vkw+
O0lCNs8FXIpxEvDlCXcvPewH0DbemcFbRD6Dgi8SWtRhKt1bjEeomHU99Tvsp7htJWYocVGyUZ2a
eGGqDRm8qUGHwXIPRfC9ZfdXEjcUAeNjq/2mit+41PEBOvzrX//wpjh6uZMcW8HeUtMIWZihnbWX
L5BPuMdK7znIV16zinwJyHnnZbJTNA2CJmYY6KYRplQCYVDFpztXbYtucCXtgkrcqz8OOjGcrRVB
mGC7HN2CoOQ6xBbbaBdkibo18lCWSX9b9AH52d3H0u7REVMTSxQj0FEiN5Et1O0ooUZ9qnpXXfGq
ivv99KSrvHDsp5pgn9ffz5kTEOAC/oGhTQTLEy+0bZyXjLAyTkBImIqQyDHg1An4XKy49YNt1fca
bjo7526XTx/1Lc0Nzq9WqMBlhP9MlcVzsfIwnwLnt+ddkBU71bH6E7iC5uS9PEB08olx3dqAFkUd
fJNVloW1gbnOUMel3uq+cpgzGdtBuHUldoOt72lk5X4S09mmyZAZizinxt7mAA9EaASccxEoORe/
CM8mA/erPQzfVSwH8ZHr3xMOZXi82nN4oaop3I/lfd4XVz7Nq9I/aljUl80pTzxScVYj9I0WgIYQ
B4i5NmEaujBxC5fYt5AGlZllBr83cqI/6/hL5W/XAhzlHeahjJF1qlHcutZfQUqdsAISgyqnzrHE
IFTogopLY6Xag+t4EE4OFJXIBkRPl/xDQ36fXljHn/EHYcELstqV9m07HSCC209+pGnoRV2S4VHP
tyzgACUlEmmNT15efum2BOJ2SWCXnaEhvTINXOuyCZZgIxmkZsSEsuiVNflQRA9uclUE79LdeOOS
1KqCFHOKL+QbYc5TfrSK8Q91yz1hrF4BRbqsHrWaRVwxIW/enhkGF6iMSrk4H82kkq74m1071/3K
+a6wCnVOHglTUcwmRmNk1+gO1K6qhHXD7uN/sTF/fQu6NX6Zdvg4H42F15CchnRfrCm1P9qY+iki
dkUR7RD8EPUF/zZ1hOlWYFgoNYpW4uVu1JirnX4dzgsm4kv4N7O2zO+WI7ypbPdo7FGmylvrKtUX
IROROTezoyBhnr4C6MGoRaB3N7X3ue1iM8z5poLWUwKogrW3YVOsV934rmy5egEH8Vn5rG2oOaL+
rMYdGmzt3lfSHXoDvWzhRmp6BPf5B/LWLrx5ra/ZL8TqSJCurmNw8pdv3h3dfGiqjM4GGl7b95/T
rPiipjO3km/WZH1/lqhL36gHtfdwMMbih0i6l7OLzx3RyrXkEoYVg2/X7HnIp4nDfRbnRkMYpfhe
4Tje4ybH7YSShqM6QkjNChTMoiKVNIofQdB+01BB3H6thAIQ98J7Oq1boFn/8lyzDrBesTex4cqZ
u3AbpoB7bEfDxOJ0NjWVND3QJA3EiFdHGYZfNUxQg67nMhZnlwXn555L3ZXiC5cisb38fl0Ytnnr
x7tHo9OA1q/COSJrS1oIMde0DPGzgi9KuTqS0Ye5jLppJS8ch9Z8x8tW/Gefi5pe3Cbm1qY5/GVH
F5OT4EVZ50afqvmlsS1M/o+5JrxJ+jJDtgasyVIOZGwL/92Y4hufUmBc+I6njZlDfhREfgbd4oTN
dnTdFVXslsERaFFjphSpBt94w6jjO2HCZJ4LiQkVEhuTJl6cWqsCAKU2vXzKnE7UGKUxCoIXRNGO
Pl+N9K/vikayOUw2QO3ERRUKQiRlu4EkFBHqJlG5YYS3y5ssBnWZrL90nIhJXPf1H7lb4K32jx6U
BTdFq091zuV8EWk4ZazxoB6HIfVTEMJxnm1ONxhYbmm6e1SkddMxkpVDhFS+UVrSRcEDZMpaRMUP
+VaIs6giVBbOz7DzkZnKNY0qXkblx8qEBgqGO/DsZ7XzzzC55GQkyX0ypWZHmYkrgTqW58Q4Xddq
46e8vZ1G943aZh2bQg7TA5zMketdE9zLUoJzqxtmPLA17RWH1by9L7YuWV6H4+o2cZkUkprQ6pQS
FCS5ijGZUYelIUSKtxyW38ffJstvVvfF0+BcISnvOJPJwZeaJ+8VaZolq4mJpx2hnFzw3knd5AR/
bzvVB3kN6fQUjyWgw82s4GeQYtwXLbihjPKn5y+i5UO/LVD+oATqacB9xCw9178ZNNPOGjGtrP5k
hKq0l6ind0CE3HaL21U8AEciK7HwalKb5qbR37W92xtT2Y5IXpFPTDK26huZaAvpkAOAqpnLBdYp
A4Q1qw+FqGgRooCarVl/WbhZFy0z03CWzPLkGa2CUqwtUGMuakjjfQqDqQWJWLvW3uizshiwDI2p
UgKebTV1EU+c8z6AVD0EP9VfN3F6wxPcWPVvUAbZ+PPL+ddn1zL85WBIuXTsfAgIa2uZpmNfquGm
pjeaYdqYC6jvFJtGB7vyQWTNbHoVpteiSvv4g4q88PohepJCLetjUl+g+TAQZvw6f648TAbfLot3
jDVNkqn6FFEApDwS6qjlL2v858GwIlKFl+h4CCY8FSWHyEZmmob1sSo+yDMpihmYkNQs82apReVA
5S/G777Xf7FSVKMY+hn6Rcd/hspDzZBAZC04o4G9WJ6fK0dQmihjAisScJP56smD7SItYga7rFCj
ZSIdWIo5c+XjzioXHzNnKJHwMugR3qtNbuTI9BCSIysy7PUvcCJ+PwZLIZImyQNe04k5dhn57QHB
+6P8+zlw7s2K1okssZW0Is+AvE5aMz3lygC/+qLxp5aK2tqytP4yxaXcdy++vHNbz8GhEY8UrBBB
JmZ37bRvewTLGh7EWNcqe8ubIHwKhi1HsYHw5hJ9oAEVEAMoyPFsA/bJBszNJKYTNiXDQZocalLS
l9Cgi+uicNxsSc23I5/Kk236fywz0gv2cJ9DL8ZbPpFA1UVa50FYAqpTFwu0Q0uK6poPb8VvsLQl
tBsMyKxe88THOBHhgIqGkiOJjGfq3UW0XytudibABkSVBQEHUtuJjrMpqrZZxQkZdcozQWekebhs
JZtcUkQqY7KI9baChf9T7j2aZKl3e4b6X1+Knr7i/IE4BxYO+K3tr+aHQR0XvZsvEw4pTkMZVAuf
YCxyLe7WvnPXY6o80fGvCb2HtUd/zfaQET2H9af+4Dz1CyROnkLYe+zvDc9ldfhYddaN5Rx8/hCg
gvJAyL+UgpByn7wcvpjDmB4FpueOT8LcdPYZdhETeJmvWI79xnLjt3os5Z2kGHy8/tNPSTwsEi5/
F21GCNI6L77d/crLEQ3mJrRViLqKb1MOHSjiLAIW8NQ/qkS5c6AqqOD9lT3qYUIhAy0pM3XJ2C0n
HdpfuVjWO4Dm1x/4xHKHVY3cgJXNNBg562rWLUy86aIpFhbxiFyEuCsE3RZW4+6zN8hEbbUJ3Gjj
yZHCYWYtlwV2oJdbfzZe82gUyoxOagvPgRrxBBF3FxDMc+caPrNgw0wdaRwM8+SXG6/AFDpaxHWC
XpSzgALGqwmcogL2WhID4QGwdFTCQInRvWeIfRTpSZg9Hvp+LUKja3RrIkLBtnAuNYInTqB6hRCE
HSmVHajCs2I9PeT1fozCykACWu7kKX3WkzZ5/63cghMLkaLUksebmgmJ5G3ck8y0R4eX3EpLzHiy
kUEp9yGNmUpEAd0qaV2AhI7BmDp/bSXbJRuCNa0JjCwHhZdeWBZnmiLmdOSQYaCAm9V8MuTHcR2i
vE7fRWRECJQ3LP5nUWU8RG+nZvckpb8aj4BRG5uNuHjQP9HkwJCt7aUXfa4rYsuIGRJ6ykuagdld
Zrc5eQaOGQuVre4Ln9NOJrB2ik06ni3Qnm/LBhpsAwWndAGzcFXDmBMkWpnEbKio7z6qo0yRHdcL
1q0fojyrh8tAypmWgERutGP0lVCL5mqe1B3SdtxvOZflpKvgL6LPBdkKwtLsQGtB39vQwpgTKOZQ
gw3DAuK8klfOb5gSnBsK0LPBIXfRnIB+z3qVeheVnb1I2VI+CAVFpHD9AIucqIj+9Khu1uU4fBTI
D9XjUQ1a7h3uY6RnVwY7WH6WTtU0c5oeyPhWg0yz5BUbAvYVMCDEafSt+e/DxM2wpzIeSsEebkxP
W8ctX8J80oTc/BfB0TURZlJN/b1gLGzcE5mXPrN+VN3KTaWPIc3AU9loW6FCGNcY6GkNiC/ZH5hn
LSg5wbk1nDB2ixRl4sYq+1yUoUMY/+FU4z2N952GyA2FmsgTwr3x77q2c/Bu5n4acsomvxfDKxJn
QddJ+DWLg5/GN4I0NMqX97vgJiytK/KTiPvhHyEKpDj5QATLKr2P3cE1h6NIGcKiRKoSF1t+KAZ7
4b/YuRSuYIUagUg4GpXTkzJpj1uf9JJRM0YQQQE0CqubKtDnDp6D1Vpf3XK4s1bOzfO0MoGE5HRU
SvTOGi/baOkM/M2IRr2eCm9ZymhPqOpzB94kb9RI28FWZXLvNdNNUk6fDDt8hJJ/oMKR+Zt94FNO
PnRCHkOePxpaLgr3tsqXNwKfxQC+PBI5dxGAuMBaghYD1WoONfiLfuhif4vuSPl+Hr8qFS4+suAg
4xtaINCvR4cQgNxn4TGrWu1ohgGghrq6S7vAfpIzhAAucRJfPzfPlT5wYqkRQe+XMDBmd8EUV3nn
Nrv03YEpjNOPnwVWqrXXtFcCLW03KXhkmlhzX4HzbIKw+2aYPewqTeB1zPZLbjkYIqKzlzDtlDdS
EtRE+u3hW+PvPvQOdBLoDho49mEOZ6b/M+ppLabhi9oluamJzS7uu8lix+1Xlb0Puf6/w+s5k/nt
8gvFfWLWFhW7lTUUOTjDwR7utkVIzQkauoXkaR3+KJvD9bLx7tIcl0E1pov0pm+rZP0s9tRshXn/
9W8AIOKUzIpRrE18ZszYsFBFzCnBEVTaBT0ZFeMOz3eIo9zOR8oJnTP71YzBAWl0IhvKCXwG0ev1
5/JfVkqBxvxKe9HYXzAgvYkCCzgTcgB79qqEBdMW+zOONo39RaSZOHe0DzTCE6zhk8UcLVAkYIcv
mmDj472sK0k1CqLtFPMGYH1Oy9cX5bmWFdnAAutdGNHwgWb3phv0hdfv/fg4SxFlC9qngINnKplu
TWmvFQNkLIV0nzPkMWEC9AkpSdPC0S481ykrwfEUYUN1x37GF3gGZtRL6B/RlL5rWwThefLFhq9p
DPu5cjD2vZVxQ8CpR8VPpUfYlJyZdaiJ+KXZiCX3vW2UbqxlfWErnyvlQYQxeOSlORCpZrdkutp1
+74r4SXUbFEqY5E0XDjrhpCH+VVUxn/rctLUPFiRxd3AoWDGKmJeAECh8i6atn+JR9Kshu+coI+T
w7n5W/5tZ8/HEBYR1lFwsU/6U2C7cZc1ATNSIBi539Hv3/cZx0mJct0Nv9tZ8IcGoD3HkegqxhKB
6LaM8GwkkH9EnXVXxLG11jFRL5O7elx8vfDJz9VEfGryRvEzlCnuy0+Oa0jddj7MU5m5eTGaH9iD
bKLHABM51QHyaw9KXuSqfe+BRIoJBWnkkxHgsKlgfH3YRenNhec6uxT52kJOGLnOzTOnqmtHosSP
Q4C+LxFexGagE1gIZEfOYNoct4jeDsvqRieA3GDE8/Ei6y/xGDqo5yLA/sbg5EwtviTtSXQ+tUAn
HA4Xg0xnC0tLo9DoQD8B4iQ9gEfkmeQFqiHlt2ikBUDmKmQEg6NhBB3bfr3MJD9xKqPnWcKWQEjP
DJQx9QzI8Us/HaLKS96Jgyu4W1NQI0hK/E8N+SMyHBXcbczs1I8Ni/VqqH8aLRLy/nRs3vgUDZdF
Picm43o2eAguaiT6BNDIl2ssbfImo0zKTD6WYAX66T+ysGIzbAFt+OtF8y/1ivZSjjqEzKgWEl1Q
jKfM2n0QKdUACJyBGn4rUEXVmSgBiggptxSt1fKtTncRM3TSSzn7+qI8w0ByYOuzINVA0I7NigmL
1IC2pRF86OPlvQqGMod/A7Qn5MnQCGk2xZZSxYuS6Vtmi9nB2U5VK2NQ9e3NgUYo9JgiIW5YKGCd
AFVRp8RCilbtRpaX6iSFqxIuf4HPf+7yQfmpLHXwQgYjM2S42C+yIEiXrlm9R3oXfCFJcoa9t/ZC
2iAhv4ZoKG75cYKQOQQUIAL+2yieIZhfBiPPrWGmfoGPnRHMHyDd2TrZI0KPDh59O2Ck+rOypf8g
wUPsXdWReiijVpMpI/24MBkzkASucktyckXlc1ke1Havf/pzby1wuazFLPYZfOtM+AX1sDK8SZzK
ds05aegPmHEqhcV4SuJppBGFhsvCCgTgHpcrJqGcRSo+frOUOHNO4udrEzsH4MFccra3JneRTMGW
wWSTAdURQqUqKRqxp3v77ASFscpP7a7n+7ppaLHy3U3tpF/VAun6u2yrem7XI+rjZgkB4Fa4e7x8
Y+nCSXbbOoXJhRUWEvab/kBuzRKrQuie7lj+MQyD+eu+/tGM258aoIomJAsm4VrmJYIiywVIZalY
UeY8oIbGrOauS0eMIBgrCDvAJEmktd84vFRVzMpVfoYskKiN+JfZdkl30bIGbIKpCYzfdHSgif2Q
5SOpHkzyqTI9YoAVCJ+VUJfwejEL1Nu993b1vQAEUZ5N0BKMVy1QUZ+LvXuLIf/GRWy29vuLHvdn
bvVfH9qEjP+yWjGltbM8AvBV3xtuu+u6vRfoqVcfsVgNuzTkLBVDoxm+y5VK80E3Hdcgfo+dUz/I
Iek/3kSYupGfxgydYQOi2ZdLYkq8qN6NWhKU/TbVkI+LwMJuHpfL4Z01QHADoOAIVzssAbDaqczR
50/epPkIfaj6+//DY81aJXdbL+shpyN5LiSblLKXdokxyL28rmyKxDKKru0WptbOu9+P6d9jY38y
0BXcyZQAuP+qTeB10SjhSUyFBkL08nUVLXB2sOd16TwUyU7Fo3iQYlXL2Fy2QqrExRx7drwSDmmM
zWEmabb4G23Caf3Dc9EnUImr3pjXZn7e16k91bt36p/7Pgd94j1BSLJ9aGAVvtOwozTQ0jfUQEvf
8PhcyEFy66uUVK8vrTNj9ZfPNFtafrHIXRtfu3dyau0n8vnKJSZvHn8h+ohOxT7AEY8mpgto0Bl+
TLCCJ1oEg6haPdEsXNw22jugnx4oqWyo5CyKC3ph+VoacPU5z9r4fUikwdWj8rzIaReRXK/FZjRK
CCkiCOCIBgZiWBfpPmgwOO045uRI0S2AiRS9qRrmNxIltDhenlsIb8m3gDXmMeCb8wxSx2sjp85y
GJpcmg7vIcLOxd71BK5xCIDbibAnFeYz7Uiy+wyvR+6NL2CN16KZCzw+2rEyJ4UFILT79S935tYX
Ts8ID3oUU7N5ql6Ne3K/6MtfiIVT/rna+lghxFgIVM3HYGu90ThBInVhgxri6sSyd3AezHSZyulY
619q1c8MSHm6lYw92H/OiYEbNP08tPrqn9GZVCIAqgWkTA0cZchtMjQjn4BxtG/0JHKolLGfmSFh
6CbwUoYPPWnpRmr4z5UmTNlkv6bW7/QDpzcAuByxNxRTWARTG7w8O/wMQ9SwEgJKs6yaW3Mv2aWY
aa6AYIBPc1WBx2tgK+MMWWs9S2ZTfsfloe1K/9zZskTfYvoBTk2GpC+fa3KHxYD3bv4AeEhYYhwG
dzXOKe+jHC6VS/pxkMWLTe7HNnqMfLwKDkiQ24ZwWuuwx9Sqh3VtY12UJXvciJbQPbHB9K8iPEDW
0cgujRZpDhROEmc0Vc1N6ZcN+djVeBf1yDhKmecwfd3flh0OO91u8WSHsfOecM7grqyiGqY2inIv
4V8CfCbeQEZn51SgrPIsbLsGa6e+RTjK/1i3A/ieFMvRURyXBX9Uh0G+dpn0r61W2WABzV85rtZ2
yivObJyL/F2yfJPtQKwjHjmLG6KTJ5n9INzsWg1KHLympmrp3XTlfn/1+m47U5Uxj4a6LQMmgSiz
Grse2YmRHYwfRcESf11Weho3ZPb2vWp69bQCjIXEqX/UaSH3cGG4ht4FK/bfhpU9oDkwFejdF1kD
GpMOEsuO8Z7Hk0P+p+ki+Pn67zg1O1jwOxaAA2zJAPuIWVnmWrSKu6wFDAJyFxjUlNKucz+i+7WR
HUpLrrtad6MODJ296sGfWR+G/vT6Q506wsweara40Z1GgcydHyS693xQRhioBvGRRTK3hJCo/fCv
pIju1Brq3a3AZ5m/E5LJC0wSEoC32Nhr1CHv8Lq0yHEV/1iXRPs+b+41mZCu8vIgyrA9ZpszxOxb
JtTC1+Y2ylZXOUm/rcKHNrIpIqprmVCbg8PGtpieW0Iac5Uy2VHwBazeW+L0QNs45BIKAICPdrt/
zAtAmQzXExQJ2d5l4D4+aHoiea+v4oXrRcptQYaq3TU0vSync84UKiGqekC4YEnEw1yymw7Z0o/A
MQ0jWIivGfgjsjmmFSBYpjGT1I/safPbeswYgin4uax2j8s+W0trI6mCZjKZ733qatKfQOzUa4hl
GjQAcwwu/ov0mAXt+a/PPjvALbzdt92qJFVAGxVcgbkRFmMeYz0mkTJGNL7RpOL1FWomfFs0UTGn
N0GAHXKS35BgnTm9eSjGN5ihUfzNXYenXb2dqh23nwgiJlLJm+w1rec6gs9sCqf9cUApRqjepuE1
HdCuwAP3yN4hTHWxJirt0d8f7oqhvJOyU0O2y5//3BmBXYGsZcBboBfOzrputU9LOH+0GwD+GLDd
aCCp5SsKqCYIihyQYlt3NcKot7bv3xpXcGTrfu68dxPv44UjQhD6fIvhLQgnTzA2WV+z+y/eu7vO
X5CZ/A+9Q22lHdvf/y2lEDcP+N88F3IvwUQCrsm7/6MZhluZycgKg1nZh6L1/1Q89IVnVL9z8oxi
OZM6YpgeL58xPWChVzUr8DoZQqnQkSS3weQh87gY2AOS8YubqgNWPa/K4wg7Ou5MJmiMUyRBUPfW
H2COxjS9zK4tCyobB4SL9r93QGtCur/XHx1L7jPPHuImprIXm9i5w1nXZXXQhqvcoA5eY+Rxhl6r
ljPa4srm/uUeAvL54ishdv6B4Iho+XVr7681iBIdIEOnIOsrCVk9TMUb4twFOQ/RhAn0wjgcy+Re
I05jZ6IsNnj8GQIQYwCAdkusXqbBkGJAKaF3qhEXwNdhgiCqk4iRVdbjuzPdKauk3FFnGLFCCAAH
0AuzjvRFSWV7TaLGOvzmVs03TsoGPhK2flFNO4PA0QOta1JFXck5hfJYLIYGVluE87dQcXmkq00R
Qibtyrbs39pRRdsiMyg074ClYuKI3ZKFMmLsuNY5qdXXdDvKGMECNdS1463EaJr+Dr3TJpuKD6JN
Z4H/8//qWWASF6MuhjCG445GUMN6qbmENQ9t8yFOuqe04JFFG52YcV1YBafFr+IARKbAdUg458sF
bNEXF1097R7U2skSwRA9JlQqNXcWplK6h+V3K9JahLxHrssYlnzWa5L4sxjsp8spNWdARDxm8OMB
A6GvX8wHB2k2ecki8XNj8yEjIfnwSjnzrKHKYHmqKNenFMApFqUIi3q5BRI5iRt/A6o7BRHpbeDJ
kXKyIthqbgPguu2yLLYBh9LIPYORh3aCFqOIcVrJGs82C+aUAJ4k6hk6ilcwhcNhzdyZQFhKMZPl
orG9UEWbecF7IZ+B236zXJiWSkHXsBsvlctAHTOFk62vXxECNWIpxteflYQFPbCTQjk8mqhElLXA
x0Li9aS20uYjGBOqCz1OIF35RsImjjm7rDEiTCB6JGy6tBq4DVca6vi4cxtqDYD01nMfkvxAji+X
CCdEuWceCnlMjV/ZMgRCaRRB/PZCvluPhUsULp5KYszERxaSJDsFsfM1t/YW2H0nSLagtIigbyTV
OWPLA4uxZhFQPOk2EgtNi9KiU8Q4VNJD/iZIzJpfRsvxKbOH70ijkvXKO9xqVKKeM8nzuzwIHsXC
VqmllNt83z5WcUdNTI3fgidxH/pgFtrsUlnK4lkEEp3Ssvk2CEgClgNqojFG4/gJJciVtk1TwZmj
tjbWzOjpj++VE59q5Pnkkddd7wZvxLUVtZUj+2c37n64jEEkShXsYbif8ngrkIc2q6s02LP8gChx
Z/K5VnyCWGQMJ1Mb4VnWUujN4qlrcY7g6OgIDIYCP124Sc5w2yDbsVEXq1WgUMZ58RDui5w+f/ug
+kuntzQy2cRfUwtLqD1s7ft/CUcRR0HfTvDEc8Ho5vvP+7G5EQHEqrjrQL0uF+wnVu7Y+yljB50+
ujIOFd2Gv+C80N4nJ4sqRsw4ez0jEspkMSx/UEuTzwIyFx1gdiGdEsNV/idC5nRPi5Ai8rG+vsBp
Q0zZLj9pn4r/cRmYOoP3YPbNacMgRfDUnDY07eulEwyjQGAAOpiMch+LBlRUqmupBD3PuGYyBeRU
afKjMkfXh9gPXbx4MmY63Mu/MUY9c3MAtC5x0INR7q/sWQfnIlGki1u6D2YcTgen0a6U9vbEjcHE
UXqbAPhSZkQqzaSJk//oxH9uldZXRTXobr9wo+nGelmSUQeCQYXEfeDvNx+h+kzAkqQKwgfprSNl
hAJqSjXU+9jKHssxMGD2lBTWkxu/DykaVHCLv4gZMspoVR9s7uEReu6lsvbM2Us3AEDmocLlCpmd
vVYXN8MhyAoz4hV8IPtQkYI1uhPspCPWRo+eSacuGihPwiSQjGmYcUlytx33NyoafWgHnuW/O8Ty
mRngtTEI5ZbpAuRMl7HskyR7dhCES2K0mDsuSQ+aPzikxrRqRL2E/yC+Y5k6T2pmVDL4y/p7bpd/
9w7nn8/HV+4FVFp5TEis76FuFz5i/CY4+iV+NfoZTEx0h0g6F+FcVXqc9BAM5ZTjNT/ko6H7SDTp
jO6Xwdy9UU5bGF5FVNJU1FkCnTBMVh+tdiKtDUV98kOSHZk7NDCAlL4NaIr3OxOmGLo9zZ/aAk3N
zThAPEmUBRosy+7EZIgzXtGYIqoWT778UzA4lMWFtW034g4eq4vgzZbroihq46ErMzzJlWSboom7
YGxpU4OseTNZ5Se1buqAZQQTDCAcytNC39J71VXURGumUNeL+Ke2r24Z9QEiL1nL7dfXt4ixTJlt
EXVVjI5xqXPBPF+ehZ3Xutukk3cO3V5zQO0EeQnazf1x6EXTwtmnvGlc+TOLCCNUIiIeKqVbnYAc
Pj1/8WR4cgBJikFSPSagppkwafVS4MAwAkff/eCnVhsbURRcns/oyz6WXfFgPpM8HbgWhYTYwe6D
pphlxvehzdSoRswGXfj2tvgUJNUfRtsPj/rbcfHrPuOD4ZCmk1cncm3tkU/aVyplBcfwUv9s4HSY
SAt1+UjrjesPZUqEONUOpu8FSL66c8k3VKaI76yTVvundNrN0WJccEFJSpEuZ4gylzmI5z8JchPQ
JOyMGAO//CRuNgAQJQzuzScxHGLsU00TySRLiKM9WZxen59JKGY+ilzL/ACRMwGuNabRjEQ8D/sg
b0lOlha1DzG/JoCV1WbwHCgM+v8NmJKuupo09PawuhG3LreidF200ftoT8Gtndy7+BflmBZQn1JV
6KpRARtAAxSKGR0oYGWaoslusy0MI1u5m7KwZEhyk+1kDU8dJAZcv81/6LBScycyscEc8WXwdtOT
eiHReFULjcH0uN9O5M0jvZQwJo2n7/WC4iflWCyggAlXkUql8HFXoa5QJfb6PjlDYtEkI1wyVNTQ
ZR4baHVlwZk4BA9HyRdujfiNP7Mt1OpK/KWGXwxYixCGqcg5ciifVzlsVyXBdOiteVG9j5+xcNUs
bzZlsHorjxj9+9QBnuRAUc0muvJvcEXOXNRKljeXNdOtOR/DLXdO0rUW840+fKM39sx3Oh6QOkSp
tHXYYUehTWjAJ1U70mloyUu/A1/jwts9Rci4nOGucATBGaDZe7nkfS/rx0MThsyO/zmFPO4L4emE
P/cN0RBBhQ8pwCOTC/Kh11EU/a2Zt8GgBhIQPAhjogRNNGvrZlBlzqBA1LE6wpn2N9rSM+0fSA/S
W9zXkasZSdIvVWQ3NUnslO7+QQpKYenlFmv9PX4mDnadzLXE9FdtIWdDY1Ag71e+s9ENMCVM8Qg/
usN3lwqLM9+ZZ6MSoHHmnp7TmK2m90lgawMDqdsdp/q0/anqVji/JrNqP+Vw1CBatofP8qqTWJEs
RRoqRlp00qBTX0RblH1RHaNk0NxNjjHigWttqktVaXQZgzwDQQNEIMfnvcKuZJb/cj2kycF2I5cK
3XOjv5VJbagP9DY4vN1nsf/JWDclXOajdlcMXANsZhpUTp4Ikxea3eiqmfyfeuNiQsih6RkwD+LV
p86V0jvOaakuHhZ6vNmluoRBbkMI5tA40YcWRetA6U2Dhygf1/4+/bTMxgd1P6o/s3IH6qSC5J+6
R25T/vSlqCLjY2GWCzVyM+IBMtJ0wIQ5Wp9DAeBEd8HQLmy/M0uZdm3B8EJrBXe1l6/bzVO3yBb5
/kG6h/yQPhSr5kY3hSkCoGr2SO/XQUtBWmFPHOPCQ8rbMaOBSBb2YRBC5V+QkV1GzO9QlmOjWa7l
Q6RS1fTqu2NMuytSdNY8UXT85xw9wEvifKF+0LiHc5S4m6BBp3HrPzToqMlk+CK/SF1uPaxWlYea
HDXxUljftUQjiPLeCbzysY6bZPDAJXoZGTa2Ti+Xw4plTKArHTEixTkBskuivM99H/MCEARxugyC
Qr+pZ5Ps1mw9VtNaxAld7l04YMBJGax3//wd1DQzwJCWtOxH0mvADGTiEfFmjV0EwKuwiBp2ghae
qF8NrDUGDNfPuKJqnsucG5q8kxXPT0TbKGd/SNFzkZibAgjsVJp4vuazDsk9iljpNZqVrajvHlAB
hdk3byAWpQ8hVhz7Q+r1Zgi8myJJR8yK2/A+y8b8nUtAysbrkMVVNrZ0bVs/oKZ9siL7yfYJfxE4
TETXYl0u8LYOcT9onMy+6pdWQLYKkLprK9EAgMPbTvZNGYMTpxb6/MLZEmJI4o8dsQ0bF3MsUy2R
FeFtv9Y5d4u/I4wl7dDUKahinQbQjxcIJRqPP5/gXVMowXmpdu26tMh36Xc0jRpGFBF63wIU9Oaw
rcGOuuh/0wJ7OREfbJcBvc+QLBqZvgejEoU6fnyGGpbAOAQlC/vJq8Lpbe9Ff9pb/TTgRDtjqQrv
bdIUjZ+t/FBeVLbnPPZlceEdCOPus91nZONEAPVZdiOoJauI8/GUcdRMBQZ3gNYTdXcZbCVlxvjP
xHAy9R830YgLeE2KjXGb9Ozho7BMN2QQnGy5eNsO0ULC32L3XKRNk/tktXDySjuiWt7bFyPpFRxY
nLZet3Q3dmVhPn0Yr3z8D/kc/R9tUzYP/cR/JpVJ3fGW4za312D679It8TgFHcGaRKENOHBxl+3y
GHs6BiIHBPNBIBokLYjK0CbMyH6K4hRz44DKT+sk2EfpXenxrYDc6Ot5OvTUdFZewSSI9YS9NW/P
SEKwrp6YCvsdODrxO/hpN6QKlRPrplaiRhERomSERynRSZOfOFfxNgQAPfjkUzFBuG74po99LQ0T
X5AwuABuhBgW2ZYhncfffx0NzhPKz/elyzrvXOAEjw4JCjF9bPGjxEbGs4LgTkqbdHTyNwWOMGvm
IPH6sLU3BzRs66I8DJvB3f+vUVpbkqgV6WZll3/V5BtNKioRKOCf1y78TZ9XBcQPdVsxq0u1fgQ8
sLF9fTur3l9J2NGTFwc5kOh1Onf/ys5rXMG7ZY8D1d57gv3A3ZSM+YfSSYbHupZqIe3QlNo0bWVa
/vBTYo1oTqjgM6dFQ6m/fyAw6yoaGzCKpNrfml8i4BG9EkGh+L72uHRdZRmHgeejhI9CL78NEq3O
ldVcBzmRT9lWHzhdYYK7rMhcUzaAV1Il93lW4OG9298SClpt/AqOR+aVzIcyfoUDe+3GiStW5bRS
TbjjpXgHTpy+Jdi8rEr3drcd8mvGCoyWxt3yjSIagzqPbiImXuss4+9qmIXckEZI8NiWD5AlDryT
liKS9Npw3ax8OCr1QKxZgnItllW6y3r1Eo45UJ3tVZDwz4cZ/sm4GNKg95ayKRf8wJRDpytVoNj8
Lwe4Ta/38eF/dyA7V+6K5Zqtij1zs/zPPsqYWmUHaHd5vH3nlTydfWCJHvNiQKOw4uLf2gGpfgNm
Im37DcY/v9nXwdTXwzojzZkf038RvGL1BLIST8jPiRyWOI9YxmmyySp+celAuRECXjr71d/ezs6v
rQMaUFYYQyx2gz0iJbYt9mbm0XKZZrsvdz+0we0l65XjpL1bDFW8cRl08Wqs4CbFmCi1+BunkhOS
rDB6yoaP1uyhm6UWfxYVHD4mbCyorY9N3iVk+rjhpulCe9P1eCspJWwVDslVnbktuV29fe1X/E8W
NpuyscFstq1NT8CDFg2+Np7DV8CeBkt6W2Qgdobn9BahkmFwg4CVrN4lgziaTAhIYVtdNwNsAPFy
BFGUEFY3NJtcRcwL6j4jjGvPCW6PVrlZejWYRbHkibvhe5+yqrwtwXbNbr+/pfvIrspQW01/Rruu
o1f/cK3whj+KFqgCtBIaSPEsFJ4CRA0CFrJ/XjIDA9Il19Vi9WdfaVpcYeI/6Ai0ONijib/P53cH
O69iWsS/YOPDATxVkEtq5HaNx5dIxKKOljfjhM14hxO87z3ai914tV2W7XVSRKTBxWygWpeczyC/
WEj72o7NJh33we20IH4MIVN8exgPAfTYvU0HS4ZR3i42+66rSGzT2oYzmBVQtZrWT+5snx1Kl7O6
CuLBvbNHFqQIYKQOZJvSfJRkysH9MvuR29ElfY4kOXfkn9zm3WJdtdmDDGPdxg83lk9m98SrtVpe
XJG67NVy1wBpVvGt72vVrib+rNmmwEPT8GbhdykYYZfc1odtsDH2KW1v33AN2+ixOcSJtw2uh2hc
EULAPk+3Kw+H+6p7U+zhtTVL4gu81O/eBz4Rdi5OKBs4MLgYh81w11gEjF2VE5rXkvbpLb9ptS7o
MK7LeNq9cTvnsw/Tx3zXPu6GEC+XvFoyQJr8dRJlu7sCGPzGWg3bKzei7PB3xfTBcpQmt4uXbxZO
/9VpF9ZViZntug4QINcB9YGVN9WDV0/Nxs8OIcYsi/3tAhILUbdBtbFC+GLZgV1kjRylU0NhEhy6
b+bfseQpOVZlwMyBXf0/zDZ2iTVw9zRb/g+3tGhgfTVZ0Hzq8zK7afyGGbbDx5LqOmoWwV2/zALy
jobl2/8p0gZnsDz1IafZ2cZ4QRoUrycZeiMRb8oAZ1PuWliFLeqDevHU26T/TUo3LKvpqWT+s4Ew
tLpEwVucVJjQ1hDmAlFK2Xai/uyacJGXrYMw/Wi67tn8MCkjxO2OPBbQMy9JkWwaiUi9CFL92aC7
AXGCTYXCLGZug81jmoU/zTsTseL1fspEPL8s+CGrELrr0I/QiMzFuu6AVHXfrrCdABoQjHEMppCr
K31fhPedQdPEiyUCzE24xsEtFQsW7Z1POLkaCxMZC9Kfv1eHoDGpjA89UjYMD2egdkTGvhn2hdFJ
wSO5DXC41SjKSFZW0JHj6keVObfpxL0fWH+JYGtoy3SXUVB+u47c6UlGo1YW/S3ESdGIsokW6yeI
qGAHSBLqIBT6KL8iWdGYpo5RKfDoF3kt+tz9RisspYYE0LSzr7/PhQk8mr1QorTREeGfyzs98TqL
CTBL9kViUGpRE9RIB/CHjaEgUjKN2zVmlyu+MN8mg/wqqXRXwByRCxSh2p57NDUxW0JDSV2V+iJS
Kgh5Ekmgm+BpReUPYYtxHTw6ybTxcjLLZfZHB6zMFZET9WU0pjGZFjCap4P7EQBxrZ5Tad+yjpCX
lhROZkyBV23Qc2yPKJ1w+BGBLijCn0JgDshzV/bhneGRaARiAgFSMi8NJ548FnkElQeuqpLUX6oS
bI5LvonVZ18GPDDW6vHEM1Gwh/y5o0BFPU/Hf7MhTIoDDXMWBQMxHu+XUFa2x6Rb6e6HMHk3ue6t
OB2ly4mf4KSJ7j76J4bDcA1xiNTr0cv1yZFcbq2IxEpIlbQAr3/u4LSZDAhXUB8Pw92DX/ESjkgn
hgm4vENJoI8XrqqJu1Fn4kIgq0pBNuLUCxXKHGpUmSbrg4gtKilpmpBw7GMnB03X9M8UoiYIAI/1
TIj4PywR3W3KPGyWmCszaioPXCF9rH6OhSRBjVLVxRkSB8ZkwXGZZhYuLcRjlAuGCyPAX4+xQQ7Z
F/FCg/5HZumCPIT6BgmHN6Q52TTrf1OSMo27JXCIUNETMFzwJwMEJCYLPsxIyyb4hFF/Fx828hXU
+EKTFhFBCigFoptLzUlGbrHRhlSwn+Hotv513WUfzAQaaoVkneoY1cDW+Mho7i+Kjp9yg7z+yU45
OlgvAStDHVqihEcU/fKTdatttiLWb/FBULyGJibLBoGLECSBjpJNGI4OpEG9aanJPQvTAI4f0atc
eLC/gcSdIFtMzOEfrugPlh6j1pk237LDpJ96j+RlNKfN/+PszLbb1rJz/ULBGItEf6veki1b7rZd
NxguuwwCIAGiIbqnz/cvWYkFeohOTk4l2ana3iCwmjn/bvaqxeDNuQsePKooVkyrVOrB4ODu4FZG
amzZJcVDVdvka4sgiQ66/yRISyehQlN06FkaQvHMENdZY643uftaUWSiYk5P+zxm/5EZUefxarEp
B9hPn79eJ+j3ZjBlAYLEHYH+nAG8MB7bj3XRX2Yha1cUKrkMv1RQ0QH0TXoWJX2vhh5+DKIS4vR0
spV3RLJDrpNwwEwQNOVUcwsGkdq8DLma2K2Ah8qeV2GgWWjKSQQSOtcWkd9TmK2BTLXad/jgSMnj
uqf1ti0ryB1m9w37RLIQwXTC9ZGL2Bk50kva/aMpfL+CxZRgI2Wg2NQneM3UiJMgn6U1Tj3GJknV
xGwAiXa0s/IJxhwmVwoEkU+KgxGf+X/eE2DvaNtJCFgD+8WqaH4jCHLHHaoNjkL70aqcKA4Xt4Yy
tjXptJWbhB9PNftQMMYzWoHTtAN9nY8VAJZLA7VkJzk99eeYzEJJi0eOrAroAZyJC6Vf7tTRNlU4
kg5Y0UCy5AzBo+yzbbjk9vke1wc9TOOPl5u9SymK8cVqvnUODp+63Pu3O3VMZAWIW8cPa8Tv58q4
FKZqxzYalEbQ9SJJk2p71dbBCU5uZZ2Pz8oCfofC3uIQ0S3/tdjdpZ9PTXKIt6+LYqa3bS42df4u
pMMbHlNFcV7ctnnyQ2k1RQuvjdpAqzA1wFlStpuWfwN1Ljz0d0kUFKg/SLupI8vrpkd4ToZ7CaB1
llW77K03ooyTukXBNh4NdX+Q5JR83B13QTxdGf/wpZiQKvCNpZbG+G6F8vZGPuibN/8M8epeR767
5rYpN/yjMjAqAf156b2bZ/eHM03c50jlqRCskGdT3nvdGt9/fjk30LwEXitXramx8UqXTRer41ST
diRS0FfQ/70ducZCwqW4MdNg972Qbiya5LGPCYslEkbGcNh3fvQn3S6NQ6YYh5kkrk9juBSLp/PZ
LXlcTbBQELJOI1VjSk8Q54ZNCcCV+bOqQvVTysY8uE7z4GLlenl3WSXZ0bePseOsghXpCMtjxw3G
MkAl93jjSEOh8RL6Mn1EjZriHAGB8HYgUR4lN/ncyjnRFdhG8RupSI1H4TCsWM7Q4q0L35h7Atzv
25BQJsXKaPUADisiQS5sLYG0K2+KVXCv6/xJa65yW1i8JcvymJLhOvIvqp15tXU31+6QMAIKgGao
1Vcexus2qJHPAiyoBBPf7Wy/K8hEpfnT/61wrsXF2YWD/EATGglo+6xqAtzzxmZ3Z7SE6YrgYStF
2LwNKT+UIptOj+HsVjCNC+blF39s1+GmD5niyzwWzntKtMWxtt0mWVdtUaIpwIqJkHbqEkes5J3K
HrZ2kRl2w+O9Ks5hjfyA5kByT6PutRppVRWDWm0xjFUDaQ66W6X6s4Fk45Rc6LJSyKhkrxJgnPgR
x3UBKsUQ7hbBGvqrpc3e3bjIfwq3faNO2vIMjGi8Kfa7a9Wa0p5aqm4/fOGvb4XB6sx+MiOlO9Tm
aAEVNCSVkq3bkXf9kBt82NIPa+h9E6BE0BbixJEK9f/D52MGxHAQI72DfIGBWXyLfDXVbbWeHqoV
Ggp4Xh3eCoxTDo0ONA3DaBn7ycljveHtZn7H2vusaIAy7947bfYaLdwJPt+GCj3fnPCf1AO8XYSW
oJLPn6v3aWDWM32IJrepm7SxuLqTU4IpROpLeinSvAjZhfITP40/EjfrGfARO0BKfJU0r6otpM2R
G7eYwgEqL6QZVgoQf95MlY8enPG2yHxpAUwOQyyj4FCDO6WN0DeA96EzPzUGzKYrroGddP/qTPYs
GEtiimS5Kk+kOVKGR7ThGmCCsm2fbGBvA8avHBKcCwSaDuf7ZvNQebubdVtcD4fNOcZ0fIg02jZB
euJI14ggK5Rh7Ihnhh9tX+8uJYRUPqr0wjIO6B9kJ70NgiNRKbvU0SLcG+ZNYbtAStZgk+CcVbEy
b8igWE8fXt4UfyjiRVdTyqH9p+taTr+ds/12IjfGfSMjXrRNfigqSqlGFg+XnEFHnlrKIeUx5Q+0
MbxoQ8Tq9pO0ASiut//39FSm5QT4p1byFFPSL9bTXHags1sDKYTvR8aPJ6WNHRwO3CNhpLARL04+
gyDcSG9hRXc0ePMq/iEhiALOlXOSE5Xz8pv7Q0EFKIG7SxYTF0Hksv3ZjIEhOM680/wAXTqP8bNY
AQImJzL4wM59DeHzuLfTPRoXjjcNI1WLyfp6l3a09VpXA8yvqUMWBoQBd7eaw4q7fRW96decixKu
haoK61Ob9jgpbI1hg2F1ASNK8AAtZdFlFfjb2neLN5HHKD8psmDMaFLnD1XlwXJSIqFtVr06ePHm
PI6ovFfdJ4T38GuAvxmFLHOyVJ7oeJnRfPXEYq6q7irLolv35ADYY2Kdma/IuPXWcSmQVfj8mJnX
bjKaJBthnWGVywpeoFr5TEluIzqLmNPAqyVcmMEypW1MPUpcdGxC0iq05ZpiY4c16GoekNjbZUOr
N1Xp+eSuGFkF9r9j/ytYnIm7EDIpiZaaMoWCEUQBqg81qI1qp3+luRGM1runZJrHknXEgNKTME8j
XgfeanHphr0LW7apRlLQYB2KePykzHaTUqbb7Dbaq4jZVQX4BsK0y1bDMVk3FimywruJNbQBwMOt
JPhHeyJHsa59a6dGck9IKvjyvrDjIp7fA3GMsCRGC8PKInD++Qdq5vngFfWqIzwQJb3okNR8Y1og
kcxKdGv3SE33/7Hp4xJQzYSmRoZzh1mJ6pMsNud7Hwbn8B9BzZhlYZqppQNqaoeaE+RXlYX8IR5T
FlRBSdmkMKzBoNMnMVPIWBqhNNxIm3jgW3ou4gmzWn33eogepIqXppNYBQWRBecoqVX15mO4Pweo
J+s/IteQIpK6SqJeuUpy5K0qTU6L6Y/BY94VhwhoCtZbBUYv3hn7KeLui15LYVgUJN9LzNGG6GwT
6GQpoKQMyObVv4KNGc68qgbgBxzSW9BIKY18rzq4FF40P3mvmpyud0CHrAvPaqQrqncpYSq5CdPI
QwALXhUr3faw/W6IPYP3yih4wMRQL6QVL1CCKe0WyxGq2DVJ+OMx7gI0eI32zgpQUDyjzFYV/tSA
NNtddVUiVzhXR/4Y36BBpWjUTXjLvxift71oPOnVk88QCN/7CvpeIus8gdx7eVEegylajBqHyNrk
QrH//m99OVqOypm7aPW/IQ+AydbgisFWLVta8MrseBCUey0jj/Rj4WAf1GkJnpv34EQCIjVI/eWn
O54TzdP5ODSBepD+kuX3/PPPhDRtCqcx1o8VhWx0P75Z07G1eXfphdiMCpzTfBO1Ll4JzZwll3bg
AN2pcKBiA3n9KIkA87cDPQkfQL+4OjPUWTYlyCFIDahowPDHrUMBqxmhexTErPsnwxngNjHjmFDB
HG0kTor8Zb2h024H8++/EFQewb765R42tFi/nuDZ57883yQDyW5Rb0emC+SKBsxWqhnJAbBBIYBr
wlgB+xjtysVYczr3OoexCxHGp/P39Ch3KzZ8dojpufxIyQ+Y/EATnz9XM0XBtk+CHrwSgqWKqE0r
RwSYRz3a4lLz0hWqAIhb40KuVQEoT5tVHSIs7tBp7rrzpAoaevgY9TsDtz55QQ2p0Kfz1TDCyjOe
A2WIKFKToQsaCu4sr9tN510f7M7LoC8uoPkCppdz7ZpatEDH4PokIwxsxcTwJDprO1WaKWoZLA6S
JyAx0Xi2aKo21zD7bytyQFE2cSXa3Ixqwja2Y/i7pjln/Ad1Bli0M4o5C1uzqa4qOxieBcT/xk/y
mGRCaaIcjloAwp7b0AvBSHcIZUzEXzXrbXkhZTdGPvOLqE5pUt3dnFxQ1PwYelW3FMfVVvIJKllV
E6bsvnge/LYXcTATwV1fu5y7Vwgf4dBRTdsKvN1KR9Dxqi1zV3K5CdwOa0DEcEYgVTjZnWc4IcvO
+Vq2HCB5imDl5e157I7XYmB0I+2WxpGaxSJt0hC6LgGW12xCu0C5yKotPJJmMQ5owhGg6pQU8ShC
RVCIyiFNP9CRcXqEW3CEwPJMdmgNNRl7J1zAYI0/OUEyljvGoORS+o+HDzi13GvTMDdjhLoCsYAc
lf5jyyq1Ng68yJJchBnCnMZH5SHXN2bCnAk2q5/RoOyYtG6hWegcDRoIjv4Ait3fXpJK2XPyoCpK
V2tYoz2qDRbHx2hGgSeMtmrX5iqleTg3AX9yO7Kihi6PCUxGIbqh+Sf5Ab2Zs5kQFlG09Q1hcDMs
NP0zxSR+Rw4jhGwxyqNCNFi1FSa3B+D26vrGQHsxKJ1FOLv8R+ctF0vPnzqDx/Wx8zWNxJFJyZIy
9I+NtnnbU71WpeSAoKHn/YpHFmJcDKRJp6ypcEagcmKpHJ9nuM485J4oiNRRLU7ypuic9bYjXLSg
QaIhfqOTXD4ZO+iIPDm7XFL+p/TKKeAcYJCB7Bdy9ii2h8Q5Kbb/w/0nJwPtuQsfEgHhPD/PUJzR
0+2HjAnFNFMBAA2mrcoAjXL6W0qS6lH1gFKAi4IKoKZqktZC1Y8IVaEaIW6tBo3Byy/NKv2fH7by
jkKrEKuLLc4ywb9dzj1GG2f2eGm2k1IdCE9rEi4CCDgPZFNeCxla1FUhVHiXRy1XY/hqGNG1oHj8
qVEkGpdg7zVEvna2IrFNRINcKIxMmRpiD6zakDnM1nmtvE5AWrELQ0B0REEltJVQG4vlmYLhcgNw
1W+g3FTDuDpbWyCjM707lyxDDbVQIW2nITLT7S8soMfrSd4N6xf0Q5c+4Pl3c7LQcTKXcF+FDT1N
HmxHUE4cNh6RlE+gpIIvNOFrqADU8ukVYZfnw35tyakmPJXvevzJ6BlxjgdY4DHDo9p//lxljGV7
f3A39+maA6OcV5iENtVMNkhUfTKtbjRNIxvSCPkoNN07qxEB0a5BTDhwgM15q1uuDBu4FnUTkLrQ
m6jborVCqXPhxc7OChAI9kOfxgS3qhvgUtCVMaes+wKdkb/yav6w1tkhdy3HbxoWUCH2RaFkzrND
U1922T47DxvqIFlOh4pP6JUcJ5GDwKoNui8Shrqy0XKI5BeEtngo2szqW9xE0SWeuOrk2JrlJwXR
oMwzPvG44NgoRp6/uoboUU7jhMRJ+SihTaUNeYoQkMlRDZ0g+lT4neiwVPIOGBaOCFWigkn/ohQ7
ulLIQFOYEacEQ83XXHXPH8w9BNOwY9gFTl50pCmpRefpfhtfFRMdp5kR+yi5cO6pSqziO/KQMeMf
c8+9QJMvyslF0SyJHuG3rYvIqVi3m+tiJCLSQXxkDIcuQLtD+yKhZ0mnkmGwOz846X1VYSY1LJnW
HUH3nOTB7OnFjOO+j2r+0RHciaZIgOk7JKG1E9V4pYLAKxNYDhwJU99dENn2yUyb7DJv4pQmV20Q
VgrUEuxqHygl3deGvFT+5LagtLV5aVWPUJeK5szJWZRFzpWHubHySIgFXTKO/t4UO1LRs6yNj8Ks
3cPbFZ6TvYr2tos0h+tobb7ZaJKUO/aqSnNzbdQymBWSNriq7iLtVe35KGiLwhsuPXpz3kT2Nh24
AFv4F/tGwCoQj645eeQRST3Eq7X+GGnJNRir8NPkgQQO876YOKsSM04oiMv6quXeoR/kJ6TZOmGk
2O5wl05zjomZJ0CNTH+D4OQ6mthreGw2N6YeARc6sL7VvsPYxx/nHfh+6aFBT1nOJKscVi0iBe7Z
qDc88trw6kdUVWmHXy9QEVjsHwM4bJ2HxDL4d9pgVpi5jhVl4Q3cxu6WzjT1BjR3E6UbxClhJpK6
Wo29t9smV0HiJZ/clgKjZ3zPBcgCcXdZN752O51qEWrTIUOSOxjKSWeCkHKSwnC8UfM52Rwfzspd
Nn6GNUL75xSHnznRmwjuuJHPQjIGcC35u/iqq/fVBz/uDrezO008YpO5X+cNiXfnTs4bkmSoqtA9
z0l2P7UBGbbh5jaUar9J9v35fyGbiqp14zp3NmY5pJ4w3SloUVXC7xciO5EqE92T4YVih1oUd2GB
NnIa64PVkqnnUxUhgkKW1jpNXh1M+lGKN5uUzS0g/ULEDGOOjFs7IFsZUrT2l3JCTaPzYRzCxwQb
xaFFOGAUI4aSp/dOkXRHc1X18MBzlKRkA8AWLYhmh+WSl/t8fke9Zbb5K4mlXOmMhY4L/pfXVvHA
GqFm07HC5Lzi9ZzbAVTkvGgMjQJSldfjQWrqMKzIAtbhWMk0MKDXUtwBa/ejknWUJKnkSEEeymwQ
O2eTdDREJkUYeGCxU2wpvVEiJ4LFkVH/6nWta3bgUPsLyulPH5Jp1IqJk4d0Od+uHzPHjRuPuBhw
HStJOGz+Vc/z63XnPQjVUqvrYaEeMshghSTF3FADH0XBINSKl5ZgJBS2J9dGNUlDnSZy1w+aq2Lt
vJYhz8adwNO+XJb96T7wA6aiML3MIxNu+fDOeh93NdLsdwykAiMipiAFEEGizSNWEzaRcORoFANl
ufXWZUMXyioqAg7fgEnj51k4hoAN7vC29Z32FVsGtHZPZ1hs6s1DemDHqbM439Fe3QUFM9r7cYUK
Pv/crj1wug2Fe7Hpv7QjpXo7HcgDyrlSiEWgtkhQefJFUVUoKE05RH7/QCQ8wtY9D+bGaXcJiwA9
1PP8beekF7b1kfDdmbb0GtxPYI6M2SGV/mM0UVNsEC/sdsUVQzma1/mWvzktuQyraf3ToDAR51yC
wJ6Tq1Ixwwj7gh2p2CY/ZpcYKB/tr+twNI57w/XDUg1Zfi9/l6NpGWwwthUVhAFjhcxcnA5EEKFr
jsLpncjYlME7VgMzidkWcKJ8EEA5Td7RaHHZOr1hC44fvpG7VwoCAdjWPcaCspCWpO4nnvK4zMHb
S1AEzFLEeJ1l3Hq46xB37qLpo01K0rbP9ndpuH0vAPdw8B4mz+CrgYIX6Iuars3iV2ZoP1kRBfRl
hARSFS0cP1Rx9IqRpu8Fw7qJSr6eqCfJeLih/y7B76jr5zWTu41aZoWjFqphcY41uCwO65h5tRIP
HEz4eR1Ed3p4JdlI2qZ2SaShxsg9ZRaLwtumu7cr18e11Z8ybQppWFwMIUnWUkmu+f/L+CkIs5Zo
M/dx/u/Q4Ej7FTen1CQNDJMTvchCQhN4cZB31vPLyxSzU+SSfWg0Dn9NgIieNUerZTqc03ugNHBk
zXfSoJgTi0FtyuK5I/A95HjAnASOLd7l7NduF+1JnJCo0YKYEbJctLtVzxGvWPgUHBuQyM4ngeZK
d/B5tMbURjdYOTALiAXFh05TJ0mKAuOcnjoBcvLlZ7Wty/Nnldl/HcWQF/y/pes/zJztZtjuorth
jxWxzQn0KuZDT9VY4jkJ8Pc0azwubljB2KEDvGAkVHFBogUGJp+zIoLKBT3GWZVuUeNpbFs7rYFn
3SJmHAb1p9ltcix/fsp8UFq5YcPfn/ZsV9kiomYGGPS56zMa1qjHy9OQv3C2aQk8a/vpHwZAb+if
nM8ca1+KbLf/TEdBiZS2mCg6hxPNRcNb0ITcInXC9jRDwVQqIbMKI4QMWUihcDiF+wLwGLgIndBQ
b7+3w6Z7ZTY5ib8Aka+GdVvfVE04I1lbeR/brN5cm3zyPpWACdhsD/lbt6euy5LucH7Ix4buON8Z
vBTkLxbd2F0Qep7d5838LdrSWkcOoE7Z5ykuYswqN80qDW4rZ7W99piFfJ0auT68LYDQBvcIyB41
28GZ7xhMGr2y3r3Tfex6uTADmfkRMFJOcMetliG/mEEYGlhP2RtL3W8w8pNDK52XFqlEQlqkT722
lyATZ8EpgKDdopcmrk3KeGW5pQ3/2hDcxfwy4QF/MVhjWUzQanMJRwgswJVovBf9Wbhvsk2zH0tl
sN4qM1ezVPSsBaECCjZq6fP5ma+bbPo8xps3OuYVIEodS3Ly+Pp0rNaREFTtPyGnmljjo8tbjk8o
5z5E+uOXr1XIRQkFTCpzFMBXO4PfwNfphJFCViSpXopSzDAqgqcTnSAx/pNaWDWuhPRehN6ZLB3x
VqLLB4DXp7pWUy8ksveoehQfpONtgHWSTkqRGlJXYwO1Md0osD9pnJDGingFQXpl/6WKIX0l45Bw
Rxihop5CcFFpqF4+R47oW15NxHgBbkEqPwgOXZC/oVoOsWx1ErZ8Lq5pGUJsBQWtQeY1AD7iywEo
bs/+k0uduwTLq3MWAbFJOVKURKu42+/eSiKBFooMWkYMZC4gXjy7y2rMT44BtgrV348//OoGoJib
27hroIoFFTlHoFrUb+G9pgN1Zn2DhOKTrgTp+aKVDqcddLQ1XcyE6KxQkzL4TwKkYRgepBn1MLdE
I90SKvVPLRSfMt/E0yrztM2dsyHnFuo+jr03n83rNcNK+ITcXML5lHe4TQ5X/SbiD0bE64MKSedn
04ZYG1pYiuG2ej5IYZuddaAHkuyRNRPV/AOQhkTE4cnpYELaVN0nZoxwX3Q/dQdWTCdQGkCVYIvR
DNsDHUUBxCBZri5KjO+PA6BMD3WDCk/eCMRqIoWF02o4s4SXdJ1vZ+SewgKlNLTiA3G1SsjQK0RB
YMeTW9IUnVK55YalqVH3pQkdpWrZ023YUSof35EJ1kCGDJWRbG8BM7lZl9emWof3Oi3U0g4DkVpM
NolGcnlQT0cdrbGtENe8DzojuI87bxRazw79xWDYKE2+YMORr3g/1zhfX94nRzECywddQJx5Eh72
NdzNnWaAS3fpcHad7ePgg/4Cv+6X1EVcwzhDMuKFSQOEkusxVOanBOPa8sbjevNmoIsKaF2Byspg
18FQsEGMwqWwsQ4Tfy0LAtShgCJrS833ZXoF5MCkZc6oHUiTwxpy6uKjxi2HyVicoAiOrpyQ6p1x
k1HokpUYHqHdiHi2brlfMYwd/WnUakwO4XRIidMZSTFBAFbP52akV0vcAfVJC2FgpWWhUBKhlmHD
mm5DsCctK0tPiwc9WQwd9Rp6WHUZzF8kLYSHfn6INbu4ypIWq+Lv96McNgTJsD+gliU4JNdT4zGC
oH87DevrFDUNxqWftmfN529OTkwTHyYsz+rp/cvLx6o2n51XXIqQGqjC8d4R1LHohsIonss5Kzlm
vaG8jXy6PJPDhpPOjlXXaT+n7Y4yie7IHJIfBrP6hSKaPI9oslDAWAosOCS4GD12+dC6r+Ze5NDE
7nAjIErvAPxVzJzNQwRhSajrzwq28CYi9eI8ivB9Ul9kd9UGTBM28yeRRiugSfMz8hmXYEufkMCs
i6parc9d5zBcN1nQ3pYJBlc7daXPwbCKPsCUPwBZOTkg2Ejuwdm07vIbEVxzoa4aYDJdU5LmLsBw
sz45KEAn+/M3iWmGPGgyMvFa8pTPv3VerTaB6bb7e3+VfgUOv7LgBDe0mh4bIjSvsLWt7uxlRXii
jnGxKpywX+wotl9hUaXM5i9/5j/smlBRKiDmsSGkPFw83Bz4fXKYvIkRpTAwFn+WPlsKf4UEigop
pHEXZqSCtuJQk9hSILoNGZMKSGiYWnzlOTsVc1pI3Zpb/7107S8/7xHhFq6xg/rIAg3DQYHBlsuy
35hwoPT4qBQFb969hmYLqIi48wXcgVDdojW/jGokNcjwJUSydIS0gnP5emfqW3m5FDj48pMdCejI
mKN8JGPOInREsjz/zP1+Cg67oaDHQuuugEzpazXvPcrMt2IQpj+n/yjQqkiEf5BRoiJYwcu28y3g
UeRtILD3LKx2eD+xpGnYD2VVi6SbSciXSgyUw0tWKV3oAMH6txBfs+Ea8KM8p5AgtJZCYh/cKL3m
5V95pGvlVxK8j9abt4+qdZkmNcfu4TB3u/kx3RwTaMoQLSXH22Kes95O76YeBZ++Fsyg8lHlYiNn
BUCjENK/yF5Wp/tsk3Hq8zx06oxGDDxfRf5vVSFbv2nTLqA5xFQp969SCKm43ktrvmqLD/NuzUpW
MU+tBG4Jb/tRiuFDYa53QX6lVLawmL/NdPenD3wr+Fw+X8jTIZEHs+SGev584WY14usrQBhaSmyK
O6laFWr9P2W6FP2sUpXgqlw9H6GJblwKV8kQQfO/a0UXW5UXM9JcRPPKfhXLLTLZwgwYhOS+ypHC
CgZGg/BRsrseaFrAlG0a+EPDlIMvZKrxidVxdNSpX2Ek6Qp/OevEXnu/fQWn3ZGPAez5XtCZHKUR
M3/SXf2t9buPVqtLEWAHryMO1w8AtETFgtkGrfLNELoXJSOXcz7T6WAlGyL3/BOAO0WAPIY8MZ5y
ITdh5rp7iLvYMP+czoUS2AbMofTSgxEt8r2YiL72Ueplo+S6Hy1GXBEux9Lo3eJjg29HS6NYk7bT
hx9efnlHQW3YdMmLjxgUof8W2Mbnt5fXDOUmyPauoVjk0KWxUUWuJTKQTdPuiNSQ+085MJbNxFM9
uKgwcCRzPMsBUrHjEvhXj9BdbzO5F840PNg5nvHwKaT5aQv/DpkxcEFIssBpXP74dOAnxCiIDUja
WrXDYpVnh5jJjyM/QW1rTsYZrbSUzxxezLuYvolQseez471SO6CZTzodFLJbrgnjGYlLOo2T6RZ7
/ulRQGBu8oEjDMtzUQu7SVhlKAT59JiClRrmRczy/OVab93pk610y3D/Na7NP1bOh49LBiKSUv5j
uuJOfYnqrgYjSpORnQNc+vV0zLIFRpZPGjIvnbEh5GMehX4X/aFeudPBf9C0+N7YeOqqq74LnLMg
H2PjKM2+idwumnNkAjdeG9vAWznlWzf5IaRa/iFvJDCh0fLBeYATxzYpPnoA2e5ochkbe2kGHPVc
7ZjC3gvfJDPjx1OWHqlUb9MgfBeZLzFDYf32AJoWXhb0DhxfNAKPxxPPxdJSqmyKiQFL4KXbJVdu
M75V6LtAUDFC1pzlMYAMQkJIQlR77yv0BfSs3NACfTA/yt6hfEGtCNk29R9WD6Erz5pTKYpteovF
HWB2H1kabBI0fRpUa6f58B8qgT2Bbi9O7NDjS4YKKWaqnUcyHnN4Fz18P3psUWfMH2ShqaSlGOic
ZGW3t7h46JRrXB5cteOyK0oWbyAHDUpTLXxF7g81DEvLOcJ4AqvgLfgblZEgV5NspKqbrAtdtZQm
SJ8WLum+Wa4zKIRwRaB3AJPgLnZqXUDFUmLdqZcO+vx6mqrL/0nJAGxDdXkfraorCWDUxaogVaen
w1CNkVL9T6dV2vk9R88Fpy+hl/JhF/dkflitpqj1xrt+P5yN3swJAVaR0BZEVFYTr1vxHfKaDujR
znR7akSE2iVA5/OprV9rvKhmTVckENpprwKq4kyI112kXya/CG2TlIUKh2gH4Eb+GgXMuUS/UcBy
JpH3qaIh+wkvI58VYEy4klIoBJypxtSnHNCQlD2dLrO3iVB7qxUrS7QYIL2pkNPXHh3IoQWDSDks
m6g9C3ecixwzZsuzaHINASqpmX7Kql3Asqr8z32OHJJ4NU3JbIP3it7IKzDqkfFVGsfhSX3DnTGE
ZEkzxE3mHFeOBYUYa+aNtwnuDts3zpz+S1WCJGdIPt46PiafGom/333JG9R7v4iKENnHyzsHMuJ4
vSHx5BPw5vAuHDkdx7punCpr30jAZ2CmhwGoSRnMWIZVQ+pu0/PqVz2WMrgwEUBCCrzSVmPaC0E6
nA24Ia0rCB/h4PK2+HuJhrm1PnCU+zqUtNmMJ3UT1EfcOTcMUUR/P35ScarMctmaUKaQf87DsFsF
eFihU7ED46LtIfHQpk2gioYlZ3wo7QRUj2FsuUjwNk/fZKU523n1nSX/1K3hNJNnkaL+o+CEgcyJ
FDWi/v4n5fiwnn7K3iq3y5AF7jmCnK9C8l3OYPmp5HZD0PEg1lMngfLgdeybllC1qtj8q3A5qFWq
6krX64mw4yQ+bgyCbzC+PomfigkxABed0tBhJRCHIGybib/X0ahcThkL/qI/OK4AI1F7cj7Z3JHF
/m3GnvfXrAwkDUYLHkDfDT04GaIkzKC/wBtEk8DVIhzRzGRCyKtnszdbCtexejf7dJJ8FCsMPLEO
/3DsedysOMywhUA+Lk5wNx4IzspMSBAyAgGw/l8X5a2mK9l7jZHnHgJcyRraDqwYzkcCsXwPpiEW
T4BkA/N34sH+8N6Q/dG4YNGgg1myYzkdnJOPHg/mSJ4LY4Km8o0MKk+TeSrPMHZka6lRRcR280Qm
/uqa9wkAPHyyQz4gBE5L2CwluziUfX9NMsUKdA2mYwESkEmROD0pSfdjlr/LS/eLjIw6HhUAIIZE
ahKVF1K9kvB3PgX5RTb39x5HYLoGAsZhYJOj6FXqPj2Pp+DGrUgbZbNqcFwxY8kDAZ4F5I6ozbkM
e3f3/eWXbC+1Z78DTx6y7gCBd8zXX/pBoEkqjJEHY1XEdVc2l0nU4H6i/on5/Hv8QbJLSS+jFAcN
nxwIwiY5LbwfWpLuUJKkOw5WjZ6JlIjVcDFSvMz7D/tV8Z80QXTf5lQ2RNwTTPtRuln7u0OZ1sHH
vS3xpeGn4uAg7sdcoIgASe+VK6PEXPk9tYWdrXAu9kJOzurLb+EY8mGh6YIFR1GgxjIAqomb+FCH
dUduDO3mmtMOnsE630JAXaVX45W1g2SD6IfohUf5N1b5wefnbrhA+Ez8IV/sGUKvL/aY6NPz+t8n
HvVoV2DdAmnEYwS3ClC1WHh5vgtNNKQdXlX5sADpFNaia0CQg76RdgpKFsQojCJBN4GqkcKUPcpf
k0/BG4fCEhNhHJL9OJoV3CSXsHKjhFrLYinGviGkQcPcm8Y/AaW6IhCfLztIelA2NFv4pNhIi1rL
id10ty4jYnfZDoohxrTdGt1730UE2MFElf9+39Rv5qi/tE3TLwZPNHflem+jZLz24u7czoSAB5X3
2mqTUaQJYtFNN+ySr2qqJJqAfv2oWsCa5W36CZ+JT/XyB/KOzlMETD7xBehROLeAOJ//tHIfR/Wm
qbU9OA2wUerbFExbcbKUyXJ0CyEbS/P7CBXT8Sl+SyKDFC5ad5aucmHeur4LDn8b94FonSvZ/Mzx
TnfO4cLaCaW0iNEfSXijnF1RTDr7FNtki1TaXyHkCqaLZv4pSL+UCmsnbCTgH5R7A92T+C2NuBDr
fboFPvKccbkInCTaT1FJjFhbvJGqPnCI7oJ7ZmO/UXiKWrAiD2/S3eYcWcutbPxaBASWAo6tK0o3
mhUgXo2EEwTsEUquT52gykZjSCLRLDFsSaQyl5SJrp+GPCspVQTc0+DbHPPSNosuVYC6zLzIsRjL
8K96oUqofPjlf9lOHHVGi1+9hN+KyWWwXJncD/TI1m+2jl+RlwOnT1PKPIzWX7+GTMN9Mt0q6iHx
swdcWERuq6nQBnwy9ejqf3mVHiM/eroIVA3Rv2/8JQKPA6rcOeN+fW+LT4hDWt/bYetixAKbUP9g
ixLITQWaKXLM2rceQ+La/kHTMyRAsAuYFyp+8eVHtJNAl2cEe4gZJajP2E2LwmR2k2SVh5Fnh33p
BdpeR0S/QMGUcUBV/12dexXsb8y6f63S0gRErdGIq+NRGpRofad33/g+5BHalagt3zlz+eEQl1cy
uzeSq+Q4KmLihTdR86A9YQ1V6L/UYqgBPfHDjgp/3j2FFoMHkNdR3yyhF89vMd6a5J6NgQyR/UBl
GnLaqfGUCdlCFMBEKWkWgjKg5+7SPf/CVKlRUjKNavRDUSh6jz5Nywdr1Kc0Ka4ZPMcgABw09G3a
6Ap5snnmsvWTp/ryjznGt/gx9P84w7g2oXSWm9sMU7/frf37dOba5OoUriLsROmFA4eKFQ6zfwdC
ZmT4Vdds8a0ZzsFxvoYDQsjtKaPrkaZOhw5lDdFNcUiFtrRHuQeCtIvBc+yVrpwdE0PMpS3tVYv2
AQWzjOsVzKsNxyBdQAZsIn+YvwN6QtOqc/nll/WHOoOxdSuU3cCtMm4tXhaaUKcjmLW7LxjvJkuc
nWTGNa2m3S5Z8JGipONSR0DXJSO1chs8nERCtiVGFDBItXyp0aGi+FUZhidDVo5Zfbhjjp+1F1Mh
8uGWz+pm4X6z7mH1jbBgEo/QKElBqfmLOiBMgpJZo8MKAs9YtqRts3zVRqL9DObDTb0+3D/OxpgQ
MOSh5ru+VQjoibcqYGZxUEiqyDMKZV8tl6Bbh4dq3xyie2wPpGfxdBQTousUxiBnr6CQ6tDfD1WD
RpwbAj+WjyC3VI4D5mvdj/ryc0LUIaGaGkMjH5aV/iGuePl5LZO9fF4AV/giQM2QtNnn92HfjUkX
jH5gbwbbyINeKphAq9MGzLAKNCFJIM+jRgn5jgvzrbioXwi4wgs8D0hnpDzm/BroDWTn0fTfiE54
gN/QTdjWxL8o+olUSJE7VpwOBSjZBbmW5/q91nCuBrwNmnfFdnVHg34lHYAt1rUEkaGJm3jUswiG
5U6THkVlrnrsMDh8EQ+gP0Sb+5GjHT+VKSkerOenunryXUSfWwt3GCZRqPqwjgOfi2YNzmFIP3xM
NKL7L4XmELKKDf6/HC8vuyokHEtvRIEEKmstcATGMxeIFAJAgQrnMvWjnkuHzctf7iiIhUMFefH/
frnFnihJrglJdQ/vLBARluZG18O+bT+P7vZWAmxsTB+FpHukecmnYzc1KFnFIE3LSHAiyyq4SSpi
TKQ0B0bBeZRuianCbIBOkhuqSHmtvF47J/T05f+HEvXZz1iUJmWzPpCxHvp2oKLt9RA3sXFuCx8N
iKL4AgkR8PUPFecOybyiswXoCZtVCq9wFtEnJ96v/sFHO4MAEibFwPmYI6txtsIaHjvUziGZp5jf
bb9JKBquPWzPhH8BhSuSQ8CjjVAQpCUl79MBKeRwQGYvwaTWUnrYXx+aTXcmK5u7F7RIigojhk7L
8P50FaJneLxuQMKXrrZ52Df+fqY7sTXVrxhhMvG/ILm5VNfy5KBUxpEAZLFS6vO1Wx5FAor3PCUz
/lMhxSnDjHilUfhHRHDOiAzjjoDGei7tOHUfnkvGgHB6HSSlO55t6vRe20pzZZ+GRLYTjolhg7nA
ilFpM0yHvV7xELPodY6XkWaYxaGO3c4S5LidR0YYPM51AqITw60DVcfA/6+QDQMyMH1sL8xzOmq3
nHoqu50f2eFCTMaA/dsMRCMSVEZLbsB9NXBsmOBZpHcEYVOWtew8AhqeylgZuO2UUE79l9f0H1eF
UPtQFDwjmxYN++zW7jpP5uRRBPErbph0hn8U/Sb1qUYgGoc9xqqw+hE4I60KwZMaKxVuKVH/gu/4
Q4MCfBCS14xsj/9tUYaicz5UCaWlnWcEv25x42DMzuF57oGqzmo2GsHn3+R3si0mwd5V5SB9ra8s
vc4LDjkt7ATgk6rWP744qCXQCGp/9NKL52viaR+mq6i+V4toTykllpMAKEbCptBIz6j7TleTmLYh
p9PaIK7DnqBTSkLg05XRke1MtwDvDO0C+YQ+MODz+3uO4nXbbB3vXk5pNsS/vW7FcF8kNzUYoCZw
Q6mqrtfNZkPOSI+z1AnSIZ0BamlVNMk/J1Ehq/GtHbTLGaXICmukwY6r+1q0iLpZ9fHmgLhd8VDy
6pqGWprCRbI87cCGsQ+aJy0qQ4iNho/pGqyL+VNa7t79RdDrnwovuG1me6IwXPnLpZ1v29WqCPAa
UEBambhgs4L5QBWSBREJIhbseWIYx03weNtSgFBX6IPJNSfH7JOssIFDEmnZ58XHHjD8L7QYf7r3
wDrtPFwSm5eDhPNVhgk2YPamDkJvq8kFRLdCzCv2iSuD6omIDaGYBRYme0KvKHaUjqpI7KfS8PQR
bd/U8uIDhvXDCCk3GtrFIdG42yL2kmK2Tm0V21Zwjw1MmWIadi71iDiix7B0sDn4T1of5o3B+cQ+
oRhXIthyxrjOPcN4hD31lCIbTLkueBOItM3IxlZtqHJ1yasxq0L/dWamd9N6dS9ISby1lMz2PXDH
66Np4qbdXYlnxbvC0oQwiSeLYoJZtPrEgVqOqocLOMnNHon/2XJUS36o/cbPWsIV/ZSNFLIFU54e
gMneCaywIu0VUNm0O4s8jHsOBS7tSduTAQYLNkziOxlLAOqJy3U8k3xIlbAMQCpwI0SWFy3Pqu0W
7cIfUQcbyba0WigKH/1ASYlsaPSereeO1A1Gy5PoGDUIgnbc7LvNS6dcKxkRq7pC49BnzdhSQJ20
G06tCNxB8w1PzkT/A5qAfEi9LgYi2kod879pZPI6QyYTmsYOilT3gxvgnXQ8BmFvytx7w6xWDyLW
5lICFiiFwibRcWKKy5GvpByQn4YBaxyHwmkI8E9neSRsnbqOW3plU8l+e8gwJ+YoJl34TvyX7I2Q
7TdBs2Xur+acarpGk76L1il9Ghqu1ns/QCErO7/EjUuu2t3arZtLZ2dOAWFCkRY7jyeTRpFgEGRG
C9a/h69Io25mqh+a8+hJn5MmIErE6FO0cdbePrkKVDp4Dnp+UPInJYbemorLnobr5dLB00Vy9Gwo
XmwuH0l3i0bRiWdncuqKRnGAm1eEHReKXfcahQyMIb2KhvbhHJO341bij5mgdvkUGwbkpjGfHVmM
rDt60xhPcUcBuGjJWxQJBlhkvmAyWmxr29S0APVwVp6I00Gaahs5xChejpvzIQFppnay9CnCcfmE
Tx+Jro685Y+3yTYoMlg30eJILKswrKtEUyMdtiVTCsT+iZMRmFV4TNSDSZupmxTaqW5ZkxiUl12M
GqFBegMatpYL0KqnGdZhLozbkw2RcvG6HOu6WYX9eJseoWx5n+zrw1lVIdnlIsLwh1Xsy8sf9Fjj
zjFGB4kqkzEjVA+LD1qut6PLtCFKGg4Oy0XjOxAVLFOlfOcRfXRB21vhI+ngwgTsk3xekSe+U3YM
ARTg+DNv3V6RvImXn9D/w5XOmEUJWikKifBZnCYNW8FtKPvvFbusSX0qI/Sk9g0HCfKQ1qI/1hgB
PIxB+q1kJVoh1uqirpGtIHeYhKXDGlMiX87KsJiwJzWQVqBGO8kSMuXt9X+TdmbNTWPrGv5DR1Wa
bMm3GRgCCRBCA33joptG1mDJmm39+vO8S4Qdyz4Ru09V2ojETZalNXzDO7T98qN6g76FVhwxj2yZ
I1rfBtuLrmBC7UOMMj+mRyBaBc4OQ9J9EfowSf7pm+oizqtXnQ+7kJWic1LRjiaJcnKVdJ+/TWf3
M9guqO5jgQvrfnKbhlVcbQ5uxHlNP0ZeoDV+m4Ygtxk5I1JGVvEurcnvNePUb0NlVS4qI1aIjIjE
ZGZcZ3Yz9JAhGq6E6gRce3wYBBy9TQTFncOdEzIBxbeF1EJ4KWy1anUqfCpxVh9QFWPZ1APugu6M
6ThoHKxBkc4Iwu9SWPwXg3Mwu2G7BZqM/tLx4IZNjGHB4JcfmqJ4ly/Tl3I4UdfS2Ddgrk1c/XFo
S7ohlJ8A9pqYF7Sc7UDBBm1qytl0cOZr8ucCDHIzWiH4AUsEdTq2Q0HcuXL3b3UMILb7SdbViun9
zP1ReEKpQ+no0C0xiA1BauoDohIYFgt+I96CPdCDBHCva9UoCpAHPX0n1akUWqhir/jDQJap5aaA
gsWZtAparNQ1AkSE1fkXakZ5aYetrA4WJc3+Yn9BlfsNQAlwlqiqhnkJkMSmdomykCmy0i6TXXJC
APP8czsFaoNpB6SNNhQzGIbO5IissphCcYJercJm7cSiFxYHfEQDdmbS+5oTQKGX+jI961WWUtIs
iXrCHqIQRR/igcnpJk34BAbrJemvnVTsWBlwxPGlAryGs0613oCqGN4stz7ONPm7buNmpklq+jXc
kGqBcFvizClNnal4r4gD2PhI0hH+NXWUJ0EKlYRm31hJZPK6grEhEk4QAvddMlwikD4CT6T+gWje
d4Ed0C18z+b3yQeRvIo+SufSAALpIhzyzac+qa6ffx5nNh/GSe+O8wP8LoSp43VE7Q1IxxYjYoOK
ZvN5rBOLii/nBbFztR8buX8qHWLnGtU3qncBG4DJi2fPjlMiCrUvebVgTAmqxJ2Oq0JHBkKIH3J2
EFEAdVd2VRzgA5IXS3bEhOQAERSB6pb1Nl4OFecEzqwCd6plNQB1mueansG58JtZHPimueLJTu5Z
V7Q2WjKuf2dIwaBZjMUXgDkhnjSfw42FtjR9ackUHAhSuZc9lWVR5ATUyuPgnRX86FmU4iJIOkJy
7oK+KSIUZldBtTQIh5AJvPNuhX40vRFmiQSd5ZgjRw2jh0HtRFzlgcyYqA1HYdPNAdj7WzULUzk9
jqZWtBxBGRJ72w4t1eM501ntxm67CFmAR8CF+ov4VpR+86n01297mGHqmxRox9NeBx/KLiMTF5XR
VH1RX0+L3EDv2fr0MBViGeAa7actKpBtbFHaF550/0kgQoEQdLckvqFYRltgkNw2Q3XpZ1/VXeg9
aNQY5fit7JFBiCZgimyEV0PMq8RLATTMKEb7LFrj2hwDyitDi0ANwZ1KuuK3GPV+gV+awyc1JACp
Q0ygCoHNuXYXWjk3AeadFwm9ILlBGTKsSCG/YSh3WmcggIKQRQMcHiMMi+ObbYVd6+ydNLwT5l+i
RObe/UzJ5NqmVFyfTvuHKtdKr1VlMHYoiuFpAElA8vmNw1DkJ5MgtEFiwBJzlY1NJkEVgKQHuLUw
G5yhUxB+CvNfFMCdEtCJKyA0/G5lxerk9ev2g7mDzAGlkTVjMiYGdNm1dys7hnkNqxXlUXShFdHY
ERAxkKwKa/VEB7rw8/d4eZoecI/JD+j3iYo5lQOwthHA4Nqhh0EEZmA2HNZSShV0yFBA2eCWtn+B
hUWPydbyvtq1V3v/QC0b5x0dVfq0OqRVGFaVQKdStXE+7GvUdEE1C41su7B1hJ6Gi4Q40RcVSNRC
Mzq06eiMXsXdFxF0JE9vgCiEKLJaF99LRaQedXdTQ6KYC3brk0E0sx/gNAtcp/sgZRlr3X1oy/w1
Ye8n0ZUGGhzK4hTHqvYjhLMXExDAjn5+VhhFlOmsoCRGDkwKjtLLJJZNnHUcRRSwTZb5WEBQ5qg8
3e83f4psX9CgU1/L0OFpZ+SoLWqGKiQIu+1FQIAjDpswrgjsIbSLdYuZ9iCfHnUU6h6ilhh9KcgL
5a2aTz4dNNNqquCDo2gLPBcdfICBOklNj54wWkVPuQ+nDrnfBuSkNEOjqvsw8ByFvbM6uUO0CD1S
T6BcSgP9WlKbapqrlKASjeCVCS3S+fDx7MqCoERlA2ye6tXHK97Ly6yygip8o2Z5v0NSxV8SyMEw
X6xfbvvFOxHMVdNTE8tOYD6GKQg9HUIGtgevVBBDNXlVbZfopIDV7oHUZh1m7StqfOzPAPXEFPHR
mNCGZhTR6XDMF9zOxUIh2LWQ3XrJ4po2B7r9dtmFfVCZFqG2CmFSojXKMfvsIcLzSB0WtYtEYZKn
iQxhtTAE/+/cJLnYwHMzLRZCXCzHEcTN3nSLdibjObGVQKKE1oBQZVDEqORMDnasrdjsSDwfNPOM
oDmQO/3Z7wjaoYqZRrki5nj1XSudSteN5pvKnHQWrqXQbxLPiv14GNkcARIAHbo3AaCc51fbueCN
iE2KdYj3htDCjmfKYC/23QKH8rdSa2g969NhjTVwT7tK6o2KmlWXFZTJTz2bsliBZsX2b8OWaNrd
hZssAJFv7+YhM2ef+RIRBzTkUA6l3H08tA4MN3ESdUzbwuKe51zjBnOldGYX9jdDGHNuUVamhGh8
RRrvjaCVmxCWtOfxxKX2JLi/CkOqRImJIT7MPDbstBEvvig2UYgnBTRcp2IByQF7efAzIWsphv+A
3EqDSpwUcrsqvRu239KACCVFI8ksOjI09WClPmyL4C4VT38fvAwpPqjFLR0K47TUAytUyKGat7w4
hBlVFSKhfi505Mxk0LZwtPXyMYgUgIBxvx06XZM7PvRREMeH8C5L66sk2r0yNrCyqMBKznZBerFJ
KmjabF/vVtFL3e9f5TchdH/S4OcrCSbhPRkaSRDxPC5+qLMcD62yos1qDeeLJAPO6pphADPWmQ5R
ExvS6HNhg9agfyyYaoG2k52iKcHe3ntEcyCMVUYUpUbprqzfFLmZxAgp/QA+UQK19PnbeQqvUmyD
5BeEARB2iFoej5n9LAmYvyskXlOI+5xY6HuqAGVcPX76HQsxqCac9gK1ARTnVFX3Zufm5KDrr6Ln
CT+nwrNYdkJ05+Vc3fnEuwQmo4PwJqgl8nbK4tOxxm2cY+VFLypiI+3A2evmKvOQU2ITJx+q9f4f
fQAxu4QEVFfBr+kuqkgtuDQlJyWl2uBU51coo4qaqicCbBqMrHS1BSgTM0v5iTiF6teoBiQBbu1+
gg3LXsdvoR3Q+MIB63vi+3+PGEkKwALDEc2Ld9Tn7LKr7osKxMMAGl/CsxKd/x+vtYs14+OMa7Hn
2T/oCJ55wNqBJpPSWdhg0RYYJUiEY/KAPSsLmh1hvyalkhKp2RiTZnC8BvOuHR9lDlwOgIeSUgIU
f6NmlhaRPq/oRordcse6ySxWFGXVdMmqF3hByD+1T2UN8vzIT/G2S/JLdNo9QGoAP6cYaCRfsqSG
DGFqKMJxmZWe29/siIcVvtgXSBysqyuj9sdYCxtMPt1SYVlqsPmCp4loq7a2x0N+fnju9MaKXogo
GeVMKvXc30lLO9i3i7pEd9k0kdRpEO9RE05HvuCpwjPhsfmaiPtetc2ecqziZXVycQp+X6O5AGj9
0seGTKw9xbzq7oroqrhLnbDfKClOM62Qgh39EYrpbKJggScZTUCJ183sYncXbtQrZVWjUpgSchZE
HYL9mZXOKY4KtxEtF21NnFpBbkSsF8JqvtN8ojQkHil3FEF1MO+IXE3jwbZj9yYbMejTaA9LQ/VE
20YdVO05G/9Hsfx0VwWlNOVCo3aAqjhkn4JGonDXOoZY1tcKrqT9GNZ8D00ehcc6bQ3aiTstvR7h
atXO0x3X3qW+lIQOqhbgILw5FfODCsjm81PnBGhrPqqPBa0Pe4iylKbWk6rZ0K+DZGNh0Cs0c72G
DIqlh6gnBgDMBuqvthhxEI6TTArcVhxAZWAgaEyDQVjPU2ZP2FkaE0o96LdQzOVImBxeiUNLMcRP
y3iyqwHmudtXzcK+15kqoreQ1LaYjYlHEF69EapaoIoIY3Mh8JWiGZ/tdfdpnw6QUzdXjwwJUTIl
GzCQ4klUSejxYMg/dMXcIXESLNLohh/KIYG6GzS4KS/J2+6oI+3ogal57G/gOtbZArQ33TxIBI+N
fAGFjS3BghvM3paWqCuKQzAAsVY9bf4OnxB4GBklYcoI4Fek2quF+eSpW97B9RC3rEwpQbBvgHYd
ElHLe5mlaxX6Af7RYfvtgI0h9aAeb5rudQGlQUYyFUoObHJy62azEKJAXulqqaogVLSrPwybh6xP
zRNtJna7/Iyd1Gs0xZcXQYrK0cjnAO8ZAXqBHPr8vD7p1aFMTzoHXs7nP0ljH39Cz616nIg6+o+r
gtbhimI/+a+EitSsEwZJ4DIjC3igq+9ncFOMOA0sA+3YiiEEKNY0F/5NSdo8+PnkYDHDlDAigCT6
ddNaU5LE+wgd4cqguAqEw40BS+RSxdMiJAW/UcVJCq2//OjIi0MP5x65GyksM9hnVoa6DfO117kh
TlO0qtiBQbPWcCW3i/LCW7bve1wySG0oLVAZ1prsGxjIXnS7TZCOt9avoerVF0bskoisJ39X+Vp9
D5G35qfz+SGid8lERqIDNcXjh13t7bja+TseNjIGhmuC/4d84CQ2mNLTkzeIKJ1pgl/UGoxQcl12
i1dlsvlHpR3D1lH0oGycosbzc/Gksm4e8pPhTfYzK3IXSVguyhFoRSnIP4CKYF+LYMGolKXh9aBa
1XU1RzLFg9rHMZY+vYJu3TpB9X5jbPrdT2MyjQ03R8huqiABjTu+dQpu10nqlaZSQGcX/etlthXZ
5oO95xTYUUgS/OtAwDlAy0/XaGjXdsX7FtBXAP18D6vuxbrQMbd9ULnQWvC+mVs4jXCmw5w8YWKZ
soUCUt6FDaDU7ab9i5P7QbHzKuvuSQAejHQ71h69DThAWYDwwwG2h+I4zVcCTrKVyYhWkwwgj9bk
WA34RsEIRQZRSOivbKwjOhkzOLQU1VATxoOF+dg+FAbFJv69SLEfLGSnlUKtF2BUvWXl3bbV3rf+
nNQH3IRzT5oeqQJZ2DVTaeU839jM/bC66w80PtGBfUhTCqN0xa6eXtSYPtS4Haf6Gi945U18Rc5t
iOWl3s/3im/Ft/FHvP668Kk58LPub95nb6lHA7O6VfieX/E6+YrQM+5va84Jdl1qhF/5k2+M3+bC
b/VDvsYLjK+5RhDU391yh3gNiwcu+s0VLEL+7/DleMnrr4twpW+Or1yYsLa65e8B58DqZYTZtv5C
tsGZlmfsUQiyX3HNxfidKuL7f1sdzBJ9h7+O11z8+uJGcs2t5fX5uX/iqa2Z5itv8lV3oqB3vETz
dgl2rt1v74bDYXixWw7Q6RfMrI427pLeU49BVrut36M2lV5sg4oW9vpCfQnehTEK5DK5GqWJ82Af
9kaYQ6KWKvWYZRJT4AeM1MVoaSAzkSCqjWnWTHJ/gmI3H4JSBARtOipIF00+RBT7y8YZkGDhRtv4
xV6hgd1co7W8uux3HHfizRpRchvsG2eKaTxhJS+PA8EwULD4Xmzzr/UuZYZZ7EJ+6qa4B3kUYhH+
Uo1ZRVf8a995W0yNVHPr5C1UZQgj8i9aSf53EEC4rfP924MbXz7/nM5u83AflsQcvnDZ0x2BQvp+
t9yxwJbWHyICKtUXpVukR7lQqScn6KYUSUP6G6pw9xl6YVjvIhiPdg4FIaWI8w2Xk5Kbuf//Gdx0
u/JyL8h26/1wZ/c6b8IXuGiDK2WA9IOv8SwXwBBDUEXWPx2iFEnL1FcmGrQDERUnISRFMW0uTqyB
ZkiH5rLfgBmgqCDctriXg0RWc1wF5utap5mZ1sKTjzFNV4JoAQG42o2ZLve3SLCKLajDeBxdtHBA
IBJnM4eIyRHHgcpg2hZWVL8N/PyL9BvELJdqkWkQ5bzL5TQz/EazC5GLQbpS+pDv7I/ZPgRmVt8X
KwrjvfXHar9753Thy6GUtibS6JddzH3riIASaApXM3NKy2J6PCPxZkOkRdGSqTVZNqTPA/oSfF6f
zjVyqiLG2SQGfi4LIjiQMsSrI1XvFZGT1mNp29HyMUV7Mz5m2/OjOik1j5PpP6OaPIW88bdDeahy
047PXfdV1lIAQ/9PSl0hZ26/wY2IXlsREAro1ioY1HxSA1062yMTCVkhAKsSh2qS/buVu354fqDn
lyTuMkuXEAfDvWnYUOwAJy025d3Gd79YuYuhM21Gpoxa5IaFBt5iu8g/lRYFe5JGxLTlql3kwPhj
6DxC5BMUCgU8M7RzTxbqNtYRLpgvAoPjJxsMVr8AxufdSVBARHbfpTWD6rfyQnXnwXdB+6ffSI3G
gLupe4jEJTNTQ+IChvf/GhO8gOMxVXYPqj6OCFSpThvQZmZ/E7TCFCl30vME/ueyhZou3mr1h4qO
0jlR4AJjF6MmdD5mRjWtEmm2IStMgQjyHnWByagGa2c3y6QgjS5Z48pWU1ceJqoRqngKiiFS9Tpk
romTIVEMu8bkjdhU4h6PdcF599ezMdWToU1JLp0V+nG6ZjtCP/C7gsBIiUe9WhosOz8k8QVSRslT
gklKO+hkfuq9zJeVKbcRrIRE06yCW0gfWeD/5+/e2bX6dIjTHaQJmmTJKWSkAtQJCEsaFPSFCQJe
qJOrequk0GuffjHz3eTF1AfDDLEgieFGPSWqpTwZEMNRNVCQYvG+Z0aqGT/d656OdLKrWHEbrLcb
y72TTkxh47UG8LQMgz+2aU7Gu7hX6ceAUg9rRK+obkKqMR4lBTV/ChDxJn2Vuc6NQCKq+8+fP6fl
Ms3FBaURgQxpsznHKyTJ9n1T2osKkBTjw69ceG6isJdqUBlBLn6vxLZU2wsRuu3xrQM5RQoMIklb
SQA/5fkbd3aXW3pkvg56ZBAXJ4OqcMYFnZnX5lAUlMbe2N+cvkI5qXxtmElMQMVIqtgoFjQ3zvbv
QQ5cbXJM8LALkGXnPPrwtJbHDUM61QDzCPymCkXdahcVwUE4cCKDtEoIemwjWClamNBbqsMJbQaC
+J3yYWEuhUrUSS3gviEvE8zqODFcllUOEAnpW7l3VgjdNXymx+aUcngAML+hGHVuE3ryORaTTShZ
0c+Jm/Yw6pvTATCBHVtQpOY/ESZQMhrTxK30fpXk9Zj6iBOoZpocoyTL8wgQMvo4bO/qAkvaVzUw
EAHXUlIR0TLIrLkE+uz4ARzSrKRXiQXH8cT1ml1p5RAs72RSROUIsObO/iYy9lhfolmZsH0bj4wl
sVGHThyNJtO4pnFh2fYPDyrFPPjiTJWUGfJkZJPZO+zaIqlSjyVV6RBcGfWmqMW5hEa0ZGQeG0CP
mjgi9IjBFDnY08HJkwLMfFPl/LhoU9GP9BY0eidVmyTB/sJLUy11ljbiy6YsKk0w2GYG7R9Lf4++
NDNTaqHFQOVB+1Ad+vdezdTGZXSeV3J2YIH8xoWcwKl3EtRUGF0s8rhW8ZZ2I2gV0YV0Eoq3Z3wA
YJwZM9s+BIrg3z6WkR6DLim+zRtJnD0MA/ZhYF0Q+SE1HU8xyzng3hOmlJIoWQkf0TvOj96hMoIO
pZaJZhrsODAbYA9dPMZhfhuEVSDZVPBCAwoq4v+btuT87n02CQJtgIwz6wBVv+lZWCUIOg/ogJr4
xsHcGDi00G4SbErXi3tQcdL/vlb8RUPhxlA9QRkiy/8y1F0FwKQqsU88aMSr2OXVdRZdWkH34JMQ
GLQBstBit3j+rML92e3+6aeYnJMehmMFj5m+uARopFiQRZ8NVbDsv1Bqvtf2KVqyugrCyoC0uMVq
txlrH6waMVBMW9ibPYvO7TNPBzfZJzs/K1bVPgZ5xCQQ7E1pgZFTz9bGecWmQyvgmHRRqEd9Veta
dQij2gM7LwG2F8zqoZxdNLQBRPCn++yanz/peOATvvY2Lv4U7c55Fav+2rTvlJQ37YZFSguSVazH
rJat8vEwoiZSx++6Q3+1atPbRVBeqXf035/dnHLsMeFy6dKMmd6v0Km8obOJIHfJP2Hs3tvotJig
ghaRSF8CbhYwdOqqe1mE/evU2r5XL04mLKKkKOuWdPNvSNBrI5kEZE/HNk1RushrVlkS7g20UBLv
KqmHBwAPDq35UoazhJPEDemKFnIBYIT8U9VgMRpkkzLsIazJw+Y3dDnPTLSjwU12QS+LABMsqPmn
JRVhnM3+1JmhbfCxzCJ1ERAZn+zWe4OM9zu3UVsHdgbN5SR075KuezmvgnFuplH+oWKHq0MIZGDy
RKvernpA9pwbLE8DvfmpvCMuheDYhsn70+hIZQa1g7VF/9r9RAFP5shF5wrWdPtIKaklMrCpefqQ
cc7GB5K7VVddV53zl+1y4/wSLNB6rE9pcNqffbrqauApI7aj+KYIBsg0iMY2JAHSts9diLMw5VUz
FHR0Pio4l7Yw2kDwJdgIrNzJYXKod44/dP1d0YNo4/Q1THwKaUYWV3qO4GWapZdf5E5kqmlCBLZb
59ZtvA+i2ZmiJg1sDdAgmbmt81nL2ceNo6TibwW5J6fxLirRh0gPBpovnGi0YpAu7jwsgp7NQ4hs
OQSkMVh2CpTaXIQCUGPHiPCAtp+/gf/HuMB+ibULN2qKCfEqi+4ixGKddeqJkdvd6JRQ6UM1higO
3/tlhXgV2dOuxR9pd22I4UgL5+iACD0lXPPMhndu3ZKj/BrXBASUrB00/jdefyekOZgeCpL9XT8Q
VmXh+/CAKaE6BpRfxGNXP79AgJpSrgleeOaCanvQBv7NsEAkUqGm3kbd5Xi+DYsq3GXrxaj7KKMl
4bbEKJHGhxJP6ZAYx+SfzDZVQnVmaVzqenXh+g/JED8/rhMPBYoflMv/M65JyGJtiI3zTduPdXNy
O6GytWDFkVUFy4dyEfWUi1CNEptTZ6tN/d6ADem8S2SCgrWxAqFUSZWGGj8sM3mjOg/S3BJUdj5+
NsHU9PRA0AVJBEJVtpxp/Lyvd+669tO7tNoD5bAP9nW+IF5C/zL6XBExvQhXWJX7m/xwWQM5fh36
9e66S7DKjWw/Q49MThExRsJ9hT34AmZjsW2zr1GfHC79lbXF7Q6bJZS34ku7rSALA0+P+rK8SmvY
wn3jZNc1pVM6C2lIaoUxcLRIsKCxe3yc+rR+EW1z7615C45uPp6COEygSHev9ggOpR8OSOReDikh
nRUH628WNqsv0XfOXs08Yy3FkzsFCBoUFxayIDOO5x4m2eEmKkv7Tqj7deK8d/Psg0+8FC3tH36M
fk9kIXCH2P4hWn1aL1pYa2OVGkWBGylwCAsVoJtocH7W/rNI3YG78y5+43w700cUoAWksSNdxykE
2kpX6zBdFS6Z8Nj41M5sxzQIV2tU8EARKWcDomlCfLkGgCsHHwOvEMNluu2reHmbZTaN2eByPlM/
Fx5TZ3BCtDE5fcGXH99N+uRJ2rnZwVQcjDsnQH4T4Gs1G8ECFCSQWKmDLSpDhMbGNxgAHAK6hkjL
+JOOySQ9k5lHrdj85FH/Ghz44ePBDTtYCE1bHqhxkYaTeYiTRaGdfsP2wiCD4MCkO75HchlVUFAp
C4QYHEu62+itEM+nDYVNuTNv139IJFulfrFLVEpJi+X9fOZ0/jShaQwIl0MOTv7xuC2I2FSGvb1J
0tXXUgfS76j202YZTQIpMSHPpLqclDcK7CCMjiXwa0F9RG79jVPu7GQUZwOjPGLoKSXfyjDwgBkH
sgdiHPR77Met+F2z6v+Kt9mnpmvQmSNGxfzAptPzSP0Rdc2u8vdsu/dDv/qufXHUQfhXxx3gCodY
lZx4EUyiwWRrRU299TnitjxsizgGvZpHvUgRUaMKGCa1LhFHenv1h1QChGalm/FD+pDGtJq60vMT
0Xh/Tyfi03FNVomXLTzMz/djlKpVouZSUUI7p7ZlUPc85LDE24uemmh5ak/UvUXLBwPGn4VtrXKl
yIKOKkdR9choYlmYQCIpa7jSBdpvVv0g42A5rSrPN/olpM0Kg4xOBfXHysv/qEpsvqBOSdIfht87
dRxTLD6NBrREHwQ+TJCAE67DcKxC0uvfkGU5V+cFe0rRBzIxJDVnsk6DRZzmCZbOo3bHjkgOAKja
0yr+PBalFNUJdiLBdElWq7llUh98qn8DiKVHcvLIXPQKOA/UY55EdNZ2k9XdKiUUAHESZqTVT+Qn
BCHXVDf8rIxaOQ1O4UqVJhprjAKHXdTeJTeqU+L56XR2f0CijpYRSFIk2Cdjq8K8zQkDHKP2lQ5M
IYv1CFtKU8UIXcIvlIQPU+vBjIsiXm8nD2KAKVVUSdRy5jxDzz9H0C7IdkheziCnn6T9uZUv7bZZ
OQbeZKTVsQlV6CQ/61Q+gNobHueqyBnqaGlQkoOvKt7wG4n1mRgYaVaopSvuGdXYSQUnQPEuaNtd
Y56klF9EcHxkO41dBBjqalOjmq2id43MKbr975UzPOq6/8Yur118MsMgjGDTpGEhCDYdVwxe1cOu
zxztaiTIbCPCealItg8SRwgx8BRITWjmNKG/S59ULqnKr7qY9n/wbwpKNElDl2lPrOGZ4/7pEyTG
xRxiD2iOPEYFpaKj16eqIuGhqooCzxlM+w49OYHuUxQvVVES6HBUE8Vqhuj9v5/yYO1D+utYb3Ay
TuLbrt+X0eD7cPoY1C5rbz0nB8XBA2q3t5ud89EQoOnMyx9FD9DQ6agJGCEySBnquMwjX89N+afj
mlb6k2ad9weEONHSZVeX8wOdFSV+eoji+0ktSF0KHdUsgS++BY//sZYO1PXfZVcENsTHhDJ4lZyE
D1urLgjA2R4QeMmz7GafHK79yP1hYHLAGaR7oHqNytYGuY08njK/Yo9YOZSfISuvhzZ8N/MMz2yp
ZMYczsLEURSZnM4AqnbLYlnvRxFFTkD5iocHisEQiJW4pyVxorZ4Ok0Sy9S8MmhRG6E04W1RWFJo
8y9Et8j8loimgfgKXALt5STk4vihtsuWaMgRAgikDbQDEDspMq9x/tehqFmPJMs6dGl5az1u7ex6
mSxurYakwSO6kMXSzD07s3lBMyZdCZaBj2jZtF+DolURxFsigRXdKzkhQIOViopaoNIVSjn9NSij
X5xSaICe1wMCfkTZilhYVXMRzbkjiPGYBig4alqAxyFqMDiOVVXglBfd8tJCiQAOGa1Edol9at8A
lwGHiaQxLuJJX+AKzQDpH7fh8hpq300FM0bCsr8Ro56ZZGK4oNsARYe64OSGeT44r75qQIoarz5u
1ArkG22GGx7bO7XhZUrbM4vs8vAtbHBstnuwtepw9i2SZR0+cJxGigR/Y3hnUpLQMyxhusc8z0n2
aXlF6LeOxPkUQmNupFGFNps94YQwUgWa39Fu/VWwKCWcFYqEJuWgKlJtyJP+6wmmihU6wtT/0FI8
6bFjI51vsqQxrVaxmaKfUGkfMX0hFkSrVHvV3hDf0M7WwhSj7VFyFS7bD8EY/9W4lmQZMKxCAvrj
CZY3duLWVm0baxA1KpVqGJR+j8D3BgtDyjDiw4uL6lfxp6jc/CXXv3S1u23Trx1NpXlu2pm6Llxk
NjCUmTgdUYiYDCvN62RfxpaRUhBNyBgtSKIWnBzc3pQiSY/8krYzQ/WGB/h4fteLPr2UIn21t+4a
pBfHyIeCwkZ6iJpvcxUtsz8cBxk+7D85llImR0VtsucGbdK6bREssRxgvsHASUPStkchKQP9hKds
nu/C7a/7RWK/MrUdyZCIBHdhQOk1BwbuzP2W5wDZdfRz5gE0ToBp5Ha4oEMGo8N/q4YOuc7dptp8
6IDK5rX9o0qc4cKzie6Q4zESedqQulApl0RcKI55w2p40yV1fmOVeIvOzKXTvPXoJkwPaQ+xouV6
m61MkUIpl+nlooupPUsyeVHLzQErKoifLMhNH+8n3CGKra9mrjsCtcJPma1TnAkiAMtBn1myJUDB
OoGLNn6DfvsqNVqriucNJUWK/D6yOD7FBrVDFUWouRghgCIMxtjDo++DP+S/avkwKCJB+MxoChJP
HM/0xEVdjCAjhZQMTZSNQYK1Rr8LaqMPMEnjUplMSAFt8GFHTwr/TrVmtYMKuJTEc/yOM1wjnyLn
gt4KKG355EzGleRd6qyazoTNG7e8Q8/+M6r+FHWK9xt3+S73oxf2Dl46wjFmg0AlU/6h8imUDagK
JF5MP2VLkaSlt8Im8vyEOxFaUKaBNloIO4bDEUrUZIxdSXy+ydZ3aYIfY30D0vDanI8MM9xRGIuo
O3FWSswNcYsvUmhOuVW+V91Eff5aePI+wW5DzGG/eC+Oolez7oQKmU8ozbOc7BKShgEbiWQZCe9k
V+MoXRThPt9yv5B4QRDC6ILvQW3yrOFuQmNFrp/aiVwM+3X2V7raf4RKhwMhriUGcQeoRmo3mqCK
jQzHdU9HHOG2x6zTW7E5qilUe0BqcVBWEiN4RHu5sIsXM89AB/3JZ0L+FtFBoicqycfPYPCHdBGs
u1Fw2Q6BH0jwNrWQB+YahTWJM0hdazSFIXISjghJqscyr1Ds4wZFi0aAQgoB3mIuaV6d2ZyI1Dnl
CFtIbuxJRIC3ZLu26mR5h+wm2DXcmcUT+fXKhe0+wAXhgteRGjLyP7gOxQkp3NvxlYuigeS0eVXs
b/mC2QERRPyOlMYYcto/r3VhiCAj6eMX72NkfBjv2fAlGzoMj/H1F73jKedj+JO/RYbcUVd0RF4O
f47Uj//8yTe7A1WSq4rPRo8TEgivI+Ej399C7OCvbP9cw+TQtfkO11zw+vRr5Hw8P0nOUDNJRRT2
LOFjgaaZNHwoyW3WzT5aGKA+6KTXfeu9VfqG59PfQhNJMFXyHmIfRwhCS66v5iRQVJRuh28U2V6o
MKeTQwoJUY2KcgRESdoBMf8pjEOzSyKF8uqA6vXKuIdQvTIYlsOSdlD4ep7vjSTbmRUgOUIDe0Zg
axIK563bLPys9IyCKtPHgAJhGtkPMJL4kj7Br+nF3Bq/Qu/h6YRS9ZS5k7p0gPYA4TWRxqk18o24
HqdW+I3LX19MMb3rF7uIGXcR7S/1DfPFnOOi/grDiLcyy7hg+nEtSQZmUIP8E4pxmtl88XuZ7VxA
b9JfJfmhzuXPKc6vGif6OL7xlTeMIxsvdN1rgPym8ftaBql+8dMLhjJ+04ztaEWMY/q1KLhISwpH
WgNc8GpbYPoMO2p8ZfrzYxYHPxsXCq8sG3RTYCCKNDV+8b6nF2YpPb6wfor6VuuHRfJrCY3cqHEJ
sVSs/vKHFpaLGKbW2biAeNO4gLhg9Yx/HS/CWO+x/9QbzbvG1TW+eu0tP+eVmTL8qYGAFOMPvli6
jIZlzHj13V8D4mL4kxf+taev41/5LXxTv8usar45/tJfF49j4c9xCPx+fsg1o+Dr+VV/pmkFaM6l
YyUkEEqHk9DGW1Z15mzq9F0xDPWlceHWaVxE1Lk23Rd7wRFFY1dqJ6o2+4GK5wBGUQ1gDX3yGgII
qs4qnA/WnHHOucMYrVzqtzBQ6FlNuyyVm7V5WS/o4vocOkH7ul9lb6QT4qNknVBSGijdSKdXuj1i
kcsYK0L0hGY1UEmCHhAlxutQKZvqYUIKCUkihFXUR/c1LH4JUvRZgm7RCJColvyjqOKrzjJP4Dx3
y8nl+CUATCSQOrnllruKcXvxt6DQxAkifaPQ2fvR56iM/jQKsejoPhY7FfroFDbSDYRAogs+Gh1Z
CDPO5MAG3jIJFRTkorQLXAd/j8kRXB2AjHtplpnBRXn0OWxRHYsGYm9iRZvkR5oHRv5E/pQO059E
M3LI1OWRRvXKKLty50wVUjhk6SOoEoOui2AeYo1LYlGIKE0f6WbnEUcMfLselxm/LP5GxgQ3+FLL
WAAMFhTNGauc48KcSNQSnC6JoCE4oV/Hx50ERknvH/oV/y7B/PBN/ugpkmWC20qm1mBpcMdIkWJE
HXz4Eu6aF5HD8/DXIKtRfkAPUkjxKLTZwfNrozvMgVdt3ZtF4PyQHnWwWd7reSnClquVJmsUN1/r
tvoo64Ecq4FRmxtNaupX80X/M0gOsilSKvTl+M8/qRdXnrdt+gIPYaxfk9L5nFdf2gM2h6CwogQn
hBBSi79G9EpFZBmfRTuckyUmUrfgOcLNJ4Lxz7Yj2jVEZ+L9G0O/3tMXoIiUI+SCwcTwDyLQCGbO
ydmfGT+gY9DqlP5QzkaE9Th69fpl6e7XFeOnEC9N8WjAAQ8/Zz2oRysiSe5LDUCzjnTptZFnA51o
Hzo2bPrDEUA8trcHGb3kPeea7rbl4CxnngohyAoF3tkcbVodZJ0TdTNyWi40Yyn1Ho8+3+Dv5G/W
xIbEzHWLwSGrvSafMDgLVryUzcV+NByJLvgeoWyLjI6pjqDumtOYZErNwvIMKvrJStfAViSthNuA
AunGTW9ruyaAa8P6VnAKozWj7E8K82HJhCgSdPBglqfqWy2J/KgPSNVARWpROc1uS9tWAtcG/OhS
2dDaD2HWRcufgox6HGowR1u2qmhD8waRKOH7JaTjk3mmIILE6TK9CkRXpemrbF7aHUIQ6XFV8AA8
mi22j5mGxH6D5eHbfCF3WtAa74hcVPANgvBloIFPOj4WaWppF/UaC2eUd0L60Cl7nJ2h3i1JAtWy
pIWORvq1GFXqwirP+6VURp9M3P808N6oSqL2gZW0AHng8c2WsxZKRKfPT8RM9mja+5DrjyeWtQtL
t1qs4w/SsQ3pFEtq0YiBMVZBUdXw11mY7kkxocqiCHDT9/SwRB75aeiiBxaliEDQiBcqRP/PLwMQ
YKMosL3otzxZG4a2AexxLqrppfOJnsWDgIV+CIxeABsZA3Z4qJhp+9iYRunhpthThUcoVlu50gnO
C84CeCpyJM0oNHHCyRpKFEOZe6qGo9U+z1ky9Ybj24aWPLs+xuUQlk6K4nnFydetPR6ysyHCXmfx
ddcgxJIuSYXdgYMvANReW38Yxb90g2IMBiTelfS8E2wZqZVwO4Ih/G57oMj6iPrFsKQPn9TdZRpw
2Fnx0L5Mhk1wFcUSsRYtGG0Dq1g3b/be4QLjDO8yctL0RRGuNpd2TCXb3wNI34uu3eSbD/2iRc3B
HrLrPtgcLsumTi4Ou8ZHGqvIvvohnn/dcm9fd4Ufvk7tMnur/ClYwgymBbe+Cmi8zwQGRun6ufs2
CQyC5RLEyypZI+pH/cNBbsKXFVxamfBAShfUMR33n0UPIg6MThqXzetdtfYuWkTq+n3+Lsc0SGAX
0eK1n6klF4jTKdFTK2LvxolRZUWxkmioXOpQFmyg2hJ1EPdokmpLChvY4yvOAK/BxmqHlXkyfFOV
OdTnRqUhBW8QVhFPB3xNbx3sF3VRb15KdEf09zpCTcoR9YPAz+hjNftvUYGjAaVEWZVI9atug+92
gUyGGMSoSn53FvX73SLCb3v7t/CYsmBEIR1CpcT5ewmT6DsgRwQvMDEkUloS1xjlFpHUQlXAeBGg
ehDs2782mya6wNngXoq+UkOzPX5f1FjhRejtv2mLTHar70IoVBzE/13kz26nhYAmHocT+P8pqmNo
4YFWqzg13lFpDqqDp6ZqeL0hMCg6ufflxAEy40Lc2/i+qGurnVlYBavhE6VoHOUZb1Ug/vwAp94K
4wBNRxnl05CyxPEGN/hJ5iRb3K3Dijq9Hydk2ymjuSj9OrqG/P45dIrhZbhlfxYTxevow1cVq6kO
ef5Il194ECsu0z0GoQg4U6rfQx2IFv6LOgYP1bk/6ma5+JhaIcYvCw8Vsk1+lTb+7jItEPpcN/Z1
uOOJFIH+FRQO6zVPucDpGuw3B3Po63FxQHmHA7kTYI6LoQdTLS3yinPCY3XX/f5bUW//diBdX6yX
C1woJIwZQorJg6KD2jqrWTNV5TM3DsVAiBEu/DFip8mNy0uryWor/qBzus8C/Mqa5UvTjad0I3ab
aWap3QfwXp6Y8pnoYzKiABwv+Cm5KZkPq6mcbCAHgv+Qdnrqo4HoHW6TrPnsgdJ//pH/HyNfQGEQ
aoZG9HTkG7stF+GA8jmhckC9KKCwXmz+VLfL7kYKvYyEURW6L1B60GLUKjYHSRN+LxboH9L6ldyx
VrMS83o5FrsTkhMRVv771vR4xxGzI0wNjB3I8biT9dpL6qZMb1VXksCkgjx/D76G0EV1YSVOYjV0
6+iyiQ/3qoMJXK5oRlTCuMT+INu8fv5+ngk+UWZ8Mq5J8DnUdWa7Zbi91WEqSEaaY/uwZAII6cn2
ZEJmanUCuylRU+NC921smUOIk6zSejak13OcHiZAMqg6UGlELXpSZB/W+4OzR/7sgwQ5i4BdeCFm
N+MhAbTTw6e+FShQGBv2ltqXGov1Va0ouU4ZRjEPWrlxWhMTKoESflpSe92GPUvKos/fymmvxTxi
yiQEyhTRUXibAPO8w5BlJZyHtyKJS5yfzOJL5MZYLKFzGUEBMjQbCG6hc/j2COyyZTRrBxWqAXQD
+wVbh6TbrQL5SPoI85Jk02zpZJyTRx7UjhUnQz8gkI5jhjCVhHySg1eYKL7z40lqi+8F/XCEMo3I
5HALDqAHK8lgC8xdTSb1E3IlgqmRpiC0lAzEfEpieivTaUFMRipB+88h6DteRvli06WbvOlvUzTr
buwdMtJ+iY8OTJz0kBJPldsDbZZDfiOhFQR4dhdh3X+xewwaCp9dIuI4Kopt8tG3HBuK6jZ9kbtR
fGlVgmit19EV9mDRJxF+B8kTlct7aiDRVb/oqrdpsdoRHHMqdIR5ta1cOFu9sPOAptl27701qZDD
9KpJlq/TCv2TXAFCSIwWdW742gTCQn/5DdFFWDI17Zhttt5pG1LUkQ4/6jXUADVeIHfk5N1Zh6wZ
3XCvczyCPv4te4dMV18OPwabGEayIL3UDXET6vPoz3CAUCByt38gDqx39KXTZYjcDOU4a82RYifh
93xLU9JD9zAvkfYrMJu5HOKl/2J/UIG+3X+sCkjXUZ+F10XOCeS70BLCrYqbyxzv3nKxuvT2BLpe
C69hZinp/Jk8Zir0ZMVwcZTQT1qC+Els23QP8Kve47+I25SAH0VIzuVX6PpRDxIXR/1KBWJCQvUA
ZKxk83qz++gH7PCubjtTRKKlCn3FfM1R47mwODu8PgQPOAs/mhYjtbKeDnsKzaVS03RbxLLeFi0y
hGFBTG8n692lX+rBpQXSxZFtg9RCob9erL4XRcmtL1fZy6hcL9/4K4idRUiZJXXBE2SwO+Aj4SS/
RiwLfUj0tFbIUUVOnF5ZFXElaFHv0k88pA1bTpSMmkW/cX6EK6qDJT8nDnlIgZheFIO1gY9LySwM
CWQdJnxU2++3dpi9SBqkW4sKWsv/cnam3VFb2Rr+Q9FaKs366vIAxkBMAg39RYuG5pSGkkrz8Ovv
8x4nuXHha3fftbpDAMdWSUfn7P3ud2CRBCQFxDO0frkTaeFItNv0LZ8mpD4eQ2975ZXeAImWmrls
u4EyPs3fzKceBcXRLdl+i/Ky3Kjo+2n+XI68eP3GT3AP+PBh2sHrAi+GgK720q4rUuH5eS6bIN+R
u7RRIxUxH71cInNpFtIJUrLdC/cYX+LtQxvW4tNJD/PJ9JRfmPP3DFlrXqaISYwb8d5hJsd1BCxa
l4nqPmhic+H3fHPcGCNIs1xNcDp+KwrenQ4l2lU8hqe33UKUZ4ny2pd/EUch5hinY/Vhxt3ycjPV
gPcBDwMYqbw2rvpZ6R1cikm34ka5Telewn+D4JUQK+VvVITOmKfXW5J892PuVrdby32daTCddy2u
26iy8DplTDC1r7ZdMF/VKY9JXJwS7+6LLudqvaapMCVz0WtCIiZkhpcy3i3+6y3d9R+6tNjw412/
GhgyRFn589Xzb+J5WOLDkkZ0lnpMW3/muMbtMvPDgVbibvpyMDV3mAPjBD5Afqz0erOPYxhE5TU8
XGen+Qr9uUvqIxuXlEECAWRAgLMp5mYD250oWh18XbVtKnQpRT9J8K33UYGMOoAUwNghg9GvL8ep
P1VDYseJPYGcUmB8nrUNU+456xFKIAIrqyq1zBa3KnjTlJZIUWF9FPTrAdNDcI15h5F5TZdTxbuL
KD+8GR3nWlVQfKSHkEVOXa3o10Y7mnQi50u9YAGdvlQWPVWuQeQIQ6ziYJ8heXl8/jlzG5dmPnh3
OqDEcJwdzF6UdFfGMsPn5UILiDhHQQqyZwq8B5tTnctCmRWm87Lb0Pn0VMuEDgweIQMLyrVzP+Et
mFe/L2v3IbYFrVgCqGpaUBGngOACg0ngprSequNEF1W93jNGUYidYj8UhSXxtlhTASw5GZYEJTU6
dbHIPEENzQ+WUUmTB4x6sQzdb9YDCNz6HlHCB6FHUj76C+7tlHkSiNZe9un5F+JcnWI/KcCfy2OI
YB+F50dTvxzSdu2p8qBMin5UNnBMC7Z6E2IKwurWVEAtlFStrnH2MyHdDVOKmYSvJsTB4QjiRhiY
yWtCvWOm3wyNkXQqE6sJ2XsCxmViHMvbOiFH1Fo9iH0sS4fBADzaQkv6koCAHwc0DJJ7egxumsOB
rEykC7Ax5H0loXETUxnUWHsTCrDHDMrdC5KfEC7Kz+BlNP7JNUrOHSYWMeMEPDcer1Hfb5dD5Z1O
b61rCj464pNa2ADZsc0x1OyHGac2UOltrGBMT44WxGl49f+I93j+yT312uPUpXEacKjMUx5fVxGA
Ikdz4t2p1RG7T8mjyjrQW292PCDUpuES7LvJ9wjw5uAbHpxABNtoOJU5p5sxyG6s6W2OISJ0nAJH
J2kLfIezFhjhZcKR1TacVUM4U/I/Yg/ZXs/3K+DRckfdBsLOhQtVdyOOV0P4pvUTgAsrzeBcVd+s
p3VWfevgDOkJ6+X7Dyh4ulPnF8SoiPKQJ0w4ztmdRGq+dGXowougg3AbmE/KYWUXEqFGoVY2hoyX
Xi5DGqtI6iMPbkmQxEvX7rihznr+CbPl/HRhCFVlF6zBKTOhs5czDie3DY/e8DaYZ/8uOShVcwMB
CgbH308FR7KGFkmzGy4pmNPb/sC/+ZsmDwCxtpLSW2hP2aNvPsV+0gCpYgQaH1VGObZmRgVc7vp9
v9EN9Ot4uioLTNuH1OA8wNFfVjIvGJyZki/z7ruZEsGpONRXgVTHYLxxXc6aEpfUGwWiKgjXNGW4
LwvKpJDLdVcg0ybmvEnZRrWXuMemhTpB4VdNAz0NgSR7O5DbKjxHlUeL7U+NpwPlQV2gR+5xS3hl
4uZbH1NB9yOsJx/F3KKaPu7X26ZNfAiTcUqZR/kwzuNNuYFdBVH1LRjB3ROXs7x1vjQs7MvmhEIO
7YqTUoRyuJeExbAPHRKzXdR99a40ObXXsnwtNuhwuXyYd1SQc+y0mC9SxzUbFVpwoplwOw0JV8rz
MqjcyySkk+Ev+LYehYMCJnXYBs6xsbv6VJ2SK+EOzbFFZAdF56Y/8q2DjT4Gk+LD3rYjppz5zIbN
LSjBe8quJZRjui/qbo96fnflekwlTwsdHwUYmmyVmwN9mlISH3runlKt7I13wbSayvnEt+8jRolB
REceV0m0L+I85jiTuWXkByBiwhEP4MkK6mz6Kbush7C6KcYkf0NlwdpI+GxJLlvXRgPiGO13s0Pn
PRfUppvHf98Exe/Wl6nlriTH0+FmOgX+TTdQAEu2//wLci585/DylMORwqrntP7Zastf8maq6avU
4jeZ80kJSkJ9EjK1+pJVmZgYCoWSGknhqXfB2zDcLq0SmKkeLMHfGZveSlQZSPzde8l3dRvlgPgK
tqXCO4KcmlZRU0FGOR/p01JpwQbR/EeIdReSR1UwcooREtdoMw1Fb+5fTJ3aMxyzKJHvdkv8xY+Z
YGgL892XiITnjlD2TiCjJMmBDka008eHAcKY+jjsStmIM7UR1L8rPNJdcC62Y1fF2y9UHoxdxWyx
1T295+8mYTkExKT9mRUp3/hpmC83RLzPP62Hye/jfZaxq0iZ5HmRiXCuZ+nGpRu847iRV9+3l0F0
cN8kKztWH/rb93K3pdTWICAYn5/29OgrLgS0cc26NfeIHOeP1qcg7pjQN1WOtLco3rFgK/qlosNi
wO33iUfMaDOUMzNemrc5LZyvqPbrf9varSyy/rZx6tKyZywgMJ0WLApO5PAFTsQO4rPrzDE/1d2d
BuYuZoY8z67Xj8tCTt0cfioHvwUTb2kL53zlYS9cYfPNyZ3+ikDC+oIg2htW63I9+VDalQvjukzK
4pR+bIt4e+Zl4s+jlg6TKSs4e17DHQHj6APOws3DsZyWi2BYXmgGMj25MTSLZYMXbtlzf1a/vI+8
8d9BEx7+obyFIuTVq2NmelPLVZQx53bf8H3mcG0RpvGZrOXWQp88z6zKuSfC3jhz86bPgWVydnk3
OjHNq9BedQd22o5vVkfB6SrFeh3aH92cmdmuTcu2layz/3pe2GHYjZkyOVCnPHZikkTGH7NhRZmy
/ibnE3cUxGq4lARa9Cu3O/GPOko+9+X6dehBuDrX5WDxqfE0SPDoK03NLh2x0yrYJZnYOYzL4UMA
d4avJ8a/5QwOdQjfz9niXjS5X90kJvhgjl3zxuC7s3dW7FMxDLU9PlJ/Troy71wgcw4y2o3lAhOK
E9zrgU88ssEXR3ONoUd6bU2+SxkSzH72yd2EWKQ0eSaSVYaPOlR9H9sHGEgNfuTClLlg4s9viei9
6gOQJO4hy2NK+itaMA9yIKdHN9LB81gihieUuTyqH5CPT/t4PrY3AQGoRFdSchmwVaegsSekBwsN
XOmYmvL1LiT/JG7dSwSjjElFmup5lH1vPwC7T890AtiIDqPW5Bo3tASTKJ5Y9AU8mTGQnyVQ4nVU
hE50qZZCrtHuxuXDiWhvkuZIondk2pt+NPlVX7F9B07LDdX+4B8YHENDX2/7EcCsibnTCWHXlzTy
/vsg4GwZhvVwceij77PBo7WP3Gq7mBMejcToc9asr4Eiyj2k/uC66SIoF2txuG9KjlFTlultkg/d
59Ncut+mbooBJZfxpoGW/lswazKcZniojMypGhc6nsn6qyLV58btcO/36XwZBf12sVTlPxhBgaqt
vOPFspT7JJg+b2U77ScHqYfT4q140nti+EQPdtJsdBeEMQCxUZu4J840qo72pgyALAC1IwgbAgkd
3kh3dAyzcdKJE8O3FL5ZHgZwlaj+2G8DdWNU859r3mboqSirwPbH7LvCO+bDqccElpIJ4t17M/HX
fQXRZK6/lbnej5QayT3xbZnQs/6GlsuKsu1N78oEmHp6n6wspS0WlHXc6Dg9kkma06kl4hLMosob
xuvAS/RcmLCsdPYGuQTEW8FKHQu49BMqF4JJbwR0+Dnbi3K7y5FA4qDgve7b9DuhIp9MxW+mYmMh
iiWmEPMCVbIvkkzNdTV5j7dtm3GBlfsKJA98aeNSG/Q+Zq15L2rPf+9WbXKTzDw01mKuAEI+B2Ex
1+WWJu8OR2d73x239VvTLgPFwhi3/5q96DBSBjGYNsfd3jsCxbo5H92EWrvF2P5mhl1r9nFb5QBs
VXndqRRxXOCvXTO9ipf0u+9VxWf5OgQ5AGHQbVwTi3g7ucNlk3Az3JFlT4hjui984HMHK7wpYyQj
CHNzAPgoC9dbN6XOq1veJy4fo78NU7+Skb2g8nJgNczHwYcO01Uf4vjQXofHlBTKPPTuGeXw7E3M
MNTMzvYKVlKPMcNC1MMhC145zYnacQOFIxEqzR/G367jf2giaqnSYLTqU5E2gYrBht+taa9A4erX
ud4BrTaZLOWJ32jZ4rqqNtdxy7vYyajf7eik+AhfKKYx7BnJ23VZknEBEh4c2BunBRyQmwMAa2SH
b4vZnPJt8cPvSLf7/TQLBC95URpC9yTUtNhhnLE0a0Obuauwd7+w38hns9jzEh4Mr5CXHcksKWqq
64QS26M7gSuDZ6+nOtVPaEhRvJMk5Wh2wYRO6Kfpp+Kts5A3SfIa8E4CjroZxktLzSKGGnLT11Pz
kfqZFbmYf9a7JrmaW9Y1m4j/emrYI+3xB7GtoQvXq6M80x0mokyhb6LF2y7nhQOdfZUQi6BmizNp
n4M/ZsHvTPNpP8raGYrLoKPHiqfJf+37Y/Nmy9IceRF31t9O62s+b/H5MK67y52/tbeloW6hitnM
vis5YMwJ9mO28c0mf3LIL2owPVqqdZ9nzXjVUWtfA91l7/mAtDWgFLwspf/NwQMGApHn31TrMF8c
+fhkY3DYdivLmra/gwEALudGy0dnoiKasp4nfDDV9q/0GAW/Or2+QVanFAn8xeb31V18nPuVV5ug
8Iw3rTjp+41c5HYK2Ja7mDO0S9gcf+lOUdeuNJd3qNjjy8lh5xC565d6iNtwlx3mO4OdIwt1ZLs6
AAoVHbukxXt/6fKAniTvxrsgzT4FNa1Mk7MReTm1GfYr/sTO2pGPdTHNh+HKevYH8/bjly70vXLs
tgnLVPbiZuMjMKtvROxpb+owzb7GPkXIL/XYsqH5zXQHs7m+qNY0e1UwpIFIA6NqNsNVE3NPRHZs
k7z/0boZKLynU2ctVzRK7E4ldIBLA7TDl3GD9I7Pm/qBHQVdE+5+2O6gIQnsytT8uZ1XSBnmdkv0
j1iDgy6kNHIQ71w2B3K8fTgVfhY1F9t2LN93Yz2+weaBQz7CrwqZU/7wH0yamyVp6b0NsHgi1Ivz
5GCWuzpdpje/TFTiTVCd5ru0bY77qU3Si2pHqsjBhPUL46cnABfU7XRHfiL+F+vscXOwpU3hwJ6A
+AKpQSYYZel+1RoBkbuVq5n0npYahFtPk2N1NMq3ERKmvFVfxDUsenreBxA6B+yYEvz3k669bo8M
N1jSWBphmaqmNMkhMdCuiW/Zoa5xsuxTAVFSfA45YyjjQ0SoAFNgfCLeqHOTIl/aESi8wmiaxf1h
UUZcbe2f4cVgh+rI55KWt6lnLikaiBjyMmZQ6qGVgucwFSJqu5q0TvJWrQMYY2+hZM1I+jgA1EzU
g8S7pQGIhBUpSpD1hApBzJCTiVIrxqOYA01OBWJDbjI4ttgSInL9EtscP3BQAyOKK5Ru82U83ToV
/HRnA4afEjegLDtrA7tdOWQ7r3DvzQj9gScdVNywASqJxIbIlxSSNLMVW7oG8JvrLNZvSHRPS31c
ubFcq5PBWYe+oYh1fbA/Y7olRbBTBbB3EdDUPlvymfg0Psg1BloyGtYqEkImFFuQt3YGGebIJbQf
gB9JM9FO46bCFDDUm6FRZ6bYezry/9BQyYdFHbZMdGVGKB5LyeT5ULGpRa/jlUJdgs7OpN9rnqie
0JYh309pw/zgJUbEuY5BTXaElUxA70qS3+6c2RyzVfTruu7uxBnug+lVWRTfrY8F9ZTEFxKGYR10
va3+xz+DNCUGQ175q6VrwDiy7lfY8zzfXD+BUnvsMrzmkYyBgIUfv+N1eDoM8zSWdwpWt5MU5Wge
CZUAAVnhX47HgHgETT9hp0LiNWv1rYI1gDi7+rVrl48Wpn7ZF+hncJVuH7E8gWcQs4CrH1+YP6xF
tS1c2BzN99ESf8pTjzoS++egZ4c0xty6PQJILOIkstCbNWNhQcRExciQjBtIWJMyX9gOnr9nTzBj
H1/a2b7oBFXCzkMip4R+cvKX0C/JQVrDiaaT4U7GvgJ5SDkmWvUyGk3EB+ZNkp+KoEwrAoQMI4dj
6zk780aABinAw8X+ybpqTWwxTPetupJVL0FBP+FZ7YPNiSzZzVhtIvc2x+M3yZSVvCpmktLKNPjQ
1+RJ+huBkDeytpe6XtPE/9e44/FNOV9IpRs3s7s1v2uRi4CqTOj5hFIEMaBB9iLFrz6YZYEeERmJ
HkmCrWggHepIiYj+A5qP2PmPtzYf5pSXYtysg+OnzGpMXQ+jvzKGKXR8M2R6CH5C+40puzoaaZXx
bMbOA3/xPuLkjvrubT52b4MdBGVRHCWScBVY4g2fJcdR8CdJmzWIKNykgSqhm+grxfQU/77GPl0k
rf/e4oK9JICxiLGL77qYjJ1D+1sa9mYacudepGAzQkRHeCpCVcPpIE1UYkBUAsyFNG/Wgvm7PWsh
QwVhjXSvL8B054YEujKOZKYwbCQSxp7NuxyndNY8LSIcSSoqrejGUuw9+F+8ic1xYkKS46KMp/gR
Rvxa/K5qQRO7Gs9YHYSKQ37+TX1idwsoYJCnI14C7/3JxOHQtumYjSFxxZzm8iPgXHM7QkHs6c/b
y3mqOXFCfDdxPh+ZJv2uA1o7iGZwMUeMhhbPX5eNe368KLkuJkdQIP14h5nK482tjlbIhr1T/FXJ
qPCVt5+8EiRUVWKcux1xy+L35HiKxgUT/nd5s8/kWPR/TJXcoWCoOuythkBMcJTyweR8sc4+UAks
5XObPuLF/GBSibQ4MVQ1Cbx8FcBNC5/+xIcmQkZimppxS4cLj+xmt4GiHXCOMQ5eKiJkx7iL6XaI
ImdjMRBlFYDenKIBnQP94PM36qlFFcbQiSKdAQkn6OMb5fdBV6eQU+6Mi68Yg0pMVq7sJBmLcBFx
S/DdoNMq52jCLcjGHbED8Xa+L9g+/3urLC30R9d0tv3XznSquNYc5R+voEwZ/9jmE9IT9ICUPSDi
u4bWyoVqNrjBlNA1RsU2CgM5j1QAz9+rcwOJn67rbAcu5ro4AgXUH+Ye1J5x5AwsdAFR9DbAhcMG
jGvynGa38Ps/CiUVpT87Jq/bhckfk2ehH/YgLQDaiNeVybQsCcVZr5PlpYf78xEf8FzJ1aWep5mx
wp2/yYiKMnWb4dQvb/FQqvf9xCjaoRgSn1ADVGYPDFBrTITnS+s6xtxfM6ZygTg1bj9Etxbp5+XD
7KlbyZVFnhsnCYPdc5s9f+nqbQZNfyuHNter0DWFcKphLxgytiDT3Vo7tGn8fFjz37okgMTFc+ZZ
S8rYu9Sf1n5s+WhtmDA9UYSa7Oadab58eU1aUu3ZhhJBqGav45pTZr6P3xNnhT8yx3lwr9NXdAyh
bzKg2I3Fq07OIJR1SqbTxqcNOcl3QMtEpOs2izXTOONv89C9brbunTt8EdldhXcT87nYnOeVAnte
IaTwwml3YvbL8MOlYlZNLqxLkmdRmfTquVX8PeDHAuZ/VD2vA/PkrK+wBvzV18xyavQPFdxiCogN
rmN50rci4lxkjo27KysNxX8rQki+JjE9XAFnZDpyJ/+jUJknH30qxrVPpwn1+uwt8tdhSJZ4BoFX
05si7YR3mQAHy15V0t0AW/1+R2FGsz8jjpYybEYS2fCEdYzIDbJMgC+tjTyihxhTVrB7tCnp+lWN
0fPv/RPlKMa6EK4J0GNfQqry+NnHXgZJNu43Ym9whLEznOw7e/nbpIbyqwYOL1YRojRVlmdlcji9
N0MCyw/tBVkpmmP2mLYAM39WF+ui0jIx1ZIZ9eCpS2miZFQhg3wArL0SQVRsK+xOpZtOIbn12gQl
Nma9lZtLx4ovWdzQO/B1Mo6QOSyw+6uCW1bAXJXno7S2E4bzL20uWvFnb0TsQj+nRCIGyPPPVJtF
mBhch7P1rSGXsYlYkjQ1WzK+GkCezEwjhlrfBgNlgrinj1V//Kffbbfb8QFLwFD51+ef1FNri5D5
yN15mFFC6D17Ul0MDBeHznrvrriAQJiy+i+Ofk2W9TJa5ST27xJLS0pkw9ux0JHkVVYzKp3kpaYS
RTJAlU8xxozyyCrwlH3+ep8qnwi0RRkT+GG0wxLn8cryqyqFo3akOQzn+4BxiWyH+x0cLdiKpY/0
h4ZUq4iUnr3ad6lJdAL/qUa373EL0fSFC/u5qA9iVjyAxQ4gMD53BvCrkz/5vrN7u9Wni7B1LmW0
268ZaHB5ZWs7aiXVSVruW/Z5cqs3cmVIenlyUx2Av8jT1lY6L0YVPPmcd5AASfICVGGsfnbfcHSb
/DHKod5EH2Q+Wh6hVuHnJH6BSjy9lbKeEgdOEQEuOVSasc8FMArPXcecpU3IG0vxg4IofBIcrZ4A
ltML9/OJk5j7+b8XfLYwp8p3pn4pizt1FXHpvE5770okAPmJJT5vOPYW9gIhpSQ1ArwVXuVGZ0om
ro66KBmwFPJe2NqeoN3ynHE8JDmPogsJ9uMb2UXlZOKRcahe4v5ILwGRsIx5zgcmYmh1YQnmC2xp
lmcAgirBLXTzL4KKmgzhy4YYBj3anE2XcwN0lBKNQp8cazw8Hb/1CKy1IcmZQ+pjbMGgsT5E1BWS
vQNnPX+rz30jqNJ493HVoyGF1fDTO1X70TRMW4qa/NSYazdgMG+qErpBz84dONCiSjRalz08toti
Pjn7IUj+GYSCmAeI/yXiB9L56BaOYADJIA7QnH7aDtnCHLVBBx7XcCSYwzQeJyyKwM9y7EhyOEHu
5qyGLGfmQqZgMAKofbhls+pvaxdIxQpA4rky137EDKmGdnJdYzF4obsTv5gm+QRLjQZIMSNU98QP
np+09WbGnurQf6t6tZn5/wHpoSADkx/RS6uP3ZgMij99oiAd32OZjb8q6dQcZnRr1+XK5zWI25Rp
wJH80PvytXJbFYBmOTcyKynn+27X3YTbdqsW1GK0afrJdNO9FZ5yiC3suxgQIFppj2+G1sHOSZI6
3QmmFReCuXQk6FUWmUyeCk7FLVbDL+xZZsE+Cv7n18sT4OHju3QGzSLdGdmBPf/tDulLlzIWRI4k
nqx9NTnZe8D2gldvN/wqzEgCP/mS2kYICCj2aYLgJE1wkp6/NFtUPj5idWlovRIOCHKOz4rOcIyK
XZSY+l0+UPZZ8SmjexJmQQOTgzRC0nz3eba7cGWtDFRBqKEnE42CiWQH5eFCYSfbTuyWDRGHGWh1
O5h6OWpyvcjwpw31LGM+QfGW6KaWvWwLpjPQA27RqAdQiQXvhsN6O1MmXdqc2T4LmVrLmqPEKgJG
z2XgADJ3RERLBnQg6Jj5PAIwWtwjm1vBVHSeIBxAwUEIsrDuubMe6SdBf0M0AVIiUeAYI20XzsSr
YQqkP0mb15Dhdj8KB5pO3VDP1sRuFSvyMOwb9zKGgRjzIWjhFsmfwlI/mDB+i3NGzvijTCdEMT6z
hXhh3rYQ03Hxi4MHSz112/FdUMP98g3cwyCH2vf8A/R1Dj33AM94ov6uqZou2Wpr9hXEVI+SoItO
pDN0psgmyttagIknLIxCmJkbQBCzGaDyw2Nq4vGikXdWRrAZpTAU3brcQYejxRRZW4Qx6WPVHGyA
bbYHAl94/tP8H8uRQwzTAkrhc8/2bsoT1/S8KclIVo0xJQwYuEikSI/Tq27I3H2yg1AVbCd4mx1D
+HlC+wYy/1FNnaVPFCvOAKpYNQg2PCK2o9V7F6y0odqLEqnw9VmNt1AJyQ9GSqN5YGxbZujjGrIu
boJw6O5cnwVhVdHBKnOwDYJqQk7uZbaOV0f/2O0Zs8O3ijRegtBiyaVY+hQkoHBWAaXgWpTvp5I5
ar9yNkCrSSGvGUb2BlJBQXnEaoT4xBAqu0R0UL2KIdtcqy2eJ3RsZtn8myQ8ofwSB1rojGaQ7sS6
VxwN+z1tP2FY0A75fHMKCSQ4st+ZAfKrL2Gey+quXVZ813HQOAxwL7YjP0Mqleef3hO1pjaTv57e
uWzUcdKFSwwC7F9ALjDTtrp05VtYjJaZmHZ9GV6qQJJ3KCInqC8DsPhGxWk9RBCgxC+xRZ8YOz6+
srMqeCoOYZdV6UMRwlrmVmFu388YnainCYk+wpdSDjmsk/cyGIGv/FnRCtZyjq1aEHhf87ykeG1c
IIVd9NproT9krrlS66WCWnMxHXaNR5HPLs6c9xvZHvveGT4X8Xq1usP+VLU4ItTXkoIkkAuRRUJB
yijINBSjZ9cL6frha41pRDcXR7MZo295P95t/L2MQmLGEOaQfbJCJBmwqILboBSqjYjX3zWElDZ8
DtmzubexQ9+K7fzL+ubdE4oZbi5ZGTJQ5739iYBaHw7RcXNDEkzYLh9iw6u5xseBroF2A/2UQdgX
hNhMjSy/OSbQTg11t7FpQySAlMcAGDTix9xxCohTYLD8V5kA12iQhwWcNEhcGgY5LrXE9jauQFZn
cE2TIFB0T7zGbgLvsw/CN/MBZjMqHUE+6HtHS3tiOMByRMXM/h5ksPmt4DVemdy7Df9hgQUDrEmM
4ZIccpay0lrIkfMiNtfC4kiP79Ky/uqOIDCiaBgHw2Cj+aYOJnzD2ZG4ekuESBBBwzDAN6RhOSFr
MAdVckN7ukpqSSBDqFJmEU0oGHj9BzhO88pwVngugDFXXkLstowvGJBcndRyyjqdPGrGGc+WNwfP
mS7GwFn2yGfh82hqVnvsYval6o/DZ7dmSor6nZ+348qGUsANtVrLIQge4XMgwQgNgHD25ZTkr4N1
cq9joNDLPlq+1iWsy/jYQ34NiSTMQm+9WM2xAWdoTldFGH4AMk6uphoTFn+EJ4P4YMd3Y8d1G2bF
BQTLC1mdSKgAvAHfcOGhBzRslMt8Cjz3oN3pocUFfH3q44ETHRvvJNa5SkLIwqVYxo+NojnN8Qdn
pQoUpZydt/loEp1IKBAhbEQvnaw/N6gsaw0dcOTA8D4+Qx/qpeqiIeuit1Ay32g3a1z41YiX9BiE
dsGJf404Dz+h6vc/lVGya0kcckYmfiWVBf0mC5ppgCbsOqPEMe8TDjKK6j+ehCGwBeVXLeiHyLFE
Bi3u4l8qyKc3PFUzU2Pg7sLgBtUbJG25lBSsfVVp/589/H8/9TleEK9ddohLaAQCfIRCJtX6UQNP
9bkAV280A5RvuGaAtjLQ5QMkye1X0mRJsf4DpaN26J/qnL9dl/e4jeRYTFNnRpwjeoN7glnp8UQY
0OpNRW30xo5b7PHCALbEqQomgYBwyNPX/UJ5w06oBGHhGk5Tf2OEBlOAyezzN9D7uQ/XsgliHkbC
9br6+78j4sNpm+n5IvLW6T0ADCC03tdpQFoJkZkiIikNlAoZtQXHfFnkcIm3dxqrurSuvRvd1vlw
nxbTV12+XARd5XTIJdD2wBNGVID8mgNLeYov0gvOJMGTHyEOXfXsmA/Yru9vH4EUMMffHZLKhqsG
Hhu0Djs7d1s5GVnegtE1rZTMUdYasgoTsNQoT5c/V5q4tdJkrKNGDVkR5x2dvuQvExkMC/umj2Md
x5ySSBRmZh+UdLUSz0n2NzPCkNxPQIXpQWdh5AiX19/ZYGUK29mDGCjiiLWlImgaxRAzj/7u+af6
dGnzt1tytvw2z61z/EOONtld+Q3qcSWvYJwMSVwfl3GeWbjKgDhNsG5D7JYsH22kJuLbCUOmeEy+
v3BhT+5SYOaxRNMBQ9vHy82vlyab842aS7uUIuf1HDQxcnkhA/Am2RQH+Fdz8r1nTnr18DwYcS3o
0wX/Ci2JOaNQyPF2vFTTP6FP4YVIEqS0uI0By58BQPXxkBqSgVM8Xyi5MOkQYgrjivNgBxeyRQhI
MpncuDWFsG7ceJ3o9pUzTkw9K8tP7EVacyhu8wu3ULfop60lxYUHpAIkw0KBf1vuE2KI0+mQJDaf
JsEJr+8eWnN1SH2l/Hla4wgUhm1PU1nrkkVhJj2q5akI56CDhFz+otApfPJl/NvVnYEHdTEkzRaV
JyJkMf4SQbxABMHwjEKFOvXYHl/n4+7Vgr1SMX8SHF9DoradvNlQVO84J/pIhZKvSgwBa4DvnQKm
bUwjWgCx6QSywjKgt4drI1PrBtcTceqMM2DYsFJfBLyqOheiZC8ikbRE6jKsdZKsMl2mBcr/0yjX
lOxWenfLECUdaECpVGMMi+qLgpmMrf5kHYVF0evt0O1lDbSRwW2tdfvshaP86SX4t3t4dpTH4zE+
Oemc2HzXoE6YhuBpQh9cHuIPUsnr6f7l+sfIV/bdWnki/QlcFJdPq68vjm+jdXr9wgp86hlDbInJ
i47iEN+dxy8xsNZg4HXsOC/YO5GWi+NS+kiCYIVo1Cc5gZiaAuoJunmv6c1fIrQ/iDcvM1WebJt4
YROP0QF2f+cGuX7ltQ2nGZgyI0ldl4Tg4oRIiWuZcDA4NdIXWwp+M60q06DIeTPH7uv5IFSXr2ek
bkp+nyKU3OJ3YkuNafrBO/5r3d22/unWED1jKUcGg9YGbSemzHYsRznRGKoiQAhljhWn9H5I/Rul
s6s4ws7Chg+oarKmgnRbM8mH9QQUvLAva0dT+Jf6UdUnolgIVGNiwqPn8U4LUUCAkXiPa9IvWFxz
Gc0oBdXrlHmZqmkrx/MNB3vXMAhREoTueZ/cVY2zTeEIshLiEnDSlA7GmWwodH7KXkBQqpkwANJZ
N0Enc9zs02Ao/xn1izo741L6p3fvw7AEU2I2+mSmBpf1RwwrU+bynSmvBIHrydgcKZobsx7+mUyY
4Hk0RX85eOEyvRyCj84xGyVsei3GWtDRKqiaaoz/797E1/1E1Yp5cZ3ROYRtBHcYPT5oShNA4MD5
UrazemvqiRLLsoLYQ5FMmo7RCCWYa7WivnYa1rIbUfi7Db3uIDCbr9Pzk0D9QcWSVN80PtEBoJle
DEdXlhS9K3czriJ+yZbiye02idGVAoZiJ3Ze+5DBOjQHHLvuNa4Y/YwWq9j51xja5HuLXSpGqiyZ
vMMTnRHe07Si8UF76ZIkLDRmEurCQDI4wXutQWWw2gPpPDDNQmJ9abpj+qUfUZ9A5MqJnqVjY/as
L5sBLR08kaSQYx7CGEHGMeUR+01J9JoKA4x8u++zafe2NgeQJSmYcNLc44RlrYLTa7DRT5YU6zGP
DTJMoWIEhvstw0iTFns9XK9Avhd+fEAkkrceipBsvpimk/u5cLrq1ymv85s5BuCaOjrELqP/eH63
e8JbiFxnpclSHic4F50VBE4x7eaj78b3Jq2/ySW4H8M3Vh8lJ+reAbpjuCxUxBpOK86F+Z4lqWOE
ljTon8Hos9P4KhtHFhVnEGa64vQpB6rjwPYxTtOib8vDRd57e71OEuvL4U1chJdTFywN7eydxn+Q
8BcMNQjPOQ/4KqYxzRzGldZ9rtnBbKJjDFrUpU1j/qF6rCf5ad5RJJADgZPw8cLShkH+UZl9tn8G
10m7UbBln5qiYVPd3gs8EsNSXrtiJ+hwFU+FovujDiizS15NlCmy3J7gekw1FSdglF8DF7JJF2yd
goROl9givjA8eOpYffSZz46tossTdtQosDyLGb6omzHSs2FdTC0SlD0B8xd5fiD0e+ceoerxnI6g
UhGFgKIxJjy+7Jmfh9fdcLx+YaU90TSGyAww/4xJ5mEC/vhc9aPG3xD4NG/7FkISi0CBqdpnx3J9
PYaAtDS18N4ue7+3nbnc9tbRv8F8IL+Yc3SSXLy4FL1VtY9MTBmP6+T18vk1mKF9MHoAcQk2uKkZ
iAf+4bQPBYMdwz3/qZ5w5yM1lHo/4A0ivS0560V87KOjY2JcoH4Kab0/FNTyiN283W/FfKFhb7NA
NGQaKpDRdumwSLX9HqfwLs/gsjG5tswcSr2YD/38JT7VLuEcCCmSehqS5E/elrnDZsbxfCecRBmn
llJtI+/ozimm8HS40rrXW60Jn+wNEX7d2HJa/R3F1ssn70/XxbvpQnCNA6L4uH8/kTbrXTk5TXJ8
r1v3lxwGVxs6FEp9bic0ebXiMqzh14/iI+pI0jslmowqgv+A4XzOdGGkRf0XxtpBwJusf/nfWpAi
z5LUX8v8rkzT7/0KmCkjDgypmAqoDJzARxuB+DN2QLCsrkrgN9nymw4oaGYP6eiRofW4C75CFbZi
Ek/MA0g0GRBwoNl1TuhqYEd3O5ZnB3Hmv3zk+ggehvX0ofRRbPCP3zUcEJh3Fw4veQopgs2v76lh
IcU0hK1rSSYNZ1l8+ixic4CfUxS176Jdc9m7EN39B2TrZUALEPqsvbMXxsTeEmBw4TzbBJx5N8TJ
aYtsOLibcm+TEPjWrfEwQxH7uykBOMpO/tYp0/ktRsfYu9gnYmzIWZzQ2zGHB66VYq0nI0HmOibg
3I945VZZRkQf5sJz2dZAtwPZpc0ESl0KqbZiQes61+dsEORtc9CPNHHzgqF04gGRWoqnmwGqSOmG
nslHbIkmzcHhiOEj1aFoQRnICGS/6N6y1DGVRBTcMlJyIf5dJtSM+HYBhG4p4j77A8yBy9VIpa6Z
Z6l5tCL42eOHJDmli92s7VqLG4Sibs/Yd84Z35cNZjNlh3gOXG/+d6NSb8u5W0G54F4ghXBvuHBx
7ZNowC6lZXmWuDcjiiAdQUZyRYrmrUBzeNM7y9dJwLg1QDAewsgt188rC6T3+KIXnV+9shYGNgMw
MJ7zxoxjelvh8kUywK6/6Gvmz4kPem4O1GGq/21GYcJWe6PeTetsWjX4r3mOZoWCkaxoFtOsQpaZ
YG0g/8xGNZG8CYwfVhADqW8SD0CuCtfPx6r+XOAIAGRDEYVsqx6oreaTLAxdfAPKQmaCBf82VwjI
myOod1JT2JWVc0A5ye01fKvYhLv9ENc/rDczdMh5d7U03R3ulj1ym+VfyZD8gzkSZLuG8WTffEt2
OFMUmZD6eE7uvHz81R36r00HGXDomotsnq6mbfkQTyzEuKO8bwKIswmzlWLGqKfDPo8ag8m7W50a
7C0Op089Irl94DAYsbLYnleAYWOLSc8Bfw1r1+KXrK5m4GkEBSuxj+WZUVbIwceUGAz0227JNGfK
GCaqn/DrqX3VH1kjjaOvX/OC3oxl2oP9XwUFt8N1ChS2+BQi6htdzIPAsRWu0auGNC4T1KZiHbjL
xAQnRb3ZR/KbOPQ+aQd1iwUUI/lwzA9Q99f5fdIzGzQFU9DAX38EO4O0LmHFHUAS3Lo++qCScjoo
+AssIKub8hCk99CvEFDvCtSsY7VgY3rC3WA+bL+WG2QCDADv+9WEZF3qqXW5uTYVlgRku/DBwiXO
mTdsP7jVyHenIqPmmrZ9fgKN9z1eg2bGp97xEYvYTbYMG1GXaum+6g5bAKoArOL5mi6c0justJtr
p2SA5C6YHxAqYq7LyMWgseOLnYYSvGOD2Lv/Q9mZLrdtbdv6hS6qQPT4q76xJMuxEid/UI68DRIA
ARI98PT3G4vbOSbpInfq+Diyty2DwMJac445GuCTD+FSu4LkzfOagn3YcAlEbpIZQF5t7mf+hRcX
32So23AIXXurefPNRgz/oUzazbNLIMpl7coMaECCLjpDKGLRmU3+ECrTXsqpHqHoovLzD/27yioY
IiuZNy9gSNfeSJEXiMQFNz2fYO/BTVchq9Jdh6g6SOVg2AWPzFiYQqWVxaCMIc+zaA8TbmjZ0Ieg
YwAFhYkemsLpp1O0Dwv8WeK20rD/xYTsZs53gbRNC3MWRYThZDK3EAydbiEXGFotRD7jNwi2vfNK
Ee8QcumI7Qx6EgASLC/ApQurfS/7BW9j8lzHISasmLFSR4kqWwNLykJM90SWEq6HLRjdxnmDwiNm
oj4lPDrqaghXjMcODlprXeL874yTEZ4Y/5p84OWVr6w4iTaKySqCbdJIzqRpjcQxCusUE9XQimQm
C4MybFCvAvOlyAZUd7ktc1k20/N111HJaq7ZcWybCZGsKg9oRmXu5xaGHxNrl+thKJI38JuxzdCy
kapXIFc5JC9jjqcYaIy3LB6qfvvYtCjhljwIBwIlO3ePp2IJI0i0m9Nr+4h7cniNB0h6mWXedhMH
06t8uqULkfKe1XZnJmA+xgQJHR2GY/YAcwjKveAU1OV3UjuI4CA81bj60Isbh0TmhflqepOMWihU
vlJ6DKa2/wiEYDUv+T70fSJmVhOFkbwhGZgYtqAHJIOXGN5pw5umJcYVBwKUptqe1+J3BhyCXs3K
QVLJITdhZVDlcgsWjwHNiRhpYmj8MAA0h5DwsFeRogAGlZGCfWXVbvAKZT8AxUyz/bbddoZg29MC
qY1UXpXkOxT8gDBKY4cGBBXhPN59JBfSY0C4wQYjUjCiv/06sqeO6FvCR55Nd1OBUuHbrYWNwwnJ
U4s3vZdSvQS2czslGKPTQWhAAAFCHD4h4KdXxmGYMvsK38sN6GVEVj6aYGT8tt9u3V2OsGTTdkrB
07QMRn22P9lnRh7EKl8VlIWgSEWbSmAx+NkRgEoR3qK9MjCOEbArNygpsPWlxzDvZMHkCH6dZl96
UmbMwAi86uLftVvBLCWbQSIkRxsOpvXssdL1hFsYcMkOrtQaOD96NXjMz9CG+fhg0+iyMBI46qKt
ui2bVbydX5UIPOSgGUyYMmf15nfNIA+QR5E9FY3W5NQdhuMjVUrAysUXTUkkYAImaEQ5q0O2fic0
52VHVgKNzbPuS2jDIWQPEJvbmLsG9nW5Wj65wBjV8CpA57zk5igESZ8MRTefja0JF/aDtVbHY5QM
zjy/5qF87kllbwGgtkguUvktQiWx1/Rj0FRwbIAKJDc/iGNLVhwTb+1NwmCkuTN9a0h3RQ+JIxty
iPX76VVoNCCHjwHdaCQyPzJI/+BiLTr9Ge0/Q2TQbPEOTM5RCDNdwU2SJCsdE5TUZLg14L4KbZJ7
riwPbCzg9dbkjQsTXKea90k9ohwJ3A4rldKhfM7406cv2wCmx5cd4KQJKIZJ8cE83GrXLUKViVhD
VCLGYTMdvlQtDOEG1qT4MQMg0M55i3VF1YFxMltUJECl8YAIKBbSmrLfmFM3fgKHtEO7wvgpRCKb
sfyEu47suqPbQcViGDDzxtBWSs1ly7MJ+ZKprxpMAr0ZrWXDsdJCohsSzj6cbrOR/qBWVzM3dDri
D2oiUQcW39RB5TTi60A9FUp4iSvccD2TwOEyMjlTYv16TcLFxZCU0LLFYS6AVcdDumJPfv6h5jep
Q7AK371eWkBZ8EJ/xzrydigqHH00uQOtUJY4RKUQ0TD8zw1bCCPzfoDYLNgC2kyIPbGLrPH08z0y
YtQ7RNGFvwhmtND7D9prqOpZs6Jw3kkpY5YlamYvpK8WpILwSkeoKDKabYgvoAxmw+yUP6lxGmYH
ETNTcRdGBs2R13QYVpkwNSbWUqFFDbZ1gZ4cDe7czl9n0QklduzQ2YD9Dj19gOgBNCCf/gluR2AG
/f1OCUs6KeVskrnYRGA5cfo+HOkcdB98nDccqB/894g4gxF346+H/EOaJM/VvH4xY245ySaUyTDP
RGReJuUNdOgbHGzw40PcIuxGg72mY/QBITIiJ1h8B3sLWi2SJxYm2u7lgSFebr+aLlwcULT9S48o
dU6GnO+8RUIgGPHwxaXO5KWF1+fD7t8/iLMEu4sKt95nY43LwS8MTyYgcZHeWpH1qppNLtFC6zH3
uMlL5nYN3c+HaqJt9nqMA9ZsVRMHAwi/yDqRTxNr16APGlaZmT+t9iCJBwCWUUIz2ay28KRVnc7E
uTcddUvcv0m3r51WlErPKt4VhzDXxCcssmtxeoQtQxT8KKdj6ZjSNZ0S0haXeY30ATvpzeK7CDX4
Qhph7LQmqmAbGs2I5gMh2miVOuJRa850eon8onJniZC5BzLK+AOS0P4d5ahuV8WiZQzNiE/pm94a
eQ4HqoaeKvakS5QPjWBzc+LgRss7jUAr0/tM2hY8MVzRHsWHk/NwCXuix9dFMmnlnpy+4F/ApQB6
oSICceDisg9EULPlp/HohuTEIRaXWw+w7QPH0yfj4TFzDKIsJA8e4xw2XHEqZyawTO9E6TWVCue/
6sd/f13YaKI4UaPnxosDOm8G8FCks84UtL06CglhuBWEZrMpyHZd75p5tQrGlUwof4xQRJsVk06m
G+cLReO0cvDKsANyy4wo+uh+ZdDrod9PAcah7NBC5r3gk1gukD7vh5pTTZugVGNiDKnml27TyGBw
qDDsnXQkEZZWTgwrk/dSY4hM6ag5+ADVC9YCFRZKXeasmDlcVxuJHuRRhAeHmDy7ChJEePt5iNbv
OhoWTXJVd9sXnQo4X97IbsS3ytfWSR5EAy8B4zU8qtmdNbO1kvV7DSHZ7JYEhhnH6DOPUNXK0a0K
1cQCG8vZYf9dyLbdctPGHYg3fBBK/it8icZXeZjrFplMQrjU/zjWIJz8QQWLUmzIIFapLlQfEjIy
O31xR4xmAgnQDvtRABYfR8hj9i+uDOs8D7uifDYG2HpTlXtk90AcMBCB5UlA43VN3Rz++Pi7EG6P
5nlgZekQEzgvEwHxZ1A02qC40NsgM9lV/3HomyvVJ+IianA05Nafqza7ydfO7cxHbpbeYzJXd1X4
l9oaGbSXS9iy+qjntWzHrzgfFeiF3Sh0PRE99j+qlVX42McWkCvtnegdckKQRlo6Vls6HSZEA0QC
JAqvZhoyUVMxjZxZmOZkQv1zvun45XUxJvYJn4qgbx4as9cNrypuH+tnrQ/NFpVYHJTY+q0Spp5Q
cRBz2TAAiXC6EXPeS+mgquXLYhPfj2v3XuGKcsA4vTR+dV0wNhay2CJ3CM+l/fvl1v64cuY4fsxD
dIpckxi/orYbCLhF2kBrp0ZdiTUaFopKLe5JlLrK2vimk/v8BOmX1yUXEpv0XbqZyN2/rr6DNOrh
tv6srVr5nqYME4DACIANRMwuOE50AcYjRWcJD1ICZBVSeuvFGjhfHx6RXZQuy5wy0rmHsYyRvv8E
ytU2YpYMo03mQjBQ4vaTN8Wv6uehoiGSpT/EP/CCff7evC5BBzoRbpGCwYDBpEGBGoZZZKtyGIHJ
03X+GVPUR/GKPDmZipUMjoIKQEqnCV3hRKWezkzLwf4YqFBhYY6Ac4cHZ4Q1B7Gtfh5WDedt/SAt
to4H1RmGYYqeVOWyis2eFsAt2RgBNhmlwK3URiuiMwZyKhbqnP5f/WpPdkxN3ie+gATm6GZCkoKB
oMojg94oqXyIbkOHjwmr4JAyisOUFn4cP7tT8FhvngxoQCxNyGgPfvJ1sgDQDTz+jYbu7MxS1lLd
24KpVTlGsZxQSeIcmg60bQF8baXr52njktM9vi43y0fXme+1l+UEzmeR/xET6I8Sf1HJvaXYrW+q
9QMj9xfpEYmsPPN6HZdIXJODbceCehNPs+AAhJvT2t7g9b8xy1iMM1l6Ko9BZHvErxcKSMQJ+ybS
pJEHL6xZ9BDjLoLkOprGr00DWOJViyd7vbpXZ97Xw6ts9/QETt/E4yN/4fj05HEIm8vj7TvoymeX
sn9weojBJPA0ITMdBXZDh1N2tOo5mROKbOXZfBDWkZa84p1YRXTA2DbPAOgzBzXNedjFr/HKu1Wr
ojQhlXtqfFTjah82r03J/gwSKdqiKm/MRD+mU/zJ6GuhHUVFdM+Z8psc1aoEO49QvNQV5yUOyDnS
RGWmGOMxEALZ2cx49GncbgwMRfpn87D888vNhKwerDeEfewFmF6StHE4fGe+7eeuM/JsNwWOnyGy
6WjN+EMWEwy3sQ8vmQ45XXQ75ABoQrZyk0KlYUYpvVCtKZkSTtP11rtIk9m+HiharqA5l5dlgZ8y
k0HcwvFjHb+agZnrcWcxP0VFDaIjW8PdrzzDfAPExA/3SQJWNGEVO0nPPDrpKXSjYXvnVeiSa6an
aTi8eM4YXUYxK4v5C4ptCwJu6rH9kEHGzBR9z+Uuks8Bxlb9Io277WGdWxFUFCVKTLBxSva8usbk
jUCxpQAO3PeivuUjOxjVEpjGNGgmEhJIRNw4fptdp3KyDPJZAi0Vv+amdZBVLRE/wsQkXGxmumaQ
nUSm0AskPHaLbnHtdqsHp42fJVjD57styod1ho9UtMUBRKbK/cDVi1yYxTKAXzEZr7aj8xw2jG13
cJCFQiergOdKkJFqXL9Hfo8Le2cDdjKKM1oWZk5oUEsiDPmIaJqaaxcN0UU4MKEMt2SS9SRswJlh
BtRk9Gglo+uGt+QOroN9WaXlu4Bvk0NmeennTRdLp0uqMIephkb2QkG0G+aA9cxq6VVGm/DgoTKI
1YaXaY0iydowg8QAObvqB8aMbifPXF78sNDJUaLsnBXlFNKKZzCqxaf4nvWQIXqL6zu9LThH5S3b
Am7/Hj2K7amC2T+OrYYEuM6p42e5MeiNGlCByMLUoCIgMjqKDMuSQ0OEbHXHqOA+pXP6yU/G19pz
r/VUi7H7A0Mo2Aee0VzZHRHKbAv9skD9CRBAvakBQ+/jwj5nf5/+HEdWBxSHC9yd4P+GqhCDw+2t
XePQ7PfeB2nmOQfgb4sxJC54BevB2OkGKHJVdUByu44ctmnkkqKmNxh66KMxkoVywEGY5/w/liNi
iRvjTxc9a2Xjlx9pqEv/g+MqA1pOZHsJf0Cdbj9RNCQ7ja0+t9obtTkCirMtT++8hOcYypGQIkDL
iC4eZGtxUEu541hZ9VYEKz50NNDCoa3QtEeJX3qIPxi3eY3OHbQ+crkQDwG4BoxCWAcZWlPkmxmL
BXIVjhdqAvT0BEBoIENExLuQe+XEi4qlAJd64BtJX3b6MR55S/E5SJFAJeICQCxi84l/KsKydd1O
UQr3i+0SSQBzimJZfyx9hMt6anJQ1S6sKqUOiW0GjTNqEH5PeiskJkjTbM422n+mcJG25k36JUqS
N/E1lUfazHRIFk/fIQprQ7OKn5IkJ/K9MQCeVAaUn5xj+KTQkrMXL+foNwTcX4yOAG8X6jBkgRyQ
ysFU6IIs4aR+ygs5nA/w8KjS1DXpQCvxnFcwq0AA1Fwv1uBflv7qQ7iBLSJgrEevcfpG/qI+8SLa
e7iE6hGxFtt/r0M7dLd92tsfxXISfUOONenoEPKGWZMGmbRFgm+UClYN03cdw4yiL5sVLYrVXyn+
XE9fAwQ3ZCvTEKeuzULmDUcbffqKf9HLcsUxqmyiC0khPZpx4LVlZZOHYUaOLBGFlEyLnHZ97yT+
5YCvugoWNQvNhqGWnp5HLhxbOo+QMDgEtfLOhCKxBRePGIModjrfREB/KGAy60+9kRHGXrkI7ZiW
qkoUaVtWAYyUiY9gxlzl3meE9zfaPfTGGk479fHpD3skvmOd//xhnYPG3bLb9bIuJg9gCF2m9iNk
3KrG0hgBBThzpOQPtbeNRS0RV/2LG7Qw55naM6aSU5ph/dEeWVH2sKlGw6j1CgBKSnBIDKAtAt0M
+AB0eb6i/NVnIAwcYQBmPryphxyLuqfcXW5Dtlw6TCUaqSvXrjMMdCUsOXXoygXHPuZ2BzkwryYb
PFKw1zDzyo2EUEmkZCDDMXBRCMMr0bjHYiIsF0gNbmVcr6HXLJnw6Qfxi1pP/BCMnWwAZD8OD86/
2WMlj9mifZJYQfyhqGw/VFVaY3OJKjbhU+lkgBYtjan2jiYTI4D/DXouBw1jDI7/TNUPWJ6cy36Y
aQlfFGUhwhwmj9k0iFaU6G4gNziqw28a+mgsN8zlrSn8RyZE1t+R4rm0hciHSfjpnK5usq75UDvn
mgKzzPYrXd/m5IBn6ix8tt2DUxMrF85NJ98ay0tDLcwVfsEWIajIxHLyDGQUIOjbLqavjmc9Jc7i
Q7qCOsNFmmEFx+XsT1/lSpP8ZzMGf55+SMd8mQWXGasch0ZMkXKAR5fhxFihn9sn9S5pL1oXWd/V
SNiPfAaBZR5Tj3cny16CurhcL3s8uAHyGWgIVYit9JrEjTuNaYappWWHg2blj8I0h8T7wKZ0Hebx
Lc7/yMdA7USixV+Y4NsF+EgJyx3/HjsJv2lco65ZTeX/cJ4fTTJocbHaNS6VvBiHi9Eq7G3RBt78
QZpmeXmpGBPU6KXrzxpTByNMy4iKJWKiIfatXdEfcPI9aAacbyh+jWsrL429ZOdbJpfuZP3lt90f
dk/lEjnlR03tB3kfco5JyOIteeW00+uVU7TWecMNRyDpwTojPBVyu4NBMmClPvhPx/pcNcm2nv21
0WcNiXiJK7DJqmLyssHEQNZkKk+Uq8hBaedr8ozgQOYhe5kET8ZbFt/HnYMAI2FNTa0JvZGQ5ITN
nWerTEilq51efUfqgQVPBagqYg0CsqIN3b/4vnRdgjzC/EM0tID3swyFIccSbyPPQjnL27khbTIQ
ohA2ImiOFUNo3jLahG8gE8Jw7b2W1vampIk4fYWhTovD20vDigkAs70Yp7r9K0QdRMxMlw5PkQ+l
GdcK7I9NVTtT0mkqVq7rv4v1AOWesVjPw8du80Hnq0o4AZfRzM7HESQOS9Og38Sm33g5mrDn0Jof
VQHzLhmeFvMAPRA9GEEu2JOQbAf8BQQsrrcQLDTIn4UuBuWf27UvUScCazY7HcDy/NDZtN3m941b
vMnRT+7RbJ4QZuAih+6j1Jdyl9Hb5hW0IBJn2xA1KVBlACq0oSLLCtdiCOUDFWy+0+JKrSGugCpV
49tBwV83Z10XTOjs0T33OTpCqCbMeA72JMtN2gx+7Pyk00/gD2EhN56H/JD65KLx4dhqRiz+lZ91
10W+xSYLhzFCT4HssdcIOEqEypmURWTGX/THG+aPBrHnrxnpATPgH8I/TVMMpYMtTO0HuWt4IAEj
aU/T4M0cNA6nhzhXQk2N3TlVu95qiRaiqf0iCDHbwq6tVVi4nv3dSoubRdPeaThpUHww1pkEZinV
M7ogmSUYI/ezrl5Hyb56tRAWQtUERZOZ7P7CDR3EcZuRuR1YG6UQ9hRoMa2khUmLpTK1tWQZmsub
ECgO4G7+a0pao1mKFtTxTHNlTL5adjcoE+4FwA4YEHn4zssvclcnLe/WnnUdeBlWSrQ99A62Wh3G
lcqtl9GoHGhS0qlVEjZJAu2MEnECZ+V9zgdu87ao3yfb+dbXWlnBhyzA0nodfGLisYNJz96bX207
IekYHvI+xh5Uxfv3JhusnH2xnZ/UsprySuxVJtemM9f8yWbbb9kxmRGKOZMSCJIvyk9eNaAs5Tis
4azzCtWx9X3O5zM8gl8A+bSdgecjifDgnB0K+kvLK1bUnvNHiUNVr2vkBB6CNAA4fED/IStXnbnR
iuEmjaZqBlHDjJbfBhLA1XYuzxlMmn94/80MMIlDsgoJSTXNweSjDNfuclFPvlF76e3UApInim6e
4Mww8LYXY7f+w+Pg+MH/rRbTd6uYf1+W2/94qD5MjJ6PO3EfZw+aw0vhKlc1zUWUlI5E4mVdJPf5
4D6JhnN6T/e1fxx+Chm6qLoO2WYO9pesWy4XZTvZH4VfNFCRwhpqBvmh8CCwXMlACbEy/ztvV+mF
XTDpRr2X06XbERgOgg97QTGQtt32Kp3sikafB4OyDDSSCjzvZGcFZczuNtXfw6adIQTG4kJk/IlK
DCvADXIQvdXyNa9B6WDNba9yZqyiLVDDDLfD0n5hQ1HuXMI+VDfu/bDafE/DrL+u+JMXeQfgl5vW
PUt+dx16SDk7hRM+aSoX5dNsRD6q8cWEDlMQ00zt2+l7+YulGrI+cX6MFy5Y3WG4kJJZl9bY9E96
ZRXk49k0xDH3Feu5tGNzZMqdw8dUIIoc6o0vxgp+BuZ5xvcWtnENc/rMdS2OHzI8cCoirIOBKXDq
PHjHWybXWdWTRkjPS4UGBuv6maYrwAuZVBKSuFRjY/MA8gzlwrC8jZuiunaXSXA3pJipewR/XzUN
T4Y4t0smW80lGwd2n37UfMIpIcNvUHD71kcX0iGW0SsQxQRsGXm12Gt2DvLoLThSNsCgXoQogTjD
P2sVAuGWEXCMCRzUyvSqWSMsQZ7y3S5BAhqbNTZERIN50XbzbCIc7QYERKJqIlKxkCGb8jobcFg0
6GY+zF+Hiis0nktzK2C5RxsB8kZrDy+qCsB74ViRumZP36NkU3zIvYrzgcZWtEs3pg5R8kiY0y+T
J9CMQKVpQhSnqbtiinbjLTpX7nCdZT6UBnksGtOpyC2Hi8CuE4RKHIBhDbiajkipSOiCl97pDZmg
rsmJW8OHYeRirDn9K2PGZPk0rhCb5hqAPwxZ2hlxaAQ3ACGjW/sebkHQrZCKJBz85mHuuy9J3mcX
qDSb69oqyJK2YabOwXyVeXyLGWeZzHdQ7aX8u3ifwhtURPNQQNXLNnCK8Fe6OL3gDMdtb1PBJBiu
H0XLIoQ3YAxAf6rDw8kqojIm/8+01D8sTphaqQJXmy6Hk7Qnw9IZP8u1QK4aQo7yjjkAiTHIefHQ
URQS5KQlfa0mWdIdxOhSTE1G5Ss7f4vIVNVufeRd4AcAq5sdFNaASG76LxGX32cEI6c/4DH3dP8D
HnLBAJsbVuK82KmbCUwUJmH4EOqPYE6pZPdwUTX8vZquPc3xYGsc7rVQbg3pVV4K4m1aGHxWW77P
1HlXWgOGz0wR15897Y+sjJBj+wGbfSAQwlsc+puWwQKYarOZPorNabpbC2kIBHwBH2IyiZ0z+e61
W483SuqocCeTiMMe8usaDE9/z7SMKIcrXy4c4b2PNKf3V1/EP5VzpjgfVQrYJCpCSiZ8313GRcZc
o7wNoq/T8k2Nrug+ohBLui0FcRqJ2u1/UEmudgtSw7UQb83mZIx/3gbxeMPmbkA8i+AQI3+lPNzf
F8vC3uTzGG2fBWyLiyuCuhjrSg9oWEpKsdI09UfGi8izyIGejBk4UwuNuOU+dnp5HU8ZoABB9OBM
ZtuGXnGAqs7dNojXTkhpgSxXABGy9yf1TNpTe3ZyDBPZGewVVIu4u/aaBTmmPCsq6zFZXLtFzZET
EnYAQAY1hLcQpSbjTRUhdkM9PnDNAp/VCqklUiukrEnhQL04bDKXTuLfGdSKCHMrflE2swtLAPE/
6GGOOkt0DYswDN3YjQK8kQ5qKXez6BfoHAvTuMstQMtRfG7hLUMNMmZzE9ChBtTqhuiykyQPhaz7
ouk75rJ3Ac5mrP+7uLFfW6J7z7NdjqfbLk83kAAihlqChmx/wbje4KxJk3QNSysKx7cm7L/IrkWv
iudT2citPcUht0JqJSMML2x+b4I/miL+JlMw4/mrjSHX3WQmfmkwF88gzHprWPcDx95KDwlj8nyL
VnMYv1YdlY52QLUPTQRXHRTF2DfQvYjKac/MHdNq/j54nJVTic9++arHqG5NJ5lg6dpHSScCqCBP
9VriirlEubpYLFg1QrnTC9ks1L2DgPuFKziTMnEX+GL/fmUJc8ZNOmIl5YLdZrA7KRkRSDoXy3z7
arqJHGAa9nFecq5BJ3mIqIHECIy2Khb07hUdClcG/iqcOBck449WfBCD8SrID64JyaB3VQPbnerJ
iwE+wQzQSREzTLesaNbcV4EBWTDf0skybBD6a7YWakV30yHmRAzkOtbv6up7QjC4q95F5gC59LDG
ZS+njkwCNtFV6za+KogFNjQYCzLYBdjs3dxPXwUeGjsa/pTkiUaI41HQY2CuntMeOJbYIc/H5Rzv
Z6BGAfEQMDBcaEZmX/np3HWtVT1SY5SftG94TfFZvZKhlEO0UA8Xke2Fc+tbCovcsCZFyEI1JQxY
4JGkZOfJWMetElcDv4G0Mma/vnPYf8/Iq4fO79Jno4U3Q9IePBXSk+LjJJG0Iw57gxbSwwnQZnAI
BtNcLhL/MXaDO2NfqJhfdXYpuklgXOOKoKqeSNxPi2xC9cmohVgsscOt1P5+ejWzV7Bc95cz41/M
JrzYZeSFLOtgOdfucrK3Y4aKpGHAnlA/ytWwoXvG/YYKOnAnZpzNfY0mqymIKYdkhgPIjGrL1dQd
nj4M8fQm38AY6CjPKrd6n7fMKbSRGF6psmIa7EquBsfF32BB17DBd7XhH4IkziA/0jhPU6idi1m9
se+iGmdyO2u7R5Np7wVG6QwyjfFTo4xb2iqygrHoixLx04lCRKNl5p74fHo3UUCJqklJY9OwVWsU
wFVIc6bE8jSn8kwjCk5mpRwjm+6L16Csz4Emhjr5cxmuo6uNtfyInLfluoB/jeEq4ghQ7oTYYttn
M86n2KOUixgOMtP0BvbtuhhAPKo8vVT+Vh7MX0MsUuoOt35TuroNjQZksLc8oOrLS95EYQ+eavO0
0sbPhFkKlqhDZjygO1etDZ5YsBXWEftJHuIXZBc57s6VPFIrjCBchlx0IrhADzaB4ZYPazzlI84F
euM64x8Z1gBEE91DCRdDUGdaYHyQJ0yJBcbj4/C2EzFzEKPeQOTt9uvfrHJoLv5fjQNRNDLq+eB5
aiFWEFRkUcqc9gzT6tjHwWUxBtCsmM27lGYHi9FF7DFay5gAOqBIzHtJ8qnec3v5KW/s3xSulufM
0OE3KrCDo9QqONcZARrpDCNicdeV6ieCPw3MJ1l5CJM3Eypwlh/xSgb/ATWHUmhALdXk4m/bdBZG
qoGquSCgwV0krznMIWPZwzBbTwcZ6JtArgpjKgUOGlaLiTtIpzuvbNiRmam0FCCMhe1CAHz/uvXD
12Bh/SF9q06zedAb4T42LgUz42JtqrL/FqfwvJ74KCIYpjNFFzRbQnYYEB/e12wa+rawXEVhQlpC
sGF0jIZ7DjRjHK0DHq0IdtEKfzQltG3615q5fxbRvzNYOL3vwFY93nd8lyAsrgc5KBe1v+/0te2M
ZP7tyOFyQmE2w9PF9pmf+ZEu9AU/7340xV3kfuZnfthr/ezRGPe/jWyjf/EHqwKjH8wH/u9nfsnv
8/PPX+jP1LiBF/Cz9f13P/NP8MU//xB/iO//88/R191vgFfpu2HslDtQg0cmXFcsRy5IP5sfjBKk
TuA//JqfG7S8FKWpfnidfqkvVld8bXj+a0pcyE13fLMIgWSW3RQ3fFdm6vy13bfn66V1Vb7sfo+/
vvuG/JKv+dlL6MCGz/q+3ZMykwWnd4aQImTCw1fSgp/xZEe3KAb4Iq3/70dT063eVg1CuqfdF5n9
2Yv/5mt+lMXVYr4Mv0unZFvJBX+TP8fv8nNIdc7Xo35ZA2bxa5opfgE9iy/++cHGcpGFz32ZE8Lx
vvvtf/5UPV7y+7u/YfVPfKEf5gu3++8FqazZ/bVheaUhBb/YfQN+5mv+xj/fz3wD/SN8wc81URKp
vj74ggXA75xb079Y0oqNAh4iNGYRHky75h6kNuIUgHjADiBbYBrKIYeIIKyMCStlCqpxJvkDrQp9
y5Ax1kZOgwVLeNmPmxuNd2rME0puJVsRnPlvp6/xF+WUQ0YPFjlwhWhPDtuwDEin7wJr9UFCX7kj
Gb6Tw+mQY3SLstRmlC6ehKlc/tvOa/L0o4VVBsb/oAU43g7oyaSpczCTEo9pfztwuxBv86kpn9s0
eqqn4FrSGlLsuYds60zINA2SVFQlczXiis/wSnKRqvHJyWVOB1FOLfV5QtBRtouRAUgeh4w4YKB5
+Fyp99tF3FBp8HhEWJazgYd872JH9uWmActoaCILhsFGH9X/dxy+y5MDLtBITTNW5uann+iRKx23
zVUEotBQZEmHfWZWuShXM3f1AbaFUVGosRalXskzmpnZDo2X104X6QpaMfQuUZbNkGFF/TZEyLoo
5dtlfl828++a72hjSuU0xRqVwcfQA21AbZODl/qMIWovVavK4wP0jdSdCTy65bup2BbLTF7DM/Vv
33dX3Ty+nBfwHBeuaNWZfS0gu8HIgoeyv2J6u3EHBkBrPDKFtdJ1glepFzPcBfj6EqYbRpOONfN0
sGOXQcZuAIqtfKMaibnEKguZfS0fJLEry3PQxzGyxpVCdmdIx1TCd4wdwk8tDB56Sbbta1BenpDm
y3YuLSCe5kAyS8e7DX0XWhYMT6NdZrAWwcHaae3ch7J2/yzC9N4EIGkiSU0jSpKaAuEoVsbSOg+w
i72z1xeYi4ZQtkCkjArmcNEX3djHaWAZaWhUA/gr+FPZt+TNC8+UB8BuUAhsSYixdP8aU6uR0cBn
F0Vxjv5lJPCH1wUhAsAPYQPzs4ONok+3fu4EZFeqRDSlfwGfBTaEarqoxLiB60q7d2P5yyrcOeTR
LWf026p1cy/GWB5JPXIvUWCAYq5zNMORDSmEHD06DN4dvFft5fBFImdDsSD9rfHHz2kx3qtYVJjX
kpsyu+69meRoDCp3cylvtC0ZTAOZV76BJaCYbzBGJRVLqzcgAoaz8SYBsOINwpzuRzuF2tWpLx+8
oX0S+3EWrnXeE+F4PirGKyMutjPsObFH2H91anQi4yocKRl8hAoD2wSyX6yAlPZwg7ugQXvhywmi
qHibB19VBJ96kX2K/PJRcqIZrUWPhY64pP92Rwt8Ej25LjgCmkIejrYRH482/lnYCDPVIiHiRrOa
DsqSoR2D5toDSNNO8UQUAZ3/g3lzCBWx1XgqXWXabG/Jor9P1yAawjolom+WYPRr1gAjfznx27mH
io/8EJ/WKx3619CEgI60U71Hp56lPIC5YYivuUre0k71PH3Hqy+B9z9mRfCMhvj+9Oc/Mk+lAxIX
m92Cz4988qA0rmt3g00XHkfGwZDzRnO3tCFaRWmf1B9ftUw9bKkGUBy2vWsTZ8yv5RowYF2n/B0E
I78L7xSbwaw+3hmKPTMcouZAiP1ZbiTySfbdcHuxWH4TABcqwUsTm9Mf6njNBQFkGjGtpUOEq7W/
5vidZd4vNwOKVaARUF45jOQ9+C8YrQoP2TJK9yV7nLwNv0U9PGoIZKLJMX16Vfa4WnwFACoZ5sz1
He13uj4OLYcEQwqQ+IDNSNofE96aMlq6XtlZGpwJgdlA+IQYVoQcQ3hgz8MU3fR/GSQIYnsyOgEN
OvVCnNdBHx9zXJfKDmLIKPcYPe3ft76B5eWoPwqWuGJMpCEw3IiZBQr5aKAaqQYxiDjheQ2ej7JW
0mzJJL1izR5yz8RNURtqUD8O7XqRPp+5f0cFnK5TODKFUuBCoD64znrIcDSJ6eOa9g1h1uu6bu6d
trlXcGaeVJ9TP7oUpUHpd3r/lAeRDtHdOnX+KPAiNlgdQeUhdglnru3w2TpOgC5RWl/qBHG6968t
w2tkCoIieLRTeRRADgziu2YgBUD3biO6BSNZg8/BchHOqmGOUDkJAV2gbXdVvp+fERwJJx3SZX0H
+QXAO1TJQxJpr6QzDjrnEeI+GNMMjBZKRcRwmM2pxN0wn6Hky9UfGGtxmcfKFhEdIO8J1Es3YOzR
kuA8q4anIJHlEJP0E22z+JmPg0nllqQ+DPDzGdAGphrA3ZBn98OCyZ2JSYoiYgPmhcRBLQU3ryhq
DcqiJhO2lyUgTC57oIfKNhoR6UjboXrKTkoy2iJ4x8bjiBcX5eSaC9Of3I0wFuyp9gLyroAxLom9
swb9cjdoqXomhRfSoMsBxdBS+wkiOpjA+j/VlotTfnW1yZmmp/gMVhU0ReyOxT8n56iBO4cAbAUS
5q2ByGi7EIOGHUGYKP4vQLmja8sxroZgmrXPp+PuMbUvg/mxxuYJo5fxj3+9yKDZan9j7eNOd8R1
bHU/nU1HMAfKQLyiPEhHSrTSCEu+s2aRaS7wQy4hAEhEYLVWO50P8u/gXDTlkTEbiyx0dUW8oZTL
kRimP5efSztxeAPaF0O3w4oiD1lsg1e9DwuojB1HqZo+D9+YiGDsoSfPjIFCg6Ycxqz7oA24jhGI
wVHGAvZNNgKlc+6A+PVlgvEvPFRVNKcHL2lvT7Smm6jB8iq8WtZffpDIhfWrBJMViTEMx4eCwQw1
KBZqQUt6SGWs7rINZ8hYsZ9YV5XT3G/t9tw+crjHiYIrJymaVDz5SNPcv5NwqVeTNQ7diw5mNaik
/oGC85ZyBkioKQPCAVbwhTK+ZGEkdr7EQNqEawZ95UjFVPFqhUP35d8uQBfxD+FsBJa7wvsOTgoX
WXXtbKz2RScYWiG4+LuqOIcS0aD81iSuclHbML+WugNJ0xdA3BsRDnblppRJ9HynL+wov5LbFnJV
YLrwsWBoH6C6dD6rRb3xWzNkEkTrgTcYvmFJXUOdGYW8oaK9iphI+f3QFcEtCkHNAOmsDa+ZU82E
mumlyUb3oh28P6TQUPiBZoGGTU8Zb7ydZotRsmUR9RmekwcdISh8GmBU6hUKMyYgh/IgC3B8k/fB
BMIDzIekWhwJpYKr49gFMMNk5nLVMUuokDOIFq+jx21BCIW82qWuO32Xj0z1zHXBTPEFoTDNPWjY
3LqwS/JQeYFpNVJF7g0BglvgkyHQuAON/IAQVMkOeLO/VEjX4ZmJzAkPweZGYqpvJedu15HXlcP8
2+Vo5Lpi/u/wiHNzbAsmq5weRWDSCFyEX1kmChiTyFmcBACn/8Bn+1j24eXSjm/bybsL7BQiV3/T
dcN9YrV/yWtGHArp5vXQz3u7/OLRMgSDL0scFj4LbEL773e/qZ0ubmP7kSnKi/JNZMy9E3kj762Q
BA8ceyYsw54B7wnKkI2AYf4yR+0j7K/LyLq3/HNt7y8vzed8sWFRxFF0+HTBd+ZtZjuTcSC1c1wm
Ibn8wMZkICkMR42QDmdhYxHeYBcyzpJfluwLVJ+eB/JdwSw/9+N6vpgLkEzF47VB7vbvWeYOQ5k4
6YQzLFyTCWqZyGDesrvd+AU8MECKcnqDEnpnSFJpeu9PoB29s8YdUbmLGxbnALfhcufWHRGkOrjJ
75ICSRqoBjpa8157WJtJPyIxLC58Srt2V1QKep3cmY5tjL3lxTJDfsTeJhYSXo+mMg9xRRMj+l+/
cAxpZdMHwYO6PDw4V8FgFpa/CcZHiRMN0waukeSREnx7+DSq49RGoG7BCF9xlhCrWGYRIdktChA4
fU1HahE9DVK4MNxB8BPSu+0/jRC6ldN03uJRJ5S2WtlOCRnR2yb42XTO9hpkDPHFsKTVaRAugvHB
2X4Tt0Jbgirf3MNHFIKAdlFhfTsrKjyz2MHOtzlHGKsuPHK5ZEph3wXW279wd+gW3RAW8w6XhpfO
dP0yJ2FR9CA0Yi9imqQB1lhQ602Fzs6q5Z2SjiFFhLYvKUQzqACnb+qv3j02VPhLtsf1BUdqvSDK
J3J2xw8pOllh5lFN+12EH6SeMkAqvHhBdrx/14qEFZ/yh+OuQJ+eoy0Lzu34R7gi94zOHFUXfvwe
Pc5BOTLPdjwsylWPmiyAhgiWDzyn6zKhdSqXoMPIRkU8qbK234tm/jNVWoQLPW0E+gCA0jzFpGVr
Miyhql4w2c3lF31gnVufeowHu8XeJR/uFsvISWfk+QjjQAHc/ouJDzbUfAHTOCoLysDvAs0WbXaA
nqCBKYS+uMHmKwWzEJyhosVwi6lG4ay/n9cFHZ+mHAMq4t3QRkqBGfb+euy3obPqt3VD6s/iu15u
A5FNzChX4b3xX+YaB1dO3d3N4AOz0F4b9SVH1P8YYqcNZe/moUim4GAEAecEccPB88bkY+sG2ONi
G0ObjeQoH3m54UPoGYsGk67Z/ymLzX2y4ZRgKGC2fsp749b/b18MLsj3wyh2Iso74Nj9m1TadV+m
TWCjvYSRRykk+aPYk+qp0xymAXtzk0SMQndcV/GRfgySDJVVvAdRME9f2HHFqQsjoJOAEoqP6FDH
4G7G1HPnkNMSVZHAHDqd62qCr6yRnJRczQIEiu0Ntv03ryDYN1jdrkdJ+Fd00XYafqv9aH3RlhQA
IyQQvDtkCI9aizgD3dNMpmn19LVc0bdma6jUlDl/ein/hkYINZzR0x/quEHiQylKDO0Ich9SOPbv
dpZV+QJ8cne3ZX2e+ulfMmCQA53pkMwsH6AaiYUHW0FWHEMffaq86ssPFqokjPKCq/L8vgs2N6ev
8Qi6xPp7EYBbsjUxXIRns3+NAi9Ky00dcgP8B6Szd5t8icH39OZkW/dq7eUA3wk0iuKLBxSv1DEJ
0CIMr5sSL5sJD/kYko58/UREENFPOnPH2j75Q/WoNaOQTfH9ajiTalZKOpoQvrW8YYzIXgjt6Y91
BF7qY6EkCVyQQXiSJlHspxbaXbdFQR3LrZdTAjIHTP5Y7YptsTkKkLbSLZNJjfut0hGlgcGiVqNJ
U4soltajVsS+2qUukNzt9AUeRZpxgRBn0IjCmuEBHNpZsF7KccJV4bM9jTBOl6LJYbJTgXphIWsL
QVFMVcTqRKmNMBRWko0pEF7mRvmYOvzPClqNiAJGlAhjYPVuY4ZPI/Qpyoh5sR0WVS01hPH3jCok
LmviFlKfLDRv4xa3jb+sbirxjoQxi/LZuCapBDOIEmxmx6OKkRQY9wZoTZAneINBqpRODc0mLgPv
opD976JsJkiw24cm94PL0gZY6lscjOfZsy9c//9zdqbNTSPt1/9Cj6pkS7Lkt3ESCFtYAjPwRsXA
0Frd1r58+ud32gN/SKbI1F2VMk5wHFndfa3nOmfKX6BofcRDmf11ICxkOwNDjz2K//+hASyvdM/w
0myijALek5nF7T2vFZ/6eLZrQg6TU5dTb0j2RNGJ5rXOgz85EahKw2qFmYw4pQBSpWl82vkFdBdy
qb9f9IcxEwMJCWXNaEf/F6dwL2Zin3fDsYvW54jSvAMRepVYjAI65iHkj1O5vutMDhU3/v4YvqWn
814DjLwGzjOmC4BEq0V37OjWAml65NoelFwh7WR6BbEjRjyBQd9zDW17DCBN6plzwlcpNqHNBg8b
hpeSq0hiDOVq5StqmSvNU14v3+7AHhgykb887hn+xa8zNslsGz6BATF/cz9LXnsKrmUwnQMQ/Hqe
n141TfUmqZfnFjZyuSxqyS8Ue2gdywE8lPwo2b2GQR+fXX8YX1Lx+vma7hnNoOKeeDt/Qg6FKuE/
44AqeyU+QCPXaoUnQfCC71UFGoyqedjjdKnYfKXl+XhM7lK3X7c9l0VGjEFno8Hw96sxD5Ih6btw
nkBgUulQTE7Z3DlPnA6EVU/sdoEWC58vklsLs5U85EuHKhQjsBhH0FSEw2d+EhraFamq2kz+YEBv
qbS9FWNH0tSQfsGQOkO5R9tq2h2/+Ftp0FC90h/0c0zUFr6u7wyRGhpwpewJ5ifEhm5QobmRz3OQ
lYgitXTLkaf94i/J2w4OiCuRBWuCFwnF/jLx4q8CByta6nbjFdbyGSRPHxIPQ9Uwt+S6gdNSb18l
4Peehj0/k8RC66Wf7Zi3By99TJni3/bATjkkJLzcbORNfr3X3ibK6jCo1+fCmEApBCUWFXuVlsSV
isbkrQbttAk0Pq7SUjjsi8vvrIYSgRJ28PE09wFT0hY0JhXFBH4FcABgYH69srXM+zqKxvOVTVIy
1WCA00/WLAAsaFlQvx430DByhUIxmBNlZYyjgBiOQJqJE00IneFOQAtBaKvu/b3lbSMgt3UOAr52
nb7O6/+U6EoL3IfJhA+PmKYHFQs+ED3IAN5rSnjcx18/kLfPxm44VTOMy8RNnrqlwDHa7JMoPlXE
6ySfZkGyTAs4I8P5J0axkH1e0BMkWRIVC8SRE7xjAAxGGHh/f4UPGIi45ZR41PYDj406+z2D0B7t
6q2w67lWgmpm6kVGXvLWi0gwc8YzyDYcFaayJElWO3Z4gCOqN2vwyE3d0qVPkuE636bA5dCx4XSp
VOE1jyJcFHresxRYVKKMHVESBfx7u5ey0lxPy3Z2sy4Ci5SG3pXZpNfsqeqgExtvCNt8K2EThniw
I4V/mewgARVlFpIkvAZyPQAUMd6/r161XvCqq+fPUs5QLq1ZD+XS2uXistKIxyO3/WF+tfOhBiXA
jiRgcx+SGkdVRBd48KE+Yq6IFnWbDk8Asb4KGRVSi/rM2w3cOETdijTZYdFyam8QP5kAjVJ4RcUj
qjqVYDpCDrQZxR7GPeB6JIShDEdR6JHr1nb49e7ruuHh4d4HHLD7icFcZXXUjPha5NcBbwDPD2He
MTk81DRFJnRDrSEiGIiYtFEkYCP1I+Yxn84+DRSqhUf6dDvmzAHvaFhEwi/q90Tz6TZKt93F/zDZ
sQ132xgqW6qHVDCQQfj1HAY5ZnpixvmOi72SaLwbOASFwjU++57SCmyjFNtZcGRFBVmQxKHjrWYk
4vHb+S+mGCULeD4pZhK78Kl/va6i2c9d6pnphWZi5Le+hy6SP1HZTL4G+Ick0q8c9xfXJYxPgIq4
utiaoCsAgf9+mR0txr1lDpgpg5J4s+fi7sf4a+kfN8u6LreaxqGl8iyfasr4wAEW5bLTG2CQV4IH
yP6SqDxzM47QLen4dUBQHckIZQOzn16USQqUEsrcUbRvlAOpSwq33HG8RJ+ryRq1ZpQkdBo0WDfN
W0aED+KFSJikpDZP3Z4CXAI4VEHbuKMZ7ZDj6KeIW0P/oUF1kdevY/lybT/FJVC9Mf6qyrlawwpe
3GGBm1T4DoGJFGjFDEwFkffx/wXDANalmZdby1x0s9lctTv2bfXm9/f2XwoG4scmKIQ7iCB/e69u
ymh2vPAf44s4nq903wSLFaPGiKkS3NWpy0aUSxs8clMQWm+u1J+SxoHCWM2FKvQX9ktlghJcUj+M
N9nc/B/Hyja7NDtobPiEgveqkbqb1sPvP4u71nv7hOIQ5dRIfaDgfuhddF3F3Pc+f+2QNpJ8VFTm
pg81RJNkzMWrcjR5cIMBgjAN1i1DsIPhVQdPK/gI8M8kFjUGonMoTT+On6MjUEA4eRynR9LQXJCm
imYWxoWxXizbf2hdy288+CgQpG33IjCnoHDvKBbtdq2Xau8arlqWJPc/iyr4zPUGK2FGC6EDWCt6
Es3nalAO/DvlbRhfFnoAzJ2r5uFYF7WQKowf4esVD8Xvb/zDVgjxhHPacCVAunx/MjDYIiV5yibE
CMF/nyn4suGCyWPDXDzeokDgCrQmRJecKX0IOOpEoaB0yNI/Up/TdcR6HDXKXW6qmlDWTVWjhaMD
dQThJYl0PR9BLno9+basdTgCC2XUVeU1QmYicTgEkCK93SYIQzIy2E5YSyYHHvnQwm3dXyLABTEc
cHCmU4f+dYmOw2nOTXOaXoiGogSLySwROhawoAKAF4B78Ic/lqm91OiiCY/UdYIPThZGU7zwsxmD
KCt1IKJxxGXBpFVfipUGCtx2MhN2S/7qN8+tt3xyJgOIpzgsH+9T/5vhpz8tgC61TOLdew4ptnl5
Wo5h9ho3euemYMHsn/nFBRGiELIyH0Y+bRYoa6nxKwcTtE4NQLUl4wrUc/A/5NJgqoJNgFxayMzp
fUdZAG5qqwHNle9zBf6R4Jo2OY7pSvC/8+bBMQ1sDADOXXN8Lc2075t/5XQ/Tk32L/UHph3AasZo
h4Ctul9/8PbN5M9dWbv5xO1RlJNw5EPFJImOtN69qDFyCjTEB+TEXyRKFalDnYAowUlqtoht+Th8
2ZVk7m1LIMIxtGnCpT1Yy2Asok02HpvX5YTDA0MpCkzXZ+DQuTkH9Rn84dBBWCcuUyUviSH/HDX7
BCEARTyReWo8nnz1zp9wWWEI8QTBB9GMK1vHG4iGH/X0Dxs7ABH3sK1Q6IV/FCqje2cq3Va2j/31
Vugo5b8d3FZ2ytmM5g9l1ZIixMtf+dxAqKWJ96imCrUvHXCZvroeLnet99QPMB89nR5mdzTk7/QV
qfxoFuH3huBfkhYwEWBWyRVR5nwQPQeJNwUZDHy304a7mUI6CqhYxQF/C1cw2b5K7ZqN05C+T2Ts
chaEuqS3JsY3F0xgrh1/JSVqdfME9GyZC/0PIOiHFSpl29TT2XHkW45U9eea7jHeFEN/XG/F8iaw
kXQekxrnKJYoMfyIhKnci6Q4qV9rtLhbQvDP4VtFNQpAtfwBgf4jHvzBiDn6Uhx4OBtZNoYG7gOg
vQDQ+pwHm6e2jYInzHRCPTR6wcEN3Jr+WB9CiP3hqklPL8MmDJ6UESg+zd0yIUPqmkuoOg+GJ+gw
0LUwhABJRQznb+sIqUtToJ7KIK6jpSFjREI4pXTLSaG4ucArCj1CeU2TTW17UIAZFOTJVjq8WUjh
rN2tb6EyQn10IxntmN+CEvp0mCa68YBPkAVG6cYwm3kRFnV3Xe3y4qIiz71w5NyKfvycqdVkx1wt
HVfu+oYaDXQIIvMmnuj9b0XEWycWzF7Xe+Yytky6tz5LwWRnAsk00t3tHoU2RxwRrFSGAxqwF6DL
mFoJNuYiSNB4bveUmNf+cQa7h07v1wW65ymCslpquEfb14m3e8XkyFvTZ5+kkNgKNlnX6wdbZ/Bg
Mf/MCJcmNUSkVaaUdoA+lbCxJQ1UqAwYCCDxXf9Aw+NCGksLyNRk+FIbTXIyOBoLiXhzEuJiF6Yx
ALWp+/fHFRGQlmY9emjUBlxlRZhkzwL/kSdQPcC0VKNj7ALzqKFAmclKeYxEz7VQpRjnrZ9+bwwe
uAa8geQLyaNIotCTvHeDRr+GQic6SgaL1sH39im5nfpUqmYpB7UccI0XSNpFcbNcQ9nT0YFNR8dL
vRIojh5Rlorup/n0b1Rthc4He8XXvaCyrUE5zbM/075lJtwn5xHRBdtQBUa5cUdgLJYGLK6FCEfl
ayHuFbNpjeQ+xMcudrnpuMDDxJhaSGvFmWn8cglUSZBsgddUEJNAoyOEQADNJkwuYNspMCFe0tIZ
ovgt4SDBxFRoDijei+PLKSsTaIQ7QBm8RgGHGmTTiZwLcMx36kcf0TQhXYSNkqP/H3BRlKEgvQCr
DI0nyKj7MV4bDYwVd9vlhYqTukvqojqgARmvoK1iwxaBtEy6ABDS41LRRvOM4v1T3+7x0qTDjv3s
5HVdwEUA34QhLjO+7ycNpfxs8KY7dRul3+gjkGULqnjQJzMiQuZOt7cZRBR5JcJDBoqeq/EgTLqJ
qVeLitTVSPCJivAUcusFTkEGBIWCVom5ugF91SLEjK1iieP49gJImqBRp5nm+CLF6jMC9RjTQ7Fo
RnWg1QLgk3gevso/ReRUbesXyEq8FLWpk63rQVf/hxDi4SZXgXOD8BaRGcmT/v8n73YciwDqon66
0y3RiLxg7w63ElHBpcf6HF0EaEoxV6aS6g0JXAlEJYRpmVTxoJKczqOmMNQ7rrD30aZ4rzLcd7yb
zsn/wOekVWVACWVgoglIsu/VZ9e0zjzGw6tbF+5CsGJDcT8QAmkJp/aLqThzUEq47gC2BZ/3J3Bd
DApnT9ks2S/JO1idcYECwn4x0lPh5wnGTjNNOovqEUh1V7Fd2RIzz9EJMXZyEqRfNRck8Bmdra9i
gFJ2KRSXyaDUhuhSlrMo/dcpHDGHMSnvYlhvAgkVaSRKrAS/t6cPUJTAZilUazolBnNGV+becqYB
TWM/q4BDkd4h1KgsS/A/2SMnNifiyJwwlzBWm3iJ17fNlFCQJR9WtQXWKWHMVZvSvtstIYS89c1/
mLaQbf/5VHKte2ZACF2j7W4LGPXetc5VeqrjmD2fMI2i6BUWNEWsakuq/CvFNxWunYMC0qNWqSA9
UqqhrXsr0ctH7p9qdvevKQYZC2KXiQuYQX+9pjaIqhN2zb4exvrZMltEurl3okClVqY6j4qlrr4n
FDeTSLqHdmov6jG908qrDK3rPBe0GHIlD1dWLUrL/yEV1T1EkgOoMZAPEoB7610wxLKbG09cWPgh
LJpwfKVP2kejRyj4hAlQN82GhxA5qFqnZ2uraSlqVsD02prM4Pc38gESQhfGRYlcDOWT+D76Oah3
3ZD3tnptQlIT5liV6muO1foq/xkQBGAx5PCkN66QY4qqL0qU283ybPTLV8Lpy8t6O+Qcosc0Wl2S
/utKY/Bo0sPMA9kFHCK/rnQc5mVJ57dxbHCWip3mPOW5VVUW/aIxNFapSzhjQaQvqh79TIIVplVE
YG4ZjkOZheZvRZyqco24mZmVvfHJ7lXq0zi1PzFICndYulsOTTh9FEptiNbrdvdncIocFfMUQdnK
rpZQ3Zrkz0YbvMPQ3AgK3gLYxXusKBYJSUa2TgdU4aCstI62pBp1o4TQGwmZnCYs0/dB+FhLzJGI
37tpsGn6scQBwZfdd6RFNsxduFbTe5XiHa5dTMwaYJGczpQwwDJTud1D1wym3C6MjnCBbnpqw8W3
hPBA8SyNA9VDp1P8glGjp2pj6l8XMcTsW7P9poEYx9icLp8Tqfa44qnGThiKnar1m2TrlWuLpVy1
rLEGB0pmq1l05eW8/iwWjBPWHxU7lsIO8Q2bhNEVdLR0ENDEOJwVRKhMgsfWVrDp+dCqfiS6O3PE
2HB3mWu9I/lJLhTDQNF0oTedCjwi9Nqy/Sr4uFCamEYX5fg0dfLhxpI3clw0FBd1+/5DGfRBeTre
ooO6ZxYbSKI4Eu6HrPsmmKtN1r2ekMqB1MQ9wmHBc74cAYp+7BhPYCo5P7/PYfKdPkU/D17qZcID
s0yObeQH1cgP8pEfdCM8MeVwOJOZ8Mj3p7m4gP4A2NZ0J3KRAQlW3Cb9u+5j8tnOIj/hjc5PfnCh
6I34dUeKcmYr0TsYUlI0gHd3vDpZ7uo3QwT35D8MKLzP+Tr0eKqhl9PLzl/n9yWQ1ztO4j/h1eev
83Me9fccT8r5BfzkH44UBalUeUig80uIUc5ffGtnGmQJSdM/FClQjtgtRYrvrCldRs/nADUKr+Dx
B2sKT7QzoEMBzvjzI2QmMHtkV/zbWu9C3CY8c7wkbpLqB1/KJ36RKIuvp8edOE7O3/B4pjA5P2mn
u/MvnylMfP2WNJTPDCjnX+FHP36Fn/DK88/5of/JPahtxhP+J9jTNML6uH3EDuKVInKZ7/S+PH7y
P/1gWdGP3GXxq/obfBz9A8HK90/0z3sOTOiqlqDP+XsHFDzw5OTwlByjABPP0/hebxw4ell0sJi8
FoGJZtfDiimnxfwhZkJ5cNGvCX867c8M1dIP0Xyb76ONmQNiE1MhYLMQs6uipNmbW4GP1FlURb3d
UOD7p7PoeN3p8oxwpOHqYRcJ0eJmBFKo499/sAc0pmQx8IvAEwm7IM3QB22bKj+1pulx67T3ClVM
4d+WILOfMnauaWnFfqEl9mXSQv+hsXAV2NTrq+LieRwdmZFCV5j8OVkA92GdVLpykHSgQ4IGO10u
ypzhToMssN+7GYtpeh9Xl1E6wHCM6aWNrelhxk5v63i8EbvHSBPZs8NBMc+mmG+zooNpCzwjOFM3
aAWl9+9vyP5+kYUbAuY+JgcgjUmo1P3qyduMODcnV6JBRSER80aqrV26vTs//uBr+tnQsYOxHedH
fu6Im1zOTmX8M7bh/x5+mJWfn8hcfDdP2Iqfv+Bk4NukZ6zjydlmKBvXN9gQZx0gVzpbjs5xKp0f
sQtiSXKMSfI1HJiFNOv5+VBhKDg7OlTu8Zej5A76+eyej9Wjhwlm2Ptxse4x0wMCNhIeb+7fY9BW
aAcCTfzHBPDnuLm6vyLV4uvsU5LPPOXWfeKe85PzF8/1I+7y+af6hnvvf4LUDzp0twr+J+yJvCK/
/+O9eX6m2+IJv3p+A/duvPF3qq0fq6grODuq4y00WPoLZysP2JWT7ni2WJifV47nrBDren7UKn78
/mDNFzzAmRDr/MjinVeR9cPa//jihxh4vl0/nX/mwhBkHPuXfN99PP/eedF5PHsM71m/uek+8s36
CVf43U3w5Iez4Ak8WLzFuIjvikfWn+1wdho/9gI74my19ZOfaLFkkfm/H34Amqz/uj0etJJ1BIFx
UoPFLkGufG97FG0X9cU40o17Y5gad2EHS8cXq3JeTy2P2yY8OR/N86qynj8vL4t8/oLtjCdaXe0S
iM+0/OTpOoU1SgFXm387o1ppRSH/RAU80Xri8y1yN3wDbcOvx7YcUWbWMvM6F5rAfebJy+u05lpk
nvNo479+POcJ68YjK/Tz43nxWKHzyp2PM6t1XrnVeWD38H2hzmcbN8q6sXruFf+3lt/P+8+Hnf/l
23+cM8+6vr5YypflX7+3qQDJHihCuTVlfiDRqlLWvNewbS1EgMzTz3fhNqMAhhTFs3ZlujtiQB9U
THrrpSDwe1O+3m0TRNCLBtzbjkxS6l1CGAPfq56UWwAEMxyS4g2zDRyeXQ4pZ2hpU4QTKkXJCb58
L4V8pV33+SuTQ5cVjjyUxvtaDiGM+jW9Ctc+KKneHHZV/7Ve+r/hCUtu/FoTwTA6E5ojaz2JliAV
VmnJY1hPhj0pW1wQDlYb8J9bxFXRK4Rj3zFkTtJ/2wiPDW0DMqqQdkp/y4rWZdpzCWY/ty+om4Ne
hPUTrl14/xehIrqmv4Gh06CNpXYJAhuhOKLMjjtiC7Svyhh2hlLYtTCjXRELC0+J+32ZgohhjuTW
FDB/+ZkXPo198W56NdMkmwouz5rWHEnMe0BkzRNLBYW0RmjUcCzhGImIwDJgDGhNHMKyrT6G5RG9
Va7Aj7n36i1gvkGEzqfXpQh8pykEch+Y6KnUrVC6St90NaC7zkecMAXNDymrS5DC0w7Qvv6KP0ty
ohZxA0zsrvaXkMQi3YL+bZGvm+vZ+B/NCZIGy0AwL0ph3AGzPVVoYVBlMhShpwwuvv3XYmWB1oC6
2YkhCMbiL2wP9ULcByc0Eo/DN8+voJg48jOHZNXVCIg25ewZhBsxaBlTN16+ppeOlRj6qOKykBit
IJ++BytBoCufTnyWMItQzj3BegJd7R/d6u0u/Txfn4wbNp6XaWQ0zPurFWnYi7hEMoHJxS69CBY0
eS+8DS2jeGA+wJ4Q9LWnBdnf8lh+SdqhBpOetZdFVtnrrvXXr1OTJDdmhmtnpZtlj2yZJJ3gcqDE
Unofp0DtMaoGnVpLZgeZwz5BXKKMkeWjM8NWYaKpgzzrou+G93HXJ1dJyMEoO4nq0uAH/HjEA3Fz
nGaqw17hf8OlpH+QoXUgUR07sIuKevxzJTOn9In127FiwAugPCMZj/kwSU1tsoVXu87zqy458gEG
KHPX3Wl+YRnjgBr29FpD004oJK6hoG0Xdq+kv4oActxjQefP1VaDoyqXCPW8Tfqxvlprb8+29r3x
1bpyDgre82DbtrumcxOgYr1JadZyjiamQNj+HE5CUbCF3Yh2KyOjhoKBMBTpDrXxId54l+O8TaiN
Yw1CGEjNqVALeDGvaDyGOZDFZM5uqtmYt+su86GyG+tuudom9SZ7sq1SuxdUNI/uUGthLsQv4rD4
Kn0PQz45nHYoNu2zIwzG4y6mIlrF63U87Nf0qirKpKE5zlgS2JOu2dIpTfPn3LHqbw78Ds2UmRGV
sFoqyLIzL44PwMQ7/2qovH53td3w9uhQBdWG3uXQvDPLzrwvom7/gnEmaDXtskcOYY3fwme+fzGa
ZLgMkMU4qBcX5yzduiRf/Vn9V3pOEEipOzsCpJ8FA+ojMvG0r97aokMgNRnmv8bm2L1G8gmyKUiQ
qbo0DS2yJs6v0yGr7UW+HztzCNKOK2o3NEWnqfLftuiOfT3S07ruFoBZ8dKc2PC0PTmJ65Mu4U8n
EcY7mz51JiuuyxEND4ssCgyUp+LPYurAluR+eTjSjrvoNjSThyi4M3WXUiajlegnuhixcYUzisrJ
3F8GA3+uTOAmZgy6e2qnuSMV4xAmqR/cQDPBZPZA77ODtstEM0cOzYpn1MvZ2KhNu4GjJEJWqAT6
TQnz2BmImOOQ4Yuc2kEDScCyFcuz+t5ptZZMKLf2r8raO7ATHLkl2xxsVN0lR0zSbtN4t3W0w3Gm
XyecBwpiRXFjUvXPm7GFX75G8LrhP44zw3t7mqmQER0PVTyai1NVf/abvHg1dmixrOnwJ71siNJp
bh7EeALsWTSK3DS66lgjg1Uzu+6ExkKdX7WJLZ73+8q+Ga3/zXJHoUqFp6dcuvEp8BhqXFKBK2uR
6XTg7CiSliVsPtMm6wGsEQZNiYbe/IHRLVSJ4aZtWAZYQZGPQafbH5GjMSU+y4ZBcDkxHojKCC+h
2I8QfIItSWY2G1bodCC77J6jiQLQ6uh/nkxckb3iAUd/xch7bIqgAQecNgaet36+GufNq00y3m6b
4rkZp5eoAYYXWrmi2WaHUz7D+YPZem/NqYMzLYY9kUtKNoxx+CHez1/qHlkZ/jwMcTjIrWRwUk0J
+G32JgEhYXpEMMKGjwVpnl/zSg4qA+fQOYMYADR9QtJtoQ2WAGKGAR/NyAkvaCuMEpxclL+X6spu
GDOzufinK2ytn7TVa0cz5GQNJyADdmJpwNkF0B+huoL0k5ajA4lyaWa1+vY7OKNBBfgtJObeyAX5
/ul4OfjjZ8f9R6OHUKaWITNsK8EkmdrnO8vo/AnP4lrwbeTNh50Xfxl39qB4gyllNmB4RKPe7Imo
OK6ALEWaNHlMp3UFHyqp/OlKF+k3LSTrzXw6ZONGkQEuvdgjAr9ug+4Q4WXwsH+aQfmBwpaabRJa
mB4y3Yx+n9wUPWWMZoecHX+mTIkNEsMtx4QS/tgtsIoWLSSN8JkTv2MWZJt3jAKqquyNEC4FalTj
tMNhbaCDobXQHWG5bpOJuiqR0NTzxkzCE/+M0K1a0Lo+jHMTy2zniZO0O5lr7WNhRru9hMEHtmYy
YD8s9wN4AYcCZkZehdLSwU9LQraV/2C+ZaHlrWaeJ7yK3X5LMmobu9S2V7tjSSiP7ISUlkNrMqa8
2TvEPS66gPAphXgZ0ITPHTwTuO91TyJbXmt+DT9AoLYQqHR1C99TQRBYJvrTPhRYsT5OxMc5ZfGl
L/GkKSeuBXcaPc09y00c2TNAKrg0bqkmO6d9aj7Ucxk/BfVpYBvEQZuAAALFG5TbepSUabhxq3ri
DetJWbU69TeEqp8wx5/DAd9YtpKI8mM4qzNsSZjx66fEq+AURMg6bICibalMuSM08FLrs4uAVgW4
eE6qXzCpjLkI3nQZdF+S4C4NKlJm6E+vMN98/IYNOtEpuISPGD/Y6QwMiwSlwurKr2HFjwgWfZ9q
O7yJAIagCCtraqhcHcT4BOCLK8Kf8AVTm1x1IW3WjM1ebiFQTPqsuAGz2iP1xc0OPQUfvAJ+ufyZ
hRvnZkzXbyY3fwQDht2K+iPNhy+Db+DxgyI+IkpMOsWtHg/tjLKUOgL+WGE3M9yUGeCoObE5BEbv
EKq9dN0uaWVRWGc3wk4Ksogg3K9kSc2mIEPjaIDlew/yBkPsIcrGtFHZ44tMKAwSTRlnDc5WJZH7
NbR6i4AzQoiIaDjgF9HVCngYEo3ATCbxVqIq9ZydCIHOmXoGqGp1f8G3EWFACK+kjSC8DoM0JDrI
phwg0HhpPG6nk8RDFNTP58++JVYdQEO2OAL17uKKZZAkiUlZmDhGXLSB2t5jx4mwcaKu6Ep2tCQd
+nQiIyoAYYtlyiCXXNb0X3LuSjLXbLda0SL/pRMRMI1yJLHoAd0culKyCWH61VSEGNg7uFjU8U98
+zpmXN32HP+k54SURzwlJGBdpmAA8gdNPXYTKYJa5HNFWBtPLdwshfJ0OFdBc+ndFktcD4wJJLWG
8iDcTeb917jWe+sPCUE3tQqe/WqPsKYpnksqNek58s4Q20HKeuCeOWHTZeWNM7NU1md6lnzDisBt
KrBDNiW2dzonXQc/6plW6wRjBBioiShQNMNltnykk7s5JNJiE4CjVF5iSHHhhlWWxKDVjZ2D4mUh
cbyy0V7IOLqGJIZdIdY9mpgODg+qGyfPC6hXPUv89G8blNtDuYI6k6+yFccjORHs5nW2HpY6bG9i
v1kOmyQz10dpSzA6/tUx7YVHAo3zIE5YBR9tSQQSnzjRoeGorAxLH1s46vwRBNxZ3c/nJguUian5
NBkGtqfcI+bYsX2MpBpUkT4WpE1TufWeTydWEW7a/XUGN87BAzPE50VgAwpBDgJbIKml9N5YEk/q
4GbS1dFZC5e1unLcAEjjIGrIdwRdX8OGd1YhHNSSIgrod/Y1EGO5oGiJ3/oDyTXtc06hKGnNloHt
KQX46E/4vqQ2m4N/4nZTj2dz+NhCpL2x/yMRY7yH9vqE6WWi6mJDmofQU07sUUvygyr2tK/9p4En
9Tf1A2M2qm3hFfQKoiPkrAIqZEQ4RcfGNGDaUadgOHRA8Q5RitPVuJ+ap0EuOZGWtXPBrlpw7sAV
LbZ5PULcFDbE1P7Un67mZn+95sv2evKxxqYIKQOUG274kd193mWttrA0HaeOz0O08qewleEMVD9D
HlCjgWXNauI0v3Yla9itFVHNMbnptiDEE9Icv42idx1B/BVSs7xHSdgzIW1x0ZX4RBtgODo4Xglk
+IVowKsAzEhSuaka9ZIuKSqEtgcinTjd4fhw8SZdt6/48HsG5mt7cwL3e7smOyb656659Xdl9LQD
BFNk3Fibe3/VPpU1KCLCET35lKV098YmwKP056XXkqC8xyhBEkIFvxyfJTOMxwkGt9uQ0LvSC5LI
KIVzB2RpzMAOSCasqIUl5uLs/HWQrKbf7cId61Pi6SgbGgRgifwLgJFEUbrRisE0DMdd4MbmSoAW
0ZcQzBKbY1269KOfklnYjgDEVDofscIEQhQcOWoPmBh8ON65wQ6yrUkCfNgXmnJGoo3PMCVNcjV6
1BFEkCVSmLGHnMOBY8MNOKJGG9jthpDz4DQQGXdKkroH9EUk6gvoekQB/bgk+BsWymwx0mSUfDjZ
fH7fxa7Q7nxJCq6i3BH1TB6n3cTskAiD5vIRmDMh6vTQIzRSLQ6IklRvYnaT24EQk5uRTnzmPTTJ
mUy41CVo3nUjIbs30Of1MPl72zzpcgVnqn8ZGw5PypkTZWItX81fhnwB0swTB9/ugPtSzCNI23H8
ph03OQzn0ysv37VP9mWvvlG7Y0fkmPyA42xTJeEZNjypZNzrbXhD7AhzVN0jVIhjKlfc8TLt7oai
+6sb90Ch7BcIe/7M8k1xvZ56juCC8ygWevJOi3G0VGxKI9huPmxfksYTAA8YobYKw2sXHpgtyxmt
AdxkKe6qBhsumwrg+b2gWkySUzvciRripIvsAfLlHEz1cKxlDVQn0Yy8I0Ul9KbwVHPAulXFxJD7
7OfeVxtzV7sTY7t+cFqf2H6wb9aYdDkcVU2Kxu61C50tfLOoOZAhOBT0iHnQbLord5oQtFJG5Dsa
qv2KklwgU/p3LsUT/45pYT01HplElzIlXMpcVroO3V8pEYaWeKxcMeLELNRvMJEh4GVaIaAoPPLv
pOPEHTlBYa9jF+uuZzz4e60prwo7Oo/UwHjCXDwkP9AKxi9iICjuKNgV/bFWoVkEXbVvVNtrZRp1
Bzs7BjemGAicc4nBJwzAk5RdIBRTXmfhrrxQSW0UawmOK4nECjptvpWeMmtNncMHskbHkSFINtwa
kLSFndiQdJUtH18ySkgskSIVhJQZnzUJWM8OcGWuMIM/qIk/cGf+03gasC0Q1nTUhUMf8xGmPBxT
ciSUidJLbzv514Tm1CljwhProdWbpOnXvt0NuID8s3aew4Azic2G8LXWPVsHIM8WWbjp+MxunFVB
IKKjAjWR/z2dVi7d1rq0QtuySIhvm/DQmTp+ahoCReVD/o6gapLOb7mPu2cWfC2GV9XNItnQSJi2
zCJji1zekhwJZXUUXO0sGbR7fYILg1brQfOhwHu/sd7dwZmIbgA0AvNK8xU8WceKw/HQ4RzLTL/Y
kinEbI0Wd+32sChFre99sDN0mInqqg3boxz0NxfiApN3kOIScSsq7I7rZ1DUumztMd3Gc5wlW0F5
AcsceB+7jIAUYmTeBdcyRWlDcJ5b7qEdsycd+rmJWd4DmA+vy6rtoePgxIYptsxlRGCDo6fLvOE+
zvnMtKnuo3ytGWV9ZIJ9brIL/BwEaEcqEOYGb8pAqU5wFxKRhAF2qZxMdGc23URs0yddzXw4jOvX
5X6x2Nh6V8GXQgFxoz2Vsq3XRZvOp1AzEsZ4PpPuDUenJiNxjoo8sWdWc/Ot3RcUSkqso1ScmZGB
MVlCcTnn3R45cpIvAzZAeZkEAFvMH2DE/GBW7H5LTNPZllqUuHGQ9TpRciKdKtOSuQT4wS4rs/3j
1DcfnNyvDUfWIcUxIrwr6CBWzo7p9k0HkRosB0P3yewoYnk+5Yoi8IaLqhlfT91KkLFVLsV0MTVQ
OhcA/Ff+9Dgb1GuXdMHns6Of2IXmAeFCW34zFekCdWEKLVQAYd5jVyDfFfKOLOf0pzP5cc/2I13G
SfjYwsmshIiioVXFhX7PB/URptPCZEZGEcpkZHvuEE0DBp1iEcsgYyunrgGFPODWm6J7GS7K2HN8
STkqWasowphVFaqcB3/EQ8KmMV357bC+9pd197fv7b92g9ydbo3b47IJ/kBkk8QUOkzgdYwkEc8k
iJKhxETiscqCbkoiq5G3xWb613aXQADtU1iYtv3utexOUsowRvw5pwEnkKYysnIbEb7AejNttumt
QRf4MtnSsZwps644jND/VqXmL6qlh7IoubBmzf+gnDD/VVK1KtEENS0I+0hFA/UxuikObu3mOH84
ZcnfXhixKAMOUiSbVOLoDYHxPoA0UfmF1/tlxTzNXG/JAINlIHTZt8szhma5hdHYgrHmo4doQ+C2
9gwRxDgiYivyElcKmfgQh01NM6mojI9dYSbCyzkj/ILPnMIL5w9Uywu3xy/mVLF0/bT8YaM+Ag+x
i7f8icz07wzAGA7s+rlMuP38CCOukhixHIWZkA1vBiCbTBY4iZdUoRVnk0/jXfT++DTrQkij2Ccd
RnGLAl/JoNY1MOnwL7sJq4/TNG9fTTtCHSa4WQNxuGCRk70aKzmdOtb0UMXHGiK0OqX8x6SuUSEB
+NRluaeQ1SnldqrTmgIpB49W7FYrrPgJl8AuO0Fo70pwGrXshn5rSNLa4VtZJnxOu5EBzWAIKInm
CMkFwexmyk0sB4nHkhJLIjLAWqkLQ1RKhRpHCDtocnXcDwXDSyf/bbfZ7/4wKfoazrpsVBM5Ug0K
BeAuI/wBzGmJoI7YjpZbaBv9h9RyugYxZxXdpowMNzyJ9TwgdYPFgrEkL37ZnUgH4oyjaCv0UJBP
5bjnd8lI39IpDtoau8HN87nROXPkC1vLP/EQHtn7SVFTcGHPMdfJTZla0h9XdgxjjLnvRc27ZEvK
BYf6prw4DsdvvsFzlCtFw5BIIfRKpsZqBMrCHuvm/GPJoccPLOnzqWyXd1pfIYgVkRBwUK0tY/XU
KK4DfWTXUirgJGanL1NNBl7GAm8TzNlKVT5KhJcqbNhUn7/u6AltiALMTO4K8pcSOgWhqUWF56iu
6igHFnNwaBmaTe1yqBAufVcbwE6R9xiCTCzidGk2uf+8nutPQwHzXgIbB6mJcpmYRGIih791S+9j
/0/Zp8TJIiqVB++Lb1Q59Fy7Y/LeLlsIyDCVKNdOO8YRLWESIbVrzIkOobSyHAqrE3GGJQQnxolr
MNk3JY6JngIMePLPnYftJSziIKkMipQ1ZQ1+I4TG6siymYAoo2yONCh4q9NLF8JntvxSiIg3IKYy
0dS9Vri4hZz2YmFM4EA2+N6U3gfMw2xOEAlws+Oy5gOUBMZh+He566dD0/Xd9WYVWZf1T08cp3yN
Y+/8JLxzQ36OF8kla37BwXdykiiqQ/SG8U9oMj+HLUS5RRLcKhh5kbQj2MaRGkOt/bSn569hJbaO
fdO1m+DGlR2mFGtxtgPE82FGSB5WODnf4j1IkkiXYgB3as0kGTeyze23/Rxgnbcqey8YD7Oyd5TX
uKBZ3adpl05suq19ToeMkOsE0Ry9aqL726nh4FqG8s2OArXKQ0nP7dfWc8bAyfSIXoK4rnpyRhtE
VAH8E6dKVAUSUdNkAYzC3nN4PQhk2nx6RdN7Zhhk1+Jdh7p4Nw2lysrcjHK3LT9bu6+pI0bsX/iK
qUkxa2KOaBwz0+OqXrBDUTUc+pebqrMHf6PCgzKGzFhgg/3mHR5+9+Zk4v4Tk7G7v/x9P3TkXn0a
PCEkLt6JWchGBHMKMstRRc1CR8YcuTmZHKeh0Ax/wrShjFb2zGUu+YU/YGmcz5lasuPwhIHpkuHE
yBetJrquhDPEUdR3E6AKrBiVSBX67BZlBZcoMZsCS8USAH6/LJuOckTDMhG40uvc6j5SweDEExR3
NS6/pnFNqO2DeGhxOPE6f/JPwe4PqoHma0KP8BzgokKy+wNwBwNuQT+rRBJzZwFde58ZGQD80ZOz
n31iyp9zS4eJvGtIEN/tujjHicqS2nmDfZsjYB5dXbySQLnGHKT1aXsOboVrtQsF0ZNnNdk8XVpL
kQdtV/JhX4sg7nJpxdgNT/yG6oFfJvaDKamLa8rElWJnkZTULcCfY1/9f5rObDlvW9nCT8QqkASn
W42W7Di24jhyblgeYnCeQBIkn/58DZ19s2s7caT/J4EeVq+1GuHEJbEAmaEbixouTxrbF1UlGdx+
3rL4VDGm+2Y7zBo1VMPbAbf/X90k+HMnsQOV5IEVDVjSmEv/7YNHQavEOkhGi+lpP1eQQppbVW0l
7y8Owu7RNCEmKmbc0k/mCkHKYdTT03jJlZ07Rt9qsuz/BSgYJ6SZegMb5BBgxtggpB0tfzQu5wXr
9vwLrYUFEtUXL5f5pJ15Fu0w6ftrwQgXCNdt7k9OQch5kY2M4tzB1WYEmrBJY5ip4+LG/OtVByJK
5Y08YWjC3CBCp3sBs1H2d/bTlXGNs4CB3zgtI5tj+p8X+l3In5Q/QFOUrAevhobpy5sjWRajr+do
2giA37bndwY4/+a+KgVhVweX+S1NUNXBsaK0EQxSdch+jQ1BHNuqffBrs5AP+AWsPd4jrTiYl8Kn
8SqEioQoTY/OpKCluW4JBtkAZqN3rpcHpm0kA5dKwLaNOSbbuIklHT+H58HwR9CCiO7EYShKj8y5
sRO9jog725pQ7cskPBh+t+z8ux2uKLvLlqylKnvroo443Fh2F5+8LY6IP6ntShnrJxe2BCrmFvPL
DSETpSdviwo8X7EwDnem81MHAW1lrKFln5StpRhXYoIe8J5twlchk6cSOxzFJJUH8joaGXRUoyWd
5tHmbt1yUq6WOiHcMiv0kpblZJ4AfqZNVzw7DZlIs3PubkxI0jJu1jsfpUUETA0i7KoFNKZFU/mQ
hzwD0RUZNs2Dn8gTQZ4MNCf1ikw11NIzMaOq+qxXSmvR4waN1AX4qLiBy8HhphWA3sJqxCZgYk0+
byMG+3lMnQQo8ttjiJoVTi6X+S3Tunszs49ZbJNVHWGWGl32RZ/cZZEhevBmqePiJjQ9EBxCI3NQ
6ynikJmnKaEVgrSmEMnitbuDH1AVfxkDRdfQAwDE9Mn3wboOzx4LtBEcChUcf+cVhSiePYBFC5EY
+ErfxstUPauk3MGzzQXF2uQsoNHYWt7ltIUz12u+PvFYum8e2PeEB1VSYNMa08PXHBM/DOG67dlN
sJUR/G1qXdEI545Cwa1AjVDWmdwQHZ7NKb3ZSUUEN+H9ksGQQGUsoU8KB4UqpmUJNZO5V7VhOMBm
DLJoN5DuT/2xmcu/QMvXZ7WexwfTqIx4rs4CBQu7D00gG9IWOfuo56lZJNTGvPh+C4e7WRVUgRXA
utbgFDZtM0azrn4ym7TQ4T5+Bj61GU37uUVsEktM+Gy7wphnTo9rHsV3QjtqZeANe9u15hvEi/Ge
LScATyr7he0D/ycnLrQrMJRaOM2mKi48mNPoJ1gS6g3cbc5neq+MLKb39AuPk7NWEW3aUUa1ggq3
e5M54nnlKkbfw/kXbJb9IYpLOjzlh0i42qwYK0HU+ZzMU8mwhpQV/zWr4VKsdJqy8C53UCbyhKfX
row+kQSAlMH+Hob6PinsX/uaOb6+fvIbvvMUKwFmILBIwSK/FIAK2BsV4fa3qoEc8BC8eKhH2McP
UULKBcXloqPsV/OBjAYSZoL2NEoyiJJ7NMqFBS0xM5HX7+wOMkYlHnyIg+ZLc3Tb+6WUmeYSu+xl
iKOM6Av29zQ1wYEkk3Fu7Mt/Vh0xhWkkHYRlu93Z7ez/49FcjxrA91Zdyx7i6MoUm99ZOKrRKL9e
dMSb8GOAAIMdGJrjz10xufWgcLuTqYOEi8i6CgL80P9sJsyAceMylvVIu2HQnoku2C5MW/yPaTMX
3Wyq6L/S2kP0MITWfFiPf3MEFN/tJrvQbcO858JnU8/EoPFcx/dZaKk4u5B/Brr80QZ5/aQnQd5H
7IDBrokuOHLeZ9e4vWf32XtznqnADeu9kgUuWnwdBHgX3gLUKfiWcyqUIE5JzqLwm6uhdyXW/tsG
TBkdi9pk6DyuVHl+WMVgnFpYxPbSmiHoAwmFayfu3ioAXHeoHIF2gVrblihnjITilVzsI3kUGNY0
h6NhngrEICCs9Fl0U8zkaoaFQvCB2mEiiABwk6QiYfwN7/W23uLr0cDLuB0vtd6sc1MD53RfqihO
xQqDI1KhLIQhCn2kpqRgCHlR/o8z3D0HR0UXNNQTLU2+F3+oiwNDRmFnTpFDU+S/HCJC83hKoC8a
C7ctj3+3YkI+6nlBxihVxDyknxz4CovUt24DrYNTgVU1rhyXK/HxonRRQ1t89Kiz1D/o/EColpKN
D+rayxfXhWIGB3jriP0fqVSAbyg6BjBobf4+keI8pYfCcBweJoixgKaGZNhegp1JK4+DHrRU2VyW
b1v4OMIXvFNaUstEMs/rvH4P+YRLyoYiyCXj+zxFUDfA5xyVpdukcX+nLUUdSPsXrPgIMDAAmLtX
B1Ac8pgF0Ai2nH0GqaKoWA2YiNoSsrWdzS8C9fqTUkXIqyja6/HHWEQUVEOlXtoiAgludf/JbNsC
KWgxuNO4+MkWMCXHroq/tWu+f9S1APB0BPkotXE1nfUjzLH2t86WVbHqASYzgw31UkWh+zJMKmKv
knRB1ODvXDaCXW0w5WTvkj856Pu4wkFNKqABFKcUii+woYnaYU2ml6HQyx/tLt9rycavSglh/pgr
zJK5ywR7cvha9//q8Zo/m5igZmemzqng5oOM9ROOkwnklmESMtL2gFVwo7ypKcnvXybPPwjB8ERW
GeBSUzKGpWZpLY8tX+PwuxXCts1grbJg4ruW9W3tyUNpL/HWRRKvMPyAnFLqd8NOTWn6/bOp6D0u
af/ED9UMgMdNgJdCxflDI41V98T/DLgNxgXS0QGIfKn6jZl23z7EtGS38ihYSyo0J842kgC6E2GI
txunSbd8eRohuAE9id0lsE5aSmAZbovAy4wMPfAOIcnLyDXi63uemMGm/ya2Mgwj7N8zGq/9jBYN
79/jutBUoMXCH0+6TWH/aBzWH1WUbvDayudQpZikHN+HgYZFhbgk+lFgIdkV9ETBPCDDEgynA9t3
vn3FPte9/BMeVvh9THKAzjqr34Mtkv3Byizh2BA+Ob3WNOOPFr47Y3V+ZZcexVMWOjaGNZMsveOa
SqPg6T65MMkVsACniMG7OfmunhDGJVEARYJgyywyIWvlfZz85YdBWlEUU0A5eRJkAY/cCdPIxvw4
zwkU92BMUvI/vI9tA1suJ6qOGXW1bWhqpCGWPcUuFUaSUMpk8rivvIaG6fXNzn8i8OkNkHD0ByUb
40UktfHBecsXciruDoXQyHiLjDUUm0stueR+aeEU4E3PUGnjszQnd7qJo+6dbE5wKPUBJYSZAZYs
UI9MlyjsCTHglbrMo582HJhQRMcInNrCRgwA+UZNivMcmowbwFa4jZVEclvEScfST7SjHHUOA9FN
OHma4OIpDjD2iJT42Dy6lKaUpwefXOAGqvTtcdRcE7PyLYdsuZv0Ov+AI8zchK6QeyGcMoZnew19
Uupl7KaCjzUB4TPD3hk8mpxiIUL4E5PXFMf0T9WNy05gLA4nLBF+DGTAB3v12zeX8Ns4pgSQonC3
S8CNGi3HWYPlxrxeSisYxEwOsQ6m4j5/tykllzq5waYTVhDLh3BFhEY2D+q1xU6CjhG+rK2EmQ+V
3a6sTdwF29T5wWu9KGE8AiALY32B6BkWGY3MTbZw7Qc2jCx4cMEDmm5g9PExKkEoiiw/H69TQUvd
up9JfqmbhWVeL77TOzO7vVd247eUhG2XHM0f44qCgtjNh1+j9mNeBQFrVaB6KmyuOw2xOazq/M5T
RB0YM10Fx9q3EboBIJRSIA/pAsZMhAGwhFjBRelSNdd+67YopBgoT8qQAb4LOZz3Yx3onXdM62U0
3gktSWavBwGHjIpB7jl55yucLpv/GFd8F6/zJQUy97L8KI3pGDewGZI+u2tgFBmwKhPgsDXOALZt
LFi4kEYxG//FUjsWGBgswlf4hQQkhAowz7rHwzQ9/B4gecFNDXZmtPqS3r0lesOCTmHky571dhHI
czDUQGVJLV1hS9IeFLLMAVcgZqGddD6/DA7+LA/hFhgLh17TQ2IZR3kgGujUl+rM2Th4G4l5bBlr
C7URxxuLQ0i8/gypq78O6OW/NJmMh5kBUsRRzPSFmBEsDLxdxPKHWhJr2t4G0zW91MtQYyc5gMgS
AT2SN+L657tYAVZNQPOcj8zijDTWZ/J+hx9Jx8V7sCMooNAuc2gnVATYwcX737aEsUVLom/qM/tn
K/sfjnVJqiAwsHkFlrQDqxJBBX6k3BvhyrjFDxfxIEorh5xsvh5dBsja4ooLb4gcYhLeiLv44mbk
i8+kEKGTIligWMp5+pAOqOQw8NUXsV2mgLnjDbQK2MSsQNgnQQ4DOHnaWJH5cJfBcwM/gc8eBvkD
Bvj8xoDLN6YgPYj9IvbEiMWM+CLYidHNqAXXDLmMb+Mi6RaRXgnVisCtQg4otFz7jAkJLDWIt3dm
TOBpzMPDFfJUAtDVm4Fr/XBplBsZQ7/bwVLOzhgE3ikXxU+lbqv7kZ7tNmMBkMzxm1G+xwUm7orx
J0whddes/CP8OP7wlJ4x5Cv43hSWxye/zkNPRC7qRxiP1CQyGnKCtgg5qe2xgDOR3OGy+WILqB4q
5G0kV1XfLJWFiAH2qokpolcZN2bd0nMKPZNCj+jf6PhP64BkNcwmuCZ8BxtC12xI1D5RieUpgJug
ILIbtf9SX664i8AciJJCBG+oHK6Ily+rCtXB4VeUCO9MDlwLbYelHDQ+SkaTFV/D5QHTA9B84qTn
X4tycUS2k9cMTqTL9uvy6LwhKhs8JWBlF5x/T5McKVBkcPBGiKP7hJrPzyzarb3Ngo6UQNbgUWbT
P+DVNBeG6+xgDUKCQ44Tf3BZP9DWTc0tm29IDygbtbA+JzmxzcVrvsgk/iu1mvPCt6SHb8uvjUyV
sgx6sq15dM6Zv4OCF+VP3pDIbi6+0kWdkXdMZGZgfVZ/UKLt6YvfhSJKbKOJbcI/b2vmuaLpDXKC
lKl6SoRqpfvi/wy80BwIFGwDpdFFJRjNW/JgixPDWKyfPTmjNbBe/JQ5P8AWV8uC8KV9HzS8Uqra
+S6WqfDYXr/Pqn9OJ/uhxRcG8Ag00SetuOh/qmPY4F1M77OcwnohkcAZo8+3lssnpwxM9TeLJUYW
p8KDMf0XHYUox8qvdA+AxYGQFRepYBE1gBmdkBoqvo8KaHXld7NMgYEEfNs25fsMjkufGQ6YRwVt
RofTRPyREzbfNVfxK+uYO2cDFkrNuN/uZjrf0DKfDoNzKij39uKDBx0vdjlhVIPPEhvJ4cJOxOUs
itJ/dhD1T7J6w0xsKveQaM9wHIfyVlgpzFmzgZ/bUOa2KXgokypaPTxKCGpAp2N6/pZWirIUqxSp
dadx/m+ptYVALgDleoBDrQc1teXgt6bhgXG5ZcZN/3MRF8vKxLflfvJvY9qDPKJZVlZ8dx1caNzR
iQc02CuT9jf2LnxgW0gMUGDPF8xbrxlpju867X5iKJdjSydIqSC2wPHp3biUEeplaa8D6m2zUIFA
VbfPb7MJoWKj6CPVClXSTzcWgQ1peZlASJE5LqCOhUR+eBdMTeEn4HuTa/ke4jc2IrvjQfGNzIGb
kTDQ0JGh2JnAFs0iR5hwgmqdDlF8H9sYOjZLh0dHoBD7hjadiEsKa0mVEJP8hKDdBHscyGEU2vwO
aNIQGwUDgEOYx1IUME8QSiDmn/CGaCzFGF9PfE4J3FoDi7QlzQDIGpjUQJWjVQUfjEcCOYCbKiFN
D5gFsqKBGUSxBO/1yWowsgvPKpYPiNViYOxrxs4oehm6QLVRS78hqg0nTuywFKjbzVhcIMGir8XD
j9RGWrzzysB8atUd/skY25XEjf2gqmBaoO72MPjqzTL3Hp4W1EGxvaRdaFCT+lavXRgQp1tDiTHP
wCXRt51kKjZLkLZEgcNt1+E03y05XTiUkuBmqYmClBE8pYAvwid7HSRDXCCYeDRR2DTUlsvWz49X
T8MeSyuWy5fLGdLwtlmxncf8cZxAU/Y8Kh+acpgQvHLO6hXTJ/z0GRVT1+6HRPm4ZXK8dfm9OEPB
waX0QLfwlNdkPKDOHTI+ocU23JVsLNfneAipnWTuY4f8l2fq+W5fxg9XT+NxXRvsoUY4WI0xbXdL
iXN8ACIB3gpIIEFv+cJxtz4xjrW3PiXGBf82HgAZ7CSNCtKim6AGtd9nAFroiggV3PE3dt3UnVmC
ZbCUEILQq0nBf8KjE2pCRBMHUat5heLKXBY2lgmFeRYM163tYhbdR0LBU0wlmeXClGYx9YsmY977
kq5tOAUa85HHcVgWqBgUd8xlaGt7aUPxmuKLUmRknFbN2AEu94QomFGvvYCeBPDyJ6dfhupmLiyJ
6ujt7YJa21PnzETlPjGxRkvMBF1GMpI8OzrRhGB9peTxK58+r/ivPuIgRnUuMg780KhOgKBdzKjJ
Ine7b9GGAGiZf1XHCKgfqJI28HrODXg9OsZHX2LlBf2sa6exBYdq2995IEC54GVU579xYYYcA62P
b4tZXZ84NG6aKiuz5te4k0j9TI089J2uQISE5LmBiCgPAoipf2zLvGXhJ9dEWgEhf6iW8E67NP2j
Ci7rWxkxbxGEnA6jqUxQEV6jbwRlq6RXw5iJ71ctef9ur6ICmiXv2CUgKU5Oamvb8YfagP1VhtQF
US/frqjcx8b748KJBBqA9TWwIEqkYWYSvHLit1PWoLPKquEOrBeKUE4JaQ+pcsEJfPPAz8HswH7D
yWUnFI0wm66UlB+MhBVpfiEiSCUCRQCwi4s9iSyDSFmf53BXqxF2dE1xPBzffZVu3TwzeZM+BDY4
mKx7FWWWYfR4b0L6AdXRho0tF7Mt4Ie7TAg0A1inI4DAgaANgVnyD/QqUmvM51WKBrNlU4wgJPYC
1ofVweUBhTwohr1nr0BAVsmcQZi5OSD4B6DH6HbOzHmzdP18R376DRLAv9wC+yx6PIMCDCUtwxev
Q4p9FcUNNwmwLhThgtOf07YzvGeaIOTVXd78xAep5E8Go0XX8CRgYuA+0MbkBYQLI27Uj3YlE3me
hvBZtSwFXs+mf2jOlPE3FubkVHCLeOPKL5Zg5rsuJmsnGpU1/vBWhc77t7xc/hM5EW73GP4BhXhF
vXLSfFx8EZoCgBRhdlo9XJ9Ej5UzsH3HXA4avSHJClnEt1k+6ZuV0VirEpm/ERDkV4943ePnS11v
NtHQKFB/PxYzuQZdJKLjq8pQKK2wqFyDf+QJeKIitUPxESajxONY4yIAXKKa/dV2K56rJfw77i7R
VYzb4p1Hb2hD0IVabC5wJYbmhuxd2Yk5dPA1a5IX/zIqF32ir4NCxuu+iua/Is8+9mEIL4J0+UEN
fDxf6DJmRpzq5pPlp9P2zZ6wJXGMk6oa4naFGKodZ95CCPYyNi5meEiezVEcyWLhvJexAQZ5IBag
27mW6gauR3kN6s85GxKYglKQZjC2dMt/iAIUyI6Jk6n5Fl6S2GLo+wz4DdGWlk6woYYE+A66Vvt0
2WgjJ9Hs+uFhoKvPYbujIM6IIMwpRbULVVR+khw8hAT+vtiU1m5cJH2jwkVETy6y7J3zVY1Gye7l
R95Age6e0ykeoUBJ8rfk+Pd8bddV/6qYisfh6cfZYKw7E1shBGooxEHFPeQCtYVMw2qqWFWBO4vF
rLnY+DARIFUIfivKcErqgpZK8NuatzgcUj7hc+q7NnNhW7vw77RizFEIPiDstbam88oxgxShpl+o
Lf4C3iEC2ftXffLMWcxG1C+P7jY+wxwUDQQGOjNDJKhOd/pgbkya5CPDMK/cq1hI0ZoAuqPGRNz9
FaY5It6FzIM3KXIYOMctTGS7TJ+a8/x+TeIq0PFgvTrBa9PotahkhTv3RmQMBTkB3iSEUyr7Gkwl
BgycElpHJQIl6iSo1PiYQRG530tqBLadC+QnUWTicHguHJoN94XdlO6j65mfSUX4xpHZwQ/8iW9X
1Jao8955Apqs2LBJP8KWZwxYEnBUCIgNEVrRoM23jOEEy6X9xkCCokPCD+/qCUouAwleqIicPPgN
c+pvIXyDHa3F8xH1/berC6Of5oCaEuxn84c2409qkpKsItE8YneY28iaF/2NZ+PtMY6SMS8aRiyN
p8w1IrjYe4ZNNuCLc6682+VrLT1p2td5TQNs1SjQzhHN0u0y81jRaal3gTh8y1av+JKgqGHumo1/
lCXUdZik65ugJNxlDClhDlLsIseh72ZAcO3D9t5bNCDWBWQVZZ+Qo40FL46lGx7ozNB8S28JMGuH
iQnERLjRg4zFgW1ochTgHJq4HV9LZn13JJEaN5TqvFk7A/lQVAttyr8YYWIzP0P+jFa/fVB1Basv
5gyIwb6oaySGeYYLUrrvStO26tP8y171nt7NHncMGznBEXtfW8b6y8S6EKxJo8emkHLRoqHw12Op
0r8Kult9cIcakUvt/c73OcOv1GrEb7ytqd9o7nwnUVAwM12AWx7R3mAuIe+JpXtCAJa6Y0wEbPPT
aSk81VIb+ilq02DlPsSAPjGfEp04tBWmw7S1AKX41fAN0XvB5SQH0T8uN4EiqZqI/3eChbVEHKyL
+YmUFYBsQl/0OQs/FsArQtBIHYEvyWu7j5QRCxgJ7me0ZwdFj1rYt2pFuKc2tF2eyWJS0A7XcV0u
JKe1qZPHenbRnVfEi5NpKr79m8TnHiWMCyXRj1R6aifRv9VFoo5Q0fTJDkgz1P6/oSYSSZ5BKknL
7tRFAZcwPqWv0sVXmkuw65I60LHoA5cHB0GUVkqo3E5tn6nsXjBwANX2CLaQboCtzydmGfRCA9pd
oAwAPnirXlPdw8GiZOSun5x9ayncLkugbTN8YwpI/AAL0Lwn3q5UJ+3Fo4DoHLMQh5MXl3D6K3ob
RAy/2g6/VuA9kB0+9caNsSwgNqyvg57At5G1yJ70KLobOfkSY1lvR3UzAQiOWPtB5MZPAFANYSAE
hYMOifH63961Bx4XUY3FszDf9IexAqMwKx0VBAXa85RO10XSR8kEW4Bxr+Q2CeSWN8o0Uy4umQS+
nAwNTkDgdOKKQ3Hf3EyMTW52a5NHLwEi/fGFSwKh3ThhjOjqj1Qp5F5EkfdGAeCrGlpP0DOPXmoh
P20142zFjLjJto7P1z9os3yU00HnxhxQtoGI8NuPxpgsVzc0OZQS7m9GKdlL0OJO0bBxQxM+gkUK
CXLITSP1pZduX1K1zcxuwqkJb46l+YHnMiSaln/+Fi4NtkbGMUsGCKH+kXNteo5cECXlbVin6Mov
KcosV2BkWZX02ERhUPs/RBKXz1ResgaHVcVi0Mx783wtjyJI04evgnoRNabeKeuuKHm5AskvCe20
jUjFnmjuTgIj+BzdlNAAFOYf9w6NJsraenxiLQ2fD+hB097wyab7alUTwKxjT6K0/SE/bOl58Doj
rG7d3PGFtxH/TtSdbkBtl5j+VzNB+nCYx9uDk9UqObtIwWwggAG92Z1RtNK6oZrJ0cWiz5UZeiAw
g5DFHT2W4iIpigEukkzZUMy/Y9WbuT2mNXjAriW7kxJLjeJQJMtNvcsUKyz5gbxpoDQSbUVTsrTr
U961sBq8mYhgN9pywm1zyS5lyzPIV15iXlEU1byxNpJzFBn2YAp2UaS4GxYn1exU1fdR2z2X+TqS
RnlBfguK7hnJsPeaXraEwsW8nieIoAzzA8av/FygKLcQThGwK9x0FL/W1jKGm3gQeQY27+e7UG5g
HqgYFu4seQ6lMTpbEA7adiRc2/geD2eLFIl/qboMBJqvjsgRXUzH25TVlvFB7kRAv3yAx8GV3QHo
4oxvmElZfMX8B3vEg182Elg7y2UQaEhMLVHGjZjIM5uFEo+0hvvfzuijLJsNOri5Xq4h3FKXGqx3
hDKSxUxMLqYHtLKwEyW3nMd8M21L8dLOE9odFVGYIYPPYW2B0uo0hOyH/vaDUpgSNEOe3FZVyuBK
gBVrovSHLnh6aiYGm4BbqVeJwTIMtbBTIU3DM2k13KJYKDT1tv6EnDG+d6jxbloUfr8YRHPUNMdG
R8yX2oFzJYGPB/nig5YJIHl43rre6vYn+V//VuvVJFRpYQLIbQGr+95wIBgK+lHkLkx+WoefVGqf
B5OD7ydD/diE+a+z28r7tp4TdhWwz1Jmg9fGr4yLbX43wHa6W07hyHRSLo0Di0Cn+nwWOHI+svnP
uT6Sf/xIxZtpVXAQx4x7NERquM8KfEdH8t0zuAB4w0yudSEPnw/3zi9eYHxKJZjwzlqn4ecB6BAX
gFdrHph/l/gvSmGSi5E0kISpUzqYPnvvZ0Y5K8OEZI1ChWC6wTmPFVIrtqUtrweLov62Ga2F1/B5
rsolodtoJiETTjHqInlIr3YVMKT9hFxKBXRopH26eySlv70ngajmGQKMQs2R2ltMKcYGIy4XSDUk
sQEZLnCtPD2PtowrOVBD3GW6P3xqNKmqySnWmog9YisBe+B3tJkBuN87aOPYWdF0TRXCJjoJ2AR8
+0Ceir6uh9zBGclPAo9XgDLlAu9DnY5/LCeeOBihnQPhblf66bYTznM9MqB2onbIpKhIYHZgqYFR
AOiXJCnBGpyVru0S2+7TFThzIc5yxFs0rJTtOSEB8iInzYiPP+2rSoUkIh49kL5+mpn2XkPA/6x2
bmY7wk4Yhyrm7C5uf/RYs2c1w70q6fn5xSx7o0O4uB4jine0hTwjOhHLAJReQf6kSybbmJ3hH9BR
BuQDUvscRDeF6suBaCFd4Jwg6RdbMKrIdL4L9236KweefmpjnoZXgr8ZTNhi+uV/qmWNnaWxQ//Z
BgRzKUzHrKq+GpMyu6665qBAaBI0Wm7Ac7ofN01otgdVFAiXZ32CR5PIMtEVnmAuzJJBlsRz5c2J
kPwBvwObYrloGMQQ5MR+TMWSO+jfVNrPf7YBblxmJP0ESiJswd9tt2Vm8TP8Ts2aLRygqOJMIlg7
okCh5PC+Fn7Nm0tPDyuX9RrUAsxOaUIFlfL6I+DAkRKRSiMHLw6EvAsYYDEQemJu7FDHgqaNrfB9
ZjKFJRYwayFwgiVBgJkJpqow2AxsCP8mk1af9iA78MZZ+FFevS0WEXlANQ1T8fu4wTq3s9o/2hiP
J2wGKXuA9yFu0zdHggV7zc3B2LjjT3aQhgHVOaCyQNtU2BnqUAIWfbkf8IFf/94XiVIxyf065EM6
WIpDSdphdgo2b7lNUHd5Korf+TZ37UQ4YITuLMWlB9TcQtTMxfPSbjHm7odUIJfMQOg4QWkiTfIS
a4drJtAOlTYfGkSq95sKZig3yj5Sh9OuUZ89XPJMgoNpy8W645t4HjuaFGQI+SxjhpNpEEQ44A1R
YfurBp+9+KwPyZWVYMMHdScsOU0PSA1guq2GQh07GE/T+WTX0L7I3nEhxFADx5DN8gtiHWR4CAwR
+YI7g3EgHij/tQkIFI51rmdUhC2EWWAq4PxPlZvUxeuSc94sqA4fi4vs6XbkOnGHQULyZ3mZ4WN0
XvYLrA1SA36YvDehlfgyDAoaBCxQZ3MRD12J9ZIVmV+doHtqgAjF9kypFbGYaLakNv5GiEQSkBQn
Xep8HT900mIyJqX38MbSIqhmwfldlK1exPvmfje5V7uDsbQ8ywcSIGgL3bO/X/WaRTfM5Wr6Ktag
S1PqlViONggKKpqufVfF/bTHKSQdEGN3ztYCwHKUdCFpD/cGC6mGeoIpSl3+Es1rTkX+WVvOlhPO
vYyEH0fAnXcj1KOHOZ2vj2ldUOzFpOuWLveBJoEMcDJWYMbEfYQDxtlnFjVxwhD+5m2Q0Jpd7j/v
myQcA1duEazPZnjKY1po0hR0Iw3AjNCVnLnLvHlawNi6cHmFeU+kSgAonSw92/pp/KtMji/5dby4
AlyX9dgjBvR0OdK9kdR+jyuyYA+BibkWglykpuqinOZsfPfmWNoAVxi3nU+6ImCYTPoLMIyHtucM
+vod3iHMooCOLd8lYFbMMBlh/BaSt2KHYPxG0mPdQs8QR08nUWFJkS6RKBgn/w5W7rjsYGVgCJh7
Se72aZCx6nuMf9uD+JxnJK88BGPmRVAzSxwvM9joKRUXAZ6LWEoOYbR9q+z6akrm+zQM31GQAZsK
LKJ3ZIhbyjhBlqp6msVoaBZaLE7uWjvgnEgrDIxQbcFdpZlnyssRga3BiPadJwv45IuKjsRW8twZ
U1BDil+nJ63ZDjuO0F88SbUixiL1fYMClD+YQgA+BTJGE8FoFuV9UKP7wTJUKCawcFuDHRG2tyw4
ZFJ9UmJgdY6oKjYD/PbiLOnLgQmAtn9ZA4hrDpghmFD+4g7Pj9hdEbSu/yHhXqOOnWrEX1tZaHUQ
xiGpApJaBYsxJ+/pQZ67gAtqghEBAfWLL7JI3sASp8yW6BNgcCRfx6vHIlvs2EBnWX4gpFrI/A3o
GBwJ1U0YwZdzigMvDkG0Ycg/gZgBAsqu+cs3W2NKy7Gj8tKHNBaejOaVhxOQNwQBzUcUqDUD93zD
nwMPd9NQebibI/14BMvCvD6PaQBlhEQbjpTua9v1VKZSfUHWx/mmeMW3lTK8xL3EhUDZB1KduybB
nvBNjnVK7BbcTI9Z9NmJV7/H1U3Lr0Tmpu/92MfnQPjmhJLFRh9HxYv11zAPecq5BU9iNAsWR+BA
q8y9phPF2U+T7S1Lq/7RNSL0nbjgGmom3PVonU9L45KSVWxSNe9zhpiQO0QqmUqT00MZPcDXbKHm
p5GZOOmcXw0IjqpHHN5QaF3v1YTTI9Sr5snTXM0EjpLh7cRZ48J0/0OR8PB9paei3et5vNKiiAGA
n1R7EGFciFZuJcDB4ATvWaWnPAAyqPXBgNlepTnA/rV4l1rHcjS5Qy5m2u4N+ijnCEXiqeFdKXFD
IGIuJ839skFzCXnTruKQvfFsBkq7NtHIu+SRnjwlzEXwaD14TyoFtmbazwAKiAtpDcXdiKGcq3h/
OpIrNUhSPuXcZt0X/CvoslUvCClOMDu1tC5JUHjfMbBOmN6LTLc9ITOha+Sf9xookraUOQOVgI4D
9FyKgGFZOvgoRC181viy3pxXB8OPdhLXyoa/jQaRPOERchtvE6g/4QgrgvKdgRx+P7mje12uYf8K
oYWOdTa8azgFBNY3G1IdM0MbmCUqDaGqIfTA5QRoEqspRCv544q98X0Mw9WVgjIugFSaw/+Yp5rp
QQFMX/BC3Mo74lbSWjopeMXeZe6nL8zTCQUp0L9p2SmvB/GZu9r4pzgUqpVK09MSfN8vAiq/ituk
R/yYVOqfJN2QglQAMNBIyAvwzO/RWAAWVsKPstTteYPnXXK4/97oDY2U9/LPQQJgS8z1icKcq04u
r588VRWd2HNDKlr74Q8v8s9Dsh8MkZycqmI6COE47ETCdFavxAPY+76atOP1SVatmUuY0EI+VB0z
ItEGqggcGGYdVjAIEj0Hj6xLc0IrbgpxcMrq4EPqjl+WlEbIwPhDkCIlQ9dIRuy1ZJvBwgV3Mn/F
8fhdvmBKyhgR1vT6qhO6+9bJwEJQSmbu6CLGHOkkWmGSgNBDeEJ6ZA36G5xnC/IGG4BwyRg4EiaU
6juQmyQLVKnqEVt0eJXhRTN/KubFPXofLhOBrHvrO1AqOKseM2eHiK/7xTDVMF0HHBDjyZ3Bacrs
9gC385pHb6cmlY0vC6WQgs5E2iilsk0v9r1JjeuNDYCxBSxmDMlwmVEgWZssB8Tn/T/xh6acxs+G
sP21XMIfecJUxloOEy9bkhPzD8BRX0HZhOYADB+EDSyVzAk4S2qAZ0CwPuUBMOmAsyt4T3n9XbIv
pGziXlwSIQoVH4oyZkmIDHUlC00sXYqzX3EkicDSx7K92zuSOEeK3L09QhUw9dwO2NQBRZfEw7OF
QdQdGFKgiTQboyHQDCyVrdJg6NJIzmr8OhYAHjx6bjcX7BO3G09zINbWl/SThmYv5bU3JkHh8ArP
jkZVEcrH3j9jDgHodXk3NEwP9l5C/gGRRta3UbsDbjK5fm8jpAyYvdgIXRHzNJyJzmd+UnR/dRPy
n4DqpHCm+7BUCHlhTfKJ11rOTZbXr6MrAT0uIDFIn2LjuBPEBmBuEBz3/0qmEFzE7cn1Auq6gJXF
6QUwdTJE5vuuH4o02p6bjF33WMMJfQI5cxrS7IGAIK8uuTkYsX8gOyLDiZl+YQtG9NwZO4M9p1gu
kQg0FwWRCiwX20+3SRuTEDuxtMUICfGmxKhYKiNogffM9xh7bFuB7zMhSDF1o1oKmJ6zlI9lHUn8
p4rm5KsrKrDSBSWwh0CYNrDqq6Xcx6gCq/wVYhPXkW4uJbXkyEvuLC3th7531UPZqRKstrTfOZfx
51gF6n24t/kTsF/xUUWRSK9JZ95gS4/y+WbmUx68FX8BEM/jy0griLOCH7B3eJx7MbwEy7Ghdmbb
GPiDQ5wzw7MJmU/fwhsPYG7Y9D97xfaFFg7SZyZhNi8uc1slA2h5eeo7o+lBCPkj2n3TMFo/BqJe
tUcwHYhLZqKvgCWBGO5q0OvFEeF08FaZ8t+J54+eoWjgW0MzJaRenn/xjAQufXRtiNqnqNAximrM
Scf6Zp/RyIh6edtEiRI/eaqReWOps9KkNUhiKSaZKIUd1tILoctVVAsnR+0hLbpSDitUYqoFQAVo
0AZVsom5ILnlgCqwQdRogsIbKKaMmCUg0LpR7HOjW74Y9rzFs74S7tqxUquaAIO4uG/Gp8XQHI2l
dD9CmvZzOE/BRrwpTbV07SlczT750OZiISE+Q35U1CqQJFtjiUtTy3gK61uYBRRF4oiWizf+ST0x
B/jM1fkJVmp1jS+fDC0PGGmL4/FRcry2WnrHkRInBw3x9pNF8dXGHGrR7Ik4oQ+L9XazGPLIbF71
Am6Ic8obO7ykj8Dbh3ZARsbGgXfl7bF/9k79YzbN73QNWUSHIX+lAofFc0G982DAqDi9vh5jBPWF
rbLdY7V21x0K4YVbJn6MQqQfQylrKw4q5gsHy6YkfgiWXw7lS5RmPUJ+aGCel5QIGzIsv7oTpF44
hKjKGXpNUuLLFB+cDTIxqwqoCPirJbTuWzw59ON4sZmyXbAU1QVUKWPgiyRNHkFRm9T75lrUbWm+
BHOGrYA/hEtJV2KE4dNxe/D74jekOHngpYQbg7BHXYvND2xKJehEe4Fp2kRaa7FR9MdXwBrv4YU6
ULSmERUOkzyKTM2qJxkPgDRBKgHVkeE6CMAPSnwmnCVnJa9JXygxX5Fa/bpIXkFIXgWrhActOX/p
hdBwgDiBkpLVRqFnqv9j6byW40aSKPpFiIA3r00rShRFys8LQqOR4Bqm4QrA1++51fsysTsjkd1A
mczrEh8wHvb3VlbIrMqQOFdhC4ozdh1uJ4XGUKbTRSFntZpv5XwAe9BhEWmGneELJZb34Rw3IzAn
pQsKlprwu+7ZWS79X8fs2I2xO5LweWMxfdt2YP+miMAsw2BU8TgV60A+OeYQ0JPSlHI8tuxntig6
sCsVG4a8QsvqtAiNU246qKcxMe3pfO6aApTtAPeHjn5NGHNwMxdz/uDG6bNu+zSasVQTn5oR4YwY
BPIiJ22PbpIEKPZGJyLdprQetPjEvaHvmKj4sABAmmFABXDGNNGpsm9X6FOi6dCfqojeY0LECsSj
XBXHf1YX3COJ/z75dJohhnNBxfsDzduFCoJmhc6kGzm6tLzdVKfLiHAMR1H06BqdDuMBbkVkyfkT
kXQq9dVShWyIjFOwGHQ4kKjeLnN55yfr5R8imSCzeu6fYJ2rUzR4fwpYd4LgpQWRbQ+jYvQ8ulGN
s0ppEsolaRL5bXMlmZChprk+7GUbsNWysywREp59+oVF5LcrCYnqcmaz0EkTzVBo5gW0kNVCWayj
OSN9bmCsOLwQFIyYVuXSSFnbaNVpeaXKUu6pLaaaXmoWTkgbFCLnIQ2Ld1+H+ULbw6K4TjLlt1hx
o0uzAIb5SyHHfULmP28FtMGXPIuXh5+Nf43qGvjWtpAYvv7yK2icKGwtsousBcyN3v8ECAWZiAor
xrWYQNVhsOCFh0AtNqwqy/ev27b8wl/2A2MBr/aACyGCK70fF4WFNP3xH9IzHoSWQDpxZJqM/hAO
8bgr4LNo4KnUCfuiA8U//DBSwaPrJVdvahSfsIP52B7Szl+YAmZqOCO771q/dqIpfU5qRY1xcWLb
HbQbypHeTCMgSN3nelkoeK3X+XrwKgDR5m+lB92JFReYgMfjcykBNHD1qV+dDGxIJLxDpOoUqyYf
kUsfxFOGRrRWy8TdlM8iGqsfdXG1WoUy4vStGPWSXEnrqSaJbaqpVQmX/ceGsppZm/ks4FpuuKZN
/+suNFTagUjQMPWQVuJTpk0RuV4FCLNq7tBhC2YuYEeS9sM7KAQkAK1KJEJg8QdiZodQRdAnzwhT
XFGQ8VFkUcwKgLoWpNni+hPmOAxVr10pFn/k3g1TEtzwxYCI/E1mNvUVhGNiyWkfh7e2MuYmSLbx
3ue+GBjncdugFsHs5YhmYqeay/m35a7ThZbAqb2/yYVPIr8EhK93qpyV+8WX+F6RF8hV+AehPq4T
vBnC1WjRYFZdfGB2/GyOTKrhrGYho6GrceQDlE131rHUgwA9l2bC4BWRk512nIS2sG9aPbX8/Hs9
o4se5XGASf9ro2cIkyifCO/BlpxRujNUhCZ5QWGW1kwKRfmDEzTtYFMPFrj1qrpYeW7dmVgfus2f
WXeuHgc/WxhoKIaozqijCb9Hy1LyWPs8/xmw1yeYyDtwdjqGmI6qpCRzDYfnNGCss7vsSEbvdmHq
1MPKeIVRqVCEpNKeGh7LKlo5gVR5cJzU/90MS/Cu3g5qAp+vZlcdnpHsPhlFE4sFD0dadkxQKDD3
nlq7vBgCM/FFrrQyaSGj0cD/SmQHtCaegPCDm3whuY9WOEhPbbzuy6lThCFT1zWdrI2RCKye2njD
ikg5IAEQg4y4qYZLEGwbyjLim1eXJr/LGvOU5VNc3shzcwsfOVMeaqUlrv8ammqoIMpHGKI2rLV7
CIpsODe4YmeCOgFeQv8uoQR6ONT706Q/T17f3xPjzPLJsZbULU4UJyUz1QX6gFlky4UNZHERuID6
CG05NVfEZm5OO+20RfRuzt2RecbaCqgj+woqdWIna/RXkUEpiiJtOiJfUHshONgBnLFDRKc9LDAf
VahB05bSAw8kIxcwWd4vlzkIOP6j4G/PhQPAIYHRikMJ1nn/3iSb96tchjn7FLDrfzaIhj5xblDq
lR5H5+qUT9j2kk/JvgffY+w2LWn0KPSUfmWPL3IzMLRwkPWZy3KSgwyu+a+TY8WvSb65d87Q6U2I
NFxDk5hQzJ2LByl1GIyxyynhKfQsOEfcDt7OWycs2V5GIFW8+gZAq9/BhNyQAUuzF7yMI5dQ4CvN
1j3+jnLy1GckS2PbLu+TDRgUzJV/dyGFGLXl7yTnca4tSnSbmOeCYzMfmWnQCwW3Vb2mHb/JGhnd
jCcahByEzcIChydOMY9oqgrirwI+F6mszj5abbYoYEtBgBtHGc/cimYg4qjWTWlO8bwu5MtP2dNB
JKjj8FyukR7jHJ3a+QBA9gny8wY2dstrztblIVxJ63ApTl/7ttvfofY4w9djLKeSbWlAL9nx1jP+
4x4bNhNf4vVr2CJ7Qu1/Zwb8CiamuzGzrrPQK4C1ghTXsU7Ynd1NT8UiNJxIMVexJVGKxiWjiONj
R5vA2Cz0L4CvU9+/CloYFub3bdma3o6iK5sVyJV8vL9OTZVwCMmeBihep8VlUUykWTk7YpHgQrvI
HGjDWc/mqDf+6tiAY3kd3M2557js5OdF3DXfQhFLXMlpgySa/zARdFHn6YrFkcqRcxnaozHJU5Gl
/VMTtuho+s7j5sqjASh6RxZKQqXaeFiOLy4hS7wmQ++Gw7Hq6GGD/Bdxj1N6syQhgsYqiOf4pjNh
+Gvulhk1LYUTRpWuH74QduIh65zq/t8VC/f5bgsX70+2D84fHMpHfTooDu881sVLsXLDJcRjjpKx
akrbuoAgH+e2/xfUwwdcYZrBTZ/kbHGmxh3OTQzX87HquG6xKlExnOqic3Db1IeLe7eOQGkC7/BS
ZP3O8H09eIjJeBlfj3arOFnJx6h9ztOxiIFvOzCQP0nK92em+VZ9GKEl3zl4r76ul7JhYA4PdCS2
1YwtDcTGh8VXiiR4BhJ1dADEjf/ckX3Mux/u8jJY7silPb93W+1kl9aOCKgWtgAi/L7QDAILFE1u
NPDy6uQpnbljkLwfXEE8lk9mXft/CsbVvz8uGlTVnRc8J3VHOkpKAuUfkqyBfNyZ6Inbvg7HHkKB
1WgipBPT1JE42jl+yvQy7+g/XGr2Nk32zKkbg+H0HSva+DXiTGTkdB5Q01UT1jc1IXbRibYsxQPG
pBZeHt1WDaRLPGuFdh7XM7EiWz/d7c7l/HPfqu5nAWd5PwVe9BmwicvJc7cLIzYNdiDqIABRey9O
DowapQjagBhkpyP75pEeNbwL5ClKfeYhNByJQDnjhWo4q9MPLiIwtFn0mNbbTKYaOHiP+LvJ4C+m
YeCmkKMJ9KJ+xj4Gu1Fu/T/ohdwfxc6pMsUUTnItdhkgbl7DKO4LLiY5tqlPYT5WFRV+kdwq1SPa
xvATYVXj20D6IrkVU5i3NwuD9DhgkGrcmiOGWw/btN1Oa0x1zeC5vOLPweMjgQw+MGes/9q3OlUO
buMm6vlMHcfNEQixzIPmBedrwkE04WhAtEIaE9h2TQ25DrSZ2PnSu9rmeNdKIcK/iqXV/bGW5y/0
ocebSfi/3F78T2BrLn19FTPMPcJHF/WH8CCad8d8smFAie/uJxx2VBYR/oQCYXVFdsLh/0YrgH4P
MjArl+45qj3vaXfd9TMipfJLl3nDaTBlqqGlbbZIHY+asKXzsIWtH3neqa1d4ogoZtJqDF3K6Gz7
LObtX9cw7oymOz7/Zfnvb5i2vF+NR9dGRQ/uMU82ZyoJH816Jpc3mUGG2h0zzJbzSfFY7p9pEdG2
HMf0azLKrqEi+Jh6dFVQtTT0Bf8Lcff0JUIXRtREnNb/TlU4P4z71p1KXibDC5DzTkn7qehULpLJ
2zSycs6gbVNGPIGd1KXZjjar6arjxEHE06MsImKImDZ5q90hfDPkwjQJ43ToQi4YtHKlbDht/Ml4
YJF4ScDzff6WHYLBbUOcTLh6PzL6kKvjPEVk/4tYP9QUC8SUhth9z8Z6ua9NvT30g198S7cVUDHo
y9eqq+onMuQnjosBb12fzRfkRyVJEcVkahzi1fl4XfFuPg2Rj7InQ+VuQ4ey0EuejzGa36aAsuYo
UQWZNl24lTPwI/LXaZoZo/JJSUh/5KqznjZioBciYDb335kc1fcADWCDAwU6gxoQ6VWcfT1c96er
Ug8F0+2V2gkyfnBEnWoRC1IX8gsOIiQ7WNFJilNPA4aaPPZDXt3EiXt+DzdA8WonSFaAQ9f891mA
PWE4G9J77Ke782ECxvyVGhQcOAPy+ncjZRnQDefsOUspD2JSftIBhKypORxteGzPs/hd9HiCPazN
OTuSrnuj2cvoValZX92CDbIhhPgQ4GRCrQlcpAY+jJWaxUIJPf4yllOBKlYC3excxqF7Lm981/QX
6ouNdNG2ZCMRUo87sA1v7Qw3dC1fQsPvh8QtvgKNEUXslqVDr0bQ+Eua4JuB2GZAmpvSROYFPeVI
6PVtGMJYIIMA1UwJAb0maSwS+o5UV6gwSib8+Uf/FuQ1HmsymzlMWXLNJCp3kxi4lHLEi7sQCRSL
bDfV9m3h0aPBUFCTg7ujaC/ds7lU+fdp1Uy+krvZjOgIGv8yfkN9lcLoio9UBikBfJTiTn15UF6s
AtKe0o2qc4r4Eo1zvrykRddcTut5CZ+3vMtYlQjCgfZVYiPknXbqHuw5hrBDswb8WyQzD+5FspCz
2Wkz1yNraAr4hmRj7Z+biN2QNuIO/QK2lGBuhyKu37jrmj2u3iNJ+dK4hC0WQR6WjGQ8c//OzF/j
drsUn/+fWyTFuNJZ+7WD+J+ImbhXgAPFmWBgk32juUSG2tvdjT01hJPjJqbi3LkzCVv5nTGE4qVL
EFGjiuV4HBi31czjByfHHIFZ/jGMJB400s5sYiJwXZG/AcCMyUPuWgoz19qFdLWmBwZwA2VBS1pD
D5KNqGkGFtYsShWM9L9gh6a9m6Oj+1g0EQmoRtSvgZ+0JoOmZAPynmkBOvMrAkiBrhO9oIB4BOQp
2SEwXhoW0inXxwZSC3q7Jm6FcIHZuX0m+fWzTcF3DxRDM7BSrEO1l3agSN5Z39bo0KMgfa2IoxFB
AKiKCkoG7wsxM5zPwEcRJGGiZEgkBmBBK+5jG+MjS9IaU4KOAkxlJrKDNuz/MwwsY2zcDAKEPgOJ
ImB78i3c4g/JwpezMX92nIYdfqJBHIQdkRVCbISzSo66XqZ7MDFxA65L8YrRAqYIcT7DmEUL2hB1
xvZaIp8TBzyUWAsknRfOlSIkeL7hDRkq8sSCpAkNiQnQeJG6CetHmCSNORH1GiQbkhFHwvk1t8mg
5OObygU9awyGqEglDUMsUSlTc1LI8e/GqUjvgNJJNHDhbg8hYtjAT0m9l49ZioHnqEA+15oC/rDY
ukukw7pIw0aziyUFaSygkpQLQEGFp26D5K7mQgs2bVrG2fzOdd2fLgNT2eXcWPkZ5iSU0jNRPlec
dv+mMW2Ju3LGXTOR+3J5j8oJ0Oqsa48DBdSQZnyqwWiwEFI7RPoedPKfuXKd4d51ZlTfOUcrVCQB
0JKvEe5UEeOys+s2Z33GAhfeNUErOwJfHb4qPpVODf8y8bVtmigbjHGocLXbNyRJbPSJDGMSYgrz
zAwB5y5tzx5ZLSJcYzkIO8WrSIrdbO7GhhwIuXNIMan0JzbYUH4UknwfMAagiQvBsHXCg2Y4Y5Pe
O8jbYLPYl+a8sr0ZzALMCBCWHuzQi9P7t/Fqag5ZHkV67BOwNEvomtTUeDzCgsqRGUTVBgy1QXRg
e0Co5iHoL85Ase5ekXbmNYHHfics8WZeU+IAgphzHb3FY+8K4SXclZue/itSlT8yUe29e2g4qIZE
WpqEDgHXIhTym7aMGxYSGJzdH2kncJavgz0h/gcV23QnCO5qWGMehw/CgSyLdFcOaEQXGHKRAZzy
2CvQkjVsEF9y0Dpp/zRSbc9U0wSGkliKgAbl8by9cqynTKhlxRIQxnmmOJ0uAvw41v3XlDCoEXpl
eGZy8/avm4MiBNULmrIaf5Ppng5N7klcJbhkqgITwnBDAXKUTjbsrajAUoboSXZ9CaFQtBDesnKz
MQxgJ8FEmEQJJmFdkVbbMy0rwnRwmOYAvTclwvamAtBNQflIO+EwTcGqRWZzlGW8H8yzzmm1jbjD
cNy1xPaYDIjdTFoRIIWWG6uUugl3N1/doGOVjlImNx0RBPwkq/eiZGMNGI4z63qdyCF8EIKRjor8
xo0BZMjHTAhdfiAm4CfVq3u7Z5fgroKhA0rn/5oYaoo0nOv80TLxq5vOHcbfjSa3W3YYoUX/zk7D
dEHV78IQzyVmFpqfCp1Rm7fbXbUm3f0oPWtBfjDSZyaAOT2n1DUqoiBNlxOpQKZllejse0X02ycC
N/qswUSjYuSSFmfHwLuww0pwar9ay5rrE1lzTSpnWjboy4p1Mjb9V8a7XRDRMBmGMhopKNTg/SXy
isdqjSjMGqaJXHlX63xVPHOz5s/pChpPAZ1xuAKiYvum+BYkL7YwDHi7fL1ISgTvF4GLsFL0wWFj
lVl0emHAr7IjuEMSSd8T/opkY2YZTmxJNNoNCu4dNtpOg7CpXJgIgeXlnEOsy98A+bqre6AXj0jd
+TIBmqRJf9ckum+jmGIX1HTEel50PIs+CoGCDZ/PMmaKWBR6Cb1cka4I6uTMg7k5jzGRwMg/5Fuf
yBEEruSxZApgcpB2Tkz+k8Ir8Yh0iLCMjbtQe9KJObLE+8qLC53I49XSNlHwZPN4LVEJJvhqM032
hqyExe0+qnQ+VaDBTwwX8/Cab/z5SqVyhqGEzia8q9Ige4gJ7wQXWqNv9SEwe0PjqrnQYQtVauPk
DMUvFQKWA/nrpekM3ZiTWSb0Arr8vplGlumFRGi8SDs6suOvMuVp7ynodx6LHe1HSc0m0yAK6o6n
AFJGOTUqKjP61vwM7DJxnKkuh3EOUPVxzNl3YjVzCIg5WyST7CsmPZhztGMvimdMo+tr3YNkBcfo
fxxLOFw7oh3MEJm3If4jBvQKG4TJBhcYrD8P2Y1j1gDvu/P4sQd+53FZfoQttn+r/KW2BxAjiRag
npMi4KNbVtvWy4pCLi5c+o1LVnmlG89a2DbsJNbeYAPFNLAPzTySMoniC+wEdvoXdJW9CF8sz0ow
OAeBaGj/v4s7Bw8GuIuBOjwSm0nXR4JSW1Y2+RrvFaXInmmjR9Ts/Tvo7uzmCPyjOtm8K2tAtDm7
eEPwj7gcAdg73szIuMIe3JWzS0OvPALBLVZHPfL3cNDdjBkX1EE1iVWaWxCB2H/1XkX0UWChfVZ/
GQO0nj0VUlONvKPyst1aUxUObtZoDNHog++mF/btFPEDbfSAVVtOK2fYGHc+ikpmp1kBmcL3Gp8z
T55Fc2ZKxzWGeIZKR47PLszoaG0ZTUw6gjVJHhZ5NBC3EvHPlwh8Fl5YpubLOgJHX5msnYLEWr+5
usbTyC87YQAC7wJpBtaht0pK+A1sd0CeM5yqw9O60SwAO8t9NSgbQL4RUUpHatdNwcRUUBXtv3PI
jQVjR2o7ceU6wdcdMZ9zkd3D5yBruPa+pDtxbTl/vkhlkFsqHO7Ic8+swbqk5akRkQGk0OafMfrZ
YDfkwSjnmdBjp6CQ+2ejHK0Uw0ZVWrWkG8kcRztL8gHa+BEUZ6w5IDQm90gogiHZv45+QG0Tsa4P
0ebXzKRcZbuU/jZcEraeupHpGh84DEHAqS0/oPn0b9sD0KlCEoNusQ//slG7W+fCw+h8+KrD461C
aw8fE21hq0KwkyVszq0NcLCQ/cgIA4u7d4XKqXP4ZqNn7TBy+/ATNhWJYnCOkhRL4WmSfLpbQ4q9
UUqLI+IXo7cHOHBKekLuCNKeoEgxpoUZUhjYTMQvOSWhrt4+ERga0X13F+ebzVANElZPWJMzaD2D
4CgFfcLuPa2EC5OfROpaoOm8aIiUBIETb/HKL4cBB7bhf4a3gmuXzWU2sB87s+gamCqCjg56/OAy
TCCUUSRNVD+szfR0Xrv8iRgEOmQGhRlFN9YxZaCfIgLjyLeAI4mI/zgRb0wZVmOpZaJNPNVUDMT+
oYPoiJIj2gMhCoUy/0BNADEESLRET2bQ7VYwp8XMtBOWt5RXuSupJI4z1bNIGixmv8OL/1eT9aap
ZeVm/FZzRvUSzkRMuYmPyMFO5TyzgBDWkRsNGMwJF76Hz+fuHPRn2fs0GNKgi6A2UPegxTeDV4en
zS//pBpka61PxSZnccKfrBXhFrbw5jCCv1N3/zr5648VAR7jnNmDHaxrXZr70nCiBV3e3h6E+Nt5
tgRtQRXWLGQIDc5E9/zFcu9eOtKLGlB1amE0nRDoD2GMbr442AJhzN8aD2Zzjqx3Z1f9gu1JfLYD
j+spy41qA9UnyRBMhQ4yrp0pgZAMovLFbSGNyM7m5ZC6o/nO5/KS3W1Umwh+CtK4mc5hI5mQXdMS
4PE62UFXOMl+qP8F5Axi0AjJ1KHB+Yh8/mlAM2F1Dx0X51Vrr4yZMAQfTAvAPVdIMd4HUB0edM8J
jkaCJxLWiqId2HPWSxuGFOnXNLmSjVEwHQKJLTJTniIH4cLEcZ45MYYcmExYDII5P231hKaZhc46
B0+zBQmVEY9L8yc1GDuMVL4pm3kE238MNHfV1nbMEGbo7CA/2kzWBQnFEE4lpy6AcIXWhDVmZ8/i
DKRFkPlHiQTTLPmvyz6x8cA2L1Q1XLjyrdwqfN9pkGxtqJyTVMeUBF3OyqWZKGXWBVpE3sNu5wQw
LwmaqHfojT2ksDy8UaPvDtTSIZOeU18UH8Ygt0UXYjyRqqAaD3Z2zzVULRZUu7CotUwwJfKeUxlU
Sno+Jq055EkP1AGE0YI3YpT9YEvijrQMjk8EWRuUCHOKQ8LOeKjojf6Ge8RviCk5r/LAQIYVCTub
TkWPoplAekh/nNvmT0geLeB8j74vHMVRJkytgmkf/IgRDETjKTHaKm0ajvj7YtAhzpiGU+R7y920
0Ce0eyq0tvtxdBTNHWOenDMAYQ7Pk8isJj0S3WbwZMc/9D4zJqeII8hdziFEfhIhVS+qgT9NagpF
kkhqgIJ0VrjKgCBh4XMZh7GREa8gcOAMNP+XxUGZpmXThweCtA5FiZstkJK6XeXc6Q8w4R7BOLJq
kG0l7dqDmGW8nloE0ZD1Cdq6AXbH4zdCPk8f3cv8L78VfMKgdlXoD3sahxONDfbT8M0CB/1olTRU
9trMgACIMTKNi0Bnh6yhceiQG4nilbJtQ4NWz/wZ+hHst3VHvN/wKqamAN5AM+xJZgdPSfGJzwtI
dCWujDEoRELIgqyIdtuwYQj/2Yfnl4k2MgxQVpgeI/IC2gqB89eW2p2UdfJuGAceqRnQcE2dlB4a
zuKWnNcbc2JJ6LAxnjYMgc0NVy3TaqfBYi4zNq47SHGh7FgCZCRiLJCSQissnI7UICaR42Ak2VQH
7qoDt1b1Jk9VWHyfCt0yyoYLPLarFSC5M+PonEOkVsPPczPZJ6uVh7WKYQNfRUdFD9CQNwvCVjJm
zEkfbQkMts5vQ1liGDbK8c4zsg+RJH2wA56RPbTciqvIBrY0GKWllq0wqILY0BAAPA8oYQvmV7wB
ATI7q2YB8XJI6+Qqa6qUvyAmz5ypn9w1fmswKboXqdTUZGIbZPYSeKilusNKh8kCdNqzmb9bFwOa
C4gtWSNsYDRMK0BorRyPjGQUpMyETh+GNCfSH8cUeYDle3poB+y88bsw5xLcZZMmEQFxD1WgIlN7
kCvYcgAIO1+Z4VOXt2QiX7s56DEbcnJQPanQvNCpa46kOYjFTBPZOxK+jq0E0f652lYvNp8aloCa
mmMdja2YATn4CslyBu0V7g2iRohEqUkY5wxBZ09TxSng6Z01aGQslyAJk7tBpyLyjm3qhLU3yCHI
JE8syTudm3tBoRXwY8xORdZf2BNhyrvu+/IFno28nRxZ5Vy/8zDZngI/+lwKuCFJjPZh5Zythnm8
adGh36QpvYrxoYYpcSgJqMckFyCU54sgY5t4qIu0L9XmkKuA/sS5UDTAdJSkJAWs0rTqPvVMRsVG
5EJunecvcjfY2InCUdDOru14rrZ/cRgv73FynjWEhLqJ0pbSEGATybFSj6Am5dAyERIzs9H6urP5
msjHGnJ8UlDwJBsOS2oVAJ+zaNQLDi1B6Sp/sBD9TOucsDyigLzo3cTIIMFQCFEhWUj650TdAbNs
LJl7gcRsarGIdN02DMPZ2SuJ8FwG/dLFuDjMzKEa0NdqYRpS3wIwHRs/ttbHGC0tkiNrcQFU39mY
6xUTXuBTPDk5BytkHPEkdVDLIzCeZoRiDweTWOlWeSg4fOmvMQRbCByyu78PErwYDifRExA6eVxq
vMaNfgGdHX24K156BQLH9AbXd676hz2OolNy1u0r9eOU8l+nM9J3eHYiH4Kj+SJnWEKA7xTjcUIp
/ovOGyIZ/FBpI14LIg/0xUoNDNEuOgXyDmgOLYRE2IK7J7Le4N7Ynu6q8jIv4LbA9SAjQ4PMFaJu
UlKfVVOEHrdJGggfllecWNkX6o8H2/jDkfyeWnxM8FhkxcxHe3tug5LDipxid+ZHWDuqgcnlLfOh
Jo0VmmJWOwkWKG3OnIDgfCCxmjnalIBfWdKUNyNEAW7Oy+WRt47SQTHANgYrjPHnWXgLL95fw2DP
R5sCgGjWeZ82XPKanxfEa/UwhObJNs/TAkDc1wc6HI8hdjqWkCrQD+akpzThVz8np9ohNIhJxZzc
siK5y6+6aptHgIc3XBPPFs4Il4SqwSUnnTSaSaFYS4xfd095OdWKssVQNnBzIiijGEsnFLMHbBSR
nqzN8wAC42CKFmzbB2wAjvWJ1c0StjwywyF/uj4T6mxkUrrAc6OVgIHqOU7SGGTHjnsFwqPvg1Um
PJ88rLMi5iN8JL0b3SVKd0Mfikhq5uAGjn8hXjVBgsoVXHDHPDQbVR7JHzQiORWBCsyrlvXMO4iD
fbu74J7EOIm8rs7xt3C1eb+6iMOdkb9fQJr5QS492EE0bgc+CnjHsdyjhCfqil3vs9Vg7rgifN5v
U5PPfgVVHcLUsLaBDAgZinZEfGfeI461GOkUL1/XDIKr5aFx0OZYTVqhgXrYnlkonloIxolaB6GC
WfuIx8UBZ1YYuQJsSgW29Y7gkwwf6wOYwAYL1YowI4uV2pCMpVvGwwK8KpDfJujayVthwIVpZ8xO
4wy7yFmC5pyaXzGGTP6Fnu44jBYkOelER2JypraNOsimFUG6RmFZQXs/Enxs9d99LBH4hbs4hLhz
fdJ1auHIsf5RhW82DVKljM1ASrgLJl+1l7DcEBSH+c1wYdPRo+ouKwJOawoEi4f1GZ0z4hUYnoRF
ZIEnrrr4j9KgmCnff6sSP3uo1n7jxpqAR3cYTUOixQ83YNsTTYPYfdSgczzE1AUHxu9ZB6GJoruh
95JXkwkul13ByAkTujSqId5gBCaIjZUZmmws/nAiMoDL1DqLTcz8uZ7ZuhYFsQ4CtwFOtavLVShC
2FKjXkm2meLJVs2Qciv6QT0/l7CMS3RFsIQgIjnTCxWuvYpAS/roLZyb73g6uH80bV0kJDIequKW
G33LOQJTtmJ4cI1iUG0+nJlJcxutc3GKpuO4cUtdMW5ZsGZ20ndyX+UDgDYZzTBpaGl/2KUaAqDd
AbLgmOvgk6YN9L2fvPzF9Rj7Op13RFvOcfyjlO1frFqqkYEKI4w5+sloEheaItbLGH/OoKPqyfKq
FrSBZKD5d1jUU4wgNRwJT0VTH/pw6BYdShuqJdxfuITphpBM6I8q4CVcOCvsDYi8pzvNQYKlQrlP
oYcyN0FXtw5h8BAwb+XR3khulSM+QWoFd8fKnwNgRirGEN8YNCqyFRs6QKscPtIp5Ns9Mdsv1uEx
6cyRGyb5fyxWjz7CZKH/0w6Lq+RZ7gkz3FfvhIUPM2rVo3/N8TASpgRigfnAwT15qtKlub+0rVo2
OGtYQhm3RLpxsfV18oGNBpiNOJT+b3vve+efHqzeaW3+n4aluXXrFLYfIjjD21XT4nAGcr5o/Fdx
ntH9FgivHgJZ5028pM/rBtO2piyAERgNESMcn5mY2diHjCi26DSBbNRWlQxgFaV2v7PMkbwhHUlo
By3DbNWoGKMfxEQRik7u4WWDWNzD4XYMz8tN5rjtfeLHSG7HgY4vxRbGSfxqVXB2KJRNCiYi4/wJ
hHP4btag/p0OIvIZozUZCvJGYjjhx0Uwov3RsNBcm19DvBo/fEssENNIV5a1rs+BaGnoufhq8/aL
gVHkOFjeDLOsbdzZBCDwYsMcrkeEQ2Unk1gKzoTLGlBM0wkYWOvgNxl/rvw9CVWZ1MVk2EoBrRog
YOermRmv6lGCDRL//G5KOPeueRQKCADG7t4hfg5PdTO9n8mdfSP0kTPVV7Nz8O+t3v7Cox8JRCG2
CZyxJjsbbIYbNkMRQlYOCE0qhg1kE3KCRHjC0e+alrLfIjAaGG7HejpoaBpWm8UImSUAEKri2Cb+
pT4fx3Ti6WthKthOUoIuSMELjveFkmZtO9b04pkTtBDugTjGzK08PgsmkWyv8ME6h8/kUIE9fbBS
Dc9qYzO0fIyjHT7Ku/eQEhAA0nqwfYuOBQNvUr8QRQlyFYKEoSy/dQ6p6GO+WFEV5ibqfGam7ppQ
LKKAs4xazfKD6ovNmbNCFEdfC4SJyUpjFDoN/YUg6SszcxGryUF810RUb4U7oE7fsdBa6siW2c5O
VZW0ZEq5A1gozwGYJCEBC7oVFF2TByzzbBUgCi4vCt2kwg6R42BsCUArDHn9YcY3nhycX1ZwsMTe
9lAdF5h8gacSST70C2N5DOtA6vcig0hzG7oziGTKqB34Earmr02/ZLiJjTMI/YleJE/mp6IFSkes
hb7roEBEhuI+lt3QUkpxwowSJtByay0yc5BLcKvi4yUhGmcFTcAeDfELfoaOldy2cIq/uynhfMIR
iD0i3CJZghezKTLPg/OWUZLegCIK/N8Nu/K1cVR+lZRThW/xOk4rK9JA79O/1w97SvJ1+1h27sKo
RUqaxj36b+lIYdYwTq1IKTBqxv86aJ6QML8mF+KGjEMzqP80ZahXmpzyGDP9wjFEnU98Bc1/240f
VvR/HHjcZGbijuUgxKMfce82cXj5rCksaaYBf3P1QqH7ZRoHSMacE2nW0y05KxQFdx2uhL4Yl0j1
wgjB33wWDrWZ27mAvWQvYVTCgMul0A9E4FB3kEDzOdwY5elGkCM27atwWBJ2KLDt5EjYxFczm1ew
sf/seOSGCbiEvzMSRalsbqQTRzkdkLSgmjLauTMFrfpJCv5XG0w3adiWlC4DoV6jvMgJPb0Lk3Gj
sWwm4DAmwYSsmjMbkhgHon0m/P8jj8jNoQKwkUPuh/nPLWlGul1aXTpqNjXJ01L7U2ZpCA8h1uDH
OACRZGFNaXXYLJSlRLSiE7Hup6LkkqQyCF5SOCv6fsr+iVTQdzXX1H0ZIcDj4nolExSiaMLZ37gJ
oXcTucOKQ4rB1twNRC288FxrSaZGnADnmtvRubTeKSojipGOOTiMQ/lpQLSfUyKWcZ0i8uq7AHSH
L6ZYroJIGgI/7bqnok3Jff1g5Z3MMqQVm0U48BE/IiWcgMO4odeu+Kcro0+Zs+0uFM+Ob2bPk1XG
Hh4PKYJFTcvSDm3J2YIabrUhBfNAJ7Zdeubb5N9oYV5qkVrW6mtiuZK89RVPOpwctofHXnPeEesW
t1vHoL7RdMlHKl5kN1hpQDzzjvAhflMjs400KtZ7bAePEaXHPkUqDxVHeVT0zXwn4acN6kmxo4Az
cr2kNQYWxETBu6ZOgP6oWouagpVQDcRJtRIBNFGEOCpogTT6HEUupWaLy3c6JN9sSba3SZKBUVxA
qHZ9Q44QU/7T4HI/ucV3c4TAAsjlT5a7sCAX5QBSUY+vQR/7g/UDtiALmw3Mt618v9GKUXqHPicr
A2SpOXcsxriCJTti5ZCBfcezZAecAWnt4IbizIlZCx8MdxzrmvCOZ77iTKSgJY+IP7bpkWjYXOHp
wMVewcde6BGlN6eJSH+Yg6LHJpUCgOyP/sV1kMrncUUZgjC5b/nLa+K8jG3yY8pIR3Q7ahdm3kY7
kg4Q77RH2xST5nTfVrqFwFt3QEM4Lv91Mpfom2VXzYjGIY34/DSiIFmsbWL1EAsVh7oARby4Pie+
65UlmL8mMYce7IYyiR/xy7+5GfGVaYk7N1y1tCOFx7n19i3N4AxkIpy6ISNOl9puT5zPMd3ye+Pi
c9kogpqIosxZ3b80HhiMdATTbmgUNUIinNTlaS9LH8KIU45pmE/XkVa6YLpoW24G5/IPurL8kWRs
Ot2zql8lpHEyIi7TGIl+wSbJJvg7xfvwTHUKgRTz6Joe+5jDyXpTpn1LdBGRsHbmpsBj9W12WHBf
sS0bXNZXcI1BUob1qJzgllw4DbcJV0UJjNz4BJFx07Cai4BnaK/jgru+PVnKlqYM9KLFjlz4+/kn
GbD9+3Ws/AfPWRmSkiGenVKCR/pxWn73Ycfls1LwGkWQW8+PO1AV0axxQfy2BieOPRiokftKd2rY
Ay3ZWeSG4PkCav7Uu+oDiHnmeAdpI98HQZiWl0aDWOm+e/AzaW4129b+FEs2Im6g/UblY+fqkJOA
/otxpjp/wyUi94KHQN1cP1snFqVEdBtklXMzhXAzMNDgaD+tLYUKF/I50dHic1iZTb9mVRE3S650
8BbJhKYR2qG/dKCSMogKhtMRmyv4GjS3sB82cUoq9bSDOacTYgaJdK/Tf2zQm3LDehI+bxXGR0Yx
vnv+Ht+XXY3SFLkHHKsNBaXyORx+61SAxBabIk6IeD4xrJESN19ezQ6ZYwEoyC2S+QQ7mRVUU2ZO
bI7EG+HssxY15ifxmWUqs6ltNfpaZ+H7VUlDm7IM164G4vsv07t+SE5BvBofy9W8k6xK37opA3Zc
AVZsmK9VPzHbGJgmUZft5s8MuOQU0LcQy0BQPSABIE3KUyJZhSoSk9SjVYBfP2ipa1QDTEBqWMxA
9ASdITq2lB1TQX7Y+ZAjhebJa884TpFTAIbSgTGBgn8Y3NYIyVjFAU40PTR6skRR2wQvlE/LzLSL
sL/Ud4kYGYDgpyPiZY6aMtW1aqE0fGdwGJkceReEm9qOpeN5t6R/PP1/BiQbkVlEiUKpxoQz1JFC
BIL0PycZvFM5ITlH+QSsSUWOnYTitpkQ2itCvWFMym3dYM6ikiDxs7vNm/Zy43PTvlsznlPns2Os
bgqnDAZChSgEHdqQfhSOjH+J4Hg2YMp2xXbBTa6Fkpnox1gVE1kcVO8MIHLedxp3uT9gwPgvLNnM
yUUg/Xqf7/Mf4pMOKjLeCJNSIYtRaKXRQok7Aez3AzCHFUqlzA8g/YgUGlu3KRHLRmoi1me6sSah
EGqGBN+OXzjDBIADc71rOPmEnZRiEDjVQippy5qzaArWHmo8JJDX7sAYRFHhwc17Bojg23W3C6MZ
bvEe9U/0GvwKl3AurOE4rZRNagF6ep0f13YxUzS/CckoQ+13oZRs2R9hJ5FB1CNN05lB6YtV4e/1
S3i6VWyvYlO2RAKEBIMjSUMvrDfEt0FsKfuxB2OD/X34XSyChal16FJIKM9Q8ANvfLJjaVKi1axL
3fafuAPc26OSNmbiml13jt7EAWgOfRV9GfcKDSNnIEMcrIWsk/a1Vt4qnrVPFokNsJ7fJovgUxoj
IklJ7FJQgRW7uykvTbvYVjuYVWCMPMoHHhXgvTaUUczRRCQOLCfAUoTOPSUs7qIN565kK/OAsHfR
geIBVdIKk5mk3qXsTAwI62q631ayYgNL4bWg/P7H0pkst40lUfSLEPFIzFtJlGTLtiRPJXvDcNll
EAAxj8TX97nJXnRHtcstkcAbMm/eQTCVddrLDpHRQuTQY5kixEiysHsquyO2sbDFwWzue9AG3Png
xvfb9BaH3Kv7EfOc4DS8FQ2gx9zLwC3Nnsc4CW7nNHsrE/o4o/NjYgTrsuU0SwiPh3XJ8kY4jvMA
75vsSNSXlapjKWBRxTITidSE6fVtUKHfzxW3qE3AqSJPX8tkHZmZcYBeoOJp1t4SGsvg83Vrl+5L
XNOY9qhx71DCpkh1OeN94ypgvXXAwo+aOA0+eyPAEqN2cpCQU1+5okR6QfSn+5it1Ei2X0kAcpug
vlw6Pj4sLDR/EgBnHdV6481oWiJWb++o6QtkNbezcvdmXIhA7YEJyjmi018p4tJL/AOrGXTCC8fB
dhyjB4JEQ2xAmcDMp+jDZtyJqvpdW/DsGCJZpBLxdfG22iFQdjGkW76Ri7A8b/Jaq5HtPsYCay3c
sNiDi24TuuXY4QYAmyy/LWS4zmuk5OgRKiwTvT7eceNduvOiQ+Hy70ad4Nhp7sO5iQ5ROii4Z0/4
WpJSkw0Vzn8kXMR3kC9gJCvIeb4w68lWvp8hBs3k4KLWne5wfgxBfuQLl9DNN2Rt+C0mqIvGNv++
7glT9PeMYn367XuIFD/Ee8wqdhOcAk6/eUs++Wp6gxT4ptiB7vYZTerpsmsP47H/FhNjftemGaTt
HdOd+swYtQYxAyx07y4FGj7IN/Ghv7CovHnkuF98eE2a9YCkM8fAmPUd1RpBMZgVMF4AkGPoCtt5
xQQVXsv0YI+tbumka+rIL1AbgM2SLqOPO+ELDR9e5dupIxj0sn+1GMlgXPevCc7bsGDm1xlw72aE
w3qAozc9eC2nXb/RosyOcmUIACpEL0e5CGLiM5MuAo30Zm4W4ObpoZj4xjbxdmeSzamG1n+3td7f
AgjvKc8JfoYgg32Vl3cbyOZZ+NNRtLfzQIyzG+gUrZ4JcrAyEwoswlqj8U3UIiB93Kh6d3kKqqV3
/y8h+w2zAqYZv7ToAjS3DNqiC8246qR4HYBCSbF5TS788OHIDeZge8Lw4AxstoDYsw31c56CWnoM
KZ1IVq7mv9AuMKRMDbli/fodtlVewQsrV0aN2alCNFjw9CC5U+ytx+WZ0Aou/FTPYGSVmL7BSEFZ
BNuAyKrDMI/gTCGjNBJc50fUZvSAzGXNK3LJ+F9Bz24NXIXPMvzCryS04Mzch/kXhEUwtGR6C+eE
C0u7a+lgjCxSbZAO4D4LU/oHZQWiLBfuv1PRJHdLon5ukV2UNuewpxIBqmEYkAF1xnV+qW7PQ0e3
E1+SNwwTiApFjvm+OeYj2FS5Q0E+VDg9I5FBRsJQmQnYIDpEGVen8eYyzuHjJY78Q7PrsAaWYANz
2eo/YF04XgAQi3Rpp6/IjP3nYMZyPJlofwOaIypobVNlaInt14gDlExSR510JWRc54Gj/be8LbBR
bjvWK4Ubm8th0HlrdBpjE2Bs5AEyNP9BUX9aJhGc2939kO/XF2STIS6LvML52EYvhqAOAcch/BlW
XsjRatdMLeM4oeNNONBFHC/59928bAfgfWhSgonVtS4TgROJx57AOAqqxIIjNk7iTMpyVMvStF6V
qMuCaUAfRPXd7E89SCVOjUPDMbsg8+OJgExh60jcl5jJzHJKkAs1hCOn9mxhzzXIlDsO86OQ5UZZ
sqS8EM0Azf8j9Mng4GLASBvfW5juMoAFJx3Vp9ewIeeRT1bjlfguyaSO2iwEjTA59AVBHW5PJTkK
5krZpNxeXos90IJgO9bfjlUdAcQTQEvZ8FBsVOSxeBHbjg1ftuX2EqFx8m+OWDu8M/ZFXFAyxAu2
gM0GEhdKPFeKJxZyZCXMQfCCjegD9qJw70EAG0ooGiL+BcaXjIO1+hNkfo/qdIi+YdCRTd5TNoJ2
Yl73HoEt1a1i+MwnwsWQKIAXSgIgjIlQSnOadZR6854a0FfuHq6uoDNG//E1epFWb1KBVjG2d+nH
XknchSoRg8Z7eVrK6MXUcw2v5VFZPYw0YbBn9fbi7WnSvbpFHEZnfeh9rnwbOPWwFg5zhMSqBtXi
PWPvVmLZtKeZKDN+/hIDGltQLF0kIyx0kAm5KogMOKWo83/OGzMjJuH0WFQFMAe3XwammDdMpqzh
uc6fMct767Gya+Ah3/nktd3PFd9TvHHvzM+0pKL4hIV8ndGkZD3XXaA4G4tA0NCW2oQzSmh56l0e
3MT8MxFtIX2UN6A7UpDJwulqiku9hq/nrwwPM3hNzJwvqu8v4vtoOyKQpnPCzBvvWzbmElHoWcLR
gmMmzTBLjjH79lKlwdNRAKFZl8Kwfqn2O/a1R1W8nKc99XFV3pBJ/VqHU/lkwrm68kBsM/APLAiX
vSjrJ5zJzYkpkUHOMLK6hgp30k6d9bSETwk0C/h0kMGV9QX1PXwiAYGmNALooI/GphoUE+NHrFr5
gAvBUKAh8oQBFTJdgZmUAFbyZbBNMdTCiDYre0tDyaAQnUt2NNvIKRTDGnnYhBTM/VI8y8uDw4vj
3Tilzb4m0Rduv61Abui3mBkt2XQcFwnAMCwkfhFGuixuJBfvZjCGhBgZRmvCxcqBveyDa98yHyrv
ah+6Dezn9L6g8WdWjwfbnvHLsqif07wq4zR/f0XNlGQDf+qrUqlp8Tk5e1q/WDlH29KESHmS/jY9
tv8hs/lpVPN5WV57jydpG3k5wZRWTm9NuiFAES2gL/SnhglzS8mI/wvLG5MEFGTqvb25+t0jHutJ
S106nHNNigsMpiNSs+OZ52aZTH2HLgTpDMxcVv7SsyoMvUBKKpIAfWEQ8kUTGMIQsMRw9xQnsdIE
W15QeV5EdPDaRxfztDOaw9sgZVnuCTi6mQgYP5Q7honYNvCAGVrwwo80RLRPOPnBr6XkLxNqJ6x1
rggdJBpz5aoopnvqXcFoOrDYOGAZjoJn8RmYwAf+u5GNCLGdgPASevKwhU+eX//2CWBmDL9+8yVw
9Fce0dYlxYG42U/lhKYIt9eXc7AG/6DEBKeRbSddFoNlBj7miOMahmkm5jBeZgTil0N1wy0em6G9
BuU4me5Qok6EuhTB05BELaar4XrrI/GH1RK+C1qegWzErgXUOdrdJ+SXMJvt/x2IOOFRa51couST
kYF14GcFwK6dg/iSfnCXtX8zXWvhmO+71v/Q5yzyCwumuulmHGhu5gWjWp5lFkCNay5Yf5ZJAUo6
9+vPoVn856xl9cMNYIInjTbmrs0TSX4A8/IdgCQpQ0UeiSVQDhjok5YbPDYXNXAnob8NBRfEKYqj
M483KUAnZmn8ek1h6po7etsHTxfcvQ6kUmoCg6kG8DJqi5BW1+fTAeAzEmQBYFHBzOcQF6K7twQW
eyO6Q785xh8vsHSxuGVn9N1wfuF0Ppb3hUIHgqrrH/JzFT+wPYP8MWF/UaqUBddGvjCUJNab8j+n
qtAQvsn0AsSay5KPF6JjLzdTWfbfKdqfjaIzZFH+CbVT/gWtdUcFppZeKYnJbLNUZn4t/+saeHWU
S3Ivg+yOEsiNAMMUiYqcICTX0HL0qafHYOXfwp8nV1nJlksnOBYj1mc2EdRZR7GzxDqpYmxcjH4D
j5QnvANkdwuX+ZWILNnJeayym/jo4wLccVMXhII8xMGCTQN38zpBoM2m5H4X706IrcN4uq3PbGrq
+5RD7wQW5YGDQt8avCfXo+cDB8oBYNzx177z2vd51e0QxHG3o9bm2MO25n6AvX5TYy3GqcmbrVHW
3kibCcZxHzfN523iVfd0ZOBMVDIWdFjPHBRNObuDoX48Xfc4FVv1BVQuwnOA2/2a1LqnYTA7xMsO
BD0Yg29lrOe8Z8HabIRhf3Nv4+rhzO3fVIzSrrLamKFBE2bPBNj8cS1wUbkTIOWNbxbyYp5lsCmi
F4KKAeLCePuy9AyfsDa6V7qCwS/DzOvG3a79VPtoSaBxoyJjHA0pB2WJODbGtsmIEWZehqgyoKhL
4EHedHsOsOp4DBmU0OtJMcy86W+SjCBp89uyyplOcnKXEgaAEaQM7DS9OrINZxkKRETaHXZkBz6g
EQUVPUpHFFKGyEGoiSYe3sguJAVtvoWg3w53XA0BhARmjkX4YZ7C4V3oSdp5LNP3mqgibAHN7HkM
mRTuNVUf7QDThY3R9Ts/Avhr8og3Vc7rL0W5LXX9CxLWiJqB9WeZUNly/N4HVMziv5qpErcVny7S
dr3wA4EHLu/I22uNvBoztabRRzKyKIawOHGVQ5v3njzcwd8xPwGq2CGPnmVGPJdAErnvTSA4/nTX
b3JXRMoWAl4MOYNYL6T/sWt3bniodaeybYUBgQAIUyq+ueu5FjyfsFNdaTFv6Na4Kn7VN6/beMzf
xXt8sah/OYpwbIGPVCP/JTqAC3gO3EvQEV8HpQrvpJMXxncFmSnvgxNNWjMd8zfO7heSAemdYEMh
qxwgp1h8bTJCAnIOx6M4hHfPTVyiXeOfYNy272bibB59WIR3M4VXT1LVUyyOdVs1lweYNwHkVQZK
ywKMZ4d27Tjb9stlD5e1zA4FU673m0cZno3J8mxmdwM2Prcw0v70Z/DedsUFqN46eJfrjhy4Md6u
+QgGLCoC+NX8Os2qEUrjbLyAZgesWly0shwP1G+pOht0+c84A4zvKWNmzA4nal0PY5Wk5OUNDbx5
eNg8vQ4EJdh2OBvFLvg24DvOgI+y/qou8yfAM07t4bMpS32RYnXhmENmtlKjoehD7I+B6x4Yxe+j
/5YWgb2VfRr82ujUGDdXdUCm46nFtaCfyKy8gctHXbDj920Tj9MHV21vL9mIL0KFO8mN17EVcVv8
ntXappioHJoRTkhcUE35ewYB8LD993MJfETbBqY6V+ABHjOl9+T2EBx0ZPEQUrN+J0h6+TgXkftV
UkgZUBp4pgqWFKxIk3uzUhxK5mVDCAwytH73xQSLxxXfP+yfGLwwJuSSkEZb2njcgcm0wAdgZO/Q
hjXYLN6jo0QQk3hYGxQ4YHw7Q6Q+YMFLHnk1iL+6TGeo20Bu5veEuH8DitvmSt47sOpD0Z7lHNts
GBbBRajfuZD484YwcYQkkhdTsmQVx45IEVD0WNYOZnJwkWZjpd3aHNV4vwruDKL965yoSxW2SM98
/gFaioPdkemc88VowHuQiox3ELfMU3ooLAUl0oN/ZCO7kb9ht/VQ8TdcRlZFknJfejktFygI5jcC
hIKaRe+HLrqt/O6FCESeyFH2T05OfVBnwZxrCsk2hVqopOEWBu/NeXccn5KOIB5Xc4jQVAJ4eHBt
U+IA7+st5AfUEdMrZcYELaw0lNLzx2E7Nf8mvZZccMw4grEUCiSPCyiIHoOAOVkyUswl62X9GbSM
e40lbPodUCIMgInzCS97/x6H1eUHJHJebZZ+dEJNDeRqMBU4qPCzGTCJcBR74I+w/uXRox6TFj18
GRhTv3NbhTGUnF+VKmHBEVY0XyejFW+n9JLkExfaBsDBumU4CxVSLcqyk+lCwE8nxUSyTu3cnOMx
pbZDu0UwVukASgfu1QfjCJV70Z25f2Z6quF05PqBApaRGqFc4KWgA6iArF3YUUHRft+ESfZL363H
K/LhFO4xARTPhxwbrqlTB21KJjl2szFFeTCIDrc7dPOyxDUq+47bmXEjRBcAziYHZTOuKJSWr9AW
u+d6pMCLG/VwUBXu4m4MR/YhBkp05PDrWwY+BVbexZ7dU+44fyzN1NhRrqPf8slxMzPF2WMWnwRa
ckMSfC1HriiaMR4eoM4/hAQsH6/J4KN624lLdoDRc+gdOlOOe8734JKmj7EU6DFBHdC8WJsFw4Ab
v+BIYLacPyXHHfuVEaP/I1A0UXUEZb+cKJlEUDEe6MKlfICXnlDHoba2Ot1+HXQ3IPwRV1s/mdND
CP3mYWnn5COEUr8CU2q5oLLo87bxVfM03NFGerunoKSeolvjWINs86tuiNiKq6hOwO1oAvEKcjdR
jb20Rza7VCJ/RI/fpD4wRQ00mr9WWAyFzp6mG2VTaKkwZ/YSJhRcgeECoqqM4m3rviTzBFTJvP6Q
qMFdoogMUpBLXgm0CILlUC+NUJ3tRKNRgdTeigqfgH3JywFaGGs8pD9pJgEsExJw55+5fwQOByV2
wQBDBzKzAfFCqiSr4yGoMwiv2EUEzW8wDU8/Ndy15LccoCdnC21wUZhg8heJWwDLYHJFlvKiUqDs
KYUw93L3kCimu7oLczLCYeNnuxxb8KiiaT6JtSSSnuLuUT4xChYHYDgRMrBwM+EOxM0v8HhoQ5wt
KbqyFZY0kTeczwgyDLBEFe7eeBd06BZFsF3wtEyiov2+tNgycUx+Jk+X4yXkeFlyKSEb8Zc1jJ3x
eju4dkweVKuYqHQIYDib78nVTB2hdvcQ7lv/aU4nDOZTPiEzTvgaw3TrgWJ9idmSGG5BJHJAOy7k
W/mrq24Qf+IDqHzhbEQZhoKbYpKrDw8xvreUtkmNQ1hy0RACWIgawX8qqaE+DPhmavjdODUipDke
piz475iOdE3qSIhPIDytErZySsDXy+C9mWcsLRZJJXpx9BTaVQuF3LBz+CuUGXeU4wDBzQ7eJD+c
nyIYZ2l04uMmDIWVq8Q1wE2hD9+4rhtea0CMgXHkqcKpQoHaIGfQ+XfUSs1lfYVPDhVoFo8DjB5G
K28GOI1+KQKjN0WtBaOAqVD9dwSUNupHks5/QnWKAK9m+5htFEal31GeMp2uGSoowYavxX2zcaCb
T0gS0TdoHm7ByAM23O7MXxIPJPN5of2WT4eUT8bIlSGByRQkS0MQ8NU5hjrDKGUfnFjWJROwJcFu
g1RuFmIBVB0w6mSSyTc0v/ghDt+5gqnIkbwqsT6gpMP8kofMlYcocJ1TbGXUio9Y0Hr5F32mxG9f
ynL9loh6JzX7kAKJIIXnnO7kxMEWcoDrmsSaA5y+KWz0Ass9qk57OhlR47AGcZVgLE7ZhdphsyOe
Qb1TKFTmcbksozihJ+okBTsumiEZKBDsmYru0mJ323YZckUmLTZxt7sp8erpye4r+EU0jFK4U60m
C+DbQkMixTG2SozTC97pbj7GN2c/+V5xE8t6BIfba4RtOi7dTbxvIKWWb7AIwaDkGTbEHDXLntPE
noFEOldYPuIOHvZKlgN5Jf+TX8Cg5/0QcyKYEN8QG9sZyLZ0+3BHMUxDLeJhF2L0H8fpDJ2M0gfP
EuDmXnCg9MzwGREHR3qnF2D5Zc8BZ6FaptWC0br/ZDOVBA8ArPT++tKWJshUbvqAym4OwWkoZJ/5
LkIzWZ9ZMqGWnZlpmfFEtqM2Syk2SvBc0UAGDY+N127ZRK4A2TieMQTqdseIsZake8pTpVfbHoRZ
Z5hsPAwRZVfgpd8lh2nS4MMwIeNbsNeQQ0FZn8lfzPEwMcqMTOfcCcZpjohbqcHWGBr+m03t8EKP
TovL5Z4x7DtsTE4AsmhANjEX44o6BNyqZQjKxjUyThYao3QkoOzEbbgZWbsG2lIERTAxJptUtnB9
2MOC+qolC3cc5IIFgsrKgVuQQwJkKk2z/nogfGzoCe1QsBMDO+Z3ixZoT0CV5X8DohJDP3cyUeTM
caL2mvOO7WI52F21usArh+XEexkwP2LGL1KAKFMC/+TCr81jscHm31MVX5MInkqj4wYp0H0Q8Q7h
CFBQdaInrZxPSa4Cb8cqIQoHPPqku4UEh9KHiyuyxHIE8EBvdTocR7+/jWTyxDNKrr0yX2MozsVN
F+3L265OniFMswX0+l2tJbonSQRA1vlQdmdOKfPYlZl9MLGEjKug9CTU4sfvM348WK1mxTtry2xm
T7NAi6CfB0qHW2fEBhKx3HD0IeEnXp35Rs5VBoG3ppFpLqfnJGWdkkL0o+9U5IYoXti/cvLky8Ae
hfjWROAJLuVn6I/Li45OFl8thk2fMt7qRduySt+mzDhazp8wx2LIVHHfFVBjPs20zO8IroBLNBd0
u0JXjT9UyBx+0+ukT/vKPIymsacwrEW67Ue+ZMzn4X1TX+0YluBcwwy3EI8Z3SKUR3AZpkywSNjL
ZUATbVZ8dT/9mxfVd3mMlCHlm4xfIaokwOtp+49R0cyQRc7XEvd6IyXAnFO1ljQwVJ6nxzhdvtUe
EpCkgcswzPF4QHN5h1d6ehPLMBNf2ZARJrMTgsiJC13XF7/2vlsT6lKMAkPuTURvRpzQ9EvHYjMK
NhV1aiBSQp9vw9OhBzehIuYCKSPp5TLWHKIXFn4D5a1hTX3gKKNopgZr0unVPH4srCTbdACtWH+a
groRqkYnUdOPe983Of7MEdWsJZhhjJhf3eTPdfhn7qkKSy5tHjYb++oFI68HnOLo/KSiLDOQFIKn
MQSkg00WkYKUsac4uo0Kvdg3L9jLc1hqOAZiTzYHTKoylEYCwW0J2gxbgvPXoXx0KRQtc+HQSfiA
r+HPa/TQzC0TTeRUHYfxi63zoJ11o8B2aDo+m2U1wlmnbqBkxTlLF6/Wn/1TuYNEgwP0tf2XP0Ry
nPAzhfqGaQdLy4icqNGp+WDMQ/JkmrswkLkW9cRfsb95rnvqJsY2aNxFZgr4UGc2/6+4Xj3oZQwp
LGjUF89F2a5LL/NXRgeYngCOcoZh1AcqzJd7Q52T41jLdMOFmPtlcVV8GXwUsar2km73d8hQxcSV
toEvQeEO80BZHy0nvuTp4oNb+OeMkF4ebjbEH9Ck/DQFgdY5hCSMegDwKcxxH0PMhGiOhTr0TFrP
eJ5b69WQekGUHOW7dbhlzWGIKcYHG/nZMYbuiIpL60oZXa7Z4WG9B/1J9vXLjHNo0BGTnEPbyur4
Q6IQJksntwHBlTA2p9+T6VgSbB3K0wKEfGMAU/asYTLsQJ4KLoRNJA1div7AYyO+88K8HWB5K4dP
hr6VIzZEOD/jL6TdZDZiLldLfAFVvUDEn3Gnur3gj4xCNv8oiknSwlbsz2ybLOJdi3xvnJvAYe9u
3gKMvb8WAV3vGmfxvUcqFixhkFWhdFyov2vHtzcNebYy1BhyeJmK5yjkXcgsiznPDsCRWv8fdyHD
BuHPK6LK4X7DAkQWqoCnTMPliIFM2n+4lkL+9NqMdMwwVx+sQQwq0jE0G196voN2RTaLmyhLTN25
Q0xDvQkmQhyOK3fPwYeOlwGYfFtJNPobrKTWrTSixle+UPu7ZXkz90fMiyH4pnqDBUqZJle6KbAX
J7l46Knmugu8Zcb9t3GOVYxe6VDy0+2CTWHJ3nAgvpC69TUYQB3ADM6Pu1Oxv6ljQM/BUdBFNEv5
bXVhHW0qwrBI6fEeK5Ht3zOeVI+IHRUZfhR18DzLld9vpN4hmu/wQKCgCnAw8gRvcwzbEyP+An/T
kQ9e5e12V52WlK2S+M/EkuOORrOBOjo5VHPxmEcBUYoD1bIm3NeL+QgfO1Bqa67jQCsTjIOHOsno
8iR5fKxpKKAqPWV8xmcCmJm7n0JQ3ybAxVjiDt34+5dhXP51G2w2hO6Xd/LjNwlzokCToGe7i5ud
1Yi+O0QcbqVMdsqqzWrG8MqNcKvucClvEybcICmUCPDwR76RwH3IkoZ5KliyGSm1eGn8cc9G9ZEa
it5hRt5mPqLhvU3ACbxpdlxYwR6BVcKxocQQvvPfbFgREdH5z/rhM2LElC9SLtAyj4xiBz/4zASU
FdGShYt/w5W5MEBxofqpfntNBJbCmqPfuhAj3/5OUt4KZkUAZXJ+GeRFfNUM9dzzszo/A1y9BVkA
DhD/TxTi2IxD7peCHJE7hnl/vRpKUdT4fMKu+OjnOrjX+gHG5vU2stAF0tpYp9ye4DxQ33tND7Tk
SwJj7s35EmyN1g7WrY957mH0lxc3TQrKpAgO9scfdvPMqGjqVYejn34PFubnefBeM21T5LkGjDNR
BFMZ8avKnI/Z+GyGYGanKxUJshs7GhUZeii3fy1ODBpmny0ZTVl3swZLfTAzu+LIVbbVimJphXfR
NwCScbtgEY+Y3JFUDPHzL6yf51qBomUMXliheL56xjUAVzFcwjsR8OuO429OgVLmUTxd2ab6G/sn
2/HzSiaDbqVU4fDdYjEv5+V12EiNg8Z7E48ch3bLBsoYsemhw6TqYLxfnV11U/2deVjGwMClkeZL
SsGGa1rRHmZ+TFX2xpQMaCk2IFN9KSsB2QahcZu8ZITxGxqpG9HyMhz+I0bR8Wc4oYUUoB7RHjf1
iWu9APrrGXmVPWWEtdaYBEBOjShYrP8sK3WBGYHRYtCxm9DAiYLr5m+gCWB5mroPKevWOMCBR7Fu
kKpjyC+fHKLefmYnhE+NopHEyrZ2TG4mJkBHE46/OYTPDzNytELfe4sFKlI6ph3xUzv3Za55gjVh
a5zFx+fZB/b2Nv6IXmK5N6dDW6yer5qT4uV9NkR81bbdXtxZOMeq1gUpj5FkrzfTqtqcr4rrEPJW
ZTs1K4M5BGkJOUUG1JvZgSkHl4AT4UoKm2mIByl5qdRepTQYEGRSC1NtYTdJFocsOYcTVKmAKyPU
bT/KzUjFib/nA6JH5Hexka3B4KmxK3LcJDvUEnLfVosI7xTPxxYLmD3FBWRo/xaREVVgAHZfZ+ev
khEUU5I/WcU+7BBzyLDGTZr97NiYGOYR4MP0Cm9G+hIENGVCB52N+/MDGbwPczbAg+1DimB5f438
7au+AzNR1FcMqcThwIgAcTHXGIGhQDh4noMYM8W1jD/j/ieYgiw9yymJBYyIYRik5VeHC+mQw7f3
HFFvSU7p3Y9HOJ91aLZ3lEDsyz0Ej5v92jPa5/uKV9+soNu0jFjdmudbs6oHlYTG+ncrhAafSQrX
HBiHN97CXKNMpTYPIGRAAUIUARIk3W0GKUAKNgoLtULNCrUmy6uvAUvqXh4gJML+VwzH9oH/rB8C
bEG5WJLsHbPjK1m6VjBhsxVfZZ2lWbVNvNBfUaJzyywEw5APEn4GSWQmD6HRBGCAN9/KHdvGzBav
ENYRDyndQlJA2Uwh4QYcRvzzdpyyA/npD24G/ztxEzYXscKU1FHL39Ji+kwT6FIOxHWLP2/e8jeI
lvimoGi9OaU52OJE5iFHw4k+QBckInEdVT/mDpmAGVpAL8IGR2LCvW7nQR59l5lNFPjRneUoleyE
2FF3xBeelz+x4OgdgIpD6t2RufkywZcLuvUV9x80WnRcKdYzutcgaXwzQVfi8ypkTJgwjrgDXAfq
2FdUHTDWDxa3GsCgRgVSQL+QFHe7iK1CagnttICKCThT4dkIMXn2kYdGA7od4QbgKJDimEyKGGmi
3qhOL8zyU5q7I1DC1VHrIl6TMJKAflR7EN/07clFfJrmwprBwPE5BiTz0BvSjjEUA6HzHPhpOZKi
1VMwEa7F1xQwgqb6DYk7K+gMlaPoeal+TdVJhDcukOIgxTFDR1SoprdGK0wN1TNntjUKS3w8FKA4
+Efzf2cRQXwhzBRJK4N2RSkAhR8KCiY6oz9ZcMnwxj6ON6gjnkhoBDNU+2Z8gxKbuAOGngyVU65G
uWc1MlsxjxpzdwOvQrlbavivl+xGAF0AYgi/Oeye7CRemTrfTDGVmjRCCRZnlHcXc8Yk7QU+6Zle
lM3H4yYMFGdTLj60LC/GG5kL3luhDr3xuDWXmHmeC2npuRBO1HD0b6VI6s3MTIcACd5+Ts/D6Oo6
zKsLeNLeS7Lw+Ebgb0KmOGbDz6LvZCEUBrvNewCkAKvBXpxDL+RT0/MCNHLxyFJum9KPHgjpzUZ0
IUh6IYs5woy5snxYWaR2MKCUDSOUC3bBcn62aGmy9iizW7WGO4yyMHR/xK+dhktRNkZCpOIhJk8k
GM/nLAoyTL8uWTUeoL6Fj7HATkxdaOWVKJeVCHYX0Mw72eXVSrnsqxNR0pKowDfERQ9vSg3VA5Gv
hQzBMEVBNbGSl0plAYc90rVDM3FfQlnisbcoIafjnwzhbxmy/yC1/xGjIYGK9ZC0lAqkKp0/yGsY
JIR3LwoaTH/enWZ0QNsIs/D+hTSpgPj68g2uwDetcDnvOaZXECCE1EOpUgJUgLCEoWwHmIhKwmGH
XZbKTaV+zUqQpz2MuVDU+QRUYEhBJ42XyOgC3jQE2SRl90ocqLsIKfHrMLH4TFicbccfzcSWLlf/
KUMZII3SX/M6oA1ikqWaBXY2s2QW4tDCukZLTyglcn71STiTyOxSJiOkCSP/x1QXNqImFLz6udJ0
1aQdwfBKhf6Z0WdJJ8N5tZyYSycl4CXsosXp4Yo6d40L89Zf1nDaaeNNIEviC1+RsWp+3XS8blRJ
0OCRlcvMZWmhQixsBtgjK1KSUL9ZvV0UMiEg1WD/5FJf6TRAExo1Zo4X445429WAYAvUkEOe9kSv
yfEiLnlYEoIXGUu6IGtSJslWCg4nbnDvhD9f32pvdhqH+cwoSDIuANeH+103PMTsk/ttENaN7wbo
Do2fzxUojrUIsQa4QKbgQ5K7gDh5/QXS9gbCA0sdTgAwCeu4Zlq2BRCb+pi+w2dgBMhMRRVyINlB
lXV4Vzv5Oi/cgBgwQYKtj+BGNtQCf4e7yG/rz7QSgHtNjqrHn9h+xYg4DU4L3QeVkJFJeDRUBKhq
DXfs2WTyd7AZiLmeGlRvnVBAeyvizgU5+eWvddVjNM83ax9zHSvDVROcLIEyCmvucI2HlWCsLHg1
aOC+M6tncJbxO2JCmUhc1IPa6afuoOkNK6vO6eENM08hGwguzPYaOSUsnCFkp9EV8i9rAp7W6JA7
r4PHBrCtKspzRLulyW5/Y+cx5hyveBwT1QGhD54kzYiXcdKdm9/1HH0oHNU+KX1fhTgNO/oxo/Ni
TIoKpWTOIiPHBYBvSbkgi7Yk/oItmfCboE9yg20xP2AmOGtoxvi+WascAFNgBkGMWGoSYTtQBMpe
NEbBzWy2PIg50Bd8b/OJcyGvbx65L6nO/np7mYR0ouiWiCUpyTHnAB9PuTPqnoWupXIap/Dm7OZP
vqTHniPDvGx+ZynCuZ4MHM5+zhozpV5aydZ8gR8y2ITQVu7AnrRtYFO8DR0WTdaEDGeYvtqFQ9F9
zLHG4jlrbCTpDVO1lrXFlXaswpI8gpU/OzFYw2tgRKfEZ8QAYz6CvjjHl3FTkX6aI5ZhEXOOMSuj
4T8xRXQ1HUTir79kyNi5jOI3OzE9AS4T0OSnDMiChOLOYG+mA8MBxxna1kYIjtiayZ41w7HJWpI7
1gI5hoOe4znDTIH3xMzmtGdmeh45XERbazaqKr3IJW1+X4Phe34Yqwt1DyumooDIPGoKCjvuwUiD
CyGBATG+SqcBAhjw7OASQN+WxSBeCqaRwVsCudntAXaFFfES34aBJwzaxVXAdHLkPQRB+MEPj5e7
MQzj2wz/XDNshWPPCEEsXuzoqI0vNPNLypuUJ0U2Aij0ZEzAimUbmCX5RgCFbgPz9hlWwBIIWs+W
BWQj2qG0iZRusR3QJfU0JaO+cF8LeMFlG5SIoQtdnrTOHOd4QwBRMszSVzOkH6vAt/2+q+j+Wd8I
K/kOmGhYcWbvRFCJhfYs59NPBkQUwzmL0iZalr2j8tt4teZ9CaMbRAMTp3jH4EK6WRfBFPEIKGVy
zRkxjNBe55xKlpBPCAlngR8pK7zWxWLWzYwDUCDrKHJnmuumAn1FPsQrD7D8VLij8WBsIisX3abA
R3v2mj/TGcMw2DH1ur6tXUkXd8aNDz+266qhvhczBlB75Kkwf2PAMzCrcXuXfqHuIGTyontizf7J
AtUYssR2UARIEqN6HlgAmiXBsEWRoKz0RaRfGYE2vmzvw+OfBi9we36422Im0EMkkdEB5+E3NwmG
9vkwKwDc2mCbHn8IBuvM2HKNfKHlGgs6xIuWgbYWY1BJGtDBt1dOpjdzXsw7mHYFvLz/I8slPCuD
6Zee6qiR+yHRaqKAoYmxhs/6eBk5JoUybo/8H9yZO73J/imO8LWsSPXRKN4WojtoBhYLxaOKYfdG
LAy83F5Nt3xVi2jMwYiTYgT1FrZRHPlQFfBtlBgU8hYjPzvm16w932EdnNwUMdfMVrByLMKVs4I6
sKOel8GzqSF03+Ntr/XJ5ixbnonagLhlLScjAyJGHU4m1TwPBClkq3JnynxNmcrUHFCxYzj9lIf8
WY1HNDF9dCRwgwHJ+bx2Dg9HjkjzVUsctVoNL4vnwQRwWdUZ2PEesw5dC49oWDkpoLhl3oA7nVgQ
ONKiQwPvuYSfvQuivDBzw5ODHwtgELyHb8ZET9az0kJklN70DID7ZxgbGZY3SwzhRogDkWtfa503
Tk7yw4k9410AVy40WOITUcQHtC/smU3bFi7SiVfDRxIUlsmKlmwkBN3aQVY3FALgkP5/3To03pvH
Rxh6bhM7ieVJaVY1Cz4I0CT3f5Eb8RQTYQrWaeSgIbIkgEf016AUM2ZKVlFmVTAtPhdHyCGyMaTJ
8j32JnJSoQb/rXS8XK3YUo2/kgaykVJBbWBMw45lKv1aD1/y1iNp8ZHl/Lek4SE2VPWC5ATQd7jM
Wnq4JActMuAKfQ22zpyvPSdXosCiRWrlYWGxuhGYkFkGk+oBbBpt5MZMFpjHB8XRzxe+x7n6gKMX
B2Ctq4h8IzA4TnpJe5kYUwcOPESTCMZwOjya/HvN9U3gXo7UKxbrMhMFscQsJY/ZSkvls+34QCgb
IaiEOiq1ODOPfyFPZmnwRBBIaDkR6OBWr19bcYv6Pgecd6TKQ4AH5hLQOiuMwMh72NcAp4uOZE4X
zcg/bTl0BnwJXl10BB4jKIPhhVypaurdxAPNM40ffk6wt0bqf2FzGy2CIjYfgooKBcE+JSpG82iA
QDZRWF6j59D8crDiZBwwvoNTqYHaGVTKvBhwDGP/HzFNaxJaHgULDAHhR1KcwLLUUiy+ysxMvr1D
Qgt47Qcq/lV54tAheT6m1uOQxQiXqk28D7tapAvJBj69hTkBptHgyOrfyTl2WHmOCyQvlByqgeTv
HQREXxQYxd5sThW34hOahPosSehJwTYQ8z3zMQCOiuMjCnykz2n4LUjomK4TmoDlYYKSJEfoaG0a
0hWIAyf6BSrcrwb8JQ4zt8ZjTmNrcrgEn01wcUXBa/gK/QANRkwTZKrM+jRyzTZmbMKq1DoGCFnv
rwkqFDjnqPy32PsMZrB6E7/TMphEsRli2aEl2T9EDv3MmIVA9eFQ6DjhCx+VqRETnNL0TLZlmasD
vgYoqn+UdCp3AfZqD4PsUMwMVoVsrFQGezby4/ZzyNEGAQDBpQhHWDdJwKsWDxLZBa6wG9VosrJ2
m5TNl0w6sXTLJnTbZU9jjuQQ+HpO8IU+auYncJRKgPlAw7KjFmK6flStQBNlJARzPkxOPIcT38SQ
Wk3eLYphO/Pq5oqVQNbC52ZgJtsQ2YZJJV9SsRBX7EnUCM1/MLHHzmp8mxdt6knvts8QXI1txBF/
6fsPpH29IgPi4+OnXK70xAoTwPkcB3Vpm9zEqicw9LOkbiffg4+abwPnOUs1q7N/ApxHHKOCQpmr
eN/QHoL8cVDxTYnK5qrg9rhCTyM0tGCkv8J0948JZLTyBvncrNR/+C1xmaHxuvMaJRxQlsQXri99
wmwQDkdPCQxJ1ZSdPwGxfWGdxvxseoNF/gvUjLEP5ApPKZM/vx+z/tkw3s2lyePbvAi/Jx2nhTko
zAUaoZ5UvOvVVocfouPiI/KLB9BY3vyegmVOCYvz0vmF6S8zBE4EdinMcy6JIzcIKXVoaxkx5e0L
EyTevlyP2N6xd/qzkft+FwPBX60kZJlhwhxxLfm7jLw1DLpmMuQqzeSWN/LtSTn+rTzRnuk73tGU
uFCK7/CBR4Z0TBB9RLzGXsyefkf1QbnEzpckJMFw9Db2ym8XTVJz7shdPe4/bthw3xuiMIPA3Foq
ng/jCTcgl/+IL9VhbdIH616MlC1tp0ggZaFClXVucgKXsy9KcV+ajnLJNo25xfu4rbz3C85jfxJW
gZ1TnTIPQ8DFUAz9EKcCFSomtd0DgtvnPt9+kVjOvaMjy7XHP8vGozPWxEIs8W18Od7ajMJIIbXY
iiWgCOUKvxfNvm4JknkWKl7iInKZX/6EIg2Z6Vy/ZCEjS4MVkhXyr85I+dItSnxg8vtYIu6D8siy
05Yj5JabZoO+/D+ezmu5bXTp2leEKhAZp8rBSrZsyz5BeewtkAARiAxc/f+s5lf/ya49Y49EAm/o
Xr1Ccmzdi2of0ZeiJ72yDtaesV5X0rA8UcRzXwcc7PIAwIPwbQ65peOG9224eFwpc6vkprBYsmlm
ouSvQs7hoxExSn6J5wbVJ43u8sUcc2BefgdKZBqjBJZaIwGtZl+4gCybmpFFFis2bGMiO+f60Y4i
rCKAojrbjbemq+x27BLOzz+9H+JAsWb4JwCkFMa8UcAxZVsZHzmm0uRrR5wY/ALPvwbN/Sz2y+HS
b/NXeLa0gQ3zgzxW9EuooFjdFY0DNOKPlHAbhFBfBOt8xJGdmApaIEbirKz8u18lqP4nzI4Nt59d
iDIFfASzC+BQBg8b0FL2RQv5qoBPlXQckXIh2VLqCW5yGmAPYdvMm7o7lIfo2Rn16ATJ98iabs5E
4QD7hHnlx2l+iIqPqxli002Ogp4rBHYLbJj1WzOhTzc/jtKBmZ2AlxE8Y90cf8m9OxN4oaLnOAYR
DD59uFaByLWL1YwCTYi7CieBLzMUtPIQ3ye8F2bgKGh83cF5DZ0SjwfAZYf/zt10rHdsw7qNc3KS
cGPLWHnWmWFWgPgzY5KLJJ2hhGXrWSG1sAopbdgITMOwFlSrsR4vnbH/haI+goud/TIqiRPRQHeg
uFADMAO4Knt+H4DTZ5nhYKLfJuJp5wsOka+CPGSSlnM9bti4scfiVVKKmaNla/STdOxIIFMCZswt
U5NGirUX5UntBQ/m62OQv0NSNFUC6EeeqMVvIeaWFdDsJpskA5zcnDEOZEFc75jsF5TeWbf7eSBO
WpDaR4Rc+XIkW5CrJMOtYoCoJ6pmYiJKobybeoOG2JmzptRCpZQ31Wf8NSxf2dlGGlZ+V15xHEBt
gu5lctSR2XQAMAL8i+UjOdRXbt9COgivfRR3mAL9invJARyqtWBq4Ai2r8aKdHfC9dtiBzcKdEll
xyxD6RxTYcodVf8eWBAqynk/ITu2WZkBrg6PIDjtXwo4+bf1yox34/B64zBG0+WgFoAFR32tjhxD
Q24syezpGIESZPaAOh6sKGV44DIbo71Uc6xWgeAkyhBKAgnrxWnkoMcGWaNQd8Qq3O3plQVSY+qE
MG3ltW5tl74O1TzeMEYhRBV9oOpnN5rvACt4cS6tAI4C/XmwgKDij0lcnb1muhMaAHFjgpXBRqNR
P64C8IuVGmLTJ9QJH4GSJc5ZA6P7R062PUJIXACpJ2SYaWnkMF9QWK0UO/M++GAIQ3EjE/+RjXG+
02jUrHvJG64Gs7UxDMR4onDXmrd5phXk1nNwOjUw0UWpDuPce0pirIgP9Figh8hgaW5HAjBKCgHI
XQb5CFrS33a46uUFZdxEi1WzPgGrueR621HlTXtsYX3ek69v5QMZ3+P1zB7B6cxSIPHaBNHQGTcD
VQTuyOpwA19KluS5DNONmng5jY8ITZgoUi72Ay3CQiXNyPafy6wG8D+7iov0y9Htee0+D7Rv438Y
sJeXUYBXE0F4MhBj8ElV2ECM1nTbIs40c1UaCnplID8fOn3MUb7n8CNpCIxebm8NUwQcsJWJKrKF
pBKtkFWJqATTA3zThrVZQGpaRVdCSWWBTvMuxA0ZVhZCAzognD3ToXi02Hr8Au+wxgG0nqgACy6x
HAjuuiRXg4auwz9TwISZydvpYdbLK1udNhK0OX9pDtSRTYRFT+lr+Tpd8WRyKJ3vNn/YwHpvnVVy
k5rjtchAj00PNK8AvrqJ+xRhGMqyz3wEniSNimwtv3ntV2YNHutei65vqGtKkHhmfRKbVwwuE9a2
Wb6o2bQWEnbF38pbOFEDMlUKWQMMIarZ7VgNl9OM74whXrJKtC0Hq4flU7GXAZ3/NhunHFYNgGtS
zlsdWZNPG+dq/jzO1OP63abUoiD7PVY7OoeCI69th6pryyBjGGnPTGdmRttPjJRf4Cx+lv0cf0Xr
zFOAj5fMR/ovP+BQ9VFvltvGjTtrC2n6kouVl1KEaWgkdKNwUORa7iesks84RCiDV3l2FxMxw+mC
Fp9P9WLFgiF9qqHZV69jlv6J5opl4ELCOjJEMZ5DjNT23okoZFKaKlKwQSnB8Podd1wSqB1wj+8c
/tHr1kG6qBmVAB+dIM9qNj1GI6VY0IHrsGXJhG+py/kSfcfPwAqV2QfAS39k6gstg7Uqun/Lje9S
pdjO7fGAYmjBbLPgWSOk5HPV/FrCwX+4fnFu5Bz08m7wdZPaxIcx4sRQEOQVLKTPOXFaBw3lXqcA
qRhnNVS3CfZizEUYQRNHuIeLrWEBEd2/m0raJwG6fS2ClTN9OCeOTB5THbNJ6x03BAIOZqIjypva
w1i060ThO3BzroBtbgSjHvgawkVHI2zCMslywK3oN+WwhEwAAUZFw1OS6nXb+8f/o+OUC/+vz9A7
zXFze75dupbwLUIygfyYrWK0DDYVcUujfwYydQ8v1hQhsefxxdQF9lZjEd/cThDGDKbCQ4eNCVxO
ya7AH3dzVuYEJUbZGI3Aiqbn8Jxf5Li/UuHwdH0ett3y1jV0HF5iyOualrOSeBwCezqZSYkg1s1u
90F5SFWw8mg74q3+i0X3UVUMvQJmCYKSoHzf5LMMHx62TEgrlm/hAw5Hv2P5rPkjl+AGzeTKekSL
kjTWk7MwU6jJMSYLjChWl0hthlGwISgC6YktI0VzBRpcIGbkK/KXMnqY9I12WawsCqg+PK9wxxRV
C0FIhnEW5wP3WJAv8/+SmtyzPMbBxgpFKpO7LeTzzCH+OfjxajDZ4RRw1aFBthJ88nHZnPzwm2Ew
BhxAWSpe3JbesgFFRjdxKQNaNwP/yDHuBervbwkwf+TUGbEwkqS3zLOLBpomdkxjSn41d7PocepM
REGLGdIR/5T9EG9OlspOTIXv94AQ4kceix2q174t7yaXCQ4OPLBlC7Rpuagox/c8ZEX7ymzeWMlg
l/w0ygb627XeXuuVh2Zgp3VQ5CIAHbZ0rnYimpPrNGN8Y3Vl7msOwOmneUBHNQD2x0F+ZPgLxR9M
OSP/yEmoENJhwK0w383wOBcPzstcAhrPb4V0d3ESJbjpcWFZ9KyFcgUY82mO/kK18Ze87fVb70cI
3Rv3E7kyyC+HByEqAYM1wBxFfxp/pBOMRiXMml05fU+82G3H/ouDgOnPjoXNSKaA3IcA2j8AOk+S
nDcZTvQzB9fA4afRQlq1yZe0G6prZ+AZ+3hiXxKltF4fkZ0/0ybAYwhRe9C/0sS2GMrUC50kSCc2
rB18yWSg9TMUnefPMKCSoCcADRGulw8JIvCeYfASFseHgvJfBniCFtXaRgMkyQMIjct/geDg1DyO
a7hccfT5N03tLN/c6HT6NsfLnCE7YvYUoDyBP4ixV99TxogRcu4JJnhTDGZipnh3cTn3kJ3lid2d
UAtOIdZzmwiqpEzrJaQdJfXkvG3gmp823IgrbiXjURQF7F8ng8xZHCH5plw6CR/5blaROJd8a4oa
4qngKu341wwA0R53HWIO+JIA/fH0TBdJ66U8Kh3yYnFwCjiPzCjcrwEeNT8RkaLqiY+USdteDgLW
5JyAoAXwmWVrELOWLDE8QbNCmYowZsfLCFyfoNriJKQBD6NN7rT0sfd5QytlQ6pgJ9YpHmD4ulKr
wWh+pgpEtl3tHZ45AySJQ/xfFOfkveUY8nfFwok8eXg1UNrduQVHaECUO/yGj3KlsMq70n9PcJL4
yAO/Q+V6rI9f+wPiTxXtEiC4IXUNgGSOvSUd3raxHJsqmq+EZOJQ8UCgEE3WnmcbRzrodkJKZ9qS
ztfBmOG/ZkVDHrEb6iONt4YPlh0X9+ycZiCiTDUCEmImkuSgoYPgwC4nXNXiZf+et6K6B/Z7eVNY
1wNBl9V7TtACQCIvwk24PhFUM1kZWib7DNc6FTUIdBno0hrnLLYr7F8eziT/KfH+wn8FQHWFq1D4
yeoGwFj1jKnn+5SvwgT1dzOewH5W1jTVC5DaHsjDprvCfCW2aU70GXHBlsBIhYkI15I78h1AlOnL
EwwNAJyi65ZQxUeI4+vDFB+ny+G4THfugVuarILp2XXC8BuRybsjShyISxjFgCp7+nlqUCjsZRyU
eP5LIn6ym2DIRqRd9laemhPUl2KB6xXkUcxAhcsKGclXktE0scg4N0aXnmjdKlxGabRpLa9wAQP7
VowtzwhbCXEA9EiDjfvKDUk5yzM+ak49Bp7OJeurExNpNUM8OocjoEaBgX4fAhYEGT+sD8idjCEh
yUnxa7rbu0yxqDjOkWkp0USQM0C2E0gt5Jh9BgzSeZp0zCXancvuSKnhTiy1smf19zO7cF6gNBmb
M48gaNktTtV/eJQSsF+FAajFMK1x7XjL1ZE/vKAEgWbaDjNhg/FHioocRCHg9fW737NzfKf3AGoN
3C8MC5kMK9V1zor3dfHvsvgUEBHElGNk/TWpEn8i3J94si/m4CfCFRSz4R6lHs1tRTs/AYqiicRD
B/YxKlOBbbDlTlSHGQVI1dxPJbcRQT9sXdRFlzpkEp3pcwwc3CQK/xq0TkeKOwhV+4t0H/7yp+on
nIs/AZRMMi/b5LYfQ/y4eGPJKJ/PaOtpm3nwCkciYmMG/hFeqeWJGOk6oIK+7CLQFaMR5wGDwIWL
cwKi1OKyOQipDW9EKrHtT3JrYjID1Z7/xJmoL5Oc9hjEuU4gluoTYuJH447mCL1K+jQlYM+yIzEf
aRlhdIfdz3Z3qC4DtDdGTF0Qg1/tpxJi4ZHd5srbr18Od6LRCuSzCyOZAIh8qWZGMEVE5j9ikVrV
+ia7AQxXKLyKLhJdP509NSharvek0Ngd3R5zWi7EQPOHmPxTgH40MJi+GClXD9vCJ1yQ0hucpTk6
B6geRiHN8c7hspF/bMBubw7lO0NVOv6RotbfJZ/kx8tkXoc0QxPZBhpPTKwXm0zI0pLQMypgcTyN
C64+6uwUABZsc0aQDj4VDgnzngKUOgjo6cSnFaHqbJaMGVWOyzOOBKLtiJ6XobeaAzQ8qKIARnT0
WZoHBODv5nWAm+Ff2DQUyxOLCN0IxFtz3ZL0xIgVAxzFC/wcqflFE2CySdZ8R3ppsxwv2dwyQ0Af
irUM8EeAi5LxpOSDCzCYMq0L4NHCp8dajNOar0y/S74DQziuTonzLMuRlGwq7t/9CYCBgGby03rC
UZLIC27O0+KZhFSSIzSE5DWZDQXhbjzxjQFkUpFeYsG3XEPvSUsDmG9ENYjpEbsUADEaRpwbwcvm
4RVi+Yr/k4riOLk7k4dgrKuzh0sDKhkpbrYCF+UM7BoGtQg+rbUxExzKtQZv7uVIPV1jN2Qto/Zh
jTP9ZRC5f+sDNVCsUErcf8DNY1xIHJeN7oSUh8qJiDkmzxrpkPI3HMn53QiUaRxMSLUqTLw+4E5D
RGj5PUC69cDV9Dr463iN41L5kLe845z8maWPX9vsgBZv5dI79OOn12Gwban0eDxwMGAmBn5U9K/Y
Qr9PFY+eQt/7ZQvPiFQ0tNHrvIB8mri3nhDvdbm6KNGaCimLOYzoDjGmmnQJGtxsiJiNH+bESfC8
pJjhNGSNY2RBPgxLPxCVrWONByDLDa0OhAa2BSEE8MsGrkmG/TzEiRfU6/dpzevyaKRjALSlSRTv
sSxBGQpsJDWkkFZaKqHAh/ubeBjdqnUqlFtlX8a6eJiokAF6/xHJG0u7k5XbEaGctKd9BNxT8MX0
QAlLghnlyPgmw/NJ98E5ubgSMksAhAMBIGF4LbtXtdXwf4mvG1bkSJX7pV8wKwh8TKYDrGPfcIHi
jN9r2jR57c8EFuVdTQRq19TLVUGg110fLt+j6DhfcLn+PGfMjWBNp27cLseo6NguWA3ESuaQhQPM
hgichqEPB9n2eAqd7BuDI45ueZ1pAovukS5PIQqIFUGZwqP3FIT83WQiqcLt+QQ91t0PE0//I8mC
r64vpIUREsILJiTTBpXRnN7ISebkYMpRVEhap9rJ/mxdzVlned0+e/eEfThOU2POe4b3gP8xFWOM
51PnTbBOjBmCJc5HMaPpqms6cuxdouElgy4MqAvIwNBt/9qMQzJebsd6uCdKM8Uxppi5P9fSOwNe
7kQEHbuSCYLMYfxgTchcYY10OU1GF0r+70BOAKADMVFs1v+Pley72H8o4YjfOxDc0MTkzX0M9+CN
LsT5VYhVkgIMYm2FXGTa+/l3jMeaH2gYh3sD7w0tN+U0bB7A2fmEwgKFRn3o0otdiR9bPgGlY1yF
ZhjOEIZM/nafYCl7G+zZwGUsTgRd+9shCgEJ92v4Yl6SuSs3rghfLsPerAFHsgr2rbhusfXyRS5D
GjhaOks/c6CiwwS1Izmkznvv17DOBMEmqE5+u7sAGySlZyUTqErSqtzEIURJB8UnfHZEdVMkSztB
ma6nlmabPoYow7HUdmTsUtRVkv4SaJYzx8cncETBEqyyv8PyvAsO281uTUi038OsxGrrVxJDcg1U
WskJlPMcUFXMunwMCU0grev7BIJEaSYW8aJpje+sKEdWXRIliH8+chDMBx4F8DoZrTN0/wkmwn3R
06nG2NRcFR0KBKeBwFW7rC8mIcerdR3Xs4LCAmmTmJBPq5bNutY8slEPHb/GXTZdDOuBek4Jho1H
sdcb/ATDmHk01dNEjZ1sJDPlLcdRHmniuefMT1yMDtJT9YRd83YtEgdOJYhdJYzDK9P7ayq+zrg9
9MfB7KU3py55LmYqkapYksfTMh+JZokB++eHoUxv4zF3MGfgcZGMRcHK4JiWA3tXtwnvG8nSnOCL
jZubjXrF4stJDey+YHWNuSOl+v/OUUCy6l7H4mNNXI5MZek5Ayr1KaKbwchhvs9JMX9wY8jOKE7q
5JZBzbskk/iTgA2I/Jk0HAT5jm65PIYRfjS5NzkYyk4n56aJFLk3Ov3wcsrHiBHPMHO3lbt2plTP
M29hVQFpVBjbYcoyBt/7sI/+I4KFpKwlPDzvvNm77sbT+jc5phXC3Jqi98BlfY98Jszg6gHVeO1y
syMf6Srbhsi7WPtq18FIG73Vv2inBYUCdkFU/0k+Ps41N8iOpXP8EvO3P8YT/srX0WE54dcZ+XsQ
oGyXotagirrp81iPWKHX+ObxCJALHfCqj+cXGuGU0311GOd0efTajqP7G0BlwPsbm39sUeD044MS
N9kLYyWGchgQkONLZQjDDgfDdACSsmlSe/iez/3/8knOgJhEXfeLig90HCJQ+4foiw3uuxmCZc/8
lEaXU8xSQl3H/5qnunZ3dCtrc0tvDvoKmmP+64iSZ/wHAkb89EemseiPVEGxbD02PEaSDAieVJAK
leneePs+G7t0eLd0WVTTkLyMWNDLHV0PGzpWeQPHeffc7MntMEEZeqbrJJg+mhWOJ79b1J8zfXUv
HuBCQdKc2HXqPzSysngXc9xoFmh2aBB0Asg7xFp1RQNJ7pV0GsQ5FThOyEvreYJmV9q3yAYTfO85
DTl/6XC6LxRidB9YoH6TgIf5DY77CBsgRrXseaSQp5eMIcNNhKTnvssoCLAVIPkjhqrbyDzThFxJ
1MDsb7ibHspQXvWhfwA3AUo01X+JPP++35DUB6u83T3ehfGrjBUHM2v/EGDsdJe1g3t7GIktZyS4
f0DORvMcRYfnZFXhOSBShUJH2ZUtx7tgR4XAiJbT05hz/UhdajFKaLVxIYn46lFddc9RlTr0QBjp
ajylwXdZ8EQ0eEHyGD6ayQzjbuabUrMklf6wgPPZdOnyjZojwqWZf0y8ChdERAj0yjK9QHsxS/mF
CA9nx3HDbNJNyCVwKdpzn6DpXsMWzP/Mp2f2N+8tCQrWJ4Mbl9gZ2HNUU3PkkpSIYSH/UsZX8YC7
B+RwKm4qdXFky305X8F05nYsj/V1T6bV3n1y8RmB70En7dZQXt1KLRiDI7PtqYSwZJRIG0QjOgjx
3/ccq/mJrdKAVt+B9gNpA+TgJyhqJUPKXvaRfSFobrRdP7JZZPOv0g4REk9qpBYUN50Ma+cRhynq
tFYIfuPxun1GW4padjtIjS1+ii4qvbtywCU7WMhEm30qT48CvK9YIrJOITJIqbSn1fvLqJqbwFHV
1nHwIpGJwYOL6Ytb6D70Dvu3hhHfYx5EGMVPfUGPks787ZFmFjUJXlB7UJpSeU142H+fTxp3bbg/
uAzJGI+hqBClHeSN4kaO2qqci1y5AoCqqAr5MupTfVJUQMUOz/nA5+DGp2Lz8BIKchSHSxiwiloA
knmg2sCAmD5qYKgzKALEP6UlLaq+UzNLpOB6NN95HjJDqgAaDxiEMFLtiZYUja6iG6s0laUXKFvp
uqisWBP5XTDDB9bcxLhLEOjLmx6yy7WZ6ZVJGV+5IzRz+mzTZ86UNA+UmvHX8iCGorIw9e3sSQYh
WaoHxqpGcu0beHDiXSOnPIuNZI9ro2LohiCc0s6EPGzgf0AplhZ+0AycMVdB5Ymwg25Xmb6ztz7P
bXNfrk77YvobXDr+wWHipGXSASGHOj6jAcR/k4tyv7hXXozBYc8Zgauf5Mu1TjcWwZwwSWwwH3+a
s4X2cGJxaNRhlZRML2b2Co+ViHTNyTFj6z0qwLxFyO6z1RIklua1n6fUzgHZlbfUQ7s/5hJKuie1
jmSumoK5Pquv4fC4RqoNvCo8mokOBJ8jla1JurHNoMxXCDR+lvidyQtzTmLIlHT0CaIgkvaANd0T
7bnxiMPT5F0M8JYZDo38ZzB+DgRoCt/VeCmYWYe97wOTe+y95MhBwuUDzDUI3TrCyg0yVhZyePI0
y4EfS4FMGuWuktvQno6QYwkWRtkNnOdk0N4g7ub4FCUS/Ral8MzS8cTg2SQyW8Ekyz1zxeBIHQzL
FphfhA8o03CHvQ780KN/46Kly2vxaSP4q/to5BTO1PhFwpV5kfINhKtHpHeFbQ9SFhgSU1A89Rq0
MOrjYFNlkEsA5iLMRfKAJS+HKSooAMiNUm06Dff5xl8KQiQPNZeUcA0nZ7VLtRS04IcGYxosec4O
95i512wsuJ6sEDaHiAdTOldPg9tWMPx4tnWgoqC6P+VOfFMf+QUTEN/fuqBC2Gpg/K0L+Z8jH9SX
8bfTwlexodHMkIs+G8gVZ6T0JunZIkr47Hfi6Sp2ToYQQeV7b8exnX4WwX59w4eStnWSLTAGd86j
3cWeWkx0rFZQM4ZCEy9NBHkWb0HA4J9qPtwF3X3NrQ0GwrLAcPAEYXb53xTxiTcBkzmetdjO0NK4
+DoYKm5mqGaIbEIHI+ttmZCgbMC8MYb5ekMSxifcq981NC8EgixU3B1FSuSdxXwRF4TqXjYTRlA1
jm55YN9aresecGcwLq4LLHBNbDClrTTSZlbVzOp0FDRq90bCccKFwAFxgKt4dcrXb4liT0SdNMcD
KX4kYQJvTh/mA80k7gNAbJppBPIcKSttuI7reFPg6xTy6pKM2Wy6g8LEASATKFI2PgyqgnYIP4fh
q1GHWqRamFziX88TggHzYZJen1+nYQd0WzDBjdvR5TufZahUT/o3KGeZKBw5fP6vcAMmoeHgCUSc
ZmWrf2QzS5IHEEaOq0bqKeX/AI3NhBJ7hCVfpxn8q5ROIxhinJ1O+nDErWDXQxQwclKtczVyyoAO
qOUVdzAwpeUC74mGgN0XpG+9F96Xe365viVkAC6NhvsWJHj/uuLaDo4uPs6MwYQjQCkNoeOsDQh/
Jp65AOckQ96gfGxW3Is4CCZZs/Gjmb6ULhzSwGNUKKjELPuSHXVq6YHG5z2ZcflM401L9XF2moUV
Jn1JEwjcXChEnCObknjv4QpKKY50SMy1Ncub2BPdGk180FZ/DelTXpjr0DUVI7WggRSFCTw6UpJE
JFVZZaI5G8wCPn2CwkeaUnHlyjO7LCEVMc19wYIfyElOTKYknJHWgcXwo7niqeww1YKfh1GMu2oR
2SqA5+cemUsj+8p/lBt/I9kzXTRpnmkHR9IHLmDjARPoIeLyuv2zJxWUPPrkxFiBEgEGg8K4zGnJ
owWmN8bobQo5ewc/4VxtqIQ0zCrxzP4qinoyLExnFpBFS44xb3IyQyh/T0h0sSw5YJfKMu9bImlM
nor/B8iqZEZGO6N8S0ENiO9NTpgCeSxs64eNLdVL60l02d2M79Rdt0YFoHOBsmKPzQOWUYBpWC9+
CoTsT0hWoARydXBviURiDEgsGqhNuc7kSoG524nyr0MZIfY0RzI+CqCxUF4ZXSQHrRKNCEt2QgLt
kHUjSLXvlUl0IExqjjmQgh27GE+1BbcDjt0eSRZ3Bbw5wvKovdBvkd4AR5OOgIAV12P1xH5xujg0
xQ01AiSYPiLyRU79LXvfPclRi/iv27IVQZG0ErBI7oDegQFc4R0IzZ0hMx1avh+QMoRcRujUYOyy
k4MO4VhPiaa3IlCa20gNV85xNrsVQeSIps5oAqM4Ki9q+KwL4yeIPsevsN0oH0GbsHViOQItMJNF
40mG7pVVULbZTPqN1S1tT4qHugbVZuhopMwc7umr9vA5v7Oh0ZyZ2H+aQS9HWnJrEUlzwDjIXLXo
NbeFY3WBvuHu9KQTCps5RAMrPx8AdhohbT4jGVHs4Yg+cUzPxeFH3vge5tZ8raalo+g92kqrqIYt
/LbLd9U9ZogEq2asXU4aTrZMshVfVnRrTQ9Gt5xq1gVQpVobIAYzrYXfyFYNrrqByDmeElcOkBS6
8HvYip8yEVBNOlcw28nIZm3HgELTiBkB+p3Ds9OOpB6E+/ExDaPsY4p3/SPpHxiPHSlQ3V4PTopE
qM2YRQNGKuejD+nLO48Zvp2svnx95ZXKXFBYLji0y7WBoEKJazja0y4pqZyx8V/VuOxTah0LZtLw
ph9ZjiK41csTJnrSTXLQzWlVccEW9EaVJh4RP9HKZyN2xMEu+q9zYai5u1OHbVHyb+s41ooVcBxU
lLJQthq1SwUEaMqhVlP5aC9o/GcOqrDqjcCWJ0ByZsloDBBj+y6n+D3e+uekZlVDnIF+6io9Fs2W
f8KFCreow7WR4vOcAyLYsNuaNcuzK6Juli8TZvNXzUhbWkOJM5pnjQWW73GoDGWCFBNDgTxBseex
co1zHyPHmEckPlFXJF8PVQBdXzaY+aRbseHQMcagi03EbZJLNHGETy3ln2AEmFDJrX2DLcWA2Nn3
QIG62UpsCM6kBtPsy3DAzK4cH2iLbQb9K1HnMrL6z3oFgyg5HcpYA1sxVTgGEzko/5aoiREparkd
MIFxhQHtkV5XogWggTSrqcTjcD1AogxcSmam41TaBG1wcHCuQx+GUrjjLDF2ZUwLoaE+JTOsRMPm
TAzt9vn4qymAaksH1jU584AbmlJ2GuyHEFvyCnfypgmLJ/NIwnGWZnPRMFc2TVablMTjEuez0mY5
A4qmY+i9yWlDwXGye+fooGDGM1dOWCZWwpeN1lNE6LPebc/S1rDZ6h1k7jSiLu/eWSgc3J5y3Q0R
eFO3o5nGAP4uoO3iqCExJMmQCKOOpraA/8cdQvAEJnCMgEvC9CLa1ianGurS+d1gbTGaymT67rYe
B8bGqD5o+YF8VUqukL8eHIYGZ5KMrqPnU2EX1fxI4CI891PcP0gQ1aOyYKVsfHhCdb+XC70DvRnd
Rj/wYZhnMIZGz8CbFQxwwMS4obC6J7U6+gZllp78dGIEcshdvPO7NrzoF35iLrPNZIOwkYftiluX
X38LcqmpB6qs86xzgrLTHNb/3P6w4hsOLIHcO2H+Ecj4sotuFu+IL0m8e9t2/TV24h3DzSX8xgGD
kIBBDlUyPV7RwTDCput2rkZxFSAckT/xBVCObootASeA7rxpKOpKOGIPZUaoXl+u3OM1RQZg93xl
JpMKm4O4wPEg1CQYlt9xQyb5jqXxVPo5z9T8BHBq4mwoOelP6dgVF17uDRvD1nT7akW2LBMA1Fkk
YzE+msFQGcHm6XOqhvIExsy0jbciWWcfJUReZswL+oqhURJQaJuwEMfbp75Q0TEghaBf+GPLvBmS
w7cWXPkX1rft+xkWUOi1/Zcy4IvhpN4aEb3fgfuYMN5grmDZR6821SBShkwtHvL+NL+GTbPcWwqd
fyKRuEzYbjDvI1yQGB7FPpSDWkIkM//tD8rXixsEmxSvvJZzGI6zU2vUHtJnpflAdOi850m+TjV0
LuZRCFagpGM3UIcMHusQ7YrvkT9UZxPvpC5yAK3xBzkM4TfsrKGstgf3q7MQj8ReLv7MWwy4FcNM
13Y3Tt8k4adkf4jat9dSiSj9wowK2mRPoCV9NBPd7fWcYLUH95Hx6ATu5Af6RIRYMIGRLp7PY/Lq
qdTZR5jGlYW11zlo6xTRuQxFdj/Ba7h3IIFDNtkx30mDr5aoFUSMcM2mcFO8/YQFNUJCjlpT6857
5pyzF4MqxP4jIiLaBl8tTAsw7ktsKVGLf5TypIBCWY71K1ZRKnRUa1U917H06AS5UD/I8DkIURgF
xwXoKVKJV2tx19y5eSLfZYngm5GjAXLbExaj1f/61m1+lJUWn8OFOJOSemN2rqYMNo1wvYhplPoc
kBAEaPoAdTkzobEoTsZdWAlmonP25ZVUBS4t4mH4KEnuc5qQVoah1AxUuujOlERCV6tBl27PKZqE
QOTG7TWRbOnr5vCk2z7RoPYZoO/ZX6urli8zjfsT8DTIVle9JbB8buB4kaRWVoEmKBjiMwCiOD4j
xjuGTXPPNQ/+i76SY9pPacK7KjtAo6FeTAaWRtEQrlHQxc4XPHcsQOPhYxv7/ds8rPkPolUI+Tki
A7AiwBTeBzdZ/puPbYE/LnIqlOcgOPgF3PYeT8XZ3P1PgwXLlBm36yFh3+XxVbxjXulkh+XdD53t
kXmDyKjUbAXWBs9+RgyXJQ7CxYTFDX7hsxlSnADWqm3vkqkMkRkeoHfxscofGByW13XOFnH61nNv
az9EdUUN/0B9iwYY3JZKgr7TqCeEQt/avLgPtHrw/iQxATsBDOLxASLBHJexgG7u0JYXMeVrkLgu
mTpsYFmDo1z273Ow/ae5qkSlmpq3bln9e2P3TUf4lxAU1m/TlmjalhffKOVnyvQgJFy77UkAWYBY
/PS0/Dc1nOTdDntOzq/guu7w4igGXMdpdTVnCQlG9IPvVIB0y2xC1ddOxmkRS/AzIbdGUgthrxzi
fyaQnDF5eT9srkcJwBaBwseZAg+982inzVWn54HexgjuvjB0Sq7lEm6McpvHIaYpvsCvOz7FCk3y
6614Eh/ZuAANGlb22gHYjFRg/8E/ntIH88qLtwidQ5n9OCtsJEiu12693+SgtgVYWRrTAmexhaoy
/XeOb6epZHHXr23sHS+GYSYhu6dNciYEJGZuXB/69tmMH83uh8gVi8t1Gs7DDnDpjakXxbaMCMwf
vM45VAr0RA8O5clVHBLzbpHxNYfBm7Pjz1HJOiy0Idou6XSiy5o1ymRedqYedZzxRrY9WpdunYiE
Gjl0NJqCCkVE+n4DJvRcpkcAcVeFMYgiDswaV1bEvVTdGxE7Jmoz89amB2fPJ+HIIvxAvgcp87mB
0KUy1xBq6gJWXtQjx3c88qwKKEhXzqn+p2U7lVwyMYq52wl+tGVpYtZcvFDDQ8GPBT9w1+UrKVFw
nu4xPH4AAYUNzHn2J08FqcjsZvaQFR1iH3cPf0RuI/eg+IAjaMysjsk2y8qpsBrv5m75sq36FJDc
bvGiIGesgiUVNBzHTYGmpct/G+8G+/3mzYZFWIiBbhcr5rAsWBg9X9hJp9vdroEjwizuGr7V9siM
Gj/VUDgQ0xegixCQZ+P2VA9VDofxMY9Aw4h9YGIFw6lPlRuOp/0DtAooPQVsHNdjl3hbXF97sDH/
NQQhEcdA8NHMYn51px3RLiTrMtMPkFPLYbqs4gDbZlqMvpnTczCQG8V6QCXRH8BunzPiXbdSZbNT
YSuVHvgXg+fogGczkyEXA7nfBJjUV8ddnl3jrV3wKEKArzRilDTEFHv7rMUYHSOkHQTRJNUdQVgF
U8+3dMih+4esc/P/mDEYn4/cPGYAde4oYKLf+DFb2KxjY0kNJzy2J+zLzRBQA16NpxrkYDa4lAFz
koLuJEfah2DlIjJEKyrC6r7Eool67IQFCLYAn/MKgGPVCJHCTMdW7kR35IohfQqijb44FV2JQJ8j
GIkHp+TRJ+Q+3+dsFUwAf6Fu5b87MYJ38LP11DLigZCX2ApJn9WM4LmlZs21UNBVTk47IouSBkjM
Hdn4NGInPvDmLb+bnYi7G+bCeQCkPu+oj4ioKO5zyBaMNVDfZqPTfqvSE/MHmIl4Xq3fZfBjzTw0
v1sx0C7laN50PQF/qToCquQrs/N0J9iY88ncItLme0njeWWpzHOVka62cMDO4/KWde54kWVT9FiR
VXh/yKIUui9f9VTTUY34RriAI++nFsV21sISC3bTkZ485gLvlFay3/jH4Pgc1N1n2el1A7lhyCaQ
PuXBwNxmLKq3bu2f08m/UwlFAVRQmswkusnxPiKbm4Mc55CX7DD7ryteDNhwQFSC1Um9zh/eEtkL
If0IExVdH4CpHDc1JyhXAbUEYdqEC9Wm8FZ2+ezzvl2nYe6auu1TCYD2PlN04f1IqWJTSKoM+CEU
jRzR3lTcWBAxwjqyX4iyuwxWHQcYTBM6GP4g1T27q2NK1E7qA188ff4QLugEmubiUWCbesZu+MrO
+ikB0d8qjNqdU18/cM4TIr2j1ilc6J5ifJjxiw8p88aYefAU3goF2jMgdB47wINuQR3TrSjaiomC
umcg/uCUYf7d3Xii07F4wJksvk/n/vWULTWmt3w/jGyS524F3OgO1CY9FMDJ4VBGSvTejRImIIRA
T1IxcWz3LzWnBaZxU/wV0k525x/W/U+7CczjrV78/IftxHNK88pRLHdNXt9KzBXYa0y3+8XvIWV1
DqYL/h4GANcqRVcdoI7AqhhlSUd44bUz69Kp1RhjKgZwF0NuMy6NMAtnm+orTDfr774AQrnMcAMV
L3Ye62A3dIOBkuwrOCMmIu8uNvw1UE/yrrKJxmeMMlZbt/G6PRYwQHHzY95o4PBegFuz0MrKX7kv
SOYCMS9P7ybCY2AZ49fDS3ILYBt3JDtkDkEvTUqeVMz55X0C351qDv9CWJn8Gmx3EsyZ3BNkCZmw
yrncmbnpLRx+ptsynqDc1E0ELgK4cUcwfGcqsWP39iNXSpUE/x12h//OCUNtiBEoQxm67X+Bzxks
V+UmQXBN2JCbQHnf8ztt/APvPB/0KUNq1Q6tfpQO08VpgOaz59SvaqCMAniN8MrfBie4FcmYMqrA
8OyDoBZOlpyTxYxRLDDL8H/J9eEklpdtXFEgM05FFsNTd04sriREmZRzI1+YX6dEs3IsZlawfjeh
tP6PKJ1E0jLdXXwmenh24dfyGSScqZhRYmbm8wDOKvWCH7yN7KcGDbEV4vlMAQLcRMPj1q9+TEMl
Ro5/hNMYIPPkz/ibcap85o7i3d2kz9gr78kdaRjEolfwgLnY9SsAR77K6r/C0DSxcYQSPmyYHaQ6
DiSkCxbqXvIDwP2k8A0c3kAvgQruKkwRdJ/nuG+8GD2gdymWjLaCK91H0w8uP+T46eblE3EFvyl+
ogt3Aa9ZduvHNk03rr6gSAU8j0fjfhCDyVoI76EzHB/yeDhdmzk1Op4dxDLOuKbgoOxTflIz26qt
/5Kc+WQ1O2YUM4e5UB0SDS4zf9ou9+XhH6AtGBFNRbPnIpSNI/AXeCNA/rVG2MidwV98sMhpF1BD
0DYnNb5/tTQeRfu3P6KZchdQmeZINy3HQclYjE5rzlPYWgFYSWYKHsCzkdOypcCbfRcYBHfmUtd8
F2CgQlYOSQSCNi9khrkLVkoqLOTYlq/Fe9xShWvYad2TzKyMH92nEUbYHEn2IlEwfsCX5doNj+xV
aOAglwC0wD2lj053t5v87840gH5IoJ+Mu/jq/7F0HstxY0kU/SJEwJstq4pOomhESZQ2CJkmvPfv
6+dkcjYTPS01WQU8k3nzGn+M/miD/qHxl7BYNQmS6lYRae2OP9TXCQM3dXZTbodgE1POIbYyBfmk
2XulbBcVMkQ4QnGc897Yvx9lRtfiDYtP4bXyPYUqiTRTvhSHmyL/TIN8KhpOSS0QxbLCX1Z+tLhy
fCSlpADnRC0iTIjfqlikNYOomBQvK3FQQL0DzXqTJL2B08A2oGnxXFDzUBWg2O55JROTwsvUs1Gr
mXfNqqASc3lD1KbM2Es8gHc4iWfgkKzn2pJtjj783S8RDBxx+0e68lXI3SpOrxxAZZPx5lSgiqf3
fGvNXYebMKC/+vahxutft4IE6Yz+7UZAITSdLCPorJxWXIhtbqefasyYY3pFGwt435chjyxaH80m
GlWQA7EzkxQVGS1OZOZw08NoMqkIxSSFUO0KDFPOm9Jxwh8zo/dPeeu7hUgtjvsxtRsP8gmqFi3F
Lcfrfq0jG00naMxEYI7iYw15z/pTNRMdvUQAaq6Nn3CUlPBxrselSP8/4B0jot9peum3DTS0q3bC
QZFAF5tw5GM1/yKmnV9NjhprDILmP/yemFmp6teww1t3KNcTAw33el67+ctaQaPim8bhuViG7cEz
tHB5MVS3ewfJn916fDU9ybggWM1/Voo3qakqs55K7Go+CePImtlSNLxybVqdDQk7G6Yr+Lgdmdqs
qpaMy8uIyfWnAOEX2SLJ6i/3fuM78Xld2IGnMuzME3rU3LlE2Bnce65Tubd7kA2vjkFHfNXGEmXc
WiQWRvEQfF9XDgmrhtNBdcM9jBVEglmNgBmuDVV6XScOUgzDfZhZCK3tmbZKcX8KNMRS/Vo+qPsm
Q0Qqur0Sn0xUiKRdwR30ZLKQgeGACNJWebttn8ds9oNT683jZ2a50Yu3c+RH3uAO12VLT+OVAkK4
tGFjv1fJeUzd8MeKyPwhoSE6JXXR34l1UlRDTSI/+0M4GxmoNox8yt8IxZebdVzzV6TrxddWzlNM
q/mWKahD22S/LHy7KPTwKmepAdPMnH5awlkp/4Fns5xLxL738MoBE739CED0MNDM+GepAg8c2tZN
6iapEaWYiZCH3kUSmUaSISsj4HqJihUOiNmH8dkrt/BGjSmR0GEoLSFddRNV3x3fagEkqvWlzhZ4
fzTUk8u9IWpUTcvZJJcz87j1S4kVEG1/5HPIjAmFnUl5IXGxvhxLe/xcx/1l27E/8BD331J6gUPb
MEYiMkZh4R+z+bRydwxs1cJwC1vkjpWhWzPTz+f5r4rhTUr1r1uRr9ZllxFl+kuUhWyAkeOwXKL9
ZCijH6yG3zH2kneL1ES4r0LHE4N0FhAqt57Ls+xnRCw4h0mMqAQKTyuDLovlcTUy33hyH6iJqi+t
ybk+RotXh5dSdb2nTULart3+IOIKV6UIGgnkouWrT3TJ5y4RiY1HM1fitYrJ4Ep6rpUV20M2s/2j
SDJOds5os0qt1U4yNV7IJY8PGsOitwlKSVPrr07CJehOKNLXipJFRZRfkkGKB5gcH+feANou5I9i
2N+yvXka1+KyC0fMhoJ9UtGrcGBIF/q/8Gbt6FUdAqZGDDFywD4FK1jNPzazwupo0bKItUlkquVd
8j4009scPvFJ4p4kEvJtEKKPkGK2lGLF22k77V0mlRjiqhN7KarXMWHYE4GjDvGEzXiR/vB6GJM7
pnwkpIGScNquMyVPiYjRc0XiTibaq87pFTjKUNzHAYJ2TX+bfApbbMvRBbMMfR/OjDgn62U4TmS3
iCamajAIqIW2EaCsC7ipgX75fyGPRDcjFWgLwDmz9NV7t3QknYcl8COjj3gtpylDUEmpMO7AaPox
uNMoLwWHl8kKyDyeQRG4ltqYtimnAxSmBdcU+QYLs96FYrFq7frWc6vijEt/fzbN/k3g5NbmBsTP
iw5PCHyAkdiqL+xLQmNCLDtAlTyPqUHb2eWDFpVjzO/TfoxjoXw0krW9Ln72LZJUE2j0VGHqu0rK
oJVSyK40oR8OyNhp+VNwwREC8XzEFe0dcnRHDZeyZzPriMgHuDYFolyIb3ykpni0UprsgbLpc7yN
yXkVGeAIy/EpkpYDOs1xZ4mov2z8r4mbIXFjGojqmElwWh+oKte3Fm3dVY9b0ofdmdi4riNPaWTY
/VnBRnWaX5fQAVa05/AUmqH5vKbl/p1Ei+Q6shgYkqRDazuY4/8H/5gxZj61RBGfW1hFl5LqGLhN
nMdNL9cmxexdM3SI7fxw/V323EKrS8NWZox5NFtIJzbqdo6cDkOhHNm/Xu5jygs3OUeqKZr5jhOe
Pu+AgFSCn8hbZDxSJ913bxcgrQFHUPnO0C3pjVMd//jm3aOi8xqDGBViyJMvb2YWKHZHSdwGnPdW
i/pe/v1qcUJbBX5yG2jPeRKom3fHPIRYTrHiJ1dhO3PYvEZi74gdGBd+OtdPUAsHlm9l7Xc75QQj
LAYE0ABA0MTA8sPeM6CTlMH3egBBSwLKaJY3r8t+jQa3fHJYMJKTPDZoDizigSubNpAim1L5Xu0u
jRu8qEMLuQ3gpl5wpyQ//kvGsUo3gG02U15ZHj+mYkZ/O6XUcAoiTPlCDUT60NXYTR7MFdEdxkI9
FccrSBFSkPLBNOZeSzNIDp860lDUFl0fbOnKJZWx9DTJXSviWKwXdSC1Ag6O0NDwqcGzBJYHkGh1
RupPWZYykK9hm19IaqtPaoEce7Cd1bpUjW1KGUSXCfiC59OkrWIFHNWJ/zrB7/2DFQSEb29CuXGg
62BszMwKKoMdS5YpwdBPJHPPv0PWxOeMATRTThgKUyTsionj0YcPcxMFFOnEnUDngHEK8YgGET4o
pQZUKGR1PK8RYsl1VMcjQXV1CWdBKnnPK/13rPm52FaQO+tqzzuU4TOL8pJ0LQmFAeYJrThStHeZ
Zdg+AGlNS94ZANOAG9YZBvBf5PiMx6CPoHngTmbLE/BGFnqcsERsG3gKWkW9wK4c7BgGDwT2nGku
TArfhlUZ4bSJV3sCgs855nfbBke4n53j5Fdh85wFuDzYMeTsjln5GzAdcPPOAHsrZyjPfezf2j2n
CP/llEPzguoVuJhvBA1gcTrjaB9hLI+oGHexGk8A7ScznsydnSO90zm+Wnd3i5gtESlys5HgcuJA
JSaXNYjWQNhlrZleNNQmO7iIYsMibSnMtIrxDL2VpDpMsCiujMvVbSxBfDw5bom3/aLOtPo6rB69
5xzc2RvrS8iaCsdKS5LNMogsmr9lWUNBsOq/Uc4/MKP8h/jgrJlUPLS3OKBTEHX1WlDKlYboCaZl
d9jF+kysGGXj8PCxryTFY2Uq82lEoHT2N9ZF6cHa8QvaDA9hEdQodJSCBal/QDsP0xPHaf9Fv4ga
U2xY4ZBN3jMxoB3zJYFYKVx6O/MfJPd6RYigUMXmkctBiJaEEwkLJI/h4UO8cO/rgJFMSomidM3F
QhJH8c1NAcjTMuoT2VxlcdNaMA5At9bnaEFbj87exmEQ+Ev0/v76HBOABkREJ6bIuT9SQI7ymtSz
SjKathZsOYY8t1XZDysNPiOgoirlM/gk7p7a0oX1JRpcDdpV0nnZh3fq5WKXxa12NHIYisYftca/
lQWkKVIG/Mlr0+0R7jAuLJXHjdBZ26sJmFF4eOVcwI0AiUPBcqgzKcDHL0CFX6HfQPNz0djtsO4l
gqO0Efn70jH7L+pqp7dmZlDkr/WrDyuedUcLmzElFJndW1eDBGfM7q7pv99hb8A1nOblJyG7VNlR
CZfEqe2XfBxr+2p27foHXS0P1qvW1sH+j85u3DnNsbWBWNmmMIMMbELyfPi/Ywf0Xh4CeAAjfHAQ
UN2d7BVLft47DpCZm30rQ7Pg6uOTFHa2ci+2qEnEx2X0rA2qA+rI5Az93DtIbbVKHPXE2r6M6CkU
M0aiBTYqMUWjyzm3NnQL3szdl9aeTFya6EbJ01Mhw2JM6q1VcPSGtS8zTTaEgMJq7u0zY0ZuBgkR
acZxzrnX8ARgdDAKKNNOdfgkF/Y9liUQL6SrGRtokj7uEocAZHg/PlsLzXpkfHrPqjl+lKsdYvyb
NMtPK/DvoRW/t2i3rVUuD9f6XmJkQSXIwLRvl596hYsweODcvo250B64ouAm+PJ07Y1W0YBEgxpS
dUIW2B7XuGM2BUgyDrDn2pJ6SI2tFNf1+AU697aAdREzyDIOsAVRAQBqCAAVoF+eG7zSDIoQixBx
cpvRuJBfisOMzIDFuIckKwazAjFktUyqNxXc0RzJMaKvwoBEeWK/YiPjAQvhp2UJ9FH8L8aDzTY5
Us6TVka93hT36Ey4FmtUEF7v35cYSFgNMxnaGJz0SyoVbGQe9IuQO7Nd0emgG8Bhc5pBSreJgSce
lZx0ODxd2aFQlx0xZcLeD44kwLWDa/PGjo/HikOiSeHvQm/5arCuZYqePKh/FBcuB6GLLaW3y6/s
eJeYxUe1MLSL7q8SYdUvQtOAvIm2FDUHZDxmF8QLcXYv2TIjpPGRDyft/ko3EV8YNs0XAkanU985
/SUxSXaj3mPUtLyFialZhhym7VuORWhI5yMJ/2tHi587SFkv5EmxjudxUt4hUvQcQf97LAWwnO7w
JiVWlI8YpTxXhbXR6r7FQ10ARKHFqWl+qj0lkgQDMYFQ2Psdlx07mohAm+oTLBinbsAyTvk1l2Y7
44DJJsgvflvmtwzfm//MIbW25FtEgbxAu1/OVSaWMTvztw+oqcVJhegbZnISYrbAxMDEA5c1r9zr
59ZE6Z1XZFAoLDQ6MA74Tat4Ffi7w5vkGJwnQNQA6FNN84XU55HE8R71Y/0E3/Cf6lKowPIb0VUo
/6UkNvlSkgjb4aZ6Va7Bi7QKmyULlIuPOAXgxpVH0JWCOQuzNZaACSEzbwszVPUbk1TgKZHRs+x2
7IfLWz/L6F9dMVA4hltyRrjHFtayRd2qdhQEyqFK4Wi9thmQmL1efpJ2HH21krj0z1GaBRxDMtIW
+R/OrFjl7r9Vm1o6HExVLKTZlG0g+Y2SCuUl8S355jkgEO0KM1VAcTSn4p0ZYywu672dKKGzlT2n
dWvS1P5piQbQChxKERWwk5A/K1vbD3gZmQ++lUnF3PAIJDy9JJASfg5CBU0fE50+qiXObbzF2Ch6
826IYyS8aSv5HABabCz8POCcUkxUHtHZEkqB6R/HhxGXjhYsHUhrv5on64UOC/k6OdSiPP7wJRoQ
PKYIm2whlWYIKm4qg4eg1ya30QjP0BuEp9BH2TelQ4yIE7YtuUWzX5w2wC4uAElucYLpRV5ZhmyT
78pejWSnkwGIdfR8/NBT0Ka3OyN0JvVP2nVTMBcWtWBH19+K1RQDMv9KUmc/IOmcI8332uoaA5Hw
kZlghN0i/vAVrzouOFtlgvsx4SlC9++0kDUpdHodG2zkmyAqorhGiH0F3wNuqXxe+QaZ4R/8Jv+F
qOiVIlvg6e4mWxkeo7EEzhZnym2lPLLFhJxxfrSF9D1015cpRyzqE3x05Y1SUkaLwuVA1gvfrt15
LdSg4JOw5Ts3vtXZYZRCIbZrDjgIReD3h/u+pYINi3Z5hCCpgtGPOFGCQDGJYkIcI9Y/y9vyzYYb
74gHRuiXjwsX2Rc37P6hP4KZn86w95Bbv07unn2BG9N83QwFTrcgaoIhKm0ZqvwSr+4sYKXYNtdf
THDjORJyBajFhrUPyo7jm9dL2evxdMXYCC27gLt8cEOwyxm/2M9qWdflgsX72MoMeFphDMekxA39
bxQx2bVuQ8kb/xbDx8EpVoZOEmfvjxtF5TBziKArVn5zxYGA+w7japunqWJMMRMXwbhiPZI+ZuMK
CooGqNi69HEIOLB3L7MfleuNP3SbElSGtS8inXNbRczLtwhrOtls9ogayATbpa1l4l/y15iPvmiu
hcRYQYvjc6zC+E0hu1QDX7erNu+zv+X7I8ymgFsQRuS3KPVp1kZCty0XL3MjLZofsXlX+FoCbZmJ
1WzV/D+r5gxQK02xhYqsanhU4jJK7i8ZYJ56scPt3D+3U5fcrzN/fepgzuYCDq/0Dl7ByYuqFv4v
9qv4BDDgk5dYaiLIzJbWKNlqZHi0jcF9lEMJkquwmrhGdujOvsuttbK2MX2NxSFeFnmMt/CGNR73
oeQw8LT4bciAeol/xVPss793y10FJH8dRgYgnbc9qlmfOC5xlfykb303q5RzPQfyiJBolMCRNYX6
OTHihGhEiVAdMi4UTWEc8+9iUFMKfyC3DFvKyZZsg9pfrnp7+C/u+W6xdK5TBlZVbW/iQyt/jwfF
yEe35vaMBc1Th3GrqCRZCY+Aam8xtM87RoHIZDd+n02U+xkqqOi+R5mAcnqPEw9obDjjrYatTzwU
buIxXZfUPGMHRuEAAki0eGZhqKHuJFJxelivlN7yRsdDl7E675EvHXnOsS5ZDjJB9ko3uQpamuEp
4OTOCl6KKDMraBo3MFXRr6SiKnTkgucUjC1+pVcAe1iM0u91wcZz/yTBmFMEH0IZ5xoU/RF1rWmT
zJSzEame0MbieYRlOAKXxIuc+D0FFISz93UY2yvHpH/smB8T79Q7DJkRuJZYv9iHk4EPlHYHPb6e
nisMamc+8oHhqRMGLgPG8EUINZ3LtrfzvPyUQXm4KWdr+9I3YftddcPi/KhT0owSMa1RaycuVsvj
8Nhlwf3KSJSHBxyiSRfIceBTgQKCYFHY5DLlxtTGIvUCGjfPAhLreutvHE1+SXCqFJgXxYb0pPbW
t2nrmWuDSOEezjKGBsQ99Z995IjzHLS7clfgxzcRzoEglkAGnO1R08CYZoZoNuZdhMwgkeB3eRlS
InHyHY/kYdxYrFgRMPo4qA0yH3VD08MNiKkAMwKVbwC06HRYqoQmUd9FUppZ8vFyQ5rCjI6Ggh7l
9npQgG2WbFMHPz+DiulapiMXTxynZd+LxFJDhkq6DKpfKkU/5LT3o23/AwGS0pSbCGvmZsmuxmEL
bqDbHcCKFYct6g/zCXcfyC/Yyv62+mC0qYjYFariltOZ4D+MbcS3HlcqrDJ64tjF4Q3LKyiPtvMv
2RNqW4Qe4EF8jYn0hT8RpBLkFz2+YgIq2GJJh90dLLyDqT+hNdvdNEQp5FduuhIl3Nkw/xbL5Nji
70uUDGn3Qm5Fzy1RmKsosay6wn2LXZKwS+KBm1Yyr8qGvwSsIc7e7V9+O73Zgob5Y/S/cyYTBtA/
rNngfrFIJoN4hlCoQh+y9dFn6brJ1+LbOcKV5ukpzWCldcu4bKHjESCD6oMkH0CGNcPoPSo5MIWm
/hHOlVJJovebTkNQ/EtN/AT61cHKWPsv5CNS2MuD0hRnBrfpWWscamYucnepf2rzZQcsDm4gPJ9G
usSyplCMsQQgcpjFJs2zIEAComktYzfcbHI4iMS0C0yOsD95RhGDhoV4Osyk0uJOTcemhnNRpLPe
RvXNQAFMPWVJZIidOLCO8FJ54QspTVAL5sC7GSWDqMXz7CusBW4oh4bKnxYIIOAZBBHBtN66+iVy
hCrBebUhQz0bV9rUmlfcuFgFN7v/x5oq7AuJmyAEmfVtHyCtMDYimPaUPS3H0zX8ZP6kdZajx2Se
e2WSWMrjSLqTv3ucLQFdx7ZkPzb0Ejb5aFQnCUgj9TTYLg7xC+e4+GxFocMcrMTMhXlpA6raLchz
e3hI4ZKtV47rfIPo/VN0arHLTkX0wpRZNGVmp+aT7g7bRTbnwiqoDCmdkVSh0uCIeAjIgRErbtkS
LdFmlG9LwkSSSLnmZHMhf9x4GsUhiUWbJyCCy69QXY02Vl4g/a9UBwwiWHYL2e5olNqIfivOZBk7
fD3YDO4Xf5cvkJh3dQWtuFqhnfDI8IKlPR+JuGkja/suZouQ+LDWGYTjGIzmHB4k6Hhmq3+aiGQB
ybhDYQT3BuqnShglyFXdaBkt81az7Ecc8wZwO/2sVyq5J1ykbG8Lcc6ZtpPd3h4LOectBz6SUIeJ
c0V5eLEPegL4mW8qTS9TjAdtzs8Pp00GZZL0XRYTBs3OANpq+HIbeB4lBM+UlOqVaty8pkf+jY4F
9YsIv6aAX6FhvWJmv7mkFouvv4LNspB+bIjFTnoE+Ua8CPCcmCSoOaQxa6VSAaxktseTjpf1bfTo
urAmoWMOeBfK8vES8Dz+bHMp7GAv8dzhzIKWw9OtkpRrG0wbMIdoc2jVV5bN8cxpRjhbCTZSrWwl
DzMwwMPtG4MHsoS0adshqW/4hjMQhaxV8f5opX6hAOQqCznM8BOLsZuS0CYqB82mlTaUuvm9I9+9
cul3hf6BZzH32czBQOA9RJaWumacks9h0f1rW/BB8r6qgsJ0g4vKtJdTRR3YraRJ7o9qcf4EI9d3
QczRKU6AqMdleStHOI3qq6TeclQmnK4QbxjSvZudW0rMPEVOtY78Ov3K6lUh0I8e+noe2zPr0BfY
OU5oGGWRSCk6CjFmbcTrUCoL/Zkc42aWMiPnL8IP/Wfb4Yumbnag+SREy1FTMLNWqx2aKLuRlttK
OWOkGdaYuKB9W8bwt5Rn/jQ8ToX3INYiXQ2cCYeJCT4rMed964Wv110rjqtGMMyRlU80yTOqeoij
RzM97WseMBU4LMxOpYos+SJ2zhm6gu5ysTLyD0kOE6hQriDd1RpdpHiYJg1CNGXykXCuWjEFvs6H
lHghX1ojFnS5xo3fXRXBwuhroev2S7oX43AXKqDrZ9w3DocE4mJIR1SUWnzqo4psrmOEKgGqcmly
JIead8zSDZAYjZsbfEUkguhCDEs8aJVtwah7YctOI7DLiCWj2MdvOb6yE63xtD9LYaNl+OZBkdJi
2Y5ZFy3lplq6dqEQmF1RdUvmwUdhPdi/WzsdHiJKL0bJXvA1ihtYLbPT/frYriJYHYUst5Ie6Tus
bmpzbGms9skiIfCiV4Ht7N+INgMVcohnnEQOIA7WSb79Ir/eYmDu3xtRXSqOKYNVPSXjbSVBPP2p
CctrzAeNJPZXtFli92Ns+bViPKH3pt9gn6KdriYtbPZKsiCTw3McMJSQ5EWKKr6YfDuR+Eo77ucc
80pAkxgaHSXH6bBgsMpyGQkyiRbW4cREkRqcHR1H9BGSFEcEOCDIIjd1Li4tuFGfFz7iOSwt/Na7
haZKaKQlFc7o1+FjtaTNeZVoTvDS7tvgtITddVYb3Xo7e4ZabrsoYppFXHVjw9LM3DgBe6EvVJMH
kCxhrsmKOag5NmtJ7ifK03MWHhFzTSpYw1GxomvDNyx8qRY+q8BDH3bf4iSttoBdzovW/sHedpx8
ARIVzakMDfksWlTJeXClVpBA0JHGNee8rtLgJW6a5slvku7LFHDz2oCEN8Bmj9AixfeVDg3ZsTXI
0ZCzZBVVmAoqWcjxHGcg6PiSEjIiRzxmSeetAo0QWZoDMjIzFm2YI9WO07xYOHWQ1ovoFiFVDG81
COgbcC2ji5FOCyzyFeUip55wHpS+KPM3CYmE6UR94RW3emtqFac4F5MtCjcGDR8Avo2hzYqNCBl2
5F3SOkkslzrbaECBQLtqL1J5nJKxRw8e1wYDoH7Pn7PF3kH5ZmT08P5IJctnONBRO8sUMSez5GZb
YXthyBj4M51mSXPQNBFI2oD5Kr29deynYVnr4JyinqOoRKUdQ8T1w1++N/UUZoM3z1fJ7rpQLmh1
fnLYcyZv2C9d4t7FniCG0nbpdoqAad7C/7B/5s+xqzEWtgQsYYYNhOmhgnuuS2ryaXMR2TohjMED
fAZ+4oEvpSulsYUUYjJB+dsPKxf692H2L+TEgtX0VGrkMcQP3bxOT5svp9jgSQNXs9I4Xrq7Ysri
4IQDF28zgvssVQoGUfxc8Ovw1xY2HnEuDv7xhh9WlVBMR3mJE82gP0whhvAshGqH7ELq8J8pBR6y
XebWgphUcCfvu7HqmWJl9SOMF8Hc+Y8YqZWf1rU2n+ZsOWDOcFGSlpk/01hV1ZWbWFEg1qKGFt+z
vTtENkyw/C7+6q9meMGnEq/FgF/Fp8fUKqO8jWuRUe883yrlyU1rGnzNdk7feBEw9+CWy2hrJgSa
ZwTStJb56l0YFZSHsLLBuPIdUoEBxLPBku9IhILDg4vZcuWFcDRXuj0BUG7KMey+G4OP3jZFsIn6
JYAOH9a3mVakisxbQ9gU1HN9cLMe1McsBlw+qLB4xwxb68/rSipH1HcrNqO593uIPbIgOy6jKEMV
2S6DeEma36sz8bZqhmfpVVJWDR+yALkPS5gfedBmQhYQRoPvf8NCx4EjQfL8cFXGTfDd7lhgVm9n
3+bSNfeL04cPWU1fUI0gJCxiWYWEYRlKomkirI8TAzsEhoE2TXnr0SMXsgwCnHInlyoM3TL/mZwZ
anvXWaI/d/wfxrjpHSATkYMHXXJ2bN2zzaDiYofcgBne+z8nqj4EbaBjcbBhV7gZtL9dPyX3FErU
ApBf75gW01KOgn+IZ5rskuxUWGH3Ky34E9zbAAGiGVWV6aEhoBxmQB+C7uOi5UKk3L3yd7bDSprC
dqEaa+j07fWAPVUZ/xivgsYPXgwmeN/ifQ5Q0SbBVyQeat9dgAdQE8R1OL1UPT0vIm7hE9fVXw5w
wBO3R1wmv9FOov4B1BKlzmSgo8CIP+9ubJ2sjSMr8+UuqOb32Q248gMMYeQgrsZg6zBuhAHNoPBi
2w7g8syyJCA6Osch/+O3wfRbnXsBKNnKpUe+0y4btnUsRGbgwlpGiJ8YDmcRk7eBRavN2JRKJxQ4
eN5ypt5Q86UgHbw7FLr1TW3hEEipuD9Cdu5f40TMRdMITWvJU/dD/gcG345nIkMhbqv8hy/2F+TN
omGO5W3hIEz93c5Q44PUmR5gw5df44qa0HYU8sPNBq+tZob5mrWT/VaNjKF02kNTsnwiDJCYQcFa
pqEkUGPlL11v+05yYWyXj27iNw8NWogFkt50/GDwAmMDa2QMtA1ZeIxSbAu7ExfKIpuSlBjX7Q7s
G4CqYlKIv0yu7d9JkkbGjKu230SK0ly1fQWDrA7X4HGJqssEdHU1knv9fYLcdGMXk/uwHtQkmPti
uIutPsI/epyvGGV4NxiLd59Mx/BP5J/31ggg1MSNs178NjGsvtxy/ypaPJFOcVmTo/tFwR7+WbM0
iBA2FZV7MgUuhKjgmjsfrjjGKhbIH0cUq5d4RBHCZE70snlx9p1IL+ob9MkMPlNpbLmgeFwFBTZw
a/LF9psiEwP9d7/G0mG149OCiPCa1EYqkkUM69DCL+sXiLJCiVhAlQIHXLktN4JO7ALpOuDsQarH
pzInRypy8u5P2XgStRMwCu5HL5w+JTxw/6E9itm+HTm5flEgwzS0iAogSCqcbiILuoJBp35rCkl8
W7vAp1p0xaON6igu0J7O4Y69u4QvHXnwbdlqpE0qO2pQYpYpt3uAr+l1HSHChGlLjZlR4LWYsUst
b1wgdW328PhorhYTMZ0TpKeKZT4lJt0yLsU/nuYthL9rsUgfCaV9K4cRwBMIiDaJ9hMICIYFoheQ
nVvDvI72nCvClkGyYC0Kr68RZgEg6rT58CeQiTKwntDjrIR6t/1T5bHGjCVzeWwSrryBZVC2jGVN
EpG8Kr1uyes761S5ksbVk040ARjAgAQkvsnoTg1Fb9bKRyEqkKCPdwDMVkoZ4X5W5Reun+RfM5db
dFp4Of8hnBgeo32JYLgIAq7uazINNZxmN1nKXAuJEAUZ7uni2jPiEkqWnuWSiELTKDevjkq6AV/x
CAOOq+ForQAYpDCw32k4De5ON1HIYwI7Cp86iyanmH0Y2tIXemiC8M/DtF8nFgp7lKm84tEDBZpG
EfiL1wlRY7jfCFwSpUwgCHIEQR4o6GQqjWsCjBs2nVXTbYB69l8Mhon12diO7WLYx11Il8YAceLn
aeAZ5+TdJFaoWLJ+LmNsfGgQdUjvcjbFCReaXa/cAAO9I5cnByuHEPacz5Fx4P2TrvHVq1j1Hm/r
us6b6n53bOva3ilIPpRJifTMUs1+BFvLyWkbJE99+NJ6jvu80eAh1GC2JBM2BtXIKVnXAGOAqCfN
nPbhBJw0CUrID3FFP8KIAzCkrl9hmlPOTvL+Jeh2KtN/HrK3lf7iFgIEBtlGyF0Bb9Uf6PcyA5cg
3kmrhnU7NRtg/QJEX5E1dyI5lClmK/EIkJmYvsTYl/FUAZ3gTXYzpj1M4787eFSzaGUaElF+xxP1
GPSe/hJJBGxJZKZe12PIT6O6eRA2i5bQHygNvM+brnPf1T5GE6gkj1pNHEhFpNxhioJ7wHZheAoR
CcFNmQJJrR6PWWfW5QA1jiUDTzyihdgCbnDfk+GYjIPthA2BAD75DFrDVdzz9WFp8eolLz5OKbKY
pBUnBxMiiUOGTNmyhiHL2ieJH8Yg9rtMVcxI423P1KBI7+1TiUP7WSAFajVGwUdH2+sy4Nhy5EH2
LIMXqJBMHzhq8bvTFkoTqmhZoJV03BqRO9efkz2aL5FLz8f8s37Bqwo3fCG+wAhiYEiq40k6M+xO
6CclDE04G4pjWZh5s34ZxAi3U8TWxkNYp46TVM0cjQ4bTcU1yl4dQz72GPHJOEJhOVbg6cTeUO3g
2U8HzLxCGjchd5UJ6OQqyUAyd+qwFVPuqHbYZpIfIyZVzJxRpnZMDowtaglyFFWpMOa8dg/D7ktr
c+C2denR15n5EasIgQLZt9PGHkPtY5hpY40oZBPLKocTq7IbCRQiqDvut28atSoTvCo4+ocshN+l
0DeeT4A7ohUa0wd1YYphxzGgFotv+ewfMZXkCG8l3oU++oYOt6BLdkBuywJYqFkKflnSkVIaQAN3
JXaMbgBcFoaePQr7psVbv+ZnWYcQSmQQoEewBL5Mu4yyDs4eJfu2LhGnafPXgLaD3/9dop5vNwPp
i+xPJHCwwrmwkJ5jbkJaKUNroH8q1Rmn6IaWSrgHfou6taIXVC9br+bNrFY4nwYztEx3KOJLOBuf
toEJFK38o01gB0gomGNFW0Zr69Y/mTORWkgBj33I/ge/A+hfHbVsxwQCQmn94qGzumkLhMHwfh5X
JDevYz1QYqV5x7SlGPw7L5m6Z6+1p9/lBpfdGuGWlwfiHmwT7E9cDe3Z4hhlJCRCOJyo1A02BvhG
AfYTje8B/skIUE9pienQ261dKLkivyKM3qRQA/F2wTPcvE8h7t5dKKJHpq5PuCm9iUPJBMh9ngwb
fhR7C9Hoy6IQClpsePgaVCMI3pZlPt7ubBibYL0nyYvUOBMJ9+G2RY8fMSOFnIlvGBsvwnvmGb3H
JwLTACGFow7uQLsvhwG6GryJDDdTNzGwnCSInllsceft8eu4pwu8BsCrjCgKIBTYGuL4hRM1pgcp
A4IWM3NAzy19NNiXvCjTvsV44Z/KEtoQ1Zu3ikFBDf/Nt1g94hIOduhasmpBhkURLFy3DX7CJ4at
EKBDobtDE7qowagmpJH2w+kC7FqOQhBiuhNJiI/qHiIg0SvDr8E8h8sqW8r9cT34vKovmPzon3rd
UehM12gnvLOUPmRZ8IUEvq86zM3VdAwPaOdUjhy7eg+r0IIKfP8c50yu1PzUjxdUtTYeg5P42cl0
W00mu0GOQNFZlCmfRqMsPZ9FZXU+xV4TMyuZBVFW58uR9iRj9IzcBzc4gbiJRwkAZFFV5FjzzXAN
myl+79aZE5BYF42nK3msvIZ39WRC7AOHTJTno8RVR0bOuAqXBYkMiUjquh47xiV4OzBQHYW5E1AL
WWStnQhfwXFE5KVtHR/XEEEKDJ9YC+pFYfC/KFFOwhSSqgQy1UZTCPQkGIMMkbrSff/4GsLh2hL+
ENktcMzIw1wTDmimOBxahhPaX4BGq5m2lCEyZxy0IdQbovrCFBcUcrpESNJxmuHs0QxJlycYEZVz
jnZmCsT7IEJRwT58K0YkKP8lYtzKufhGkhoxSAF2I7Y86nAYsUg2sjowTo9au/RECtZwO6w4sOiE
mcKU8Aj4Y5guzbejWT9ChMRGR9W/TEePr0IE8nYIjoqmj0J4iVdMDnAHwNBGHLu4XpjbxhAOSrEG
j2xiQww34i0gkHfOCZZJLnmRYp4z5NAB8RzEvie3h69tJwO5RIyswhVi6IDD1SiZcyTswF0vZe1X
3Kyl2z2plRGqwezWs/Bnpvwh0Geh6iHbEg1a+NluZOlE//gtvNxQCj3hva8Q0xVMpmzmI7BlUXCx
bTw+buS61Gsp40crixxWTsxUb2VE/VqmseufxoE6QWeO8JMZ1Q3cVYba/xTNPN015TQrS0RrSjCy
VllKM8PdcV1xfYDrc/WhuCAPj4oVS5iOFy2PiIxQajlvsbGLR05GfoxBLn67Wng+tSFKTpgky83H
vwN3uy5H3hosxvwePhcu9WNBn5MPyc0EnUCChvgDGhZG4VxoWyo+QqKTUjaAVyBdtA5yTIOdvM+i
RfedoVIv+SKkuawFJa7jXq8OH9Dk5V6dVxvXJwKxYNin6HE9xI8f+hTC7Jhh5YAbKuCOV6ZpOKCk
96vrIkwaV2oxDzMh9WRcQ+aaVokJBBiOxc0L1QaQ3eoouKWghpXmQejEIggdPQKTgAMY2y8oaC5t
lprs+vViM0OFbK5maUzKqJIgfakeS1Jlo7pB7JOIUeRAEtkU8GqIDJFzbH4bD94+BgPYqBBBRwYL
1hisYg/7vdcNE+grgwMFp1b0rzMcuZCpEUOU2I5X4/QPxAFIhmZHFdiwc5HtdOJMG3IGwLwF8ExX
jNi5qZGsvG2NpLDEhXdtY44hQPQkg8JK6seuBUpXX3d6bHj9VU+CDUJOoAoOvHax3G/xAXq7EdR2
tUk/4uILiEH0kXJoUCYrLo1DLyYlLrQG+2ixRAkFxKtCpmXw2n9A0SEJhH5CBSxUjcw1reyFgAZC
5phcIZtiyxNbUlkR9j4cSRvcVbvj2+KSYG5cWBrX6baCl7Toq0TGiJeID3sbS2rCFf6ChItlvLSB
OCjid4l9oagNLQ8pY1yJezmWOj2F7giLgnEldI6sALzrsfeueL92BVQpdIPWFVp+wgFi1IeXdsXi
Mr3AJMKxpg9xrBHrBcgXvzSnjZAcCvHef7NbgQZRHHQxsB2cOggnYpggjRfRInCPA9a8+BdAV6cO
y9jg3tayuUYHkZN6EFsljH3EN88yXRZlp95wZl3eLEhz3/W7iVvRGPXuw8ZpiwsDS1InEx2mIqWh
MudRQKAR/1wJrhWDa9VXrFJA23L4YwkJO4MeVSed8YLT0Ih2Dmh12/7jhc8kVa9UX6ggSaqZODEY
ioGENTze1RHFTc59bqWud1NAuuaETAsCHXCrjzKHmgI7r2cv4ZmtuBlrmT6iIb4niPTVM5S6eMN7
M3Rchndq0qF1rkzHtK+2nKC+0RZArxQIRIgOoMMJuqq0FfkZZcf1xw/iNGChbD2ggopphKa0hUxC
yYqfHFhsbPjj3ral+YjGe4zO4cVxKNNEcAEa5rQEO8C+AJCUaxIkCrfg/9F0XstxY8kW/aFCBLx5
raKnKIpSybReEGqpBW8P/NfPyuS9LxPT3RJZBRyTuXMbIEQGXkDG6NOHL16Oy8zYj8C6XWgV5zQY
oAvCANBwJyHn2InohSaIYS3UMqU32f3+1SqD27XhmOLY4HbPaY4UqNBPi/IUtFYaO/owBBU+Z0/Z
Q8lfxFFdHwSvgMrQlwLeoWhD64cebmKP4Mc4ZjBn6AgQruOwQv4tQ8K4ASFVfFjol+vItJqAcuU6
rmGI7yhVuOpkdF5oW+CsMs3HOYJGKxNtc8NHFHI4SbIvSLHYpGJMYnoKelGfVRkqKOKCfmc9/zoT
73tbN/VGCDdB3CWsYdoTvGzXF8AHLHdIjfdzNorHPe6HypcCShjL7nO7Nze6kTJJEYUdydiHn3rn
+6ACXQ9fDLt0wCjJM0ItnONXQx2BMxyjCtJ6zghA/lQhNZTtCJMvRA0OH531xDmgUislasiGlqYH
MQ+Ngxq0IQc8ErApcYyRro2qnbGfDBx91HMvuDvya2q+nxjxmBrTH1E8RxMXvpwjsSPmjZj4+7GF
u2m4fKUZI1tGgmcGXlXcYY+SpOQ9ITKWhCQQfEnRIeMYBiHy1RuD1zKXEYKrcQbBbXmKQhdPTHJD
xcnj3q3gi6ip1ndNhwqstlLISKwMOfpKcgRUi1FQ4qDVjZgabBBsLHyEZBy7sGO6cntbA+y5SOd7
6xJWF7oDAHSxu8ehHjc3iqBsIkIWr6I19bhzDjAOO03D7xX+sQ8GWB16GcCpcQRrasMP2j6K+rd1
6Au10bZqTCUUw/YXWMMxguCqpDxXKxgkUcC1I6UpM25uHizPbaErCI+enOHranv4/xRiYWbFyNF7
Rrm+W191bh8r4eqAQGFSgHU/Bm9m8otbg5xH4h+ok/HYgoxqH3xrmX2TKQfdkbUUZfwewZQEn8ok
OrnK6Ql1JVUdh7FObUmucJ+LMK2eDuFXqNGoZguIlZVyhqjJGcYNGHkyJEgvDoZ7AC5stgyB2Hst
HS8r6be49WlMM10i3FHX4cJwuUNNCM4H+A0nRpA4+2DGHvscQCaDGWPiig84Pr8fSR02KnEqrGEJ
jsbCpoWzRXmA1pYH2sGrYMoBzj9z2ds72EbmgnLZoc2VkdqYMU88rL3l/7nFguSs7nkZucxPfHwV
uc4Lb7mFpMPBZyHvqWVxhGjebNrQuyqIeAN7ykxQplCqBak65pgh+hTxKKoaqAMt/Gchp4HBUc3B
0eYY+m6XA5F+CDBAgsixSWnYYqHGuV7rnlNr+YDchi5kQ1mXmex7xNA7uDheXEExNhbFUJQuH/2C
kUpFuvidPTKpjT2//LV2XvmChIhyq2WKtBpG+qLm8Uc5s8U/W6xRMGn6ZWNMBt0j/GwvfFQ7438g
42MJjuPsg1khCJqITojuGzs4+xhv5cesGxAx6Ds53JYYM4U9CH+CR/intbadRxKvgGhpr5mLL0zC
8j3BtAbyplnorOIpwGRvm4kr586OATK94Yv9Mx4cAOCMSoMF6RLNnjZQcTtmUIpz6EzS+FTGCwNl
5AnD8EomF4Bq5MGQTcAj19mEn2J3g2/F7/c3H+9sbsTb93/MRj5jx9LE1W6H8B/SwgkviebJue1x
uXxRhku8DnA5ejyxmXBhlrFn34XPDJnbfvC9idGyKGyM6xChJPSE93hzgBWWGFehxiWbFXqHg9/R
ePQcRVH2HZXxTqGUQVEAqkFdBjrCuvft7LsRt97OBKiGW/ZnVlJiMAtnnwBPftG/YyrZdkY0RpYI
YkYCN7uREnO1gK3F1sveIVGQVbPcsfe/r7M4eKSgRmZI0dA2rNcg3N+8iuNIqKK6Q4BnMDN2mNGv
nGSkMIGm6vOuYJe8C438EPBK0GOZ2sNKlqPegkIhVEcMQrbHerQYbMdIMoTUQ2H6k8xQGNcTn9+f
0Lr6JHlK6Yr1ZDCHX7Py+IP77q+Fi+QuzPb236MRi8+Z3u1w0DxHPqYVCRAEtCJhEhNLkPW/1bVT
CxcbIrYKeDI3L79UUBTvM+69XxqchBeCRFqtP5RUC4Hwb9VwciP6EHSA76hmTZiP8oZNFoDjIrlr
ClOchw6LnhWuEU0Gc2ak0vk9r3g9u3PwU9YABmbC15MvQ16SfbBJySWmrC0J995QMUDqYFtzyFQl
L7ea6OY1XiimrJUSnSgwpqmE6aoeKsPh55HDlWXQ8FoXGweVIsTV0+Wqfj8VxEu+gn/0DCWdol6G
1x3TjGf+iRfYY8AfsAIMMajoRThRrZAj7fBpTUlh8R9GsZbHB4DqDcvFWySd9iUcJnGjcG/TcE/v
hxoSvgmluRTbRXtl6HXwibRULljIEGRyIeyCuShSVNqK9/NzVytCdS+a8Gynko4wLrNSStz3NJHc
f1ZHwgoeCz8tK871SPJrzDPzJDePNfx34dBkSMkMGa9YwNmYO7XcaCT0+okMh/e4UrVxbv+lThko
Ixwogjm6nJGwxImWyYywR21w34dF3plf0d5k0LSYrvCbIhhYkN+r+Rl1Z3JHK8SIN4PSfOzYrUar
INpSHOF+zGBWnckPB2YLqCUNDlpIrumWos5KSS9bqGR1GkZhxZMKkbUHoLBjjwwtL3rnsnmkfQng
iWhjHLvnyvU/ayhGiavLu2gGWI9qM+OSshMJmHTJNEAcRVFmUe5I3JLAxaK/imXgpdklipOAifUf
abLgBXl0dUS2gU6FmPLyt9lgI7/T3unD9OfEA77kM82oPCpcS4VnQtmxzoJi1jZu15CSKN8lxHuW
5q2efyjcHTOtRxMLcwADIp5LY+aPLjouSD6wuTWjOukO9wFx8/BkwSdRZaGViLAgF8MvEbSoMbI0
EodDN4XskCsfjFcqO/XjqOJx/89qosuyIuVEFZ89lPRCr4jtY9YYfJReBPe8LMagYlnKAvGeyETj
5CvQcKnBzYL7llr6QIEXgggdvi9SvY1ykMB1WjV8Ne99R1Ynt8SDAdzDWH4ZfzBkwR0km36gOwXd
FXRKClOkGsmlCG+LKmrvTeZCKRKXvhVKjfi8S3RENESfY2QAN9WAYwXAKA20ZALFFWnB3HISPjXh
t61RuesRLi++j4mZn5AujQSFjIR+d9+Y0f5zMIptvQ1uPCgy3hZ0bOrDTmoPDyqUEtljS6q1RFyQ
j1ktHNqm54Vx/aJOFoI7I4ZnoWqrHYdONycqN0Uqq4lBJvg0DZtoMWPInPjJvzYbsQZ+MlFXxXCm
yh06UF+8Ko6mfDbRHGrJho8aZ4ZAPPE0h/8Kx5JpNrL/bvzQu8v4fMADQCUnmZs1u0SmAiYpma1Q
bzxum0+CzRjiwMTT9WMMl0aYK48LlRQvPBhuW9LgcecCP8N+gj2KCxRjdxe/Os9IIDzftly5PuwF
PkcZUqyttgi5ZFbT9fKyZZDGcSyh8DxZfhDgdFZemUvCZR4plXWEgNCUQas4cQFpx2AoslmgfBP5
Lc/EgGAwY72Qhfjo45WtMdFMi/62AwNBQWlV/8tDSu4WpjVoBdkVMF/MU+zQE89uSR5Svbt0Z2BQ
w1i8TGPwTznRIUQ2B1CXujsomDNdLBffNrsnoaFi6MfYMn5RNFvj3kfxkHbyhqBBqPhnC+Ms0Eh2
x2Hw8zpymlXReX0wliQZY6DAkIIQCGpiiGNdHq1XGGvZV92lc9GGtylcvKei2P4Fe/vih1Ye3pAv
6GGlhRe/OUZqr4MQXsI+JEObFysyWp2PkJLDCJQMU6Sm9Eu0OGQCoUdFgYX1D7wGvsDMTBNBFsO4
mtPXRJDb0xR+fwE+lEGnu9/Cwftcm/I/c+yQM9Pdv4a9i2vYQFH9pZsBb20LXVJX0P4g20GEXHf/
QWuCcih9oREJMR6GDOZinI1t+vNPxmFH2D7Lyw9AT9uBUUAXY+IqXY06p8MqgL1MIymebWbc4OLJ
9nd559xCPyIydXwCCKH0gGC1MiCU2IZD2ORUxLhI4evwyNAEU6ZtQYUGwELfwDzBTv3HdzMPD+K8
aYAj5GQlmjZmssQ/IYBj+Xmyb8ORKa9fftZAd4lb0qgsPcONzy6iUr342H7BpqBM2PzPJueDMvbK
VoxAIg59HfMLN0Hnnbp5ITBhH+bwH0WRoNFawGKGwkrGc4b/CD8I0w+6e77E9k1jK2TS4CHCx6Se
1umISVho0aPd67pW+h0pVIwNEyHDoVS2cgD01YHl38ICyIBWohltvE0DQ7Em5RveopTjVcY8dhKY
AYyHUpW/rjLkGmVRyE2wTvAmcZ+m8WNAf8d1tb6qCoI6NKOtYvG4aeg/50MLUAuoeRTcGlKRyihi
dekES/bWyBPuPObjE5yrczMt1M6km95pbfzOe9goUc2wfcU5AQw7zuBwalFrV6HH0WrtnHYp9Ohx
r/EqK12RPtEeQz8e5/EVW7i3LvKfcFnE1rsthz+khFW/uUKYPMTc+kFcJT8TXMXA7xdxtu8pOPwG
ft4iOizYCNs3sWEpQ6wMLZC923Fou1swTJuyAuBFh2/0kdNvtflQ4g80G/NYz+1HlXObjsfMz4HL
KOoC7bxILIFb3rucfin3coy3v5IoaFzppXi6dwA4dPQu71J5x5HMxbsAB9peiCZQ5KBGSNldWv2f
KvC5HqUB2qm/q7AckEeJzt+miTA4cyIWop+B1q05ZVqOVl4E0ZTFAv5W4w00wbBWvbqqzoTMisUU
dOU1iii6Z255CHJU/hlb0h9IhOqKdn0RYO7BxlmJuQXlLRcifZq4eRgSyGiDabRtt2oYhdNEr3js
3lRC20KUjzKmpN4UE94YFiR+Pj48xSNhJyqRGybGM8rsP1kIv3uiAI5B7N+Dl6iOqGAKynyRxdsL
RX9lQUQ10fjcHSBodsHwGIh9kjYqgQS/uDRx8IMx/d+Ojb9HxifcPpck8sYmfC6TZ0cszQ2haxC+
9oOzKxOUJ0Hno51hAm5QQe4GFOF7qoizTGBzEf+EqLei2Dsi6Gbqk4Hv2fBwDCyOEvnZ2aOckJEQ
VNiGrXPYDGTB1ZVs/tfsiwwOpeYr+bPRQFsweog+8iL7UwRWcuMPAtzi8YwPWPjTKrlUxplkHcTo
2+u+HZ+Jcy9/tAMgvkWGwftgv/W36QWxSnSxyGcG7xGqls7NjiV9tcLW/mFBbH7tvDr/2RAJoeSW
cgZwWWKwE4DiVx3ilAOOGbhneyFKQSulklEwVV08NOOiivzPODVw+5eClotuzXOX/Mr05Q+Mfcql
gIt+dPgxuRxME48lmqQUlGGtjIKUCEOro2aXC/Hkr1ZtEd6V1s4dd+/Xzj4CFt99PFDQaiAOkTfC
ACX4rgsk+Bd7tmhh9poLQoq/71HK7geBKhJSWvIlwCn6cN8MsMtTaUm/iUoXDMIM9E/RyPvw5qL6
XUVFd7d6IQ2uvh82DPnl8h2YRSFZoW8SnzqNZms9uCgkw9TnlAkRhLjlc+ZxEyEKpR7OiWAh3Q+8
daMkPVZyX9CPgp5R8NzBLrCRJUgmaUydh6Cd5BSLK9AaGYogp+xvHCz+7xFaXY1PlZNFBpQkD0Tg
R6pzhuhAQsBbjMJ6As6JWvvHoATMb8zEOqoKZ+cmt8h71kuEutW+uKlpSappihcztu7LYTXVeWqd
n1RYQJyNOHoPYL3MYf8zSwkSZkNKuvEBdNT4e7T5Bsr7giiJ3rWDG8IAnsiWBRguGjk4xxpOGkvN
yTf7zRgUmFUkAyLkPxg+UX9zGPHEbfYX8gFmxIU3GQbJLKvMgL+MOWIYtafJWu6LLJOREQNOdjU1
os4d4wW0x4PVfO8vXGrtgUo5mq2F5W39NYVAiWJ0yUkEYRuyKGiRj9thuzGMJFvgLSuAeGJ2E7ax
VyOGjmMCvZfQ7c81MYzndvdzTp/0hVad+47Uq7syhjC2g86KWDtjEMKyQwo6c3wgaSMHRI0xRNn3
TuJuxbGopfnE7XG4l/mBJC/LyctA/dda8XsjIdMnPT6P0QqR9uiGybm36tl7W3i7aH29XIzU6pZ3
6aWYShC0u2XjfTpWQ37jcWxVz22DG+JHCDErAihcXNPbBEhoeJysJsg/MgkK7qMiPoDxKbxY83Mb
tncLuc/ZxQnKJrudwnY056hcmNh4tRF/xdDDPqUUlnQXh+Vvnzz4j1XKjNAPCMjNcAGi8C+ZYUf0
pp0nRXZguG0Ph4SPta+OG8Z/1WV2kv2cHkcCt3JlQmHPdGPNJ4xK38SqG0I3XJwdC3bRjXYxVZ7m
ZjHIYTCcEXHXbsJlSoWE4BXz3wxMGmsUUamKdUubTj1pTIz4Z1AQ5ctUPlB/SYPRRkY2kbW++gy4
YeGIKy2Ckpd4YEsLJOM3jBTEIq8CeDoiTPzFOXlKrJ9rbjVEXHIEJygKLrmXo/pbMDctV2FboG9+
HhHTKWlOXeQ8F4goDHO43o4N/5kTx2cWvYztb7UdjbbtaxvzGUcJ6aPqwVNbfDZxWnlpBzaKaClN
hK5W/EujnN5o8fj88IT5gvOWfx9lhcLWtD+6PHdxCEaV4eKToP6kYPyvGszlESasJN4u5f8sUAAY
JLJHxXPdA3F45+iVGy5W2AZctFoUeaLM9XVmiJJ5nDG0YAogDiw+Y0cZFqg7f0ze6E0ZAdd4oNFo
zTuMyXKIvlHC7UFshflcTpyfdhr9yZKM4G/2WufC1MK6hq8ltgCB+H4yYBqxr+QTXMsoXD56B0dI
K4l0eoSUo+XdluztczkABkUTxzfEHh8JCn7nuBtZuWv+Mw7cbKaKQhryoKefIeuG/1LvYypLbMkI
tCJysLZe35ReKiaoC8aZbRQ/AGyJNy0IYj312etE+NwdJt70fNi53xNggBPgwCMrNadUuAVqthUd
61dgD4oyudnGTQhZSfInGXFWIpOLOQ83s2f4i1yJMH8IilCfsPKYAphcpftzdKkc369PzoMHy+XX
jZNMlmJ63JHSFscW4BOX1VXJOiXGkS3IfKp0+VNjTuF8oP2HdUKvunpA1XAPNYWqHbD98sXERaJS
ZLCaLSIIF7c02G+MKHpJpxShUpTL4pTM4QWnV01y77rut8xKoVTBepYJ1C5IuQvVQGWU1jGAnoO3
MmaUQW/t9S8IMGliCQF4JFgQb7BEWFfYwD/ufYqy286WDKHnbHagMHSGWP4BYAj7Vs0LiHfn6iWZ
guuirfbiPvRz4z0BXVBZUnLw652stl6SyRkQhomV+UCKNBJ4QOaGhg8cIobpL3RY0Nk7dQaCBDvd
tgktl9Da6MYpUKuekA1QJgz2rWe7QIGD0elCaAxY3oIDLLoGThgOUL4NQwOKL3n/kYF+Nq5YJh6s
VayW6JKxy4pvV1cO/oN1bgZhaBbMFrgw3paSR1nONLmW3fwW9miZMJ5WtXKThf+lDtCBsSssu6mB
lok+LYYGw8Aah6oUbkNWwbp6p7w0ksgCHsCogsGqHcd/zErD+b4LB7+8C4vocY2YnPlZaH6pxqYy
rMm14IV1YfYzmcfoAuA0/dMRn0kuYxJUlFIMPDBKR54A+IyxHSmIAFmRLe/I9yPqmiYSlmcEFepe
RKKlOx9/yt0Ov49Eh94euG5w7OA3otgooUyvi8gvoGEwT+D842SQ0jDMX48UIAduEOVqQQ3JTBSu
fOLDlOKn5kJzEVUXsAPvdeKbZhXbxm45hR2pCtC73ts4Ndy0NQeZKK4dg1Ea/E/1u2o9Fi+aBwhg
CS/Lryn9xezCERg/R54URsuBXUa9FpdoxcXsGFjyWMtXN17BCo+BFdUIAEq/IOwy80nDD9WMstlr
78fK71+sjaVcGivh1VblD4v6+6EtONKswLRP6qBXhvDwAJaeFvzdnyI7XnKYasJMMJTuEcg9G5HK
tpVkWtWPGLhy5ZlovuEbmg4gcExaMEGQgjpjig9Fg+NFBUTt0OLyRYEsliaqsx+z5I92EpbHovdS
qL7iiOclcikefHMxHPUzzoMMa6SKTwAdmGsCpQmNBtVTSfjThToFxBz9d+Ta3qvoWYwlGLXX45sn
iEOEYSI2e8kDTmc7swX6jyPlc6hIXRWKzhw0z5NTPIWzT9ntVWAYtMVjw24pnR5AS0/PBawS681f
79qbiM1fbpxpynomgan/yO+M7y2LV6muArYFMFPWfMbS53TDYAxiGiSTago/LzPuZTI0UbKQdmZl
VvdXA5f9C30LsAMdHHaYXBgl3AticgDuop71CuPkOPd94tzk+w9cv3G2rnk+MsDmqty/o7mczg1v
m+JvHTAG5TO2rigrEDmYlXNIv7RPd3rXivuRGkn6kOVvlbSBVpqlPXEDBwyCYxQ/ryZrPKbgrENF
WbF4gaFO2MFzVQGsyJjP7+UtaHHLGJ9/5NSvKMlvXciQT2nXOM9qWKbKD8IhMQf2GLxmA1N9Subj
vKfBdB7oqMXc7lh5XhU6v8taI5N8P+kXpMbkbCwfJeOYdLUPnRVDL4AEfWOg/NwKyNN53A4y0PQN
hEuSrB6qnc46Zg5ALl5wC2wc0uXSXatqsNu5CuOaO6lyYHchlqIh6SAlqAg2i7rffsIGgbwPLcNI
Y57xH7Nxgivp1sGDcZhSZwGvMRtx8GPXbP8SVgxYK+58EI7pVRBLYYvLTKRiflnP0WsUVjXmJnjl
dDv0UpWdi5eYFN2Z4Wo0EwKsasDyzS6m/I1Gjp9FZb6GVBQdNKPzOomjnEv5gtzIY/6FXvRWzSOV
yB/PDOQ7Mm7+y7DCvY0LGb9X5atx6Vz0TwjzSfeg7yC8543PwYVyvL4IUajrOcEd1i4Ze/eqx+dj
TRyWKHLxksZTPRzyRi3M1Hdh5cbA3qFAWcQZXJUyp7Rw4o1xzm8gEa14jlyY9M4IF/gkJDtS+gk/
I8uraxYRYzcv5S83m76bcME5KTcx1BWwS0UeV3t+w3yc8aNYx3S+waSwFWAGcfZX8ZA1WE/drBM1
mOKLMGT1jXbRBjueXOA7GywZcr6HVTvsDKbx6GpUPGsDvFYiTKua0DzZhZSkO7gN+djeX5YBvgTW
SGaXtdJ5znJjgyHAJNlkmqLu4HGJk06TDa/Ip//A6KABZr8A2C8/uOah0zSAhV0BjQ5XJeKqkK3g
EoZMicxIQ3sAtSq8RBHP2kBeMq6cVBC4sQ1KoI5kjLcO/hWj2fIRhwEU+g1oFOk87I5ChNxwLZ9W
ccQYO+Ydx8KxhnsL7s4rtYT0d57PzK9yjl/2KI8eud2F/IeQFh1aDGQMpVGvweFf3DCfmblwysQD
P9o0G2QcbAqJggTs6kQxLviR2Si4IHC9UxQWGBfbCNpXxExTWj+4i2fZ1vlBGIr4G8MMZ0p4OH9R
CkO8VYoFigkccBorIb/xYMF4/JABpoksagwN6Ypz6ojKZat2NoN9ML/gQR0OWKEgYQ2Vr0HHea8N
d4z8iG0gLhAhhll1an04nGi54w0Dsuekro7QpKEictKpMxNkGHy7RKffZfWVMSMloexPuCsRAArH
BxDfmHXBtzIXw+8GyLitQb3UsL71MOS2UxE8WIz7ZNYythyAmLuWXzAk/IpS+NNimCVGnYycc+Z/
y8TSxbroE6ftV9Uxl5l4VyeahYJxKu+vn8L/oDczBt+y/ctS+P5NXVf9O3yGgeT1fdrniGqhZcF3
BYT0lTL7Ia5JPMO3k0++MRNYUV3fDCYAEin8V0z7+GwH+0xURZ3rr6/xiN+IjV7uYO7F3JigeklI
8UB9ke3y74rKhHdNuQ7/IAEgoDJeBMbz6gaCbFxNd8mBwLebueI7WPScnbDf45AmCyrfBe0JL5Bu
MrOoEeyoZzTSNzkmGDqgoSIvWBZVsjOvRh58PMQ+K9xO1l+4y3GDMb5BHjr0nwevQS4uhkTQhfAG
amYnpumAnN6SIIbIAN3jkNufNTtRdUILHtxANKV3l0+18xPnKGioWNY+obhj2YuoTNWs3cJVh6kz
uGya/ZSuDdtcHmvp9zfj3u9QsVno7hTu572KE0xOOf7Vao4Kjb48pt6NR6t4Vh1Cw48dMVhUA0n1
ZOFYg+rQSAyDMMNkPBH3HEF2Nnb/KtZSc3+CXoDGBhy3vAO5jv4C/KBhb7ll6ROYqOPbxGOlC5vb
5Mmq6QlikdJ6FUC92zrtLeizucesjpqpltFHLdSusf+kDjBxuP+ybehaHjeYSnLUa19sLDW5lb9M
oenTn8fMldRR0S9FcShxd4JsdB7nSrdmcnOF5yTmzGNmdResP7zFcRGlAPcpCw6Xd/iehHWdfXH9
Up29yBjvK5xBvinES5jSj9KgqhRrdASkpGemxPAS7Ss9gRQME5CYv8F1kXMt3vSe4MtqDJMJMH4s
ZyRPY8FiGWg/Lum09ndQ0L+1FXD7OAlZQurTyIOCXuJ9f6OFj3KWUbgVz1ZM66EGxgo2lCRE4jgs
H9quMVg4mpfADZsH5lCCRLDsYmqaG4HWyk6O9E04LbLvO0tkuxUB3TG3+MPq+NS6MTWpCrwgAf5Y
7YIzIkJzVEn1t1oG8hpeAhe07f+IKnVPsO/Iq+6bdiEldPgnzOegC+1QnpS9qtiNRAaNEAUQ+9DL
qT9Q0tHajHbHaSvBbqF3EAUA5rMezPuBLqF8c56tqO7Q1AEA2GKdas+Ay3k01AzXzGPsoBPgwT8R
js69k9IXvq8F5sfiMieMo27CT6nC9wWG/h8Bl7IeVLCVL7N6+CUa8i5vu11CQNQjMMWgpfc7SDhh
7X5UjAQZ6CcsCqGwSWquaOL4b78lLEUzKnUikAUgcpI5maXFFUgVWWHPAUTfweGcgLEItC5mNvGC
n4TvyO4b5x/+yrIRe+hjyR80VYC5eH2f9m14bznuf+Bt6H0EXxURhtqP5f0nvTzWjWvINnhgriHk
I+nZrEAOpIJus2xxUGsLqDLH4Iw/QOJgQGx8IHAIpvDSHOmvVyZ9DZ1qchEKmcY6SxwbymaY05KJ
0rUMRbKBCZbAVhHaBy/Bj9DlUleRtF1yR9I2M4k2XHLRIiyckoJoxfmZYQ8S3138BWNxnerhjhwQ
qjqmgMqSbrvxtalW94OOS7U5KOoY6UfgNP/GE4YNaAXglh/Lj7agxwNC5zaVbfVuTDjwo9bKmzgU
xLxcnDwpbXHrn1ZifkZTj2QrGnTtt8QVecAPA/D9iPCUmAeRLISl/dkT47ZlrJ+jfSshIwkZFYDp
3uromXVY5CEqEp0XCVLpA6UVIwZxd1ZDApnRyomN7RcUn1lcjoWniaoYzwFWIO5B/YuaTMcgzd99
E2dcdRxuLapvBucYwByofr6hy6j/Gfss4UxJCAAYHRFFYdxHIOyCPffLqHw35KkR/+GmrwL3wiTu
qs50Iu4QwAlg86fgaFYAiC4mhuM01x/MZFJgqx54TWCQBKA/oljPiL6D+EythXrxn3gCfIlqwCW/
ReudgzuKBUO88FIXzDIX6Rtib/uF4R0DkYK7W5O2FoujCLtvMh4GdiuE5ezSjmlw0YQLZFd/jyn+
I/KBuKAREiRsHNnH0pSeWsLbZhy31iv2xLfcGVDF7PSCX3d1OTFmcuxm37ZrdlDb7PaXdXCvthr2
RuVtcJhPfebdEjtbPJ6sohgsDj+8+jlfIaTwF45HBCinCCLuXBdbdZ1ZuReCehDf5eh74WxPwYfT
4bRdHJWeTWQmfukIMyAqP544rLH3noYCf9qUg6mlJmtZ9ONGEXI6Aovsd6fYriVDnHM9QLGVip1T
u7xxQyZOy1yeg/QgoMgMLIToA+bcOMyiNuEpMjknJBcydcjf8cUVgDw2GLmWTG/njvU/gKMrl0BK
aCQHHIHNTILY3otXU3t/Gk1QUkVvIfk2VERJ+MEi3et00Engwekt+A1SU1n1VetA8LW/fFNcKKZ5
X67dEjyta8AYOoCFMt+djp04xmQKlmtGaB4S3u1f+4iR3y5gbu/2fzMW6fEhzYrMtKu69m/CPqrQ
bbIexoQgd6z8VXypBgBHHj6+6z0SrvMM/3pijuEW1kwg5YSMJ9gqYmyJx/t0G/gYGyVs7bBEQouo
eS6vJ/wwyIDPuuUKcPkL/fCPjFKizQGKTq1jxxtflO9ClpewIBSljaHqnpZ4X0svaHkGNqtbDo+o
5WaIezgsJ8xzJ2/YivlaxUTAbbgH4+l/KqM4xLuqnHlwfAbiK86+xRw7W+5ODF+G1MDVuq5+9p2x
1T1WsMf55GHqEdZW5b3FPg8yo5WhqJdXBQQqkqhThLUB2XzdhGuBGCrY8Ao0Twe5k7mckKrmSUBj
dc0qfCUCjk2xsPYjLj91Pzr65MWzUNVDc0QyzY1NeB+fjHMC1j27BI7l28k6gilMXTNdTcWEz08B
vPDggtMvWiJrA8iWIIcsFywvhGRR0KTFFvTv1RG/UiygoaRw2GcBDOiceVycChLR8IXUUc12sabp
YsZ9UU6ll0Gif9c8t5X5UCXDTy24JxMUn0oCFulB4gWjeTENtGAQZTakM3y7XnyI4/ShjHtWrIvv
TpFdzg1YyHT1+2OEpAw0zQHioikUXwwM3Vhw8c2IlvlephKKR3QLfVaBPvM0Rk01tD5/PSbOkq6c
rlhCpWCm3+pQPPKq7NEpyu58ateh8ALjmGuVc5lgyCl8H167HYfWNptrRj1O2QN1aiV9UDIrVLiY
NZBrRs4bG87Y3QlMZg321TVXmwWuSiKAu7/dwNFgc2DB84ACIawW/2DmiFUL6gPqwkmokL2Mb1MZ
JtThIxA/lkeo/XRd01/wjikXRJKywk/U58U7+aU8YxHWirNIXAAc6fxdhlyShxATGfsBGrnHvcCx
KhaJ6mNGQI2NyZ2z0nHTUykD1y/RfpxKrNaiAReJK7xrODs9Ey1peVabqi7OpSmfOeNEtadjFApA
vNr9gpn+sIZ3wtIxEpgekxylAzsp7jUJgD6WGIUNUZ1mysQllzVO9m9bMOCks6z8hAJEWLXoGr6g
/EkV5qNbfDwRh84UsVgNgSscTj5lDPU8bN0e18MBXdrJSuc6oLwwVxp7JGfIfSznrzgAUZ1B+xTm
wSly0r70Q/6QvAfRjzF3fh+9VSNr8uSFsOiLOR2vPsj5hVP3Hxk5+269P57aAKvtGo7uNRvkzUnW
MogWbQxrWMxC7ByuCcIP5geGl6XkP6Sk7VPly7WF0wlqcnfiI4qeXEbQrVcMdy6mU7RacPxOhwsm
uJjUXNdyR6Y1MU32C25jWlbmF9IXVBuWRK79l2SQ6kzMSABERkXRTew81bAL6CEs73LgChFQRJzq
aD06agrQ+nctboioBeHosFr/QlT878Bvj/cqB/xIYw3DqjyfyiWOZzfsp2u3S+coDDxo5q8Gjz0O
Mf5wTRroGQVzBdJEZ7PIOsFwF8gGlzliUjk9ypm/pe732D38kQGXdIN2CAASbZTXdgADTZxHDgZf
CLfN1wXN+jvuREEFJDX4z8ybMF4FUqqy7ZcZhVPJiYxnJwdVVpZXfCvpyAYest6MJ7qg2iQLy2WN
44ds43gqRUU85K9Mqj6fgPawbptr1sG8/oAJLwUMo5rTiHNlYQfF/KbLi4TyK2Y89CJi96IAgu9x
JYyuP9lwI+Y3uE2ksfc8vbLhfOEnj1l4mHZG1st4CvOkhZKQ0zKaOeXVKEis39SMCpeN+J5zo1/D
fg6nt0r8iuOAvcz3uTfg5ni48vfFAh38Nv0jblQ2mQpY5mXfl3ymYmPV6bjTIggNKXC5fz9FIS7D
+RRkb34xQwxmq4k/rcpO/ITTTcyoNAaN5hySBZSXNYQXvAX4DVG8SZSYjzQcuPU7ngHAcUkpYq0C
Yt/SwMzyUBNylDWln54bm8FIB6XvRi465Or/rAJBmZ6gLZovVtQPv5DQdRkNoAulMuVgy5gmgqJf
lp73piT+LOFqP8hHyiy+cRZJMbQAiGAFxoyq25iqH2h1lwCVKkBTQ4Z9z6SPkFEwCxlGh0TcwvwW
MT1XpFdwTmI+8mBN4QfN/1UZgpqhoIv/W25YbQTtZ46r/ebkJb7XLcWRfopTfieHmbCUqcJaRgsP
WCQulxPTbhyrii79hO0zV9UsHBbm9vbBdoSG7At8YstQAuCUaFBCPs5uZT1ggSUzUBDGDpdntMA+
tv44SntY+HG8AuvSndqQI0W3KrLH4+BLmJaCBNue3+hhYFUxpSmlXhFgRBU/lNvDuelxIdV4Kn4+
SZKM5W4ORHyPmp+0IIm4PR3eNA/ePiafkH/jtwzYhGcWdxWe4/ED52qR8gkgnZuDRnIVib7Wn5Yl
ojubKJyAaowCcXCSwfP6j2RP/PKx13zANoYTSdT9TDvYeBsf2xbTJzsQrLnlrrYjRlTlLFNsnJJK
u8vfZCio8Ftr40lgRvejQYKCkJ2eaE2+neB/rEVWe83HLgD/IiCGm48C7qZCDSr3qS0D9sxZ3d9r
S82nCKl0YQgHtnM6NGis9g7/1rj41nrezoQyeMq27nfsyCbKRAO4y25lwjWOpqGDcYt7zbP/v73K
OBVDIPSsM8QLAGbDQ5yG0Y+8jW+fILAgKum1toaGkjWa7qoCjhTRSMyyHV4oEU8woVAeCrkfQIhz
H9Gbsdy8aT5mQ/G6FnyoEgK/tMIcbjxd5PvudmTZ9qLgQ+WhRNa8ep6RbtSZtSXDcMAKgCyXkWki
/waDHWIHeQsra1XHzMvc3ByP1BR/IUhVd8dQORfHTv6xy5S3c5CmnRUuGJowS2yJdVSvwXiFJ+Uv
zRO25eltVfPTfDyZdXphB4x3NGWIKQdt8v/bSIgf2DnGYv1iI7e7WQ+B9yRrZhek0B5gqG38CdVl
EwoKLlhCbI826WMy5sU11102wskx4vljOroJgx/BRWQS3QYfAKsF3NAWnsVO7PsZ0md63obqW7Wx
59Us2+dRXiIs3cEWwuRWiIh05iIK5vSQ5GK1DtCEywa8VdMdcJr8yOU2o/WHoavJ8wh58RYY+Fmk
Ll7HjqcizgWaODD6vNJOcLIqYGGcjq3JE4M50UvlcJ7HPUOG9/H1ysNR2V9mZz/dNf4+7GBYsB2Y
molTI8kuC3KQw7UWFO1irMoQKHYhLdOFoO0dpIKH06N4Na2IG+5O108vGnYhM47Mq3+fLC6KDZsF
50u8AnpiJsjVxHI+LfhT+T0Mui+xREtgths8a/6nqYmJP3nuHlV9Hh5fxF4ffe6nIwLmOo3cVwkO
UseXGMswBO8UulJljzYFiuVz6/oj9wMqCi5Hbyxd+qd9/rJKMJqdsIDhz6AhRxopfNx9YBaQj7Q3
ACCM8PFkg5oGZnUaw8ILQcimL+vE+U7vxt/HI5XkMjhjgNwn8N7BiYJl+qIxPbiXPagNkiS1aICD
0rKE3aVImzpenawkAccyQ4VYIn/wJ5l4Jpz8GpYSB3QqgvpK8Jy3sXPUPsPeOc4jB00ZwA2rt47+
nAghcV0r7coPdkAXo5IKyN/jOc+FdsQvpVC7RV84cVlspcWHSssPfdT056lfvhr6FE4poXd7tFUa
rvFOjML5p12pFXVwhZFBdg58j5aOa/bU9t2K6CguPsQ4/awJ9ZuhC2dL8lbt/xF2ZstxY1fWfhWH
r4lozEPH333BmVJSIlWUqlQ3CJkykRgPEkiMT/9/69AXXa6I8oUdtgYqEzjD3muvwaEtZc1RuHF0
yrbO/sAx5qBEmPmGcQj0dyd8uNid3Y+BqqtDCioBHZd6vT9+vkBuvBBIGR8PS8sdWCJQ8fXjJpCN
YIyDxAxRc2h2d7ryxgCX64oesEPxCgApNlsBWmeyBzKnUl59lhNsc+yrg1VWywfQ9dDHXHSOU4xj
vbYHK4OXRM0mwpElxex2kEAAtlyidIIZWikuOVS1UnRdzKe6jM+BT9DYRG4fMQfcP0ipiJ+UP0Me
Hi4qk2xNiOnAL1zlVKWaVANDB5W5Cwqmrby3ucdn59z+Unhi5jjrigERomQZpLMZQChcrlXd0eOc
hjTpDoCSPLhSfB8w7OUhI0UCkpR7WC43NzR9gBBYV25qZ1eSoirWMzNuEZDEG+UksacvMTvT5fnY
fGOOg499hIxYXHYGmMUt5iw/RnEJl4r2axGVwR5zAp27lQlUPcVAUPLsNVSNZWuOV6fFO8FVAo02
G85kacx9jPqE/wuRFK+I5nXZeEPwnZg1F9zTgU/WJ+jKHrNXxxyuItrnzudBKWI0zrdvux+uFIBU
GEI6RGMdlyphnjpdOSVJQvWGE5JF44aMxStBiVrJ1UTZF6+of0DzoahfGem6nJR33GHrC9HmZxjO
jPqCgdnGPuj/RhAyKrrtB1ldLSkuFbJJsWTubuQaX86coOOe/BTJEFUyOWjU8Wcd5Gc8Nas5+bWT
KgFaD2g1966wy8LFTEg6s6RRaVGhgLzAT2tAA7qUv2jS7xasL8jFVB9NjBRi1sgTSxTLVHO97slM
tNSLx2AinGG70ovvXy4C93xawjzJv7ht/BDgdEHdphWJo0zRNm1z/mJsVibXFIwiWTfzzo2Ijiom
urF+kemsFaWbqgUVWmHplutyzxpYMCtkX9j4B4rfIzgrqwMJ0sPUesmNel4h5asZwvZybQImTDGk
QxMnjDgTCN8XHXLbmo07UoQLsg/pn+Yj2ChjnJsLmLY5a9ExX7zdJJAY7sZ6GR8v8E5zu7Q1yTOF
rESW67V14Dznxr30nfoZHtRrGWTOB9BTPMygqQQfrY+omkcrv1laBobFQMrfzguU2NLeyuCdc8v6
SBGopAYAFaHRAth7VFu+sI/61TPPQ1R/b9Y5vZoh5/KlzxPd9jFGE9hO7XONBKH2SmQmemEbID27
kdB6eApuC0udVtMcl+I8ng6uGD4LoWfAm8hgJUkRRfjOPUJzr3aoljKxKtKZlh8Gqxsgfj4gMKdv
ceOHhHHgBUEMfIAeHofxuWesZYvbUPbWlQN/nx7V4rVLw5u/qBoY61OKmZPVwBu/5xAQ7x/yIvaf
UT19d08QZkwLapasTvmwu2xs05FWgiEnhRVjUhGWqO/xhk5VWK3rj1O9Zlet6ZmmOVoPkoGZZQMO
opkHHjwP57ke+kNuuuTK96v5ciPz8bI/IqPLqbr1dIdlwPpi7eoDH/W+KDZmVJph0lXXUS4XOlRc
c/NamuYX3814ilTecxyY/jBu3M2YhbLH0/kW4yzwfM3IMFTjVGPF4ADGfqOujwhhrzZzcDtdDuhD
FVtDvj1YZQ/jRZkrbgjSb233pq3/uPtd9SwuFhHP5Q1uMMcr/2hYwiw1JN4FVmBThW0TNpFc+xNk
jMA5canwsOtQrQBsizABeVFRO1DKgCkwDwx3bB4vHKSrmPW3OAl4sAc1tSHk/pHN/nIxIxo+bmXR
HuDbBwdb745e//Re2efiUSY8kTmAXw0rB3uGgnpAXycpKNHlhIOQ4qclc7PhUZkyCcQ7ZclT7GpY
0vgkvyRwByj4k7Kn26nrg7hJkA3MnSX2ckR4LSSoGGEl2uA0g80irulKLVUM4K176Ial45j2gNBg
MpSOffNl2Tiy0ZD7n5Yjy2NU02rBQ9KpKBng9yP7oDQfUKTcVLadyKDGVY0GvbnfP6o9NwRvIWfk
U/bc/APxG+/DkpwbEy0WROqE8xeNXvqJPoTqm3Hme0Y2bNp7OjZ+ArCzQyh3fvTm+lC0FGJmHT9h
vQ34K0ya9vMIbX3nN0c2VNFj1LakivWL1b7LBAMaJm2HwoEzHivN8k7E5Y3nT+l11CLGClbJ3YSf
0ldtczUaHhXl0YPrwBGyy3I0HOeCMmSOw0mncSOrQCHYtmVIj/GXZEv7X91RKHNJcuAwUa7ZdBsb
FpWUbE1noq6yV4zLGMmVJNMU8LFYbVAb+APlik51QaIKG1IXSG9hQrzcNc1rDiSDoTsMSdPkBTzj
M/nqQKnEJIVC3qlVvRjE5+xFG3Vv+VnIDtyVDXTBtev33HzsTKKIqZCGm3gOXiOSDi49L0lAdSav
ww+2ag912UcI3ilPyCoUOQV4ZGlIP9iPktbydjBQY18wvTjea/aFpctnVOfs7bHDd2XQ1dSFYT5n
HetqoXwFhoU0ATJAAXRqhp44BxyVgR1RJ6LaPBGlEdcGwxfkLg+m4T5wZ0JZGmlpN8r5sEk7lLIs
+6JSoGCD5Nc//zyNpDmnERvJzLiuVClvBanVtyIK4t81X8Y1pfjGWBNigAxnLddVbIR9F9sUr8eK
CTjkO0t4eLcezqID+fG/a1aFXJSfnAUfrIUZ7E/zoO8x7Byn8+j7z0sJddTOkN5T0Sd2LdlBn4sF
Vvwo94WZgdLoQ0Qr5i0OSZvVDIoakakYczAw4Pg07KiUDhpxFSb2IPww9H2xzpuiwHBjJViUbYE5
hFDo6kjIXAbwZfY3Ljova1vEq4cCcwFBV+IFJANglfhFDFPAKNdT2B5SBJfYCuqrY+yAR7J6pBUK
9kWA/1DlBTkvqqfUHSNlDK3O+KEYFarKpnvAtSQGS/OOAeb6bL0QwSOx1aLN7uzjEYvna5kKW9s6
G2Rl90d4YjJrM8+s2UYH2B5C2byvyoa3587rvduHXxaGWyBQPJe0xG1jQa12szTMB4HU0Pi3/G6a
EgOKRQXV6VkHbQPgi63b5/fwZ1SOMFxZfeHSvBZM4Q/1CmPhIjn1AzZ4TcfJh6lKTc4v6OKyMbi4
cBwU8/04tIcRyhyYON/iTBdZV3KtkjMnDAYpfjrUr6jMfupAs3UeJf4Qu1vpcNLuXFkphz2XHcZ0
M8B+hqLBSrLBYsbbFJoVppvxdtW4Z+ranaap47XXp3q4Gr+fxAISuc72H7qg6oHKUDFoVJIkbaUM
GKw6zYLTOEPC/80ZPKooR+z0SFtBo0bynPU4DUTuxmVkhLMLvxi60L1pNXo969XL9jCKfk8Y/Vyu
8fY6MERCbYK3DDaeqD6w39a2C2NaKcYi3CjQjL3jueQ0pGooJsYzS/wFiZnMvQEEMxR+F07NCDJC
CHKoYzCJJCrPd2sUvdKG8ESDcwWfKH4aEyaKEXI81wxUloy2bPQyU0iqFFoAd8V4BbW0rQ0KOWwv
cAOvF6BOaLj9K/GOTJzEMS8AmdD9CPiT1tgaCyxsYBCLdPhIEN7vrpIerfwwlYG8Dak1xPLc2rLZ
eumm2x59REryO+cT4CGWTsvUhURT8GjNCdaWswERsBLAy8Ltn3OONakNcbUTC8h8uDv6wHJjg39O
uEL1pNf7qggv06A4dsZsxBThOKCEgXyNlnl+DDZWmBPZ7zPLmxTLUzQS4Cl5gNuuiysL7Qojp+Ov
RZh/50b+VqO/YT1C1NkR0aPqxdwHTh3eFt0rwi6kzD75h7YxhzRpnur13N0ggHoLSg5oMk8OF3O+
dEc8mvzDQgFwBxl7/2KmOEkAtI7+j8WFNE0adH4ve+RPNcr6l8Xhvi8CZZmhEXcn1SiM80liV+sX
wQbFH2WA5E5zBAs9Qt1y8KY4xYU7H5krYiOxO0BpdcT/Ag6htjrBAWBWSrDJyv/Nd/L1iqZC+uif
uiNAT5RPGwSSgG3LfqpiNonQAGdKhsEBwj0URQO00kCl1hS1PiOjw7Rl+3CRLN65xBODSnjTuEUZ
baFPGGMLj8gKqJagwcOjZu49nN1zMy8xic8AwuhfOOowtL4IgCVcNhLXnnxBGF2BTsLCnjsqM03T
OPxYVD5gn5XGle6PIcge55ZGE/EZfKKVc/4CElLE+C5A1y3kTnbWrlyEDa021yiUEltEUVmK/s92
gNDNPgYtJYaFfeh8452+2DwcnaTzauInK50TsR/nRpBvciuOLqb4mLimrGzJ5RocCb04gAnIEh3w
CqI+pu2YOIj5U2fK524UdMDo9cIZqpjDMPEOyIXheqkB2Hm9AcMOa1pY+PoiAco6Z+88fRF0ay63
0SUyWWTEG4g9ssJ/GVtYjyCT0a0yvmnOUeDu3oHUL/CptsOlmmV3FVInJl2ND0F0sNI8OGH8lov3
4kV3Ok1p26X8pZlpSO148a8uuR6URBoe6h0VoQbRnNuwcpHxuhBOyIFbf8CPVdVJ/SlixkXV9kGU
IY47EEpKgcW8jxsigJFQgwswuiYwaGEMqQnP6GNTYFKciGm44FGDCKLzRHCsNvciyJFAL8xdDowe
YE5xCh1YS0+dBIZOwp6VOZPC/+x4EJEmoFi17vjEIrM8YC293Sxl+ROM7HXxWCBTNj34Hbpg4SBj
KbeZQMyvgsk3jDqOsgVHZWn7rIGYHTdbxdMwAp2v7q8nmAV1ndwShlVeTmNeXVE6tYep2dBxIbO6
ob6nMybKlfUbY6qBu6RFQu1TvNiLHSXAGnG3nxH30NlDq6KkY8gClpcOrCXmSHeWoJowhLY0jIuh
aykSW7C2pQP/lSqso7mrWC3B4u88Z4cRJTwmMUfris2VEL14OvoJqOYIr5oRx2+4W2BvFVCx2uk4
/2LrbtlWUoCWgFVhEhFLTiWdjt3TReUE+zkZ2vrA5PA3kVKVgl7NLPM61SZNgQcWOoGD2ziQ5PA2
DCC2GHqsDr5YBoeelzwDG5lm5uKEFXdVICC4B2WYHIKdIm5rGgXGkFwi70YKVSMwcCCGFNtL/jb+
1Fc6jcOF0uiCzTSEMB2prFY1G8Ao1pH9Amlum2VmMQfToNRVuJqzcVnZ/j45T0gql2OC2SZBeNyX
9RlN31behwmIJoFAeIbdiNjD2fuhcHU7k/Z64VQlnm9Yi2rTwkbwmcob4kfpSU5tQ8DlnvJkeVrh
QllRR5hvKbOwwAS+nomLswETUCOIPTcnzsAj4hGzQZeHu/3bWOJSV8TYmL2HAY8bVao1wjEbLjdU
jbAP/IjXJkNVO/nYJ46uBebdo9vT+gUlKPtxaN3XxMRn1pwX4NW59/5j4fNwxKZeVnNn3xe1/W+s
aj3bpRlRvPr+41iDYtAjMPa81cAVRDpfx3EbvEec6LnLS/Gb4etiqcFGlWEScVpMGeXObO2b4/bs
PxITpTYMLAZ2gxA+EAW5LzDH7eW0S+JhyvDDml1bzxw3YPY1ITg7+FBcSbb97SLZmUxUjTeQ4tqe
PtdYO8AEF1kEp6hbWEjUQ+rLThkmwyBpg7fu11W3PBX4ExJS1b06J6a6CbNugK/iWE7pehwf65nz
AoZa9Zs1UK+mxHxLICJg7qp5GttmaoFyzSOgVP+IBtfHD5IjLmwokYdJ8IzvpLfBCR8rpn3AOCmD
CZFzL7oMv7IYDvGjC/WR6QUiCIyR7MiIAr+J/AVO5aOdrMwpAewhWBiNBYOe5Jy3n5ZM2sgkOlAk
knGEOxV3YTtMNNKnT5DQGahzJFl5VzrSNF9A1D41Xjaf8Wfh5Yy0UHYoUfs0z/NGMgAibvgK5xsr
7JFZB1yw8CbM+NkWS6RnRyXicXV9MqigU/TJRBA/Wi/lhcNDKM5Y+n5Znj/ZgZT1O+5WgGA+eGAI
glyaZ5zlaKZRLln844Lvlp0QoCXPrmbpnMj2Vg59VoA70D1jXHnj5MJus5SuFXXPb6bkJw4lk77i
XCfPqGX43SNurgmfF3oZjTFt77k1TZU8p4jnlUdVJ7DWjD0la1oQY6LiS1pyi+0Y4tcO9yYEzw8O
rc+jWzIJNmLVVdvJzdKJP3lGllPT3F1bKt4exKfC9zaH1E50n5wGyoOV74XJJtCXhDZ9yr38Wdqp
q9l08TVfz+9QCepoMYXpP3HDTUuXD2Z9cUmBUTKVxhkLd8BF5w9nWBjV+pJ6rKIib2k7rNRj4Qyk
hpMHIR+5Smh41TNdcAFxm6Q97NIGwxM0vHZONwcG8ugwLS+cShwKKCz7+MFyEPdynrOZowTWCsyi
GUUEAluNK9HZUcXUonDmeRqkx3BBONbJa/RzbaKPO2bQf//bf/3v/3td/7v4J41Ws4Ey/a2b2iec
fM7j//w9dv/+N8zG9MsPP//n72mahCG2xsy0wsDNfD/2+P3XH1/KruBPe7DsmKmccJ58YobGUKK+
CVdilOboY5EbZF0MKQqagG25ZeJ+XUwRgkAeFaRfjeNtJlXR47lds+Tn4+v5eLruAwo0c4eTF7fN
jLskzQBOvNPt0neY0EU3pkAMonWsc5tfK474BZ3hjuCMPpz56QqyXB6WLb2fIS4zw/g4EN4rdbK2
iukijn4aXRyuHRPdwFd7qkqNo/CS5Tm7nbwQOM6ZRQ+1+9zFKY7j8cPuazjGoM0Orv/6MQbRnx5j
HGZpGKdRmrlJ4v7bY9xXRh49xmdfexwiJlgvPDAXrJxhFWOzezSIRKaW9+lY3+hoF1mVM+4plBud
2gAI4DfjGTfyGjK0B2CbcQCECstBEjielFV0/GzW9L5eKjzssInd6ZraiBuMWUq8/qiO5X2yweWm
hFNO1F9/P8/P/sMXDP64TjoY4WBG3vIUjtFNDzfXOeF+DITH9geyZepF3iXLw4UgPSKp01xEhJdC
CZUryQAo6N0KH/CFPgATOWpSkER0eL918fi93043WlR6FEUGv2/sn/YZ/Vl156UBs60eO9+PZvHu
XSKNXc/9UebNIW8cuH6cajoHGCrRIkeUAzNw8crULSwkMtXQxAwGIR5rWq9EfGsDLqy+YAyX4qr+
GMIBNCuBMlR1KW5shTM/I7G9C49cUjBrf6iq0gi2SIbD0LaHIYPaQekscpFQf3fg9yPAY3USQpIh
F9+O04xXLm281B3DEn4UYcv4rOqOGpGQ5XSkaUoDDPaxkCHGwhrtd/Jkr3AOr8DtT+10MOGCEcz9
ktCqyxwyYDAmIxZDkFlJOqzyrvQx1uggM7oh4weh0JjTmZhwXsrMckM2jm/ovZZecoZ7QbXXzc43
8TgJFb53ebgF+mHXpaQfQSe89B4i+t280HuBZeN5q/kTP3mLT2TOZ7C9i8NfL7FUK+gPJ1EUQXSO
Mm4yNlAUaQX+4SQK2yQ8+dho10RmRZTEfHJdHjbKWW/tBIeNjQWycaOMBakVxF0Wt63Fgvt02umY
czKO6xebpIRJOgTBL10Wf1gNfG4WB0LLF5XoWmQqStKJTWlEYkWdaXWW8nfXv6SfMoY8G1Alt4YS
RM+I2zTVYDY/R1F/fYwhP4Q4r+MdmIIpym/qc3qivsN/9X6Hulu52JxQoGp1kDYJ4Zm+FeXIZwtO
6uc5uBxylFn3ExagIuYwHAq+pEeOAC8gqWa+1TEpqla44x8/RUxY8S0gvACWxceRBYAl0z2D/m9j
FdzTSt+YkZKCwCUbYMS5+NevyfvTQRBFHhYrocvQJ3VDXxfK/3lNjt/FvldNKC+a7RKHz2/Bev7F
PbG5yKW3cvqJ/cdVWIM8iC9vspm0BnwTMdzFf4sL1+3ucIP9veJy2HGO+OsPGPl/XkeBH0ceBNIE
pksS//EDBs4YxkVg1ieRwbWGCK+7RVbzGWeFhxq6sC2KBRFgoXYnKRKaZdyGmCa7HCPYrdcjTBgO
YisrTNUZptxuSG3z6RkWwWNdc1iLJfRu+0tck3vkhC7ZcDCQhPYBQV1FBRq0lt+bVPKzmyrI5brA
+mtzJsCWKCWPBQNP2U3ALJzqVUCGvdGojnQCOD0oTFdAEoY0+9dPydNT+LfdFkRRkGAwj+ydJ/XH
p0SLjQHMRsPqVvTtfsbaPuLnSGOBCEB8EaHj43S8LzAG1TiHvu3ufelxxpDjoB32Hz5T8qfPlPpu
nGaBi/NUFIf/dokOTjEcsZXcX6QhVoen+si40QdcqKCySpmHrtwwLDPhl7TnnNKZxVmmh1ahOa9I
loPE8vGvP1egf/ePzyrNkph1D202ybJQl///WfJV5q0xFtsIjMCAxY8YEyYDBkqJX96rLkM2wOiU
I6ooE2Kc/LvjYj9zyllbxIA1kEvos+6Bcp6k0FH/HwyY8HjbPeURp1HxWVVQuqa4V0PfmPBG2qkJ
ewzx0v/07sM/n7QZRk9BGkWhH3lgiH/8PoHnuWNoJo+yHARDPIo6pzbCi+T3ZYEy39Pg7hr4uWfw
c5cX9sHapi27eTUjyUDsKkq6FcitSMMDOQfcvLI4Cgf8JwdQnDBmKDnWwJoFLDj4LNL5bNm3EbLT
w3iiOV4i0HXCLqkiFqZCYd5gJDu3+xXymbeuA4Kmgh6vBwjYBM3RN5EjJJn5StEXr87HbhMXPH9M
mPP89ev29PX/+Lqz2M8SH8SdNx4F/1bqoPXO6JrWDeUU2CfOWqNsVZX2OMD2XWlRQIYIy3rQ6TaO
/OeMXIPaLAzR30s148wc0UcQGTrMv/5wmC/8eZdkMW6aQcoBR9yiH/7x7e0GSY93zvevVp+U4lgh
7MhygNyZcArLq67Df+UGFC0RHWHCWDSHn1lXlJorPCvrOuRuBJ+6ZxDJIHT+EWUx1RoctNplpK48
GuPxYiEwsTAxKk/Jm11i8ErD0blsdpzJXA99qOD6bjt+rkqYLjp1devqZK9XAFHdCxLKW8i/GrHD
Ipq8w9UUb19I5OGKt7QqSSIz82cbmbUkzMMAOFhHELFAMijslaSrd2Da4veRuB8ZgxM/AYg+Us94
YPsG451UxgaJLF2Xnm/CGAtlPFw5j67XU5YTQT3pGj+EJ2Bkq4p1W7BDOxCpUxq+tBUmQn4CQBkJ
RB4glo3asH4yBTLGGzud425mUAkXA+QEK2sYUOGkgBjCsgTod7h9XFULc6cZmL/OIDEUsSgACShu
vZ7OD1WkBDFFExWWnEWzWjhwoUNmbbeMPaCL5eA3o1Z+geQDF24gDTkXoCelTEt/C3ua73fl2KYR
Tc+ntzm4SqF1qon9g35eZcigcTteZ6gsTPbDifCScirQ1MEFkAlnfSTFAqHQyj7JrZXwKGCKngeR
4OhpBcwpH59Tl4vMGYBUZt/Zr/OsJlaRSPYPFSckgnwpenzAkTmg6YfEjyUPd+QuWom1v53Tf7HY
Tcg40k4iKQOgrZ/4ktD8XwrkIFd1N+B0ZqiWM5wUrM5sAGC3Wl+ro7Dzt7AEQBzL7RdMY1morZDY
k3JIFhwumFvjuEOJ37ahcxuf8h06w5Z/thiyC1sZy2pA2IgTrrDxbUe2AH/9zYotNF1L8xr7FQy6
3xWYEutacF9xEnbWZvUPYliwdN7Eq1NobM9N+1BNBnsvU5+AwILqttazqTXls+LY8RQ/WEK16BOQ
rd/s9gMvqa8HEnV4eOcQ89hpYIu2LL69VDeCg5GlJ+NXNsG/Qqrh8tlVVBGe3H0oNiqraAxK/Nfy
H2MQfumS+sU/ejUl57W04d3KKCeBeAyK8zacovqyB437bur9jYr6q2U6FyvukJJ+JB1gHE4LcPgM
KoU1zN6cqWBqL14Z0D0lMMS864pTECRfLHTVzwvP0JKLkL8wahXWJCEkEwKKcGgTwN7iAISe3v0k
TVuiweRMdVGyrixWZhlKNt1xqaDldNsbvuNE3ckB0RIOlnokqnGhX/s4MslkfonvSdr6yJOnLL/q
j8c3TFjrq/O2/BC7x4WmZ1kHwK6wDAn6+JgeHfwKNPwOS0KfoGsxYpkwjXVdfmNccd8uTqxKy46x
LbiRj73rrz/EuRGz0pnZenWFpyw8c7xrfODZfaxgNo3cfYI2QnjxcCg0+5M9SDFC1JMMENIuwSwQ
31M80K8qqGjXyCxDSPLWsIcHEiYIaM5IJFaIWJ42EWTgq52wIOtzUxzhE2u8bnZaU5wuxAZ7YRgM
/RipNo97IyeeQOfmJt3QMxmyvC1XASIcyYiU5EoCNBkrp8yK+84Fauek5KSB+3ATlGHxTWckkwym
QfJMdRlgfnACelKCybB1kwoIwSntOyInvoHA3d7DsmN0OXU4VdwzVa7sMMU4JQUHZr2L3PCdCSDT
KxIWzqRq/KvsDc/MnUNmsE5IRsFs+PFMWABsXdDRhRxtoBOafP7pdKdogmRAm9y495WAQ2U8hxND
4W4EOurLnsxMurI95YPLzW8eADOXSEgzfMJBwcS7LJ2t/U8WL792KEWgQ3ByyTLWGoFVclM8NS+4
crFQUX1xlSgvjQPoWY5bNoE09CmTRDgzCRJQtYtjA8BelFx1MOfIAOZSIth4OSGYldZDh7IxdJaJ
/KvfDyjGNlbWy9nKJcdKXRJ86o2r+qnsoF0YjnQ5edrT6gTbbGChj2cNbmtGgdhgE6WtCLliInwI
E/f8Huld+cucTz2KOfwbK5aNdY2Em8cwnnLammtlcflrt5RERhU4ELgYcr1nGTvJo2wNQ8KvEYxK
bgTryhyp4MKJWfu4CVmBE0jZCItkZoibjp75WnDYAoWHH3h7ZJN5EEg1P9ZMBfT82Tgg8yNG8pbR
XHuaUvWwHZjvvhUNf7UmafCGNI3pow3+kpDa5nsqUDxsSQtDQgkOgykZvknhiGmBioGU8SzxnZQ/
I5/GQMvBHV8pVBh43WJN8UIm4XetoBH4pfQgWPog6FcqGIsQL0FRyGZFJ3BEc38yhLaCHAzmseJp
oi/9ul0fHdxBaRPhWmPOexMGjDbFi2WezBDLgYe3K1wo8abf8N4pbutYc0YoPtiXcZXlGE90OG89
2O1uNnnwhmx3YdX1cfk6BOZJBO7lyC9qZIpFAp8nnaurYa2+SdVUZOg0mUdeKeTNrfOfe6QhAsQQ
Dr+SiEoW/COwEImbAdg+1Zf4LPMJvIziCtE2c/wj5USqQOeCq3VZ2MuLEtTtAbEsLDcsgzlMFnhm
YwASZPnXFZ/EZlrWZ9XnNTva/jGnTCZYdz5nt4dWLYc2DhyFFIF67TpQgJRNcZx37o+i5efKedzW
Qkys1EGI2DMuXBkLk5GvTIzY2kJNbBY9Y2zmjYIM5qFKrxFIwuk4Y/UzrV+Nx6Gqv23zGXVfg5d/
TGuD07JUWeOiCqTbYFnGfIwUlnUaMZuz/uSQlq3JgPYqY3EeQc8dxuCYTYD21O35gynH00OYU3bU
SFqBVznAQn4I1ou07P7bfJ7C+9Xt9gc7JbFSeTnIuDLgA+6vbxcYe7ylhXuSyvDOWeh7QHEh3MGl
Up4lC/+nqqruzL+SykCDXvr8MDrQOsOouNz8AO0NuTqQRppXkTYlcA4ynqNcRrK1/ecxjE/M6PCY
1R0r0W/zlAzJM6bjzyg3iERBg0VlIjqlDdm0cjcdXfInU9uqlnIYSTbHUON6mdAlYemRSPgvWnsd
yi6YyJmO13eVuDDubES3fp5d1piLU9aJFyRPADhaBA/qzRSwwiDPk1eoUpTBswU/Cw8AhRwexPu8
ZGLZmXM1Mntm34xZ8jMZmSMELD2qmDdmSz+SjJllpSNBUsG6y38SJEnJNjNecgyth4EtBR5boStE
BqaVi66YELtvIpiNqZKYYcLfWY5QFfAoebIHq+aodzrPVGy/nRUAnejNxfCf8oxzrWSgv/OS2Plc
QGwxAFu7myzvwwxCX2Xao77A5TTAmUyK97D9SYoF6kR7hgH/FCEI/qYOil5sieU8S0/9nkCKmk/S
LeywmhfGxN8gRFBIoKoR5w+Ge0TuyMonc10tgDNKV+zyIBaLpZXOVGbl8rFrcuSXAEeLzoGkBf5s
YMtJFmQ3Y9Xw5KyBa5rQ6DFbLq8aZ7/ZgeUq/VOWORIAyUPNfbK2nZbsir852ruBETqzbcnS8eeN
zXqLedz2sEQ1nU8C2UYrNehgROEhQYjfTGU2lJTg+MhlV1MN3b1YsxTkYPlKvhoCFgjW18gk6YdQ
Cr97wGM5fZ2l8T8WMmUTcfoc7GxxKpu03Y7vROsai+gg5+BlOkXo0t42TxDWnuoj4hok2t+Il36r
8SO50hBux1b5OsDugTAJutyg56wus+nTirgWnEJVlI01SqnbQCHZIhQqMGzJhFRFgvEwLS5zRPlx
Jzmm74xb8SuSYHtuUZ/1i3vr+52inV84P7H+KXnI8ve7jOq+ucyOa3NvRk7pwlXWIp07U53z5xqk
+5a2h4OhhihhIaqGiqloEDUoSMUdaA3TSgpgnWstfSdjdTWfGGGBOBNvPcgWpNflhkcbfDpcx3GX
/OEigLx2SjhEsFBQHwUMuSnsSR8eeODWXAl4IrqfpZ+V1Y41gkuj7DEsuC7FepPDhDKYlaEEr+kt
WWkqgp6LU18x6PGkBqrFk/qYxNcwcwnAwmoCWYOt7fbL9Yz6bdjY1bBQGR9jkshQnzNpZgnTQ1OD
kUvN9VVju8+aqh1MtK2eBl4MF7hiGDg4Po2L/Jn0Ilwfo6Firv6JfVDAIcu9VTh0LliwXXO8knwk
w9SxhT7F3+ZZQT2BdouJWoFXmc1cdRsW3bv1RMCT5uzmT5z5Cy4Ez/dIwKB/shoTMb5GGbuHG1el
QbdCsJu9XMUUzDmS6pkyTqxUWS4MTExoB2HMISjAxgFTA/yfr6LANPjDyTSpgDgeOuftIeWxXU97
fov/Ll6juEyEJdcpm2CduH4UMDiKGQGUhKW7iRWbOfvmI5pLLsOMAmlqp69wQX5Y07BZ+Bo2b5Q7
VJL6PEKlbKAw1CCeJMcOI4TPVuykOyOMFCAHRwPSNOWAR8UfAD+OvQw8KgbZ4wlY7Z1U6nAAWrVc
4W5vTO/kDFtZ05TRD4m8cEPSEDYKT9MRqmk5psQCo5HPeVdjzdQEIyqciWAA0L9zdjWqpmQ4kSZi
grLYyOHF/GSgVIPsg5JtksyO8RvvSW5d8BTvXJzTTcG6MUrKhOrNt4o5KamoHUbRVA4e5bj1sV1C
TRQ5OPEA4Zdm9ifuqFav4CqHnL4DqdmY/gOjBjakg1CtiEUgK/ghsI5lYQfLh/2tub5oph3cDdBK
ynWUjLeDzC0SalfI5VSIgr/cGKAmhZ+ZulkOgWy9QWnPGjyzcIOOLg/+DnhSTz2bR4S6jkmFLyeV
LS5VbyaMV2CWifvDqbGeUllGEOPN4kWQE8AkYK1AAUCHeeti6WOlp/Upp2LWMq/UIoaqpXpWkCBa
02XE2MDpcub1SO4B4SIj1sYAJ9vXohW3FBTKFn5oJgP+UfamOeJl4sJnr1PkmWxxA1xH9BO1SHLX
zw4jqux0CaH1Wc86Pep1x5S49iSrPSTzROS+04fgZd7I+ARG4Q+TOt+LOvefOZ/PlIf841Y8bBbF
0QZskdDnDUPKxi5EP5gZKlgQCyTl1re+RpBEkGO+uSWlPtjN4vFibdyV9WDA7YuadIWq6zC/a5H4
1XCzbmnIGVBCufye4DJAY8+SwltUenpCMXGEZd/KMxEvdsyecypcWXrpaBun9sM4nWvuSl4+0MiO
zzxDNSAc3Op7iE9mQgfOuIabx1Vn7vIW5KG37EPALbf/6p2b4abPl4LmmomwS0vgBGAvxzxm9lvr
HB6plCbEFQS4UH30HLHngDDAhQMgaehrOxdZRh3j0gIdoYvUNctxcW8pwUKD9YBb45+DRoU9xIbk
7SHGCgSXQFC6I9uLtbRBn+RW3O/eYykCec6g9JC5kTyM6Y4lhYNxy8fQ2KIFcOx0xlHMfS/O8A5s
+u3icaG8+x6LXyu1B7gyvrULEz1VSRbmVxPO/PGD9XvWwW0NBmJZo4aM3YV5uj3XELZYNDsZ6SjW
DlSZKe8vs2eZLyFbHigW6kMtQiO3OQC+CtJioRAFcuarSmSpLmrEgB1BX47eFrMYNIaXsL0R9ccZ
8DoTyCu2hFyJGdPzuPAXu16MeFc0lZcoG7G2hg1x/d6UhVzHsjOw+GLA+Lb1x+eyyBlHim+Ap8So
atQ/fgIOINmOP1H72eMYAyaLrILBPwBBRfmSkkVwiYscRwIDgF8sMZVoI1QLcs30wIFdZ4u+MavH
EC3nZ7qh1j+jta5D/5IBZPf8wggdNQVJZZAi32g5cY2tOqIeiUgRopK2HYw2yMKVqzYHShZBmNSm
Ph7HiFSluz/faAOqBrQTCSOUjaWcx19CyLH0CADQVvJT62AFmLzGYaP6kiqrOyyb/B6HsPqt6KMP
1rOBcx+PH08P0AOPdI98HVyuf+IZdgdzgJ0083ewg+IiGin4a6ZUNkGeoTqcdwUquCmY5RJTHrqG
IZK01OaohDMMYhApnOKnlHuD1oVHE+IsqIVjGm15yaMKp32tifSEz4GHydhSFlmSXOoLWxk4x6Af
1NebMy8vOHUza0AjCBGcbQ9lV7wQAuLk64ER6uMyAChrnLG0QBzOwkpu4XmuNM4LZu1XnA3UVLt3
fClc//hicI2jMcmS+2OytI91A6+gbF6ixC0RIDKXGhdVaaAwexOeLr34TC/HssAuFhm5xc87zkB9
42UCv4BQjz00pz+tvg2C8PVmlAyv2p6hCpwgoT1Md03OpVig97iqIQwQZIkbhn6Wdo8tf4oNQqWL
X9GVvT0smL6svIGAqAdtliWg9LRb591XSnnDPisDvBLPVZrR3umuj6X7Hcs1Kt2YjRYGQObW0t2d
yInBeuQarydCgVI+fK/C6yRkJsbaPkxxmNatO3r8gWLazLNNOrCqbD/KP7V1e2KGgoYOFeNldazv
xhKp4ZJhfYk6DptyDZwYIRcsIiy0KTEWPrjMjgpx0u1VCZapu4FKhglHge38jaa9ZMITfGmExypA
ecF8g6htzgi3wNcW4zE+aMx0fpNbTs54EsMeBljrrxAOv6Wd1s2Ms+/OvW4DoUx4xs+HSzDNqVvD
EA+fYmf9wa6kV2FyH26c5+GRDFNreJtOMeaAdC7/gCJJ/eKTRVJN7utKbsynIpa2qgL3wiUwxdwO
tJ+6fRzj8UOa0zcXrs7sM8cF8ZjE7wBCpBG6nFE3FeQcPrNDal2tOwbbXjaeL+68cuWCkU9VONAq
e76EgQDgjky8cC4Ka6gxCWf4kesMxs9lOFDR4K/Gk8EJS8qqoJW2AIswC1bm4fCZkDPYjDFareLs
ZCCucVz5nMjUiUsa7pj9QU4ujA50ZsfopDlLTixUl5QFjATJNHIVdMi9q83Mt8KlHum2HntRonPA
CR1wbsNh0BoohRPmssUOHUzMZ4ZqfLWsdOCyhBPEVnhtEossR1pL18Wml0QCadBxogc95ebDvkd7
3sLvFlRvvXzDaSN4reNRp7NC3lqDpT/KRW6WbB8MHo4OyAjyQVbxMcQgwPAc4fjzlKVCWWLEWZFQ
i5Y36Z65IdNQ/6V71t05wItzh0BqPptnoQBm4GsaYhy/biOWc6lHo2f5vXi5gVYI119g744FfbP9
HyXVg0vAyY2YIGsfEHsEawBEqt0ecgQoh1O2bDdmhdZbJ6w+LPYwZAw4BdxKNO1INsMLPZLbYgEN
Tyi7JUGNz+Dpjwz8Wp0quZTZmvxTuDg04RsdLna0p+01wk6gYnpWK4avXcH/sZAD2gORioBSQWfP
/FfdoYTjeDl+aPPT8dspj06i8n92y5VLjTuWag3/N8s7rzlLTYOm13RAwMWGCwWJk+/nHqGzr+m0
YbxApCo1N+6wXE14CBjpLOgiP0C/+/+Unely1Mq2rV8IRahv/rpvMAZjA4s/Cs5io64kVSlV6p7+
fCO997kLQ+B9IwgwvUpKZc455mjYFMGzTgEUglNUQEiXkWWdbMzRbYC59StnlIcaFkUz/BA2HT5D
uOgEW0VLCHiMnLsuKdlIrRuXz9vU7LqYBFUwo7gqNwJDtVKEjkF3RsfYJ7jcMvOk9xutUJZQ0YpB
VBaKTFzSix6Th3loDKnHUJM3NLTn+jSAoF8sWLvv/MMnh/BeJgNtdwtXnGJds4PG55VTO8u7A1Em
uxq7pj3bre6dS5KNcEprpNXHWD7DnVV0E5MveUOnK95Y6fGIinsMUj4dw+53oXV2gkZxZTNGKId5
8Lz+h/ZxlzIo72v28Yh3As0RRKYni7CGbRu8tc8JwCalN9T+AcDr+twvPe5iv/ISH7hnKcRMngcQ
pJWCZALAAgxrrWFeSMNE3aRVVFJaMKYTzRTe5Hoz47YEV43lY91HioR3s9e0D9Dwx3GJckwLqbxn
hc+F2NNjEdycXvRgLUAZkOEMnE3Y9ezPDYbmJ0DVnLtE+532FU+Nk/qI00j/nnEb0+ho9M+alp0W
I9wfzxZqTGHMEQP/HXs9oBB3C3o7/aNqo7JYPlFLoNDh9e2zEEsaNq5mcyfs9vgw1oVpnllARlIA
rDzoeAv2kzmaH0D8MIDhvbXuLKkw0+MHNYYaVZgQqDecgEzwD3g0EzPz9Mi8wONwxtvjaXJ2HLi8
rIVHDo456tCQ52w4rj847rBl8OGFF5y/7sqfmmc2cVcBMGmbU94tNKTPcKKvovEItscNZwwUY8PC
xsAmJTM+g+PPuXVHJYGZnbfBudJq1OZUVZK3kOIn1bW1FWZNs3UqSG3OtH9qNwvVjobSLWazwQ3e
Mz9soaanPM+Mj8E2w4NmJehGThuCtiTtn0uu1vq3a8Fxl9GHjkROH7kverVdwL7TPuhzmHQ7ZjVx
oMaPCZzc8EUEgl3PptHKMMXDtB1upKofYG1OVGTg9nPMZKvD9HY1tGLYCMtj+RRGXMVS9ikuSetw
Rj4Bs1HwYxtX4SqvpxVxUlYeFOswiXoYS3vpS+DpPpvxRQjP6OFADY7sILZqgmmLKyckSdv5Z5x0
MGd2512vgE55oU8OiylQMsA267Uj1Hwchh+Eu7Hn2KNoS78ESbDdT51f88lyHguG4tlb9Nt4e+h2
VQdVEOgUiaIfeRUsmCssmVyRb6J2Ft1QogKF52n10KkgB15yzdzkWtDMxNQXe7QPRs5WFvNIA2AF
S6oSOdByWMQKsQabohqYmQoKt5zshp0Resl+C64ZpnOTQ/AFqC1nIaZu93jvMrYoaWSfpZI9/5OZ
dSh0oqrkef13Q0QMOHimjX1jzfb99t4O3NJAXW+oKd+BA7zw5e2GduTUOtdSddq0aytXZD9EfIci
0eSU1gRMs0+3bHSJ4Lep54pSxIPpgmrV2XMxocPs2UO0O08sdbeGiAF9ysgKSFYmFmlGSoA/WkVE
ajhTiTnEipJpU9LhtvOTNTWz4VkzQVUpmbH2zSOzQkG81OiT+81OYzEA/TzS1Nl1ocCu030wpTyi
5Hpfpj6U6zQUCHZvKPUu7EVLU+9MqnE0tLEVAFitRn2skrCcgOj2bP82OwJslBy7nfud4Ivwnq2S
O+lrtyLgy+RM28QLppoRmVLQy7NurGofGTo9mmWc4H8DgqiiMnX4QCTq7ewz0ZsINKJkgolt02bN
nnifGY2vxJj2r6JWMuuzBSxmCun1cyZKXNyn6/KNxNqc/EPde9hqgzaH+Qgst+FW0lCespGwBCzS
URwJz2kmqsqKKM6B/9XmDQ57QeKGXRrDwfZfyQYmWeOKe7oZkMMAX+2TDS8ArEzZ0tlEv8qbLuD9
1mhABAe35cP3VXsBdfNRzGRprTeHO6HCgZMbiLhiAnVQdT7nn6aZXmmDxkX0KGJ4Gt7Op8E2nPMM
NtnX8FXDaZHdLCmEfc4bGsCF1YCigrVpp+eUNz3A9K1cslRaAjWszEGB+/B16OjMAWX4CDbzBkNR
oEc3uIUO8i0sqYdMLpymlxM1D67ZyX5cMn6TMDpwRv62nYXJiQ4NNTlnLfMGcj+Dm2djZdQm2IPz
9oe8AvTYn0JmsjF7dYPXzYkZZbI80PfWK5yyFsY5Bzmhdl+7ipspEjOmSTJrhO5Z54yR1XlO8gwT
ZNXlfv91c6TmOxCnxLMqIq88QzAwU1Kg/PC4GM/tPy+HboPZRec04Zjv1ly7JfKjZvpUG25tlzFh
K9k8JpZks07Qsykl643nYMrxy8jk+qSNkErpYQg0cg03IZhIAiK1DrsPYj2wBWXoLSykGEGgNFlI
qDwwEGT5JNRnwabNEA7SpNMOs5ng1Fk4KerIC3V+rh/rKFtRZXUfkOxNjP2AqWetNgpNEXutz1NY
ImszM/uIVYbbCQ0m9tnF/12atdT1yqsE+fM9pwWzxYI75ihlyPMb93yXrCQ47absLbNooKDDsCNZ
Dv+0YYRR56CAfAco2/wISwA/tMbcbapHKdb2+yW4GA9xiTU2C06eZMjxU00o2QWInpSCkxZiJ2Gh
y40dFvbuOqX7mRjgApbgCR0ofp63gVxCtomOS0cvnr2V+UWXs+AHhWDVGfce8NB9KA9FfV3qTXBc
dnC5KABeaTZFc1f32LYSjFmfdhHGR07kVB8HUqg+2tnPIP86KDewdkQVGofd+21H7xYo0RTLjunK
vs14tJFoKL+Rou+zj8c8ctyToc1I6yW0E6tb9jJEJ+QzMQzCfGTi3Cd3HDIepk23nr9171wAhzNb
cACJXaUd5601Ja/qdIW8XEynld/ldLYMEFBpWTCCvh6HYqAM7Ud2Y3JWzZWhRgfwwZQuS6Q8o8QZ
tNVBKHgS1MVX+6ZrZBkvFXSi7sJOc7dVnfWRPqvOAKfK3Z61uICeWdLMUDHv8jwuZe+u3tnWs3ER
TMvK8iOf8XNIcAZ3dBjQkrnUNDql5Eei8F0bm1W0GLcGOHeI5KSNQx7tzW4EzKUMwhtKkzK5qEvl
p/S4zUjBMJaXNg+DSB3uGu96M1Ay9uwrRHDxMpK4fm+Z3FTOUt1McoOSdx/cfIhzPicfoC0yVPEx
na7vWVQpwh2RJ5AAfK0b7rMNdyU2kpOaoXtdSI2YCVcp2Ca1mc0re+bCewtqovOEaIq/esP1l7zj
djLE4JsbN+/9u2lPwaWtGzcrlj1OCZpr2QM+nRh60A7d4VrOwGTBGsb+/wPIKng5WiMQ4iYZiW1R
3qSTV8sjq7u/xhkiv0+EuHSAkmlE6YNPGV03ZSQRMLD46KOYRqCmbUDOTqjYUiYOAMce8KyTU+Jb
hW+QjN1NLfHggGkgoZAqdF1VD7w1Hxm8M83Yc45gLKCJGjM5PHy8M1xw4zOGGOnlvok/5SZ/kA9m
IBxUD3wrmU9ZtB1OgR7UFvN5LAd1ANPrPe1EEHCkwqxXkFlgKoruEo9gyKc1mlyNTqGqb+/JNaTy
7NrDdROuNWManWc2MJW4zSt6Tly+M5rN2voho2itxc7bGkq5LX6bcGdwf0/vnF6X1o/fgzX2LvCk
B5goMa+piaCjOuPDmYW3jbhu/jJ7se07JZ+xPonorFkrMsDacGDGf4k3X4w3CnaMwAxPAUuT4OyZ
ZnIUHk+hcW53aa4AWG38Yv3fBmV/hsjGFO4MPYobru5bNmn2+u1c2bKS0IhOp13aMRmgPrCfWqY+
mmIQkU2/B51JJzrcVaC/Azsl054vIArfMNLmRePsDIg9kC3PTGqiwX/yxHJOktYPTo9F+sCJ2Jzh
vj4yMd0Op7YOckP1PuBBtu6wfrLYn2O6NX5MaUIAzHDUg8Vqk7wtTUb6RJsFgQvDvaybmDhc2Xlk
weM+tbykTZ3C7JN40EWayfi8eE3OK+VMqm4KngCyXEreCbh0I4MTm4eqpB7c7ViLLBdIv7XHnp8I
tLN5wiKzmYCqrOTUQ19Y0fIovLJFRk+UPS2vHV3D1qInQbYgVbwbYJUFJ8uccrs+mnnPqJzpiGgs
cuK046AN3y7LbtKNrh3En1TzEEj8b0EHoILxPDu3NQlteduEsja4z2ECGwT32qoAnwwWSKp9NuS3
wCKi3IYDzwdZk3NGmRNB0kCaceRfklOXWVXhLgqblDm77PKfXeHdDr0qaLZEgihOO1rGYB+m17rJ
TPfA2oJe5AxhjynAAv7gzM8S9Q800JdwKR/dFof+BINNXkpeCueg5ivgRjY1Su7BDoBSXCAweTvd
kEX+BQmcubWQtU2Dx7oCv5sPGl65zCm0aBFvwYJjoGLfgU2ThSDpvtdbkVOdMktzSmZvPUTO0yAQ
HBPpEhYsQiJKRT5Tl7AqPTbEPqLELLYwvVNeng03t/ZM8nO2xlzuuN8uVb/p1EgqGtCE9ldDrM3h
CJaKOzzy0PuUsUOYcJyCztzNE5crhWrvIJfw8eFoOLvo174xdmMzC0CtZ6IZVgq7A3OjroZhH3Rs
AMPGQqRlm07nyGQkrdEXpiHIOsA+xvgOzm31KoADmae45BL3w7YjKMnjeZsAD9u6iWgqk+/1kRWv
p2b3DEWNGSe8TSSeDejT6S3mcydhWwUEWG+gzgE2KkoLHiW9/cQAYMJ2G288YVMMAgWQug19m08J
7iLpJBsQSkG9IpZ0+cuBxxM0Pr7gjBvrswk7G6hDoA7F8sGO2+0rGsxccYgVZC1MRWzeNBSXSLaN
iInPVSM7B7Tm2GuwELFKCQ/csk76iG7KEVSNjCqdCpMebKZhCij1xE1Z/2rkkIgA8R85cMKFQ0jm
XMpRHfbc+R032pLVMF5gjpJxeZRernH2H5IJx/F2o0FkElHxloDv5+l7kx/JU45Oq774H1ta1A5n
j1RwZN8ALfWQcUUbHZC6aP48pCxVfAfoePQKTCmIg4Nwmv8MIidcOutzZ9NZCuzB3VGTFpdaJu1F
R3Z5F2YfT62q+DrQX4Q7EUrblpeGyg/sGFBJ/Dhr325NNKeJKVG3Q/Te0qJsjNaAnqH0uyEFxiQX
pbrK7jB5GjzvkHLOWUMluByY5SCSFJ1WwIqNX7CQTtjuOb8heQYGPqntBTogGZyTihTAfoi2Jw1n
91ggbQ5KJ5A1cLYFYoSyHGSBhnoDQGHBV8E5spXu2n580mDKeob3i/ZHj8RiY2yrAV7IHvY8+agT
cAStJLgpvEx9o2Irmd5BFqE8ody/dRGWsfxY6ALuFGI1H5AW2EGizeSDX4vdONYd2X4Pc3S3PblE
AVk8z6ZAwPh+5qnov0eKyVbHe1R7R+qVbflepLitd1MH6yrab0/pyIhZxsUKbdEBJn3X4HB64rZT
kCZxXM2TBn7KExk8nsCbrWZN1hWBJlZLiYisQ2NuyvAWt6YiC/DCHJ/ciQMC58evZuAlehOsebUV
+/RA1AHSYs1arULpmcRN11z07FoiGRAbsk3ZMKQLH1OIhYlurLOHekax58KVluUNUdlRsttoJ1wI
UKHHXqTRfj9zQkG44TvyYG1mq8eyo9rA6UutdtE63bUra3THN9Ou31eM6Rs2JSt5drM7ul9ASkTn
b6ZEdtjwEZ/mXNM18LvTuWffsFRaXMrYY5Z2RRGXXXWKB35Ts9mlbVRyW8Gh+b/4w8/yK3mw2c51
RuE87wcfbDSrr5yIGdpApkJSscskNT0sRi5djFdpwz9yWJ9SLNuAFeWZyZwwDZCBt2e2lYI59aU3
0VtEZZTLLmHDb7bjfqonB2atSdh42H5he2D1xJZ5h3QaE8Ccc9oKbQRqvXFGFxujHNDF0oysJRkZ
EDD6DmooIC7iCIuMBAtnXLK2Os5MXT2ZXZ9/8P3go9+2H0VisUiwpAHPM3S8wgsybU/WMXtojwWY
BKqnfss+YaD83cLKfeeEnwXGQgnYXWBu/nfa7nCfsywqwcWQM6FSdWwyhvmyrTOsIlNlb4ESmrJP
89UVS2P61Po6bbgHGibqICfTl3ZWLjPM924tdlWgOAGhg+5Ic1uy5XI+yAjBiGVkUQtffwBZsyWU
AxhkGDWCLKGKgdAF6adSSeNwaVagV7DK6L44uIVIWR7vNDI0dVr2MDzNZhhkbHTYeqI6S6AtqOzd
++CZMQgG5mCiV1dZ054cliY4STS0TXO2AAVNSsw4V1Row14lM8YK4xx+DAbe68bjDChyyKy2+IYQ
Ks4mgkTxySelII4sr47qgFwmikKiC6ygpFj5GWU8x9mRIzLhMJrgfDUnJCOZ91POoYaLZIWmIn6g
2EG7Vvp4H0KmQvG9ndgB0XyAVolalUUfIwbm37LF3hB5uGWORXcmPGE6CkXYUZnYuIkGvQ1xoEzy
Uczg+M38E5L4NpGJSZoeAoOcLsC2Zsq1TVJoAuDLNh3JwEy2pFZTgUdNoO+c4RReYQhGbSksoYix
aO4+NOgzzt01SN+RslIOqMOLijeQJWyNqXcILZRnLs1lLXg9bNkCkyjy9wVWvk9k38AIYyKDO4lW
XEwYPQQWjs+6mO/6CAI2whEdb/WeWQ0H6x65CK8kbRNjSyd+cI+cCR5/raMO7SAMiMg8+ypcswr1
xJh8L0i7py+TfJj3NvQGcskLuFEmxov3wCp8sxH4kI7OcffkrgtTvgOTi5lPLVb7BqTeTZT5nZWu
FjI0S/f+NrYZJw+G0nMbnc8RFar1ZRUPezsc/o6O2V9QmUEMK25/yLyIol5k2LVCv1BPgsHRB1g6
VwN9E7qWvJ6HynGreBc2T+mCR58ccfqOrThtOKaLpfgcEKIEgY92uGFIiq7jScbfPiXcvnmCj7De
KJgggcl52rXmbRfEHbAtJoZARWfpGGEttfpr7RDD8ZQqS0OvhMw+3gxLiw4EsP3RejU1BlZZ0XFS
DhlB5FiEiA8qbBfyKfZVXUxYYb1kHkGWmqKMEJLEBXtThyH2fTvXfUyPlOGWVI5G17/Dxg1HTQw2
lCRInBa9gI+/3KOtFcTKCyXKMxXvmfoZa3mnux84VCE2ZbZxKxqaSY6+HUtYOhc9AW1uc08TnvH6
QPKDROoxWxWlEAdwXn9p+6H3I6V7jx915wDrrSvJfGywzQI5yDrltaBGirB/0xG3uVvbsn4iSoWd
JGHlWd9Dxk6fG4EH3XDM72XvupXIDlJeJOy/Sgyas4Ozg05YP9kxqB2wQ/lkPtPBSQx5CVSSqxkb
pG2f5NyN31lSBujiBg5dzmeFwOtYS53pCaTjnoM9W5D1xd2TBhOW5RtSVDDMsngFkWQ4kKHZHtci
9vFVF569IA1D4EsWy4ih6wFh4RNjFvXP/KPsFR0v9pmwC8Jf+oMXRYn35Aa4slcySTtSF6YthDDm
/fxx6NYpRRSONxz0Mkrp4rd6JdWycs7xpuUoSskv0nlngRAVRQyoKH+siUkg3KqBKGJynrxFKUSZ
s683RDCMx/Bf87tdjQbYe9IbNI30PcgVSbTM/bCMGxdb3upeW3RfUR90mV/mEe63T5b2IHMoMyCQ
KCHUCm9xMdhpnPYVN4nwVx8Q6eQzP0o9LwjDRL//D9cG7ne5PxaR/9jIggVzOwscFLhcHPbvpcWj
w7jRjxCRrsVx5eFcyGNwblBrRniHZNmVtPD6MIA1UKbyGxfDMAzM7pmOYsPHMEnOGAN+s6TjmlgN
CS9EL940vdYgse8OJ5c4uOmTERECJ9DAOb12l1vb4PcGB6Kml5GVy599AiLZsLwwMeDDu/BDgyiM
Ev+FxwP0GZzySFZ+q09fhFh0wb+1vhX4ACWH7GxXdHfYQ5zLrY6xOkNIcBMMBVn4KKKgIRrq9IrR
VUq+JbKgPvkfvfvskJeQIfC1tk5WHCzLDMGXHolcKFOzL0CLSOkSLMdEwJXT44azcPzL0EumeXbS
Vc9n4YZj0TafaRpRB+iNoEhOQ/ghMcX7YcDKCvjXcXAdyaNXvIa8X0xs0jRw9aa4CWaE8cu1US+L
WCVeRyoOBjpqM2YHu5GIoqNJrjlrKDMOMEDr7C4DzAenvcJs67o50s4H4bkerHRZmAfer0fzsagu
/vz4sl8Wry4wA/n0fd9L0vTF4yOsa0Rzm2fvUnzwT3FFyU/G9jATQko9YTPCiipnheLbyGbu3krw
ZeOWA3S9eEJx9uNowztNZeW4wla1Z6v2lGNSovRJURxlwt9HzLHDw/KhH7BdqFeG3CToMOSCAtvE
LGdlmZN9982CIdrKno0TGvZiK5LVLXNVMyGogHCChveizDM6haD+2O/VcIgd3mMzzdiuCgB9Rx8a
RH+4ty6tTAVXaF9Ahy7BmRSkNDlKe6SsXdGBAjCli5ioQ1JBGWE+pLELOzDMCplpasAIOgeXQacH
sRmQsPDfPQs78RfEeJsPDKrwmiCcYl/2D0XiAkbV1IbGo3QSKR8u9Y/c4aA0EWdIsxdIFzO2kMWl
ReGGIVAIg/Mpn6Lqy1yZ4mITHxMsmNHegmIoGDXtetWrxfvF7YOF4Pk+xF0UUYH7cqUGiZ8jlmx6
zsT4Wvw8OT8iD7ibZ2Z4DWZreFSJXWElAzuml8yRkZhfSXgfQAjYouligGnz5wX62+vCgyRjj8E9
KH5pAxUUBbnYTJPeCg/j9HpiJ7oGS7xlqHErjyupKvF3uXTdib4YXiFk+YS27D/vjU6NAeukP19X
/IuvUZplLomEDE3jJAoz/f4/dn0kuVW12wXbW3m+SSYje0e706u8Bd7Eqwe1J2dzjjuYC2HYnWcY
YtxEjBjdmpUqrG4OgX+fMRECtjmjq4s+ju7nOP0Y9v9SPrZF2mU9Zo8LVDVQp2X1xVmCQlAkLDVO
hBZdu0dA2QMYOPSj0zBuP1i7NSx/5pop1NS9Px79j23ACAyaiDgQEMyvrA0brAqpeBSZoJFu34Ec
DapLZdaPeZyFsOec0yYCtCxZ/7KHtv4AyY5y0enpazCSev0+//r8My8LksgNIygGAQ/35/s8uQdA
2iUq2A+hXgGByuJQlaDugAjrCqs2PF+w0HP5G1nLRi5VRoU6+Kz7F2fLn5//r+Y9XFcKbVcX5XKJ
L7yaut1ILEYVp0hEsXnxOcXx/LMnOd5Wir2TNVnhMJzkxFa++dL6D3R3l2ZPQoEBQM38d0GDdc9r
xmS/uWV+GHHqeLw1Pn7+LwuSuEkOHi4KdzPRR7YgyTlepUAAUrLyHmw6L53J/yoLCcO7nI94l2bx
R2fEA0yy3ghTsIjH/Oeb9qvBVQZOFsde6oc+8P1L462tzZh+7PDp7nEilGVa2JGZSfkjtbRs8rTR
NJhrGYFEMtjUUamqQap/nZT4sZzLqVSaNktsl+ZW3khhAa107t6r9pmoHYjuRTSIxYpKgwDfRRlW
ar7254/k/+LZhY9g4rlRiiUnZk7Ji3UwjXXhY9NR3IGLoaag/gEoEEDOcPbCxd90JlXG9RFW8P/r
nIecfy0rx/AINd9HmqHeG9dATqBzWZA6tQrpVyuRl/s7Tk6xG4YpzbbrYSD6ws3JIeXdLfMFX2G9
R1t8PTfP+5X298IDL8RORZY0VjLQc4fRASvCL+BzDWSFOw4+kK/Wj/5r1/Xi/m3UlMVumNp3tn4k
JwA2N2ZXuC/W6CDcAo1Jkl3Frn96SIFlLX26BWUJI2wz44mZBCprg3DErR8hbtwPI/JjVlAH22O4
SwfOcGmEdWe1quv4VRuv1z7Bix1qyCcCeIb4+c7Kb4QqAVIcp9TKqcDJmK48fcaysvbTPh1iuKjt
eBs3hmvRue7s61aq8W+vK+I8T/jmQcv9eefEF7vAqJks2CZE8puDjs5G+eEbGicXCnFBLjI4pbD0
CAbfTDTx5crA4O4wtcXbxlB2hC5sIcsmfSadKtqiyCEcpyPkrqaCHZ8amEdIBSl/EueAvpwaBXj9
0dZMllxfHPO/XEVhGMaEYjk0sehUXvTWOuUWDiz9kKgoovWgHmf8XrAAzzkR1aTrj18MUwnb7sxj
9NbOOBgqcshp3KUDV+02UelcRVY/TgGce+tMVo+M5StISvCRqd6UFb0lvnkQtyCFp382L5ShU9A8
DgkDljcJMugScf3u3bMCsmYpYmTxyhb4S0eg9zBOyXkOUxomSoifn8pgTMZF5dOjfJBDswNCB0Km
E5QSTKiRaH12h/u36VuzpxOsqMe2Gv1PedVBSN7K5pwQlMv/4rx1f7dsODg8V+aW7GwvlnPdFnE9
VLvu3bzeuV+b5oof+d5++Y8fQb35Vnhc87+/MIQA2V/hi+dvKfzIq5A73VIln+nXaOawOeUn//e9
XE/Z/NDdzHfPXxgSn+e752/h8Y5vZn4MK8a8OCkR6HI1l3/bV4nheYUz2eWLb7z2c3n2/H2aXfJN
G4H9gu+73Vlv7gCu+JrvaUCn9U6TQ/s9P+Vr/gzfP3/tTPrd529Dwe9io37GF+5X+zN92e/+3/eY
GMCIOHvlkPn9M4l5k30M32Dl/LxottQ7MEXenrcYFefwAj9U3nqZzBQ+IYUm2ir5PlsxlQ5SdcsF
gCAlAOcl4Cc/qmNWyUdi3Xt0sKfyvlJ2JTz0y2RZnsZ8+XtXFOfKUf3zB/jdqk+YQASZn/hJSgXw
8wdAfTiQTcdeZD32HOYhEacNVZx0DFbxaMKJgGu4KwHepwS/MCBiRKkziGx1FaVq76F/fQuoACwP
7s+X+AuMw4sJ7yfE55D9l8LpxSV2uTlWjFmIAy+imzmp7gVa9A5IlkLXUT1d6chJJ7ZFU0NRKQaQ
BdxWQ4Avg08p6XpX6kPSCQNpRpEzWD9CNFYnNm/YGv6nr9eZqppkA6PGeOJSZ71mv2qTN3zQNbsb
YBIl9DcB7l04H2R38uGdSr34gAEGiTGX8ufP/4tRqz4/eRy0gYzxfMrHnx8R4GXS5Fl2fGwSnkKG
MasLYYDmRcVBw9xFUyOZouoDQpa/U7UljNi6D2Oxq6yCP1+TdcD8J7gEouaCecC9SdKElfPimQws
iD7ZSCTCguhe/uapC/ADhGAARtQIhKSPWh9vzKXVDNqb3c1fQgN3p+LnhjIR1pB8c11S71R0qdiS
c7I8XroUMAkjagUC9BWwPaCLWhsBlkNP+88mO6Xp1Z8/1y/NA58LY1IcXkMPZIi4pp/vNQP0gZgH
xMHhAqa7r67GFurehhc9pe5cpLfzRooN6nnRaLDpVyqU9Hb2XQAcqymTN5d3Aff2P19a9tKzlUtL
aP9paZPUczmofr40OGnAyvud+171mEHAU2C2iUiT5oZnMCHeUt1u9tGtnIxlTLtz0/OkKs9B8L/o
PMY+hRlSRPmdxsBz1GJ6cmqPNRDWEWDhQaKyaYvPTQDjgjlTUyp0HlyMJyY7YID+R/WtYcmIRt67
ohzJHE821KTDgBjjDwxfXX9IRaCc7IUxasn2eJX/5xzVkhWS6iqGCKib+C/ACxoybYdaxw36J2YL
1B4s8GbASJp+ullY5OyR1NO3Iqk9V+a4/2KWjtbj7RpDZ6My9rf18jhcyJda6RLaj2UZaXW1XXEk
rRl8kfwHnLm17kaaxcXNT+WZ3SVY7NHWiIaqD/JfbLu/nBs8zDCOAGgjnihv9c8PczhOUD7iyMVt
mpsi7RJTvbmkncKTnhHSe0Ni5wzBwIryKE2brnvXVBFKTPhoiFWIYnp6HdTx1YG+eK8TgHK8giIo
sVH6Yv0HG+99ym3HiOTZFJoJI8uAAyyFNDivEAvAaRmX/KWuHru8a9Mdb7SrMhG+cLPgdqKLkfl4
V5LQjdFAhUVFOMYXTv7aG8Et+83VsgdlXuwBQvn2lfkH1FMfd1XpMoe4tVNLWn0EYLhtQ3vB50r/
od4OgceCAtAb3sWR90WAL9Hk1rbKRHust1Yfuhvu+zL+lySNdGIaVAzyLXcHxt2U0spOdGZ0kTLZ
sDnGwPf9COgzx8DlQOpFww4RiCoEvIC5fNqxE3Jk6JCXNK9HCcXBilUHr4zOUyIt3Q6NUJ1cjxG1
dZDAZlHiFCw92lC9AZlpzz2H4aMbc2wNT72ZPjACukyIllLpKYsw44lgyS6ZU83TyHBKQnZD/cNA
o4jJEt2x29Jgkf16o2OwgTUVYtOs2aBpJTeXZAFv7d7wD/qck1jPa2ihflOv4nNXxAeA6sF06yot
aAvY92z7sPCP7LUinhu9usS5n/woaziUwCzS+lbrhRLkXG2eWN96Sv0MgFUDRGc1vz5dbC4DMvaw
uVvh9GLoHb26t/9mtYCNR7x1GR5qXqDf/8dqmbJxH83V4t1Oh/mxTNqnfgoei8QQ/AALwVRv0+14
KwW4boAkSXCwdyeVl53s5+VaMwod9MPy/9+ner51cw5d5kAshReHaXJIxtp3996tSfGpzZzbZmNi
sywf5A2EedVnZGvXerQzkRHNHhkN/Za6f1uVcLh2WFSIePfnE8f6SP+8GfjgJ8BLsR8HgGovr2ss
mJwve2pBCo//oM5a5vYQx7OFATU3CYiHEanN945B+ojl1olg+2iQQEiqVzqwAw7+hGNHVaL4ohvH
yevF0m8KE9/zAy8OYirFxLMH/D8e8pbP4XL0UxfneAyZ3CNMEXtEsiHISC7t9+936wwFpIjuFH0W
xFF14m0umiEQc1AUDD7Uwvbo0mEu9/3RRdMqhgz/24lIM2bHKAzCsU6NOUjhe7O3UP0leBefW96q
lgm82BtLidUXrzwX3feXzyXy+YRhzGCIMvTnhTx441gQizZ+SI7NvedJdDdWVzrldHqEIVUhh6Fg
rRTD2xPJWxUqp7mAatymLq80H9A7m7BJJYrPgQ/6+tOIfnelWJ1x0uGmjt/ki5Z1ysNgJp7Yo0Z6
NhZSsllojtDu5gu95sEetrO8DbVXCAATZ4Qst/58PawneZtBXuSpLVifbMDZ+zl8O2xBftbg9W+R
Dzgi0MdmKA1NxaILeEhyNtJsvtgTiQF21gfPE16bHAli/H2WcIAJ09cZHlDI89G7JcagOSCzdpLv
E7Ay2epefReW8NkQDprT1c+Z1LvzlU7dcIcrWj3AHPvzo/21HfN8HWZ0+Txc2p4XYGCHhLT3yKl7
Z8eS+MeqOlMtnRbJNRyDCzU1jik/lyvFF5cdJOZ0P7e2IbOgZUndArTlOIjoOAleub5f91Cuz48T
GhK0xGH4om5xwhLTfLRCFvSXv20vm1M3ZqnF8QO25T9CfJZczIvmgMq45pQAAqSQ56Hm9I3C12WC
J0LBK5emVvvFW8E2yvaJqtdHsv9yraVZuzOYOmEwwyQ/mb6oTYSvCH+NwlPEIw2zaeiey0jKSfnZ
FwOy5ARHQ3thGkpA3j28Noy3yP7LiwsBoknb0gv78pVlFhOvMYKSWwmH5n3/d7NCM8jYolQ+FEfq
UXESAir6QWey9PnMBnQQNFN+N+XDvWeWS3cJz/oDEVx7KnpiOtShyL1H9QdU90uINDCY8EojrEeq
U8C1+yj3H7SCbH0Pp6ff0YFhzIJHxH1a0X0RSaHRjFmia20HSpvR+F58QtX6Vjlkp1g98H8F3Z39
Q4QGd8GyFISiGdlsVMNL891wBHgGAaoPWXbPEiB5tiZ7K4mnC1x7zgT8KzxE4QBCg/Vj0si8EdZB
TaQCwWflkK5dzHHYUyUxUuhr3JVJPDQx+YRQMRR6pAqoOTz+eQ3Z8vblY4oiDj3aUUB5u5/94/So
63jx8LA+3s1ejHgNbJ0i0s4RXXLQmB/oRqc+zVHMySevNtAHdBNfRByWzCRcacfIHLBEAo4XFwaD
tPbApZTBAIjabuxwlH8gZeNl1z4vjjRH9BskH7sXpsoZQFO76Vc8ohKzDMN3roaz8zlzlMfLI5Yt
lRazNgHH7c5kUd7T1xSIb8yqnT4FIAShYdSkZgb46q9wX541MwkpJaQMkp8S2jvB8gnU2Tql+YY7
ng7wMJDqqIvT8UYm6hnt/oUt0iitBzgyQwWJNMgkBePTdOpIUPcR6JMoIVr3TO0D7kZXWsx/fka/
adF9GhM6zziKSdF0X/TBQ3mMgmGeV+hDqID/HbOmgtfOc5krwq39ovmelqKK3aLVEJWClyIZY/tL
OcFJU/BfZHNoe36xfshOCcmxosxE8/CiYprQjgz95ruE3DImKzJIicquaobgXR/2DEmoRjIsgGi3
XZo4zSDsytAAbcvmj/vO/WybXKmGw2H3dz73X/JdfqQjwJm2FKcV4zvC3bGzBDXRCFi5I3oGAsyV
aQQrGsVBF0/vFLacyA3iz08gtJXyzx8z4BeZsfIA0jBxX5xS8Loif93H9UM7PFTHKDl1F9l2dkzM
3ZJ8BEcBgjGAPseyCSG24ghbPIWIaj616+GxW6O/phrY3z2iIgwacYWDfruU93C6y/EdSmRhU3xO
oyOL2cdJ0pD2ZE3mGsmYU/Qh8KrIG25WrBrtlERxj1c9gtN7d0y2ivserDRnnAj37jpu72cfnqpV
TqRV/i3wqhM2kzw4oQmHUbhvz/ZOcxMHwzUdWvdpmG5j47uX3nH+XB3is+P4YzrWF3EIdnK+biEC
42NxTRBucRUU+HeoyuvkXLdN8ncYmd3gFjl8gby4e3C649CfOCO/PahcSeZ6u4RKPBQnjsFrSaVw
iDNUSF18M48eVgferoJDxW2QEb1c2xfq6aspyFZsqw/EpfQ4IbLjQ8ed0P9IgwveiRdaushnr4TZ
aUqAE3Tk/AlItSneCAlQYQRBJ7RuToiLFfIeXDIL+dHg8k9nijx5XkE2001UUHxPVNmnoh43eV9+
AMx2Kc7S+T6sd+Sbpzh0YAVhshyOkEvplR4JZzUVugBSTbDT7jpUog7OOqGDsUMOxbFI8CPFKRyP
o90Ee25s1vs03cwNMPPTmM35xRY6PrIC093MOQpq18fusR/k1yYRP0+K1UK1ipMBV7Vyt8OFX8cO
EwBy0es+jp7BcwYKD7yk6jqsYRfDquw/pBF58LDZMQJxCTBgmMmnDKnlENIi4JHxvXViVab9lZtU
nLVVG9A8J1Bro5BAhSPkkLTDD9UGtFhjQ3mOzS3MUDfWpGtX7k47qQkSOUsxkvsxRwtOWGs0f5Jb
IUwzlhC6yN6Foa+z3KSxeZgDfCpteI9NTkg8yFQyfldaHQBBAD4RhZcpWekmhSnvg3VjKJwRFENI
RFcSCr+REjnzEN0YeshscBsy+PcSWow3F76ISDk6PC6KAFNKyMnM/A7oKPoQQ4t0gFQdtrCuD1A3
rqoVuNPNg/ZfDToUJIrd7u14rLaLDPHSqckifGMHsb+NhBPSYMGUBhVNMYhuWljOfTC6kMyzT2wd
wel+B3d/qtua5E/4WGHlptc4A5enYc4fM3VBuGu+RB/xnOREx8EQRzMWZoCFAnveuQvQf4LrTfB2
V28Xw7TdoMOAI1xD0+0H5BbMdB+twhzTKDw8ohKH4YHPB58BTdaQGvzZ5EwWszLn3JXXGmTjwqPn
sB4vRXkE4mt6FlLfIB9iZezPceFoLw68sWRf4SuvCM7C2aNs0aoCdYTkRnbUqfWJwsRpf5qbLjit
DkdcFjO4ZqHHp0/QlOrqrAVXE/PPIjUgrER2QkfcmeYUG58CuR3Fe3G8hX5OltEOLzTuh/K2ZH6y
wOMv8L8+H/J+/9i3/Jog12JiKtspRMLmADRGNDggEwxAXXOzj3xCX2bfu0k83r3gyFS+J3eOjgUF
Kagxigzcra3IPUnKRHHMyUPgUfTZAMpan9L6Wlj5DCfX+tHqYrsaBSChw+Y8CbEo3pIYnWqO4Z1y
m3F6gKk3eVjq2PtC743aZqKbrntCJNgKgJeMALMD5py1x+ZSsMW7aAwtXR49aCEpyXy+DAPuA6x1
63hiDgi3N5k61wHfTeorGqwIcQ0N0H3JIUdM5qKVxIXE4iHQFjcwg04GMCXUQ7iz5tPdQMT1Rb3w
+ikAApd1bgro+FUaolebM9lc6+R0N0EGip5K9/xGXybptVWlqe8zoZyBI9bsNIpFv5B7b307i41/
Djr2++HAU0eABRtRztm8X8RkY6ixDgsCRBldYoqLjBIJcxEH9Z0dcSuYeCZTmZcSn9xwiFkX7QHa
pHZ5awQaIlI4M3T+sP/YD510xvcg4AUceK5nQcFkUyEj3cq/veXMHzaO1yGDyQkLD3R9iCxBNMl4
R8gkgOfoIwm3Jo5wkbvTYUDcJncPRRQCBKAq96Hr5NtRzgYM7jfw6C3kIBh8Xq4t4KSY8GN6clY2
X4zUkRjU0d6sm1M1D2bkLispnXWBJ07LbX2tBPml0AqYPYUBAzF4XuyGP0Mg/0vZeS7HjaTp+lY6
5j9m4c3GzkScsiwWy9CbPwiKkmAT3l/9eRLsnhapDemciBk0gCIpFJDI/MxrJhi9hbA69SwhmZgi
4fZMBjTIuINOBhXVGcErdUtn0dqBtKa3b+a4i4aA9I+vRXGWBryzr0SK5SNGmbPo4cBiTOdPYrnd
HC04Op29gmIWzYm/4CxmB90HZF1FzYhLpKZF5K/ApwKqV2MVM1H3kvcvA2kWY5Ikf+bXN2Du9nwO
wWi80UDgmQEd+pTtOjqAiLhS62sZactCqsw6JGdK+girYHXn5ILsBOe9d6dsyaCVNON6IvNEmEHq
DG+DgnGIdbP89qorYLKaNy5CczNfVja1KkCwEtQtDTlcuG9M0XR5KEGbiBp3IJRkI0LiuCWDSiKk
ZvQDUX/8W+NR/TNmm6aEoamq7hF5SgDdp4euGGVtJk3a38qiskRKJSki6MXbzGmsYVeiPfVV1iJQ
Nd3Khp3Qq0OUZM/0VS9kYRdJu1ksVBZ4ZTvbSPO3IUnPssIty+cyH5qrE5TQZPPU0UD/gn349bOb
Ebsfn90M/gGWZjgOjYvP9TsskUCvhsVJZo0y95djUyIoAYI/2I14mU2HpP32nBVKbyGSLtzJLxOg
nLKTKnMESbgwEzqjHSqEWDS5Eu9Jwn7CJW4lyx2S4yGfq5RudnGUls0H8qS55SVVvGQnRx3NE7p4
j6YDWQh2khRaoIC4lt40s35IRHmEbltO7LSa1cxqCeJFP4VHzUSIO8+ZbAShKN4oV0brvFYmZoOu
Ur6Y9ihYTwnfHRw3JOZ1HlH4AFUa9Giye6kFIacrMoUzIfSTrAA6mNvLQaRY/sOvb7zxc3pmU4ME
3eOqcHYJ7D/OGlXSOonixMmRbqi0FzzJ7uDsI9CzOM1y5RJjIN1gE8JGwO0+LRykimpt70K/qV1M
xUizUHUh7KRYMXevKYDLwWWM4lILsV2ioiQnAXgd3xONTgYvizThm7WtJG63A0tUUZfszPD06y84
l98+jixPtu9MW4XSQGL2qTyHDWPsZ4Ieq+SxJoJGV4/bMbxgadAtBxSwzrUplQUkOHcuckjzlvi9
WySBEXUA7IMhP8NSIoYm9HZJ/pglvTBcNSfEObBsn9sQvpRIw7M9tjDrE9T5+VYymZEiErK6LJEh
GX7vsxMm82rc0Uylsfbrb/2/FE3B3/AqmTRPVOT4PqWjKOSU4YDXxUmuqvLhuZhJSvYd2DVqtjh1
93h41DjIy7KA5DTK/loP7YCrJw6U7ttGDVBaUjVlUer3Q+9/aax6Hq1K0wDfS0X8J8yfYqSO1QTU
AECYuIIpOOH6NP7LnG0yKuScLUv20qFNrj0SlSK1FWmeLefatAb9EXtgiTKLEUnuBE9RNlN+31id
y/KfhtGPF/t5ooV2EbWwNLVryaKWjU8zrfc1qKa/ILR9CcKAISadNAOTxQ8kqFxU5RCr6YdQp9yb
UoJSVqdmFnXOcGO8qzbzC0NIKo0iQbfL1HjnBem1KyWdZvANQJuJwlrZZyd38Nfofq3m7i3qcb8Z
NnKJ/OlbMg0wH7AAO/anaVgZCN/CzAf69NcSinfvXGen1S0bDDkYFKlJJrUN5+aJLCIB9ItBRFSm
jC1/V8Se+/4frkkiD+H9eJYJ6Ef/HNfEJcUrvbD7OwnycGuqtVSBZ6Fyy7cXnpXfzjybGVpPJVVC
lpG5J8dkPAOtl41B3c7WletspMeS08uwmWbzr2+dK+eRD5eJc7DO/+i8uxDrfoIkRX5GHd7JT3Jw
yDdOYibz1LqUhMO6JQQDfmLmjGrYfX31Xr3M4V+4HdF6R6wMxWbXUzE0UVyT1WppsN40iJcxYBBc
JNXlVYiQZO7pvcuutJS+k+30hH68awItDkYyZFrdsiNNbVR2euTSKMvWEiOS9NhOigiUl0fKGN9J
EVN0QAnrXYCunnFTtsWWNZVkBSADgoWy3y6r1blABVDuSHTyHO0AXs5EdIqZMg2TCYT+lVw8JGFM
Wj5Twr0MUMmSkPkkbp+kRhhY1qOjiQl5EFZl1KCogXXRCert4f2M1EiVTZCJ7/3rh6P/BBSSDwcM
E7wME8nxGdj9QxG7Ek4EaV59fzgyx8JXl2LkQNOhk2AOHS9jA0BNgp9gSnmacSSVxGfeCUAOuX6B
V7+ZmdkNgdMU3zngJzJJKI2Bm1VSUPvX1+z8fM2szC7rssW4Ad8qmzs/XLOiq1bvqelAKs+VYR2x
rI0Ck0yos+8atxjjUBCVnruq7OioQ74PAowjVUF2iCbJi9oV1Im6lqctiVjIiiCaMwtpZlTEZjX+
mp7pSkPb96ZpEh/0SmQBuaQMIotYM8ZZSm2RyZub3CDecYJ+XHpBlpznQvnsxpLF1oMrCfOJJktd
KIfNatOBTRsn16W0mT8wNyMOOA9EjfpbPsm0UoubVas0Z7UkH8vIElEVnLuMZJrStI3fwWEzjqYt
ih6UrlyWAZUq8MwbIvEjwUcXU/awJWEkRlAzjnN1NefEc9m9a5Xnwiv9HYjOK0Rwk2XVSTUurJJ/
/bB+rsC7FLfB8qh0nwEHfAYJxVWj9Sr28SdzZK0lgJBTv2ymU9rYsGZt5DvZI1uToHYpQ1VZnPoL
aOUIvr+0a3cA308dK+5vru6nLIEem8n1gavS2LifooEpRBazgJt+ksGk3zl3kQKUCun3OnJuEosb
KaPoXJcFIDU4Bbjbz50sgFVzY4kWWNXkZ8k7FUI95EX98usrnNf6H2dPTwOspJF0AEchndE+XSFM
VzU3ffS9cw8dgtk/ZfaLdhWUYAJHNlTRHtzmGKxRo6IsgAkvzgfMlnwN6J4zyz+lbjPrQSjUdVe6
XadrvZwsZl10gPteVpIrBMkUSdehO+M2on3vQrm19IEeeSyNknyd7cQQ0ESz2qAo9+5oMaDBkqBp
i0cTQuBJJTUfZcENRmGzy2spHiwdvuqeokGQUXug3UrxLpWLPrUmSPf8rLTQq1gm8EZDziOWhXon
99zVUAkdcGHl3MxvQQZBl4IwPyy5lpVGVTqxQEWJ5kkKBbs6zKES9ucs2Jx4GGIIVINqdHDxbwPA
MDsLNNFLGQ/fKxt6iiNNzBQqU3VKz0ACdpWci8Uk5/nXz/GnuBMwEaAzGNYQeKByWJ+eo8K/H6IZ
2979FXfWPBDchAAr4CUrc7dEqhiaLfmYTBLQKXft7l7mVvRVDgFeaTTEgfFQKpBkuN9DRX56VT3E
63GZ5oUwbVBG3qdLzOwyHZrKzu6CiWWyICHQUSaVRkwqZWRJeadhJtuKtc5FQWyY83zEJPGSpq5E
hWCWD6C+0eX/3zgWjzSYhN6Qc4is5nzq5MGu6RUj65uTbOzK6KEPgK9AwkQ56sLTpodZpVyiQyRu
zcT1QgbCPiYJ7eAdhTmswXrdh9b0JBMP2W7s6Gsz5H6TsH/CGXpgMlSyRWJT7qZs7X26izHS7Z7R
dipFYPqdOe5jIGxBtF1KbJ3ZQtGCCRMozZJewrYuJQKb/1OnfU+MyJRTJpSyX80D8L/ehv8Ovkke
4hjkWf3v/+H4DVH0KgrC5tPhv/9PWzfVaxq9Zn8s2urba/tH/v2P2+a1iRAVfqv/R/6x//zyvz8e
8rf+/LdWr83rh4N11kTNeN1+q8abb3WbNvNVcFXyJ/9fP/zj2/xX7sbi27/+8Za3WSP/WoCCyj/+
/Gj39V//0GSX9L9+/Pt/fnh8FfzeLvuaZ9/q6PWn3/n2Wjf8uqn9kznUmRN6sHM6YXz/TX7iWf/U
VeiMLq1K8HVkh//4I8tpsP3rH9Y/EYYwPGbguYpoWfxSnbfyI0VT/yn5wyp4N12yIkz7H39d3IdH
8vcj+iNrBdJSWVNzOfLf/yFWZolUdR0FZ43IxtGge30a5VnXaEXbNNJHs/S39CJTYtJY9m2V5M89
gTW5XyvTPtYZ4CZOppdNP93MRwK800VaTSjZmr6LsDcJkWIm4znENeysoAC7jw316FkKuruT9lrG
ugWMcxxvkjakAeFr1ZPmWV9i/upXNdGXHv7UrMCBtxrwTf7aeu13Q2usR81PvmBqdw3Atbs2kkDZ
KG017Ds1mva+0yHzJIzhWg8SekwgOp6sIHxInSZZj3buV2vdV4d9amtiVRmUS0ZDaLdN0t1QBh5f
MEyBgKRo2n7qbfUWC9gba6RJ6zfIE2yKIn3MjD5fRXA2N5baVdeEZRXCyZwr8C/3DAQOvDE8hgjy
3Y5GHt6iJ6ksCiMQ4SpLwnCtxIaxzRIzpO7CnmJW0fve3+fe9wLLWJRFMywHqx032ACOL1n8FkMU
frKmIb+YT9d6cIWYgGdfBigPRYmZotaqqNtA7o2K8efefG5ME23hRRTEU+vsxV1yWxutuEPtG3R+
VwZMpRzWQq02UWPmaw3/srEJOkSXR5zstVyqgLOnUMp+/mEvGR6c5jnS+xqoDhvDT+tTUyr9UnUy
h/4451I3/w2zQ5uFJf6OTuR4pYgCxIKcnVAc/OPHUFytoqpx3KDfeBHRt9CqzWD7wfOUuAa9Fdbp
tgiMPf5x94laj3sxCIrQCKOubDHkK2idNabner1v5F4x6RU6nrGznD+gdwpuDR83CpTS47qrxReR
RNVTcSdMc3wKBoJ+tRP+NrIS5YC+aYsLU649k0NelClerqUf+NfR2NfUderoxidbXiNeehMknb6b
/Na4DC3x5958bpDnYnmOdF9gmGU2K7sso2PultYKsZ3qcRTNI64D/ovilFe7dvCTtwJPvlVbwXUb
WjEe/FSPsfPERPLm08dq14h1S2MOEbjCush8t97FSFkdeVLlGrnQ/i7VzGmhZWX1pcyNbdhEZ8VM
x+fWsbbD5JmvdmyimG0b3o1Q4VfV6WBdtHm71pBvu4Hv0q4yEdab+XDeFJq3rePx0kw7gZUPrO4r
a2r0+0hfRMNUrGLag7tCxN3liIXQynS+NE5vJoeEaWMNDLy48+MXPBjDvRKF+tmI37DG6b9FpvYN
OXTxOAw2b7EbinOBKiskPWype71G2w2a/DKWL/QkExLb6wqMDWFyWrXxNW1N58QK+r1L+/GpqmkL
MrwWUdTT8M27bjfqmn+Z4Q+wUygJAUpCCUS3Gpc2V2Pd2p7ypAZJ9EUVabcIp8g7D7bZXdhuWuEV
JJlPU32K5IbeTw1oIFcu5fn5aD6fF7tsctKV0xXMhUHCuwdo7i6QE2VeiuZExLHA1ii+cDr0G+br
VEMlWkS8EyDO0+nCT8vrxi+NR90sxM5wCXDnQzdwl35XQuxsg2TRlUUfrtU26i7aFp2T+dJir+7X
qJLpy7hxxHG0wmGXXqLKGi/1sYJRUgSrYkzUu8rDySpq3RDFc4o6gTlVV/MmLbzqyhp6e/nDgvnn
mvTjGmR+RG3ySmsSYQ7w0KWTYf4UaDWTm2saZicb/JaVC+G7yaUQ3m021j1kIfu7q9Tb3hf2Vz+L
vmhTpt73OPFtClBWl3W9nidcDXTb0IEZnOfgtC6/Q4sSPsMvow9mh7d+4Ytr1xsWttGGt4ZirvQ2
to9I26c0LbGnz6y6umY+08+5OQ5nPap04P9efW7Uve8K7cpDcm5NO1Jah5hTi5SFp16lbbsHH8AK
07R6Dt8szM7O18K0Fem8yX7qGZtf369PjSbulw28DHkgwgMKEqBxP06BTlt7iL9V+la1dRAievGY
FH79JWnb9x15BuI0lfCyHI7/+byK6sehsjECcAAoLZo26RZ2JobDhBjmuCj8gVY7QNMFPaxvTV+K
t05L7/VYre/HcHioqMd3N9o43OFZwJppVwFk+trc/vrb/TwasM2FTYiRFqNCoh0/frvGKWoc3g1r
mzeODgKpbWlsjunKGKboLaCPwWAtsixemUMyHWocuQ++WpfLkWCDpojeKMZhnm/CJsfXKhwv7MJO
fYJ0h/GQuR0sEYwXlMAoSPHYy8a2vFFksjjvZWrz+h4z0KC3FhgGWEsxdVTQjPhbqNO3Q6Ewpzk3
XhI6mavU6sWuwvz5SdjFHp8x/yY1HeWc68b9FBbRUz0G3jbiia5bVY+eol6MizT5rbLIJ3QowwKB
Bgj7BpJMkhPhfCKQNApigJqWRFtrnniz0GDu4v7da4W6j71yPBeW1d57eXFbkuWeKuwqZBDDPCLC
JUYK7bqx+v6AQNpwmPcqDypCpQ7x5dA+japZ3XU138oNnpRAKbeCZgSlqxzB0yCZNmqTAoOf8p2Y
rPyogDG8MvQecDAWmO8jZjTWu9AZ9K2BS8R9T6GNybC+HfyyeFbjcN+iBHxSYii+MbUhcKV5SU9E
cQAemJOkQCyyGIVzG3n9lVvkKPPJvwuk7VSYwD17s0GtG403vAYs7zrXw2Vj1dGdjQD/XemUb9h0
6Uutmax6Y42+sWF6B0BQBMp6nkULMyHNj3sd7EDkooiflDvHq7NNrEfxyq405odU09e+jZlfpjnN
pVOySMwBlDK4FVkyS0PiiLsw0OrfvPXuT4E6TXPbtU1aSeig6Non7pvWaWofD0GyjbS6vBJgKSCs
OMP7Xibi6nK0zNXfpwo9Q78/DgRKp0F1QNYEWIW8X5MZfE9dwz7Z/le0PbKz1RqQ41HQXMyHXtx2
u8rsXm0zdw4+7J0DsG9vdA6N3MxnJzertjrSNYu+ceoTU7NnJydTxoCxjPws+xr9fMrdQdFcjqSn
wPfkrigwcwNprK0MVb9Kp8F4zX0HVzH8N/yEtW5M0xH2U2RscIHrLksvU45eqijLVlHslygw1w1I
ya9TOH519NJZZG08rWAE2vuBgbqtwTMKodiwptlUZlJVC7sw+yXCWsCCknSECmxpUk+0uu58j1C+
8ob3c2pzDgu1fs0KF+vk3g2fIj+pl01U5LfhRAlKy5AJonhtbkUZVftQanhPY+79Zga0P5YI5YtM
XseaDlCX+qD3OcSV5j0ILFTRFhSnstWrzLi3usxdmGqvLYRmj9AuZIiRaxXWybGzmg+VqSQJY1lf
541RnIv6zpNZSoln8w6F0T5GZdyi79ISonTDxHcYWBUVZ9+6pb8ZA1W9L+xoNcrwqEmM73Gl0EXG
R/rkgUlcDdFYP6RRQU4QDONXVQ+WI36HwcIOgkt9Ny8kFSCqw7yJe/spm8x2I+K2XZWtg3Gba49H
r+3Ho9P5hU51Uz0gs8uwxSruoNrpwhsGytqeDnA2w/B3Qf00Hhet4bXLNAPyKqa3KOu971rSn7Gx
Ea8gfPpFlFrRAzJuEZlWgWKrZYqNEdfdwahg1jsJ3KNfr1CzNM+HFMRB1YyKGg0MpBXMzxMt+Zai
+zgTb/NC01dlWdWIVWr5Lm6dV2T9eQXkZj4f12tleKBOfaM0pvHYDkGwG8DsrFoZxeW85ovSw99J
vpdRJ5albSiPXkCoHmAzuNGc4P38VLhHZIaTSyestGM5BdrRSXT1KMocR/skqDbzB/O5+VMrG/RD
Ot4ASVR3jlrc1UHgrkwTM2oUIYqjow8y7ssvLaT7biizfs00N/wCpDpbpEOvXbexhpbqmK2Fr13a
6YjsDCTf9w1ODRd+4eh3eDShjOFNLu08voGloUvWJitM3FDXkPmB6VjU3TPF38yHsWlBXBszzMiz
dtdaUfSlaLt2WQITO5bI8R+rpJbt12D8zUs1lxI/PTTXMOZqC3AkZtGPYUWVD0z+uRZvRdYmx7Y0
wluvCoxNSltn8f5+xGr0EtBekdiw8QWzh7e2uyvkTIENgHyTCpRjjc7YGE1C5muaaDeF/aUPinmp
WHGAIqlugcrJ9UVcV9G1S29o54/gXVXihKGfcqQ883qlZmOx4wYUjyT6L31VqCcLdsZqKFpzE0Vq
fOOBGAADETS7+XDejA1+rTjbnqU9BV4QnobJ+xQc5g3qOcFhm7v93m2S6Jg2qXU7aSWjE2XTjWK1
KSixWmwdp9S3weCk91VTP/gDqD9Fd8SpjKZiY08twQPD+1FPq2zRmnl9tHWRHzu6c8fSUM9Vlmu7
+Wg+Hxs+C2GTttus9uyz7QZrIgvrlsKDeYuW60uU5eKiz0dP29SGWNaJNqE0Z78SUmRHzQuM+8Iw
Xj2IrX4YWE/ql5GS9atX9S0EeWW4DEtnuPHwfvr1G/wJQSBnWOShTNobQOUoo32eYfVAU6BuZClk
iyMufPULnZ5w4cVVf4x9LZkeUhVeuOchx6bkJSLkg1kcAImH+7LpjY3Ih/K29gYVu/faWBulNsAc
sgNmZxUsimIsEhTnD3ruRT0SxHq+9TNimw09/foYySIawPtyU6jFsATIEF01btxjmZuWKGzpxmPj
NNGqIpq9HOLCeBybeB95v2sPqB+bmvImsNRJMTUblgSFlE9vhOO34di3GBmGJra/IGOt28GAv2cK
+2WQR1jCqYs00yCWhknETNWo6sLH0eZiXjvacZzIw2mo6WawLN2UbF91zf7CsqfhYFlKf6hRVaMZ
TRdtcMNpNeFKdpPn2cRqwt4kz81lj6wZxZ4ZzDn22NiURpedDTevTmXqjes+yMcXAxHsOnyaQ0Uq
jQd/6kjuIj9gjqzyoxnzhsWA7JZ/vxOeh4IDlmPDEpQ2KvbeUDwbhlVs8aQZV4gsFKtqsoxjK/zA
WBSKeV2q3rFvu1BbWEOlkSLE+ADDDnftBMRpUzky0x83hVO6x0xuxuyQJfprXJYwvuoCEHip7su5
7DfAPNnVcm0QbYy1tmsHGxWBirWlpWgyz2+UPq7eY3VDClNYCDphR0z1M0fDOK4CfZXqA86NHE0u
s/rCE84i6YsuXIa9qR29xF1poXsb47Z4B40oWZWs7kc/rpzLSRCyxiYxnT7l0WoOdeagBytTsf71
66QZOpPnx8mVDgk6mwiBurAvP9OaY73uh95HVkFPw3bjl3qwqQaHO9iNBTwbNhXG4EqLa1IWYKjb
KOpXxfVZ24KsxbFEF4fYcgzcraS5SngZ7B0qbMeiVZl8eO8wNlGtPT4PDcz35nXCFuaYpO2uxPTp
ao46nQyNglyBDtsUqbtw8BoMV3kzdpuhzxUQQORbrTuMT20Siz/n+8rIlpqAVOujtHue93TsOSQq
HtngNkJZsBML2LvG87wHC9l4DstpYw5Vd2XJmXHQRuViqKKnOeoNvcY8lLW707O+OpSqq9+LBisx
xVWZzVMqitMQ+hs/Tp7mD5OyjtZ239lLeYqutbHJRjvdpGRlhz4Lh0Og2WfXSbGU0YPsaHZRtPIp
WayHFD1q7ADF1eCb7sI3AnM5OHV3VxlNdvSd8m4+mjfqcKUp5XAbpHa9yDAq3yp9k6+yOk9vs74t
sRWpDJtOmnpdT1Z36duUrSLhOyvNcpPHMh+eAuqhl5Oh+OspGk5e67hP5IxiBXo3P40uRcVOD3Ay
6rMvkVuJA+VXlZSXvUzv1W2fX0RGl16816pCNOGRAz47k6/cjhXG9xGSDWQ2+RG15egqMhJ/YZhR
8ehjjLmJA8LI+ZBKxAVFlwOprPOlVqSNaJ78rsA865R9GMsg6k1ZWvZsqis/9STNCPGlZqqowgn4
Fo1T1VdMk4vIaZyDoRjOQZObeW8+N4CwoLNGu7kw7lHzeO6E0R1LeVR3xnOFhe0+xSIEbVf7dooF
5aaqgyvLiL0tM63ee8OEh6iJlF4xNbZ5EVI7XE0NLuXMfMFiYC9uaa9Lmhr10eCvPVeM+7Dqom0G
KYP5pH3u2mhcO9UU7cekvp4s8MIwPSeGkrOYc4Re9evTvEf9E1aSK64z1W/XRSOsrWLX+SNV5Gqh
t/54gBFQPJapukBsWtx3uUNok1bbCVLcEueW4JjB1zwQPNSrKYXcBrZwQl5B3AOqs77IHegkaJ74
hbmlICn1drubAs7OOS6mN9GkyhX95xiNHj+9sFNL3cQy7PLUp3zso+cY7wnANS0FZ9GvfaoPt6xi
+cLQcZ4dLAvSjuXeDXNRx4vFHpt5ND4qNJJtrO33Ve/cdzLIs0bDWkDPIxIrKg4LfzHmkf7oT+Yu
mpzhPtTj8jKM9GCdGoP7m0jD+ojiczwpXmapsPRkk5vR9KkoIyki6PXo7aXBstHcxorW3eJUZO2t
SOTLdsJetYVjG3tNu4rnqX0+7pSWyMGwj51h83NB66z1uHdP8As3lVa7ey9JWaa6oF75fvYlxEYZ
76jhZdRy/9uoDIuhUIc3qVuGX4M7npsR4NvUGheNWnS31FmDRRRPmIx3GJKG4kWNSR5tK1P3A90X
4oDkRrF95d7u6pUyGQFKrwmRa+9KVz+1TLdFFBv3KAyMOMMq2s7izvWV4V3M8V/opO7GTA11NR+m
RaqcysdfLzrznfvhPeXOIgNk0p5Fu4Eb/FkLy5qMAgWATr90mUFjIN4WUp9OlD4Gfvfk5YHyrfZo
4cR6+/I+weFDvQwKB1xKPNro2f61Bw/8OvSjR8wqWFnL1MD1Ca4bUfN3t6vSSyvU61NLJrwIKS3g
FKMtc7ujwRD02KPPeyHn8FZKVqGa28mB/r9YhlaOx8iUqy/WgDi6rKemYV4ug9ItT02XYllqVsuG
dwQ4iKZi6wKoxlfbitafcWGHpnE1b0IzNK98PaBHhbnkKo1H2nu9XFUADQk7G67KMm9uDNjZB92O
D1rv1jeV6q5yEaXnUiFu0Bq/2w94E185sVMswGFj5jk6yTX9H/dC1zPwiVbcXOQUF1bz0jJvii79
Dli925E65GRsosBNMa5PQ4NZAV/+oVLy4CpMNToHRdNusPBAOadJEFG0GmXvJMUDQLh+LbzaeBCJ
ctFbWUke4vULG1L9wiJN5NUk/VHovVy1VRWumjT06LX/pyH/v/QX3qUnPwwViboGDqNBRVHBXMnw
5Qf4Hi69k2aNkYYSVAhmtrDbTeoVHlMlpgeJgmvsITcU+J1KekyJ8lHu08eXsACOGVeteh6Tfksj
JqflINpza+TVUiAj9OZXb0IFyKc2mnsximg8d5OXX2aV96JVzXg25AapHu3iPR6hYw4Vr7mCcZY9
Bl0zbQqv4OURLXqGnXnp6w0ykPhsrSq7+gqTauVpRXEZDU1+XePwAtouUC6oAPRbOQoHO/eOfkEU
no/GrWlBdx5yxTk6g9HiWeUVz8mYRKsiC/odhnzxqijLdjuoY7hMRfpoNkW2KSf/e6bBv/LoRK7V
ofIuNLdEtIMuxEKMirioM7O6HsexOExpewrDeldMtnqPGlV2SeUheo/P5flx3FiVYr5VRGeE0c1X
qQpWG4136zrcSgRf6W0nhr7F0RngVV+03gry1CmKKK4nZMxf3ApGZ4h8F1mL2CSG2ktVkXoJkGXa
N0gNLlvPdQ9RMU279+46VjnFjsmT/MlVKzBzYSMwTHhrdDm/lnr3Na9Rl/j1iJoRNX8PKIqwmDLo
xIzoDtkOofunAWX7Fl1m2xukDtO41pMyPxaeKBda0mbbtqksXCbTHmHa6HacvPKsw6R9sPuLLKmD
B8tq9OuhsPdZZ1gPeS/0q7ZGa7CQh7ouRiQBJmLnIgHM5rWPPdOMbQXmd4xmjkan2M/O6PTLOFUp
YYKT2aLoR6XX9/1d2bgZpR0CU9IF8D5fxtKiziv0cyXn6/8cYaCj/300lPVzFwTNWcS1dmGPVbUO
0mR8MnSCw0QT3wND9HvccQGJNIZ9RTV8on4Rih0JQUnnsxLE/ITv1qC6y8KJ7QdTKfOFntjDF0t0
lxq+4r+J0+bs9NMjQJQa+At8Kw/gyqeF1e8xV+vENG7S3PvmNGF4mDfUpf/co0K48XgvowwuCtz0
+8DXqP4manfTpfRwe0XEX4VGdZKY+GV0EIYKG7s5ZF1EW4+6CSxc7BQnOEmQV+OuWQzWWF3RfQ6Q
WSwXnpPWyK3p+crWw3Y9B/SS8DQanXOEYaPfO5bzQHfEOYIYTq9g99mLKSRWDEcbzmMZIK5SL+w4
RzMl0W5KudH1jhpAbKqgzHGlWA7RQ0PT5prqoXrTVGV8MSpjBce3b5a/HtMM3A9JHKBZFXYK06OD
QhXNt8+zZFu4IAiC0tpU+Slz9enRC2fBQV7zjMV4O9a5so1HD46oEtS7ui2KR5x7nkOIwqdcC5nj
3dWI1c/SsmmbwySoocER0gk12PpNWj90YNd2f58PG2UzttUurADddPhPbgLdSC6jDrmIXh/SXW3d
jpB9b1vRdXcIMYSLKLP6q1B3urukZ94rhSi3dkpibgdldohSkfAOOv45VyeMiJFCQS2+9y+o5Gqr
EFWAbWUBsMixSriNh6o50yPZ8PjzpdJU1OSMqLvrSluGz/pp/lcV6pnYm5v67v3QHqyFpgnCpHa4
cSagE7mDCWFl7sLSyvc9TeKVL0eGVrrV+4b8rb4SpVEu4qbxzqHeuctc95isi+HKK0so9iOxXGM6
4VLBpvOiJwtbUbdLL/TO1u8N1+9WZTHGizgdiRebxEJp2E+WMMppQw96El0ZmLzJ/nUvAsBTAxWz
aX5mSbcsIt0/pJH/1hEs3Xepd/bbod6J2nmbx+z8+X+O4tR017btG1tYPvpptKmwt3grvvhVj52K
BqS67nX9ZCG0wiN2ihUqbGhf1FkCXYGgWwmjjRcW2rMNZGVjwgHd9jiaPENoXnUtnUOqAaeeYbG3
g8ZeKizEz57P2hbWenkcR9vAhwxQAm3gM/yh8tnqsBBkrsNkUf5spJnLyBqDmyoGVNlgUeaLica1
HGiDSPdDWYh71xI39ZR2y9IQyXPdP8zl6dwL9I0/9MmFMqnzaWFm0Q7GS7+23cK4KE2nWEckUU9a
l1PMIoI9Atcq73xX2wq96H4TwzoSmfnjJAbHTwfzgCYcaCYgeJ9KcG3RKOSCsb/BHBwdm0qj08z3
qM0xQGY08C9sLTUfy0Fdzi8S6P4/z2dJEK+L3Oq2tk0PwdUDYzcX5QSTPQSs8BGKCwvg/GlrRtUW
jtSlBZP7aXD77dxE5xUzUIQAcJZXtb+321hdVDjKwV1XV0Kw4Aw+QnVmW76UbVAvh5JRkXpDtoos
wswu787zALL69GB8OELnIrscALr71DNSlCopsKxArOc38x5okvzm/xJ2XrtyI0m7fSIC9OaW5f32
7oaQWhKT3tunP4tZ+rundYAZYMAha2+1SlVkZkR8LhoJRc8Hhbyb5Sxqu3KVes64lsPjeRauH+sI
ymQHEXXY9JmJUq7GxtgLBqUPoLjebcy14z+Djqwe1wF5MI/9MgmBt7K4QET5Kdfz6n/0dXxBf351
Gt8djlm2ajPU1NQ/1L694vbd1NrgCeTWBVuGiz2S+bB5TMppF4gUdbmpR6th0oJbgbD+lHvKtior
pd4Ib/aX/vfZZK7iFz1KF6s8dk0Z/OSxFr4FI+0GVPLXqAzZarIC71vZ9hvZ2+EQ+cRUvfjoGq9d
T0r+OEXqeAvj6bv8UmGGvYvaDF46q7d3MJyLfWe6INJ9/x2x1ryyLC/bB1Xm3bSkqnce1h/ACqN3
U6JGc/yMDBgCOG13N2WjWGeizC+4eGCmwmNAGZ2eZiCQtQSmYhGSO2ZtJiibl2n5zJlB6r5NM32U
l6JBsEMqsrKRlyPEyuNchZCKckAflmjokYpAKDUM1Vkxo5/5sjD3hmAyMhf7VNDxsiCom4o8x2Db
Ci2+lpnb7HQjnhki5srWBonbVxJ37FILmLp1NvKSJeDAhKJ+VmLvWw7I8+3vE1wkviu0UVuVSdCK
D5rVF+f6cdPAjkz0mTjLUhPf52x4YD2uXgEE9H1qZ+52jNr5o2L91ZYo+ISu+mybebYBOImOZhR4
r3rQ7uVaNOgMjTzLI8/K8s6BFdqnUsA0MOOiee2HNGSSobY/YYYt8dXhX31bxqA69fhY2nm6x5In
OjRZMPyPWe2f6g5cqZj52yo08UUhB/n4371QW9eNgblWsRvjUd2XS+s4pU60HlThbOVlk+rW3nYU
1uVK79jnK3PV6nl3q4siPXadTmz3kPww6kpsJMQMQK4/RNqeUC6anyZhZqWMzWMzZdXKm6AazWmS
X2yl9JZBBh+s12+qJq0+sOgOd50tLoLMAxymwMBE0OiPAFTeOl7Oiqh5hG2RkzcNMh+PP8GP7S9N
sjP1ObdfnCmD2uiNHx3WVse2a88h86IXbTSb9WhgjEr6uvku0vGq2jHs28KAZDkF3/SwnsieNOtt
bDvtTjCDXEXoLfft2DEi60vmXrm6gw+wsrLKRqtHxawo6riVl7lrVacpN1LSK/RbBFv7sWkzmJ9G
fZYHt1O6bVEWsPeW17pIVf7HN/kH34d6DZkT3G3I5aCaOFj+sXnUYjTwikHSWhQNcszCZaJnLLOK
BCOvY9Fl9argYcGCYOyhBg/tpXCj/zsrhnpXEPH5fz//50z+ZjhaT4ab6m/9WK4TRbifWkfXW3ZY
GlA+9Gf4gdadTpIG2ocGzWhtKVGNo3100haeZGmyWitBP141kowvReEAOBNXjgOG+tSrZrg19FCc
tTIuzmPcudxKyoCs2MjWgIDjRc7AtdB1dzZTl/ZgGXDU2skZP7I0Xilamry1PYr+pNW+jTkkz7yi
5IPM6h5UlYGGmwf1Q05u0ErnKbpMbvURLfTsBK9R5m4V/lRVzsoiwRoxq3xRy4+LLDukOtmk6ONR
d+qFjZ2EKPzZKrXHNAzy0zAm4QZfm+i7We0IxR58xcR0meXrkBdt/vHfy3Lr/9tnMOLWZZMDWKkZ
fw4QCc4MbIX4d8DdBvSnzsDOl8ldGHVPjenUx7w3Ad7mEXqO2rrbqo2rgzbq8xMWtDnkF8VHoqIc
LH0G5bKr0rw6Q5itaRz1tRk6fqi74VOF2uAZnGRYVnG5WNdj+uqURXyVV1l4hNw0PFa16tyE4fzS
AeueACtechv9fh72mPO4E/VrwJXrzIc/zuji1UOeLUWjW8M2WwhgTaWpvmbnxi4jPkFu9FYcEGRW
5tWGUQ6s24pRmKpDQy1OlWPnt8Dqm//hV4v1wJ9bOTYXWPVZUE/h0KHW+PeSWFdqWQpcWXaecMLr
qHoi96PQfZN9fZ+W1rrqExeKOGhUZOwKFYuZjjFFutL1TgPzHMuDZD63aUY+PZUXuTmDquwbR3Ff
5kLZGMtqU4MrHfJBbIU3ICBdAAJTBPpuGlJnXSAxn3wLphuIoR6p1h5QNURTmidbkJmc0WZnOesQ
lye8mDuo0Yl5DZvaWAURFRazegbMXqTxufHJjiwbWz0sNSiHU4GRDtT3NJiDU7wc5Nk/Bxy+YBaY
JRmENr49XsjQWGdGClhElsD5P04zuDw8qmI11lCrwUnwgbbUzV0mgWBy5TS6/aOBX+EmlChj6YQb
ZzC9M1BsAo8aSHIIE+exoXP35Sph5sFPRWC3EWM7xKCrmPBELQHoJBIyYXe+78dg3ookMzfVMsOQ
l0rMZYyRp8+qV+0lYNylEwG8XedtpDAlsMoEt5cMqjUNXroL0nS+BXb6JJGZtLGnW+nlhC320yod
O8efMq8+1bZe8w5S75PcIyIddfqbEYapVmXJygEpvkQ61O8oXxQRC4AJGx5gJm53f/xQ1vH//KkB
3o8dzfZjOtZv1GjB1SxEfGKIWpNPE+v7Iumd03+eWfl6lgzm+78hnUuNZzbSzrwd9cxCTusHocXY
aArmb3utS2G3xr1tnQkkTnZ6VYiD2TbhM1DWm3dnKKvVs6xNyiH+Zk0FRThjwfM86uqqzr3qdv8i
i47iZBQTxGAtbXZQIcdLYTfNLhTF7zN83w7Cyg/9aDQ7K4zHCyyiZmcsZ+PyWmMMZyyJMQBebkdI
tzorVDWemnHiltGqK64+iDOFUcI9goMbDsVvzLZRQ++kmM7U+R1DDwLKrWEfwacyQ+tlgs30lAVq
vDXGIT+FsZFcQZnqdZCVzi4rZ293Fok3fDFj1zdGjc/iMrCWh9ixvxalE7qAaNMEuXdtivlNF6r+
GqNi3XqudctKvXtUDWsvG5viX1exXXWPdeLsrXj0M7C5VwaEzSkKcFqT+1LTq8NK+XJxs9vjKQWW
ENMgQMHleqr0bxTzGchKgHCpMH+pgbIVOCH6KZZZJ4lNsW0Zfl4N8yEJtHZz/9JqmoQV5aVGFCyH
eoyqbV430HOWy4IVZ8d9CPOknV97y4yfRRHHZyF+dTrcBrmc1FY10fcuJHVV9GuvHptNrCbzVxCL
XaVVzRuIq3mQr7e627NoKKikF+ITmP86g4lwlVf4Mao+XmTtKufR2EWKG19yWhTHmjtGAkVvIStd
3eUGU+Btkdx0vl4S4M2UzhyPcTeuOkDRVVM5ybM+z5sZ50c8zZZGgDtoPE4tepJJScOjbMOzCAJ2
OSCQljifnuHCUSrhM9w4DMYyN97KD270nJd7u4kP3LxSwnrc5XDCL4pZ+cFU5LeiHauVWzXqVtJv
5AEv3WTrMS5ubHsiQCGpfHk3SF5Sa0bz4iB5sxaGvOwoKjV0N32tm/4QYM6A/L75Dx4p9d6tGvPm
3A9eSLdd1dS+evYQq53JvK4Ot6nW5A9SFMCndY7ssmNsottAq9aXRDVpCdkMhuCT4LM7sCn4wA9y
r7SwaPYNrfAOJF2EvhoZ9GqSlT7o82tY4Z4FG2s6Z+5zWNQ8hUsNpapaso7M3lo3cand1G4r35J8
D/KQQMb97/XKn4JCylIsN/gfZjImUY0wlv+9mwahWWMYUyu7NMOZadLKb10zdLAPAu/QUiiDF5T6
1zw+z2FhbrU2Jnge9+mtXo3DruxDjVGRunKSzHsL6haGrTU0a3votM94Mn85E5YFQxDUp2Cyuovr
MIjV1eA6YvPkrfVg4JHP6B2nMbgqk9ruFdsITnomlNNgdTP8VjPd5UaX+FIVUjhV+jC5ylqqQuQh
6stkPRYq8yylfogG1bmmk2tvonlk2MAeuzMVh53PKOdqYyfhvNHL0dxbQ1l9JuHP3E21d7ekKMpy
x/aVtLmvgZpVqLuqt9y1vvDe7FB9DC186YhJZgOrKu0hl2V8HNdr0Ye1sS4Zah+TRrl4BJZcOwNz
0IFUnKvqukyk1Tx6dnRlAdUixpqjlbxpQf6op9TTwIyovqwiWzewPG6WApGwsbp4jxlv9Dhl2RdJ
lxCCJc1Pm3ErXVhnhTY3S8ZXxtSWS8tWK4aHHV9hKt47th81idrXNLXNS31BoDjHA71AvmljnNn6
5TBURXe8E13u/5i5HOjJwzxv1h0IfJYnX4xLsp1ELBuVxXasrnfAMlaa49wk815EiT+FivMgGaN0
aPZBrXhWejHY/4PJC0zwZ+mHOx1u9ksPheGB+qdGvsSHOPOyZEnRrPRtCcx6AwJ71Xpbf/37Cljc
eFWhCR6p7DaDGbebwUnNQ+WZ08tUPPRRJnxyFvqL/M0qgzbWNmwG962bwNQfTjHZl9wqkCdlebHS
eIyTCQi3ccxrBDT8ko4ZVr1UiXHQG36ndayIRu4sriIRN0RoK0/yLAm732dIkgCxUxUbbWvnaOOj
nUR/RcsESo6h1Lxc52gnriC+5R47FpghZf7FvKe9yjuwssuvRsvbK+pV/XW5sprR2ebIxtaKM82b
mp34bRyZpEnKxeCdUtOCAZSnUEXl6JlNVD1TBz8i5S33w9BnDEZspIhGoDAHWnqNdhqwFa40sU+d
wLjms+v6RjzA9DfDXt/I99sDjayi+JVISHbCBKtSuZ9aGLKvuLv1kw424luQQYJtITD5lodmnPU3
1Wm2WdeeapWCzEwzEx5eJi7u4Ib3Q6LghpxjKrHJ7ZKucsRvp2rtjbnQE+OSErtNkr+SKs12DcvF
ykDQfjA6nfk/c+HaHyEUJFMlXtPeNHdlPlf0SKXY6LLeyg0r2MktyDTD+Ojg+QxzqY/3fWQW6xGV
gN/1JkPkdKpfEHXvEq+JnxsobRG1mnKVhYmcOKDbPJnlhMKla7cKekcGKaV3uJ8FUMGn0T2FTjNv
DXiXO8HE7FMPgw1OifMrvOf8XKoW3Iye1+tE2ViRyLZt6qIGXKiGkq5rFF77+9Zq5Vtgbjc8i1Q9
wKaEJZEn2opBSP+QdbTidlEEe1BMrEZEcZiwpFmGuRm23Z63DZ1hd9+T//v2oVt/mjeR8ccsB18g
iLlQ7Mmc+ff+MdM0mYZIgp1OhXPwiOHwIaeIrYdd90ke3NGda/+fa9Mc1lCxvuGV+F32CEriptds
jL5HwnZupNqChLtmsmcI9z3XwQ5yZVbOloHM2mwwPr9zV90K/TfT2HXbdRbCQ7d/7qiY5eS9MlwW
Br413AphKoDE3oBx3XsTY0TBg+xrskhZyYlYqFbBpsh20ZQB6DuWaW8RDBS+F6qvSg48apTFXhYb
KKq7tb5cyrIjtBmkuE1wSxQkwQbKtY2JQ9wreBYeSYSC/ZxQJPMeVY3pWK056G71+hvWbc3KjL30
0bI7sbeQFNj5RFe51HCS+2nqpsvDhKeifI0is1sNimnua3h+JYT/p3nZlv6+ku9mubLVBZZcqvi/
f/b7jVOrwqUUwKI4lCvLmHuKnI0k9TKraJ9G8KCVcM3gKnDcu8yMe3xgLwFtUw5d2s5jrjMvtFyz
1O0PfW6PfYDMsxPmm72ofzpUGGs9T4H1C8P+UXUZaru6/8af/BjgK/hTnAZbW0Gfm+d9SuDA+Kuw
AvfRnsIzHUyyKj0rfpKHTKU0nbFXws+cdn6lZubZDgWaZE04sJVjbCvtNvWromkeyTxK4PQt+mXd
68y1nQ7NcYqBa61FPZrptLP3LbQLtE2YtYQwLc2pE2rhSfTdJnKs4SI7TceIry5kZuYszXCA6Vq9
UCpurFRhiwVSPQmjXeI16g9zcBnjKdljU2XDWXHN650Qhs74Ez2A9jApQb7pMEo4QESK3pxU7Du6
XpCi5Q+GEcQgV65+s6IcRj3ce8syGJbf79sJW1DrK17b78bemV41J38Bf1K2Y9yLNYR/j9x2cjBO
tQ4ddhuW4cSTsHxF7q7wVUb5iV/44wgxl//P3fxXY6feOptIT5rI8BPUu16wo49XsDbW6kfdfr//
xdaQz6T7gUXigsx+tRAh8ZuOj+mIArsuujXWwQN6cQd7HJH/UvKcEmzKXG11/w/oBU5R05SOhAsq
b1I6I9xg3OtRH22oFeqdaNJ0g64ID0CeREaR3BJT0MV4vlbruOD7wc892SVy1m/OR6Sg4TV2Exqu
tgreMBGuSH42k/MYhTv5BnHL6Fe1Oc57ydScDTM4ECshdJWYmIU0LPnC8sD2RrRBkdE+FPWhd9Xp
RBxQvZ09Eb3kHosuNsTd450DNPSfRV1kj1iGVEcrMaPtUDYCgnNhb0WJ5IqqMHsvOmpHwBDvxBT8
867vEi3uEwYorGWHKBi1GEOkfoIxPXijeYXebl6tNv99KHV0ndlq6OLmVIQJJjbLXFseXKs/9Ugo
GcUCSyE1AQhpXe2aU7AmfusUqS+88KfUnaUFU1ANAuPOq5T8Hadqe2MFiIh68g0Y43JQ0/kHCtrq
xNYJdy2AkGKblOG83pwlaI5YWV/TtWc7eemUlrPPC2dCnVkuzgu458iSpfq6f0TuSC1Qqdk5SaED
24WlbBKrMJBw5kwJ5sLdl0oXYPXUhfVr/S5HDGDAz4jLwk0JN+7dDNnWYLBokypWcv2vKcfk46A1
1gzaM9obeVkCSu3u8p9Uc4xmO5ZE78QLGinczngtSJKANaj4QTKIF5y/mw15UrTNy+M+zhrW907d
nXC6cFdtNhoYHNfiUjou7D2+SxXqZNeWp/s/bJqMm6RTLd2hsLT8fiWSFrOTeH4rumqXhGQ1NJWA
cGGYcbSSNZY8uEu11Waaeuzv5aFDmvlSmsXPQYokD7M9D3V7620EnITm06RIXdepqM9FbG1BIIId
8h/kXWWAUiVJbAziFH3hVjM1XGpAsUhzged+pgm3vcUtecAOX7viA2bynHfDW98GvyrYgxcyee1m
23coEZbPuYiiLQNm5yWcwgScawKnjTup4iNaOFc/Ug/+1yIRs+v2py3v36TgFq9DFvd0cTlhHPgM
hfOWhsK82bHXn4gPKzdpQm3YA/+fEGkcJNdCKdV3tajqN8u8CadtVnIQFyj5m1ZXr0QFLibwuHUk
efPee1XyyMI9rlHNYi4juN70XRat7Fm196pdVLsectFrVCEdzwP1BeWWda3t/l2FFTUQs44KAKFk
Ek1/JQniZqGbu3YBg5zSUVeIlMbDwFtkpJnjFCDsU1SGXwst60keKm02Vl1h8R9jgfbThWsyLACn
XkXl82Tdlyq1riFOFV23kSQmw6mTwa8T69JMozjIG1VZ1vIO4s15zB5bvckugtxy1EXch5Udwbnn
MffhboV+mhqobjRNodVGOuMlJjQLW3sfsMsAdbEZbGqRuCBfDe8Hr02+m13eHNHWCvbMdtzLebY8
uKVfjonYpbB0Vt0ihLNyp7zF5FJIbZzVlM2jHrnz+n7b9Yu+vXOru5LUVPT+UCDEQqS6VDqRUu5n
JWl2nkGl4w15/oKNcXRtIw1oBul00fOQZ645HT22A6mSq+2iPGMbCYndCct3NXBtklWschsbDvbg
zGOlxKgI4UrIM/DkbO2VLLAEH2jrtKSvKRdhGnYaxdlQ+p/MrzYJ3ilvmtkMa2hDhFll3bCq08rb
ys/bjvvKd4Reb+WeCkIAH6yrVgX6oEe1rrCC+PtMrQ1tf9+qsJ7PfCexX+LlI86Wj1geIMl9YBJZ
XxjI7zshsKAm1s/v7O5buUSEoqQYdlGcRUeHR/gaZ/28DiLsGxrQ6pVgh9ZEMDxIjMrsJmZrBfql
fBZ0k2EdrSNvGh40M4yex6n2ts7EE4W/5INoR49sDdTL8vELMsyHZmRXjmL0O0j35hVghEdw6fjH
xq52NFliO0BS8pce4SjCrDgi9KLWajrjMRQ/vLCGCdB9yiZSXkT1lzWrPwqa5rOcvQ9eZ59hmEHN
qvTLvdoj4ZDnv/TjpKJAXWDKij7mvvKC3AUrjYnfRpZXXqtUF2Fof1X4o/xVzbdhah3i9zC7EONk
re54p6Y15ckbGLBWZvR4J78wzN/ikIC1+vLMdv3o7O8r1WD6igPaNGQO9OxFe2sPh1bP3DeDmcW1
sdZD4RoopFOICHZtP1lm9S4/MTQ/7FHCLZe0Mucpa4v76x4oF+95/NA1jJrk51cp1WrQ7fy1KIR1
q+r8OxxZdg6naB66sP9SG5iRrqqFm6BRtUutdpDdhsM4OsrWCRznCczfgribjn8tFH6cubsXO7Iz
f7Ki4Ybsq1hZ2eR+4bK4YICbwc2KFzWBoGwUyVvt9MY7MkoKLNt8DajitrVN9VMvQFPkZd0etkrF
TAD8U4uUaC99U2raE6XVn8pJX1tw7i6kqjQ3NP9LRYscVV5GXtytgnaqqdEYOEVh/C7USNuZnuHs
xjQ03rqyPo59GfvqSDcuqWj0Te6mKMZ6bVUmG0UNaRzBQHDoxgQ2egMpnrILlL5xgLPClnWm1dvl
J1ybk3IJs+7dg610YoWBw77c2/L2D/WIwAomS8dxsdrSjXQ8GcuvyJ+WYdo9sIpSSNeviPrwb4lL
77Uc35tF0GK3WnqdCkJfUiGyW2RZP7vMSQGZ7XlbCWP6cNzwMxA5RD3CzB+TLEczUk4f7EF//pY5
qcElnkG9R9NGrpNYzm3++6wYyLeWr/1zFgrB7px3v3+vCJLyYgi+FGPxiiyBwPqkEddZo+8ps6p6
t7T+vYtgNapsGhe3arsjMp10HbZNDpUOHucuV8pHJsvErmfFu+pyM449veM4/cWr3UVSgmtreg8H
x94TAAfZJeUfs6JFDbdS2Byl1DgNQC4uOyzvclVnAgmyWb7GlefiQQ+PZpywCVu28CpAnRoEdu57
ZbnEtyPnlnBXaHWEH5Xl8shX4WbM9EVwgQFVjGnS49gzWZRn8jWxvDYvr8mz2A23oQg0X+rkLTB2
gDc3O8rLVq+OfZwYa3sMayLncDCAQ4XtBG3QNkgFU9RkbNBTiCOSZjwEMExeu1Nf8zjOxdaqPBaD
lNXpvkZPWJwFjuifs8zun41q/KpVEAAhuv5ZNTt7V422vZI/xCduAI+YjFUFjumHAs4wHDrwkh6G
w+RAD9b1a9v03anvem1DaoC5SktN23Xm3KyNWm0esrQCfszxk7WIKGA+mig7MxjTW+/AJLBcvXlR
Pa1m28ZhF4eYR8MZ9BMYnbHuF5qBkn6YqRd9An8PiywX455pG846/8TEMp/1TPVOdqq+qWZPkLmY
jv9IYHXRa+ux0+r9bMEGqdR5adfrVRwlxqNi6b/qhTk11WjaWc7BP8zKOM996IvItL+h/COTiIYc
E4HU7yrV3KlNQJsSkxGdooQmRhEtszx0FqzONGCUNLXbe99aloP7u4Er1F7zcyf6ctnsjunff2rA
nm09mxF2CNx4okfqVjhzve6wGgI+W65jAdxBvgNLS6SK77iU8PdbLq5oA49Mkld7YPXqGCItRzoa
Ev4SF/UHzLGBTsp1XrEo8FP4iygNxuw0QLV9H3qToKeFWkpjtMfW3d0oeO2u7pNrw7KxP1GaBymi
jxclfT0HT6pijuda+yaFnowyKj/ywnAv9OG35Ulq1qgYDT2/Gai2V4nZtMvyYm9/j8LhtpE9j0YI
CxvrhG63f24ZLw2l07+l4Qj4GpFWB/fU0opyp8V4xVqLS9AIHH2EBLu2RsX58PBS2Q656ezVyRWv
eWY+Bi3fzp3u2xrmtYgViqiltGHV3gZ60RyD2VVuVOZsTwvpHVxMB7/PKlSgblJtEO9G32fsbFet
EqcXfXKbW+nWhCLXFtFUoUUtNivwYdUsufFkRsiLuldnATyYemjQ5nDBQa4A23ExD0FWvtOEV7+U
dqus1WgxVhqyF1kvDDOu7MtVa+kh5l2eurGmkS+tbsNvAWSv2B30X10U+zyHsOSrxFwr+hT8QAjz
2aZ698lHGPjRYGPYr3IDLstAKmyXWbtRb8ZAH+Fnm/33PkdQCJeCHmwRwigR7ebkVAKn/Nh5VVBM
MiOKDh3YwFbr6fayulce8R0Od3NqxCfF7ZjBTKnYpoYoNm7fOjsan3O/cKGh7OD7BEf8GBmAQtxn
qR9rbNnFQgAKE8Qcwui7dziXTcDcIBkc9Yy7QnqGRseUZbGwqkzrosG6eoNyS+hRpMC0Ezb9V8WY
DAcOg5DGcU+jvy5Cj8iYVv/57xMhnHMwoO9RlKWb1LL24uXMXvD2io54onzZ/BUn3C7ap6AN2iue
WTg9VT3kSarBILKbY4lce2uUSvMx2+me0iL9K8MU2hcKi5oIBVo3DJJGsVhwDWq3m5czsbwmz+Rr
GN3Pa1UpeWhxy14H9bJSTc5RUkEs61IpAf/Esn3omrR+SnCaFY3WX6DUZ+B4PPUaJGvVi+ELGO78
kFnvKCL6JV/RenarIYANWwxfyCCx8k6d0K8qEPOxY4lKk2dGDmQKpp5y8FJEKH0cZJt6KfSJ4HKv
TE4ZIVjbsWNhnzq4q3Vt9KspxlNBB6JgSQCWjXvjyTMy8tWXkQPfuLfpBNLSwXYyP9AjXPtQAa1S
t5kZZA7/0RmhhyiWzEWs8ut0C0bV/GW2pi95ulZnfrad7b2J0vnZWdq0cnOiWiTCqOHWdIP7tHNx
v5a/jeTh+2h345s341jKc9NdTFR8d6Bx8jwy8aBURcU4r+Rj1LrTfKhtbV4ZZf9i8dQ9g7rHvmI1
2RPNr33MXHg/DarxL916N4zXIdSTz7Qak70zCX0rW2ZeLr04/azMMtkXdCCrKAiig/0jmkRxTVMd
Ay9nPirCzg81Hok3I/MiJoVK+knY3nUoSaJtYOrAHVV/kUe9pFSRVjmHzKdZbLr9aCcMZZezWZ6F
8NDvs4sFOPFF18KhApv5lY9thFQ5LJ6c3lYOcnAazE25YqvLj04CLxPTGgaXYeFtTS+f762n2+ol
3LEOT++latWmyj3ct3ihufDEx2nxtWuEztbXUW8sDuG02Cxrz4szh/woC6/hQUzKn9IzDjfjAD2/
CNdSeoERZePWGhYDtbUvKvdJUhOFDmyExrVcFdEgMO7Eu1yewZtu9601YyeG3oiYmpKn/wUaGcw4
M3GYnuZ1IhaSlxzvpHF7DEm0QaY2mYdebQiYI4Vym6mD58docR6GVrinLIrI+AvK9HtUrIJU0b7D
CuvZMuHYeA0CfG8ost8/UB1uSLM6iabT1okxhZdEJWOvjNrAl21tnIPppWI+6qBTFyo2TE2bPTyv
4ldhl3+cjGm9jz0lOJtdhi1gpowPZg2xJsMQY+1BswyQCIbJpa/tnZ2HK03P50u7MNjq5aAFRnmq
Y+sUmm5OGiExjLLnmB2BZ0hvzWt5mRpu+By6EymqaX2SDh93TuOEvRljc9Le5DdlxGZzkpf0ytpR
G9RoJV+Lu9qE+coECyVre6pMIRY7+mR8VCfVWYXxl7w9SguyFmGGZn5qKNdpgNGQg1qXM4i6T9Ze
uCaz7Sk2UT5KYxB5CBaiXVN27ommfxuq8bg2mhmqG+l29zKl56Y5/uYEJK1BvGpMeCGN/z9TFisY
az8g6f6Ao9W8sQdTYfzI7KOOzOEU2S15dHL4QbkHxcA5K5tRCbxnQjHDl4T72B+KlrnfJMRLVNgk
Ni3TE/lTAOzolibKGZ1ifwtFg0Goph2qBo+mwp6jhzHBGkvFFvxjyuM3ERbKNaoIYM3y9APXVO95
rpDzTQIyTEYf+WVpCcyrstwVaH93IV39sWIO6/8zEarAu9d2khA2ivPyKifR/N1wylPDTvl252ZX
WoJMpCxOcnlz8+mok//1xUzEZKsS04G2ALdgbpJSI2/K0Ikal18SCe4NOSTxueot/TzY7rCjVMb5
VCTavpYeM6ViXHUFyXew+JtF+rjFOavbyue3LxoV3QiZv66CycvYtsxScDJYs/SUX62O0kZffLAk
g8ORwnGvZ9YBhyRjw82G93m4REXlXO8FVSnQREiAti5Lglg8T/hl3R1ih5ydRarjIi7ZjF2gHChT
xNvyej83Kx0d7nsZufnG6lsWNF25/6wDEkaCYUc7i8WCDxblpIXdYm4nEK2agVYwMh9sYzB/BZ3t
B5gT/JjStgFVVpwXZDo6Dn+L3J1Z9WoGbrpJyYQ24aptpY629Uq4InGqvEQuZUWhM42XsilztLfR
EJWvWqV05xLMYRUU1rsSh96TEo6vCl7w3/Oh+fOkKk6Fih/sbDs/c1wXzCoGpK4py2Lqnx/KmH8n
tc/40K24AF6b2mdThxdjeGZ3ygNln2dZBvm8sRHnKTBv+FdjfL1wcJazcHktWn765+9lg7dns3yN
qby2gRMHD2UUNOu0GsSrnQOTGKJRPwu1/BRqZfzIHI0g9BFrmaA5WUGKg99ghuc4U/qtBQ1tP3o6
TV9Fz+lgIL2nurD2AlzqYSBEcmUPGB3nsUnPGXc/qcK/qnqCyVbG/4+w89pxXMm27RcRoDevFCWl
bCpNpXshytIEPRl0X38HqTq99+2Di9toJCSlaqcMyYi11pxjjnv2yuHj0BQfxtp81PEUzJMkfWC5
m9YYWZKq3tCdHJ/xOsNiqcf0Z2Jlm24x9ChK9bHcQUxfXbrBy1/rkLFoa1X2g56OlNQI9R9sQakU
x4vQQ9O/6wpNkAWtV8XiKUkL67MuAQcgXWieO2FXu4yqpopea01+k243f5+hxvlw7ePHiQX96nhA
BJrenb+34fTYyzLZOKuGnrr/zukulAzbjxH/VEIbBWVenPVuZqZUlwg+2enFJ8to0qCfHLbOo9n5
PXL6a9i69dPddt1H+cuqz2Eq4F2qRDut92iyds9sAy9ZrZwksd9iQ4P1W9+74qyBlX8uJQUjqCIf
Mj5ziSj+Q3Cw/WiIRGzA0YEhttJAd1tlITXVW+Y33QnI2GsGluVE8169W3NgUn1TZda8OhK1e19M
YUBL51oPfUXxzvLeJIV+cpcx7XrXwEPutJa5WWnM/UJBWW+lrU5ZU5TedhLIKrt2+VQWtuL6C0Ff
kllp9jHO/QDQFP1Ra5dEhCwbSETgxEXT5zhp/QFKovdqDZQBjnSV8zo8N5a7yfxMp6I6pcvVvZcY
DVvTSHbr3cyV7cmxCNglWfyCspSUezOcT/bkLcQPcIEGyLitXVBPWdlp9ZGkZVbnQe/G6cGa5IHC
zT5pnWpsi7ynH8MZelp/ZE5j32/x9RPuXeTqVglDPKhzb2inum//5yZsdJjIyDnGPizgLuv9BSZr
t42TUHmd4pZXl4XlL62cwcL0vwbHMd8cGT1PTjx/5jaAzDrt8metxhqT9Vp6nt28Ry5S99sVIoah
Qzs5lc7AfGleYEbT/amGMLoeMHSyQWCAB1mPnLiYlH0VMn9TbP0uxkxyFkhkztxdNAiJk+FEL/Cl
R7QU2cd0L3aShgcUhsQ7J9L4MsrnIeGz6whUEV6Ob4SB/frDdsJ50+uFt793ma08emz67NBk7Zbk
rfK5AuHx3HrRdhU4NMu9ylOC9dtU1DDfNTn+dk/pn9Y63RjjZl8PA3Mumx1H0bbqpUg0JtWZXqJP
oKwt7LSClcv0WhkS40HLSATz6ASTZdP/Sad957D/Q5KTPycgFj/1kWkWhBrtoJOmtHXLAzv2+MVc
+lfCsx+7aDys8o31h6qUwyavomTfNcbD3xnmjMwFHbJxaFrol7YxErTYq/p2ykX4bNlevbFkZ33E
Sf016UP0u9OQU8kK7yw9gq3WyEcuZMa9aWwZNgEHutFtlJGWU69ZCtUYJPdwYtIbV+VTwZdynlK6
AqsA4D93KaDCh0zqS8hvZ5/jxdFd66PyjSxcUvliLMpx+touu+Tl3uB16Sv+78N9bSsy57OnU3ko
k8YLOnfEOzGzB3JrW/MremFBtlS1bgY0Lm7m33KZtlkihVMLEkkdkAKUrADb5M7TKUPUxxQaGd7W
3frc9QdfxmFo0upqNTQVC6QOdCLd8dZaGqHswkDYxj1hFdOtbe0GK6Rdb0ACX5vlKq7m0EzjerhV
2uy0m6FId6WLd5n19KeJhBEcxTKwayQNri6STjCK+6te//bkzN1SiKUUOM1wuV9To8zQbp6m5RsT
6jAVF38m0hGNoWEB11VUCbESpLaxvnlfSzrnehSs6h6vq+W5Hs+Zg2hogfAmS1sqGc+KTl2k06a/
CpQ6ctnu9p2an3rHlpiJ2BniHC4+GfDRxFz8pz2Hj9PWF6Nif8vXRpi30wBlXaTMq4A5iTUqp0E0
Qbvad1aIY8HVttLhIa7nCtNI/VCh6NfIWNym7MnoXHtLj443k7Emg/4i6UO2aOE83JyOR+im7irV
bvX+JqqaYDjQPmgHO38xH8RPE8C3SBgY4cVHCujJL4iHvynpMG7/uYVjZLhFYPO2UyU2HtD3v7xF
EV9RJ8HBzsqJbilMR3Y8LqrNZSadNLVvm2TSUpn3V1pyPZqwOgb0nqjlrh66eV84oSA/vtOCWpX5
V4Qf14vopSkmnVu8wM7znCPkbVw1f2jn9qVPlPDksuvcmP3UfUVWfc4WS3UYYeLpXOUjG4yfVslm
2Mpvqxy9WqiH2eABR4Q4USRgCwaAw7iXoYhOyy3FZEWJBMLO9e76i/UpU991mKvymJR2bv3z26Wt
ef8P3J8n5zcNry99AmSioTFW/pjG8aGkqbexEr6KlJj30KdelQ9WSEBmR8/hgX4kaVrLzNtEp03g
SvQcqeXw8rexOTJy9pybNc7y+q8llIeU6llvBCbXqGYf0w4fZm/XDHw8JGE5giElrM1dnpX363Ph
zhbmi3nTxvVuPeuToYwOmoe/qe/L4cEQfRqs0StZr754tKsabA/0Poao/TMu5CtT3qysn39pnjmQ
19j97b12E+TVYWofic9tg57hybvVYYFZoCpV7eO2h3OtoUURhmVsh9yVaC/gzw0mx3pCv/ZiLXfp
BFBW5PMWr9i8t6XaPjRLy66HbfdNd+VbNxPBEc/uz2Gwp0tvtOf1m2WY2+wk87BNo/eUmuuDalFs
tVYbLmLphnv0oznt8+SSTv3JC5P8d5SPJ87w/HcbdifBl3bXo6FxDRonNg9cY+CzNfUbrDBSeWj/
vNX50/q6x4pwlr7JEYpEz+sX5+aRCnUhfGKKqwc208FjWmEx0j0WiG6iMxknVr61POF8aB0ipqVP
nHGqsVHLT0oaVy8K9kQcYczYC5EB5o8YohYXAcFxyVfrD+tfVlNa1C5zMMVLxjdjYvcs0me6rL/V
gXAOe+kZhxkFMnuzlIixQr7Wg3bQcDfB4NJeR5IrjuRBUEEt9XxVx8nRHdhkrBeWJLOfhl5h0rde
2TUdG1mTDdCnF73ZYDr1Pu15Vy+h9PT3WE/sC+aazl+5g9D8nKCJk61nCvUhWpgjpTX+WXedyxYz
74DBoaHp9xMTGt8KdcTXy8obKzI9zS0CY8YtWmAlY7GfgA09xSaIkmUNW+/ZrF9Sn/WLE5I2NztT
FFgWG0Xhih+LEeOPmzF5Rlvme4pxa9LQvZp13qLI89rA8tg2up2aXI2BeXM8WvlP291Vjd7+wN/X
3Z8wwh2neGfw/L+f0BgJA+3RPPzXkxRtJ7Ks+3//V/7nCevrgNIbXTo3PlFup+eBTrFfq43yOZr6
gKQkXuTe6vxiStSey+MpgIptbhTGIa3wWUuyhtbnOynTmbYmKZWhcLcZS12DAaB5T+Oc7dcjMknm
9u/CB0PtMCB7o3Rc6sSxtOn7N/XnrCq0TRFLnIUDGsybbO1kJgnb7tDNzjRm169dsaDuK8pisFuO
Apy8PxTLlYFdj/mjyBCANct8Y9Sba1w4BnYbk6a30Z8nLQrvmztyu6Z9UeV/7+ZQZ/cNnNEpCRey
jJqgUXGjjW6P/SeBre+JjMffwAg3dUir1CcXJxA1m6lkGr8MqRBP5+gV4AYWyVorXczHSUg1jC60
sHLvvVetS1VbzS9NOu9qlnrfvI68AICQtEk4GYlFZ3IqMGBsxgywQD3OzaaWbvFMyh9s9NER5xih
4gmzPK680LVuUogzcGY0TOtsoeGzd+YvLe4fQq87r1uCe83n2JzPDjYltYt8qzK7N0OO1bFeYGNU
we21mymy1pGSURvhE9VLBKnFElu5zCJd/MI1dsPZ1KptXzjjRRr8h4RHDEqR4O9Eap+j5c/it/UW
pX709xYVN7v/coM1CFsMcI7vMRLfeS10ZwyxnW62v/QeCa5Xl8Ub3sfNPFVf6hpOguK6vwAnTJUS
oAR9F3iQ+7pVyF+p3dv6oyW8cd0/uORyPebafIzGgrxUAgaP64bfUQaFmsj9oU7awlRcfmtTLGCp
EXY3X2pPGPdjZaaNqnSK+Z7M4XZSOEwokLCnunn2aI7ge8jRrb7n3RjYi+E1ZMPnO2aqvkbkN+1s
dEQ5weQYHVHWoinhnWQY0zYe5ewurwXd60W11WHQPqx3LaaBG0UaQPnH6qVLRP4T4x0uLzYcEJUi
6u9mSo6h5TT3C6FtV8kRnOPfuxZ4/fvqkKgKnAshnlSLF6xMDfMrIuJ93EM6FoLYRhBbXtalA19y
eExT+LvrlbsEuh4IK7n/gdjTf7qM7y5r1RXW82c5w4d0sXrAg7+Y01SglWLvVGEKgnadYEYtZutQ
UWSB1SRMTB3p1t5fVIjYRIx0RteLuJrH/Qmk3b/vZiUNRoWEhqiKk68iQvCgpHP891bpXViF+icg
VHWQg3d8tLxUexisqjh0hW5c176YiYIgrZX4JvRKoVcwf3iz3j6v++3SSu0NZxpiYbwCALr+PywG
w9X/G+UDfBQrEYIL3YAqprrW/21baGkH4BtQokNrK9ZWG2vvtQg9dycbFIeQhLzXxGm9Q6PRDFp/
i3R4QuMSfl9/CVPZfqqluP/L9QkttNMZOOfOQpMVrA/NZLdMtW1c7//GK3D0M+U6rr9kIAZGDz3B
fv3tP399/W1HLNfBJNFnI13IUvMgPUo4MTxnaKRGrXhZfzS2kAGLv8PBwmPpSDc2jaoHLqPl/Rm6
dJHVkz5z/1eVPs1n0YQf//w3SGqm8aE3+QmeYfmCTzI9NqKc/PUpo0ypikowddJ+SfRaXFbZjolc
51CrgkSPVdMmK/NFs2c7YOhqbvtc0fDdes5piAv9wVhujctjNM+WxjzyO1w3B8Q9oX0EopBhu2zt
fczgbSMXCmwsqR/60K0etEbNqSRVKpRw5X2WI4I9pdEPaBHap5o1qu9TeUCZN17ImIMDkqTpblju
QuckE65UkOp/t5xw+O6mrUHErGPSKmymI33jN1Q17Yk45fapWcCJrd4ec/UxMo3pi5FL6K/wVwhm
D7WNNBHVkfbeKsO3tU9OJmcg+3LCtxLR3fAaAnbD2CBcwFgO24yqm8lPuW0UOIlu5ZX71deTd23G
MgBCc/IYzixlxpx5R6mo1pfao8lxwAqxZSckEeqnssvyQtn27tF1ktTdNyGuyDaM7cB02rfCHiK/
UCXw8yL89y2cRf/rsX89bzEkt2X3OnVF8S3JeeqATfjORrLthIlLu2QJI8vNWEyWi8yAsNbChA0g
QFyoJywmt+PDnTSvpQOHcgkHB/UD10G6sk/zEPcXrv31HTuiV7jUM9v+KB03D1aJFnang6IOXHOL
qT7cDc+lVDaESeWbSqMEKw00VQbTpkW0rCrR9xRublO59AVSHQgVQOLnlYFTuuEHn294Wh8yZ9Kl
Yu3QuoRqrcPJIZqUw9zXHceDjsF9rJRDwSgUy3fzqxRap1OdQw/E7xFuoyixHv+5FVXM87pa7Y/q
YjO0pCLYQpDzjL79LvdWphnwFtunXZ8Zlb+qv9fHHIL2iGr83tK/A/voeJ/1vAWogv079bDXLlav
1e+VRg4ZEVzRI5d6t0mm6bTe+ueH2jjjQXG7+zP+edzecIIoZ72J9aBrLfqm/2ErwlZSg34m6MK1
JufaeVWwin9XwRgSVWz8dDLxohbVO0wnpXgH+F89diTSitwu3z2ZxocYXFVQT1m5wbbuclCr1d6q
3ZZKdKo/AYVmHCZjyMbA7d6FXtwfr8rQ3bIpDlZnphq+QwVuX9c72YjoN8quMqroBvRISJRxgloA
h/Cf09DoGT6uj4nO6R+QW9TwfRm8DBhBfGOoaXsvZ/hYN59312aqdblfVoSgtvTm3hwveZq1KiPD
3GSA41mgTjkd56aebnIZjMq4c6+0qfz7veWhaiqtjeLBdkIpjLIthLdKsonp3495qol+70ST9owl
7M9Md+qHmNj+TGGqPK0N7zymlaXr3uZ+LKfK/FD3tQSF0hvv1NIB8vYJmU3S3rQwfEciKK8WjwWS
oYvIBPqctGv2BjldaCP4eCtdPdKqKl7HVq0uQnkZ8pQ06sqGFaQ0ryjK52clVRf9xMA7MQH7apZK
dxUJaRknf0+D9QzIRvtdIEEu16nqKugV1PUO+ETsCwz2LFPZdWXlMNppqx0IiDhgn/D3rUwFmnQ2
Zl6cz1+K7HHzW50XWKSPPgyZDSBYVBZ7JYdIPbPCEidqB3KksRd53f9ZbsSJfb+BPOF+Y/0Vmc2B
rtV+M/w0e/IKoXONF3v5IaRwDllf6X7Y5M2Wjw8D9Jow1EqPq6veY68pnC6IpRgOqz8Ld9ujRPv7
FIIZA7/JVjwdt11tu1dvmT1OIq+O7KrgtPSOeiMaatcYEWIsh0iKVURB4H1zvB9QZlLeMJKYL4VX
OA8Q4biYL6MKKE/RS648NLVikxk+DlSR+EX9MrLdw9h7x0ElF6ixbthwxN/rY6+Vrc8krzx0nN+M
Zrn8pE2avLBYtudw7j49TecUW39rqToEmtw26x90q4ixXa5ydpO5D1haHX+93q0/QrkwSWFqBKMz
fq8M3XvUrcZ7pHmvn+y8Pt/v/edxb7BoxSphg/5F362fmCrceMeepWFigcHN083UD8PMunZRYW8B
62R7Sf9Egg4VgFWuZWbS/17vliXLecEYdP1t7s4pznObOakl9ut7G3EC3sY53oZjBK5j7tBM6BKC
KrqR3067hR8Q/h5mMgBrzW6/FYXxkaWNcUjaZLMekTYJK4e+I2BjdQTaV3y+4dN6u+jIDwcjwVpj
xUytvG5oGCgqABkrvGtS/jKLLD4YpYXq1GNNGbMUmk7hMxztBE05/t84uwTgBS9vkaASvgdOPkbr
MfptE3Z7i/rpPlmQy9069eJt3DP6SHv3cX3G+tC6R3Yy4+8/sBM5n9sBPeTzGmUK6WvpTdTNFSHz
/DAhuFj3Gd00Eio12N12vQbWuRofG6punJn6/JqXKpsuxMbNCtLTDV19WLcOtW40lyi89VFKn3o1
BQvdpuvqddU5nEwroF9af8+I3jMRaBe1Qx99bEuuw3VvszO1vgFwMK9YCgq/yoyIwivycHJUhzyu
x53uNhZAGkCMWqV8WQJsRz1O8ngHIeYWcqugCM33FuMczbb6aVV6LPeMkRiPzKitQ2PRKrJdlAZW
ZzVBZWTR9i/+HtksciCGAkVqb/s00w5uPNovmHo/VlFjb8GAHG1gApFWDAdNSeCF1dmWrDjvvSbK
YjUUOWV+0xjtX52w+YNksN5pc9McZJlXr6MbQeCl8q0mWK/I3OUNwI0MAPlW+IC0DR9EfM2RWt/W
8LxuIX1Us8Vrstq7X4loBz9yUvUHSB5wrGx5b73jvceMZPYJfsK7alKkNDuKlmlXCIYqGNqSpT7B
c2mXav9LjbJNuw6LcjjhpTu330M5OQTR1vpLNWRw0BSoVFY1K/56ydPWslmlKxMMI50sF0nfZlX1
OpSnqzhvfXzEq3As4sRhYba7nSla9+B5uf0ElEUuZli2dePr+tbWH5hHilsSe5dewS4dm6C5GoGZ
OslQUThqajxBWkPjb9MuH5uJviRZTq1wSxD4XewdrbH+VmBgCH0zb+fjYnP2SxGL575l7GR1WvoM
BgBlzQJAMOftuimPRVo+qgSvrks2kerd3sQN6d835WaiHQyjtcRlijn0BpO8nDzpIDqt/CQ38S4r
68NeJoFTV0FtmZzuqIyoJWZkl6tZVGk6ILuGSPerOyuelhqy0h9AkDxWi/mYhLKtTRAhzARNYX5f
hiy1yW2u5QR9i+48J1t3iCoa7uut2aJErrEu7Wev+rEe1oWXZdc6HP1GQU2bJJ54bBxlfhwttJD3
d1xRVVzSqIteGt6/lVTKtVT5+lBQFAyYxurxv24B4drkNpkuS6F+ssMCc27RonPKI09i9dNxaSwD
bdjp6aUy00cvNN5Wma6qx/ZODrmyE3rvfSvpcpQ60QJRMvxZbtAmG/9EAkct/zswX222tTVp6B/x
H6zvRxrR1dUzc6OhCz2YkBOeO4uOITbg9nYPXW1DsSQ8IyTHcjD+7LRNVWkpAkMCEkIvLW96Y2Vc
DdxpVxe6+41AvLe2YWeP7t/tn51UTFhNtfnJXjrFqz2jKeN9pA0YhiIT6FyTF+TtuLVvQNGYtWS6
Jmn398c8GNMVDet1FmlxXB8H1fX3lxPip2OhfW/Ic1x3sGZldGez7Rtfi+rrKtKFEEANrhvDsxQk
gkLlj45iKRMl7eA98Zjy7vfvZvcSpbymf9g7dwAPg66NTCXofdF+v3NEsIpeJ11+p0gS4EXRtk/d
scZT+lLI2T3Fjv6z94qC3jOdw7lB96k7hhascdBWDbJXa4DejHOr7Uy7ML9RTWzWeTRVoXqoK+NZ
N+TPfxg/caPWV4c4+nV8N2hO9zcA2GwUuMIOBrKQ/sujjkHipMR0+pCetRsZhdmmmglGdkzXeuhD
Iz43Wb5IpZT2oCbZNUE5cOcM5bR9AsICp52tKjkyQDk/pmqjnoTS51uI9m/3XIyIS5/WvHQAT35a
UtcA5Dv91cvLaadWKDOl/tKhYUaQUmk3OWvAbb3osh6tmGFcUsVbhHEmwcORlaRnUg9+ETzrXpoJ
cmhSo5exi49Rwz1RWwL8ShSqTykzg16xoy3Iun5vLCKCEPZWcA9BDiMoA+zR/sX/qQqNTXsb7kvb
HQ9rc8IFNpmHnnVWSWGFbq0gJFl0av3ohX6lhvpOVsZZz02STIWAFFSqfl0oJFIXklWLDa1fDPaj
KX54smOOHVmQT7xnr4eD7A7pg81WoCvKl0TzzhCtn0b0Ehta/zY22vl5pOtn96UXNHl9gs3MoREh
/dCQ9Si9PW2NgTVJjoS4D2dE/EpQJXRYhwpaEbP1rIOT0EjDI3bKDKBogiH3dNu3XW+nhbxigf5l
o3ec3mYoX7omHXExaPj9usdZ95zASRuxU9EVpkJ/mBLNwirC9LaTeFkSxsVydIlE5q+cR8HfdXOg
Wu78QpMVy2LtwQmKAuK7zIdskNZGdMo7FKsnkRUi6EfhIIasSN2Nil+lpWJTxiRaxx4Ob4agOfG1
fpQY9GBgOagF4uo2nl4sr3P3Xt7B0Br0HSXGcTCN8WA1NiLsgtY9XNaN6hlPsRhyvwP5uonrKdqM
gJR8TubXfE6YZpTtj1IiMBdfUv8CbgqRQOz0YtxUpnMmrCgJAF6Tns5wF0uBzjESlqhBnC+ADA9O
rr4vnxdxwQAGYw8qpzpRd9FtsdiYbXOLTVJLH+PghPxT1L9PVpNdTFX2u8wCG+So1dYrmxcWnp+o
JaH9IMuzi5+I20gCZNAbslBgYETF6TZHZllfbmNfibv2U44Abcjhlyj5MQVws1Hm4TttM79K0S+1
udPsJmtmozYR8tlaEQkik3OjG/Bz6Ir3MnFu9WKCd1mqDC3Tt0Jv6Fg7/QCvWL15jXIkE1G5VP10
iGiSsHnWcDpP/XtPobypZ+eoVvlvq+JUHwwj0GzzhyyqlyQuACNLbZfP4asy51VgusuLMnAMhQsj
ZITXbGbJS1Fpm4kLvaIZEezppOaDprFboX+ydKSrl7ZmLUvnCQxhqokNG81i9LyNg7eI7OAM3rmp
hdi+mxec6slVcklrMVLKjikRA1agO0po4GG6hO1ENWQQ/q2Z34oeWqbbMF4bXVWgl2t136G68EEx
flqwUM44QCGFOT4JpTlfasi5qyU/q5K5vmAaG1ZJvs20+KjH7Yurt2hiJRxKLsfvzYAYKh8yLDP0
B0IDznNCOh+s5wY4O0t5osovIwOAHNMi6BMrejCa/hFFTcO+KHkuDKIE3Tb9wMa+w9kzbeyknpCt
L13En0yO4s2cTLwPUoHTWfsYE/Ms5+Y3O5l+3zjRk2n3vBGH3peOrK+tagxbLqrAsMznALWnPHaF
dVLdqSL1pjvKieajvsRVz1m8zRy8P7p97gY2VeOk/NbqGf7BVN2srkdBYcurSw62T6TRU606+NL6
FBvGMP/qOvVXRzAqH3se+VgkDtFCOpwXbObQ3SZbSSA/QJgoJXRmVbxxYUanLycEk7Q6cneLz4Yd
TBl+eXnbHlKMK34WNTPHchYFnShgbakJpQjo8oGtFolh7yndC0QUBhtaa59WzaPjZE+Kpn8q9hxS
DiZvUrCFhhJFxlDWObs0JyCln+CzlFl6Ekm6t6XLlqtVUFwqCG/x7EbJLDAskA2hY8PTPGs/N9Vb
UVGbKBFSUCX6lcdDSiGLjtY9DLlJ78i8yAafUagXH0TGP5pSSTc250ZvNO02FsQM6RVIh3DeV10r
zkb00YUgctCLbGaSezcQE/0cBOEiGySXyc5OZWGyGI5K6lsJr8MZmy2kt0evaz8ySI1BowhwRRz9
4hV1wvxtYcHF9W+DJLE9rt4sEHE7ABwYf7uRkQRze4tj6zufbCOq8m2ewzOJMBvHHPKtqggWlu6F
aK8Xvkt5tOMQbUE0jyw3+fdO0/mc+n3d0VvPYgbveMNH7QkXkvYEdBYBXzht2y7+LCp18EfV+DSt
CX1cGH50kVPtK7RZG8Wg3deKLDCsXr3U6LlsU+XaA2KOyD8kzqQxYbag3AEpQxdBwX4bKIkxbCaw
+/sksR5mlXSv0t1Ni2He7QE1wLE/iQYPkO0NL8K8NEPa77xQezMqXfo5dpjACLVuIydlpwIAx9gr
e7QLMnkURQysAyO4YmUBUmUmIfWtMkMUclHrMKdr4SoaI4df82dOxdOc0cjvexCFnS9wYAeWbV/s
Vj6VwnpItYn+aGl/MJnracF+10DXbKtBlkTJJExqTKrbQXnVU/1DrWL8J3h0Wg1Do9d4xIqEzqs2
10TRuKQ5JN5wlD278QnMVF9P/dnhc/MNOXzGYbWdLByKFJYMUHUaUWVYvYShH7qTvkvoHfoV4dAh
UTlne8h+A/95LlRz2DKRMP1MxX05tAZ5KfYcbUyjfhZDv5XCvrnUK1yA+LZES8iMpgZuV2YXJvQH
6tfo1LagW7Ad6H6XKj9ta37OZ/02qIirmJG9SYSlxyst1Z9lYdyInZwuhKcHBH59xzTFsWPCHSCl
EEbtWzK0e31iXG6FvDAbuaEf0US8pNZnpKunppbZ1sZ2T6AJ6u2+PruYDGbN2aQFtdxgqSyCYwWq
priqWo0JlBxaPkuur5xEYNXObsn5XhHZ7lt46ALHcj+LJR09x1LNVdF9tUX45Kh0rjWQRb1BIYh4
jlTi6CYkczCRIpVoaJChLgi3PcUa8L1ow3rywPbJeUDM9cQ5SDgXsDYSycUfp01eZBIWmKeL1h9m
BRglAlAgauMtqj/rYihx9gnys0e1xzdgkaAYzxsTNse2iSrOU0nybpRmQZbAyiftFli32c84GOZL
XuWfuYRCZdFlylv3Callo31GYd7ASmWTWOP6SbphK3rouwM7HpdKPoU9aChN/5BKDeaUKth/DB/G
kALQE4lzEWN7q0fpErMu32he9cE8kqXAfJ0Es1YFUaaztY/6yPWnxjUCeu5HAVaBsVyU+AYSgS3t
QIFTNMl22J22CoKcrRsWpKA5pAp6VY6la2ZgWRcl9vIuDvQqB8HnDawEWvajoyXHlAM5pK2UXxEf
sKZUr2aiVFzbLekDGjbZ++R71bQoJY3Y2Ar46+EMObTtjY+E3Boz59A3ECq8YlBuJ3vrKLHgyhXh
7qzYC1TGnyT3XPpuFiscHcmRiUIwwH3K6FSyF6cvb3V88yUfYW0sIFakDmqKjYs1mMOnHQ5DvBVO
eiMgpj30Q4UUJy3ZNGPqHc2MyCc+8MpESGsqMnAq9mp6kTCamiYs0/PbWLfnyMlYvCbO9l63v3o3
Oip03c+pl/ymrCE4b64qInT45DxpvhDE8urFS/rsj7HEqVvYShqYnndzF7oYLTfcfehGurJgZe6y
ICH2cNPORuK3vV4C0lE8znE8p+zGM13NdhoRnxvHxbWRvGUFjtpGRxo1msg76i5nexRnmxF9KFBR
PGSReUAmejFt5k2C0ssf8R7TrK9hgLHQapXecdktarhpbIkzvCimgsYVBK0PfWs5MdvUSDbEMCPw
q+Nbgk793c42BW5biWaALlyJha6/LGdLz9vr0KurLXnNSvQNxshHOoldydea6qQx6KG2d2Jg9owa
EFyPYq91MZHQTD0sne0CuUsbtbemQA3rK+UDmPiTApCNemly/ZncU1Hlv9yUCZWetb9oYLgnafyy
FLTwThRrAZ21Exsq+JJmcY3SoPHJOGNLExHdVplYIgrtSlFMLqvaavuBkddg2InvouLbeAx+kOBx
iY/8aXBOrWm3POgp12iMf9lefiEglqlcoj4pEvFZo1QXBYMSMW2DP5OBGDCB/yEd7Gv5xFEagm6q
i0PLqZB5ME6sklPY1i/M9V6K7JmlgGEA20LPSMpjzzAdS3VLtEP2YqgwIXuZ+LA/UNV7w1tG76Is
d9J+ANj6I4wIc1Voqu/cxHQI2HjV25lMeJ2Tlbkb/Qz1Jm0IAS0bh25rJc43G9r+RqL7bp3Z2+ua
sBDeWwHXL47G5URW3eHXNOQPJKR4D0PX73I70c8OTHKlihgQ5XOxyZ4WJCk4xi8sYUcnnQkuYM+z
NcHF+EN0rSER3PqGOTkMcZ1Z7LaxPSq9srMPggr92S6j7dSjUJ4prGZocBwzioa4iRBaysCfXQge
tw3T00DNNzWI0aKOvz0zzhB18U5K4otXe/bGVBgbTkOTb+wGoPggoOqYbneSsfI+Md30hUHbz1Cb
gb0zIp7/Q9iZNLeNpVn0v/S6EYEZeIvekARnStQ8bBCybGMGHubh1/cBmFVZVRmRtWGIstNp0cDD
N9x7bpYVxjxMco5GXWRbOwo/7J4RlC30q0C2OzuIpNdoR5g+UIpkHq79wH8RpvtR5807KRhrXcpi
l1nRi48HZt0R2bnKreDTlu4jQoISOEQ9bAaZyS1CtHMD2nYFjfIiAR5QlFD4IlKLtwJbGbJFzv/e
d7dokRDk1XeI/blG1X0yxr7XGD3eldDoV9JFoi+YrnpVXofbxKcNx/e9V1OfEKUZRUl+BLBGzkiq
tJzEVqtda77QV8lg0JZyeAmLkOW0Kd/rkKykyOnZC7PO2nf5cC0if1yBURjenfInBykP2YwDq6Yz
c1y40wMmPZx6YU+QDWLaMmSX2yUp5pSK49ztn5u2uZJFY+KYcz5wF2Zp53pNql6TUMmoh35WU8de
HTIhqlJcutA7Vn6cDU9g2HDcxhXMEx6fbbQpNKdcR1B3Lmr46g4g9yZDshhG7mdmsFGsWbDndzgT
h4nAyGSsXxuZwAKnP0wy8F+l6pmm7mHSoZjKUnpLRzyh0RsOwYyYSDL3e0gI7sHb0TzAoVubPuLH
ACmDaRYUuU1wAGHoaeheR5yPYTSjCzKbLU/+ltJrrLAqr9r5OZ6N/ocTzRetaqlQEFqs+DmDbRsj
LufFxGMQb0UezxCmVd02uHoKG3aIkjwIUmMMK9mSNKOtDbxv/BlUFrbSrYzaKDciLcAhB604MINp
johSf2OiPMq2/cIYz9qUtnedLxr3SduqVW6v4wB69ABg/mCCRlzhH3JmWcKqEtVv3FPfGjyUTa6Z
V3LW0iNrg3Nf2ixsu9LxhACGyU7axGqteEE9QRgJHFbZov6tWScaTPcQ+s0bOtXHSglhy5vyijNq
Y4eDfo3KUl9phZWvo6z6xo7PUEtTcYDYsMjKJt7ysP1Rs0zrqgLbbBx6JMQbjIt/53XvbCjjA1ht
5bdAQeqE9kPQ8iSa22CrMgPPbrU3qKus5ANfbEiAOtuj+jL1DjR0MKABQENGeZTAmfJcpe3LEBXO
WtXHdx2DLDdmfecoRXoSRPwwp50e8jE6dRZlnbSS35Ih6wlB28oVVkYtqNbH1o/Q+oTB4AG7BATJ
JgMJg3Kna+mwcm10iXqf7Yq+Xzm6cc6R92wHqEi2buO/KgOSwXT/NAzyIVVCE42E+twNLc9RrvSV
pQwp61fWhUEiMbdav8hTP6btK/glsXFB3q8b+FAuEMY1lL58Exu00OhW+Dx69amrS2MLQwgNaLxp
1P44/+nWYJXbyTpy3CcMoTKO1A6bRosPKFfIxa552FrNNhg6wyvL5tNVf+NuYxqEkWDVjuCDq56K
NQlhimH4XJXt8Kvo6hySCRFvddgGTEKd6mBP2NhUpt2b2qCIRG9kbsaaCNR6Zhbg/KalEeMjADoK
hQn+yhSbTA3b4QWB+HfE0BRtf7PWGlL4eFqAlDv7GRPIuA0gSTAlzCoyi8UQfKUo8NZ6W3E5d9MO
vd/KF/09d0rF01OGZANqz8DkMIArO1urX/DqYzTQuIlMxXyBCWvQqKmPeTz9CGenrp0RoB43HNX6
AAJmnseQmQ4bU+HfX0nBhlnhCnd0iBCUMZig63RU+8tsxLiRTnl0elKmxybmySNsshLt4blnjEsb
8i06aa0GUXcbq8L1RnS3I8Q3OumGBvyB+Q5b7EDbgcwe9pWd1ivf0PiL26XDepELkt/B9IoQOSjd
31nPTIDthGA5P4kVwDra92AtSF0/qlpxYpU9UY5wY/iwQ8ivHk6ZVnqpFZSgoQICgeGQQZuonpDO
bmQc3zG1mMhNnCYMEPYhwxUmsukaJ4HqSWHclxajsQEX6KSrOrM3Yaz0IXxEA3AqoCEDRrKZHIov
22mfaqe8psLfAKjFmRsX6trsVebIlBAh+c5eV6jfaOMJu5OOxOHGp6zk4SdAG49JAFPhqUD5BswE
KlexwaG8n4oKUqUT4knruifEtewPy9bYpNTSKJ+QRhs1yRdN/I7VIqMdIT0HIvBXXLfVg9nuzArL
51gEuNP1eWqid0Q8shOwM/QJaX9A+1ev17ZgaqZQJfalvDdyugFwxQyyHbn13Qr9WmUTYpWIh8mY
tDWj3mglEvp4EvvCGKPOwKPVgFfPXOW7cyVI1egljiZPyWdNWg1RIMijl2yU4V741qqsKLrIwM49
Xwww+NY+MY7ryuZfJxLRs6aBRo4GRhnq8MAefeYgUtWHefvS4Q46tkHQozG00KQnieoNDunmc6Ya
YuPNLE+aeHYKoFs7+uA+ypuXyTF2mizLM6h1hxEkBpih+mEpEb6fEsIbmc9y7fAI1zCUeEWcfna1
8qUO4qVOCRjXe7DraSR9JFBgMYSPF12xopObEZU5xO9WAny4gAYCh2pnTXZ4F2j0dZrEc9W5RMiE
JOB1FWOu/tiRKrMlmSRfGzo9Kw7WYa1Rma7cHMNv2eSeMQpqa818aBzsJRri+W3WR59p5X+UTvMQ
A+2qo0L3nPh1TGZfTkKxNE7hVrptcN/lJdG8zlrhxvWYqeRrQbWjF+xgVS25IHddq3X0Iiouahe3
hZfVfr9mnLKLTHNbBW250VzlVzZl11DiKIkMzj7dSg6uPzFPFkB5HLU2t3JORSRBm4KrsH8hrJf7
KurfrRAdixGos6Y2J8KAMwcN1O9s1stT9cM53/Raoxxjf9wyjPxlwZ5c13517w9jedKSOAHN5CYM
wnYgmPAtCZVkV9cZSVGHiyFSr08Q1g9hMqe9UEvob0lF3iFCcnvDcg8rbC73RonmtcK/OtpUDy0/
aqPyg5kmWm3jtRb5AaLUawR+gKorJLclZ8efWEiJhP+eT8ZHyYe16lp3nlO/JKlrrVVSc9c4Uq19
1WjXfhru8sHmgdZZ2i4tf6kg2vO+3GMqVR59DL+73Ky9CTzaKieSOwoyz0ib4UgV8BGMg7UmYDj1
3EYiGeLfMJ+YdUkFWozFm9r+4q97srGcAR9ONqFQTjwmAmopGMpy9rcEn83U0n0J97eKg75C05m3
+s9mcPd6EhxTxLImdJAjLtV7uyK9yY3NeKtr53CkNnVzo+ZDQlPRp9+VLrj4QfSsqoxzHjzpxknY
VyUEzkAizDdV0/5qN1BDOhCxcP7dQpsLJvtc5AX5d/2XiqQLV0p6anP/A6thsJ5m+PSUm1dTQxoa
mpimfWfwZM1CisHGD9xiJNjUeElSCVvRHfzLlHSciFjs3VKJ2Ohe/cZA2ylh+08xzFHSjYi+QNYx
ARu03OCNx3E4lL87XLLAIhghEEqwJl5Ho+QpmHL402OZMMVo69beDjZVum6hmbIFXviAZ1lVdea1
sv1vlzUokpCO8QmdLKhNuartsDxgBnVQD7Id6Q0iQEzqJgrN8Nvts24TxIHCKVcj0zLHrySUza7h
x+rxCRkIOJwEZCCuJWZou0jt2x1CTwulJ4LjgS32KkKzRi1+jjC9OGAK0b6wNasUa4/siE1sT+XX
+/lWnvKUiXaLKDFmR/ecsYzCp8w1S++7I0D70NZcxW3rF+hVmx+qG9ALCPdjjkWl3Az2UdcF66Lm
sJz85Oqg14JN2tAddVTfjgdaHzqg4hieX2oXTrV8G4NLG6tJsiIMMWdQpASpuuOine9JIbwo6h7Q
oXZkumagCMf4HbwP+Hijxmen7SbgXwc9T05JPJxGBDHqripoy43WRPVdJE92vM0GIMemCgiOx6A9
GWzHguaMU8k8TD3x8BZ6bMb9DFenJF+VfbkVjv5qyeAlVtcxwJGdGRu/zIwnnhz3XTPgNulDNgBw
QaShEeiHJM3U9dJDdP+YS4QH0FfvCTcnmi+J9pLp+Vo6Otnmjru26pwIOwt4gm/ZDgxYjbGCAcg7
08nsDPM15i4m6Q19R8ccdqj7eu+7HUuVAZGj3nfl0UD2FY2c6nrhAuIrX0dt/CXfyrDz9/BSabIS
3VnppciRquf5BTPxcapUx2vmkpDUCq1mgjsFaU4hi2hqwpOJIhEVKm2vHH2vFRaqBALato1z1OTw
TvoBMQJooFXT/XYa3NskRsVu+WUO+jeykC3E7mk1SLlzh8zep7rPBnewPGheGSg1e6fb/rNWj3u/
Uc0tcOqMkcGlnea4DOyoK63zD5WqfyqC1t91z1UbkVCFAg9gpvWSZNV0os/7HlBoyigFSTz2zaE2
M3go/NXpG/lkUnP0Qvu3HonvuOWEM3XK+yRT7oySkWpu5Z9lE9BWoD3eRrI9YJwljM1PkAarwZYR
OE3P/dBi2wfK5a5EA6glGH+3JUurWDTqZrS7sykoZyzZ47iLkWBm8qUSfrhhtPJZFixK0UMzJLWS
CQvFF6zHJxuM7yZWCb0Avsqgt36quJGoHHQqJSPNNkP7y3JB2cIVxJuyboqECAFnfDNLVJZNxxVp
DIwrNOafXQiULID5t+li8yVBkBJW+js7hq+iKisGJ4qH0MF0SFtYiRG8Hg3LpUrzFxvIDiB200ND
jTw1+izy6DshiHjmCa0Rs06IWZj/D0MxbnT7mtsgCMPsoc/pXXrFCLcarn+jINWllejDANOcfGZS
6yxmSVO5OyTt2S6z1V1HLjxSX5bmjKrY3XMMmSzsQCSuy3yGZYg08Sg3V1HITWEW3HWxzY8nMgTp
hn7qGobHesph3LC3jhjhM9is5Kzw3ypKNN0LYwIg1YSnqFe8DNLoNirCnzVb4pWI5yMeTK2YGKUG
CYAOFXGOQdbEaWDZAYxtJgbqFy2V7ToT9rEput7LWdUpif2V9WQBM816VyouJ83lokF5CIhIpeAB
rBTo+rfSae78qAapwA4DbR3RFXoZ72l3D0MNxjBHrmFSN26GXnxoIwPEjPCJqztAfSzmZ04km61j
KF+6U3wJ3fidm18GiPO13qvI1pPqyUYmowAs5PnfshSHwV6xyFk1rH92rV09+UItD6Wieoafdfsq
OLUyTQ5ohBhzKpXFBN8lOEL1f0bJwJ6ADJBKvSMauN35ZCogne349+GDsOy23o5Z89wA2dxCQuTW
8r00s7987kjQLObjFOPTpqA5uLoWrMPafXamHwDZfrCtti/Ae/zGDLBmtI92bGRbiSpfCzlhtAw/
KkkKRnefEm1pOzz/ymoVZ65Ou4iDkwZTMtPUx50Z2TtnjhJzZY0Xm2IwmZp0G1vFkcHzQ9k4MYoK
MKut8kvOm9ISND1PZYbcfsb2BiWBs1EU5VyhdAd0DAuCMfVBH6pPfbabFo5ZPpVgFSPrVDlQnS2t
tj08dubOagJrZr8Ya3UI8w/Xjx5yRIe/i9gEQW5bdyyXCe+rOZC2cyvHw67/4ZRwrMJCO4SDcUgY
rV76pAwuC/xVuNxMRhmzFHFsYP8aikIKjAKf6ui+68FQorWkU7NYbLQxyuxqUfhXybDNyzkdKU/T
R61uNsiFijtko806GY3Syxwlh6eln4A5tnvHturHNkCPJxRKxtvbORJCZmii+zxpOQEUdV9IX9nV
UtXPf37l+umHrdZoIWZ7Vt5NwR2zozuVifIsPUUxEYi8OgHtHy/E7u5F6KOBcBzoxnACvK6Zbxd9
MN7GIY8RE5TBGeqD8ebqyRqfYoT8eLaiSLa0JY4VqiFdvywu4Zt3fNCNvTnG6iVDddjC1r7kLlZb
FmYmq8GQQBnSN54S+56hmIG+yGGFkTRNvitlf1/NgdO9jTbS0d182xlmdYBuLzcOfnqueGjd9O3F
/WgiBFsY/Msv6DbevwTPwHXIRnTwPvyixCJm0EKegCyZANbl/0Pgkn0hMBd+v1YZ9+OEvPeGCGHz
psP2Q+HOJYtnLIqeSye6vWPMxQ84/5cxCxsldqN965Mf7rtKunVmQccSzJjWL398vpHSHfJG4/Yp
ol+LzxMT2+3dIkJfNOl+l75GJf7jxXGex8aKPsT6lKHyevtjesIQvjKDFDxNm37I2DJWBo+opxap
BW4Xl7yCts5PCAm9MXVOKV0Tq0f8t7qk1CKL09wZbX1JTdV6N9CNJHWFD8bR8KSFvXOu9My4RxVN
zwuz0ivjAGG2FvyshHQe8sGMOdDrDqsTCJv5+21iXAnyesOoKbzFnG91PYla5MDeMryNihq4N5KP
vNW0e8VM50dwoN9z54IYZri5t8hXmrXvyXmSpNmwN+V95ks6zSW3qLO6c8PY7q6rx+rq+MD7LIE7
t2N2Gbmy8JbkFCTw5D8p/UMZt+dg0D9VrD6fkzloaz8kMKLFcr1e4FSByDJPdlV+w59MpprRr+pv
0u4/blFh6gALMhHhdApKZZbSQtmFhq+h4zaPuYpTH3txvc0TklJuCv9KiOk6UUlEpPT9HA22errh
pC8VAl3k2JF6MeIsOfIIjEBLusdxdqxkSzAIfjo++j8IHBOEZY81qr1nrzi+N3G8CzPAokqIiVJU
BUvXOdwvtmetyERpoRSWv20UwzgyPFUviHXJthml9erq1FTZOJ6NaAZpq8jIgTt3fnyNR+m6aK6U
edbPo9C3gvEQB+Zm4dswrDmpqmhOetKLXZJDBIn6QbkWFne6UqP+ZCkXbFQWVQyhobT1qrqvRuRh
A2TNG5eoK9FiUQRLL3ZICjc6J98QmuPCQHSDOyuU4QXFCxQGgF8rNi/+RgKv3idF+LWwYByc/zsa
DrQJqZJdLZLNeyfM7qb53fKtbDR+5R3Z8iPzphujBOPxq6IbOK/wMh1lldpbTUzdM0gWVsy+3T6L
YY5kbfoZI4WmkG2Xbrzh+Qq3TehXu2h+i5o+Xmk4/ndJP82NOiFdgRHfExEdXxdQhlYipwvn3D9t
TLutrNEV3c4445/vUc3wE6sEgMop8ZbjS7P14mA7mK5kXZXn20ffV2KAtsW6bZboxoqkS2GFf2nh
9rKWqR7dJMXJljRuDiq0/r2cKE6CyNkR3GV4oNVVmsPM+RcEUtN37bGvOzKcR6oRrTX3lhbziU9t
8+x3rx3OjPvbRzFG/JFdy74n4CzGJsBXsSPWFRb4/UL/qWYEkAR2sjZ6NDu372F02/C3FLtigOuT
1aK6R7NleE5RMkcfKGAWMAv6hzVn/PhpqO8OHX8T9+qqsJr4pzB/LuYhO5y+iZkoXxMx5l4P+IVl
E0uZRbhtDNaHHlXd3XJ7t6H7YelZvW6ETSe1YPVtP4oPisU5styhips/DLVMHzOK6KtTFl+NeK0D
Q7su9n8sIxukicrhduj3fTQ+MFfvMwNtInEUOo51rUFlUGnZHeBPe83IMfse0+MYqbOIpBkPi62p
yV37KO3pylmO/i9UXOXQ2HSFOG2mgwgcxDsy6p647vbLJebONsCiKE3mrlxiqYoWa/Tpu8ECBz9E
qk1fRiWfiG+un9E3WNhELbhl8/eju1jK5ivGmOApqT4eipFlDSSA6mDNrb0wAwNgy1izA9TUlDlR
f4Zsll8pW/94QRJnryDh9cwYtN3Mx/bAxo23s5Durn1U3Q84PNZTGozy0AVjSgn7nJM1/eUykQDV
5Q/nPnCZCFMI7Re/62JmqhDton8bVjGI0e2ScKwgkgCmRWzaYihxG81A3h5XdwqT5dDUTAYQ3bce
jOJQjlLdIeiyH/KqJP1ttNIfRShmuE370IOWW8VEUKwl2qhzQ/zBK8a/Vdy1w9vtsWBFPMb8NI6Z
tch6V2WYLQZyQP6EO9VdBxvMxpE2I3/kSMeBoqolaRKpi1ebrvbQYVMnmM16muYXH6AkhUHuHOuO
3TOgpfXCybuh80R8bmIe38u7gR6QrOwKi9bzZGpnkZTRjzFEw98i8r4zQPNBn+kY5M+/kEzxThqR
8aayp9uBs832kaIkr/N/ufyG5b/MBVKwsOlXsOyix85RLovxVKlN9RBnLDOVUhhvMNNR3eK7UHDd
bRp6WmDwMzRXb5FeRpGc9/ateafpEXpbarb9FOqXdvZUGQl9jhPN+sax6i743S0iQoT9mqf0E1p6
Ljg7HvFcVo8ync7LgehUqXPoKyXbuIwDvLLl7x5WyAfZofmEnerKE4SGvSXlSD9akWOpgiIsZuuI
UDjFLBKSLq7prvoyzJ/Lhv182mbVuTKa/DkFj+TlXLhbQ6jZc84nAJ2Xns90P1kwWk9MOK0nOVLt
T+CFF6JhqFLVzTNRcyIhljhHQLvBRR2i8iNP6oS/a196S16npqofeZmmm55hz52Si+PiLCpN/0Xv
KvV1aKFPTRzSvuV/haVE/Df7DZfQtgL0QKUY1RZlkSRqOyVLKS/kmzCdLwha5u/yNTet7rdl5M86
u+63jL5+oxqivxT03idLzYiKnxE0N5ffrXgbQ/saKFCHKmalsxx9evZjF1wIDKMfmVWRlRgCLBpT
6UV6WH07rr5VfYs9O7AfrG7mdmrkREgMx0gHwHwV2op6YcdSsN+HfGDoYesZiASAqEnjxZrfkpKj
MN9m9oXSITgKJhj4REzi2cxkes9SSyc7AdJgJmLH3NtSO7voIy/wZLM6qW5vlu/kCQPF28+hOzQH
iR3PKfEdyLrCjzfL2+VFtRTtCJW038dFMJzwykIOTKCP9pR4bjyiA2xFtJ2W6sNQeyrSGAoSu853
shBclnEyvVRSpmcGfx9+bH8O/7R9O2OS7I08VNEB0HT++Qu4EpOaPbdsiTDCSIxqZD6de2IU6V5g
6w+1e387dY20RGleTPFdUBMsYNNWvZVN+JY0pv+rwjsFWs05QkOwmC3D7td8YsDNKktfW6HtFgzL
8n1HuId0wkfDlgcEahez1QsYvy1V5oLGsYHmTOx0p6j4Gjkt16buR1dyL0BwASLdFZBz12M7K/Am
qw12hgSWR0f5LBw22RC8VED7ZvcgGvt3a9hU8Ta2AhRMeX9aUJVVp1hHd/LZ3c3kSleaeBXGtseU
y0yLyWGnQu4zZj+2yMx88/fpsWKGrBTpGBT54ef//Y9ru6ZjGbbq2KqBVRwb+L9DWCpNFkory+yP
hNHeMmvG41F0H+DW3+b//Mpl9Hr7XsONJMypegmpCEQQ+2Dbw/yeBQ5axtDKHsYgI+muyNBl9a5/
muikPHMaCAa1E6e6fRO1pHaYoyMi1R2uSldeVbaSp5vPsUWM66lmaW6YP7UrVQY5FL7+OgDiu++W
lzSZKHjRa5WZuF++nxAVeLFD8enyf35yCi3Zmp2KA7vwi1NlG+42hlX4iMn7sUiiV9MS/os7OqAj
56/YQuTrPoO00iC53BByAqwNmOT8EtWoNIPKqc7LW91X7Y1lZl7hs7FQJiO4hCovy1d6qL2W2D4v
ndq+JWpv3XVmp7+wVCJLruAIdQFrZPTJNwimq2KhNK3moepBVzY9SzC7fiswlWwJ68IkPL/4aWTe
2a7KT+wkz22rv98wgg6eZLQqOLAjNWF1VIGd/S9x36b7n5cHacNCUwmmB4Jv/4XR06IWyCJ77A5W
Z9p3ejwzCBkZGpkRXs1WJ/PZ1GZfX5ggIIiMSHrKvOYMsXopVqtuJBkwGxCNTJqWTrCUsbu61X4Z
5OjTrcjwG7fzt9ZA69hq5bdmxXJPqQjJQFeQf1qY7ua0gooGhWQ1uMEds9RbEWgh2vV6+Vwn8fS4
5M8MTtavVSJV9vGcRJMT9UaaSLYdUqOGRwlVQw4B3ADUWsdofqv16aNT9+7VZsX79Pf3l+bM4cv/
doPZuma7FnYnjfBRzZzz1L+/HqM8qP/vf7T/rahkM80U9kHh7l+rcQGNWG0kCw18ITi02GNWwgrP
SxBpxGN6i6iFNa3A65/ijUMoQ7KbnBmd6duCCDC0eJixygjggxQ5jqHWnlPD3bJi2PSojrUVT2X/
xxS68PRA2xTqI88MCwhGuuE+7tmg/aO0VNUeP3jZvAYG4m1nEP03wxaypO2flPUIdGgw1gPm4wMq
Bm6+Zu8CgL2Xxj9IB4EYon3Wz/IqiUsqmO4W82FA1MEqknlwTw9pEJXBNibqTAQRfk9DjHvhPp5f
YGuZZ1PHuzSK9B0uOpkGDFBuX0nX4jZopqvGOHg7BQ2PxyRK71OLjZ4v7v04CgBhD+a9qcO1MptN
3E4vuEOahwZ90gNEsdfRJm6GzEptVVQBOvHaERjcWNPs2mpwLraaupeiqkcv8bVkeq2zSrIZz/wz
+t8zaqfqISE5ZGWYZnQeA/sM4jN8qlrdvHcythcgS1V7uCzDJTIhxd3Uja/LO7rSg+/09YZQzfZ1
KupT2Drhj0GxGaFKMd1FXcsRNVnnZVpiI+o8Q8zh0bq8t5ry+cbrhEBR3inFmG2x+5b3XP5jWZqE
GUWJt0D/QlH/aE0tfLBVJboG6MxX+qQwDoyiwKOKDYnzarqz1JXkVOdZsOtASDwC+KLLC51gF5Kt
uo/81kuGjn92RfutDL7/7Kj9s8+edu3DntrboVq/kTS/nfqm/jIBMG2EsKaTow2S6D/gflAtvijI
ca3pqXZvTMF3NGUXtRHdGTlgf8YIMBx8MpZVarlzhllpdltjzFwtv6eFamsZ9UcZ+Uc0ZcWLU5n9
MUq4iH0TbcQNjPb3d6et/+fNyRQRMS7hcKpj2prm/PvNqXW1I5GM5Ufb74uzLK3oeTARLRtNfdWX
vPobiaQYNOe0YH0QjYaX1Goz/nGRq6VB6d1M823aWkzcRlZNC9k5C+UIeI/VUw2oSaOjPS92+iGh
IRvDpNsOGVQEvSmHHUIB7dBV4NH1eVqxvG3mt6EZVmtVsbA0zXuwEKbd4/JVoGXRYz2rmjUtvEoZ
kJcmK8oH5CRXMsuYYaa47JcWtWo7c91GCMSoCgGI2AX/n8QSZzmQYkfm8E/cd+IpdWS7z8oMHXmP
/iGAe7hpTD28C+cs6YUua+exwo839v8FBmfNh+C/HZKOwUZAc4Wu65aObP7f/x04ODNCCcMcc2Yd
rjoze+11KnRTP3L08ICz3YIYUD35koyneeeXz67jZNgbyPv0rRwOih9jLC83EHpd1OJM3jKqBp6J
EphkLLJ7rKibhWqDLPAzT7NwvyS5mZqSHm7Oe72ylMMYmatGoyPp4b/uA9hiW0e3hs/5+z693wrS
pbEn8+bXMir1ndxg1hP+pseF8v2Pd4qfOGubcIgjNkf3NHXotJaacnkBgrWFZded/v5q5qnxl4/R
MVVHtVzN1RHG/eVZE2tqRceWs85qZqpLVlv2t1Zof5jO5cAcoUsIcg2neCZ/hcnz7eItTNQ2Re88
WdGkrIOJjaPWEGmeVx23MtP91dIO9mxjSVcjfb2cgtes18p921o/ioih+yacI5CW74nI/cF99Vtb
thI3cElOI4AktuDOz3bpvHtZXggrCi8M9VY1QuVHYkbfzcHR7oyOTXkTNpgMZss8HvtnQ1FG3OHh
cEkbpIVW6Bpem7v+Vguls2v0zN0xfsERn6gPC6NEjQo6RiV7J+gr9AI0aRulxssN9jV8yhI2oYAF
G083NfkonG2+jHKZlSFway64W16FIvG6ZQyMdWR0y75oWRWNss33rPUsc49rAMQXH6XvKz8gXlaM
hsdzbqv9qozyEdFWiio0pFo+Ly9Ik+PtrdohwtfejYgfa07BKjnn/3wJ6X75aCPvdllOpfJlDORp
LU/NwHZAeA4BaHQe5NGS14SOcc7H0FXE7arVPZaFKq559wPFAr7D+ViofEScTeMiKlOyu6SsxTaU
NiElllBPVCoH7BDGm5LW9VGt0TmQsMeYQvG7DeddwMg6jB5qt0f8giDtbE3xy636uhV11MevXdFV
mB8YS//JUVjwCbUggqiun1jlTLsFir78hmH+/fiVxUrru+BCUOG//GI4tCdAoPF5+a1WK9z1398q
xl/qWsd1hGrwODJpeix1vpP+pSpj05tA+lebg1DMbm07Eq9sMQoN6BdPgxr5KNkd6W45jgcxiQf2
tFS59vQy7Y1mgqeBAfE5CONstUwk4Pvjq0qnh5Zzj61Eah5mJtW8X0+vjtSCjR+U9btZVi9Zbhq/
1fil9af7iMJquW/UeZuwfGX3kweUsN/0iY4GUnPkh588lPiI/v4jcP7y7HMh9BiaQ30P8Mc1/wO/
yUg8NK3YHw5S6y+i06zXgof5sSqNbl3Kwnq1cfVvgwogqjP/Kh78aGOp5FAsv6oOLntoxAIX5hzg
nyzQztaofy6gHNsIEaSl4qMb4A91mPZQtmpi/Sf1xy3R2KeDMkcIsNhIS/uP+yKYfW1IWd+SSTM+
aOPW8xsGgbAH+MKQFp8x/EU8XohpDDe7L8MJXSgX75cFqzzU6tBjkxqiR820s9GNLjsXnWh51Op7
tT+gGA4fTCpSpNnjPPWZhyZ0j+FuyRiZKuSk3ay5CxMne05EZJ9hQ33XRps9y3Amw/KcABFTN4ep
9FFy+Mbd8qLak3n7ynLd/9KIGX+BpTIwplgR9OoGP5X+Hxcs2289zZGXHI1eKYDJsGHwFfNTzaJw
3RoZ2TKhDLZE1gvWRYo8qiH6OzXf5SUIc07rabuQzGRZNI/LS9rWvzK2zFJp/eagtb2z61V2UAJN
+63WUmLllGep+zOatENKHQLHlFEytqYSvOS4qpoUsDm7oygz+k2esar4+0tU0/W/FAauAxgVLQUq
Bc36y0WaoADgPtWYng5ddMRwXj8OU+zZLLSYiVRyWxh1iLqaF31AD35b+xMDHnh9S4bWZGQxXQEZ
oVBvCRiqYn1n1kjhXYu00NTOqo9iQFpJJvoPdO3so4XTnf1WT658ECzj0sB+d7V7GAfDqad9qMq8
Qjbt8qpjcjgtL/zFix35iD8Xxp1KPJL8f8LOa7lxJcuiX4QI+ARe6a28VJJeEKUy8N4mvn4WktVd
d7ojZl4QBCmpWCSQ5py916bIeo9wo32cJxh0Ru3RpptUrxrmJTSMiMRHHP/+JVlKVvj/jsbgzp9W
0JK40njyoTS4+7KgeuhA8axHQxuibY+WbqfOF6LKDpY1vpuxKIEl1PhKenKbI8B/2hJtJHeK0tQm
qEEZuuOLOoXMQFynhqGqqnx3UzV2fcLnjoIxmHBWRyH8HJ1m1qxXH26Oa2HuAudSBHNyvE1bXlBi
NzL6+DsWa8IOAC8XoewRAiWn25zILT8DFPHGay6mcpf2yNoVYEs9hzPGHTcBSLbZNeSDSrJjHMJr
MDQJFSHiqZtI766oIB5pc1Ivqx3jf71Kg/TqFC7FQq3xHtAcyJOlkU7XJkZ19mKanFeTTJBtbkfF
cSbxec9q3n+qMyxrVd2Zb7f/SDJPn9HU5czwBu3m1MgPZWrb27lp0dGl41lEc3MeO0GFdMkHUQf1
PIlP579PBZDBb0uczMPRApYCJrMlsF4gyJarDlbbRtgy3nuz+N1UWfASG2B/jA5vLXZZ/26wpuut
DGJ30Ph9n6axSMRu4ZPu1KVravIZDqx3vE33auZndfvnYteR9+iM10+eD89MLX0c+14mZKL3rAVp
E0+0T2lynrosZcfqGf2jPfr9tWQ5h8ELnKR6AdF3dLJqe3qgIyAufj1KqrqLhSswoWOp3NjBkzmr
Sn2nOIxJD3AfDDFlnqV8OqX03GPb2QPEcTe3iyF3LJzoLsp/9lrky0yBYCvnjM69JtZ0El5uK5Yo
Ws31jHQXYf6qbCWNbNIU/LA/NNVhqoz4WTHGOs/BMFxF3kFdzHmMoySKq/OQ4pTHWmOxt/T650FA
SXEAYDBLA3hFmh/QUpbFzhZ+8M2iB9er2And3odDc62Yhn76iI+WO3HAvYMdvJtfdQDMW72SIaVM
+13xrhpIpafArD7VGRxv85DUKcxaq9GgInTZnqzK5E1q9WNYaVy6dT6f9T71j8jf+7VDw+hRxhQ1
ltk+XtbLuMDpfPi/KoOKo3qzVgMrIxj4t6fJ7T76omZfrlF7bM14ejV1RHUq+lm9hVh3K0pmrGPM
tNHWeMHanQLMqhdQiXRHlRjLZIUMhUzqvVNJCQ6jkHf4E7tNHpM27/f+BMV+yN2NLrqrEbkNsp4Q
c5GYAfBgflwFFG9ucqGueau5897c0XXveudXVY5XCR+CHFgOlFP+PLJGqV+o+lDYbO4S/v+bZAxx
jgrbERs8ocWZO2e9SGlVucQEP/60nCldlTpD37BR1VPDp4K1vDYyFqzjOAr2g9Y3F3Uwu4Eldgrg
6IzFk1rlanCh6Rpx5hyKsEx3GbEKJpGa0rc/1Q5coe2gSAAS6zdlnnQvs0Y85WQRK16abH3n5dG0
PKdeDavqN4mQ4/0gzfp58beYC4UY9mf9bNLYcsJxrWmD96BGr15Hg67rJqTparBWtRrtQ0n44G0z
oLt9szeK+J04JLzOo571q35K630gTZI1zdY5AyKkpMyqqDBaYm1Dc6OGTnUAHkBzug60bW338THt
/ae/Y5EuM3hXUvxjeHqCeFZA+gVznPlhu3eEgd3Sb76bidnePsbbJ6g+TDnazUXwXc2aP7GB5NKq
j+rOb2mOnG+za+en2VptGEguhp8aJI+do1vPOthR9bQIDCzxScBGxQo1sMxVvgpnfbqXgDC3BrCp
V5Hpv0xEL1e/mq9JlmRXo4qGbUsw4qZXbZ+aNjuQkcWiVF9G8uy/CYGlhdHRmlvcOgGePjjD0Qa5
i3x3KfjBzrbri88mnRkOcUjuxWJL1n12pPIVXVuCQUjkZPaOXRDWY1bsqLZaCISa6UI2m7n1kP4+
3ihnmhY8tH6s3cH3IShz6LQ7YgOtVVHo9wqwGHtOeA4jtFuT4Yw4fhFszsujKUJBph6p50LMirdX
p16E20XYuvn7w+rRFOceIv1hoSlGC2kpeu+mzD7ERNftlBYORfWayFyBontBf6N+1VDUbdUQoAYD
K5/C+wFDX4CH2az1qxphFFQ3ygXRUCziyVZY6O+LAf7fj4jJMGjxDcjy6om9sH72ajneftswW+3P
mjyL8vqgAlrbiPEKmgrIDwdZMC7N+FDn8S8+2PaJHLTwsdR+FlENS8uqCnffSjwFoEExbtqjR+Sg
tu+0cKPGvr/vMWQOHWsDCrM7aAdUtu79GKJiEa4/fzTTdFsk1cSQ+u61XpIg+qrQ7i3h3gd+APHW
1VxaqiFCl3Io90lCB12dqsOEH2I7CNle8Q2Ps5W9Jx4VZ7IZBwxFer9P59nDSPuv/NmuQk3lMgaq
p2gdrm6b3XLGFhU26DjYI5v3qWZoWywfsZ3Ed2LpVtSIfO7ipj+EeYugOoWzNcrqmQmHliDN9WUH
TbGdGVZPrefOtYjmIPz1Tec2P8GdxnouyCJf3SCvQzJiiFmGAXXIfQZlc6qIk1lGhsA5e64zPmbZ
uEeMkf/gk7ZWzDwAHivtu/qAY2/EQKm1S8fFye6cL9MuSR2bLLKHK74hPPX6WR/kd/XtUZrqnhok
hBvJHcu83ndXPcGAvPw/RzOj1TPH4a4tagO3/oKh1aw4u6p/ycsbUs695BSNePuqWAdLnwhxye2T
ppZBXhvt2RRWm3iOh/cFlBp1E9kOhWWt1WVcBBkzlAtLvDG2dREURx2/3c4mrOotCwn/Rud2yMbQ
uEnFAoTEeg1+qOxG665ACZnA4/2Rl+13LKhQp03L2KGzvAk9STQywINiKF1EoHEUGc8lGp/I1qMj
iYcG611hP8ukfQqiFoPRoiQJ68pmPIp1gtXtJ0v1ugh4dHb1FAMrdjsNaYOzLYIkfKlyXFAlZhuu
J1CPtyuxBtSj+y1ljfgz9yGTMSd8sj7Nt3NhzGcNXgL6Q5AC1XLweiSYt1M8NN88l1KjFbCOudVw
Qzz2G6vKJSiCxvwojPxe1RHajDRJOVk/oirBczLL8tHQIY0VwB1Gr4u9/dyB3IyLnA7HgIGgKRDj
d9qcXQKjmQ9VBfarQ6SCYosOc70s2wn9cD3PviqWuFtmazri3eWvaEgx8y2QRJsbZL2jVLr18NHS
h4wM7I2hX26oHjdbtPQUyWqt+qIs5VwA9YQ38GbZCIxmAGJPLcKsmczg8xQv9jc2fAgXrOCa5kFK
WKjtXIdCf2iWe16YQ3jK7XBX96zMYwtlem0DAXUWSi0rx7ubNiBh07YKcx/VnRVQZ7ypN6SD6TtF
H/VH4EjtXds1ugCHY+jfcg1tTqkJzNjLFeK0lnko4/mzJ7B9DY3QP3RSTNAqLLbY/vxicTWuwy7G
/Trl2d6zHHG1GZpvj5A+YQhW/c4pHIL1AhB4bmutuTZW+2aNBptp35LXOlrdSqQ4tO2HngzELWg3
+2xD3rj3tebx9ioy2f7kRS3+xmCJOfCxOl4SQp4gR6DcJ0lGnomLBRplDcOeN/qgzv4+//cUcCpy
w1kP0VbMkE4adYS2FhB2YIGUKtadJDOgaVnloEviR9SLTuVjwpd1cFanOANzIqQZ1lsJL9bDSI7a
+04dWndmUoxCDWiqYXb72zmt2GOAqg0aD5J+vMdnlcLYBX7zGKblsxtK96zJ3H1Iy4OeV/ZRli7t
Wizwn+Sq7qoqaN/U83ZE5gOdms/ac7STzDT5InITn4Tz1HRze/x7HSvNRJdOrOLAexSVl95LPG5H
IGMhiMg5f/QaZNoG6I7vDSTam5plLsKHSNL23Iqf8Fjqh8BO5YM/OwCqjFxfTdrR7Yd5p4p1Fbml
t7KdKuC5CcRr9WpfR8FRr9qItA0DBb6JTnu26hGkRek9g6e59ZVatAk6IEP2AcEFsSfbXah8hzJK
3fqrxJf50Iz6Qd2VUuGp8zBnmY+pBic1XznMVG7Yf7yEk6SCI8WTejMzXVY++StClFetzRLwKIP1
CpYbu1RTBKeY8Q8epHOkAbxEqxWMde1SpVtuwkHdj3NNz5aQrnkbJfhvqnFAnChsUOv90YV6TQSU
FNdccx61JqkeYza1U1PUr/HoPN+Kw8lkYQmZmnHXYl5a/83aVI/+vhAv7WD1HEFcT31ZVfC1fXE1
/P40u15xEtnQU4BZ/j0HjvDV9MS4krJ+AlDc0SP897fkhTpKDaTay3eWBYN8iNmMXqyku7csZ++6
Y32vxowgpBok7J4V/wQhZC0jsYcfSo+1BICvO455aCT85nmRIYFX1p/KOjWe5IjwpUwc46SeM+G3
3OlIC9WLTpz751Q6P0wbCK2wkvYoZWm8jGCXd7Fh6lt16okmge5YhGt1apKqcE+x+p4QOYO1Ke2i
fGSvOTnO78EyrVOycPfVgc6T5fAfi5ZnvNGhdh5PZOB5hDMYGmVOLEv6bnOTDd3G8yp4bUzofTBy
GDkCFzqgB95hpz6EDFMYUCigF7dxtPKGxxIkxp9PCBzi7b7IQcAi2AuR5EJHVqpqPAafVeu+EF8S
zeMqIM7zrRX5Ku5N/b1F63n7zSHq/K1yS3g1nRgH1tle/b46ZZHe7zGD92d0WOEhtIdzJEONxC29
e7Ias7i4k3xTJUsAvONOJsDH/nHxG9FbI2eolOiR0dIwH9SO6VzjornX3MC65HFzf7uW1WWtDkSM
b71GezcMazio3zHMej4TUv5b1zy5R3256K+KGrSum9oJwUdOtMeBW7/VjAil7lmrP3NfJtxzhAzu
PoQWcZx07SMXmQFmfnmuoRC07sfZ3LK/x/MQNdExA4mctAuktHnEilc8ZsTQ8Vg9W5FJ/ShPcvmJ
wuq2gZVB8sy9V/V5uQYdnLId8ewjjHmLp+yFSpz708ddnTT6/Aq1YjNXLNIGXQQHa0au2tUWTFRT
fqZ6Ge7mughRdi6jC3g5F8yAhP0AO+RRPaojdPpNF+7bKWjv7DL/EzEOagEpVk8ux9DwBS4rBXAN
HlZC/JfqGot8lF2C9clZF22/90XX7BRie5n8KyfHstzSyqawybQ8mHFycsP8GwpWs9HGb9Uc5pcw
IsRb/U7QDFsYgdWJ5JzNfwyxatiN2j6+FEDVgfA024rg4+207AJJB2+meMboP6UXt/TuArd7vGXK
QfeAEjHSScJ0AMyCLcoqGrWYvT+zsPIIOMCNbt9qATvr5HnTYwPk53L7A5TYWNOG/gs1Y/tadZiK
7TQ4hHxIe5XDipVKXUoT9dcDWZ821rZDgR0PDB1P2C20pGI8aGXj/opCgpEX8aU69M7MhKyiJLTC
6Q7qGlUrodQOMJmmuAtp2Gv7WwGZDXdxGgNoz/93uR3hw3/2j2mag4PDyOCavmuZ/9kS8p3KiyFD
H2ciFr9IGIA32Mq+u5ti7sMBSdLOwt6yghi0z3H/YRQmW8tiqX8NWRIveyB6sAQ2dAkFKXxwcdMw
kBauPJQ+l20qsvyoh9XVpF34oJ6iFljtDKf+aKUvT9qYeQ8D+PqViyDoy8rFT/VXwU2FyKxhQzpl
f4I7Rn96qcG4LnRxsJ1bLKI9VY+uRuuFW9HgntmSTIMAqo6wJqaiwh3JEroR9KWoPxAFAuqv0oGi
FM78kAbV96GmW2rEVrLgx39qnhsdEz0Uy6I6fwAyeyDTJPnNpMID8DNUpb0tv9ydCk2b9lrBbk2V
l6LS/iCeqD6q/a1VTivh0ZlIgQTA4bYYoK0Iv68OR7CIcvlCXsKLVxnRlxaUlHbswuU2yyXjONp5
W4TkvlSoRbIKMtVEvP23MiELQgOiXYaiJVyAnbddDNWDhM+oNVK7FGP+YkW6+Wr36VOv+fLeXwbe
OqWjQFbNQDAJUwoVSvu564hlLqX85cn0U73hUauIcgQjuK5K8SmBKp07eHmpEUdXi7r2PkiA4Doo
FeOilJ+a7cXbMde3Dca+rUNRCs9hRWCfSHe37kCmf9fiSew9t2AMLe1+O+cl7K6EZG0CLfR1oa6k
CU7EkwcLLCmN8grv5h1rsX1Xy9Znw4S13ltOBd1JBLlRs1KvZkvzzQ4KsDpadjET3OFQ75D/LkPa
DI5+F0TQlHDDfbg9swQ7TFg93eiLbTnoQK6WJrqxh4z6K1/UtyVL5UfdiSHZRx8DvCyqyhQ8Gjym
eNiDH8QrXyyybu8MR/DXAI0u3g201mXhV8vbBFWmk8pnZOM3Al0hvZXY1DuicfbDrHvr0uOLhV/e
YQvyMOUvbacM1ekqSXVxwqsIHSGxsg2M2f4zS+QupyZ8MXQg5RVci3Kj6YSzUSi+VxaGavR0aqkT
YXtDaO5AHuvrYelYpIZrLFI1fMZL66LE1j2xRsPiMJ/c1EOdsBTsEWLvyYCuD26L11lz9eIljbp2
RSHdfPBm0jjaAbZAgvs+9FK8iUtcDPWC+SEkYSuhLUEp35pflBTesEjaneVcH2235C6rZbBjMQO3
xWEKx9gPkwlrQKLHz6GPaVwrbeT+nr8qR4zZa5Ja0rtbN6hqvBXIlhXMf/HqF/IpZCy8S9MRcn4j
jkKDRxuOot2RxIAJZlnsqoOkEtQ2/4+oxtL/c0ykT0MTz9BJldJt8Z+aGsIze7cA3nIshPPhw+ol
xC4GYos9kxrTvHJc6jaqwFhSmdrgYzcO7DNPhh66ADHdYFvBxJ/3YPrgDif6jPda/DaT8rdmTl9q
lTXI1DstZ5U2rZRrVPOmL82M7IMtmJQsZNwL6Z5AirqI/z+Fqv9fQgAfNjeDvWWbRPHeerD/0EJ4
JtRmaZj+8TakV6b7jLihXKGvHj/8dvEtZjK4cxPjz3dFvYGGnQEeY48GbtKN6hHC7Xwtp+JCdn28
b7vQRI82mmyPLVyfTU26wqKO0GrjOY67+JteLPVSHds6QVx7embQImaZxWeACKxEcXTdh0jhV+Xy
cuygXtFCLAlW2Egs/o/9xCDfZFryOEeSBkbWUt6aWnc3B8MHBGxnEy7xkR2Q0ylOY3iqzVqSbMwa
haXqpSHgz3HHFz37VrqIFSF0wLRY0t9MvwZOS8nk5NRkgOGNrbYqDWbKmqfQgaiGSsq7JJMuYNbx
KPr3I+xh6RqHxZMq0KlqfpuETEgVDMvaMO+UmGQUTXuQjDAELv9ElkDNg5gXjYjtudhYGgWbdGjI
JvJ/w7Fgg4fDB29l5rXgkxmrIiWHSoILMDGxx8KJS3WZCFkQzxfd/+5TV1cZiQWBWDudqBy919xt
GEH8VI80Qi/vp8Jxt5ZZfcPkRuT5chZpPG8DFFsbsbdDlYXOavkHKbyHGyqfxS4cp50qspl5tcib
MBLpCL7+5W+/jYhOXmUwhbTiFOgs51IM/gBPKOBXQ3nnpXjleLcP0DmzTU38N/mg3HpnaLNc+L3v
vyb019dRUxBcbArvy0DdTWFF4GCFsrwF5Ce2t+kisXPrammsKbl84x8y+YGv3F6N9fyb1qpznLoe
2Jfpt/eUgpIVNdjs8fYWUwcx8K3aVKf1sFMrDW2kCVAEb9qY5EhATQwuBeJISfn+gEZZ3lM+2v4t
gTkRch+G8DPILfVsUpjfq6lNz9PSwSZT7pBZmb3yZjRPWkrvBW7WHZuuJYhkr+oxfw+qUFOaCAyi
djBOpppaJtiWFETIX/6/F3nOf4sEfWQkhstYhg9fIAD639InkgMh83dZdHKkGPy146Z/qlB6VvRb
L9embSiL4aH1ZiiYfUuqAY1K34L6QA5xtaehXe1myIXUd1gT3D7JJnLTdeak8A9IJgD7bPfFWZ0P
3MxrJTiHnmnshFVBdEV9urMdsPkGBsHnOku89ZyjO8v7iqxveAjq4LhfVTbGj04LTcVKcD21Xg1q
n8jo44SlEPzZC9UqbCdlqP1y6qvWFdbFQN5MgSiKT00Woo9d1vaW6Eo6Ur73mhJNMiF8jDDWbN2W
LGoRWT/IJmlfXdRLhWPOJ3sx3ylDXhXbzcFBieoHPmy8Or16wmU3TlI3Ec59TSRKN31PCpi+5RT8
8rMB/IpGWCGRy7RsF/+b7RCzE+ExOOcz+Fk+vOjcRamFhxDdhvqR2dAg/lRo6OsRz1ci8wMQT49M
AfjqQ2taaMayg+tbRwBUw7ey03/Bux7eg+VeqhaawfJrsmvMi5sm1Ur0k703UhFvC7earljDxmuV
v0k2sQ9st5tHTye4bHbCjQ3yZX0TDjdpi4FruCa2wxatQAeoe3dFHhcwnYh+HQ37Q90pTJPO2gUn
xYjRQk4Y2se66V4ru5/O/376ZhRJdSAWQFZCw36LHMfd6b6cts5YHONlGFPSzqJ2lg7AsgSwSQj7
Rxnactq9Zmv1pkjtiH8IrMz49Wfqof8nK/l8wwY4YMsLbIsEe7kPCfy6qUnlXWKn4Ow8VrueJkE3
EuACUnuYwcwN5nLbI4imK4lv2O0ncFbphCDiqwxcscZ/4p28LoO+iHqM1A91R+IMZT5attKJLyHy
IpmO6BZfTYMbxor1jV07A+0dP3qeWzQgQfmad9ktcdWrzeo+K5IX1n7DSu2uhtKz2GloJRtVMa6N
JDGGjT7ZQ79LMhhRXSq+rKaYXgsEbEvsWnzKE6Pfq/ZX3bdQJuPagTYkVgXUuSnty6c87bWF9GR9
jex6fFPqp0SD7qdJAn1kr1XHhJYprBI28I2j11fau/6X4e/muUVvu1QHl79nGyFiu3A4qiTp2+Sc
py7kLHdGKkTT2hP0gCJbbAj8TSA/OP6XRyjVUSVHdyUZoBHCPS8F8rGs0NVaPaQs5bWMatSPmqMW
Dy+qoa3eTEF8Dtntc02mWXrXzw4Znss6FjGmRjic+5w1LgW2DJOrzcy2Elofsdz1+4M9V8ax1DyI
bJz9/TGNhdjKMcvhpMG3eRj88IJHByDlEP0qCWaZ0nAElA1UZmr7dK1mG78svGu9lHRd0TyMVdoh
5Z0hGo3yQW2ziO0TB509BMKpKfsihcwGZbzleklwjffEbQUliwa7zY/oSMTGKJIfFW2Ol4YaLIoY
uVUtQtWN70N2a6ZszqKfY0DQkjEkIpru5h5IkgZNCMMvyrWQ+3eFoSe+GxgK0MjgbDKIXCzrKT+O
SXBokKTk6Lc9a19Jx1m3SZlecGjIB2HAlNJpy3zhHt3ftkBDlZUH9T4yerI0zSecJS5U+GWnpdQi
bk68Sie5JXWMXhuw+OLt9rtJEnyfXYzo7VKy8hpRnuq+/kgrv7u2kFoI6sDcw+blWCxvDq4BiVuJ
0+G0bb+0sj+GQKneyJH719PqB0aLqoiAvnY7m+rnqiWVI8nv1PJYHYjcytdNUK89Qt73HlSOA9eA
txJtuBc9pTIM9T/7BBJP1pcrk2v5SQ8/1DZH+TgZnwDF0q/fDB3bIVWORPFhrktRFntA+GOyVh2Y
MSuNU9IgHZhms3rCf7BrSn9ALxcaO2XRDCmw7tGGHtXmqoyW0LFMkNlo3c/G0ktInE9DdsOLqUGi
sF3weh4ZPd7Q6VRQyQVth8TZkRfcbG8lAiJB4HLExtZK5wMN4QGUVQb2w8wkQYGzs1UNxehtSmoN
WCqQlCzJz7GnI3QNACpQAG8e6kL2qCSncV9ETbeZgrr6CKOf+jL9deznV50s5EViWHLd0Gl3td5M
e9sopp3UTVaI5Oge5NKtcqq+O5aOHa2VyEoJr7Jda0cebzJqMKrZ5RkK2HMYTLt6CLuzagETLF5t
9GSwgdWU1tUYSaAa7gUasWOwrIAi0U5nrKBvvV5gUFsaOyLGquTaoTwoXb06uO0QXG6fwU2F6qKX
WfmOVhDdUtnn0E7rC0wfSiACZqFLSaY3zPSkFtcOVh8Gp2hjSwYo1VdWB9uCh6+eU2oJ0cd3aO7z
s/pcRZ1xe/lT9dGEgTxiFURuOfX1EUar/exKrTk2bO3YC4NcZCP7YSfRwWia5vfyADOeh2ZjxMGW
wS+0StzPA+aLrT5XYtNDD2Qjy3J6XyavGapNisrMIAbRXauAcOrcT/U3Aib3Xhy6PytRfZdUd85T
RE0XwA5k+UJ3yYZPoupZPSrq8L3M9SfG9fls20a+LSyv/NQiyHbmSzXXRIBB+lmRE7NHKDAcvNLt
TsZA40O443Jl2fVFOJG/84KItb/lEc9b+kg5hsA4a4bhgEWkZNwJ55V2Z38dbJbVYgalWiILwIlt
e8W5bXjj/48gnVnzv3einuUJT6cA6eiucP5jadoOZT9MRRwcb/9UWi6fEjyex27Iu1OJ8mtntyJZ
TUVmsaHO0wfLFT9ztJHvoGqznT6z71SneabfjXaX3vnlqEMeR1qlvASjSKptuABRK336yu0KPPBS
A6/oAu5zUP7s70pvYwJ+2Ix9F11ctmWqBDkY8ePkDvk1pZD1OFsEGi9kA7v382eiq9owovWHqeeo
lq7dEDWPbntbxxp0cFY4F81Ta41AbK2oOxHW6WwHKn6bFOX3AS5TvIlDs7/oHYplikg4daKpPNyK
z+UwuCuCWMsDjNIUaDTcoEKUiIaztFyrW7TS85oQ8k02ZP8Kg6WSRsMtmVCxW9ziiR8sigaMxmbr
07XIAIAKLyIP0MgBm6h1X9za3z3dfmdTZR7GxUZllGJfdVRhBtq6hjXPR9MYQfiSf7MgSpINeqvs
PRrnN/p97lOgRe+onZuLOgQia2+PNDNot0iAuIIYam04NMm49jQxbgVVc7isWoDwBUCLaqTOIDdW
Pty3PXob8qHs4HdQGMheaoCyfZXnRxq/+QNruGbrGjETlWeV10GM9bE1s+usdeU10GTTb4j8hu5b
x9W6mAeUx01cDxfTfF/cGfhfOo0lXa/nGfbV1IBsip3cjvrgROf/UZ39PbjWQHw9da7y3pvLc9Ib
/iqzDGBOnW2/ONo8Y9j1rgZQm6fZma0n09BOyrHbmvuyc7r7kXIrqTd9ejCdJSV8cdEWoA7uPesk
XegnlTkzDw3JxB5JWk9+GmSPFpTRZzvp9iYggW8+rlOQRMCpTW9AI6J8wtTH6k1bGdNGi9mXofiD
36V0Nyy92y3CfW78ojT0e42rA9ePGJ5Jk0AzOzbzEWFEqNUgnRdjVKEpdZG7KQr7ktR28ZBX2CAc
xMSOFiAIXFKGPTice72tujuzqD+R2ZivhT3fztT6VL2W2a8GFknNfxk0/MRuYp5NyDvvoW/Zm1xA
eqBZaNzFBp3IRR5V+I13EAEld63pb8wg6es6zWNQ+2qpHzTsINXpFFvvedI7T6B7ruAYxStfS3vI
aj3bG+SVw5pz1nF1p5zMgdP/onucviYjWZKYohiFpe2v/WHRDoEbJeEksz49V3CPdEg3MhYVqgfH
mhcLWbmypBwPiH+nB3XorKZBNRYRMbggLPoJpvhNq5FERA+rNqs6iKXhmnt5yzhCy3iNhTT4FlqG
RWgtmhubxOOrSzHkZpqqy1M2MWkq3xSJH8FGd9D0WagQtnm15GFQFLin6Pkq++QhRMnzZeDDLZat
Z1u0L5SdvW8Be1BZLjs+0eSnbnBL2CTk93gt+xQ11umubB9ukytiSEzN48Zwug8ai1b9haBNZOG0
z+apvpZdMRGeyCN/ea70AkG8B1IGHfXPPqRVfv37w9qQpHvf+MfP//0Bxy2xV+Rad5z6jZYLyr+V
X993eSoeW997K9Om/mjQaiw1dHGg0T8AUxX+yfIdurFN/sNONHPle572EFrOcOqAKm+7qNYuJlSa
1cR2cA3FQN4FYxaAP+zkWvFysrg4mDMAfNhyzaHs2vcwdYJfEn1+j3/lB0wdb5UHdEeorg97NfjE
U/UTBUDOcmglgrn7ZepfmLXSn0FELEpmRS2VcwLS6il4tOs2+cjbb9k8yk8L4y5g9DI7AH8+OUMF
gtdYtAM67rZcRyagPn9y4Tpy1LLpUNnmD9EM1vHvBFUnxibQ6RIkk6bfm2mZHJu6bQ+E0hgPfsz/
q+sL5iaLoDyFmkya7JHSgDwSv4Pzv3Z6eWGzQje+dpBwETY1YWoE84X21AX43lhkOwMaTCbboZNd
VncUIUk7oizg6AMHUWvXtGsNdw+HXpDmqP4AGTBI7mTemsfcdL9lZrq9faGeHD1y+SgZZNpw9rue
iqapoRUo4GQviNDqFFFN3tw6u5lHe2i0zQutASxlILey3kqeC9t/CklH3MRGoT+qR0U+64+SdZuW
9SYelRmcaYMyE8EiiJXbeZ4XyVY4VXP767+n0hnfgwZ/s5MNebOKfOq+AWFC1IoH+TkM/gVCjHG9
NdwJ2zhZwvgZZiPgZr+Wz1w7zS/fQUiZyKy5u01XY4iyohzj8gib3t9ESzWEJuMyedh/WCdzruEm
nkm2sTT9uSPbbDd5gJCwrFK5MLJ2y5r406uzmG40bBDXLp8Iu5qestk6x5E7vgKNtdvdiDyJMZII
jQUTJfguL4mV+4BTauBB0to0bEz/KOUKnI3Hamy+Gt2OLnbYFpfAtqD0z7b/EmaA9YIC1L45oGSa
qXxvhJWlJ9Umr5FfzhWhI5qdVy9jln+Lzaz70sbym5bouPstlrXa75SrlURGFMIu7oV95xevc4Oo
ta6lv7KrND+i9CvuDD0eNtRc43eoFluJ6/klnDV6jnG0lGLjd4JTtd08iWlnLafGLI691gMyn3Ng
aZDUVMsDMO++chCHRr6tbWVp9qcIq8cjVuXfDhQYTxmH7Kq47yskHdaEbDMxvZ6KVjMd6opePN3D
8Hyjz2QWKYatZ2/9xNZXlmhSImOMwqKNChYq19GNTzoROp3bVc8JjEG7Akvm6sGpM817tZloauws
s4eBZl7gqrYmynTru1Sc0TtuhHSNVyTZE0BiouGqiKxI22X7qfretizQdTrDQNXc2M6h/5t8bvEA
u7M8ABylAGb7/b2X0TAi/IIyihjEKbRmxiIDQGcjzfJt4lNGakpiNWTOvTU17JrabnjwDGs8sF8N
2AD34t6dJn9tN3awjkszZw2E1t4s9XfiXbqF5NXvmq7UDqGBSdPSe7kvqzzAQLhURZfTxKfBoHaJ
VJGaeCZtBgMITGvT+tbYi3I7t7Vrb88ElFeUZUrrhy6l91glZnwtXLwP6f8Qdh7LjStbFv0iRMCb
Kb2nRKmkkiaIsvA24b++FxL1bnXc7uieMACwjEQCac7Ze+157MNQ/WRXk3oujaSmu9u11Wl5fihZ
2nufmuSXKIp2VOPLD6rP416p/Wln+KX65MTIPySmbVRjeqZupB2W/uaAJFkcutQvHvJCkRT2wYkG
d6VMtndVCO/axDMajvEof3IVCKZ505ADkwNjqDJfnblz9QlpNfbn2cBZJ1X5iDp1OVMoti0/pI0q
Vq7nbVWlEGNVCgwg6DEkVaDTGtkk14W5HrWmvWOMSU9OgTjZcnX3Mhb8ei6ZuRt8Bek3RuFV1M0J
PtGg3Msav5RX+cTI1aq71ao+R7fCrT25rAcyrPAUxe2rPCKu7M9RrGHBrXPEgCU5y2mpjDf+NhSh
NPsIOkM5B4NxoDPhr2Paky8D7Bc6y5P3Iq8FA8BSAFUs+VSkLusO7kyxDlqSXYK+QG7ZFx2093j8
GkcpR2IoN3ZM85YOsoGT7lOpsUZMZlnAG1KzL8IL76Jzp282Hba16ZHOEHZDxVQ/+9uirIZw0UaA
1wNfeSupJw/ERtITrsSjzVV4Wly2ic28YKjWV10TiZ0ucNuNSQDxuzXSp7EakzPdG8JXe7f/MMJ4
a8xz/r/+hGnwi+XuKlS77HMGyVdjpH1vOtCwYaQ5V/mCXdFCEc0btmXhPPMy3Kxwgmubsk7blv0z
W/RmRR7YpZNrWZOwcNRGk2DNnvhXqOVnWetDB4t2GMUWaRs8epEV2nt5l8n7jV+jIDFAHHqMj4eI
+Igj8T0lAlPYiz5epa+pqO8Qa78Ngzm8aErU8u+U2iuRY+NWm6b8KhgET21KFab33wjEkjaoroG+
U2kuE7Z/RbRxTUcleaXxyqhJyynyINzpmXMOvZ4QFIOyUuWlypWi6LoiQYZOtAeudVmLGso07FRr
CEncobC0kCuV/i2DCf3U8VUjIrH1bdRmzTaoLeMpF6LZRvNRMF+TR/Ia6dL9HQn6ZszmeMZZtCvl
u8BZk6O8Jhc2YdXzzen+HOcCEVUhkffJ66qAIjTCaapJ6pc2qr8mGgBRwOdPwMZIjLAa/Sx9s43S
r+OE3VAEyHAjDCvGMes+ZonBG+vqfIe0WT3hj9PuFu29NaOT8yMnK4+khYzQmaPEZjbZ1My0dFIs
ZspREL+H5Cx9cTSmCyrMiw4u0Sb/4AMfhYCjOjtAC2BoPIqGF+3eDHig3ABShT+/ODEpyKu4oXgc
xkQsOElE/6f0KS+Sl0Yd5LYgHuOJEUfVUtS5mJzsvtU+qO08yHuyH0Gf2bQxGdDLLtBQB/Fsdk5b
Y1QF/+AnVP6V2lDervK11rTiyUjRjKpJ8C761kTmjMW2RGu47z0zO7gpZnU2nb81X9mJurB+Txyk
85X5rcSFb9V4U3+JIxb3oc0CofJ77alCZMCt5Ibfs5y8JOXFAMr7bPut+2i98ZzYxKkXdZoS5zBZ
mzhXoq9TO5Eg4rgB6v2eHgFJcKs6LMRqavPiFZ9tvgNvTJboHByvg7/aqsrTWEbRxSWs/rkO+i/T
ELyw6cKPUVfFVbDmvMqjvy916+bHtDOvZpQdl6Ub1c3sDQHI3aHx/0uY/m4OTPtGQVeATyK/3E+2
epFFYKaz4gp+zNmopgYotihPGhrxg6oMwyqi7xwC4w8P5UBFgbB35ZOA43VRavHPbvbLYh3NH7GJ
1MJhobenC9ndlJJNU+67XxUiQxf1tWXb9lkPJ5hMtB/+uuiNBh/rBLpj73MH3hQ13E3SAoms4DLO
L0QiMmr6FbYa0c5Z0P49Q51z9t2BosusOQhTlxgPUjhvfc+KjZXN3LEx7eeGnZEZWWjj5p0RUYTO
gZWI9RKRHQCOb08InHjTfMs8xk1LCWpe41Y9TL1/rmtx+qtP7VdqiHhWJikh16H3p3F5xQr+Kx+s
cp9lvrlvdYdwlilYaPhupBKq6lXvlLfIg9WS9zzLyqPG2mObDSqEWMoosG8BLHiyT9YY3S8seMQA
ObTzFfMt6jzjScnHPy9D+YPCQXuv9cJcLge9Va1A2KGaa5v2KIv8ghA8dHp+sV0E2Q0xs8UwPqSu
MrZ8Y3mTNm+7CQKvp6Zb0KwM1A5K44BKTdqwSifWrr59aGaFGVNQch2yHrAHZ06q+McynN5k10ni
gPDoh1fi8pam2CwmkpdtNfuhJUVAC1KHyZXN+MsczMO+0iY8fgbRuwptEuGTFt5YcbVt0Ydf7Kij
aTji6IRmfybMxj/jSPOXI3lqBGFx1kbI2y/BTFkbc8QUjpl6DxZixj6pkNsse3NWTPrWohC5VlTh
f9a2stf70P8VedUNlGC391PWaVJnEjg4Sti9TbsMRvITy/W7nbrKYVC04mANGu2orO3vvQ0LrypG
/zlUvT36fu8uX0DJwp92jJY+ffvnGjbX5ryseadR+RmG1RvKa4PB1KVH0bBhlqe42AlwDUeK/aFy
GWaVRypafEWSKsEulf810KBoZN73ITeWg+4/B/NbocU+hIzLz//9z4WEqX1oTY2lNr5R+rF/TrX1
DCS6fTertia/NREXJQV7IVofbbOd5V+1Nr31IQ+VifgHZp0ybOjQFadMNbuvaXpI56dO8xL3kGVQ
QhR7g/y8eI+zrtw0wm6OTVuW8Bqzj1LxcKp3Kszx2in3vfmmZ4nxHvWRdZG+aHkas6xbBa3K0trD
lZwE3dnWXrL55A/6x0v3fR7Avw24OR/YjgeMcuRL6ERrz4w5+dLqZXDyG0Kaqrm7Bm3UPecQ4aAs
OCy3gmHE2T5UC3CmNA+dizLLFO6TlC7iH4U0qwdPLLzGTceO74wXLcDXTdqPaHvzQcsV80MNwdFB
6VIFQ31Ohkw8D2XPRphEmJWTdMaHh8FY6lGHDqKe2+b5xWur4tjMikVB95NqGIuzBoNdGAGrHqtC
IVYjeI0GK/tRO+5vA9r5Du9hvtFUP0VWT55j0xGI0lqFCtwtJISR1gtqeS97YOwqWNndqU54238d
hWT+LNdieUTJc1NqkzjwsJ3l/Wd2QgEOTYqmPNWCGKdW/mlXXvmN/2IfztUeELH3yE4c5jb7kLep
QQytFRzipOdbrmkXsuz0rlOjFe+kEa1oYgeveftSzOIJi+brdRpSC0ETmonAfQDIIwyq7K/xyL4S
IQDmKQk6Hd1UQdphnnx7UE742dFhmsFebUIYlvOZUTTjJsu9mLi3ujgWHvDppd379zy2RIFhjDxG
bXppuqh6kt9RqKnlftnaigFZnd+dAtvqf80HIrIGeYBn1r9USAsXNEmd5cxZ/0BKpsmjHFAGF3kd
/ciRXoK4yrksIc6K4EvD3UjbRTZGKUxuldQiUMdIb0T7yxfJihFJ/MigLq4jtXSeO3waexPJ19Eo
0Zf1uTDWY6IG+77T1F1qmL8nVTU+xeD87svsz0GUG9yJ9VMwIQIOC/o6svhr5796q/HfOuI1L01A
Qom8TDaPsapzrFhuilxlFuYsvGx56A73wFN3pV+xDCVBFSS1mlzMqmHEBpDSbeDxB2QECbb1fodk
cd71pv+c+tD+n8fW38qynzW60zmf1O2CM8taAxFGOyFVIEdR9otxEYkXeTaLq5Pcg65gBunw3Hd6
/uKXHkl1uYa7tzTIhKO6vzUjlNqT6Z+9+UUeNWbHXRNrY39MZZXN9brfCA6fJ9eNkDBnPJ/6PjGC
jYTXRzatRzOJgicnRyCmORqdX0S0676DGN84BmEq0qmlRPCTa8vXjuWojOtR99wriLgJ5VZIbXRW
GutZc+6yknVJQN9+npcUmHubgoruWgfvvvyA8g2veLYqn4XaDA6QCre+JFrZDkjsCG1UhvvYsGkD
hmP7q47VgmSr7uaourM3E1M7/32ZrMaoVlU506o7bNbSP8h264+TUJ5quhkffC+91dALkVDm2D/0
/o8bLJiP9Kb9kpfsPJePjGyfbhURx7ulBq+uJERO4uQ8g5imSAoQ0tp4ycn3IAdX2NzqSf2aG+1L
i43/G5uuOZlIM0h09cRNIWgNOik63qarzJuwku+20saPCYDapZhsTLf4dvf07npSM5ghzTI+u2bp
nsf5TFp9GiNwTllo4yBA8znK/m2lE+/eFLF9thwTBmTcZCuK3J7YlV+XG0dLCWKW1cgY7Ny2rmjp
/7UHCU2jWwbKdiubETU1hkapzWMzJN251ZvuLOYXeSSvDVhkzyJyqT2D+ScD9N7WvnmSPYth7lRM
XtjjRtHFQTYu+ARZLZp6tW4nPkxWNS2oCeYezS2bKxPOXq7R1aQrsX4RxPl3yS6P5Frec7zknA3i
rPv2keg+cV0mGd2K9wh88anmP9TS/znFrsOIpr0vw1gzNfZ3A5VQMBnej7a3m5XRRgYKKcCVTTKl
B+SnR2/y2cG0NkZ5Nd+OoVm/+radHsgF8fYBTLlXqza+yieFlu83U4zoAvxUvbTVvJpSVGMdSVtl
rcbkbZEwFEbQymPNzLee77949HsgeZTtfvB87RClVIE1j/QjX2+TTzYPuxHmqfz3myxAaGZVw1Op
Uq0j29XYKkQCfMx/Qh2nn7mTpA8+Jo/Q9bE96WEkvhjjcDJQ+8HyE2QNsn7DrwKhjJzP/qUsAu2Q
mWr+1WZWlSQerGX5jof/2Kq9thvZZT8MJ0LwFFv9/U9Rmzb1CozXQf5UYZJpFFCbkdyfCp7wXBwn
TGKrFF55jKx0E8c1uMoQsGoAm7SiO3GyK8rkMb1k1B7JUCnfp6r/1Yk0fBsjj9CsGr1dO83ytLSJ
jnJvHg86ITWjOq7TdCSFJo4Yh8xEqzemqlb7qkKZE8yJKnqLBL/KqnJn9EjxZMKUqhCvSLOOjSvQ
GTCDm4Fym6SlzBb8F5dnd+0G1hvUjQHsjShfmVq/CcVrntNW/WrNxiJBuIQSdrPhheSspKT+UWbe
t6Iw7J9x1OxbtLrvPbrMDorGCzq94YgCw1hNXmofDJa4ywpdzMt0q4OOpfv+EaBASEBk3e+70U9J
7kZHWVWNiQSwf5b/rRRKgb3nwdDUZF+Zff0atTZYb/3eOnCtoaDDA53d4WUBOlUJ0luaTqReWCR6
STc5MObkKk9HUBnntorqNTNEsLV8tTpNWJfW0yw/CfUi3jeBoW+AH/lrqay208ufRXiY1FdLK7x7
ZXruPY+Kam9AgUBQ1GM3NFIoX6qP/USmflUV0WMO1i263sYO6Ij1wlQrno2awuRMN/DiODgt//Jg
AiEvAu8zjlz923wg2mY5UHsr/kpgO56RYqfPOvOpzbLHfGaRF4taO1mp5BU9+UzdK1GJ4CCFYXI5
K6/VbVfu4i7byi+6bwr/CVzg2kWHtF/2CJTEnVvRvdoTtg5tHk/lJsTXRH1IBgQwg+Fr97QnxfaX
6VV8XZLoVyhdvc1swp5tLX8OpqA4RrNdmNaKc21mk7A80grCA2LX1dZNVQsMmZpxWOAVVrurPItB
XoNBiC9f2wA7Sh7yGtjthsToVj8GkLueqLs8MqOz15WvUk4AFokxx0zWamoNWzw77b33QuxObtQt
R/V8lPgmE2bTmW9DPdwyOtZfGNraA8LVeB/nwKaXzx+f3Ddi4OfQ6vLdtkrnCnWZuOnZ6pUR1ren
0lKBKUXk5I8KrC8rd3HKIGMGqvuEldJ8kkfxpDzCHDKCPDMmszg4Q6ZX31V8+zubHgV70ods8sdm
eRYkPm9VRcGrPwNFFNJLn6yiUa61huLF1uCDsOb01ikLEKRDlng0KeHThWnNNmhWDVXe/8hB9c4U
AQuUAkNtlbbDJu99NE8pkwd/vz0HMcEmPr0k9JrJ7IstUS28L98BeDFz/7fqwEjtbMaxKdae+hpP
8B3iEIbMwr4LS8KclJpu0VyMjBNyrcM0zklf56jI2vxpcJtD3MfTSgoSaGvALyvNdJahQjyBtq1d
5ZiT0rNovEi7qCPU8LksIGsDjROhUbC0I9CBaS/alOXUfM+YpmmdtFj54cxqcVeBAWjVP1neK6sS
nDvkyYT8jNlMZ2g0h1y7cw7ULLFXWYb/h+VCKYXmSj7tdTVziR6boKAVLZw+B/88e6+ieTVGcoHn
YaTWkRLLZtOC+a9No14ZNEtQ9rL39DOj3LkkNVKNHox3WDv5KteoLkveBJHY1tqfxcyBzYthuv3h
z2Ou8c/AxK2upJA563yuAia2vfXcCPkOZOc9W9JDLSKColitOBuRK6RfR9W7l/QqoVbhsJWdYGHG
PP6RSZ1C6ojnkolwtOBCMgN1UlbNdQpCbyk2eSFYjjq0jlIjSMBXfRyg3oB7/lpR7HsqEwV/l/Bv
hSq6KyNvwN5l1rXwaCF989OrFLjYjeHj52SiDeJ83KNgzdZSqqpb9IpQM2nUiwm7K6AN3OURHv3x
OBu6VrlH9LPZ6V/UMdGvs/GKZml0WT4vUb1SdOoOqK+N59FHh0/Xzvq5dUXze/nc1OJjmk3WZtax
HVB7yhiUZEj36Le26ZECNHee2I1kh8HpWJXOpzijdksLXW0ZwEo72siv1mKRu9ZaXVyGgpyqRebY
T6OLVnsO+BOesiZQ73dSqeUVcFcN+CqiWtkS1ceo8+4NyIiTOm43SRZFK0Zu58Rn2pBoUQ135NHb
EMDhbekY2jk2IjZElzAINfrtlXYpOmU4x+X32LceuW90AGfY/SpB0X5Q5JhrnlSvWqmFbazKOy2Z
ZD6pBCc0I/syF4AAM57Lpb0EGHAdi6o4YHoRF3kUlKO4hPO1ab4WBON/3k08f710XGCOhMvv5CXg
YrqYVulI7KhZmOWhRZN762lZbtOycpinCCn1hWJ/pMbwauaD+lv3XpsyVV5SBvh1o9A8bfX03cgC
xh/5DITBcNHkTdSaBYinxGbf4LvGzVVHfx8SlrEym9y8WXD9LtQs1y08LUhB5HdvF/HyKQekd4lG
o76U/xyRTK0eWx99bfmQcWRTaA+vgfYQs/5JDI08ke+4Xa+v7KmoDkqeZ3vT4NRIS3GHHSPuITE6
SBXnprJl9smznSo5Ad3VsDUrtX2rOiXZWlpo7GG8dG8RYUzr0AF2K99tvCFflcEkrlOet2+xiTk7
DV0y0GsLKaGnry06/uuYNNqrkmJhb/zktxpE1tsi/yRiYKc1Onu9rpu2ap95sBXa1zwd7YvKXL4z
052LfBrhMvAxtSOajT1UX0UeTcLGO2gssR69TpnWaaq7PBO92h+KAP72kH3/KyRRfBoXUR1+T+ci
U1kmKFBUvaRiGb0L8LnvQeIR3aNZ0a32S9gCad+jp/Ih03XikaDUxRlnuN8h763rofd/hYm3H3Sk
C7P0L9MSul1TVl1IiiV8KjB/Fr6FGT2ou3U71yFR+E9rxaiMbRkDsDXL7Off9EEk6N8W/Uo0Fmjy
ysLVdkraRZvAZvmnTP8JdHFn3v9YAT+xBz8+dXWkP+mWtqMMRUPOzaY7ceK4hSr7C+uF8STz9Uqs
fHXn3+R4GWUVeTF+i9U888mBzfhspbRYppWkgqI23NV1m0CMLYZB2Xg9m4RgTp7x22Q8ObQNV8CO
UXGKzajA97f9blq7Oh6epE7QRVca8h8zg5Pf2gwXOs7L5YZfbmxtm6iTRiCejbmaHREmpiSD3Zo3
w7Vx0K5GehzhFZ/AwiBu+olCYuXmQXDplcrZOGSLb7oko0EzzzciUZ6qqOkINOrhKjdhMU8XJbju
oNlIWF01Ovcsq5NXeT2dr2cKCTJ5oDnb1IsmVv5deMRQZ74aZfEi+iEC7RxgfTadc4OiWXZCI7+g
h1poS180y8FtyU31sgkqeHAu4DtaEi3yN7eAfvT3Beb6fz+Vb4wFIYFWhk4y9yGaS2u66MDaoyQe
gaHVf6rudo+1uYtjan3IBg9j7kXrCHUkM2NBIVTnlp5H+GWYH6x11yMWlYOrHGb7F8eaOqZCnOCG
KcJdp/oUMuZnf5ZOHqg05atQh2Caxr6Ys06ML8AgsYLbenddUg7/OZXvolP9864+5iSldyH9Xa2h
yhEF761fZre6BDFBUFnwDhkiOXYluZzy3S7NyePpz4uaGvuFdmiqVoptAxPr7siP4oFCChpCSObc
NMKgfk8Ggpk2Bi9MARsJwbwi/1vmsJgsVobQ+4Nb2daOIhDgMxxHz602b8opr8kzEFcHfS6SyTPK
eQePxoUWtxfphkRIHh6rOsNjTEjyWfe6dCMnOdOivhoow4u8TqsNK3yhOmcdsjg1rLx6Zvd/N8yo
fI/EMJ76cFTX1nwaC5r8sSM2ZmOjdcoh6qz6OSqKKCxkWX5z4wmitxG07abT/GCfet4KMHv4HaWv
QL/ESFJVRf3kmhqQp9RUVm6t1Haz7QFMMiqwmkqMhFi2qiUhG2FOvyEFxLyU+UuIb/M4OIG1Cipg
+9nY5hgoDFzsCbTfcvQvjG/hizYHGZlG/jBNLzy5KMRP8ohce3x64x1xNI3mWUxDhgNpE4yANw0S
8L0pG6JS+MVeTbs6ywznoXE/RJHGAEMzFxVVsAm4P89lmDXrNnbqi6FlNo5Ht3iPqsElZ51Fm+xy
KEWXrYOso4upk5uRx5HYuyEM4gS5wUqjNb2SezWkxx1dtIoWt8nMIkuVrRs1R3a3Pl9IiZFkjveS
p/LF9+yV85ZQG7esK4D9P0+J1Yt0B9GM2PjW/laUisqavTRPXsHEojSDsVpmJj9x0xtWtuqcYArk
yUS5mLE4Jin4qkbNybbMHxK9aYguWtWRKDdmPHyVuats9L9ZCjW65Vb/s4SpKRj6875GSv9Np8oP
gEC7VdJaP/5vV+3/4lzwTADtqk52icUW6F8pTyisFOp21FZE/oKrpdj/bRFHEL3xLcdPsrRughbe
EdsXrn21pgjDhlb2DWQH4V+9BMPLp92ChKxDl7Wl6dNe60WIz634Xc7264WyMl9fdGdDfKlp3pxK
4BfOZpqCsxhYyHUU4299wqo6S16LmrsLStFwCg1cePRQ3W3pMDi3Wde9gg8aT1bssS+c322a6kkZ
rNOEX/5a6dNwYpu1lzsMF+cJbVfJfsqjWtkMqA7Xcg4g7zJC69Cu6TAAGPUY3Gs9YoULDgVDY7Nz
hAsZcRh4ihD73hbIYeVP6PB9loyVVdgripPi2a61+tkJun7/f39jpvpvs4mncs3UcECrNukE/ybq
q3VBBIRtEJhLjWSP3hBzhB+bZ98rpmvUVxqlUPgOcdBF4MRUxHiTpx2lo8zNqNDVY14Q5XaqhPZc
zYUjs4vSW1K23+VZl5vJTXH773nsv6JwLD6EOqMjGKs5SKp6/FG0zruI+/IpQLVxJlObBVmO7wqB
eIQtHf1qqrswY9BdTNXwTSHnexM1gXqq5mzOeqC+reg7BFDubuiS4RhBR9g6XfwY/dK5qEa/YLaE
5rBVFQJwDQGg9zEjCtdCHyNc3TpK0VvTQDiEYFLhBTacmTpGgWPyZ8EAPMm4z1/jTonWOvCUo6nH
+auWWAnueqN57hQ72NZd2bFaRbWcYIe4WuCfVgiuxC1rXPVVKyYWut98og0e0mOqxjhs+lF7zKoj
GqfofqQvi7ntB4EO5Qt6aRUlpFO/ILnXd3XdRufS9eIDCQvapSMK+pRr+gsZOvkTBELjOkFtnmli
V1/qj828UHYo98gunae12om9sxmGaBYBLeX94F9i3a4vdFXmQqlQTrpJAHykWdmTVHdlA+kQiTkk
1JTCaI1QZN6whMWV9QPD2AwhzqzEW004bwiDCmo6oYm+a5VJec4bD5O7Ohx1xMTbqHNgKOoZzZW2
a2m42IZ/7m0/YXPLp6AQr3fN9V7dL0fqLBzMdfTqHh7Og1d59T4zvXzVN8l4rTP308tFfVWnVAwr
Gx3sdTn3mvxMQMRGXpIv+vJHcDbD+L/ILmYdDfuh6oZTnI2/54bW2ZkK9dkekoP8WvKitXYFFJhV
0PdY00NDfylUdimDa31fKj0Q19lCk/iqtkMXAiCi0NOayi+/jN9CtzI/pgSyf5IE4dGmeXGdtObN
QeL7UylRTrWoh1d6sSrhJ0Ur0YfbVLe7X77OpO+OFeIegTHAi7v3WlGqNX43AlQq93NM4uhsxSKi
38KRHmFAi3znMM36GskZl+xxt3ACzBCzSa0qvW6vp/aHFdnTIZQx2mFrwXuXDTRc/uWqM6tgTXRk
NnMdZgeuZgEDnaCfdQyOB/xk8ORm2aU8NTu723SE690iy/yQLu+iJfe1N0bvqKpZvzUR0W6Holev
ETGSsmImX/Tc17alGnm0v7MvkqAxNqSbD+l3Z2JdZMRn9trhSzk2CN68tl9Bemeo1IX66aS2sZl8
1TqrDuXkMs8+LENt6G5Q4x7rxtxoXXtoLQP/pxL9kC1T4VByBZx8U5WqeBJBsh6JWWGMsTKQCQEL
3RLtU+dUX3zbr3dWPLmn1omrA4UcjQeVjgyNruugZuV+6PUJuVXsAZYKBCZLHEiZaI8F6MSXvmbJ
pXt12B5dktGRxcYobetXyUvR7HsXItb9a8LMlPCjjgD+9En3xAIE1XHTIPafj4KWOINWaZxbaDcP
0zb6u8SE+2736Au1w+aEnD7DWrenFu+dwnSA7Gcm7pb/OXwtHX3i+0TcttQVlWSoL4JqeF6O6feo
ZsSjvGzduwLVhDYlDw287tofCT6RS+6m5/GXp30fkwEs9+bBOJUruf2jYjBjWia6CVTa1oHAydRT
cjyYQ5le3LY/5gS3INKDfQ+XerrcJAafrMhgvWh59CCdNrK7YBcsXrRmrK7y3nJota9aM0Xil+Vb
LLTMP2HwK51hVKoQCtSs2bSpjGL+KFMdIQtBIgE3LdkO3i0hCE0aK0rce/vBAtYpJss6u6L/NN21
qPPiJwjbYJ0NLcrfNDMPMWPPsj4ymj79YFESwqBEocHXgnVsbrXIF1SD1GWI/kOf1fertkjVexM3
yZ0WH2YP2bUaEccaHYDqeeQs6cudgqD6CFQMxGSqf5fQF7kXl6t+oncpQhu62MV+GWysIPf2cUbr
VTEj/GoKpQaiRJL/B3hi/s953nXIniZ1fg5G0/Q5oPO/4Y3aUidSB3/7aciH91HandAlmZs8zXYp
iBJymwL7BXea8pyW3Uqd2yPYIKyXvlK/Rc6zHg/OTk0GFTSrb96yLh58tud+fJZ8cAlGk0duFdOQ
NutoL4VWIonyjwrVklRt2VZ8EC3xtBRLXid0KiAnWN5QH/VOiTd8yrOw/fQIQ6tJN8sPDk/WElWs
kUE3q2n+7xUQeKd/oa08oE6ep7v8+rZqef+2284t0owVtXFSCJvZ9uQgorD44ogy3nVth7BOs3+n
VjwuPWFk1Dfd8FLwnEb+OWriGEcIv6Rwj9p8/FyEdKPGh+U8HC2EWNa0hGKIUdt2OaAWjfI7uMjf
jkAlvCZxEN2eXVdny/DEttaF/9UzAbJohzQPC9AmLVCzIq9OlDjecuEWW7mqco0kQ6DjTnh663gV
hPpw7mBsSYs57vcKka7dXKcKvy8lpB8DB/hePXkQJPu2DJGTJQ0xEpYO4q6NgzWzA6WkpMeQ5yUt
d6fpIvXve3GOY9NHWGQPLHhTUvN0jfDoAYGOgZvuTFqd8a6AxuQGcl/5MGHCqHDOqZWxE9Ta7rUL
q1uj2nMskavchZtWe4DQd1sCq019lykFD1UQt/CNcVHp8ZTfhYahf+6kDgY4LQg+1lr22nSBLalH
XniWI+Po5zCxjLZB1O7hqyv0MKPRBR04bHTnpTCJAwlOtWbW+0HrEOq7GcswYsDKj8l3SDYkMWNX
qJ5/k0dBktK2dvApZwY1RLSVzdFWEvepqdybbWXxe2w5F6nwqoCUFaP2BS9G8jkERrxiyiVd2yqb
vQFjWzrhnOACBk4DJhUNEGcV9ZQELcyQZKqfSGeCs60I8a4b4mczmR3TMuZNlKu1Y7vxigOvVsoX
yowe+4m9SyX4vYisdn7nnz9C3iZLkLINEWfOX6DsYPVTafDz8NUuMwGitqavsh+kG3yrhVe/OqFF
/m8av0RN76y0aMQn7nfJ00QI6qodkQW4hYdYvarVw5BSCpBthixqw4MDJ229JBT5ibrSg96GNk2x
NTNbexdLnQqs/Ql/82Yp7VtB1W1T11+SAbTasy6uRpXNqf/Ev8yIR3JtCb7wg18jqqja6Yx3vfPR
2uIP2yDYNN4zhaDgaEY2MJrs/uoFu0ghqxuU+1HqBQuWOnjScg9OAtWGzicWHk+CuQSDZsVcXizL
g2yPq1G/FTHQP2kKmNLx5GmK9bDUNHgoan1rNcKyangkcLeoWDtaOaxx0rxWoaOch1nwF6mu8zmQ
sOl1xy6P24ccB3IE1munnuyVZWY/2RAXlFbm2OGlMk8OXbjqB9B9FoPbErru6312j9PiDPnF3I2m
4yyMaM8v2kNsAIWyihCAmD9WB9ha1SUkKWTrkKKDGte4Yc5D8VHZ9Y4WEVV8gzCbQw8RYj2qK5J3
6VBDT8kzJduxmx63dQjPscLyyDKrGC5LxK6KeukBaUM7DC1QQ574n1aUmO9dqHdwybrxKj+n8Bd7
GLazQ2jxaWCC6BtHh1gDL8GjsHax++EztUAsEoUw7hApeWA47d+R7lhHQW7CNsZtu6moKR4y1W3O
IfX2dYgdeh2Ptk5UG5M+yxPi9zwknGVe/JKtBcXGIjSflXqgHHpyHvZRhBrZSZ2fYZu8mtBq32xL
v/dKgPMq1PTla9UA2GBk1OwrLs/gVXA/QHANV4qW6TvpTPZme7J8wXf8LirDvCSAWFaNGedXpCT9
Rg9M58CiuNtOnRIsHpJuFN8roZv3Uhg/M8oBi2e/9NG1KTWfcWi5P7A/+gc2Ccn/M2tZ/yMSjrhC
FcL1fxH2HktyI1m07b/cOcygxeBOIhBapGQmkxMYVUFLh/76u+Dgaxa77FUPOgwRyUqyMwH34+fs
vbajqo6lG+5/5xYiJ6vE3FTzOYyTH1MX0d9U53krA0qNJlKhixmfA1cLdhIRS98X4akL7WMk0O7q
SBcyR4joLMnCYzmTH5Vpt9TT0q9LS9JY0jRohINUMh/WfZC22+xjjogQZYBG//2CF/cNq+Rx1eV5
XjbuJR1ZoudJXyx3tjHlO83FOm+B8b8tDItXwpAu/USwI4ACfhP4+XZFP+71afYAEEfi4ia99TbD
31THuP4IGlTcSQnWmWW532hDNx9sEdOl72Km2EYRsXTHOkwbhFx5N7YrdaLPe9AjeYOIimish0Up
WmpK56sMsp5/X4WZB07HqZFhwviXerwV/C/fFzbP26I5XOJC/pMaXgPJOUazySxm+Uz6bjo2n8cp
1p8rq1bO4CO8HWMnB8QAqgF30OMv4QAyU1T3ZObukn2HkH7iDhobqSJ1lr/URGMs3y91za+Fq3on
+TcGpcncxTXfZFkaDuG5Dz0yvb0s9skFno8sDd5+8QieQJNbjP7Y4yYb8t4cFtGu6Br3ErB23+UX
Ui1jOhMszoVSZ5gkPyyXTF8JLohTpTmEitB2RWgFd7AnqINN+CKWweq6NLlHDeYqMgPU+EuDW+VX
4EfL20jYd0h25DwJME1NqmFPUAvrVM919VSK9FHyycKxUH3DuUmpvKxa6J0wrEK2C/dQMfHvQgqU
X0CKnAQEwUlfh63A/yjSL3B41ENoVNlBInT4mPExVX8PlqvHInsEaQJTPJ+4Vxul/45hrKcTjJ6x
f1jlK7FLFCYqdAMVyEnyp/NQQbcAHnIH+ByxhjW924NanCQCT74IixRBKVIK4748yQ2mdiaaT7rG
HZU8q4XSX+VxF0WmuJSO/b2OOgHAPUUFCyBsmyWjt8v6OjiYtKk+c9q4xjqn0UJrrEtgetW5XfgK
HIi8jZErw6GL1PFxWlSLcVWKQ93u5IhATEjqVM8a/QbRnHQEAHgrN6Fhmy9qB5vLDJXinXNpcxBW
yUAdpSHtFbhiiq/09N5acygPSleT1oJ67GpVOrJ+TkVg2L5VRZDezKQbzusOzqhh3vX9QMzrFOkn
ufkqqtWd1vIiGn7Kmig2ja2TTdkXy8Ox3DJNSkaCSks9prutGG/MSp2zC0Lt1cqV6y+jzqQRCQEY
QGbprDbUiqV5BXrKIk8WfuhBGFnoenGsQQ7HSY5r2R3Yv8iOEwR3LmwPTS8HysdluxWtilF+yJu9
RBePfW/5hhnAP1mWrrB32Hs9DPFS6laRZ+NZdA3lYXROcnvvLG9ZgI/EKXk3/DXRJcDyvs72CuLA
FTruu1Kn40aFXVFsudVHOanVBj/Lz7Ibp6Xy5nOdRC6nz+lddqa9U4LJ2HhjdmzHBl8rEu2dlIRM
oiF3qnWDU3yWvoKAZp/P1kUblFrJz0JF/TG3qX5YxQN9HLHHjfNF/hCFW3yKxdT6YlLblfosGw56
0erblDyQDQ2ML/Ivkly3sGz3thJXT3mdvg6zU65W7yKNX5V6/sDaJPbyT8sSragipPiL7Tsk0PW3
2kWLHgISYq4oZzmyLzAtytbiuYvOuivUD/RGLgKvij4gzq5dAzfFxyQxkd5idA+y0Fz1kyO/9JNc
dhgwt2hq0uqcZVVwQH3YbFcNVgwykYEFxMH1X2KbQAFI6xQHJPU5U6SpJIUP/Yvd9Bohak6yFU73
BN8eQv5iLZlazbsNWs0wP3ntvCK+yadXL1QDJkWylSue/EcQXp5gg/KONLuTJ1IxB9+dQ3WfIpO/
ZE7RIZvo1H3fVKheooDbKusHwCxDuWuFN1zxNZvXgl12V40EHsuoszDVX0vRed/KyX4tU2QbhYXy
cCYt4VS6KiYG5mq6QYeCM0R6yrQ+umYJ8kk5bNbGGT3owJohtPHrLzlUxo2DMOP3SxckS3B9fc9n
tzoVU/JJp8r7NtKcNHQI8ozQqo3Ax+V7WhMexLJpunL/7Dnk7dYOS4hFpzJUx49kpHaF6m03qm7t
l7mqXmor/Uumpdhxw2muIp81HX56ZqV80yOXxbNpjAdSSCR8O2nC5elBkVlUDTiHmRuk4JC2cQ37
Kje4EhY4dEJ8ept1YOU6qucnjeYXCYjhYMnV0pXPskCR4NUS3t2l5AjqxujYa7e0jo7Fc94Fxpsw
3b/MaMwfKuiIqeboZ1mfONfB690rNcV49gb1PHEMAqCS7cvMQggXp/A9MqXcMg9rKvWTx0zqs6FO
Lcqw4V3hOEnraUR4PIzNbuL/0OClpt+YaNDrod+1y9nXjsrygrEdK25d2tvUKvVtBz1lMwU1/wqe
qi39B2K+YYj55oJkV2mvbuZIFAv/iq5epCe7f+9qEAr8j66GxUNg26C6LUBi3pKk/Ld+T5Qxb8Bv
QNa5sOyNO7HYxTIbzO5f2JXFuSsYUzWVseBFif1UEQm91EQJR0w3mDB07atbDRae5Dduv/aBodCL
SWvDgroWVJr+mgXMJLCXIvE2o+ShIgcgcMvhK3P6ok6HH0knII3OtXHsugUTliWvWW/FN3kDoTbD
sBB332BNhle1mNt9byY9IARA7YB8kO16wP1sl0bGzLk1HYOt7Ylh00DogwNHX6op0XcHhR7u5Vtw
xsW2mb1XeWutRRrDuNIu5lu93mic3/ZAkWDiLEWa01nZFm+TThxHhnxzzFJtw/wcbEilk1Nmmu56
FS2fzcY4bdFxbfoxREbKmHsvtWwE8fwVA/07rB1OqtKWPEYiPdNijm5hpNIXQH9C7KBW02NonP3c
Eiwl/0bkNhsplCnARPiuFsHM64mSjZrkq6nCeEzETLoVV0Nc2x9dqtPs/9NWa0B/9KuAKgX1+IBy
0nLWs7mRvqz6N5OMvwKd3A4LW/tktmGMKEa0NE2c/ld6UsTc48A2Bx+aNW5PRi485Noh/7iinJKC
ZzfEFxWln4iEzT81ow9ckNRbLpf9M6Iv7kX3vmyT9zFoOfpmKsvu0l6AS/7JgLqzDTKyAqsQzE4b
uB8ATYdtYTniSdHmhqN5oJ3rOcFhBgyy7UkynQfs5/KldInZcEv9i7w3minublPPD7RxbUz7TvBQ
TFAqabs3m39/hqx/NgYdWqYWQnIOHyxF/9UyzQMHei025LPnRupuwLco7EL9vlwYgb5eWEmTv5td
9dUl0QGbYn/PdH0+dWFlbk0tyq5WEZBaQghIzTJ4SiKQdYalXl1z4asuHbCpqphd2N7PtQJizd5J
AhGpOSGyz5LQCbBtltU1L/JXoVTkw+hx89I4VBWoUPE/VdPbQIP2W/P/XaRK/xbhw98i4SHId3mq
pINIpPM+cwZxlR/JF7lY13wOVEZcGS+G/2Mtstz/Dg/wNNf2HJPuv8N5les/1yLGRUFGqnx2SZrx
Fyg8FNoVx9RGputZq385W5bmzqpKSvQ53o9Go+Fi83TchBAT2K5Ipir2Tcx61niF8gRL0701sXKC
VRg8GfMQPBUz6h7i3QDtL5/Jl5Be9JJAcW6UaWYWZ0PDx/m4q4FVs7Y1IFZH7rq2epC9VWdKXufl
XaU4NcuA43E6SrDSWTo85EAn+Znhy9VtjfiKMEiayeVBN8gxL8hTYlpZ6lM+ob2xiUt46j2tO8ZV
VR8A/G7JU04uBJjV93msKr8JvRQaQ8vXSDfR0c5JCLN8sSOChRKk7StkEUctVlIreuoX5CIdk8R3
Fo9qcZKT8HGG6dg56aeZZnrdptkpm2t1jT1y1eqrsLSCEA5kUaXSfjKWkXDRpukdOOG2tZVtGuGt
Z2CtbFsj4SrVQ7+RV8tXjdz55pYR3Ao+Xv/A8kdNU5iYa4yazFF9r2l597VxRLMtsgLvHOG3B6cd
TiZU1scabuCqCQjyYlNyxobxkd+xRXQ/louZbLWDotoFO2XJ7xll5kGO8pQO1CBJfJAq3JtjQGKk
PdXt7OIv/UzeGjjjyeq3sQm1OxZUA1XfEpjtngBrEFu40KrG1LhYM4akHgVGVNBLDqOclFhfS4yL
qc4/UbkJPy/Tv8YxOjmD8r3Qa3ObgWYZLefL3NUFITedi8vC24U4nrIq/zrHKN4t1Vf0igKm0d90
HHYJKsRNTPqotThMle+hplH2LCm7uR39gMwLNSHFgtlP3plHV2FDQ8JsxPu4Ng6mGPmO4IUmGgUH
9ClQ6BICJE2y6RHKhJAyu4NjwlouW7sDiaSehwmeN+zi1HfwZbX7yuYEXdbZp6H1XmIGB8c0ZMKP
e94SyUXlJlsa/bR3HbJN842h1YfW6e9VGO6nPLYWm2azS4dPQEJUP+2a4oqTifuAypu4WM6fGSn0
rEBBpk3XJUp5kwoRPnO2DsCPcJqZJ2Z41XNQ5OF+mMVV1MQej2GpnywLckLjXZ3G8DZumZhsN8ww
XUbxXVqMZyUvXm1bx8fF6do3B3veLsz4sINQnxSjD3xno+Vs0qRDnhByfK6p/Vhb52uFORRu5RFQ
44/ZpKk7q19M7RGlZ7rRQbD1UMFyRyBimYbD1Do/usLjTk+69uhCtE+aZW7qzC+Zl5DHGZFX1Wvm
ibE+cugQlA9hHt3rXFrnqaipTGz9phXKDwAloKyizQSz60ENuluW2xcnIXIUd/i17nmeW8r8zaAU
/PyQE7Vde/GUWN9qDdmiLP4HVD3WZuE9su+iNh2hybqjCyKb59atxY2ByYs16LvZy59E8ZfKPDww
kF70+sc8pfZubPB5RcWrB50Wua8hjqanknrULv2gLrq6avM+/CfEYlquWjRlS067VhGkbLiZ/ibA
xNMf+x43k0fTSc32lTurB4qm/iUphvMQ0xcxurTdacs+RlcuISuJktHp20+ThjstCsrqqR3aN68Y
7pk2huffbhYC7cuLmNttqmbVPVrW+AFzyKFG9VHm96LPC7+d8wNfgUAIPsr4khsWtPEZOmWL7vad
YtXHy+grKJJ7kiUDfmUjP66c0PEEyMTyv6l/geVFlBkl59Q9w0y8w2bcBvZb0mWbdppZtDOOFehj
1Mc4/lIZaLgNSNHtVUA0iKqfpnEdYBiZxYNqH4V7DIFC9WB+cnU/jqhJ400WgoGxD054g3lvBpss
/jx07raGi2OqI8gh8JA7N4VyR4ssIcogPk/qPm/OWoMzzQ0wEinI4d8Aa3jbUH1HJPmtYOF5cNNn
Kc7tukLb1maA0LtSnj3Ex5ego5MXIBV0rRCEuJ1dtGKRkBhXIzuro9v4M3Ezl2KknhrM/GfYWZ4P
4DZ60CBSFNoXY0C5BuJ/SEge1YNhE+H620I3JVLXTJGYhC1WOD147oNgG7k5qFl0qOe0/3AtdIOd
G7w2Ish3dHveJ01l6l8STJP1n/ohrW9Zp+Bqdp0LT596iiM8kM0y3Jjmkk1CNTQfbdMxwAN76SAP
qTPLyFSJ7DTaMAKKJWSG9AuXlIo92SzlzZ7MB10l0bFG49ul30tig5V657XaV8eciB5B6rjJmMjs
O7hJU3MK09k8obf7mnrvbVCqkCDa75iSmNf3mfco+zl1RBysyz6c9tuhi9FA6aI6upVaI2gbj7ad
Rlc1cD7LNhP9VORSbq5v4W/ZqC374jinHuUbvoxdMujFc15WuJhmodJSJCbU7kIo0gaCEbCLBgbN
hmlw6Rh3A7TuHon/YqXmM/lVVF6lz7zPSm+DkbyOynBVPAojzy7q+yoAFRUAj0zEpCzEYnjHzkjz
jLBpiTJf/9PcE91R02rPhRvFzgDLDntRuPOEF6FIxhU0Lxpks5oa2nl6cDQdF1EUariiS6atjrBs
RxWlAr+BgSina61Qpr2Xu+Y+XvR1/MqMNUp86rQQZJQ176UNDKRlBDIqQbklDW42VKMIB+DBGuNj
EcbtKuhgeMgxcHlbpsRTG7gXd1I7aQ4oZhsS3oRe2Lu1l/HvZbsmo1vKDAVzcfrxf/8P5aW2iBpV
2/Js1zJot/5ZbupUwTahs9mltTiwUeuNN9dtbT+lg7klLS66rHM4WbsjyT0Klvu3plU/0MkAs/Wm
eT9gMbgN3uBn+EJferV9KWZHOVqWTWQhC+mtk83HIUo+LGH5XdIXb2Ol3dbjqlH+0KJnWbxEw8Bc
DDrVxQP0cYGbk0KLg5QCmDl4yXVosVVF6tQoPLoZaXdmOsacOlTLiRRQ5bUdeYgMy/gaWRVNA/AM
rwbxWXtHSXI/x/DHugRNtBJ0rOR5glt58kPH+z7MGK5oTs0vo6rFfinY4YbcBx9XvyvOMtPNnfQW
dabxPpenqK6dexb34nHSwZQup+6sTpJt2rv8fPriKR0dlYFwZ/vDUn4OgeHejfkm6vEAu5q8O6AI
3o3B1yEsCsLYvfom2+pNVn9Vho7kjSUTqGJX2XvwZBnARPXWBm1468IWe1jvClDTcXeZYg7C0pjX
NbfKQTSfqRRSCaUsrlym5tFVOhXdLkwfnO6TMxrivrZF8f+2txS9z8M4xRfpLHEZQD7nVn9qZxuW
Xi1y7DKj+Zxl5W41v/377adr/zjtIEzUHU/1XBOjkSknd3/rvJCXMDRhz+q/wg3iEmxAMIH76ujG
GpEuHrzCwUHmuA9dPvYbo1LiH5VF7d45P/oF2DPWJIXlVjOe5LCH1gF33pgcy8bYyagZSSdQNYO4
UFt9xLJ1MyDPhMwe73qWlFfNa2y/T8gqWPtu/MpRuxsztuM23oaL27xCToCzvafzodjzQNQC4JAc
hNdV0kMiQGEnZt1HM40Q9yLxEh9ri2NCD03V4VW+TK6Rj5fuWpR0Ud7teBgggS9EdfW2NvXa+rTS
HmyYhBfJgejKWfCYYfa2Aqe9x0MmLlqvva2Ud2PuxKUNiB6ZvmimshUuHmun1Uc4vilqD1eYl9Hs
h438WbLBNNuRW53hGTZV+eJ+WX/0fM+ZWjDZW1Mcfx7BmB3SVhHHKo3tTyDG73OvYZxjXNmyLW5y
e2LDl/QiZzn2rZISQwmuTLwI92aq8jc+lseYCSYDu9jGUU3K7KjyA5ksvLy4y4s2GiQxrnzFviST
k56x3ytdc+1cghKJLDwbnfuyzjHYTxnJB7XrizpC+pqNgfuLVWbqmbKXf4m9ECL5zs6gOWwk8aHm
40ddaX7iPtYuHITUPVMLd+MZ4FUlESkb1dvaNGcS+wVeLUGVgdXcV8i6Ce0OXX4E9KqDZbZqSKoB
B++6G8VUKTSM8DrIF4KmMTwsI1L51ooBMeVNFkBqIdlXjFqHN3CRBCwv8rOsBmvWts6XFurDSRs1
8yFwtOZsTeTHL+/UNrTg2HI16xZZ58hZfPk2CHBlr00RHVPu9vfkYa779hBznl77aDxwj11i2ZT2
HK4ZPVcKsCiiWMfFImcgcoA7kWe+9L2pIqTV67QV0VBUswm9cSIuytek3JWpUfxNSCt1taEyoB5o
apswCp0m4Rimj4puaAjgFBuSDl6H9bEQLc8Uo2ABGtBHjnL692XFWqwTf2xqqHwMw6GV4qkum9t/
9VDojLtaqTbibNDQS6O85swegd9ZrlzFFPeZaabvot5+bWtL982MES5WbPs1a6PpMJfx5GvLW2Ys
xWUaMKerZWdzrIn0h6zNb/I/dZKx3ZagKfWHiYWzQZwSwi9pu/NAYPDnupseZZhWtkChTAsoFFUB
VC+PmqMa2j24duMTETHjZYbZhmrJUT/QiCN2nmPrIRka7bFRBqLKokr7yFDqo6AhemFdiAO37t8H
bZkGQLNQHMpW0jTFi1EW0//QTxhLhsafP07LVAn5VaEGmyZ+lT9rhCFaUqirqTyDLH5MIk56rqXp
7yFSBOxLRvJQzsDRCUHJNlFuiaMYOxaX5UU2ToYsBEEachJqnO7+u2Mz2KRo2VWHBqxr7FMzmESW
arayT5DPnO3cfC6Vcb7jL9+tm2bk5M2Jk5tlHpHzzY/AeYZDNCuK38SJ8en3W6mBETOqu3+/sTTz
H5MCtivb9kDWGmRusm/9+aMwQhULA+DKszZJ278xPU9duspGmj4ZKHqKSwCPmztGn96Slh9HneZ+
YOeoXKv4I0zFxziV4bflIqzafNdkeuPL4MSi5Xyn5GS85aOxyAYRqsm8mXIwR2rf+lkJcnEZ29R9
IEIs2YIlVHZ9TbCkUdCPUDsvfAZ5WB1rTZ2PbbfgLAt2hUwrdqFJumWsIwkvRsS5JX/XwULU/l51
A9W549pM0fB+RRYjpRAn6TxAslHpt86e5b2Vyk+ZLDW71mOZou0ipTp8wencr3A5Yb0LKAmo0gbj
1Igp22uDbRxDtY4/pxktB6WqrtaSvdxPUXfvxuQLbILxZBi1u8fxjAetrJ0Dfrr2WVqEvfGrpZkW
uvHZovYn8JFUF0bESHcM6uVOeU7hJkexpn7W3bo9qpBpvOlTojF55o9xk8K/UTj1d88KsaTPVA6j
36mqTpMG+fi6EM2uUHazTXdNVcKvoapMnxmLdRur0J5LYizfnMp9Ynidfx+HVxUyZhLMnIktm+xQ
pYi2khE/9TSHdJSLXtXFDwxvWEjli0DkdklsGsUDeb+rM75Ro3mHVWlmqGAlj8pkfUhye++55TGI
2mqHoaM4jLY7bG1G3owO/1NsqPU34GbWSSYPKQxSiyBX9mE5pfc4Cv9+Ncx9tp04CaFNRjg4LS9s
fur/6Prb3nK//7k0OIalMpJD4Oq5PBd/Pg9IyEYOQlDxY8eIz2PZ76N6uofx8BROZGxaCM+jHO+A
AX7Mbov50U4QfuaVau11rwu4lRRCISjMGW/PH/KqjNVpvYr+85n86kit+rc/F6bFd+ak2sXxyuk6
6la9bZZMCKTn/GKsorwNiupe0hjTLKSEnaRKZ9YE4kJJ2YkXyHRfevPR1gLdl287Y/B85Dk/2gb/
gmSCtANWT8Kem1Xsw0metzghYO39yODcBMgpW1rbdVIcEDiOj/KFcxzZlvQxMHswlsIy4j0Ei5kU
4AU4HoEPPE1j+OHLW4+IK5ATuoZdOg1h6AIalBE8rjmEp6Qp2zWRpzDND62Jy/GpAJT9X2E5Lp3p
a6Nazg5Xx6DA7hnPuii6mzL+grFh0N95dtcRX06Wn6YIHQptPvswLNOTKh1Eeqi5GzpzDDcjFMZ6
Mzl4ejrOdKFon+DHbxI2Ww7RxvDCyTLdziJM1u8n45RzTmK/qmhtiVYtaogAYGnTSwTbgaANp/Id
LyPOtIj0nchFsOvqjIE57YknOe2NvOzXZ7DpnM1khCglUDvdIIH//aWFddAGbXmWnycAT1jWXPUU
zYKOd7jgqRc2TqarS85hWJ2HhY1Tt/GzmnfM87MtLjH6EVHQXJTCsN48BpwSNJ/FdnkkkZNQPhxI
zFwIgxoXbE5u0xROBvdVUWKz3SXLPYQd4kF1Y7xpIDR96dT67dmSFi59bucL7vHQwkEJirOQSWPi
QSuzt7ZXYUTO1viomOn0qBXesHNtrSI8F/2rzpKCF5Wvzh3dCHeKT4rMNKv7VL9yCz/awK/nefwa
ORXdp9RtyYIRxrMTNH+lgNOvKHtVfxR0iOxBfC5xlPvsm849VxX9pCuEyUWT+CxIQt6LZQM1GpHD
c8+yvSPS8eBFzLtF6dLjIcjhrnhq+m5itV/0xuihxg3sEU6qZWzcMmjhvmkk9QfNvzOdd3Vf5LlJ
Sc5k0o5isY4n5VuVnudmtBNiugSreTs0PIYJgrih/hhteFCEdef7SAjtrCqV6meRg/Q0bN8bBtuH
emAGSj99+GyK2HfNRP3adersg5tQL1OLrG00UhriCzUtG5CXrqX7NOT5VcezDNA5n/lZAOTE2OZt
jax4S72FX4B17Bd/uQyQ+wlFe4kHYfuYIr2jFO7r5fyCYweFRMjNsF91VEBEwzPTZwIaaEhIVpjk
+uYFMXs6+bE7ybcKxhTgTCPGnU0xdcoW/s7vL+A5GHe0GMwHtFob4mnSBwJXG5w5avURT3QvnK7C
c1U1w7tWYTTsdG/TN5xiAoaQT2ZKg7O39U+T1dgLRrXbtKpAq65BodlJPE0Pg5RlcGtnivHuNgzd
o0AVF8kHwm4ObDWor4Beyy3lQexbS7oRJhASYCAOMw27ponYd7p51NHiXRzUEvdVPU2IImgSEuF/
lfaaPV9cw0FxRmhLeiuVOYfs1NHtB9NyDB0YkANBj0ePysXsddJDJxAdqfUkx+PBRHpQ6hBEb81n
nXRhknDmF9rrlW/UhFUh5SexJleLx6xzTKJ/mn6na5n6IViq5BZv1aLblyHZPD6+ShzKE3ahxrSj
lzbKq4eo5garWKYoVtpXGjvVUj+3TYq/WRPqzRP2bs01iwaG/GGklRszyi8OsqmNnMghN3UvhoU4
K3chc4eC7PnaKG8ybgqZqXIJVAYF0OZXMqdC4t7DhDs0p0Y3s7J6kckM0D62RuyWLygbuk1jdeBL
5Wg3EkgT9S76IkWhhtl+HmwesVJ5kaj3GqueStfkJWTy8DIwju0W5rtnFMCQOg8hH2Xgiz2g18BS
hnKrHC+ho/N8Oc4NZkZPigQZGJdGHpzppb9nC+cnW7A/wKt5ECbF3dIqNXwwfqRuLRJzJ+jb6ziN
V6a599LWuh8JQ0h5UdrlvvUCP0v17NFY9K0xqlaVjKFHWJrxtpVeE5jUWERIlfpm2IDPseK+9zjR
SDSGTa8UnJsczxy3GbWYn2JtvE1ggK4ZKuRdztR4zySoO462jqGdMlbw0O1ppM6Q1vljrJvEM3jg
+wilucljxdTZ7cVWTCLxFv2KfMHe7lw0Qs9xwStQ7iYiGipRb6UsMMo1v0eo8JO4i6xyeMYc5TEL
EctaaJtf5nx6Xm62jzKv221dkNem1NjyK7Fg7lWm1MP0rusgb6QKrWacuQGuX13l2+VhZ6bYb/ve
aB5MjXgwN2+bD3mlZc6vK/nZAG+XbfYLe1r/1OOGvek2s/Vo+f+tOpihcPIBHgqbEwkc7kNs6Wil
c736kNDq3GjKsz6E43017BW508FYA5io6RmRHq7z0A3FY5UbvyS5lenkN2OAEiIb7WZMXNi8pHrj
Edceh7TtdsNowQtDMetLrUWvB/qjhbiymYKzaYU/JCswVLVhl5SKsxOzY76AvkoOv4y1Ca2JuGNG
tYqJ215Ah4O2tK1LIfCKT99xGS7GExqdCqdmejo0p6yl+Vfj37y6tqOdVkNlqLfExTRMIP/DSAmR
OeiufpbeBiBSYRx632GRJlt3Njo/Q4EBW5VTy9SYHz25vJ/nOaGZOojDNBvtsQqtaSv/zWnG2UOE
3KGOc8JvOPuEl+V7yBv1w2hVdCokK2qc8y9R4Lzpi5X8b8U+A0cWJjz/9qPKbgqva2LqGzjFTsEm
8U7wzCMcEHYdI78FWWzeoUqbdy3E4o29dg9o2rt6w7Dr48nkkQ8Jc0WJOCDes+q+Pq4BHc1i1Syc
+VswmenVSvtfL7aepYQq85lrjIdRYm+8ev4eBMhQ5TrLoZZkc6ksLDvjEYrT7v/3ezTEI3aTNd3r
RDQbGaYW9uaV7N5nBXnCp0IkX6c0178uF6Gqa8wYe+MkAz5E6Ts0tB9hveCUD6vxRCA9VnUObxMX
pS6e1m5ZajEqs22W4qkZgg8ENY9w9UWICfBhNovor3Zyv+lKPZz1pqmIxKF8VsNI2buTgAa+vM1y
l/J5uRpMs96kS8Ft5E11d4LxMGe5d5OVpTo2CswAB2GtaXyVhSHKtPwUuqJDWB8yNrUZv3UYWY5m
QkCKagXW3WyKz5xm60etTNRX2H7+mFQ4rQJ2pAXE5aVGfUH+Fp7saN73cEovZtxNF3n1+6WoC90P
uuiv/9GK0P/ZinDpdBjq4mcxlkPYn0evlj4rLRvmj6uOhoFsv1VL4t+jMSYNHqHqds0oJohMP8j6
HLThmTogPAvTbHwSCi3fbNo3WzPaSzEYl1XXSuF2VQqvYOjovMvfqfwpRiUfBbP3HjApOqFZITWK
CM5T18PiXXT44yK8l5DgGH0voZr2rTT7szbE8UMplHEHfzO+1o3O7DKxIeir+FwxiQzLQwndckQ5
3auXXri2n0QNVG3GjVtkgdnbr6ufaw9zOb+9pEH1xYrE+Gp7POFIwE8iqa23OAOLueStJVU0nrpy
X8yaeptj4y8ZWFUt7+Bq/sUE3PiUZpjp1Ci0LnqkXaxFbooomBiThWzPgdfbNy0Y+4xOIzNf5TkR
TkgrMaSGX85QoqjGklljiVQ1xGcNLJezf7qR2gEpJTDrID43vf2cpGl6spBC7kDAW3s3bOqdm6mQ
iAYOaIY2jNc4KZ7iti3ujDfn0xw5iOIihl1oG5gxhwC6RsNAx120l9Qdv1L01r6GXsuvRXVE4AQO
bWmoefakHSwIYB8d9n1iumk+kr1ZcYBA1Uq2MM/cUD84KTL+moSu2cbdFnbjFz0DmOTk6uJt4hfi
fNS5qP8HQkVX/3HXGg4WYjyopo5QkNPMn3dtow8GsiskjFVVJRAYpwvcXWYXccUQpqoI67E7h2Tq
7DXEM50rVX2Rc52G1FR/HZJwQHFuPYeZYZGnjDbcGO6e7LVETBIXJFYm6sASzFWKQW87I7/ZamYY
vzQ5bni9ydp9EJGbhnTGuwXO0mRTC/HiTFCe3RTtgYgsR9t3y5iD/oB3TY1pT5ZEfcRWRH8GJrlv
zKVBPMs8v6/NvorI+12g0wa1ERBzErhbCy9Qkijllatkz/hWhoMZ9I9LvTSZpvos66XlXYsL4Fne
k8s78KEHN7EOMiRaChnVFrxJRg2FgxFsGeLo3w6FFI9UPnOuSxWAZYnS6VdcAiAtXJbdw9oAgt7M
c28ex/iXp6kZt8SnqTvZ5ODHZKLTTY869uJrY1Y/5D+sNweGlLzTkdtu1tmMHWNXBl/qHjyMAafQ
jrxHIJZYvSIWX1xv3bXRdESvKu51+V3k2xTbN16NeH4ryQLcD1oOysERl8EdEX+rjT5VmyhFbUVH
r8yPQtXusmZjSWn3Ygw6AGvUcbOhu/t1EbBahsOG3tFyTPXpxJhSe0OlsZcwIYv6TW6V6xltTGZz
U0//j7DzWo4bybboFyECLmFey1uy6Cm9INRqCd57fP1dSGiaLemG+mFqALCoZhmkOWfvtYfgLfGz
owy3DyMYieXUJ3cRarJDH2mojY3euQ1pNBs4WalGvfde16OgVZHaa7SenfI0uey7WjI7lQZruD8P
NGWjPRle6uw8y1A3bCXVgxIN1kGp8uDmu4oFCNVwPqEDUwf72CBZ+BYlNbglcsa8oTVY2sHz4Wv/
rtlOevJ6/yxZDgAKZs58/5ql5nvCpu6cVyEYay9zDiJNIqg0nX+U92o+ZTurHKi+N8ZNItWaFCIs
erjHGdry4jN50QoJMQ9RzyVNuL/45gRGfo7/KXL3fRQu61s17i+gGsy1avssNrETZAC6bq3GZA/S
LazT8jBasPkl4Q2NKhWatK0gVrDA3Y4Yk+Q/qOrq34UVRP/RhnAMhoafao0Y17HwAdahVeya2vzz
f/WKKc4ikFfgqGu9x90bow1vQC+yQ7HpTWV+wITl3hnV6F+aEFOXHFjiwCdE0EufkJWgMvznOkbl
F9WIwmOhp+qy/nOZqTEDd+lJ8q5xtAwHM8WTR43pifDKLzUH625ynd3ixohBvVy4qVlguf2qSKb0
sevwp4lxjD71MMJxmEHbMIY59IGzWo9/XE/swngQqJfovWWvHQbBY98I6DbzaUZZZa97w91HIFIJ
9OsAMJqF9BySBG7YgN6CRkxrC2LJG7yi3RTSOVK78FB4+bgZST/d+DNIecEnczcYd0Qz0kXY10ll
/9Vn2hVe7PS3o9Gd+umAAK/lisaBbVBIGJ1Q2fQtL5VCTH5RzKY6KD56/f9Y1Fi/6QFM3eKLTeqX
DSQZP8bPn7EBGLMeCJc6KYTEHvGymmcyx9eycR46A/SssjUhJCbN46RY8caB4rmcUrZVTj5yzZXS
ogRtaiw9mfHCSQqH5iVFcarU10Uw0pL22kXvttnSFm1MSkVOABDLbMpHI85vDrPgg25U6VNLXjpk
mPhZI2hZ4UsJFr4Td6rlOBuvC/oXlb0KYSNe/9WldOyC7X3K27RaBzqZRxPAxnNueuFuKtrhXogA
8ENWM1zMR4OSFevK6lDF9dbrUoYA7l5jNv1UZ6kAjj6uB7OlNW477tElifSjuuSp3hvsYZhZ8x4q
Hif/1lGQRnJzT+wsH7PGbVpJz7o08bkt/FFRRlCs+vpe8ZxTMvnd2ZzF7ljS63t51A7eSTc6tDI5
e7NPOlgMnQoD/SDPWLcdi4eVXNbIBY5sWcUeS3OBwTa20mTLeoUAG1yAy4MPCWvTB/aDliX98pvy
l5Zfl5Io3ZvmGOAg2PVKcHILELSDqUSPBAf5O4/v3ybWvTZei6ZtV3mSTsdOSfZIBfonMiSYdeg0
XYTmJDDn1zqenfM0pBkFOpU7Im3ENc0a9bEyc5aJhUlbQQm30GENBKuFuicWdFjiRaSJeVK9fAfy
yV/JU/nQxmgDl+p4FUNWl0vh0R21nUntYg3GAZC53oQbJVfMp6EX137Q9DvJfKutbs5idVa91sfX
MAUFQnxifFVMBEZUWcuhiF+0sfkme7hZZW+JPm7/4576vXsLp87GlqGq9CuF7c7d3X8NmyAiNK6q
5qns0os2VwmF0Ss7qlLtVt4irVUoO0X3f5z6cbwJCCXsjcY+EzgEGkHpgu0/pwQFHHxLB5WQ0riM
7IYYzflBHo16ZCNzYkjpxEpenkT3fVZwoOaElR+YHnJMM3ooZpC+fDAHHXhGwI5KnipFpFz/PKxI
88lPM4dpGvM2iTnD1PTfPBU4lppa1z33lJBFti2I5KZ3n3+rhB9RlKjtZyQr1Y5OaXw2R5tti6pp
m1w4kNXH9o55IP9mNfUVr6d4D4pu3IRhFtzZNnxvolHLk2GABJr5WoahDze4tmtS24Or1VFvBp/l
QTHGn+LHIt3PSFdeKZbolekTAnSMRMS3OE74cd9uc6fUbqx81yBZCfuqyqPe2glfenQwHw+aVpmb
jm7TGkJlcp9Xqb6PYJKuqNkkVCRpnK78ignRrPm1+dqYOUg3jG4EhjJW96OifZN+POJpzT2wcn2r
zaAuF04HofOVuxmLBCpIg97N8ShPqkgVfv7NrEzhhAgVwbUdZvu0HOONaxmJwTZ8k7spopkA7Lfd
adTg5w9bL/vhCIO5W74J8lrQp+MmE0awE1ZvHv78sWv677OJYDKZVwtoF2A5/bJi6Bst6WE+u6dF
uzWQo3GBGPa37Zj2VQsad6PEmrkLxlFZIwOrCLZB7RVo2G1EXRJXPvmbjkFpT6mr2Ar8ry+lG/44
lfcOXKN29SM510dzP5j2iLqZvWWiwv0wFT5JewgfaA8SQzALBS1m6JbvhlrkX7IE2HziWfp9rSjO
hWhuaI1I6R/TYZaeJ358JIVafa4RrMlVK+VRlihtPtxP3jN12mhZv2NDr/Zgh4GvIjNQjDA+yx5E
lUL0JA0vXOYRV0FcvZTldZEs8YaYL+EegRjajXhi11MvkgMgQRqSsxM4jbvylMbNd9/Xy3sPw3Qr
7PYJXijeTW02l8ynHRG2F5ABn5czTOZPRjC+thM7s4SWwt6c0u6Z4PBiA3zD3FvzKfj8/FBRXF3L
n+pqhfcrS6JV0ZNFpZGLDebIsI9lMST7oPI9NgUxfX/D6uCYBBV6It7lFqb0hXhCCDnzadEYh64C
ASv9rEUfQrsRQ75LA9ylFs1yiZxxWENQJh7vQ/g3NHLnag4Bqo+95g8vDKVHuYyl1O1voYmU4LT1
45+/mpI48tOIJKjbULhlI6kyOP3K0TKslBqhbfRnvLRDnnnnNhgd+jI7qYNVbUJr8FCvDHtOIZeD
SW6eYhDoF9ula+WTRrsi+S6nnOjET5M65kwpeUKcc/PjKIdhkjtZdq0EzIp+at3d4lDXYmwWMETX
XmhXD02pBye7rcPVYqTrnRRfSqRsZHGWnkxK3lz8hMNHOaiu5+OnYtWhz9lgQ0SNwB61pxSOwtHH
2rIrXv78Ponfq1xCCGMudKE/EjiG5nrCv2avElx4A/KgPKcB7Z9J75uzkmp6elZ7O1vZM+rV9UJ/
pea8d0TANa2VYY/UtBcyard99dUxSr6+EEtosG+W0Zc56Nb4tcUH7mB4mOUdrNth6vmbgR46/MY2
78YX5yT7PX7gvwoTM3WAUxozk55fWlrKF1wqwS7wCANT29xduVS8qvwhVC2AlOgdcLnKTTgapvg4
zMAOc8rKC3vVrZ9bzgZYUQCRRKhvINFWaEGsT3qdIwhuoleI9HRXnRiOc90+WHmMNSLozce6ju/K
ItIOo6OWG2t2RJb5bgi69jEx65qWhV4SVdl4W3S93TlsJueKfhNgbk15tDAxcuiMaWd9GKiyz5s/
TfGukZWnx2VTHWb9sWyc7M4u++rg5/1fYqb7yYxUeT2xuu/LnhofqVxZfsDsPC+LD8tYaPTI2Ayn
8TfgA9Ah5/XWnqNQTNhGwS7zyEEr5p6/lD6yKXugIAkbFC/ihbDTjkyKQr3Jo2g+yr3ivfSV4Bip
9TGYs2fo1WU31xbw5WqamtADkNSF2nZgkgy2pi6+U76lQd8LGxEs5JYlc9aGuLxdRsCp0MbNwjIp
S8DCYSzWoc94PAUqP6B+uiD3Y5XF0jB6w0ZKpCuT1LPWCEGn5GRSSDZnYY28zqk9L/FEk4eKQxIt
exLIDiRUkYxA3PAcLqoVa6cnmt72+UCUKBgupcHfOaoWhjzysvSZJJRGsVglSfDZ8cJht2jfovS7
Db9uv2AgqixBqNFp1q4fwHrYaUG8ntM+h4Y3XhazgUdA9WpBTaAbt1Zy5V2GQmxzN7AIYkmaE9lv
h48POPQF4aie3q2TGZNlzT3eQVHLa8adJi9pwCbX7mwPkP9aNHsESuKPNlpF4o9W6PUmHj3z2PWj
egpS/cdRnShkTpvG0j9iPOeGiNSGOhkDUF8E94qbmkdpeZAlTKsLPoF0vrB1aG9VD4fJmditlbNw
Xp4ShbqfRv8oaz2haEjFMHpktpjpnsquf7Y72qPAHA4BFMzgASPypw4+xgFy5RZVjk+kX1c8Vskb
ic1PUr7fFQExMmVEtkC9Bs/sgVX16lun9iB7QyRLywoCH8LfWs7qVm5Icb0ol7mtl/0tEzfNDl5N
45ThUpIoyfU7AjB6dQb9FeffLlbs5qUlhYSS7OBbDpNZDzVoPhVp946MarhzbOBACFjVY+FHOaUB
BqhZSYkYkF2VFdX3ESLUvVti6sIFP2KJExamkV6rt/4MXosxvOzCqD7bUjjvWZtFddJbWniho8t4
OT/MyXtpS+eZ6qF2z8uJd0kVeRsxpcaldc1oA3D3IAfAIi/b0zKYeeD+kRkTvCc5AhKD2evge8tc
fxB5k61c9L8Hm6/7Lho750zhubmo9JG3yDaVx95GB0YkTPWsRCF7o77uiQ7xqnWDj57UcWPaSxtS
N582pdBw0rcbiQL12F8iUTfP7iiCnVf1GnHEczAUyeHsV6rxIrFDohB3gQLovdLnbHucf+o6NdC1
JG3LlMkAeY2DcNiEZRBcMN7oN40EqgXr3xHmrrAwV5TB+MIO/LM8UHLvc6Z2xoOG7GAl0WcWIXZT
GQ2nHooLb2ESoU8MqRvK7VWYsSfNVCoPZkfVJ4Fo9jLlq5r4k3iFnCCKMByztl8l8uCfH9GEFUn9
zL6sfS57YtGDuq+Pvh/5b7kGCY6XAo4kSk5eqUN5BaW+lQSzrMNlVri4lGEQyRUsy0frTF5eZd4a
xbmOs/wvGIP8jnmx2CAmjTbyu4LTBj1P5FzmSkKEBx4vTD1eDEBUmEQCHPFNed/hVdn37Qz37LW7
ou6N8q/IIVBM8uyKqBe3JN8pPXovNbXSvWTsJTB2jVXTMbbhtR/2vJuPi5GoHX19h0dHPLUJZN/K
q38Q0kncDldWWXt7geJ0LQDEbuQyTj6YWNHkfCoSmlkEka5lPq4cZmVubhsbxdaphpdKxwg7B1XL
B4z6DiZ3nYiCf65Fdp1clz29MluRfNyzXSLCJdRVvlspxjK8Jf/8RHJV2LrpZz9PrzN4dp9hjP1x
FKq3KfKtkxR5owX3r7mH8Y93rAYN8eRDqVibWNBPS22WZJblFANitkkmsmE0VKf3Zffqznovb1aD
ySMDUsyKdg18nLx+CbrOfJyYkClobFh+B9l6EqhvmmHo0Hf4IededfLI6bmTz42TpN9Vlr5TBhJG
5arWcmCaa1hla2vqzh/XA2REH9fLBqUedyfCQ5jxVoQl21PKeCf/fnM+dcc43snisoega9v0D6TT
8zmTiPw5+ib/U3pqZBgHxLDP02y+mhQafvlOMS5J6KpbiMtzQtF/oSg0WST8aXFtuZZK51jYwGqF
cH7pjEaZYY5mLpKzX7fliypQqala7L/Ko9wsleWaPPJdohSd4Iu8cwF8MW5WjrncyOiw6nMKKH7F
4vyyuIOot0dQ6nqstOwp9pIKIZNngejFp9QIn/QZiCbHIhk47CKb3NOoplnRTSDYHO53b5yIG3VV
FUh1Pmw/wIrUuDQHdTRLrFPAF3FHol31Uo3OV98muTuHD4Ti+dMQjtZKF3Zw59XB+KgV9bO8DpQy
20Zd2AJpc50X9gfwMNz9WA/DU4c29oEgiEep3xuh2x3bUHugLNKt5KYjNCtjZdQh7cJ5aFlcQcuC
2Qifzak4+BOtfFlAREGOKStSygOr8LvK1qgJ90r7mlVP1kzBrFTduoQ5BAGCnHY/QPASWtY7otpb
sQZ1oYzuPgqGYwKwTSvreJMiJzCqABW3mnrDTosJqJZL0nkl2mUdNCEcTCu3LsqVV7rGW66Gzm7M
2m5XSWmib0DeJhEvKwNUu5lZYQfnoXPGN4GwYL2s/xLV/mzbbX7LnQHnfQY4TMYKhVGINz8Ln5Sw
uRlKr85EHH2dG3Xwl1qF+9wIjbdC5CUCGBLoQ7e4Q3PnzykubaS210V3M4TYAdWx05h8uoa+FeZZ
3bNZf2eFc29a5Dwugps/75eM35wvMzvEYBkLOYSN5a9+Ogd8h6JCHj43qTN8nQqyzIgWJ6SFIzPo
+bytPlt7vvHqaE78kgVkGeFoqw9VRQzU8mn3uSYuhaluACGxhoTbvSlqut7yaLk2/zST135+HuIb
GoVKnG3TDGeA9GFE5Hhd4rq7//NLNX8r7thsCXEUutwnpHH+WtcM1A5csOF0Z7Cy9jG1R1YScyJe
WqvIOvFadWEa07I1x/d0xiXHjvEsaA1f1HxQAKA5Rwr6EXStubU1zw1xaU+ntm+fWCX/uBT6+Y37
npsRz+p1hCHF1rca37VO6an4smvOFOPmaVSV0aRZF3CK/aXs42I7VpWKeMK+OdCQe3CG7wyn8PLj
7PtI6GRmZeHzn98QMVOqfhr2bLbPRMpgfhKUFn4d9jRh0TgZzeFcYG2mCFWxrZy3E549HAGZK2+V
63yuh/6zXNU1TnSIm+Rx1KL6IRKVdrIL97vcUBuZCI9DV+1i0/WvH3gCeZRmEZBRrQm3o2Vb5VZ0
BnL1kbJX1dfoTv6RMzt6p+6bybVX8trYltO5ylTyQ8pCf+F72Rkv8vDgZxWrIjfHqzq3IuSY6rfj
MaxD4ywHV68YO+ql4XRiQ3ex5q2kOtVPtO6it9Qe+i2xHP8hsHH+n7fTBnWO+MW2aFn+Wjz0vAqr
H6TW06KiMRvVQzJD1lgWQ56Wpg2IKO8hRLQbJrtks4SGAhpLDqPSY02cHKLrnKSYK4rKfUAEbkCD
6gmyRvGUtQ0DuvWm0Je4FEZ8yqvKdFDsUnoh1tXdyB2Fl00niNLZ1VdaxMW23gAUKcZ3nu9Ng/oW
ZyBeW304ya1U1QmxCT8VikKJsnCH9zCoH4cw8x7gmfzdlegomQ7Evs+IM2lacG7yqJqPpM9fwP2n
TwNvWkpowBDy+Zo2kU8eLIkEAeTW09xXFygjIkp6cGZj+3fUN89l5/l0Ptig2YYGNmV2EtlZY221
UiWPZD4FCjDChKl91G9sFGzPGek/hBt1btP5sO+e5jNZVeUj8e9q38X0boB2lO3wrNWc8zK4/vm+
0Yx5PfDzjWNRO9YcjfI81KVfPfDoWp1eQXF75kn5kYFweuwaUtXt2N0hV6l3DiHsc7Wkcun4QVx/
M0Nq+lk3vtV987XAfsIWw7uTgFrSM9Kti+NqpzjM92OvTWuJkyp1FWPXvBJdZCym5h6Vif617FNb
QrtnfE6f2TrnZ5tEnkL1nki59q/yQfrovSpxfohgmkYH+ABuhJBlGOMfIDe6DD9WytiVETATJb1G
eZF+LUBtgJ6vLlUws3Lmylnr6Mjtppp5dIrpgRZf/HFKThXLa5ReJsJEXz+OSY3fDnnFjxqRmvXh
g/Sno1i6GV5PvOUg/moghm5Dp/Gg5ygkDIaGhcskS3by7m9N49ZauNiG0Ps7UYsAVzJtvqIdxwc8
cEuTL9es0zIF0T2tT7LGgBdTOU+GuvKEYfYbwpR99tGass2SUwIh4jFAkbv2y+wub4iEtgM3OCOL
Y4NXGN5bXjDZOR6fnGpbK1+fqjXIZHhrdpadSG0i0mX+GssHLwuBDwjrjGKPtYNR7JXc2GuNj4Bf
LR7icLwDjKm8Tqk7nrGTwuHWydPTFDXa+y06f4KEgsfILb7k00BwGnpd/NPVpoFKNqae+toEGQlD
EOCXb7FCmPxWfjOyyiEFYrZ4+1lhHhjF36a5mj0RuvofDsbfAxxc1XJcg9KYKzSbhcLP9VQ9DZ3W
dODnVoObPIdjijS3QHQZaRBKUlP/PDS8Mq0t46c8Isu+HBhwQV/SoB0c+4c0HglvtxtS6KdzGc5S
jkbhdPfeqKc3WZ0j8ZEuiJoE7DXzkzSJYxpHU2W56nkJ7sp68LKx/6xQSf4qD/LmuYPp/EjqjFj7
uRbdDD0QeOor/SBVM7NEBp9+BfqpqB/AfRn/0Sq1fhvyXQ11CV0q2+b/rV+HfNYEWLEqePW5RrhV
0bxnPf6v9TCpAXZGlMnLeVbT+FNaAptY7vQXq21emzRosZoBIpEDmI9D6NyU0EjkKRCWdjnVnD3Z
YqBmQrVaefjtbqpBhWRo5/ljNrMI6vQxHKs3r8+UvRKhkfd7UpY1xcf2qjiZBfEAbwOFAI/9PbYG
aDfdzbx1dGirrSV8UhMz8raJ33xP86RFSglfhfAbgZUMnntraF873VQflC6dfciR8iXRS/irxKXG
/GJQeC41Fi3eZQTmzvmdTlWAaHIacyXNI0bD12IK0mrvgtP781is67+JfCjDY+BkSacjA0EI8vP3
M4LQljeV4l9Gkz8viXpAxraTXOIRUd8QoyJHkhz+xfv7qjg0lCg/w3IJqWixamlOpal+k2dy+vST
olqLQoU4yhxjqtYRv0P2UFmOdYpCwn56nKApyYnfMze+FDrRIp6ZfymUa44CjI7AaFwUal5ferRd
VHPs9rljCbfF2aJcQkdlHVSQFVvq4afGnRNlWW1NLonQjlJg6lJa++QbtNJRUiqbUUOAKWaS3Ic1
Wm8T2i1zUqFuOyuqLTzZG0JIZ02vHQKDYQ32zhHVUv2AFdzZNVGhruXYPQ3TITXK4CHzWyAzxvCA
4FpfqRLuvFQrwbbxboKoQtT1Yuf1l2A280STzrzvofh3dLIpRVRSnEM/fvYQfiQsfR97qj1bzcYk
F7R9csythvCGNmQJKxpKZbH5oGNC6WrdeGFG3cdDYy5xdinNvSQt1mHVrhB6Fo+2Opon2omIXefc
zKNmhPWnPvOhQo6R7RwwxNf3hUjYTCpsqWM7wKMIammVxNgWKX+dkhr+5tJ/yEZj75ds/ZSsdFd1
U3kHibyunPY4eMyMrBNiIEgw/uyxpSOua96jxZ5w1ZCWtVpyGxSd2HJjcB0KaI5/LMFp3kYbIJHa
47yaJle/OcO5V3ijhj6YPQs8IXYeF18xnpUBkXVubmAjPSZ8Umcpd5H7WDcAoTbVLp4CTfU3kw00
10u7nQ0N6buwjCMZc/EXlyYOgSt2/VhZ2SGcQYRx1JqHJBDNUzFEtDhNbjXp8W2S/laJsVgPqsJs
DbV/X4TOdNT8SbkzsqrctF14szJk0khMaLMzR32MwtnI0gPPrHpVIZLtfDVs7z+OHKd6dPXqrs4Q
YHa2Sn5y77XHrq3MnYmZvLcqvFMZEc1zhDx8zb+tKR7vy0rrXhxErsJInkVlLiUtpWZY1sD2bzUk
nEWa7eYg9lM999L0DuySih3uJH0ImcBAWgGpg2sgdtK+KR86aIbbyqr01cc1eWRWbXmmknrUgKBd
I2cc902WWOdFhf/n8cf4TZ7skm2EGMZlkoES4f6iGCgcq2ZJNrlnsN7Zlv2ReGIPbJyMlEQxub6T
1+xGW7n2sU7aeLmb5S3doMY4xKpJ33a+zck0RTfmEL5lO3VzDvGSLTarQbw4haMvV4rGfm+9uj0t
7bzavfgTInCcpcp2HOISO99kkzlGv0T64qVDHi4YwdeKjwsnNbPDaGvs/v5jLHZn9NNPy2J0E4KO
K5GWFh0H55ehOB7hqBYGemNMyg9j1mGFxFdzlDtqzZ4ooWvNCw50k9GSUpa8PujouItobI5pniGa
bZyOSmjpHKVbS/q23CCdPs9WLqILine7YhyDHUu1xyKMzQnFcB+NdriDuTcAUg6inbzmpwRcxg69
PtuuQT3oVLWy9MnxUveR5tehbovijXaudaZaQ18ui4mVmBoL2Eya0zMWQMODSd/Sd1JOWZVmV1KS
V8HgfA/0/of8rYoIE4VNTm0XD/atC63oDhrOmjpCgJmNS/LBbPJiawuyrD+uyackoXaMoglD2vxc
tVBXWEfbqwxD02J7+BzHAItkIprMRvM8iipqz6UwZpuuEy9JpfRNrcnSbAjTViuBzGLu+cgHSpp0
f/T03XUG9agD6zty9jk2TFvdhPa3rsa4gUFD7/YD0lSEFIDERFkpVyUsT3++UXTnNygI3w1VE4YG
+x851K/Vhi6krVGNMVw4D56ihKriXf0uRO7cG+kQ8+ZoJGe61Ztdwp+PjNQlsbo030y+SGYCttCn
LfzksEzcyKM+oWSWU1iKLdp3pvB+XP94xsdRTJYtvgXMvnTFckRfF3rkl2amwcVm2z9U/xwhc/5x
DUvjl8KIppNsxk8E+P2QBalN/mmivrlPJnj4jm0V+2g+EuWzXJRbCYb70PukJ6zpfpJvE05GjQUy
rw50A+iNd15oVdLAVhks/JftDHsyh/4PO0jIgRvRt/Fb2ozF0bM6Bhk4o7xw1YVdJup8HwSZcZ3I
2dznnqNfc33u/qu4SmvvUWHxhLe3MfFqGlgjKg/6WoHToUam+akd420vcngPKlkeY6HUe7N1w62s
90yxWe8TLLJIJOb0L+howbaq4qdWRkeOKemu8fim9MVwXwpnetDD8l064vMhbrc+BuJDnufaZtHL
+BPBgGmKyVrNwke5FkgA/3uRn+w9VVHwSAJJCVz7UWcj+ZCP3Z2MgrScifWT9MHjWmRpNEOxhY7P
s1RKZZeHuQF5Q0Vn6Vn0/Z1qKzNQ5FGOJVwkRD7Jda8VBeEJZAepTL1+gblFnAWT0+ZfMcqD+BIz
vpwTCxujm6r5nr+YqrHRZjfWceMdnUxnVbW8ZHI96LSGgJPZpoGL8vR1hNDkMlIa7FdUDsTBrRWY
l2RQM/Im5VYGGk+8+g2ND7Fj3shOAWFQ68VTTdMdFYFKlE6R2JThh+oY4Ho/ZZhSFq2Nzh2y9YvC
WUu6Ui0A3UAoUNd9qn0aXU/d2XoEnclogbEA+H1AU7jRnRZ4hIZm0CuLT6yqiquqJHzupY+HXhVf
klp7kTEzFk6htdG0+tGa3UChana7LAyjjUK229MvR1nKpKUNKkV749bNUsaWD+AEePCLMqFdjEyc
sI4WAsOdlY2xM9IBdbAoeZqgUs8+dzxMtv5qGN5j3OTixS4SJGlpIg5lwJs5+IiAp09ZQJVFQq8y
gQxpZEY/TAT0gvf1jt3Y19cQ3ShZwF/lkFjo9ivCmO5x2TFjeFAOlr2Sngd3yNJzXEAeDrKc7mt2
JaK9fmkJTJUiCrdKyDghL3f+81nC+lf5l5dsrIlNwtodzPOxfIj+ObL6HRHPymV5VVKRIB9IZZn2
hl18s1K3ItJAtdbjpPvDSlWa/LocQpQ7ZRZTQADsbBPoqt/iHLsJV602XdxQYpeMhVy/6nGAU5lZ
R+7+rehBKcN4LWNFA7jC6G7484rUvEVp4Tz+eeCmqvXztI5XjSHbtg3VNUlGY5v18w6LrXwWlq2i
n5dNgq8io7banP1H4gbNnelbFLUp2G3TBhKRCUQFVwIiQSOrwVymfNqdT1lHgzKOn4x9k9WU8cW2
p/jyjxayHdrxLi/N/mg5iKZ1u84foOkDSgO6diZHvF3LdXMzr/8bjDKbFqXZNqM6di3abiN1QS0S
NYLhtiIBI0vS8C2ecwIreGwbJ+3rM1ObumWhTzQc/ODV5Av/KLdGDvuPgy/SCft+/uDHtv4VIMDH
AXRHom7yGFhNRFPWbWyMb50mXqOiQW+TZdWuLHLxaqWxTY5B5hxHPbRe59zylTLSdVVLD15Yo4lT
7DmksARa+jJ6zt/A1JFt1oRSqXbS7H3f7q55OecLYauyREiwQGI0e+lEbCIXu0flNXspFy0N4wv+
2vzQpOU32E64GlI3TzcBQdxxgfnH1Cvr8vGQJ2ZI3gM7s49r8qjRxvsapeDGwIC3yx10RrItrVNv
2pME56zJyTI31qQ2b6XhvMb4H755BD0YrGFOfk+1V5jwAmfzcTQF5aq2AvUpSWvqyja7P0Xo7wY5
L1U/hH8B4aXGU5vuBUxIerTczjr7cxRwHbCjqqKC6L4JIJhGZqYsadW1yagyn8pWsl8TsZJmk8VK
r/0GY977liCJF13zdxvA0Cqb5lPvwWZwZoKSfPDmo8zM0ViPGoJOTairioXykZZY9EhQffxIatG6
KKroJi/RZM/XpdTzksXxBQLo8IrM6Du4j+R7Yq3TuDe/w7r9PGEFPBApYCwYVGwUwxWHKHqXejwq
M+k667pgnYy8et1ydNQXxZFEVqZRyFkb+YJCJdH2upFDI5wreE48lf+REPAbg4wb2KCxrVqC10YP
zPhlj0JFrmmUOLDPpKdb+8WKNCrdDO1Qp60yRnSX2jCgP2t18Y26mw9sw0Cux7LkeWnrusbwLVLN
8ADxx4fqW6rPuOCeY8iUnkK5sh5qdMv1sJMFPlnTY7Uf4XkOP1cJaZ4fIjybWB/Cx8JVMLXVppZU
iY7KzDGO7fS5zEl5QiPTn+U0BtQOdnpQT9sqVb/mnW+jbxEJ8HSCsB0pWLISpNZs0OGAF7l9qyx6
aAkkeAtNhLxiDZN908YSJ3bmnj4uRaH6NqbWsPYzdDop+YjF3XJvVPqFxdKJWLkjdZ6cDJDp320t
BRjVAn1k38LAPQ/MQ5LfV8wqdg9Wzdb/WnrGpQg+pYVbXQKTKAT50Op4RqbBIiHZ8sttOn/xpZdm
6ucWuaH2T5GFR5zbDRZbXfj0tkN90wgokmVlscpq4/cg8b7RMFS+jIScg8xB2TRM3xWfIWQ+GLmi
9Hlzl85tNncuswqMy2mtFRDEqcDGORClRZ+gWu09Orj4kqNfviT4gE6ZSj/8n0tiwmZsWMZDl+NT
giLe3lX4O+8yiwTUljHqLw+laolZ1W0vUqRfmqFzP7K8UkVANdSMDO9AoRRlj/ZloZC2UxwekDTj
jZxZlrZbYjsICTVd+5outlWErYLhdZi6HmhIkkK10403FmXdf5S32azPQSP/2rUiz3ZN9iW0P1X+
Z/y6azUQbfg9i4YrNscdYIWIXWtIUlxfFadufpCnHw/ymgP0aT2mRGj5I2ozciSK/KRlPmsNBOf/
vmi2fn4ixhCkoTz81/PluXwoc3Hfin7cyX/n4/pkGxk5hwRIrj9+MlX1//6Lyz+WtVbE+gCmnM63
Fq16sTw0YVCe/MYA9y0vkmtWnuRFeUqILJh5kMtoQ7NTOE4ZyWD/OxrAja/1sinWH9fkUzAm8l//
ePYvv/zLqXyevPbxz/jUv/c1u5lescqTUo4/HgZRg7XWTRa1hPycBiEwVnaVHa/kYVri7l8lSpmd
lsN/PaFRInOvetG+ReLIezU/SRCyMG1xuvEOam+YMo6ppV9c3CxrL3C+8XVAPteZYoMZlPyNo1kl
9yKsZpVtd59A4Vs1kOtHB8pMIcb9/zF2ZrttJOm2fpVG3UefnIeN3fuCkziIpChRsuWbhGzLOc9z
Pv35MqguuWo3Dg5QSGQkKRVNkRkR/7/Wt9LCXpnh1XSgbWXhOdWYRuqoRUnph/dK3L0T/7ANMxd3
CPo4XIdrw/IOdeOkmzEX4CjgDJGK0DdLUcMaicerZ8fojOx6pTemDjIsA6dkrLuSErzCZq7MpjUc
HigVY24unCl8HXGjxzn2MXRvSTG9OMMcRIzYf1mk6lOeNF/cQNCfCTRrrZXaSveD+0GU9srJqcDn
VXRfqyMpa98xsocbwlbWidF9z5rsG9u6YhElrHgAh/STuyeN5VK7HWswH4U5/H2l4/Yz+N8KPwjX
c66Wq3Txwus6dUHh7ppm6sWzDkZr5qux8rA47twvlknBMfDKY513O88lC85ZEjDDCiJ/t10NBCCr
QL4XYaNdMRgsgF5cK4eWNUumbNX1zMe5el+Q6rgYdO0QqUsRincDe6dOKXDVpcFzlly0uWNhbiHA
37fpU2zk1Z4lyhM6J8r1PreyyXy3yvExTxwCF/0Hg2ARWwmipU0F1PNBSIIYXBoGCXOKtnA9Kpy8
rQJ9NGC9ZRRYSGzrftcnOlEjczpKSRnB6B6NYCoX+UT0H9JD4AlheZ/5ytKtWFRQnttGNrOhV31r
wMCvlJS4lRaFcqXClp28LWF9wYJNBlkcKiv9Utj3nWue4sp94Hup8Mm0VXxCkLIo4CM06tg6NCqe
BLLe3+wMw2CZP7QDOV/+wPojSb4bXmStTLI8UzDFoIv2qUNccBsQDkF6BGWj8seE2oUp/tGLwif8
kmtaWxecPAOmkCvNzZ9GoZ6N6k2L3W0cHxTaODi6rBfHRt2albvW6O1l4hrZYtLUFztXVmnQ1ZtU
L17Au33vpmlaGDqkT998Sq1r2KNvhc+zrLp8o3dtuOR7TYpsjYNdJziiqtNhGcXhLuzQr9rhe9pf
TT7WsFheLex363L0nypzeIwy5o1Se80i8SAa1qO98opJlkStRnMAVZMc6XXjC+nj5UKpJ0y+Yb6s
M41oERsfu2u85plOZkGqr0aitBLd2tOSzVZlEZ7oXlGwbl4h+HaLFrFPxEusxnBB3OB7JqqfxuC2
kAfHelqObtFvM9h8duEPE7vurIC07OV7x5+2YhDjXV8n5R5ZRrEfIX0ki8+x29EDz7t2I+9N8iDv
jfL+JM8+H5D3SzlkXajOngMCYudborwv+qrDLVHeB+VFeZD3QjxQqAbl+LfTCLKklyr6NrTccaRR
kHfZXh4Ct7f4KCc2sXqGi9RYTbO9Ok858kw+5+/DP59ye3QeyrP09hsakiRp6acr+fI//yFZSrbf
rP/L9vJwmxc+L7IMIh1VPoRvg3+FfF8+nyqHjdGFi3Tw/TXIT94Dff6/O3j1b3OFPPu8Joc2LwHp
9J/PkQ/ffvrz6W1mfjdQda+Lms3hwZpn7J4Eh49TOQlD+grovqCY7aHSb80KlKSc0oIpJEp9SUXa
4/ZPbL0Q3NKCeT0QdGPacE/k18mx38RfAvrFi4E81IVR0+ABe2JcVKXo0C7iStDQY62keDHOc4pA
stJHEpSzQE3ROuXEZlchjNO3m4WbhtzpRp/bX9UU22rins5KYMA7Xk+kG4zd0i+wGHtlrz664yMb
AxMGHFeyINW5myQx+mOuWeU3xcmrkxm6C7LPsPLPJm+5rA2JiV8QQANUbV4PjjaSeqW2d+ycAM06
pmPdiYBwdOiR06rzfdzXfZLsdYM0CVlzC5sSVxlg853sVqQd2RzoxJ8sc7T3k+PjDJu3PTQ7wmZ4
TiCfPPvDMiAah9bcIn/OfZXNAmIc9gTJh8ZEqk3kQV5z1Rzxxvx2lXrNDWdCh23P0k9zPvhWbQCh
g1kHlwDD17YsADmlqdU9Jabi7d1Wx35VoMpcOqF6KAOwKEOkJ0djjH4ZQiPXCN7phemBSCklrNe8
S/Ebs6MNGe+7sKN65UzDiGXBbc/FhGAJZ8tCz2L3mra1cioM90mOFJGGTz3+CTm6HfBaUKFyL4rd
u1cnjt6AXVn3Edh2czSviesQRlcDKSU/BPC4n8Lb98TcSGWIMB8KSVyZSzmk0U9xqs3CBSLPDU2U
lMw2vbngWN4YXZMS4UUFHZuG8Sh/m+VUr2BszaP8X02B9bMKAuwCY3AhxZQ/bjFvB7L5kIuQcq6Z
+BRbu2/+UJtv88mU2ObbMNTfcquw3iZO0IwPr2SjLqJUbzErhNa5jFzvhJtDX8goacOYPh6o5weM
Vt82udg3lo05JfMsCkcUVNu5XC1BBli7DqOuNA959NCHZvwSFkH6oE2QW2Y8azdm+m5URDTjlRbt
NHRnSV61nWGCb4qEXSPf7UFe67TC3oeW9yJH7QzOVv38mpfdSVVDcWG5YT9C3tjjvsoew7LeAqaE
udYF2r4byvsPPxOX7MwZt33ACmKgCABBYfiCZb6kZjf1Z0LoFKCVQb6zmeH3Udbel0kc4YdQCBzS
jAltzOStEytzn9L5o2qUpg2Cwby67tSoqyZQrcVk81fzWLSdLLNMFe4mScArIYbBdyAUyqHbmcGp
b+lJQNM5Bh7J2qUKQTVoGyUhrkr9YtRtvag9V9z1TeI85FlKZSfuqrdJD1mP5oZ/aW1Tucf8iKd2
fqBQw0Pa4gyxjSzb0o8gD5zY3yCiMamJ1j+MEcIqgSfsiu+Zz3vK9qyvzWvW2Op1BLrII3XqZpRm
83aJH/6ssiQ9NbHVXgtXa5a9sOOdtPO6UevhRCSQaxxglaRa5q80k/yaJJnzEOaD57ohHnQm6Pk6
xNhgmWfWhQwD6zgQ7HPD0eReGS1YCWHbmirraMGjXQ42X70bX3RwyC+R9emJ8N+efCs23sOwceMs
3gzcm4/ygG7htbJL964mZ/Z2SV6vowxTkN+BXUc20JCbRGGE9V61gP7EptXqvimT2myxjAkw96JR
j2H/RXJUoIPs6trB7uwGwbLHgnDshm56rE33Kmrdek2s0V3Rrvf3ShCMX1rEQNw+7ddGqZs7Po9g
W/3mMXdd4hGHpnjSHEG0V551O6eyjf3Nq+fDJt7e8KWGb1IJtdELNtlwV6tZefw805X292tm0qOi
a2rVujNr8tX1gkCstAFVIBPQ1dw7NlY8nZUQ+BXJDxj1EO4t8qpNF3Nixupv6oBPnUCOnnWlpzNQ
yS3xc84R67ecdbNojo4+bWQIe+cTJN+Hls6KkkBypNjZNfTibl01nnGEFTTumIiV7eTo4oTkxlwh
jl/kvTHtqKB0V6ciyKaOY/SM8xDfb0zUhEO2cKt2VzemwXzDSbreON7eVzNyYJwl1qWorfJUdtg2
5PsdkB64TBVvPKZ6qD16Qc3alb9DZJXqklro0poC856srP6Qh0kNaphwIUOQRwGRsDjoLjLXaXCg
CSsONBcMEfGM252GsHy1fK1dooXpdkqZYPUI0w0Ov/BrVvXlgtZZebK60X9p2OMU0Gu+oncpD8CI
KZ60RfkoxPQ2TMmjBPO6nnbss6n8OnWaWFkNW5u4ZhUf1Q6UfDf7YVh1f1dlTn+UuDk5DM38l7wk
DxOmm+3NbRzVWOt4od6FDBqRJ8klnAf6iEHeDK2LfMgNuTUGrjPeKRlZJrGl/SiccLjPc8t86mNQ
Qmn51OsBg/fIAIJne4l7H8U9vXUaH1rvl1cjbix2lvmRtKD8UU8to/zuOG2x82FlWJah/3LJCcZ9
N/wQ7LTQPro1+8D8eyP6CL0lovSwf0dZhsq4zNvraA4xM7lhH8aJDy7JO0vAzaW5N9P43Iuo2JXp
S6DkgFPaPihXmaSuJzRCIWexN4rMbHwItTyGqU3qWdUhobVpjYVCXytqMm7tvihfY7fCm1iUX4ah
39ZmxB430H4iC4gfnLwsHirnQZaXb5T+SRMWbUxTad9jL/au/hRaCwHr6jJx9eC3+veWnL6VbGkS
cSCWFYukvaREVxOGeuI442IM9v3MKZUmtUGfwnOkLsx0SFAPmPE60OzuOjqTtqrtlFA/soKuYTxg
V5uaEXEpj/ZVbaxRmbJ2QjG3FM6QvzUVqO25Om/hiCY3bFCuEWRArMNWjel2jM9+1oBAEs7GMsLi
S5e0zUrFFr8z5qEbpW/wuYdzHLfKKbDc1wgCgKEH1dGfZWaygzJfstWqIvEKGP1N2K4LlyYBFYL7
z1zloKa8g8blDb/cZugfrICu1WRZ+gPMZLJ2+uxVbWi5f14vdbddUaN2lzdOvZeZFylLEz40OUOb
Xu2yw82mwLvzfKvZRR320DFRvO9j/gt8qf11JvtJPYc+8L0CHGCu5DBhltaMIPstFDZtJ4Cs0Tiu
x76i7ot8eEk9Q7sb8MewWeVzPfZUflLLMu+Zr/MvKXPuqFTJVaPvsylKIgeStB3X7Av0e9T/I9/m
oNr49AqukR2ic6NUbmqFCoW4yK4EqnckWQTOtu7d9FqpQPWEPpPmh2ZTqSL9UunQCqDsKo+wuvp9
nivdml5m8iIqsZPwAXOa/HvikPqFbI6nmn6PGiBc2DIuKi+Kmf+QENSqTuh2U9TN/oCOO5jPpvna
55nf12ht/nweJQ7Kj9H2b0/ILVJmhiEj9N1QD7WNgVlT0v/M9snFN4rNyiFEIb8sFd1ld96xCuSv
zNtY5B2StvEN9kx4lA2ACPnUuuwGZSOHg07110racmdGvXGWB+43bwqg098uqRTuzk650ucn2QPz
rQ8z4A6xT7rsVGwmqi7qRyBLzeMcPBgJfxe4wl3Wvl7tbZz/ODAq7WRVWb62vMLG0uMHy9DrrddS
Ha40gZVfLpgHVznjk48vXeRWD7lQj3L78udIN4Hn0QaxN75BIUHTaAYgmyZY1LbhAUTquOHPGTzF
rhripDMXclckd0rFAARRPkNek8/IavbngnQsm7DVndwzFIp/r7EHfpB7Bk0HHjEUDezfeccRh3zn
J2FPW/loUg3RpqQnAVY3qe+yHqMTxc+p+eZbI0S/SlFZ4KnipS4q664wDFxI8zBNsmplzUmSStE4
R5PUmAX9oS3+1ewVnHiw5s/Q3ue4Eo+K27M06Fz3m1E5y9wKHbZCTNY0iQdSDJv80U1TysyCzhML
HBWZwMyfrr3wp1uHW2MM843psRTIQ1R/vC79kW+aWMek1sISs7ETQNneRlSMTlzL1y0A6rUIIxea
RCaOdlyeK7+ddqPaoWNySVtfhYEDrnt+tEl+4Q/O+SeMsImdDAGHR8uK+GR6MElYUu9r3eGUTW61
4bvJJqQhmY3b/2bqivFA9+XjoOs+7sEs0gdk2eY5RJ548N3AIaagv7+BBuQwi5v7SR9XXemry5rV
8xJrFT5yo9Hs4+1UJCcakIu2Cpt7aLHBsAC/kx/lgcVOfqynpF/ZraksQ8BQY2CIs9TwUdpS1+YU
B2up69MbRAXW7D2tpsq4dBkU16nRnv1UNy7jLGlT3+jnYyeI7YOEf0r+Q1Pb7abTgkfBGvssFZaK
ET2mNXibibLhyYi9l14RF/l4OQsyB57tzs+OAmQ6fWteLXGsDaG8GGKaTmxMExZmE4Z+ozOBmhpf
2tzIt/qMvJ2s1OxXqtap+0SuNrUmOydJvVbmLyREURa4A0g0u61ovMzXIEhi4Mdk0Sbez9Ro7WNl
JcUipH28QvaOR1op9ZebFiEU/sYIDHLKSaMYcWCxUYzWCVmSpecqF1xUCSZLQLqzxzTMpmZPNuqr
P2nPAnq7n4/fDMoHG1oF6Ua+FvkKkEMs0qRoEMqq+sHOm3fN9cQa1WN1MzSnxfgxDKpvsVJkFyUz
xotfH+TPy0NZ9uTLyC6yk7orjTRQleidgRgShzReSSuXsq8McfsuqPOvuek3556vFJMUxHFSvJNB
vTqF3V+EWZLwySJwWdoV0mguIZ9QrzWxzgtqm5DYYLYvilwRd1VfUx4kJZ0oFlSa68SpHzG1pzgM
y/TeNEfn2KLLQkNXlW9lli2FT+COQxN00dYmPPQ01DZZzo4cPjElLy0G/6532Daq8YHG7DGlXf7b
AXFCt85wLS6zsjlzp4l//uWEgkByu9LPzFPF77ZoIlA9lTpByXP1h90VOK1SiG2UdOF9npW/rPkL
Kw8tgM+DZTUbRX5f5bVGd8ZTURFHrubirNpGtJZAaatXxwefssfBM+vL7VIXZ7sbxfzW70yy2/62
I2VbMw4B8rKvBjNToI9fmwAeIBt+JEKsPzddkJR3Qxh0bADC7CBp3ik9pRbNHP7pcqQ0JswtEbfd
Oh9Ca5mJBL7GZLohYUXQ8iLqzvA+EqwathF+N4gmzp3ef9W10UelMsdDAiPfFia4Wuk4UOLK2clh
OWb5qdbYGcwN0ilF12Y35E5KnODnNSxqx1aPL4aTH6Sl6xZc21bo1+1Io/UUHWi5UsSbaQ6VM85f
Hxu6gxINwQZ3y49Q6o7idhh3snnr4pU/2WLYSPyevDRlChNoQH5YZELdibE/HtombB6HYvzuCLO/
jWIMVZsUlcTKKzA3G8hG9loxFQvk5nRw46rbSyavx8b6EAzF40gyxsNHkXMoWd6rEcnFpYMKfpqp
BvNBBt1QG8B17UyHOuy2t9BCsg5NmDRuvipr0RKlwsos9v3XhDCQMxnQSDaQ9nNb2CL6IBJ+vrME
bfmOSCM7yFGXpNGZaJ6NeOycZnoDyqitkjEAcllF0WNHTuNCPpDXcbPQiw55ldF0bLeaai2tZhJL
+ZkA7k46G1R25RuEX+WhNattD7XtNavBe8584FEoxEq6orsPuyo51W2/4E2hkWDRLTFI376dfV7r
C2TjzWhBYrCDR5JQyAmeCv8erlp8wC+R39WNLx7o62PFRr60L5QKfY8tlnlbjN80O/LWUYt4TK3c
8BIkxhYkRoz6JbIfrHwSRy1HSZqV8LTTXHvKlTFbOAZSIFmBs+Q6TUldGilmJraTUd4biqd+DePQ
Zm2c5ke2Frgr8I8ilgSlnLphc3U6m5nSDLt3fC3MxMi5Tb1eTYRxH8JS/Th8Dku77fbMHGJERASc
Av91+QZz7Ic8cTr/t5MSC1pMtUhtCE6DbNfMct4MPgzfOt+53io+eutCaqECsOm7WCHl1Ux3t+++
GWb+iQIdZPQq79f4eIsThtSjRHHSRgIukVZnieIkHkigj+lfEg2FiNRHFr3vriuhtbdJIJuHAaiO
jZUcUXcnr6peYenMkWY0/nZMJ++bY4lpMVHZMg3FfvAFBo5YM7Od5ufduRUO9L46CdmQY4D3hZ4t
xrmEKs+EbwyvbEnB085nmYVGZa4hLeFCAQR0M9KLcNcsJVLaaguIA1NfHhpnAGV/AWHbP7rdaN0g
hGFQFIu401RIvEp8rDy2j4qbPrZqyeK0c31vketFspPG2aBGUmhW01OrVGeKlZQTVRPUpIHWdt1G
jrj42lI+M27nD6SmnlPMk7tb2sXt65niqQlaomMkjFwXKqmyibdwp8jBh8GaSWnc7p4ASJ8cpXmc
NqJZJ4Kt1eBnHw8Xvn3FxNntdJKozhJAA7ysm4ozJONxHQrP3sXCW9EstH76pclGZpqoVLYBtTG+
XNIxPpW9u0l6Nk0SLuCkOh7d2a9EXMoyDZmNNG2CCmTP9KrEI55ZM9gwu6x++2b6mbeDcSb8M9iJ
XiVRZmISbGq+qlPpjmtTtMNazoeRGgZHtGD+UTVNyiM1OPXWNBZonKI33aPCCmnPPyuJ0e8RV31j
FaUtayVITv3oeJv/dJYn2u+P5m+B0YrFDR8/lH24D+jJSpNIjj0Fst/UHLU0sU9yU0gP81nRw+Sc
hBXf1jlhIVTpXU5top2b0Al3FMKxpYP6fsj99rtTaY++HcY4TYi7l2cZrJhlQYv7OHXNUXrKejvk
7UvH6eYpkwUAeU0TtKDCH+VsMMSUVh+IYwsWetpx84mgK02uVd9NQTXtDM1PHqgDtMu6ZFXSTCIm
IsyjjCSW3VxJMkRjPg3J4H4U8LZyupNCoYqN4NZpCkSTMw2uMMrueNOGJ3BJloMZ/uL/ONzJSB9H
U4utUujqrp9T84zQSpdGVSv4Q7hhLuRFBd3D6PX7tMEzL//vVTVCc9NJR8zmGlfSAqMoGoteEK9K
HgKUmtz92l0pGnHflI61RfoGwSJKyq/WzX1tRE/IV8FYMEccqXXUW9PH/AjckuYZytU7EVbWU6kA
j+r6LgM4lFbbtgNCbMKAvmfV2710Zr9QWkpnXvrs5kgeY8FPw/tKyWsxrCfaECQg6Fcn9K2fE3Jc
NoLZd1M1xmUKtxbZ5qQtRM48meV6+UWekYpTfek77pci0gkHqDrMkPM86/Kzpw4OnSPN2Gpdm8eb
IotPkwOZOm1WSY2REmjuIvJc9bUnXnzjQVbaqKO2vvHqyiawYCjqj3pGp2MokToKTdhfoXjuLVFU
BLfrP5yw9J8Bc9kbp4zFrrXC7KG1tWLZIvT+YfcLvxiNja4TL02/qF/AFm6+yrNeAzHRjNlJLnXM
GIxLQ6UIaXWc3jcWtGmbX4l+K8FNYkFJy8l1Oyjx9Ki0ttiERtK+lIp1LnRX7MwJe7VhwmYbnYBu
jQGLAFM9rp8y2iUVggvhwC+l+la9tmDlpJ9/SM2NwEe1lZdV8z9e7tsH5O7eJVPya5dU4WOsLBrq
U9gjFQ0FgUVRycJ6M0wiuLhdFFE6I3YQ14t4qVRDrFOWlHdyiFUjWnZt2R1MP5ux8cFD60HJpb9n
/UxQYMSIw94MQouW1KLjc+eUzT6re30TERJ+/XyuRlwVk3X+5iYazWZqtYdhjozPTK/eUFfSVhnv
B/1Gmj4u9FPScAgzdMlGWqNLI4iqsT9AG8EYQZo3D9Pc/5BRfeWtMzIROFhl3emD26whJFSDAIMj
+YPc/cpqPaTEAVL4nNFc7siusbfd4iAMQZF2hqC7vdMd/JE5s0SHs5cTcaVXNR8/9BaEJbN2Fda3
2Cwfc+G4z54RYMKpenubaH5BP43252AOWHSnAc/qqLYPlDawOf4bHT0BvNu1EckH8pppmuAbY2wo
wTDO/KCYPk8UUQOKCZJ8DYLinoLE8FT0qIKwPKJmbpLgNcm0YtWywdu7QW59tR/cyEz2WcsWSEm1
/hFI11JYIuuWLhtdFSfyBfMMPTOtIZyZ4I37eu7ggmHQ0MoQ6GDn0S8JMZEH+VabLk8dFWSWck9B
wsG3UtcEywdtP8ap2P82a81JexEpgQuT+L8tva/uSnG5uWPZjrRnHoZzdzjUnF9y5A8kOQzGcKpT
3V9VqmWvb9/6Ui/LvZbW3yK8+qsxRROFrt0mmglNrbe0B9N4MGc1rTw0lvlc2FZ4+LyUkl05Q6tj
XYl/VtzX56y8bMJmXAMCXTeDz3YpxJXipmaxadT5m1AkDl0ife5rz1sdYaXaoa3bVydmQh+SqT/K
TWLteD6RCaI7SogYy72PRz+fJ58CDr+/PUU+4FsuTCu9tE+OTl3G6dphI9cu+J/iS4YQQo7ygkSM
j1wkUN93kfllyJuGbnpeLqcxqn6FVfowFrS8oyJna25XypeGILzlpA7W0zgkJhSWon5wsmhCRUqY
bIK5f+sEafoxjQ2NEq/zucSyKuzxWJtWtx/sFEGANWegmKOKQkcjxnOOxEvFWGwoi3PfMNOnyiNx
LNU0BBJD9qTF41LUJovLntV7Qwj0sgpsbS39INSZ9eVtHdxP3sUoY6Ttc3VEs8nWBdft336TDVj+
NvTg8z61Vbx0/7wkf0A+4/Pn/SDj9upiEXAzIsXo8Kd3fF6eozwlPkBe0wiLvavnQHKU6MEja+7n
EojYa0kLf903YBlE4hZs0VBuDf3KhNH/JmLeTc+1gd55CP8bEmy3eWXrT3BzEftYsfWj6KpDbfjB
14FENjKNouSAtf2us5z+ztKgvU4g2G+hY47SburEFV8DjALrENvIxkpTzGtMT+1CCmukNMT3WgfY
oP6a90N9qa1+L19ZWUd4COvY2+ea2nwJBYvv+RW7aEDoUEbdNhF2Wq+Sxa2iEO0RaHVPvq5AC2uM
i8SfI9jDW9BjOwr4MCwMDC0fZY62AN7HbLSVf2J/HoadcZdTk1mbM5u3yWlbxwH48XkkD8RVEMBb
iHxz28IgxO4WTqIWX2xzXBk0cggQnJigSyoBmW6+S4e7Hgc6fWjnXemD8WDq43dZyvyPRU35iBnY
J7Wyl7zpc7OZr7g+H4ARsvCD+C4vfd4L2NysrFYtgAtze1AaLyYahzwur4+cu9BXlR0JA96p5KO9
8vW6/wr5hcSdX4beixe9HLq9kcfTUg5LkRab1nC0jRyyYCuWSDfMLVruGqOYDfXTI7VuVvME5O8u
TDWaPSAtlcO4uEKbHDCxavWjipvvaFd3eeOiAFKyYF8NlfmE9U7bxr3bLL0x8O59u3+RhrLYCEcc
jL61DUzAJctwHht6gQ/F8cdFNo44KJPq5tf/NO2nXv/bdUMTR90MAwReSDTyDvJN6hgvnwoNugrJ
vwUc5NYXaDWksEM+IywdwACE1K9Kt6N5FIc13mEdzoQrYMpbtbIP5+QWAcngoWkJLsS7+yuxcUPl
aps/IzFtly6T0O1MXmuieoc+tEAcWVIXguN1N/Hv21sGBXW/TsZ1ZzrqFeZLs4gJLP6hEcssiQOt
rZ/tQgyvqASnpYhtwoW1TF9GBoljqLxQ9s2xkVYBTzzszeqgKr35Uo/uwti4kqRmxGmCONIK72QF
SHeIXfU1c+V2UwBsgWUi94qRpEmlIJhz9ACg5NNeXpOH2iMFwMNOIoxqo2dUwBPVAg0Us8g7eU1E
LqM+PAR+Ni4dPxj2+mj8GGH7PTWY7Pd0PfW1r7LfgoIa8SddhJhw7pg6Te4fxPwRekUvVo7bpk83
vij1u4KNwymNoTHZGtK8LvenOzn8fCDErzXn6PzAhzISiDtmD3IBKg9FixJZY0WWEOsrl/sE0PvH
amiLQ6HqS3+mT/e63973gEvlyG2YBpOohTg3z3h+6e2M0KWdKj+H0JAoB2MsEQ2B8dC4sJN+bjHl
mdNm1L002MpyGCA0b0Tq7SvEFeSj1PeysHyrLvdEooRQSxc+CrSlG5fhd9of91lsZy+U9JJtHPX1
nWmSLXOz+jRBt60QIjL3qFT7dLcpt2kzeKfETj8OdRonoMkUYmdpsNabuiNqJgi7x55Gy+o/neUl
/BARDuqWZmqRkhTrwnors2cKFXOdOwzQzhB+5aDl4STSCVRfqMpDPfg0fn3L3o0z/ikZ+i+B1iK1
mEd2hrQknKiazKPB1t7dths3YVga97DQlRvJabTtb/j3ike98omkpG2Bnp96y22PXqa2t1GbrkNQ
WQh7X6naQq5sEzPYwQAfnmK04hsdC+DWVmPnS+3WSwngSufr6nwd5CPRisZJvuGdbtWrgjDMlazn
BxYV4Y/OR2mVGDx5E0vD+14Nwvp4n+W7S56yvs6UqgFlNPzyHU0790R97ByNtb2ckHX+XLdhGVne
GuOKdqdShVsTZ5DcyUWSHCZDDJzfHfVlEXndV6PvKGRVLFxmZGWCZvbet4T9UHfImUp6L29dq/80
G0N/NGtd34uMN0f+gKnOu/jwOa0zOBRVsundstzF1AyfyUo8V50zvdluS7e9cKNTQdv17FgTAbgm
Le7Q7tJTRoxNn1r6z/lEGOXtZJyv9EZ4BJNl/Bw5gVVk0hSNX4NWbZYqBOODKbUHcXBEKWpfJgyn
12gkQW/uuZeeZ99nsBkX+vwsLU2phBb0OuQPhcHQsL7tUgKvh+6u5c+6sxIj2DWOURxhUJQUBrvi
YqVNsuqp7z13GVtHJDDetxws9Uhsy6+G3UmBwgiwufjiFjZCLcOdDpE/jA+tQhJwlnbd97iqzm6k
Oc+DSLw7gyjIuwTVuwlr8Nk0lTM4o/yidUr6HIN97ijofPGr0D9ZYB1vwy46Sb/u//kx/Jf/Dlw0
GX3ilv/nvxn/yAsS8Pyg+dvwf655yn//Pf/Mn8/560/8zzH8URHw8Kv5fz7r7j0/vaXv9d+f9Jff
zP/949Wt3pq3vwzWGW2A8dK+V+Pje90mjXwV/DvmZ/7/PviPd/lbrmPx/q8/fuRt1sy/DcRD9sfH
Q7uf//oDkIF8o27v0/z7Px6c/wH/+uPpPXv335L/9RPvb3Xzrz+YTf+pmybJLrqm6PZMk/7jH/37
7SH7nyZ4KdtxHBsOmmFin8xyYiT+9Ydq/dNyVYsYL4X1jIJ44Y9/1HkrH9L+qePzs1000Bgw4UL+
8e9/+1/+hp9/03+wxX3Iw6yp+cV/xcyYlPYNy9RtlW87uUz/K5CoVhFpik5cTDUnw43v5MCyaQ3b
Poe7o0H+7nod9YfBArrwtjFapwVVOEJZIpLYMUn4rpkc0wgfjWEQN46OPqpZyv/2jn686t9fpe5K
K+mnmY7XOftLHZzCvB22avwdh8NKrYx7EdwHgziGWv3QzIEEcRm9TmIUx7aMvrMlpsLAhFmg8+fE
LbAn+f1Ta9fFWg0db536+lVtK9ZlTfIzwSW5KRPtuTLSZ9TkERSqBExGSkhy7tBEdH5ZJId3iWOy
EhqdvTH7fgYz+hqNrDmiuKYr0LymVbgd41pdk/DSL7SU+G3iGENaJRi09YOuEPnpTpmx9hL2b9mz
281sca0657U7YpmlDK+i6mhIY7urEcJZHpE5UfF/eTqz5jiRdYv+IiKYSV4ZiqpSSaVZtl4IS7Yg
mUlmfv1Z1XHjvuh0n+62ZRVkfsPea9dHy3AzGOoMD1AlE/ZX6fORtMGXNn3MSMCCNdueSqfiuyGC
09YdK7rNGZfnfWkl6hNbnop86oJxWvSYKf5ffRvNS62UCkRWN/HYuiylgGvkVvNklUWDp3j5WyEO
ulhyq2J5c5XRQ2EVpXZkWljfG6sdT1qaRcvCZSzZUKf+8rRvTpaMVGYWNG7A0AgeCmG41HA/qvpD
ckB26dIy2szSi+du68NUU3owk9uCUWyFNFnWiTfo6/m/LwQYa8Gi+cUBVg5hiH6XADO8sYN972HM
/V+lh9Wd1SBqd6hgtUMwjss3WU/9rRi5W/ZtDclpR6qaub8k2qjbQ/Lda1NMx7IGGcukNpMPrp7T
THYDKAlCzmtbO4uaR8DWlioAEva3T1lyO+ahgDSg6JkCt5mHILe7n03un1bVHsuwkoCFZ2McgmXC
IV6AZXa7xoqRojfRIizihB8NmuCg6KA/S/lbjtMPjvJ/dF6Jv6e/tJ3St/K8BwRXPoT75krO4HAz
QbusQ7YvOfqXpdFsrlubsA7nsyXSFx0JReomPNoVcVnNlsZ08ZGujwmyq2Q0MW+otX/zq3s4q+Ko
pxqPdtsDdSsmVshmorkYFI3Gqxm1txZWIvr8XeXqYWynxIN1YJTIxCqqBST/tByoTHSZvea1Z4Wp
WXy57RilZG/bJNod1nU6stie6eDVh2lmMf4J7Q7+V1Co5mM1AsNRmJ07J8QB7YfclEXs5ERT4ipM
sCCsaNKXOuwNdTLleZz3PrD2in/c+QQfTFqktOWF8+AgtyIHeItSwZk+WL2YQVPuIvH27AgooiEE
Kv9VmowotkojbIEYhBqqt3Zjgi//2m19BpIhw86A3OKOz/e3h4A2425jVDaUOTkiW//lYUCtt14L
ugmpnz20itil/ievWFqj8Ylh2wbS8GDbMUQxiIcNSGwgQtk8+01xj1AICX1a/atHBuATodOW96VT
5GaG8bn6+hekHaxIGzPk1ofAN49aHmpba5IbO5/N6suVKN2FPbJknYM6h7iXqmfnTVqNFtvp+INs
Ge0NZYmxfji9fB3L+duZ3GDKvXhM8Q3bvv4s1Xb2WkKdCeS+g/6ElldfL4szvI0uDoppKH73+IWC
PZUflWkcNt2sgmbmHUsBw7g3+3GJ41cM6xZMnS4O81i44dTgKCcTx1kQcqt65edw1FKOh3naAfvj
Rel7+9/syPQwg1QPh7wNF9TEp5sytGcbF2z9gvcDNScXUXk/V+7fvHryl7KKF714bzovS9RcyJsy
/RYkvQnyQNIgLZvfDL3AI04/OsTypCV4ytXTHBECa7a+GxOEVpgHXQLtvZowAKu8psN4aXv/lC0Y
ClmsC4RjR+bCFTNL4zB4wDPErQ0hEq3zrSIBPiYiJJtVVdLfl2y8cq1/XhcmBMNiBzUBpiH6fpvX
wfto7PIMk/TJ93aWRa3Pa247p4mbII9kU7tx3jbXtCaSY033u5SguZEHCpneHte1/svOTr5oWCEO
4IJc7dP03ekxkyBPOjBufSqMwJzQULpWN6CwMf5NeNd7Mott1BGBa/v1QUd+GdCh2OHiVN+mo3eH
bXUuffYohwLBe9v8cWynOLd6RjE89McGnmArF1wVnE17edwW+Meybq1whxGwb3+E7fWh4w8iFPy6
gS+8KeQvtlDV2T8w20naNDr551YFubY6dWY88UzfY0+IECKQAKGmWCFiH4G9RsTuyHAfGABr5gnb
6TOqI67Ll0oAgHQlaaDaysZutfMIWgavD7AGKejG8rlZQwJ7HiklLussZw6KdKKkVvdg4q0EGyto
cPPNJ1jpzuz1Id7L0QineQhN12+AZkXNaNcBmJMi3DNVJCWB95BOikpH0zd5J3/f0gP70QsvVx65
xkCKHAKsyO5yskOBqQYO2RhB7vsg8/c0PwJN4FlxQzVk5OKuVvnYASmhEXVsApeIMiB9biu2IilS
NR/KDOttOgwA9/yZjXab/k0t7kvLE7Eq/fTNatajjmit1eykL2bwUZ6/Bdlas82F+uXswMqKYWfi
yzLlyoCRl7f+JGHn0fPyj7RYlrhxmo9p8de4g9KlxsZgqOSAqZiACZUNlp6JAK+o3R0ReLb2a/MI
BJMmkQ2e5LBzeHHg37XIwBxOaFoHG0tw72rF+9727+BeH+1ls1gGsJYf+vWZtOfqKFonD82F1DJX
smgoPYmBcZbVA4Xnl+pHmyxwNw1Q++HA3mE7Vc0/DeTjZRvMu3nc6XLTPGHo6VxqxiGLcg6TnppR
a+Gr83TreeNmf977PkOO2S84bC2oAwXAPBaEyiYoyxgfqeKQhN++FK0zx5PfR71crzOxU3iaMyKG
3f6vEKRhVdNjLy6Ov3yNtpdszhwQkMI3BJy0sf0khRb03zs5+QNCYbVRjYyEPvla4M0qGbU2EeP6
pdJ04C2T5B39bI1/dLzzxEDQ0me2S+W76QBFLK2EWNL2TvkYmLQf30nXszZvAWmxWE7qP1rnXl06
xaUh4tvSMqIsdGTDm/mL3SflxNqea73fjkIJnPA9r9QmrBfbTDxn0qlZ05dCz0uOgSYYeoNiMihW
/P/pRuSS2TmPU1HJRz9wFEL+lokzalAs26sO6zV/yGzdjPpanDMjv99v4GpCAJ0IsuljUa39ofOx
3ejt7sWmWV+rfImYOdsBroA/2goiz56qR0dZT6tb4wmpl2ONOS/Ip+EXk/9ciB8s9vW5mP5BCiQ4
3eEJ2EnupILOBxLhvFf3LIiHdNz+w5Le+7gO54X37pTu7rcv08u64hkerQE/iyrJNAHz66JDzZfh
B63RPM/XpZmPs+BSNXak2x2LSUss570FiitQTq32soaLTvm71dnjAredLoSjx2GBb03DC4Qx8yjQ
NoU9vnNdCe0qVtc41MsSZUYzReNSgB9aLO/w32QXbQGi2e1iKvHFBIk6lgFyVOOxCpbU7l5Ij0B2
MQZZNo7PuLW/BA7PrrCAk2D2u7hdcZb8suFGVkM4l5LH8J6lMJFgm4Pkp3FjELJMODP/j9TXKvLt
z42N371AU01NPa/x7ONEAyYV9IiWQKFXXGi925ITn1qHtk2h2zQu93SD7r7us3hHfUpRitu0TvP2
mEvndqA1yHutNCgWQLT4ElGO2YiAixd8dk3YDOK3ofsJvL42cYWTMAqAf10ht9JzUTHzR6zWeCk+
MUIGzO67XVcbDbUg1EKWQSc1huhNww9oWKKqIxuG/9IaUECk6CRKeLAnKyUBOR8aLVyr5c+cl3Cj
OAV4dr859G32YoAWV/QBFkOkta9v2dL83zgG/+ZaCwm6vNYzZyr9hncUi/gqGgy27Vy/NikDrIEQ
WKQXinM/kNW59R0t0DuMh3vBMGUuWi3SQd8ysnlusqaMJsSrEIdgm1UpZaK2w2OoXrfWJklYNv3B
EM0YUNfYEf6sPS5IL0pqKOowIcpvY/SBAYcKGWQo3OrcAST8qDN+sHoXWu2Ozcc0JP6NNA11GIO8
lrcA9MFNRMluSFax2UhWkWq6k0TrBlkr/yl/OC6CYhwOlojcqkgI0E0DNY/ugT40ZLFTRRrH4uxs
/EuE1Dp3BkATur+wUMOn52ryTiCWr3y9jUnPBs5gfFYd/xZNwnneFYqHxitOReq9GbUOJi310sRb
L/a2L6RSUf0P6WnQsLH6yzSERaEfxk6/rsWAU422L+/6qOukHW7EI8gcxS4f+S015r3JBacZkb+r
fp8VKWrP3L1H3Ve/5fCBeIRGA2uiEzJ7c9/rJWx2lQZoMAoe6/Y3U776Qa30vGYmWcWT1mVkaJa1
cixetvxnQCPh5nCa7eGqa4BcHY3oKwanpTd/ikVfEov4o26WH1zT0F2JPMHUdZ5z7C68cOHa9tAY
+nqMU7dZ77kAyzMUJzchRmd/zNJ1DJbR+jYMRG1k0X7gSX9ttD8lPIgAxsPPTcwUrrn25DptnNVB
FueeKO5VDVSqzynSamnYUUWgYyCKtsW5OeKn6X/G7oaF8ao3VCVDsE7Y1VAI3o8dizhjyOvIOnYV
W84WIV+UpgJuQq9WAOhTGvrrbCV2dm4EWOvMKZ81u7kiRhgIXSNv1uGw5QcqGMFnd5mH+ZEqiD91
Yb61Y4rQtmCbRB4Ikw7o0qBYELGT4+zOtP0cckR8vnGqrk9Ku1Vw3nxjEbzYxfypiPcYVtfEzln8
mAvfiAblIoOsIcVvialk65zlSstyMTdWnBjoD7wyv6eVx6cqB3gfIxNVpQN17LYMAodzhhjoXbDm
ghbXWUi7YOFs55hWcwQp74YzpORqP9baWJK8a66tiTpOOrgjTcaZeDqYwTYDpjztsyQ9qkFDR3A8
DkFfg1Mxo4imeWpUWFoKqZaY4420TPASWKI8bcRhbuKuuIFAbAgn4zR+N1Z1xyPxTyPk1No5WuHS
08kPRYxY3ApS7o+DcsBh6QYF0jbbd5NiadwUcnyCHtrjaq9o9ZaYwcx7Qa2jTTBm8E2HmcBjJB2/
DnKTjZMqHUojuH4ps3EOp2TZi6eiXoyDxHxAfbbHQkkTxlXfRpyJ1BcC0iGjAaD3sPfWxabTaPGW
VD2mJEoeOnxsdfn+6Aj7r1d5IzqofULBbV7LyT6v82JHlHAPbclFOOb1/e6k3INp887cy2J7swRY
AOew9XKSvLwZu6PGoMOry89x9H9gYDuMPxCWu9Z7q+Y30WjXkkKWUqi+3oRz/t59Dx0rtrpKI63J
+tB3sSsi8wo0W362VvNOuOAWkmjOBAvPc1BOqHSQSdGZ9fzCswdPXpR3bUtwZNV2Fb+5NC+wKL9S
DyxOo80RsV8cBe72b9RR3q3u6qIuKo8rqsu2GNaEpRKg+go7Y9yTQ7N1dwMQ1Rgh253PvGy2i6Mm
07AhhAb4zk0OTl5a5cb7bcmTj/P36NDM7RjcA2tWpEC1N6T4nCWehWGAc5jlWwp2VXOGYMM0YHJ2
Pg6lpiLQ2Vd3N9ej6W8P9FGKZT+qe/gUCzt48LBlyyiIBJxwp2pJZuOmblqsn65P2yBDlFpAzgs3
LllkeKRI+KUfjIpUvP02cmKPBI+qLwOnn69N/zWO419bVHtoUlGy/SJpD89dqvFzGx18YfLCKoC3
Sb1wO82vIxLYbJJBW4rXfDa/WEQjWa9bP3Gs5UXYOTIGFueMmpdQCeO5NWocMLxiq/C/WlnyHPhW
HeZ5hipvgx4weAepmQ+9Ymc2Loy+uN25pzEphU1j44b2UfnaW1tFusvUDS/h4+PmdP4FSSoK9oXn
oJhMKzKKCTtvqHbkhnWOJZEY0ofFwzieQ92INW1+rQE5Hm3PvBSrfLXzY854JmxaEExV6gHkH9sj
FssmmEYWViWlfpgpzGQbXrW6MnZESCqxlgvKxPfO7tBTGSYbFi87r5MNEwosN4f6T4NamkW7/eGS
sJXIvvkwRuO4GxMmTkJpXFoA9Ip3ad3fUpfHkXJE5aTvmXfArNFxRSk+BQ+Cdbx0DPJqd/vRHDJ/
iqdx1fcQwqQb5rLGMDWRbQnDFEkIk8OJ4M11dk/51hFRmSKSqlzEqgqNIANprvbOJM50HQ7bABJs
MMeD1o9ZOGZsGj3j2lc9xq0iAufJMjJG2Eptz88/FMX6Bz3+QDdoZrSJ9G+ma111m4lyVb1ijPr0
ayL5jNz5AMtFTmP2BXHrhrvN/2S2TRnKAnpE+GpWC/czrOjG2Hga3RPcujwYXf8NBtpzIXhdMidS
zkB30tsJn/lht/N7bVwO3OTVLymorkjWyXjv/rqzzlgSuhH3dmcJKHF8FrXJJ11vdlzu1iNR8RRq
4uZ8tWXSzKDDtLp6kLVmRRNHrXDlH2EtHxAdASM52Gmz1KYg0Ta2hVEv1Pem4YHSTPy+o/UD1uNq
9sMfLnLjAt7ttz34iOLsiC5uRX40m/GCTpOjSuNDmplgoRvLg3+mB/PFLNe3vdb492R3hc3HBVMo
SldmYZnruAGkoDuVdc6ViMzV1z49o2sfMxjvgcsRUKk3lVP8mxott8WoFBlbaaBW8rcXu31mVeBH
utItxNIcZfNi3obJ9onS/q7BdhfsZpUdpdf+cnci0SyHqWKZlXEx2H/6xYTOWLwRQwYxphHfbeV9
1pvxD90l8yin+fLK2NpfZyKb9f0DNZUXLo1DeOPOwzNZiAva1J2Jbu5FpLLfTEXwg3fbWZBegkmV
O6yYoGHsCBUGB1pWqtS7Q42ZNmmdZBVwLWX5JulHP6LwHzbPAfi3MtxcnQm7d+Yf99Qg6qbRo42m
ggsaP6PpWOzRiXOEHHbFRwfK3nb49ua3dHW0ZwaxK+TeoMWyFtvsbydWGozbGYrZwwFP08dY+25Y
6D0RrFqV8EaepWMxoPJiluhzkI09tk7ADFm95hH61Dt7ZffU6D5pwSr7lbrmw9pbU+SZjE8keuS1
9CJDWvcK7QbhVrSVpEMzpUOhMlngcjFANtX0PC/g8v1edqFr6l+roFha0BDNFglZ7fZgmGtIbcmb
CjJeNPIw7turafdPu1lmx1VvOCE78ToMuHBrQS+CieceZ2RCrcVdQK65R4lijt5wt/tzgjuX99sk
1Wytv6a2zwCfj9fSQ7CTPzHsJu51rgC3URxKW9l3WV7J+9rv341Ke/Cn227X5wB3qzKY6xobQes9
MLWNV8ddaDQ9Gqmp/1OgJUuUfFXN3tDQkkOu2PIXukc6gLvZxAaJg191RAI5YxHfHHXTbt0p9JJJ
MbcjHq7hZybxI9h2Zqpmexg0j9sZ7RS1g6nCdnV0DGLW1Ror6yGd0MsqTX+cp1xeVLZ/b5jQ4sau
/phL3V+phFgLpsdCn384bUXtzKHomJa6NZxXoMTqMPULo8EURdeYB+vdXGrfM7JppvkMT7aNQ2iS
YBxV82UrfT/ampP0exXlnXVnzGkRFV36MQH8Lxz8FS0cpl04Qd1s952pIyd3tCFiB2JGoG9e9n38
Llr45ms+nirDfIM67/MOHCERTIdttK4wp3x64eolh7XQkpqD6G0FyDJ854hEYeLTTJP2Eo5jdpLV
fLAEH1kxDg9lN3yU7B4M1kkUilUsGOMFzrQ+lei9yEqxdtJB/7LGQsazayA0xrIMy4HJfg38pSpU
lDug52VrTlQMaeTpHElDrzN0toqDhn0Ctjmtkm9QiW5mlR68Dt3xuk1/OSCQ6rQLYww6v7RRl61p
nm2DpKe9kGuAD2K+Ao9NWt2BBInc5ah563cP25Hz3tmO1mp/u6NmnPXFjHXEnQJG0ovvz9jlMsSY
7V+9okKqqURWhvth6drvNxIZrMiUASbP+PKNe25ZjTsNJnbgadxtfo0gaEqrLnZF8bC4y2tPKvms
piIYtRnFdKYXoVZZ74NXnudh0c5Wtd0Ve4BF4jnXjCFiQo2gpknhuf9tm60N9llEHYQVuo6F9Z/1
ZA5UuRLvY+5O3mF+79356r2X2kTzsOOOv8jexbda6j2d5wp8hnsl9IdFDw3c3lAFQD5KXZuR5CCh
RQJ0zhpUTGEPHeFaM4m+QtqOZr9W9+6atsfZvMexBvHI39fXttD9x1L3D5y926tvy+wxzavLwrwG
u+DytgNcvLaF/Uk82P6RcWqGOz+PgImPdkDi2f5eKxM+i7P96esSQTl8ibumyYxnQ4zfWwTHyGDP
13aU7uTluHY+Hxyo5yggJXKteVNfzfTlb/01n+35qV2H7RFO5neau94vi3zbOHf17tgx+g5dW+8v
q36009r77czuljCka5PF6nN0ffWZ/GoDlcEXdoSbuq6p7x2j7h9YU6Bk8ur2qGvY93VsBo03/JhO
+nsZvfYjNco9Mq3UPrlz9+IDxDgaPY4hmwjae5/PIbbLLn/tc89hW+kAxnC37MImpSAlYzffx7I5
eJn9wejUvi4t4SQp8KaoZ682e/5yKKbJCcfWro+go5xAyo4oKhMagJi15sNSIzuG0mfIbVZ/bxyY
N1MrtkgD1ZJY7di/6QiiEdsvieiKOiqdxX82ihKZVp2MtvD50yhJ+oqnxR5oyxj+anYQpIW8ANVU
iZoI5p1U9d1khPbatXb1B2blbNMuDOqu2Bxn1ILyPG1iPpMIAUY1vffGHWaI0UPYmo1E3y3rZKDz
oRBe6XvF51Tyv2ysTwtl/hM5UlrO1dqMVXMcXhzxY4ANCZsxdw+zUzyRJTvCZzP+QKxvGAnpMnFq
NjS5z80s+FCDuWeFVLsf1p7zYmrlDzN9P3Db2+KUvjseVZfsLnwhccv8EuIFY7/ECe2dJh1EDItP
FFoZ+kwedJlL+TgwJ65NTT/tI4dPOUo31mxDnDtP3KrZ6WW6ua46wNs6Zc+pbFL43k79J3Ppu0a7
rZ6brnzQ89+KoJtXv/Hdw2SJ1zKjbcqzwrsOGCIUecAhwKns4aYs5altkxJuX4yEigu/Gsa7chpn
ENz6/arsJc4RaZl0ThcAXVs0pfu5GK3ufZuZhIwjAANln8yOPl3AI3lcreFvP2SwFbg/ljLvD30P
OYtn9+TZe3GZNtxPixMV4zInUKuDSsQSccE9kY8AcZV4Uxjal0L2CMpw0hb5Ehbd+oYfwjh4hudy
zNu/nDI9uHR0SW3vb35qbYmxb28gIWZAXCRcj2XVxGblV6FX0U25UFt/02e3qn4YcDh+b+LT1m9g
86krTuXWv5EAUh9FWuZgzrfmOBp3y5rCi5CUBOUCzG2ZD8xT1GEj2BOB9jBHyttedkbaYFTzJMeQ
mRi2+9qpVU/QV35aizEgaOYbVtDgovyWjFAtbDO0HuJolc3WndvfnB36mY7j95Av08nuzYZwVPlo
Lv1FSsOP2XnI0Krdi0eAwKPX5aRk3aJkJ1hyA/HEbCpIUQSBHxJEUcQLQ1FahI45isvcBlyJdcar
SUpKk0aocfOjOWikgMzofktLYy9DpUP7hHQWMjL7eUFvidBud1ucLSzpsRQuscnPLZ7WgQlAm1Kw
FfF/+RmNKfHfsf3XhvXaGFSy7qQ/F7VsyEcwyVDOyyPqVlZ8BD8qBjshJrSNFe+zQ2zE2V2n39Xa
IXCvdTzOLOBZ+l6tG6J6YuDoDJM49v/BUKkc7+uGq9/qRMUIqmIWBy51un3JvRHLM+yPNTDsARIC
bJg548DqSGWKBiAQZ1onDW3jcOlvf1cIAKj/fcEEh9KA6hxWoLm86dl+74qMxdJoLOrcph5paRpt
j19Svjcy9PLc5O0F+6ZuipxM/2cZtWSKwWqxROPrgxXfV9WdQS8AbtbUrSwUzlniWj17BVOK0eJp
nnpHnR2WRyz8t/zdRP18qIBGc1Ddft//fvMlA3OsizkR7Ld5TeY6MSziV53WO7Mn/4PRozt0hKy6
FqV/s5zs3T8OpqqP61Ygf9DAZCwaQaiyXvJYEuJwV9XeXZ3u/IG5Y87ACDFP6sYNdpvSvszVQ2+Y
LRhnGO1Tl0No21XS6f39NHZTUmlkvJrWUvOMxBr5G4eB1INYTfo76Wnd2Rg71Jl9pA20QT1jRUx+
MXAkSIgY6EPl4YubRK2/1c59T/HCdK9p2WL5iL/H7ZVv9WD3hn2STtFdpMYC199W8+Aaxs+YchQy
rbaffD/96Gp87JnSbqHQ87vPin6Wbw4cpePg+n8UECeZVfJS6m2oNHXO2wLgBnEgt4XWMza8PRgz
g1l5fStns7e94RhvPCDpQ+29ewI8Kz71NwlCLExbpkXoX1GWoClTQK5w7LC/UaV9z6QZZJraf7ez
Q2NnoJtlPTKyw6tm1uxmF5tO78SmfcokM5zFmGUy2U4Zjch9T7IQz5If2R0TPlZ4Xw5BzLPVy4cx
bRIyntbIbUxQ873C/tpBJiI2g3f8YmniOPglS0y6AL6/h60uxri0C6p8bbzlMQM89ejCiLLLGPUv
r5NlAc8sS/sEperRViZXOnP1yiMGc7T1wC9Tbl2ci/W+5YnZMyPbGeokzlZb8UQMYgTS8tzMVnYB
pcB+y+Lc2BmsG2pQdzNbj0PVpmAtb9Ebxc2UU3SCuOcpO86Ot5/cGynUSBHsGJZGIikZi8fGxnHv
SiM9uxY92kTB3WysfFPDT7bU5/B7tvFQJOy7/3Wa64SDB7SfrVD+2Gfw3BuzsqIi8xkzT3hkfBwi
QT8a9QEMnx3bLlm8cN2t2klmNXKjUYI0rDyeNGKZs6rqH2aeLVK6tKOf64w5XflUrNqjUS7OITML
41qJSw8UazMMyI0TA+tiaIsIzsybREN2Hhn03WRVgpqIGcCQITs0tVRn7gaXqE1tpk/DfDYsbqdS
uc83vTpZAvlJ8BPH5uO290vv1GHNXGLjRu3myXrcEDk5PZg3J/fWx7rTyKFX6cmAmhd3SK/DceWh
8m7rRn3FPyIddmSldcAdLYJ+IpN27t5mYrriOUuPS+akJxfRfyCEm54NenGmWA89ohqmsildvK2F
/PlCVYru3ZyWV1G11f0g39LuaTbcOjaE/pA+NikWP+fBXNG8+7eBl1DqYavym9SxYH6ZUQSK1syT
sW5rSiTvfajIqhxyA67uZjqk1gkM2CMJ8XZVAJDlvB1rQ2d5y7K6y68jqPqLMhwZzR7XWq7tXgCT
jUvSdk+eoUbWHkIegGxFmrQE4E923zfxo3WL/GyIEsoN887W3fqQDw+oFdS5yfcjUa4wsmRq37nt
k1fpoFns8SLXLPF1gdYuBz/GEjpGFuwkhbU9VxqdXV3o1aEgP+O+IcVVc6sP2GpepKd/7cFYj77F
QIQNfHvfjhMHXDteZ7rgw4LkMCEnYyPrcjr4wjQfuokiYfDh7PgmkTKEzhK6jrmzF4nZFZT1Onl9
ZWWDOifAw6276YjlgpwrKORt0bKH145pvncnSzFP1FnjhT6fPAUjOhr8F9GgG5E094kBuNuFg+Hb
QW9mNdLO8cGw+TULhCFJRq7xGxNuBkBe8zbMpGUtpn7r910/hogKCzQbQq/QNZIDnOe2pjU0oO4X
lhCB5rRPc7+gVXMLFuAs6ER60xXzYzj1RhaafnNfrmv+/uw7OkDwAZDmpjM7knPlBB42FXIYvst5
qKEaT3zSjHmGG19lA2lmrNk19dav2XwTPvwWkmocbn1tiOkz6D7N/Ds3/eIrs5GVctkNF9Xbr2Ad
oDCC077zcvUqFQesWHwuhyGNKtKlTiw2WS1uacRLKMNGyw24IbULzahnlbSS5+ZM71YDwyubEuIL
uIzt4tPTIOj5C/qpjBltL3+6dfNiilhcvpLNPqXJOe3wsvjpT7v3I5ojLkLJLo8pDz0CKTsnnTV5
Mkv7A4M123vDORatZEFWil/DaBsv68SAU1GnFibO8yEldYKAFzcp/PbJn5xry4oBZEdDsMo2dhwV
xS9SfYqDrm4zJ65/22+sV1z8iG2H58nOOai9ygqyzQgJd2LukfPBOhqQ3RqZHZ57lOMTwS6YkuZB
+2PvIF49V8kws7ukWcH3DmDzyoy3xUEcSdRlAcuyfe/hbxCqijG5Zl3lrp4TaloLdE3qqCyYR3Np
EEhJFM7Mfw1NOxv2X55ntmdZ4uocav1gj8iqCuNJCZ34qk3+XbWLnu/rg+Zysoy3b4IjeL8zAP6T
IWeevKpGUnb7sqOEWY///aVr5XHauyT30B4y7qy0cKKaOVYZv5fLt3pupJK8ND2BcjShKjS0X6Qx
xxIVw1Zl36no4R4rrafac1MUlt6jllcd3cTHrFCSul9k8P1OB2sjS2T6vy+oTubATMeF814ooNN8
BkosxTEtOzCdJq6zHPLp+b8vbV8P53Txmca60GpMMEhd3CgcR8LKr0ztXwGi4PTvgY/DPjmmmq7O
/3357z9nCnBbfS0rew7+gdYP6iz+/1/572/bdmdgK0EO7VnLBsV/RnXGHotZk+Z/GCnazDYjs4o/
BR/PWn9OGkIrD4lCt+2gqeY/MILYP94QE2QcsH2oSCNydq6/ntUyOUia/LaYf1YuKqAMatcqz0Nv
v4uJlkKMd4TLzOcazaOZ14Fm5r82S46BK6fxJOZHy8aRVlXE5KRt1yPvqJjPNKq6WIRIaAy6jrol
7q2JxV7WYfTjU/8fe2eyI7fSbtd38di8IIP9NJNMZldZfacJUZJK7MkgGWyf3ouF6wvDgA14bvyA
oPOfko6URUZ8zd5r/2Z3YhwXD00F4wp1cCfuS68vmzA2OxZYffui+RVxwuXs8qJZt1GbxstQtNPB
HBrwxY2LzsacETdxngedqR/8qR6ieviMzYmK3ykCV43Me1zT5P3UqHxi+44t6UPfjtiF/0lzZlfc
g5pB6UqYusFdMOanFJrr98gGwsd0sdIzRLUxPqa6vbERrXNjzUPQOHWEssePDEEaqVOaBbYo45/v
VsmRaMqrNHsyKGxfO3fyYfRpVECw5xGnGxXcylFhCGHQGcC/YM/m4HK0b3ZH8zpRUM+DH+QVjH0z
RwfYQ7ZkilGG8R7eR+p9ttLBB2q0AkUCN4Bhk7GH2O41Ju40cNrCZswwkw5pyPhJkdDJAntX++pC
UIofaoX8qDMKPr2e5pOXyWjJpAU38dGe8ypCqPNaZwwvC7wkkNyBciS6yeTTfYWi9rGM+N4N9qQy
Hx4tn6D5uELjROf/ZRAI9lSUzD8GeW4mmURdMT2lpopDhwRRwxRkTWnaZ1rmy27GLsVKBF1hVVX/
toEJy7vtElwGeB5xQ8dZDPskr1UwTOvDYLjUXi4HT1GPpK80GqoI7NL6pqPJXczXma80ZFbQevnz
3FpND2z/KB0b5fOqc8BZ3V4ZPU7QDhX9Ukw3TXCf2tJk5KLBcef9Qzb8kUiDz9+aDFZ2y5saNPOc
Df41za0CPGUo64tUTD7xygG855ZxLQvVCyHmY84AWfV5EuTkBtVI9PZ206+HZKa5K9LFC1iG7bOM
yeNSJLglAIMBpkmoWIBcQq5kBeIGnSSFIR8Rs6NJ5Hslt9ifQYtKWMCR7JaHarJT9GPo2X/+wrXD
QLi2WlJkeFV2XvFkdXTv+YgeVXeV8zAn1eeKlqInvxWvQkMuLxNO4uSZSSFFzc+jAwE0Qw4Cv0m7
Y+SdRr45/2WvSWZS/FfXeyJX/KyF5aqOjRTn0iDRlHk+v4+4H8jwO+O1ekRK/NvBGH5vFqRAlACY
61R7ENL7RFS44hCovhqCmc5VS5gWowVYAOLYkNbJQnZ4r9Al0KQmv8vBbTivDDwhRBrvN/6qTkUH
nW2s79x09XGI/xpH/EP6wL2H6t3R/CbsuSlSphwB2uGSL9k6WA8JlVldYVhbJ2PVnivkD9qYo4MB
Qo/SC9+7zgC3KPv20iwu2MlBD6g1P1dWMrsum1k5kSXGiLr6MCdmdD7wq7kpWDK119TGckFEaUlp
p/Iz+7erM/NgDetyXEi1QQ1bygPjaZxFs3rMWu3OZwRFf6k8jIg+BmtrCvCelaeUdg1LMBOBTNMP
tRgPE5vA0f+KLcKT6wERSjbRPHfYDt3V/PJdrEtkS5670f+2Bt7oUZ8vBpULs6jJunnUZpg1yn9z
tmYRWwYzwP3s7O2KxhN/M2T9fLjfWqG0zsEk9VYTdPkh83I40TEI3iEmWSQujPrmi+DnV4mUv1HZ
SZg7IsOoTSvlZi7zRJ7q3pio+PL13qzrX9qKm6kR1ONULBYbPgbFCjgjg4aBtBMDM3+x+ocBVzTP
qEUGZTEzYCKaeXI+MEG15wJE/d7Fmh30KzF42LFOTrvxFcnA2BVV9d4mSbwvteqXYalxj0BG22v6
udE06xrNJhcWen2jpo3VCUKEetQTUMXgCU80SusinpNrkz7ZY8dHwye/n4WSh3own7Uxeaqn7Nth
WXZAuzjOjIDQih4Ju61CIHt+6A5sfYFk7SbIfizQuYKqVZxiNm+7xbCyg0uUcNOYjz+5noWxxJFn
1RekUGQGDzQFk8kxuHykGO5PLVve0G7QOscZSpqEf52Luggt0XDzSX83ES+kaeZpAsDsqSV5ksnz
ogYss9zvMWyvJ2ZcMif+kzwpg1S9ZohPeJrfTbOmC0eFyyjpuym19DBDhKSjYOfa63p6Ag7LPrwg
AEGZjGg6PJ1xHBOOlf3xOp1XT9HKDJhR2RDlj3KddHbNKSE8LeJNj1l5mprP2WLembp44L9lOsV8
lUOH2nBaPrIemzZKtebiG94jyqXuNCQaS1qVPIkWOwJxbIToNEUatJsSM0sScnGzBeljPlxswBUM
RfK/Ft5Y+tL48DOJTFOlaOvMR73aeuqS9S6BndR4W+rwUv8xO+cBZnF28Yn8GpaB/PXBfp5Eyr60
A8FlE/Heix5oGiHjiJOPjS72mhQL/gfjfjN7OY6hBTMeQj1mbe0txWuCQ5n2jKum1ZDOJsK7NhN9
tJHjmKhgwYZVFrQWq+ly0YuA3/YhQYJz0Px05LlCm9qC/iGBHTo0iFowcvRvjr0+pADkIvTf19bk
juPPmJxbiI201bdS55lUQEbCKWXMeO61ls9RZse4q80HS9epd8RXUs4Ool40arPv3zXxyPg8BkSK
6SLgmSUnHLOy4fokqC/2cR3XA6+QS4QCz9aipa8dVo4zQ1xmAnAS9smJ1LVy4CGW6FA4MM0LmnOg
WA5HZpEzsXFpxHmAWK24DsjZEVf0ybfcfwgU152H3gz1G79HY45ROv4zPKO5gm0kyi7NnlGVfMay
GY5GEy5jtQSczIz4HDePkHiQBW75CBi60Eyoycp4xWJUYgEztotnIbLFjRMOyEwyjMyLBJogoTtw
UG9svpkrSu7lXGqcRSaOvCWFN+P1+xXxl2uTpmbrk09r7/AK+ai5Vsn4bkbQSm/beqHeG5gkGiPl
TeDNsmNEl9Y2oVi5YHex7v0yumm8k87jwg1wsDIOPmsmAiTWzIQkgvVTaZa7i43yQeRwtaassULz
BmqqupIESl+Rn2okTrVK+kj68+uC3TKAg5ud8654cxY2t73jmqHvdfJF6XeyOEojbe50pBUMt83i
0PbFbSQBhwkv8zaq2+bSIGEI19xqWS9BcxS2mB81jZUsAaGy1TxaP2vXKNKdmhosXFbX+WEmTgTm
D+lPbbUnRvizQ5JyIUdVxejbqCJO9mQQZtn+AmmuwtW1v0tfObumIqIQq6d1ZIGEOQGcBBojJvLY
qFF7FlUAr7oNiNVzAoR0EA3c8b5JNIZGontxkESMA9s40CrwHHbNPKJjxGPqd0V+anXRhoZzLk3c
I1Iq/zwu1K8FdF5sfd3jqNn3a+HG+0Gsm4Yxv6it2kCUxE4v4a0cVvQl3Kp7ZufybCZgkFfGMSzv
KapTy0T/bcKIMZH/ZObA8Ut4qo+X2rDrMVh1b1vb29bBtkzFZ2yF5NYnQBfHPiIH64ii9LliKRT1
JilSrKdPupms56lujgxuiBjOS8T7cRyuifrQBjyOjqo3SQWfEznxWE1A/WZWVNDGXq2+sEK3Ni4J
cCNc6fkuWX30ksrFWEGBwxVflRdjGsvLz89MC5E2N88eehKekZ6iJoOSzNkfkDzIU5JV4x2SZXAR
C4S2LCWj0H/I1bk1simK+yumJ25HR12QWzmvOCO9fUrArG12/pb6mB/LutCDpP4uiDYLVgdZpJ+4
70ns9ida3qOlryRvGPXL9K9ndR3Ny/i6cIcGnWC16wz+nyZrSzbxZG7J7MEZ7d92xWiwYbHMECR9
7G3jgal1fFm1OH20VQeeVTM/ZWJGa2tMBwcMUV3J6UKYpk6pjLgwrTZ0uMswV3mAUcwkJm2zfGtN
+ThNWBhXSwsm5iIBYrjfte0c4BkhayBvBFhbX94tKKjRGzB3wu7DsCrNFP6zNKhj3b8zCZsq2Kvi
3n2jgjXRPHgfGTMV5Iaoe3PguhCWuoOvm/dObEFAz3UGZXGSYPceqj2d/lO6LrQ6Kv7oiu1F6K2e
qbn/WogFgwNhpLrbUzNa2U1T3RvXGI/faXX1FztZON4c6zZN2wwULWRESDN/YYPokB64tGxh46ez
BQAlX9/1sjTumOiikd7yQAApnuESyxC0zrKf+KYvcaFHYq30J3a0l4nhydlLYihQAJS4FT5rZbhB
23G5i5aGPlVCe56FIM3T4QhHx3/glxCy476M6KJCUTlRPRnVGf9AdVaFfWOTh+x8To+oUN51GycH
5oOry4ukbH5BWdmfvUlqBWKtt6p2aQrUQnZWxVyElpEU19WcTyULOlJkxLlyqmdHmrcewOXS/Wsm
7xmvieKtH+tUHNdZ88lfSTycwlwd+7WTHyN8co7nr58VIGlgzXnMYqJxpwm7w7yuLDZLBqQ//+bn
h1hgm8rVDBmamdDck9nXcZOVzN/5aV6UVWClGC/EpJgglSXGg7nnkM3dL3K3Xiekpechp+BG+pns
f37Rz+/080O2/Z61hgWejFiovOqzq1M8RnB4ZrE8zoy6ULLnDDO1rjvKVRz93Hpqp9lnpsH3cLcw
FqBMMn0s3+2z6egTVvt6YMm9feKe313QFVQRYhJ5XPqvhZDYVZU2Tl/rtUaLrIeYQ3lGR+dYb4Om
nx8md+C3/vkpmDjWds2l4pFk+T4m6+XnhzXeTmR0AkTCMwlzuo/UQdjUG2q4LHDP95xEnDEomC66
KXG85erUpFnEa0dG64hcsEVUZblkROjM/ycd6ZwxWHtz6DZrW9vvLXcFAEMLWbny3Er3dRiXo1VD
HG/X8RivMAua1hUHaEhR4a9ZiA7tKgtc7lpe4+lsagw1uAZ5ij5QCDzMdLx7zScbYAEoJnvr0OsZ
oDfqj3HyjgV3KrAgDkzH0wUjudHbuxgLGTp9GxY3jm6NZySVu6XDF+nh/mEHFqisPi4ZYj27CmbB
4HQZBJeIgTGQYpSeK6UE3GEVwVrayQzCPouoArI5ezeJUWFyL367m9unzI+RXavkrh+1U04U617y
Fu4zYxgjUOevXcnuJsf/Rj/3uroeGrripcrKz0Iy2iNRkpizPJjGFHvIlF/4s71w+OBAKz8ahat1
SSkpy61r9Eu+jkwDlLPLzUXfmxqxzvp69UI50hGYqwwHG/jEbK/3bmt+WAZOFJWNV5ur9tDqtn4E
AP2WaiPcw1TVYcuIGcyNHbEnerRLMt8r62P2uq/OBTY/uZRMa6k/QOt+ndk9FpUpj3RkHXXOiPk9
R/iF1OGDFfjIti2J8onNSeauyAQQ7VltFcQrOwlrGgicq97ykcS7xpOvfrrxaeq/lq1w1nLjd/gI
DDttdwp8QY8kIewgLTEVZPktvOYE+PDFnhxgR17inA0ve0m6BPJUhiuslaVCjrpfCvZnjWySU4U0
w8AjgfiF+fYws9lnqaSt/dVgFXzYZD1RlyTn2FkZS48OH0bKfbNjyI3L0+lfld8nR020eKt9XAsm
oSiA1/dLydeOifkXsJh/tMYCn0qsrvrQdac57qNWdJQn5PDAUgUU5jzWiRef9Kp9cFw8hVjty6Pd
IdZAdb0nSpmJghMkSX6bST6Kiomt9A+S5f/TgF7+7zQgQzd+Pqj/Aw0oGpav+ut/hQH9/IL/hAHZ
zn8A5bB1zzcMBpBsGP7b/4QBOcZ/mK6P/Iz/ocpyLP4z/wkD8v7D0kkL0XXPtT3bsiD+/BcM6D8M
bJGu71uGa/m2K7z/FxiQabvQiOT/gtlB1gDuyBW0L67j6J5u8e//fD2Br9/gQf+9syfu1wRgsZ45
Tz0wkyavxBElwe9mcnOiwEoWhsqJhNGZsGoMk+WkEZATgCtwrUM0cTUzz9vEPCcC6sdp6/LbDJSQ
q/buNUgRzlLP/rVdi5YprzhYqR41R5wSJgg0eRXYPXFfm1MecSJgb2v+2RZtVkyk5b5V0zkR8lSm
iLb9GfSnXFnIzSPQRiJm0yHqGkSGEzsIYdSHHFn0Pr+Ofvu3bpKnZWL13cH7JMhoeF6m9IyITuxS
p2cQ6k1fwoQ/XWJjqNPhYgpm1DFeFlLHVJA0lUIIywfgyF5yAKvXgYlTILv+4MId1FJxYz6okVzW
OuK6YBnz7DrwqLXKUdV7MwGcBl/zUiH/23d4OVO1NoH0gAZsUygFoCArYFPEtnefC7rchcrhIJC3
ayuz0iYnAKKfyn8uKeh6ytWp9WiPCMzdZb16tWz3s+00VN2uel+X9aHLLLlnhPXLw0mQ+OWD14v7
0q+ZyyPg2AHC+kPyFQhtynIidGBsiqiamBV7ukbEYt78mhVfV+o9waDgr/emA/lXdp+Ww8BZL7Gm
j/6OVmzGGlDdMomjUWni282W5x7wn958SiKumJehUU4n9G0pkUIJe/Y8HRNsA+5748rb2mnLvp3F
cOY7Gk4NZH2/djN0yn7QxvKVJ6UJKghZjBr9z2aRfDti4EGZVcEgX5CBI4cDV6ghT5K46Zd/ng2q
w5yNv6BZr22GittR2FKH3yjQqFEtluNZTS5aNVeUDCBxFBck5cVdbugRfJEWk5F6M1B8bau4lwpl
OMWrvXfh5EVpX161iWRiBDmRonhBeu6z86lLoOtxfhnlC7CvdtfGLcYfJMWrVyFJ6HPsmnZ13aYB
5jnuB4OXqjSiBq3/DpPt/FJ4hw6U8kiJifh+CqrshJvV2RXSOAKKmc/LmH/aSEloM2fcz8yPPA05
PDUAW9mpKxgFoEgvsMMbfqKHALooOkB1K4GZJqkwRjVptTXVJU/Y8NUW766CTY2i8g7FfXtuh7+q
LP3LtIGVGF8e7QV7w+oSN5Ou1BetcuSD5tuBnPJlLxBD8kjaz2nKRdrppDXaEI1wvjczs5EC0BTg
RPHSlB4q8849Y3JBDJ+jGu5VHAyoZ4+jzzKPK9TdH9TSE+KWHLQk70KdAd7B3Ow4DRKCQEpQY/PI
5rvMW+PELi3c9ut+rkn0S9JA2UkuJwjyvd4LQfBSOUBbqtG7lzylSWppEUxAbdfjcfG96S8SC3Uc
K1YfTAHePDGyFUom4p86xdIirvMwzVzoRuIMJ0ZghSzXEkx5bDMfBmmE6fC+wDGEL49o+GGbUpIb
/IEKjEd00e1I8MLoarRZlwDSbFCXYNhIQqGTz4MS8jmP5TGu7nI6cebTTsGoi72Xol4C4JFHUhf8
eVfnULtkW42bIzArfbzJBZwMJ8GQ3IHuMpqGGL7FCGMLZBLpNV9828oLqOinYeGMGiZrgQK6NTHZ
hGiqBSnDednaT+W6jNdqtV46qZ8IuvVPSoDKoqwt99PABNZPZ5o8/6zDyTrl1g2eBLOLGqOvU+gA
ynjKYMuHSo2AImLybjIo8kq5qEF1b5f6BWl8+uYkeAWucbS8LD0nwJEjb1C//Th7yKqteY2TcmcR
BciOstzFsXCulV5tf1y1rTz9XdXJP0ssYDYUGbCzjnLaQlmSdmwmqxz4ozH6QZwQiQxDJ7aZKLAf
3omet4UW5hTzskea97tAqZ0Nmrj4OZiZAdcg+cBXX/Gh+I3BOMb1bitymxoAQuF1cdgUd/rUdRTt
ZkWJitgHT4sGPYQYSKQo0SgZv2UFEz81W2pnJQBjRo0kQ7czSXDAGtuMeN3yBlC8AZ57UqzF4Mke
7GfDX5/WvBvo1X3vgI8YlQ29ftcPLCd93HINyFjaA5tjrN9sg9BcwHOkKqdwXewPnePeXrg0DWPC
m1BjP57d8h9r4XwbDj/Qg2+F9zgfG9zGh7RuX+d3y6EPXckl2ptTfD8sBPrgNh4pc/XWJ3ojU5FD
WnBeds/FSHe5Dn9N2BKHBEoPhln73UNKA08Om0Bj3Q1sytMEwYc7HiCZa/c4EvAi6HVQ9PahrKQ8
CkrynWsgYTMHZwkJVzlMdq+fWrF8cTmyQHUebI7nD1GyZLTBNgvnBrjqTzPAxPC4JAspE24k+p6m
d94W3C0Q97c0I+uxT57JtrgkxgoQSW0yN+xNnB0nvX9diQk9uAvyAg2iyB5uFs0e7SsogCc3wdjE
5oJGYcZmugxjckLT9wB5Kwt7O5HAxzw0yXDji8plC2FldohqpiUzJz7JFigx7jR/p1Gh13W6REPq
FQRA9qGDAhapK5YmgG8dCTm9CLwKu0o3gmwlcQai1iXRDeJJ4vOG2w0NNr26NZzoTavAFvCp7eyA
7uVaz/eJg/EFLR9hT3uTGJp9Xq1POVS8wPTqX2LqPoxeRDUkNsdtj/qorv2oP8SJTHl6dTtUqJc6
cacDNUfSdmtZmTHsfhSgoRKteoTXvLPyOhjKkd00MTWloz/DK3xh3MsjCKRm7I2dpLxC17gbrPJq
LN1LwyqVthnscTs8GpvXeygfdNEfE01bTrnqjv7Kfl6QerCLm+GE4OKF+ALLlB/+JB5xK4VdOZDT
Cl4mdhAZWt6ryBla+90rjeAnM2zs+RwFTex/xGMXlLMunxMAxHnlUvh4zR+SisBlfTPfsAIApse8
RbAsu+lILHpA2HsTuTgGdtVQIQWIMQy6E0CQWXPDpnaPcdN8E3nGTMnAXekb0Pp6yfLDIStAbfao
YbSfHPTu89zKc2ElfCWxLXp5RFdP+TYgqGzn/mKuV9Ot7/VxufNyLd83ctMRFsgrtUjM3lkbGCjN
FZl3iLTR0JupoZMd24d5u3S8MnY49PS0fZlvdWIot7jwCSfO3vuZdLfDfdPmf7MZZJk3uDUL9gz4
vR/22ChuWYFgjHhPluWIP0DGDJZP1uEB+9a5MNUrMD8wA/HbyUlNeWeZ2LYrDAU6MZpTrn9jUXxN
Jug28XCZnYUDsv5jzIziUQ6Pu8wbD0nLDkuShrinZiewA03568yCHkPvsU5WPhOsMufJvkBhYMpR
9CdFPw8fIRXXgbQwVVYjeQvFH2jM33rGAwSLiujMhWw0M7tN/a/FQIso+j8ine4qfCZGN3+U9p0b
My4iuPPBT+M33YifWsE+WaJ6RXvkbUFLwAtrl4KHsdHeH9/swnop0qQIsmm9GzWXwGcPR7VhB3h7
wSQN7j8rfay89GlMgQb664efOOpp7pzLyvPM2Qz/mr8fqXMHt8+/YXe+rtlLVXtDmDA55V2qjnyR
ZPxA01wt7MvzaQ0w5rEl37hpTW2f8qrfjxLjcTagGCpG5GmSfWg/Sjr5utizAcfXuHYodU1jjmBv
fIxThR3Zyx+txPraHrECSRL091AwB95NANB3Kwb7hOxqKjn8zwI9clL/aZw4kgwkGBttNxMqEuxB
awiOzsFqIB60sTz3iXjlWSzjDtHgOv2uHbvddTCp8Vk0KYyFdFQ3dwYOxR30TajKLRGn3oBGNjb2
HMIr8oPsqR5JAlb6L0/jWjYbMxDOCpZjy0dNWXvYafNBqF1cgtRGsdyG8bqcDc572/1rMCEJdDoN
9MHLnYveqxT1uWzWV1UwM0+x2Tdtz8FoK7ARGnqm0v2d5vocFLP/tto8/cvY7JkbBmOb049ISEtx
nUSORX6DWX2Z3RpVMnVp+7JfQBYgUE0xsjAyhuPaH1krG09xPZwRtAZ2rEXw79adrDQeb0H0+/Ix
rdaBwo9iZ0PYF3P8qVnJK+DnI9+lC2mjU+BNpJqpXWewSnDkH1mWHUvMUux1iuE5y35ZPBr4xshK
9TF2jsOwh5VG72Grg4cMkk0RPuo/xsgceb1D6Aiic1jvlMmESBbiQ/JRLEp3ftu3rP3ludXfxUwd
/ug5RtLhZs+jfvoBk2Ahg1k0Mo8cht1M5xxSfF0df/meSDy/d4cHe5T1CfHQE+qj7wbbQuSZSTRg
6YKZYf9LvXRPuaqvsxtN/UQdrRWnOqkwxMJnDRIACyGrcsTzVM6sGva9CXIUaSperHZ9chuDaxBy
43vex4+OQA9pK1K7q7w196A3U96g9LXoRDB0Ho3t5uZvuqw92+2zv6K0rGtFVSvDbehoF8uLQsq/
Lo1/MNh2dmPF7jfOkG5TZGr5rKKm9v9OaQMFUs8eMwupUq2BICXdTOxtGWRFjjHO8ha0FWSy16BA
yYfqDmmJXoz0U4QAlRVlDLeBfw3r1V/s52Rk4WbHLhVpA3WAVj8i53M5IFc4VEI33k/ZJP3z4lpU
WTjGQK/s1nTENySr25LiFloby7mf4+SNhA9cyVBxQztpSeOy3fe0L/YD0NxonWIVuhL3R9NRuWCl
ZV3c1ke28tY5n4gkoNxkooqlWtfFUZDP6hXTQ9k7zQHC9QpMaP0EvBKxWUtD1qlzQDUOxE6kedR2
jDD9tHiK0/y+1efso9eIPB7QSKOm5iuRJP4qTIEd0pne55pBtIvsMZBD/VWmMxYekGjVvF7bGeXr
/KFytBxe7pj4JIdz0psDohw83hauTtRBJX39oEyOFr6fGBUz/hRrd/65kTsw6ZCV6ncUKeZlQtIc
dbPxnhRAARFnF8hFbnABu2MiBALJ0W75aCfnks+QJ1ynmI4xx1BHmHQgYaR9GRKdeTn8FnPcQq60
jOvPN3vpfSYhw+CSUg4orxCgAwVnrbNON0QoxLjl5Wc3cd1P4oDuOj80HnkoIIOmcHKbmm9F6lym
+Jvrh7OuccPCZ1IhKqxiI0eI5Vhu4GbGdZvckHqan3rWujvR5Ywztijcmml4Ng0ze1yvPuBLunfw
uV3bHulIYQ+gWW35lNps+Jdiddi2ziLUuNmf7OUAspc1agG8DoYza4qk/+cUGT561393qnTeF/6i
nVFIgVPzIwvr0X6secLdWTLPkPkYmp6GN2kG1GN6r2bXVh8UjwWRHVHCCvwoDLo7oTv5wfGLd/Lo
nnjeoLEsjxV+niXnEXYUk+PWkN6lUfXZw4Z+Ui5SKnDP2aHGobz1kvGNhF50T0ylIr0Kez3/piMR
oSCMUFLi5ZlIftnoAdAZ2TW65+arRS4eOU7nnz10kEBgxj2xdSluCFxHJrmlRSbVSeXjGnTDfNbi
Pg08DeE7VGgvrLNY39XZ0F9L7V6zhoclS+kB9Hde3gcNaNUxlmoAhA+LJIEQExjz9uvx+KYWb5yO
ADWKJ+74WYZz3snTEivvNNOahHWipncVvw6kgASrQDCnanTVi1oR9OsEfyIUPrt0T84QL6hHSV7C
0Pe1mGV8R6rV8wpWWZLecVrzv/a2ABpsCSZ4cYPFnLMwy8HNmI4R6CUGNpdmoZ7Q8pgFimWbERTc
w7zfd3GBCpLKO2hmgtK1XsdRIog8lgVIDk2rJvALj62Ce+TLNdDisn2EDAoMI10PKh2YdpQmUyJD
cLQaOCNY9tm7Yp2+p9KgoRydNOyAuHaTlCfgKKSAte2rapgzavPELUWRyV/Z5CPRp6vC2Di4D2U2
b/Oo5UBvZO/a3v2bc8cGML1XSLu0cSUEP5CGtNBEjJz1FdVeTujeMME94XEem3kJtcV27+a0RHJv
HCEFr/e1/YpgrrwtM1xopyqdIP/U1jwB2E2AuD/095mVg+zTx1cANocV/cvjaIHapTQNV7ftP1bs
FgfJtbZ3FvWJ2Xt58RbBt1L1C3BbPmcxGNkpRdO0n3DoHnQfkpU3mW95iw2/WPuLtGkA4caVHfGm
3dqASayoxR3XZeOXf1XcuAQQyl1sgmqSOhJGYbYHTQkElgm8x2qe/iUcey96KGfkBp0+3E0eafSu
rcqTvYoBOMez3SdYIzZsTrGKnHKmvRE7299ivivGzjQ0E3sizUkiy18VZlAsQ7OLg1hWhOo12a5m
xPJk5VRFjW4VRzR+3Z6kCPBqc/LA04v+Y6oo1pb4r6cx1czfc5w+f1VV3Q2dKD+sZguMs2brVPbI
h+LFvzm0mijJ+vZ3UQ8nQUrIg4y121wq937EtlUUbvViJfN4tVLnLe1kHRYSDFTNRU2ia/qJnqi/
8xgK7WV7WUpPv5rTol9rJ7eD0kzNCBcyWrVkJIUyy83Xn3+Mh5Se29Hq/ZTo3ltnr7CO4E3dpXbl
vc21DKUOqRfoiDoAaxMR5q/l5MUr2hsQXEwMC/Urw+w+xu17WpULw84Y41ClNU9dsniRWRGlW8oq
u/pz9ZSN9FaYkMZ3l911hN7ZDomX+Sb1enqOT0umj38rEi/3felpD+6QTHtn40xjspwQhpawZ1D0
mAGLUqwGDUK2pvkwFV41pDTqRZQ1dydisW3GYD3A0J8Q5H4uJCUdNb3kJtn+cYjTAEfPF2Nx1L5b
1g6Cc1KHXDTi+sTMs/sJJyQ/xN71jDTPjeT6ZcPzzpZbPyWjy0fv1VCDSnWnZal+bYeZMGZ7fuom
VtSExphhymlAFeweCCUDsbOl0fa1fzKV5F1G9aZVToumvgS8nzjVjcH9OzWjCNkcoZcZV+PXMgJt
0OM3V5FpZfpwJIUG2bLEnnDl4vnguPciR2bdHcPL7s6oyaPR+D/ZOovkUkstucjth3GFI25m+nlU
DQq41RzOaN9RW6snOWn7drOa4MkaHzQD5HkByg1hk/YVO1MKuAgf2lJ464mNdPKYLgUo2Kmr/swo
873r2o9MYPhJMhPjtf0El+L/9v/819c0LDQ+Ddf7NyXf3twXv8dMZoFVesVtgRJ1LU23DLGsdWFS
Vs0BNx9G4i6vH8xspnibnc2LJdLbGmtZiLgF+cvdXMn13thYqdS545dsxt8bWeypcZk1NjjSZCaM
Rw978t7o2vSLoIfjKtf+H4XyCRGd80vbXl3Cwmd8TR52+9aSxzHhuJPCvIqqhg+fFRLPRrc9NN78
1hLvipwN2ftqON7BkOlycgqPoa4usg+rzhlbjyMJagofZpsQNOkyuRyH/8Heme1Grmzb9Yt4TAYZ
QRIw/JB9SpnKlFJd6YUodez7Lsivv4P7XMO4BgzD734p7LZKSrGJNdecY2rnkc6S+rWsXmi6jl6o
lT0JX3godikL4qVOfFbqPa3q/haOXX+HBlpv26UwJ8ke4RHVH4KJbTdo8UENXc8Luhv/xDVGwtb9
M80lRF3eOrt//raPzGMJ/jqDp/WAw0k8+xGoC2XWmqYIUl9OBtQcJ+E1J+Gws3QT3kYLlS4umGJ6
O3mjdA6vXBpqBpdR3Zzc3PSpr16N3KFLFb/scpCfN2GU6G0bIe/ahFi2LHIihm8oPAmlNCtiljOW
fJ7YPBI8oj8sz1d5a5BWM413k1TY3PIaC3oXZiEGMt5SE+KGkd4XvLiI2yTGkZfoaRrou02ywN/0
FrXIHgMeCgnUR1Z12K+zBFZq/AMw5CH3+TehIe46zVKob7YDay9txJyzsBMNMQCVIgjvplhi4hwS
yCYVyybLNteDKMuVGjREjnpy76Ns3E1FpM8zjrBtEHlnzXAKg0Me4NL1zAiE+m2ZX0QZOXt3oY9r
6ZNXbYHKfffdTDBnCL191U5oU1xG7rSPh573QhkfDQ68qZvQMe14Z9b4V3Jl9z2SkRVyG3WOxBxP
HiRXSbswy1KO9JmNYsQYfiYLcqw964EabMEpNUY4L3PAPrK8cobAptzia03y3l7OA2y9cv/UhdQY
5P1bOEesCPulJDfO9IqCC2whspCXTCdYVAbr0KWcWBojGncGqmrm2ARE66zZD2hc5r0h0nJj8doW
05JyCfRtfhKt940EPmw80PkrTr6PYgYKZ1RvtuBG4R+AtCJwWY3gKhszphvOVSd/wLrdLekxC5w9
fqlkxbYKmKCQTCrmj0ybW+85aj0aLQbk8I4ChWhVtKe0hV9dBGxNSNm/t1Am11k7vVotdJlgxIiM
uRiD7S7yWvIZUfM4RkxGKEyLUsKpiHcre4n4b+iHGIpSUsEUzp77nsMuDv9fJrRf3OP5Q1UcqKfP
j/SXXjGQU13hJtRlJgfcMRWAOsL4JYOIPftfJst0fnDvSTbj4oK+OEx8alYoUaWjD5bIwf2Y5gB2
iJ+0k/cDEjrRabWRcd6t3f4zVKLYTRGbMCOqT5iRcv9YhUeC0E/sMb5gwvkswroL3mk+QEb0GjPe
OkrkNbMfbR9fMlvV/tA92OCrV5pyj0OaN29ZPr5HMa8KHX7SCgAXu2GvnE0090VIaNL/GgEVt4HA
r9wUHLMGsraem+6y5cDGXy37c2Zhdu0w7Kik79iUowocZWv8VDk97SkQZBxw+GQtrN1KQaYmdfUR
BdGZcDeOgfDb7i0UDRJC7filTKALKuPKcSXrtWHun/lhbjW9H5UKo3XugSNLoJ/WvkQ8nSAb9Dq9
DaTxTOBCa1qLI4KG6VYEwVeam7wdEyZiV1Wrmgcj2Rfc8iZOgbY1CcKa+BpgVY7pV+NGXzmMpQ2N
o5fWminbongDzxdTlcezueHxvy7xn7aEefBRM6/Y9aj2iCbQOlpmPRSvnoaWNUINa8WSFAaVmSvp
8lVnfvRE4SBPf26hEl/OXQqdp4tcEy9p5Sznn2rboTGtG+iJkrq9Vae0v20gdjck5ZdoUkaLCwIm
iTx6gKg2TfhaaQbIoUJs5pjTUFOlO0UqgeWnQKRGJDGLhQEkOF8MIUGuMOIsNsOTpJivXtdxp9bt
wN1PAaJeJfa4jpP6UoF2WAUdPjNN6NxY8sQ5ubooxJ2nfKyrquXp2OofSwW3PgQGkJkjtC37jy0D
64DEUG6G/tks4nclq89kGNRuMZ3hirkozGCcMpyHwYtIrXFs4Xi5sjxEnVTODEY8D/0wh3Tqi5s2
yoObUOxGkoboNsZBFyj4pLh6l94Am3cKx1HvQwwPYcJPtqkNtIX0GErn22sIPVOehTw0AKSesZKm
lOoxmFX3U7cE8oioYTrEhUBvFMsbL/pOoTSa1nzPvuuUD4257prga2rdq1MY5X3FM0DpdJ88ZNij
Z1ldPKG3KjZ3AZIjtIQdYjg/CDYq+2T+GHV5sWh3JTzH7ARs8aMpzZbuS7FyHWz91DisDBjukP/4
WUcdvN4pdO7jOEFqnow3Is3y1If62UvztZ3DORiVuZp7Z0ZINYA91P0qTN21B2/8WI1ASJ0SyTqk
a7hqQ4Da1oeiQZR/cCu48XaMNSDLJmA6NGKIXl+CfgyJtMqTUSJ0lDV90lR63ffam7bYymCyS3XQ
3kOXK36eTUKnVZKsLTsFBu+zBLTr7hW6GT4zml6sbPLxt4y8I4QZbnIZJdtBxt9QRcjHDDBxmol2
hYTlRh4v3XfRyBcrEpiVeJo2MY0wm4FFPRtMcrxZSRZndnh6I+mta0gHnNv0LQjnd3gNqNziSTjG
WyQt6hz7V1yKdwi9qFXDeO4GwT4ugRdam+QQKYt/1mGod9xpJ1bS7mYQA9eY3cIoA5TPekutReM5
K1yEX3HvmWuOOoQtuGBxnu/CmEAz0S9jY3W00JIpvdN2dxem4QettIT4TKJjcVuzjR65SVOYxia0
+Uiwo4SHOhAWdrPU5B7mcA+suJzwCC6/uHX5YEfdJ105v24KDIfgMNYB+ZRU1raarAVYzANU5xfT
YtM/UKcp8/xYGcAwZZpw/OnPU2CxQa6B1EqOaE7aie3cYMtsFbSghNKBbd07O5CY6gAZApxSe+eb
/idrpPs47299rb/LBj6dHwR058DS6GcSYTaZfliOe0e/C+8y9MVMqo96K4PXKNYoykWmEo29tmFV
tcFfM4qPlo7LFUGET2vKiQHTBYa7KFyn9UEHUALC0jU3tAzszLjex+bUUsRG7tHqkVG99AXdCrvI
D3xUmyu0/PFd69WDgYRaWNp76gVebevQx/yGrp5e3UGTb0cB6a30p3Nn3isePgpQ96Qxcq6bkV2D
ymgRCZxTFnjD0Q+He0hLB5K/18nbZREPGj5ciBSIBImziFyDDWsWv3zdHNrIO4lC3zACEFWy7E2b
j5eg0aSrWI+WTviNGFUgrWMFsJq/vTe/AtUBN2k6S8eR3a+7hNC5RktbhbHlUS/KZt7DCN8JvMZy
fISgYR6rPHz0gdoRRcDU8C05660qt/hkvr8y56CAZbQUjdCcYA2yY/WJ0f7DaUpehjS/BDOveUEi
ZuV3OJeGoFpnbrGRpCO3nJXfwd1c6ja/Umr2mYL7W1V+zytjCNN1hBQ3hP2T6tjSOR7sr6H725o+
qm0JPoO6t31s47fW0bInKXu5Teact00PnZoQFgsth9LSbmNZqb3q9XQlWXxX0sW1CqiFDqrxlZrh
91ZyVmv44K3sRVntS2kv8XN/tDcDOPh5XlsFZxTHV19lA+1ZTeozzdZl3pAeT8slvp2+mHH2ORg3
+oTahZl5VBM7KiiSENx4Ao8SmSK2xo3RteQEVfFrh/iteeXv85BIbZ5WHwb38GmSyWFogZMltfE6
azRaM6TWgO2TxNsbPOVKgcudWxL67lZE2P6VpVOOO9kTUbjFZAXPFxMmKcMyQNN5lhn6uDGO4wNQ
uOmYYWM8dNpor43FE7miNv2PKusrKYvxVyqSMLRjfM3U56yyoDNvjgXUj3MAln6K5O8V5JRdb2X1
jTGeiqm6lJ8um5p//ndHOA9J7dCcnC+qBiWT16SYjb01pKCbaet9yAe0RvTa4TUynR/sJMPvdFD+
XP8mHsbtsI7yV8uzwm0u7PCBadA4tjwRMGemwXXs4SQzhLh/mnk6N8sXTF3yFtzI8Gl7tcuq3Itu
XuHq3WjF871jj8VJRJwsqGbxbl6HU7HlofgVqmb9z/+uC/OxsG3/XVAXueYYl11HfqqHmUO3psSI
TozwRdjKXgmyKTruz1Xj/XALR7vJL1dTDDRcNtjFZlPdC7N9ZCLACm1CxVItr4YBUIuq4WIrlrOY
2dUuKIbPWHjPlZVdWml3jxkNi8RtuKA5TB/ngjYc4Qge9cPIvq7ZyWoajlkICU0Y+SoJk98O0Yy3
BxZ2H0x9Le12wxl5UiVVRE5JAGgKr6mPbS+07ypNn0yYg4lLJfS6Qai1Doxda8X++xyLby5dDWI5
tYNzhFK5SYqCp80BlTgi1tviriTDhfi1zxyy2YFrf0lJGdvA55MWnAQr4zyJ9G86Ni3XQvabLi/D
PmcRK+AkSYMlaQ16gBPDsBNN9MT5guKXovvFdsbuQIDyzxiszWmAF4aNsQOoT06ds87A00Y7nIN9
j2mabWuQh8m1YqhOxkdr5ICT2y3fflnfqcm6JDaOA6jcs4PpjuYvAA/z8MfjBuJaYOyLbPtrANPg
seDJPPeVPDuZZS73Lse5gHEse45G4NtNT/WiCfctjShSSFH4OQK8KnNpzsiBP7rDHw5Wb2Niy/Ow
4CrMQjxOs0NFFW4aC4QQqOVxkxOWBVjtPCssRr5Rrx12oHtkSywXOsE4it67h3VCusFsrFXQGMhN
ABzilvYiilX6WRF7Ib+RdVn7UCnvHsit3vRhvU8WJZut3FYGtc19UrgAzR4j/CQnn6zKFtRdvXa9
98rTsAU9Ri8B6LMFyrqNIH1uXcOjFHXIsjsr9N8KPXbLpUVYiwo00cnXiel6H7u/88CCsvR8WhF5
RhEyWDXZcMt13FF9HNyJ3hObsIL86nXi6FFAfEznEzF1PGbjqe2pAbY8dfANDi9drh+XFw418v1n
7nI9OLLAgquTLThQuONVZxEAbAAxMQUWU4z1KJ4JNMC+HkKn3OqGObo9epmYt+T97uwOimKOmYtN
UT1uyD4TWOJzqKDBGRnP3TIns5n9WoMFbKXiXYBWzOOBTIVH/naz9JhqEX+WAk7j2IOmYzPwaGUc
860J7lQJXr9LqktYAOKaCA9tGp0fshKmD7Zn7AUkw+N33+0fFneP8serUAPznWb6klhFjZZ1KhOK
EzRYLVN9G9nOrxNbo3twmKiC+oK/CkSjHshDdvKBuM0LCie2z0L1q870To7T/yi2tLRBpd8p1sx8
aVsCj50f7Yh5KJb4qjEiUjXt3NpJjijy9slSaMXyqxh7OPAzbtNsrve+c23a9KmUK9bMRHX4M4to
fLEWIMUkTk6sb34DBacYzl2bc+hxHeyGVDJgeD2bIToGiaAPq3XOos2e7bLCTBikxpq261XoUZ+j
JJlho4dh3tf3ISL9WMXFmmk7tVAKdfAWMBKzZh7TiUOe2Gal+xyZxk/UBj++N91YxR6o1wFclMTP
kQ/lQ+WewtABlz3mkNta4wnqDSfsEgUJ8OYpLgjNR3TUiVIc8Osek/TBm4a3GIvP0pYoDyq+qCR6
4YPI7hEGpxWBszfaoZYtkOWhnoSAY10ImTD2D4YGnhyKvUTS5qBisl4ddmaZfjcT2KspeI3pcgx7
alSFwFTUXBuaIFdZ3n+2HgeUPIEJ5ZKaGnRtr5SX3+MaXpn2aRyl+9zMwAclFGTQV9S9KXftTkof
4qm7Kc0zj0rxX7zfn4aLzDpgcVK8U6dZ84j1ra/A8WE6x7A1qy58YTj4FAIH9kTUG6AGm3pDJn9t
1oX09lJSl7UxzfGib7c9PyM4D9GdJ0RGcNg+pxNO1tzR89GxJC0NUHeR2Z5mxo8hQA0pXWp5JXHr
1ciVg1SOFoROzlK/wvlHhE2NzhOGY70tRqYfReIAYzXge+1W17HDhJq/T0SbtqMw/sLCc7j7V8ZG
TNgrbIeigM69WjJEu4ToAzF8Fevi0lA/sqrMEBHDPSPQenz1CPJVdC1YDCQq/Kz6/t5Jm+cWj0Wj
xo8RAsNad9mvqgSDJMOHEQ835FbetfQqyKyhtLOcz7KoLthpi4SNGIzlmquLx0NaZ/Rz+hBhR+tv
5fAIoi6aGKj14XTtM42Y7KP9Z84grBcVh6TcPJUcn3nhkoYtKOykCoWKYWigJBeTcUnRU+hDRow1
DCIQgqXffEcaO0JdG9sx40ASif4wT/xcpuw0a/u5rvSnrznhko9LOWWdJF6PHREpIP9kFHoiKlic
8LRk1Tdl8TBqQxLIvY8pivkul+XFtqsXd+btQcnFPsFLvqrt36aoylXqIeGmKY/u3A4vVUAXXzJM
r1Hb3GZByMpT/clqBs7KJGK6MLkFeKH3beO++1l4bDs2bW41Xm2JV3n5WP9W3YKH8iM+6krwgggf
wlG+DoHfrCKo3UuXA21NE4eCoj03/i13RpdvtBZYGNNdSFKOCRCMfG3LjeXN32HJz1swddap+Osb
/DYe3kT+NXV4Qfqb6AonP4J5SptQFXqLngzEqS8uiuLMKFLfsZu/ZILvoJ3HYWuwCYl5bMfJiFIG
xDQymnYz5JSDzrM4xzYnfZcT1hzbrzXYvbuo/plom+JxULxBqGLF3Y0Mf91wWWDvKz2qB9VHJZn7
nrbjhoFrnGA4KY5jQxrymbXAFkgi6RXs03Zd5+Dqa54WghLVFX40gM6UEngT787EghAh5Mkcissw
AXxtRPqxCbnt/CH5LgDHbmfRkQo2onOk7V085KiaQ7KlVRctYJE2+aNkAPqKypVqQIRx2/4+kPnz
pM5BzitlznxwYuK8vFFMF/tQI281aXoq/uxN54KKGBh914OTgy7XP75ZHWWVvWTucBvZuJpS/CD6
s5TEMtvZe0oxjG3VVS8YXfBUZzeJ5ul7UftN3mcn4uojSD26lWIe+GIw6ZdbrEiqNBi69Yag4bFu
cAZ0knHSTNCzgONxZCZoW2GDqJxg2jhWOa6Ew/ZZqms+G49xAW3ctdLlypZQSrXzlPINDvOTucoO
tl2jYxbTqffKFlRIf4UzfwIlMgLHiI5xvHjHXHObg47pge0YQJI5O0YP09ScWrq+MD4yT7bYf12O
a0vxD5PlhJFRUxJDwIP3ZiiC3b+/ZEBMUVNQIjMjuWkMsMLqHG7IMV05efvWB+4BIjQ8kJrkBRJl
JDDojBoCYmh/ygr90BqiUzwAbWtblsLcu33onIs45enTx7BFsLY+A93/6ahtv9gwWViFR1sSbs22
r2IcKn0drXWK4KQik3opniMQmeiZbJgG0nsQKzt7CMGcVu7DYoXOJKodZyjEUIN1fUAT3GwiESJs
0bhiegd3qIONj50IgqyueclHD7gU7GMkKSMxHQMzNOnb0npSfcIZ15L8yVnyRqx60820LUztR2T6
qHH459cUZqG0V1SxQY1GHSgfW4uX6RihP6f28M26mCLIoMQ1w/1MnfObaMuTV/0xl82XZ2xNG/rj
EH1jist3rZvQfKY5b+FLeMjs7MgO5lBC8GMcjgmjVH9aX59Cq33X2oLGlVenoEwOsZezqem4EDO+
+ThC35PgCDcY5kigNIiro8O4mR0zWvy2gRV/BAGB59Dv2cVJbn2/1fhJaEYqh/mYlYSvRXvzoIRm
yvviFcAg5Rnuuukki8z4lUknXkk/Os+ptyGZLultqz5bq927DUppeGSWAFXm9i9O7J7pEn31ZswZ
croF3LwIRkfVmpeYIBd0wqd8cVrCSVWbycnWfduyJaCQLdI9irYFgZLfo+44rNUmVYs8pWXqnymv
/qhjvIeG7f+k/uOYGecU2f/eGUCFdj7TmrOPxvJZu/MlIPKRamQ+3vLaCh9yp/lNpoYSkJnWXgGp
vcmaV2FGDyb7EVcJIr/0KiF4VRiGaTSmVRuHnUnVrnCedd+k2zQY2W9nn23GyBmSDVrlRCro6KFm
BDAjymIiVhQA7vKeVXlu8CyclITc4TJKDVyOMvxebk8fLkJJp9JqVuIR6xSv1KZ7nHykIeWrYRti
bTKG4a90Oe1RpzEjt8P4CY0nHUdAY9n9Mh+EL7LmUG95fDFNT2xRyji8Z7G0Xn7quVRsItwT+J1s
2xq0Q/SePtfCfJnITK0dny+uHzSASRqGJHzCFttgWvh3ScYtDaQLoY0dWsy6hWfbQkr11V0S4qZv
8m9BJ+w2LsQpDQgiLsB2s6YaukjU2Rg0uamMVyvkhw3ruW8a/Z74z5g+c29TW0s4SRvPeTneh/4f
t+E5SDA++1JtcInH/LlWFOVqTgA15sOsDlDx7WTNOpRl0IxRzjBAGNUAFtli5d/mkG7UbPAazsuj
UUF41p4D0h392Zp0s83gGa6xXFgBH6W3EKWCCFeknm1j3eJdWctBEMXjd7NkL1ZJEd+kPW3ddiDQ
7S6rwjTeSCA8nAfAC1YGNyXkfAM0wYF9BJVi2WwQXYioWIW3+zWyfsTQGYU0kZVrkeUAGRHl2EiH
D8rrAWrNEpBY9yMToGpVgynennMIgjhgx5n9o80zvWhRKyePMPuk+vSOchAoKi5+gCanfYHGD2n8
xtOEJkYWwlpoR0GQjfeoMmjLeDADB/Wwy0v6HgnJH03JQdhX9tqZwwy7BdtRB1lpQtwKU8TmkcL4
5WSqHPkVVDbT/DTtJOksauLNO0wrIRiKrBPUBIMstlpW/nR28oJR67hP7U0TTGzE+bOXRt4ndkF3
WehdsT3PaOh+w0w7/4D93ja2evYxVd4vHgcrp47bIEd/LBfmhv4uuBm2PvtAgLjm1nTUe2+w9hq9
Z/YyDepZtqnshpmYHsv9pE+2AkDCd/QLsYAPwGSYxVbItW+5R6TsP21KIYUoH7iJx7r+sWcrO8wU
R/hJdeUsvxEt+wL+PBfIwDJD6hF3pP9juLwtZPEQzsEitVLERPMfaSMqUavEeBYtn7tq8ZQVVPt9
WLZvHcN0/mMR9Oz9fMtncWoR/laZCxk5AiJD6UO+xpy0S3RYHcbSPYeefe6VuIgAf5cq+Zgo6iDs
p3A+dsgaEBfuowSMe+KW34WXoDIQZkvG6mV5CXQGQqko8yukCS41Wo55Rk4U1Tt1s2XtYHTWizCr
M7XDG8Oi2rUaGaa9PppZAKSH0J3FNvCDz2huKcLKio9/ovP/nzHwf2MMLLH8//Y//vv/gTHwEIc/
TfxfIQPL//FvyIDl/AsYial8X9jOwgzw/ydjQPxLKc8RvictaVvgwAn3/ydiwLL/5fnCJEpt4xZz
HfG/EAPOv4TCNe67wAccD/62+/+CGJC2VP8FMeBC6VNkmqB08gq0pOn8b4iBSRZ2A2Ge8599wjjb
n1AR3XsibXHOu1mk4J/6ImoORem013vZ9x12YXY33stEC58H9mhKIW+w/t3rlIG5biGvebg4oD1i
bWYRmmyMUmLGn6sAkIdvk+rAgYrfpSze4nBcHEt1/GkFAu/fwCsLDHFOxzjH6DHuotM/v7BIjE40
RASHLpmPPZUoJ3br/ibil9UMVWOf5F2zS+mwsNCxHWMrB7Ymvp7q+39+8TAirEIRF8/T/IEts32x
EfKvYTh/638cQ96sxs2gKH1bijhOoPjKs4UR6a7rDdJeQX4wCGI8TrVvPlJtcA17GoAHz56AngYh
hiAWpwGuR8ggGbVcoK44+okA8yAMhIZqW95u9jPYvS3LcJ/SPfKXE7ly5HCuihWoY8I8ZQRFFMHm
Kg2jgjGVn0zJnqZhVKRe4d+/SDt+hF1Ka4JGATJ8ZiMIV11VBed//pbEtmjn7mxhDz5Ci3vIOqs9
k0j9z198pMwziEk02fZcuuqF9b1Mz4iA77RuoMHnCgEZ/7qy74xk/G7LHjeYLQFImhnJJMzD4H4R
Oc2otAgY5OleTMaPwrp818colXHRG8d/mxNZRxPTsuU2rI19zmPp3lco9C7EHBswjhTgalPpdgc8
B+E1ZKCDCJ4DiA4jl37AkteXAQf/4Z+/AohePhgJ3leqRH+K3h/uS9Uz3zrmk4ryczbV/akD1A7e
0ts2PTmg2UXyDsX4F3+J3heufesM+nmWlhejSVDCJ1rr5gl7juNwWXJUf5WMEdhRSdcHUd3c4PCd
0bfzY0vxyNCMI/glPz7OKDCc3/wHIhrFnt3VYZ5BBJQc45meGGSpmsJDEIx7jKDrqLbqxUHLcaRE
sOZFCVZMgisDH7stx5FDWwPITpv+fYJnczWN2Np8nw70UCbYhiJikrVn/40Tlte4lMzVJ1AdpmUz
5Hbp0CtjKLvmmBJfnPljlcecUNkxgWaOK6nP7l7q7Ab/dmfaTFiTVicGwgeJEB3p8WXEo5BUbrxL
U/u18VHmuoGvcQwftQ6yre+mJzYorBES84Y76NSo8sMZkktgfoRtdSxYUqydwVxcbfOpC7o7A2bJ
BlqnAz+vYoH7PZTzlY0HjSQRgvqC2EGZPs82BtlAYtFLnN/AZmOi5oxWgYyTX47404oCS3xKo5+P
cTAK+3eGi3XT5I9kHO7Aosycdx5CyjadkdwhWvW1ZULd0wjI4gF8aoylzSMOwtckt/Rd/XYeEath
5JxoA+KFC3Af6hQ9kGXmlmctEyBIYLbj06NKsnSvXQqsK0V54CzjAZhm+0ytPPHISoYXbbyIPPMf
+hGISNmK42QM7+RXXl2IE9vGNegs+5omXCVSwk2AHHrJUgPtIizm9SWq+b4SOgXuQQy9fhSSebpw
iRmZ+dIdAP+V/T/zOTGADlmZsEJPs3rItwoMBe8/sDrWIibKKBMKi2QqGHCHh0DgMCgyGWVUZxDH
yxR/RXYPf77p7rhVJtCJ2R552ScHDkEyiYMbZipgVh3f5sDmlqo/bBREqfold4wllR40S0I8Lt0/
Ueebh8DnwJkEX+EU9wCi0kMkM/pm0kut1QfFZP1Lqsha5rrmk61qg+P8dHJt9MSIsOKYBdC64pdY
5RfDe4mDwd2oqNjpBTVnhhMog6WHi+0y41hA8aUTcpYa0VTnGegBLbEs4JDgWy9CaIXi5QfpuKFg
9amkc+QOS4azF4IrumxqHh8qqPcC8cYciSbH9vyXtVq/k5Ffb3qZ7pgOo5+yCf7W6PAVflJoNwME
XSl83DAlF5Yvtt5c+Fcq9ihcllCo3YI7zYT5uYaT+GJ0aXIVA14svOJrzFARZHHLvod5QhZVtHd1
g12SysScK8ny9nFEP3sSWc62yJi7vRTrHRoRs11rZVRy7HAE6uOMCXoNI+sip/GzAXJxAUZqMelR
KgCW7s60HnXEF1q6okZUt1bIjfU+KoUD+BoaRx1DzgrUMfRnSBAck9cl+3jEnXJtQBh4NUhu2xQG
QNcfWOfkxL8pUw+hWIABBdxvYQiNTJdHiE+0sXdfGxD0wsZ00vjRW9lR52fP56ny0NCx50vnb0at
Gc8yTFuQL9mTHnzFpihzmi1VEts+dveUwIQ8+JDtJysizBK0l9oITkoW3dqsaBMT1bwvGqt9TEGd
APek/sWd1dbTNhR96J3ke1H47aze13bzniAgjX/H1n0tclNuQtIkfmB2+yLzfzzy3L1nf8Oaxg4Y
Zk+N0x2d/M1ognZbZ9E14/ed7AlJqWdY8Np0OgM15fGMWDVQEgurkZey27Ynx6WBkDCCe092eIHC
xb+po369oXwhtPDtlJjF4tG7ir44qMnAMGbF4TYhx5JPw71Pb9QsGSw0T9U2cp7DtGfGqXCZ4S5o
ON13PbmlaWah2+UvuQzwUlgPrUWM2gct2kWkxeb0eRJMb8qjnbshqxlOXzyPzE1Qwx8bJh+287yu
cpwLij+GPMSNJoFoldkTebTkyaxizhWRt83aYacjL2CJVfGA7ofDlAJOKvUmKSGHaOB2Hl3bdOyQ
9h95864KjwEl9ItvqRGV9aTeeozw//yuoik/K+/Q0BmcpO0h69J3y2k/hsxh6z5BCwza1lizMmSe
x1HDraFPz+cihA0B/5xXZMwbA/8+Vg4fNjEtccuNE78Qi7u3qX9e16HJ5dSib7ZWXoJTsK6aQwl3
crbW3jIR+tGnEVIiPt3FptwZBOgiogB9wVZU6DtNeTceR7rRuelMY0Ul33OHTQwLZnDMfNERr23A
yeXUkpTWWmsZb8cGFa+UxHULv4k3ZsPrm00xlrXBoNClLq44uN5DbaT73Kc7GZcdy2cHarQDsMpP
XRup1ZuflG5u8fzRweFix8GNUIS4XYMQVdFrwd/6LC70VACN8cRtRj+j1IMSRFnS6F2VRs9hWtyi
RWM19V+jmIFvCnZpKdtSmoJZMZjaxkRD6hEyKD4rm3+5PF65evJPiNX9nuwtvoy5/K4GA8lKWfMa
jf6usOTfoBXXkVWzX7p3ZqkufFubPKuPrVfjwvUwa32pxUIMs/UlMV4zrGpgm9Ek5/FmR8fUGqYt
daGv7Biujk/sL5cNLtUkecECdsbNvQXDlv5BEaIIGn/tzR5H9rW+hzBlrZESCIU6bZ1sZnwbiLT3
eWbK/RwWbwrITxl3AsvaEg9o71pe3EMC7WAaipD4WvFbll+Cnup7pwW9go9pYj+alDB0QRekzQzl
u6ENfuLyVwQesNd9RH6y0KgVkn0I92q2LgMmV+iwnHiakGnFkM1x1OOOOuAPS9/T5SYIIPMBwPe+
uESN17wK/E3lDD67ioDFfWRCX3FJVjkO7s8mhnFGVhx0KL2rtXlqvGVtLoJNDQf1kITpGZS4t297
2gCirD4Y4/QeBExd9cyNMWq2yKn5KwXeaOE9ti4vWSiZm7ahxTGRJawUTixtodgo8Bptqtk6VL4/
XkDS/mXUAtqbbkJncdZZ84ZgC7kG7GIiKb1zh2uBLoHXKgt/MUm9xoDC170uNi02FZbv4wojOHKn
TaMO2iZNStI+DN1SKzRVYB/iTz/2yKKxzhvTWq7wU3EeI9O8DtPoBScXsH2S260x3+iXS1akcn+R
K5mDys/l5otwg0XupvflZ5+553EW2NI9arwSLbfZS2MRf1ju46zzWbz41jMv8ArLPxYZo5tvBCYM
1O8hvlWj+yKs0T2RD79MBI9WVUC7cdjgHiuYQdIUbiM7iBFg6hw4SLXDzOJ7+EBwYgNrYFyKBles
nGHYemn2RC7J5VvK/oOj82puG1mD6C+aKuQZvDJHkaIkS9YLyrIs5DDIwK/fg324rrvrtSWR4ISv
u0/v/PxSLA0gHfrBrUytZ9EwuhRQcF+M6uRy69ik8kRK/WLRJLRqL31UgFLxfpnDkSs1puGA0POs
UCcZpwHKLGZweR2tX0B21u5kH1rNQK4ipoSnUck1VhW56oYJJ0kWoD2CV0FUxJiiD8no/aLC7+hK
sm10evtz92G1pCbdwtrJyMx2NSH6LRQzIAs5JxDpTMxSO+8XZzjc7R4TY2cIf/IahSqAp2nid57K
8oW9yz1kisVREZIR9AmWVPZAkNpN8MVDnkrihyAUxmwKODrr4lQsrZqx6TbrwiZUq6PJOOR9uucl
KylZCAj0Te03YK0bCxMP8UwDhoPHRUwQNvTYo8dQiKeniEqG/MZsNYJpWlfEwTdzhoRa51fe+5m5
Ma1hCwek6AJGqkqiD3WETzw9xxvl5FyJkrdkkZuGvAW0/zkpjXyoSibvmJ88uHHTSEHhGM4vEk4Q
88yeS0IS8wiH/jd0lU+ydih0KoTCEXLeDqeQUD65pPyEXe8aUTEM9sGGvVfUp4kXgbaNc2vmPSAy
A3c+EU8vfRFDIM5x66xza2xp53SPeWuR7jCzX3MyPPoykkwVz4ke84uewzeEY/+Y+OHLHA6byeTJ
8Uz2s9Bov80k/Ebp7/YwbDzYeVjBSsKEnL5ZRjntVhNMXTnyhlKClq6dtiRYTNlwGc6vWbBcxF0T
h0yH1UI7WOsTzfnOzCgC4VytBEjt2f1qtd6BSmCy09cfk0WCGdb6k2kxjpDk7lhuqw8mMtCoahmu
jOqJLp9qUxOFCm0X0TFACHSgTG2ArwMSATeiRfrKTmeds5Da+vISGdVvbkifaRJg9y5thtpJ99Bu
+T3OXnImtUBCLPEvQxIcQ08Ar8U7uvffnaSatn5KKwrSEbLUB5YubxvE4gSH5yYAMK2KWaf7EBuS
Nw3Mcgb2GAfdqeOHrZiekF5zvU0UKtjxddGs/dQ4lOlcnNKuOieTom7A/yRdOoLI5FQxZvhm/YgL
I/fAGzHVU+mbbGkxkUFbf1k6/TOBpcF+g0emvUx56eIOtHfIsARCeyjiRvoSddzflHHNWj5WdQwW
p+UkSCwb3gPxU8f+nCIm/ENafg+Z+o3ojy1WVVBH6D1cBZAPn7oMzi5cl2KXavNHV/VnQ0pjlbv4
9Rv7dQJ5kLrOF2Bs/IHTstj2xUfIHkZwEwHwJdKJ2IDn7LbtzJWe7uk9BmtcwrjEznVg7kJVTmdd
0wZG7d/XTN6I6Qc6P8OqDPyH/xdBZ94l+FTa2sR1srxxLk/QsVs+kgAyfzHQ2hUEsfhwRx0GHZIG
KdgupheL71+LgX0GjE1vIhONhO9XZTX7u6LCOxQCUGfV/x5SYjIe/bEafNWJgVx/GtwM1HrC4cgJ
lgtr9kmVYYFRhIjDpH8GEb8sUvWGGxur65ztZ7pIkUCrYGvM9i8aq+RKTzPSZqgiblYZrY4SR2mE
Q0Yl7j9yMdGRO+IR8GJ+/v+XEs7CtgmGkhqYEM8o9vMmPsl4ePNaMhTkxcCQLTWUIyEuAqdEBYxu
G02jBp9ohevKZR5Y1zbMD+Ufjd4mLTmjL6J9E5kKbz2VqegeNTp7CmkOs2ASL2EqYYlNGaAO10NC
RUc9QHqT9AjAiTpIbuMM1sa75zSEU6ZuuBp5woaGYd0Uzr4cJQt8RauMTbSGbeQMf/JncjBDVKLe
zUBNPUxO68bQP3q5iVa2/wtS6J+i706JuQQyy+E3PxULT8C5el5oLJ7BXmFF5kjQSm+kmz96Kz9I
nlMKDOIPjLu2xDWWsAWumy57H0sX92rFJaMpDp1Q9rqTE0xXG1CGK7OzG+CEmADYV2UaoA4STZoN
BikVajasWohL0KtlJY291kQlbIXVH/9Q1JNjNPTknarO+udHtQ1+pk6unsaz0RoGAubcPdXxCJAr
ZLpIPdVBrz3Uz9uYE+bEIbYXi/cdovmRYZU45px+tw5GUnqSbIKfqXU2Pa7toj46DbdeI7H1RjdP
2rP5BAyTv7j4SW2Wz3X2Z+i6YJd1jA8mjwkVzA140/E6nuREZgJbc5+EnGzqiyytF8rGNEIPI8LY
bE5MzOkBGK11humF9Gl/BT7C4DuqPwy6eJHXiGdQaoIgHxRbtmSWQm1lmJDJr7nu1usmYLSpofhO
sdGV9SMMUn8b2sFHnBt/TGuw13BWun1SpbiB4ZCuTEwXqZSswpCwrGS80Dy5NR3QUv6MuP2Spc6j
w9e1TuJIAzLT0VPL1hUJg+3Wfg0HcvtiqV+JK0xVYVMe6hyPJX7whZs4fzW8kg2i+T43/k9NYctD
sLjjCSHx2VjbeljaOhwO79yDMbxhHmMfyVeRBGFSENI1g/KTFR72huVuKCrK9g43CCrRyA5XtOwh
gO6DHu4mJXyY1mKDQ2NLkhJDN9s6mUq/tQBq6OJpCD9CGQlSlx0HNoonMGB+iBrihjAxSSeKYjjc
JsmEOZbE6sRWZ2BBjmgIU+5IZRUgNDPtl6nj1i9o9bHDcQF/UDCkymvSmX8g1508M4q2w0QOJHH0
Liuqz1oyipt5dwqumtZsfPZ1SL0H+KEhs8NdXcqvooW3a7beS9VyF4ztCIKGqh+9D4XZYfpbURW5
M20cYU5F8q3urOMcES6aiQEbAxu5QtV/Wq6OpdG9N/pecQOBAMSRHq7fU14H/2jYMmI1bD2KFhfr
VMOBQEnQq0YC/NHxnro8y8kWc31GrwyweYJbCpI3HQV8WNzgDzO3Pwwlj71DyC6X1qWxTNxnndpV
tgmIAI/YemAVsiwaroCxgH3KbgP57G6mliK71STMuFxTdZF7/iGO7RwDzVK7QJ2QM++sofqJ059w
nGNYkup3Hup8V0swaFkP1bR2vXkzyB5GYdUzhIKKYtOfOOWvZR+5e58i8LWHkZzoEGWPWfsN8Vev
jVC9xGZ5HILE3+YSuBlfMl1FMEWd0VIL73HYdVLd4ziSfJfxj18uvTNRzv28yjcxH/Bd13zNgQmo
MObjCUaKEaW9tBJTwOcDkVmFGY9hy65iYNYVhv9qL3Zn0/buTMPRkDLPPGopzhKdiqvhkJw03k8w
z1SisEpEIRS2SpRAsCFdE0IRe1tkXykBr2W6y3JVV1wke8QH7EbT3J8NEnorS3f/utn9kEPpMTw8
aR9DtjSDlzmvv8MpP1ml9/CLPty5dvLZYN9h+A+UqaATuLKDF7eFlWra1cuMj2Hyg495gN1ScmNc
F8xcqOT98vEgbso5AIEG/cgaq9skCb5YBnMTXp7ToLYgnu7mSOB8MoZPx/WAvvVfRjncRYF3oSHR
zSwGGzIeF6MwPwXHqlkUD6av5Gkyug45k1d+k5BKpbOq8o7gW2xMTT0LigUyIONpw0obBCQG3TW5
JjaiBTUtp+zQ1su21OAhyQteT2gqfLbL6iK9KzPBx+hiaOg7ErRhBJ7BtsA4dzlV9WG8IWrEWTi3
e5ZNsMcKk9uKVqrv+Tzm7nvF+7uD9fAG0gwwTXOXySvKJBqePgK6ZvHhs8EKQOxwV6LQrqvXtgqv
c5FhAkmDs44reh5C5Myp0swpq2YfO0T/TMsFXAUdFIfD1hNApmrb/dX04lcAE7gt22v5lg1+e/RL
o9z3HnTKsrxOZfvwoR5xOa9J05OQFjTrUix6LwiQUPUJq5fJQXjwC46EJvfqXYv0qTWyip8pk1J7
7HhhZF9HQCjpaB5VHsVk2gYXwmn2lA36yQRNSw3Q77xLsmOhIvQA9a+n0742SqYCuhnOYO42Tt49
2nlS6ykOmZVbKanwRBHT5Xk3Oo5f5UCyecq4tKEUneOaYE2JiXkJr22suJecYc2PoXH/oGrHq0Hy
Onq2k18w3FmqY2HKHjNu5jVLGn3j/mK1cafpIPADh66eD41B+DLUzPz542MChcIPkF0IusLgGO8a
CO/FaatTO/gApDRbQNuREIyXDsdmIK7X07q6EWH50M14h8FZYaYVEx5vRQFHIOetLXW0Rc9e98AE
NpYZqbVmUNe5dIdGg+3tVDW9DwZ2o0L0XzmhoaEINg1z7L3tNR9QHFAdSKlAIF/blHWVJggFwFmU
2qSU9TI7vXpYyX11Ly33w1YhBdTJv6Y3YtjIeJ50c6591mook9Umwx2AR2pGvsE6LipxBxyHU1nz
k1h2gtc+qkP+nNpwIUrXA4Oiw9TKtwKRr7AYWKPMX6MCN3pWiy3i6Xus+Uh2I+4wWVXDij62vR/J
vzR+oZJQGFgyfF61PnoA+kK4qkZQXiU6GFClXiXX2P1tJqC3g1/89rhvCnXWevEzDwtKlwRLOfvq
hE4ErMn8DFRW7KXwzw7P6Mmu26Os8Lqng02aDVWNTlzzYpGGp7voroT5mCbackISNVLWhy7ftEFG
RDfmDm8hXaq2YwyQ75nJH+QyMGcFJVYvZ3dlqOR3xnTGKuBdYXp5MVozOkWpw5mO/zCc2jffhQ0G
s/BX34e/6f8iZe8GH5kez5xB850KPzqqi7cJrdZGxKNMHBlRQ96ttj6Wk+kwMKg2QGQ+nKz7nijv
FA18j0B5p2UnZcKOGtCLcTs57h/AK5cqZIg2D19VO9xGH8IV2Mc7ZQySQ9L8NQr7szbZavpp+Iba
saCpEP/rA9eZfouoO2yoBKYnwSlvFYnYFv/E2newCpHPGsQyn/QZOvTiL8Mk+YDEc4wVFLbO1B1o
ezAYTnzquho9wyfiFgIpn9qq2GPvBmVe6/u0PDWDH4LaYs6ZEIfALEFpc6tdfnQTH2kt+Uxzh6zV
9FM0GM2XKSpKeXF1NOX1Bnq8ZyaI9ZqOcWV/ji5dnFWUqW1em9vOYCUAuTXuZVH4LCFcfOYxeXWs
xNtkIPy2o98BcMy4RbHJX7qkk+ADjCPjQNhrJJFxpNny1BVn2LDxIU5NJF4jWgulSfQMcJqdedpJ
MJTM0GYoPc2HY+D79LMxo9KPPiWD7X6cJpxdiTxYKTrbpPtNwTYMjJmH2GgoIXNRzaecSG0hZhZm
yFg8P4yhJB4rDF7QSV3WAeXiCGEES19Xko64z1AWZQvgxWwDuabsiPtjzdydI7VzHq36vZ3qRwrR
tB7iA7kJuKC5/HJJ6a6swvyow07vpflkp7q8QAendLy591Q+OG17E8wd1mbk0v3ABMRMTBz92FpA
RdMCF/3ErgEN3Cm5GoFY577RmMmPS9hMFMc+x0JqmxONut7wlpCrxmeOYSGAaO05OLoCuqJIZhNv
9QU3AP4PzIv/U7Z1cS5NsQ+DQW9Br8eclkyKWZPyUvO6T3JR+eKnGc7hnrP0lbaQswsTcm/M7X3G
Sk2IIZRbRfFyh0K3tbD5lowgR1ddGteZ1rKTzzjOd5r21Q7nEjuzdZ+cV2OIPmc6t9AzE32gk/HU
ONSJm6N9cCyuWqCq8GLAuwiHnwSsmRmeG1Vshqr/5HmFem9Pb5opLLOG8CB9mszQkLkiX2LV0LfR
HuLMAkw5fVMySpuWIGydZET9QY8yQkmuFLB+u1Rs8ZCSefODde5AP1sO/koweyXP7WARjP+2Ppda
B+5QRgWxH9uEpXnO2EmJgqRPZut6Jy8Ub9FIptHRtzycbkjq1VE/JoNegg4T7WZwn1ttQEKp3pdm
kw+pnycP4LT9ocDoMIwrOOoQmEmQxPsarJXD+A2JHSdmzhBF91gmc2oNpElvH6o8z1J26Tlr5AH2
PFd+2Gx4uZMcHHaisVYviaASQOnyrfOHR+oPxyjmpZpFtXGsiu6taRdZ7Wc6KfpNs+YAerJkp2v3
Q/e3MuuTbBNBSiVaxYpsJ36AN570Z0LRFmGBgk0uG94cM3qyqu69moyzDuELpIiwLV+X4HdorOiI
+6jt4NkKWNVHY7j1UKLTkE4v2Ty4Vj7ipqCr1eMIXBfzGwYw3E1dNJ17Wj9XLDvHJmVg5n8IQzBZ
Id82Jm8NGXppC6q0eFYxfbNOc1RpqJOaC0VHSw8lKUXRDqGiWsLasheDmPLHswtygQKbjmGlVqci
d589hUOKuMU1Fe5PaEI5BmMDeK645iPVtVH0sig2gQXeXTA+NUSZM+ntv/P+tVVcU6fMJB6QdBzn
g/l58JrXmobVnfY5r4WT+T0tk5XluY86ujTS1vwa7OT5ITrPvnqDD1kDlVahrFOnCdgbjG62H7L+
VFrcIjE/rIy8eE/y5giVstumDa01kdeSy/PF0e+CQ1cGb66VLZXyyNeF89WE7PZzzcSE2SnZS8iy
rj99x/x4ylkIqvwvBqVmY3shCtqDV4YrMY4kxNIMbLSiHi0YxI+cDc7VYP4gFgtMRH+hUBFNzoeT
V/pfzGcudq8+jDj92/aIhHm4plDunBSIX00LmZwtqyhPVtRvzFjcs1B+KOspke0lqEe1rmdcepbw
mIiIxYMQ7mAKuYQPhnzFDfeTxTg7SJU/x0P7VoA+LTqYKnP9Fgn9sAOWgBlLX/PDUdKgSSIzDzND
B5qoOfFXrONhZ7AfjuJE9/XBsnFG04JdcebNn+d6pts2r/xrEgl1XUy9YU/639Fvqa/+ZlULp20A
Bo1fHs+L0mNw0NnDq02oNsFCwJ/xOilqiqNWhWQWzlJRSCF664PZgLVp7GyfpmyghqnqnRLJe5yH
R8w2p0TXAJgln/S0c+4Aruj/JHNNRtnNd13VX4EpvvbNRFQb3TWyoAP//0uYYAFww3pTUKHKc5+R
+CRXbOAF58XkkkolxzUHkFAAgVRkEHsDyQOD+8UGMKm68ujE6XuCJWFltoAf8RJ+W0K81J7xJRf2
9ehUFLemFgFpGuTgvOzBoWCcgDOgwaEeKAmp1yQTWM5NRCY9TvWtqadhlZ48D7wvgh37484RKQ0y
0rkNYeNsM0MNp1jHIRAjtRiFmBMI7h0UI7dfYjT+Cpm3L7RdQ7VLcO2LJCb4lz2kn9z8Io6viWDm
DQdgvdRTlhRQ4yVR6xT0+dZTl/x/xjP98VELtIBa2uo9NMI9w8HxTxzjORqoorT4eoFBtgDWKG+I
Jn/WplbO9Y8Na/SrJ6AmW10KeVWW/6GaGP6v98sb0Q29DqQQlJKjndXyQmsg14bZyGlXyL4Ie7x7
MbcUMd+t2AWL09GsmMbT+1hD40+hNGxLr/mqBlUfJyA5K1ucKzpOMOLAAGw3NkDCX7LQXzpUNOhx
7PecAAhJB+iIMicAIK9pE/0lovDJtcpCGa3+VP78Dsdv01ZzupeDdQsuRTZzIpU3W8Vccg0EumRp
lEz+77XEp7MD8fLp+M6FjCo/DYOPME/w8DMS94sLg1iNHaN9czx/aQtfrKKNfm+oajfSKF3ndGeD
SXzE6fAaLE9V3uw6Qs9QY9HYElohFepOWAc/PeXvfQRTrQyZgXv1l3bwN1UdT2w4PSJn5rtOqmOU
vdAgoOfmH3GPL3vW/SpoEgzzPp4EugmG2bhyAzjUHe4Qz/B+I9qXiDVRDPfD1skFusC2wEEcHsLW
+GswQK97+eqRyhggu/ARTzk46HufArQaK5SPqX6eB5uBKwMU2mJZtYjGtq+pkV/9zJpI1ROlLSbu
b0VtrdmKmKp1D4YLp94e9lWVhqzO1pusrJ/Gin9cVtSmFm9ehq3DGM56cC8TeBUGP/M+U87dSNxX
Ihogdxdwn9mycEkevLzHX2Sa/UHL76mFbGtFI9s+4RRoe/dkam+2Sdsj0c2KS4ed+ucM/EYzh/u+
xQZjxeVTRm7XDK6J0Sz7Q/EE8upKW8EKm10xCICpzl1ZiO6gETjejhxFPY1HSSf/Ou1dSofYnXKA
0vkobzj1NnMgsRIQk4M4QyKOT14YYvxhaGc473Xu3m38JCRCHByx7T4w26MZtY/S8UHPVM99Q87Y
cGLrFCQb/JgxJDSOLtSLV33+6U1k8CN6QkAvX8Yxf7XTmI2YuqDWcPtVo+xLNkHLU3awtphrgZIQ
DTLccl6Ufrjta+8WLC+G79KD2Bge3UrDsa/qmzfQMdXZ2yxMedhi/kEEZI+qBzjj94nJ4B47zWCL
qzYr+wWsOz5Z/UxuJGTX79MrHKV1b1m/PayiieNxokPFondpDVb5LrJX5Yq7q5DEOGi6krYGwowj
Tgpak33eIlBkdE/lYfPHEfMjBu66Eco/uClz3aZzro5fj6RRSMzrPjrUlXpFR//dgzTpEmxtALL5
a/xDVclLMedHoZ27HZXPka5+wk5cDSd5qr2UUx8JOJc7NLO+cB1H86fpuLsiBuAQOp9EUTYDc10Z
yy2Oo7zplm6q+pBxSDAqsncyqn96M9+1/qWOWJxKMLI9hzqndBjJd1vfT/7qmsNwacfPXCW/OWna
jNL1AU7GAQ3w7ADecTYjCaikIrxbtltzxLUfj3TEBUC9hLibVclfOkMWQzZo0uIN9sDKNsxbaaRP
qeGes98IMQ8jLp6qKTkODZGsKH0XXXdTCtOpzdVzBU6dEj+AXzyy1cBZZ1GQa55XU0znDEWGGhjW
Ed+4MwDYW2DJkMUtaCLc5Iu5Os3u+L+nf2cGED1LO0xWBCMuowZqUEznDsGf0ojwqTS51fkD3rsy
QDLIZABokoWahHyYQ8orsnbfqPrdNcZjYvL2UQCaL9ypi9l4+ALGd62Gr3kgIs9UgL/F1Vfp1S5t
2PUJY8m5SnD74qrsGOV15URPKAAR5cbPLR9RJ0mvaTLeugW8wtQf3xW6nP3ZUc0x+fZnj+mkn8N5
tyTobRz7W7NlpFJVHPAFTFRVlCxwdjVx5l1Y9/QJ6ZGekzfuHK/IUfc2wO8N+XGbBP2pCBpEgtYF
hZGdnILsGj1Ad52PZKT9M4NJlH/UHQtnegy/tLPUhgJ3Xh5oehsiG7gxxIsZdnsrI/pddXe3KFsy
4MUFC+yfJnOxncSbrje6tV3aXzhITiZG7ipy6F1MXfJN474aOIrbkWvReCROFjlNFG1GdNyDWQc4
wfaSgXHD7Lvp7bMBYYQj/3ZGt1+noDTNxSA+PI9lii9Xf+FueRVp+scs2m3PU75KmrjeUPTKaMJV
xPftk/QZSAwaB0UafMoc+Y3E/mrQ/Q2mPlY71mqMzM9ZiuvLhhhqhOSmHfcN/h37M0nxuMg2XMKP
bfcFIGu3LMmiD56Ir51mGt5WEDCrd09Hf3WWYvcWfFZIV7PAsfPl1fRpIvlhOS/XuM0IyPngmrz6
t0AR71MubE3KTaHtbr6c39keLlpnHq3ScJBAc2V+e/CM7GfgUmlSpFI003GkOzCkS4lJ84zTNXDP
4Lp+Jw7FLm7R3foczRVcmKaVpJ5nKG9fmR8/0cv+owv1xdD34NbAaeSMTx9jQBVIpka1+dZ0z4i5
zHZm3CDW8ljxcha0c7Ymcz9NBl9k3sUBD+r1fyDO/b91BRIcuTm9NIG40ymWQQ+Jfwy6APG5YwUv
OZ3J6Z8d2L+cKJLbij434hSZp6EzDfMJV0LKxyuFiBP/kfX45Ar7mmv1VS9IFQhKklsrHIfnshu5
gKAjDG57GsLuMCLS7VjgeMNSmB2jEf7hIAVT/dGNpHk6Zo5pmcCVFBijtxBpbmXE6CbrPsG9Tlm/
a+qC+29h7HrJK0dV2WcgzPfAE3yt1yCeuZOIFxExMB0CC1qBcaihnieidC4W5jd06jracchRQ1Bf
Ek4PlCW/9IvhssPym+7qYgCZ5AVcWvoIeLzsfpSPbRSHxSmt+WkmOzW2cEV40iEy/y3Kbu8xnrxL
Uf8YjjybljVuCGdQTDo6aMLh/MZbdaSrOxjBlhZ6H9Y+WPVq6Lhl88virCOo765rrg+bCdVrK5YB
rE+QOFVs48mvYjnBNR6ZdsMUd6d1SOZG9k9biT9i8MGKB+Ex9VR0yKOIswkxwL2liqcusJ8TVhpq
6zgTBSY4vwXY1jc5XrZu5M6Tprti5gSquuANWLJYUUSUOf2uJWi2jSfVn+GN4YFlnsCIUN3MARRg
jAZtds95TzGan1gX/MzfSMkfs+9Z68l6R5FFheegqZp+29jjIYlBQqHaU2iHJH2tbW6lWRjBK5Rl
t3WmjlRxlNqEGAriycyC1kYgaWgd+LaXW4uTcPeMRehyFGSa9P8vhWzIOQBMqIofosQ+VNwTlzfa
6flDUhiw6LzibnBJ3udBceETTRRZmfE2MGR/+v+XuqtePY4HYmRcrdzmJyCjv09M4+4Mzht/N3pc
u/v/q3XWk5GCwpx8qNNpUJWQkp3xMA50VEIPBNAyA3fppz2OcfpFjeDalDrCPS0+xZC+W3lr7KzZ
Y+KWwXcMZjEdNA00OX8dCbIIfU4aDIBE9WNP+HHMvnqNChs0He6hKBEm98ChB3Np8S00Vb4N7JFb
ku0/NbC2z1TsvM/SuKfzJGCwgggBMvOAtDsfIrOkzQgaFJtIth3j+SvPdikNDDsy0AZxd5f+dE3J
gqr58TiD3e1SkJkTMuX8yCquDQO3Mt1zad88iohgvcTH1qP84NguM3SaMOcINGFtGZ3s3IQF2Aq0
k5XmhAXxyTkO7oiRTDebaC6fB37DGinOivHrq6w8SkD/IBsQmr3ejM+KpA0sTrRYb0ZaBtH2YsaY
ZMZZb9vlRzAcRL9ak2ijXOtFRtONVj3GnqJQ60ZDbyOh1R/dPid053X7sqXZBIFsDywFjXFu9xB2
vDVHpVzDKgiM9NaqmkJFuzp1zHQBo+98v0FG8Ygd0f11cdW4Bqsz4rGSP5weJeKD0xnnLJb6id/E
w+Izh7CzxvwF6fA9h8jChDfe+dMg93Wrb1M3reO4NJ7M2d73svvHZZsUjVW84JL/1wjGyk3D3Ccd
SmapPOVD7fVwYjBSoa0cpwhVPA4Q7TTQ5rXE5aT6x1i1zbXOnfXkMK5yM+My1VBhmaT7G2vEEegF
sn6BawuedMQ9RTbsUGjMPfTX9ocRoj66cbQPDfldxfn4Wrg2N6WSGj4u8wuL9Noy0SbaCSti8DXn
xQYSBNWzfEX/xKkYGwKvHgrWcFEt+OwqmfFCKvdZBwpLcYd8jF+UVrVPowr3WexSU9J4zdWs6WXn
LgYKnKG2qPE195rBVGf76da3GPALYz/gPzk4tr4Tf4TkjzupTLqGSKEE4jASVMC5NazDjhYb7IBo
ROIWyTyjW5J0esJ6s6M0qiSn/659TLbYiVz8mt6ad5U0Q/mj0P02Jr2SJwBlb5Sx0C3i4SxC+fGG
G14NPsP0KmVe+UzTzhFLPf4axz5k83LyT+cPHHAPe3YOGbbiTSJIhcVwnZSdtsB3WGPZRcTJjxu9
o5vyrYyf2s5lb+ZVXkdjcWhiLOUlAcJZU2rTUduLgon/XQ0xCnQ9XoKchRyHIdCnwcHYVNWs0UBi
3d6LT9zSWAxA56+S5eVDdMLoOBY7mTfMM4mJ7gphHsau/2AKi1ObfSgZm+5a01DEFUiwpTBuZdzz
p3ZgaGDr4yrbHVF0rac8dnf09jjYZMFSUmnChxPnykxBQkj+0p4eoq+6rWYZq4Xki9uNuXEt74Ph
UIw9N7zbqfxI5h6pKWcDjU1C7O5IMDUZYwb5prlVExcDgBIJ6Myg2BtG+pDtfJ7yFmleLP+CUlfg
lQaTEL/dsP4x8nFIjJVmdnGQtJNld6UKAWBt6tYbE3VgZ0becwodbGubw3NsYczzs9zixa6bU1u3
AD4YBdS2/gw/eaZzRucGSP24PU/KsUnY/zFL3kBRl94qmagvWKZGU1BcK8yKTza+YEbKlIziVYq7
OHmDyKxnMGMDcyeIPILvAnYzU2+isvE9yo165xh2vSYVSmQ5XPgxTkgJRMcEjc/5aozyfFVRPzsl
Qh105U+3xFzw+DJW+5AxQe1F9OASz6GiYCV8D3Svw8nFjwFDDyGTmyjej1iXgDM4IHJZrrGlE+4C
RZ7Qx0tQ7u7jI+HyRt1eLhziwjM/GvTelTMSZm2s7LRorbRbD4dB4lMQRwb1L2UwvGnNnm9O8VNT
NQdlGsAEBAkvt9pXCe5VIsJL2xAPVNHz5BlpwRTJqM0dS993W+2TpPqdOwYDs0QdfGsiE8D7b/uA
iCfgBvuhaN60a9+dmi9jFZfIWWJ8ZNkceP6ouxiv6BMHG+u/QYRyH+GAY0otCIUB1HKWX8ZJvmZx
xgg6OuXLgHKgdUsmCF/cmQ5TkJGkMghvwDw5Why+AD8snbxxIT7a3r85uG+TBJsULUP70SmR1PvT
VF2jnDhwEKTp1vurZIsu0Vm00RBUzqJdNXJqB8dN0XN6UFy+6KmH4i9UDmVYPIcN4Snd+c96xA9C
oARdr6lvQyGGJ/hexN+xbrfVuBGOQdYk4gqj56c8mt2N7B2HqoX2agzGL2481TL++Beo9IWbnpYW
mlGGSGWmJ4ml8k629KXsAuz13mECnLkRVpchceEDjRsqXeHRrKDyLFZ9nMT2RP1kK4LwYnTPptd2
58z1/o1DtcQePoZggouTTL+7lsgI6KHCotemUKde9Kcl87qzCecSPcJJ7edUFaXTLWVfQk5QVNyx
xG6Vm9fnpI0+hhIn48SEdhTxt+bsu7RBJlxCp+w6WGSCGdtRLRFSZs10Tyc1B8wKWKw10XNoIsgW
KXJwGJen2u/F0VPXYWlYNBzmUQiJ9cmzWm9PzORkpmy6cORApU+xSUpaMGvX/UGKRjOnJ2Mi8Gug
NQcnjn5cVGtKElQYnqJ68H9s6nO9yKQDBTMpOEs3eW2s3byUDI6D/N+L/F5ru0HWds6dVV9r85Fg
GrvXyew8S8SKzpr+Y+88miMHsqv7VxSzFiYAZMItZlMG5ViOrkluEN1kN7z3+et1QE1IM1LEKL79
t6kokt1kOWTme+/ec5mnCuM5o5b2DDiopeHRZI8nrpGEnnulaV9TnSH61geiElPvT0tTbuPUWn8Y
GRw0ExIvvbnnXfARDKW7bbP4ScY9obSlEH4zZ0jRJj74gkdPGKx5K9MLvXdrG9SgirsZDlnlDend
6wkod0oe9UwoziZhPWmDEjPjaHCkzvvsLECx77U5b09jL13AkCWhcqJBRFGj38kdp92bWu89KIYt
O7S4yndJnV3FZqpzTyPMsCWtMrM/Zid6l8gOqB26Z2ib07kzatAk+IdeA5HT18Aftq7VhLO1HjTi
pCNkaOo51Birc0RD4cL8t3JwJ+UlVie0v63Zf4TMY2bTlQeVwdQZtfLJKzl9EeRBRhH9kk0541vr
G6zzPwF4i6OSw6pzzec+h88yOh8AGjF7dyQCV44TwnEMpoeyR80KRvnFC4vtmDvldaLXDKGvtg5O
jyM2co6zHqGmFYPwi7ELN564IhdER0kthT47xFwsm+7+fcMlBSVCYLrT65FStE/vTVMcWcLPkSfE
YSqPdVfk90c8mNWdCKfylqT3Nn4FtBXcCOQhBBJKpj2nuEhm3Vp7aEFLTzm3qmo9+C00SmTnPoWx
7T6R1YAZ2dW7g97ofopW9xyCvMJtlOxbK3ZWgRbsPOawT3bbjTfVT1vXk/U2zEc60vQX1iFepS3K
PzYzRm9T5Qz7rAhwAcBXxgH+2ft519JAIBfrmDhkEtsEIJTJ8i0ZBi6CAop3TybHOBm7W0naiZES
6WuF6bsT65e2sCqwvWbxGLA0jMJ9sJMYmQ6vzc6FsLEybf2dtJuK67FGAZ+KBwzq89HC9RpXNHKi
8jMxw1dQtogQDTTFyfhZW6HtO/UE+CCy2xUz7Yi1hNAOKg8utgk6RziZEPRCpW8lCvSH/C1YcB3Q
yADdihrI5YwBXWNoqzJBDOXZdpx+Yzb94kHO5YljLOfxBjBZyJi86OPtIi3VuICF032KRu1JZNqy
GNkrV+dgXPTJjsR0yF8R7vQozqIL+IvwQpt7jwwL/EadvzZQhQ9mLh9hiJyLAqnKp+rnfYYS46L3
4uiSj34cgkLhwbFJD6Dzc276eiJJLk8ZPhUbzwmfi4CmgE2skpkW7iqV/HKI5HvMM6QDVth1JbWN
PXsF4AvnbRnkXDqCnThfhbrvGc5WN5ILXM9ii4uH+FV+dT8bPR6XRT9h979DEhmPCQZJfIfo+6TR
kxpdUdIEgf5M8Hz0J8FMVQPD+jWgaWwcwu26OjdfIwsYxFhNR/wb9pyYgEF+eSrNiOmiSxqzWQTu
KGBF4gVqjd651Kb7uy1pJent8NWQtqYyjaJEB3xoq58E12f0u32H8xIaWoN3t46owSjIE31Xtvo+
5mQCqsrcwevck49Lgs9AtYixfzoqVK3HKAMCTHYBL2GcdLR2XfZ8EnV0Tv+sFTPTXObHj3k7lX40
4/GpzDjw86g5j6EGB7d0lvO5xxBZ6htmPDhlrecgLxxqKZMY7Jyugl2VDbm1uMTLMPnBBxsdoKFY
nPIGU46SCLZxo7ro5rfLL/V5Es/Kjfvnwqn7DeAo+rFm3Gyh07k71YqtO03zVlpfnRol6zgSSMdQ
X9JGBW6q5leosQunTYwATAucbZYDeqy0i2SdeidbESVBADYaG+/WUEWPoCns9jSOnj2jbR6xBPko
VeFxLS23HqbyUHg2+O8y9VuAjG9zA05rhHUwhQ36ivLdLRHK2XS5klQ2t7aeuoNtfc4o30mCQUAo
Y1FfifSG12WYv00teKLHhWCIXs257AnTIoqWl63mKJQM8ontJ/HzpFqPFJbbEkFLQP75EVfToUnc
98DyOhqc1U0v7eTGjxmiRYy3sLxmNh/iCHqRLwfcgHYWbiPaBytD103kwPjB6OiP5OVN0O/68rUy
MNBh89zqEVd+RYSVycEDn4l3Ibws2VdxQuDNmJ1A4BhHbbnJ3B9WbI3bzGb41AVTcQqETmY4pVjf
BowmzelQ58lbMk6YOd2aufiSBMUJlrHXaHGojDT2Bvw+cetWG5LpmxsHLKAyul7v9HSdtC95Y+kX
04sJibRpkttlFd7nMvrTMCXBIuSii4FqkJbep4UbotkEnsVYvB8JZj7WeFDRn8fYzYXDnuOa6oTT
V+1VnBxCsOyb3BvpwCOCju8h4BHi85z4aCQI1hgrqqC5zAHIObdVj9OOYNPraJkact/Cwp+cP3ZW
8tvKeO5ePVUXsh+BWpbvBSPMW0hg7bot7R+lyOYD4wlqsgh6OHk1YN/xVpcPaHOGY9MRclMbjrFx
PYPGe6s/gqpkXfHiuwCSA9hSmHsmKBP2ISJETcJEm/liplO5jaeRC7XymLMFBV6j0hTrglMjzNG+
dzcewZNU+csUFhV8YWCW9SZ5UY1UuzpA9AK1ifkxWxDbTfvBtpnDJ+2bF9esMHDY09p2EX7lidau
u1lvt4bGBu3qzHhJ7OFKBNkLHQ2cn6kln90YrDXr1lra/OUiTOoYPz7BIdiHyIihpusGMYuPGLRK
v1Lqxl72gMxBIrsEC5RFJGjr1RZgJAKSCHrEWKZARqpHI9QA4gkozM7UvDkhlAjHGzkKJfOZOfkP
Pe935CCmGwcyFqOxT3Sl3sms0gMdKfIqlHMwAqzUAKZn/OKMg+Il5KTDqWr03rwpBw24ATkDbZvN
R+TMeQetfkqrX7NlMYFMAeXXAwYGPW6OzShvRtb/zidAvEJGHEFVC1FzbQZge+d+dA9eUXxS+2YA
J3iVp/wST7G7DV2CLZwBQRLDIiQAtgj2hENQGMfx1sFquhUpPwzd+NFsHMokpWgJpfkDVdWpm7kK
RkgAbk9ntElKccR2FQpEtHbQ/ApU16yFaaOjcb6mXHEMiYjWsfW7G7x0IUGOnsxmFoHy2Ca6eafc
ZJJzyO0/TR+dZUorM6Z7iIxpS527iUTwQKcKZwSOpBVJQPYd/gNQepDfdDa6Z2hpcjVR1WvNt/9H
0gQnZtRAAYPfHgFM0HHWCVkB0etTndXmlc7rbcjjWy3z7l7L4SUsc8DgFGUINlH3ajZi9Urbmh2T
pOxUqD7eQwV4QCngc8KFZzvqFY9sQsuKOAxTy7kaMVkEkdRuguoUl0BopuYjgBbzkcbALyWxW4et
uSttBpMGsTV+BHYeozJFCb20g9BtKOcuqpawcy8FKuhnYkAGROzxGgE8jd4AV7JVhhDtMcPTrnya
U/0okqLzs1JcBg6a/RC6kDmQ2ruq3mR6/hGPo7EXCig57bSMLg1F9QdlNxHPmvaqBeO9duu7szCe
ODXt4y49dSP7fIveyJceYwRlhDs8I8fYLE0cy5KIAT1FZMxKLZmsl2Uf7hjJ/spD7hAJ+GT086vo
EElLq3NpM+R3dgqD8HT2jTC13sfcCDDtVy+zGH/Z4UDi7gQyp2ip4pGFytwddhY1pzFmz5qeAJYy
sPhpEmi7geDSYn6ZW1ij4iEncbdCmIRAeDdoavALg655Q+YJMr4ZGkJoPejFNdUacoJZNDDeBeku
syvsHshX+gz4yKjzWliBSmi8Ndm+1Is1F557qWh4ulUY+3Xa/M5syUpojdWuziXcOzO+JclvFff1
FmVetc5bLhEqKm5k/8OwbdIzGv2lLw3H90xt9s2suVWqfIHvMvuzmdyFCSapr5DbTzWtitBNt7S8
4QcECxuJzhi5PeO4hWn3QCfx56ydnYzdTOtDThyYL8ScP9gCk6wK7UMdGJ+m1Ey/+tlbJh70yJwe
Iy7CIBfxtucBx8GfkFjTU4CBMW4qPEzt52Agi0QEnO5TERHpHilU0EaxA7mF3YFIcj/8zBrl3mMi
beOUvARItdR9dEw2NN0vnihDxpbX3olNPw7zV71jNMCy6iC7ga5FbPAqbHEoaYtS2EAPK1WxkzWq
K1h4jIlTAbiqgSRUuBhQhoJxUTf19KKTL8wIfGC6nW2Z6Y9R0KEOe6ABFgmDsHFbVihspGIi05Hl
nXlVXzySMfcAhd46d6Wxc6zhbHjIVQRY3lXTiAdPz4ZdQN4qU/lPNeAY7yZjQ0//C2LYFQn0tMIt
TYBIrvnTWIaHGje6bDwyegnNe3Bps3J85cyUGd2j2XUUyXF1ynKCL0RxaztEiI6Y8MO3EHHCwPRH
LfETaMpH2U/cwB1ZnCsEOGArnEB+EsozbhpIQEzAiheSi7YzHX3SEeDZmgjGkHjvSbU7K88IthZv
Ts0xLnHYHBKnP1lanfEH08chQner9Oq6lFAciNY2keNMM8LHAtMS/LT4sS1QJU/TTwRqGt4XwGF9
jDDBdinI9MbaFZGhP/Vx7g8yPz54tnqCQQY3gqAYSXWNApuzf0dyTMk0YjlxExr01NmjOowWHm+G
7pu5bgIW3Hwzwd0z3enPk1WO9z6R8yEIifotXE7xAV1vZOlghZNfXYdbR9m4PD1JdleApbDRo4/B
QMMF89DnIEPbbKYTTDORtliakQCaT1dpkbJVhvU6lWa88aL4rcsRuSc0uXsTfTcQNE5VRBqEDo40
naTpJW6aGTiBN1Za4I7r54vA8LicFcyogrdx7sumxLyWP401ulMQOdlqjXITNbjOLCHNw19Zz2c+
SbG1mQiamIjtFHI8umLqpiT2MKx9W8Ot3kIrN1bxWGCeDO5dUR1oUiZ74hceypnkx2RJ62bAtiV3
jjSjJTOTmQDTacvyw7nC1szBhi0AiykEAXf0omXWJHd96bxZkvSDkQ8k2bb2Hz33vD0RA1u870iv
HBpkVo4WIWtgwxKAq29huB2gzhR7kbPmwz7GRO6UO2eiXVYkiUd6bbnCz4nwt4oGDF/USEmOGVTr
at9YLCYq4S8GVAJtUiw+pvwjMXCWDhLWr1m8Y8DEib/AQeN6uOnIt1cdUlTiDPlHtsLhx2yUzoGW
r03UaJu2LiC1TQxRG3rGveD4OmdHs3knjnwNA4WIBRxGlcqeDfB1LWSwwcEVyzHJ2CD876+hY2mL
4nE9PA4ZDU5wCTi4ct6tsm6QQknwkDWRd4BGpzUV0KqtlVppdWRziE7uSUJqetUsiiRUggzW8e9i
K34gzsvacFJWO8NiasF4d1tP8tmiC7029CxglJK91ZV8lWaEu1iBDcroFIyLraQGVhZUDrWe/YW6
e9zFcKFYuLDbVgVBKIlYUiNcTMcEtaNMnRr9yEyINdSKzvWE5JJtYiN1ECNTEuonDAZNrdeHiPD0
jV7UL3klqbUQWDqReAGJxqdzhmc/r21kmQDgSdkpnYhc2hhdLCyZ2lbLybx3jwCa/wBIPZZlBRxj
RoluSz4Ii8V+SMdmPdkNeck41LXwl2zAHUQE31KZBL5eF68ZeyOjgpaSTCtiZhlpeUQQ3aMemB7J
HE5OFHXcOOHbyDrrW/1nZrqUFWHBATrMrwIT5bo9ETGGJmUZh0DlthkHee9qHKzz940xWH5lTdq+
GbJTqXDoZwGUspn0TMwnOEH4MbOs67KfrjiJ7RY7cEo6+pSRR4v+alfHXKRzCII5NJ4iTeNEVqB9
c+9sdvGumNKz1dV7a8nZ0APQjWZDSaqcr9pND15GX6NgtL92h/FZ0R2nN9MfPQTX9Bq4Pp1FUilo
jJNnm5/aLNtZCkSdpQjVdjuHIGHpHRS6dL0mHsqZ8J0Hih5Uk8KDZjwH3SqgPJ8jMi2S4nMq6FgV
rIpJbf/BUfdJ0tO2sSiTjLm+8uz7lRZpkGq8h8yO7E3hysQv53Af1cmfnpEw7xSfaY+SCrXYL0/o
HLIFwNSGxB9aRhEigeGzxp62K+MNR9mavHGqQcfyntrM74FpTkEQUndlrW/Y/ZINqSHUnINn/vEy
hYyig/KcHyDVvCOKOfBrQ3qrBZF33fBQwSbfEvqBTm0wH4dUHVOsSnB2MWPK3E/2GCTno8LFbMsx
PkbmR65GkneaMtsOHjq1YpzuJoGGVOJOQEvFzteyLHkpWyW3YUxkCBYwMBZxIE/fNxzmrFOtzZwA
BXb1cYC39P2Dar7ZbTienOijcFUZbAW9xiPmjkrsv+8SR9XsQ2X5SAl4nJb+0Vt2izojMk7fN9ao
/n4P/8nf7zUJDe5VSMDGTneXQSDOCAY1Rue0J1L32pOs5vb0/aWetdDlv7/+/kmQWNoKYVy8gXhl
HMs8W9LK6ZLjaOXu9zdZp8wjSRfz3mtoUpuWe/y+AWXC+NhOcsJml2nyIun2Pd38nHNs+livUION
5++baUJ2iSiAr0V/IIjefRBFPqFMnJl7GYSmNim72fdNJbk3e7uiTJtjh66FxEBuNKy2m5bohPV/
/9omV29gmvO9tfyy//6+2b+WTZbdmRg0ontkCZgZtITAbk1KbKnN0YMl8vGVCuG1quCNpRhmJswy
12FKVX4k+CY6m3V4cjxNw2douR/6ND10TkixYaLqAIMR/samgblziFhftaTdgMt0rjzDcE9LE8xU
VkcPQ3/FuJaCpIyrQyZ1dTULXF4Al633rilP8FzFbztl5NTm8zvyiAjntuqvqYFcPwQCizFBRqfC
1dtDnETxKTTbv9/7/l64fO/7HoKsW1uSIhKh7HyFd+KXFs9Ekgu2geClHQcbtTZ9J/Hy/aWAU8uE
xDRfrAKnyvdPv7/su84+jBm5WGIJpxjkbUqkJLQO5R8a3smvBms+hgaECrOVvJo54cQGL+wtYZEn
4BuvlyjeehKoroZwKamtCC+sM60DV/d+NF7/Jymy9Ksjf+lEC4LXHMzJndUIooyGgKVEX1YZRnNw
RxwuXa89l7HV7qyM1njoueJE7QEFP4VIUts1BS4RKFlk3MgPMm7/eQ/UYWPXzaYxg3bjxbN8DOJp
Pk3d/PX9lVI4ajm2EBmtua+GJctLEwTaMzGAXDaJdI9uVOs7qwb4P+E4OjfsXWHQdLfvG4HRG5C3
3R5VhiUnQWTOuC5/ztzuZyHamH/OVxwMwq0cLN0HubYLPFU9e/MEHE1ozaVO8/pJWda5Sc30XXMN
zhCe8TqmBYkwWBveu4VbxPn0B4nl8ZHOgbuZIW2/e0n5kqKueYw7ZZ6hQ2VoYUdHBR/jEO45sJtU
SlrguyqF1hAOv5iTQP8Vk0upPOo7MhQcrk6QbWALuk2LQ/wt1ni7OxTd5QxPlwSzGo1ZE/qm1qWI
2eaYERZ1ZzbvwolWRJ7b9a41lXOO8Hm6leW1ax3Pcsy+noJy9sey8C4ChjWSi1Tu2H1VzO9+5Plg
Ppg3rXTq/f9n+Bdd3M3/B8Mf+P6/Yvg/90Xc/jPD//t//J3hb/yVVDjT9qTNom1J+V8Mf+evFNu4
jlxbWroBQt/4L4a/4GdSd4RDja17nq3zn9qy76K//UXofzU58ZlL18qydUv+PzH8jYXQX2ZzWBaH
r7/9xTENIVxHmAZ8J8+2HJ3HUH3+fIyLsP3bX4x/bywNDm299BmSttiNJFucdMN+i0BorEOEL9vC
AhQ/hEdcZ49UKVjPY3adSDNfLYLND201l5t/ePVu//nH/63o81sZF93yV/T/9Zh4wqalO4wGcSwa
BBj842My2xhnYi8qdL3di6EJ56yZUbJFu5/tSs6/O7dasGSMUe5qArrW22BN/vVjcP/nQ5CS1wM3
nqFLoRMO8s8PQUWkeOodaMswQhknJFoz15CnNCo9YodIoWrT1qEL5nz967+LWOZ//WWb586fx31i
6Yzr/vkvk99AUp3r0V1KxXNZlRBkksb0kUYJ4hLi4Wh39Z8sGPIziYHiWAiNpJIaclXu6QZytbB8
QdzsrYPSybeyts9mE3noe9foaq8L7aWYgP1PsB2ufZpd2iBKYLaJxawIDgl4KHF45NMRcf7hOCYC
AvmVtuR8ZcQy+LVmFysZUeM7LqcpwhzbK1MGljgduWmT5NsxJszGKAnIo8Sq9/aA6AlVGiAj+kmv
82IIqktHHYzXZmT1zUVfHbWCtxP+BYLMSv8ISK3GBQd51+sT/u9wqhYUaCzLfW6ofWFG+BHDD/gJ
a6+vvgIIRjsrCk/AvJJHKAXufi4mZCSvsfQcFMnyUU9g2OogKw+EoNccURmkKL+L2L9tgV9Bteqz
7Y32CU8iTj92gcKR4bmNhvBsauGwYkJ46wqMABEwRUhY2l6O1CShNrjbmjgFEnSS6F4L1E+aCgjH
ZNt7Hpu0P7IHCgileXj9158Tj0yQf7puTduxXYtnI6VkCTFZIP7xGslkGJXz0iFAJQA+Qi8vRNc+
JDV1dV1witVx/w3GD0NrfsDJn+9xnt0Nzml4qsL54kQgS40ywKw6CH5QoASEZPyhYbM5cnqlf0yO
6gnZRbVOqwiovcBDUQ02ytpQkMnRZSSX5SojUpOiLwv7B6ZT9k5PWrDl9YJqyWyqUpSfMtmCChe4
KtPPLKnjnT48u9kQ7JMZoaEZeBiisUIfDMPbiVD8mZQG1w/xxdHo0l+uPjsPTjF0O+ze30gwzoqi
jPfFxEQLWvspDZPHYb6PQiX7koOnTfbGySmQgxRDi2f2pgKtfm94CyFFlNles8L2LgBGZUybMUVQ
cZFl+l7ieYvrtN31NRmL7UBCr54c9TDHLp4JdxtABVoViYXJqSAW2w1SPy068djpwGwzWbnvcdrf
YyQZqIE9UCJCI4X8VM9FcF4kBp75lDey/T+WStO0xP/8IDiOa+qWC75bCFNYS0TLPyzgpdXOUy/t
z8gx7/FMgdiHOhjf0WVd9IiZMuz0ITfQaUppXINwtq9y1wUkwI9qNFjLDO9YaZy2heg+uJZ8e0Kt
rgNh8xf1Btgbd9qRHH9NJnHKlEvVkYCVcLAE9kNPi29BnevOeJdeuy9FxExE6Dg4VHqf4HOB1+m+
FLJEuqTaO1piJJOJ2trhrNPzZDjcw8bajAMhic0cv2BDNvZDxlQHuCwujHYfJtm+Cjo+ybqtc9ia
rGOWvcyOKZ5ciyTtXr7HsRlchdl2vh1n4zkOFgA+HLWJjPoT4Zg/RNifHKUbxFQkI+lwq8mQNKFh
4fpmT9g5msSnzo07kHCG+mmDx4qYhVrLvN2B/OWDRvMRIAvixfpnqiB7K8tXKAf3XATmaXYAQYZ2
sclokh2KwQPhkA0TTiD7qdQbd5vWIBytLhkOnZpJVyjz8VFrplNOrc4kmsYlJgWEj1wOhVngZ8gA
/cxjGK5xy+ECzHmUi2KdgRq+gZ9jA57Kkx20Gr05MBwP17muD1dzsv+wWMDlbdTPoif81qiSfT8d
gkWxhov7OLAPNOlEmApoiKkp3JtB4jbsZD/ULVw6U/vuJuU5NAiWn4RHXpqFXL6a3e3sPRDwbV09
q8YNQe/gnA8GFVxxwH9mIO4qo7UVtPFdtv3WcMYdmdYjStkHuo6c9c1bZozTRcAS2LcFVUFCjFzG
Y30e4DBeqlG9tEWrnruB2LYpAaoaDPDQZX2sCTPhDbJC/AnluppDhkl1eh+jAVgWFtx9usjxi6o+
VBVQY/rgvBVZcZgzhMKufbJgfIK7iG7jsPDYmMpaCN+BScE3EQoh7zLPGZkPD6Sxk/uOcHomLIs5
9Q54boMPEIBvPbvvg2BTbAevewCds6/RVq4lTo1jJPVTHiNlHUH+0CktX1okxqsIwsOGWLWrq5s1
ah8fBBQWuCnRYLCQwYpoeGstMs7CTosfVb2EvgRF5hcYCFZUbqdKk/CBPCbcjXdsZIYvwVPGVVlr
DM33RjHESPq1Ux/qSc8ug0ow/NI63ORK6remC96zmYkeGTiYsujUr+iLrUTcvM6D7u6V/G2Upbza
zEaGJKFZMCCWDSx0XXMB+RfF0wp1xetAzb3uuyrfocO4x+T7XLQYkEssnnMdRngweyM9KKABtBRJ
xE151TJ8BaICfe3YX6V8z0QD0inRp3W58FoXkjEP2DcH0R0ghxzyKHzwMofgioqK3MRQ1nCVQHQU
dJJSfUPsS3yIgt+DV3VHd3ZvHMEgfRhBspWJdjEJAV0FwEjWqYHZN0Izz0E8ox1V/KGSC06EB9Ng
igoFw0nXn2TL8FGFnyIx5U3a40NsWOPamrUfNgLhoi7unlNgxFa9RY6E+tm7rrsbvIHUw96xH5rR
+BEF2pkJMBzGoef6IkNqPeXeRYN/4k8Ejt4SMbzaTfOUEyOPwjnMtj0cbwTUHj3kDgCko+oHZbWr
CsfIKHg6pdd2JHSTzkNbW0ief6QdI8G7U9UZnGl8YRerBFkbuN42yywQfB7WKt6dR1RXNYGiWMxQ
82h60fJi44aDEp7f6I3nNxU6g+9VDFDqPtIuHZZxlLOXyBow2tvxwQ7sF20Yf7QEBg1WPB+LnuRg
Ur+I06y6P6mUzgUEdzm3cGzcdDPw1HZTwklimH7kjKWIhcDq3jfOWheasau6ZPJt5bVHTFcwNzHb
guw16lNtWvlbZ/0mdid+GVvybUr9XLV8nLq6KN4mz3qn/xo8uMskJKkIKLWzlz5Qrp+lzm5OS6I8
+exzttEYtQUs3ORtgNP5th/YRsOoWexkhEyoGYr2lIRYJCEOQiDXN5DNP5yGQUKqGADlufHW439j
GpSMK7uqCJl2iaUoRLEVAvtsAYF2X4BD4cU0XwtW8p1NxxeMujwPBzAbnKoZnrUuqVVoLxGmeFVz
73VMgP2siY1SRN0z3kSLQRuLYc+B7D6UgTBlgTo25a0oC0g2nkDzQjuJTFll+97QTWB+Iihs7JdN
ZKPMrxlVpKZWn4TO/GRItdqHoveexTrOJx3LqajY/jTvTYW5H9Pxumg9hv2g8tHrGKvFj6y0SfMR
VER+Iwof3cw6q072bOkHR8IKZdPDbn6LI7e/zuKCHHL2eUzNRsO2gsRKvCyepqtbSodQFVX5iBrh
D2UfAQsianmbE56mPty5qc+D0bpcAnG36etGP6NDeJrNyjkjeMe0mmgvcSNN3EEM9CLjMdX66pYv
N9Ggf00lIihrtlB6AWbeVfXw3Hva+9w75LtSDqOWjn6HnQSnlrWM4gyInYBhfUshqRbM1dAOtNq6
GcxD5jK/0XCwHrrcD8KxQkmKFI3cjg1spngXpOIHaicgKbS3cmWRBdnROFPKu6QVLjWXCdqveVys
h1XwG5XVq0rbP+XogaBxnfn0fTOr1tfGoT1WkCePkIbPxtyroxyJ0mhbF/Klitf5aF/bwei3dixf
4NBFTwZ8iWEgdDrPIsH6SeQNmz/dJqs+MAyaVqkK22tTN+3VMqfsrCuQLciAyGVrGo3RU4ePkwO8
i3THB9Pt+Q3nla1eeCbAp8Z+qFhOEqHrD3wIfkW8O2p2wlNDUk5dI6NyF2CmOQx+HRSXhjDZvWOa
yUoSK3VK24q4U+TpFPX6cKwk1AS2pECa1p7cO8YQznfnfT3RY2WU436NbZzd80Jrj/AfmIbQ5dy7
GRpyon9fPcmh56dbc4gzdQLp1AjlQWuz16Ruz2luQupvOUA2mpdf4PIdqGQ5BWj2pnFTPJ7o5jg1
pvOIyrW/Z4UYz7oB/Ly3wpnPLKg5mc/bIrAGnmrGkT/ud46o6ktB5bTpO8wxhp3bx8oAWuwl4/DW
RoD8Sy7mU26jK80IvNqaNqoaJ+mHFzPA7xBNFXDR1HRottc/kj6e33pHSrwiI07QSA78iXzc2eGR
ciD4rVkEzxZtZLwYQTXhbym3Vlirq4sEcCWknn6xYK8Yn08/y4IRcREHCVeoWDKYR5hDFQNrwy1e
JJG1j03ioQVcQsnTPiBTeC7PWVSV5743zzCN573pSLTaVQM3vptP0qhumAy1nQH5cjV0xIUCLPiM
iyHdjxEujyDiBYebvdG7wNsIpy95jv1Pq9SheoUa6iCvuMuh2cxNaGygWUZXWyIBsWZwVFF5/E7+
M4MSPXsXH3XUqRy/pdi5Xf3mZfi3c4DM7SmbsE2YmRX/cCM+ekFhvEiTgdyA09wUvWJyF7YEmzNY
bQM9uUd9i0OLDlKVJDiawmGdoCO8Q9QBNBNbd1vhlZ3u0KGG/aClLfWEy2RQl786G9BfkEWBH0CJ
fyny5jMM8+prmic/c/bzZBRPXOTTplcVXgYusweTGL9ptN29bTBuBRZ6mt7s0NPOEqfyk+zgasvs
0dIc3DK1a68YSTvHQtdYg0XMYHAWO4pMlllUQH5J8NJer0XDwU4SIh308rJEpnBxOhx67XaTG2V1
plq/iaEITi6xfCrLvZ2Nmw4GzRMcTPFgQZpEJh1zKswMC3MUTIAhD1OeggO81C7Y3HIIrpH6YedB
fRrcfc7ZaAcHhUwQJ9RZ46J8p/XZryAq06OOmUWMs4VIAjFpzAd604QdeMGeApTH0q5jRjuP0Zw9
tcWSXVajYYjgQJqOJZDJM4tGh5xtvJqIrKrKeyK1mFh7ffGecBWxEWEjTcaWVF4Ea9eqIo2udfJr
NLKNqxZGYhSdg6GFfesSvYcOJzwUZvg5Ikw/KABZ/Obotxhm+xFHxq5sOQEmM+p3l8wVNLqDOCKM
fUwrzTvWpOj6sXIQRXcVE4n/YO/MdiNH0iz9Ko26ZzWNi5FsdNeF76tcuxRxQ4QUEVyNO43L089H
VfZUZQEz6LkfIOFIRWjxcNFpZuc/5ztEP+s7C8bHVeXZK16aYjuPs3PBHMvlTcrPNAC4D65xqAdd
PMU2AFzfefO1YV/6zqxAp+fptlVOdlC96W+1SO5cb2iW9MmLQVDorC0PA/NopfdLC0hThk++0b26
cehsau40WzvJgj0YqW/4zs19O5gSJ1KX0EKo052GyXnvU4K2dlMcXWVH21gtcQ2aY7sWdptjjVbX
zK78O0sriq7bkkxEmmLNQmhaAYHnBaC188Swp91lquENJfpqCyfTPVIu+qTi9hSHAb103XQYoH/e
6tmKLqqY35vJze8soT4F8/hDDSJ1o5yZVOhoe7cpL7LtFJrIOFb8abUFrU6Qu8BqxNxYlXNMdMoQ
vOkugweatwnsF3Z9Na4v9jNsxs8Vhx20Y3FhsmVtax9MRcag8GtxUrHJ9sTOo9PcxCcvsvL7RjvT
Q2nRtZFhdKCH8EHVExU7rQE22+inbT/7AtRevra5t8LDQLTtOv68VmG46UOw7+7g4jRquu3IgfQj
ZbUT9spXvX6GjZRtIYeNl9GlJITuh4cclygA0F/1XDENC0BIsGyl56C704FlHSWC9d4C4YWxwyLQ
1mb2vUgrLKi+/S2hG/aE+YJ3NSdAouOiugY0f9yaNsTrTyH12jQGXpiCBvgp7p4GZ/6pCegxdreh
HTp9upRUvYfA0h7a0N1Zjq32naOjc089FrR4uDIlFbNGXxunyO6/5UUEZw57CqrItXLr9BhW4nsX
DY+O22Z3Mva/wQqCI6y5bfYT2BYBR2irp9y8yrb/Rc4h2YPJOkwpGXh7cNlCZBNdmXNx7mNcRCQR
Qjyv44Oo9c6I2MY1Q2+weM7myTRNgTW0hTeYmMXbwLnGLnQCHx1xxM7K4ky5HTkk7KE/ED1XDBmp
/YmrZ7LD3r5bWtG80Kne+0yuvHfWLvPTMmKBnUh7dwRR3LPnEqD3+/qQ07R112XaPeoBCyy74W+l
71WvLTY3iJyDOFMEhYG5YHJm3+MioGklMuZnpvE8xdyI7wovJiBBQtZs+/Qc65bwNvnEi9NpCFfp
b5yZB4cKuDsAffjcHGms+V3jCkLA2g3ChbDF1gVuLZTfOQzwfBE5qSzaJ33DeKxyC381k7aTHwGR
6ooovJYtiBorHqgYypJzzL9yx3VTYVqbg7Mhq+Bcc0LfEXyhGsySd9LBq0K1Mot9srTgYFaOZhQf
q1PWXVx23ygc75dmLUYpfXNtUeZJutrq3W4IebWirYkuj80G79Z833qDXvvFUuiKlY0kUKF3gGQW
06jnH0klZLS7eChulneRg06OQQuEYMgjeia9urzh7Vtpw6LYfe6Nve7k1fUr45qO6bHCWnepkWDL
WM73CXSKtVXTEJnX4Foqd0f6Gc/sYIYb8mmvvtRcPGNY3s/j96hBUE05rHuefMGL6l1hOnpXM85I
0dbmwc8G4lOKAada3vo+9ZyaiTzgo6F+gsFzSyh5Qs2QyZsskJWmcvLpC8vzNZ2M/VZnzb2Cz3rI
Knd6bsAgBqTCW6wonC5BKZnqRhkNJWyO47+ZPQ4xGwdHThdwjMy0GX30VLZduzjP6qfGtIYNKO95
HXtAsjLIAG99wo/3wiTD7YbpAT3eP/ZWTpVtBChABiByBJhpOubyc175ME6azN7FccA5XVBgVFrL
U2XGu2tc0BrZqL4rYcjHMn5X2OAvlZG/qtBhbZCov2VwiVIQDN60AXoRv0Ve+WLPpUvzEwyslKv5
NABPp6k4BDNhx87RDB/pdCOX3cdkR1tEaCMso4O06HGpq+htCJqHgB8N/DMuztNI/cPUggogQGh2
w29YUncT2NCNd60MO7lvlocxKT+1HYo9Vor4ItRxVll4TWIZXC2w0udRxDhreY+qkT7q2qre7R7c
TpO67sE7dyYz8pq6ums1/6oLZgRGOZ9c3uYAGOi1Z/Z8n5p1cNYEXdg1XOdQbcuG4bcup/TQWMaM
TSew6KGLiltNdbCXK/ARrRInZbVvtQYql408Zw04+JUc4L4qMHnYSMln7mTjY+nK+3Kqkzu2ot+Z
dFXn3mkeLbozHj1ka7Ll863xxhen77t7a86XvCpRtLEon9zZ/XRwLbJ1SoKLN3cpd4KSsor+whI8
nfrGfMx6zz+gqv5mwx48et54M7NZPONjgKvvlNkDqOB+9tK9bRAn7TN/PscBM6Tc3wiNsbkz9Eip
qdPeKXTkNeN3l7YuGR/S1jNXbUKBFiGp+sm22JdXQfI4RPkps9PkztBufOdM9yl6PG2GNFCQYjPv
B6c4tpp6EzEBM3GMYdq6CXz4Cs/iul+Uu8JD6XYmakU6kANrMVS4WEOnuZpL7TOlIbBRetN7aHsw
ey1JbsQb27mUlfWUFYl88egz3pvsQu1wHllQlPNcTBM0aw/cm5qWvBoeJ04ruGuEd26KzNmZfU0T
ak/4pu8c85K0MJY4Dqh1CoRrHsz8RXS1PiYqfiVDxHjWGanm4UhHWmmeOLz0e46+18JNj1Qqh7y7
lpqaYqCxqnP3WmD0TvvszpUSXEWG3Y7b/BW/HcQPwz0G2RCuJivD91s3TIZi4Oc1ldWB2ZPTaHW/
MZueLZ/3EsUMWETSAMjKwm8DJx5Y9CCkMN51qi0uIY4xXRB0sZvq0Qst6IAi+u77BFmGnBtyEoJJ
rtWdNsxLBNemsW9lQRDN6vBve1gw4QVukV3MlQJVQnFwtqsc3JgRMsKZGpFfers8ApW1aTvhtcgv
2dTm+PXLzzmaLkG7j6Kchu2suuR+cHMLEHOB+ZlnsbgaRNNWmHfgpQyOscJCDNAtfqxk+i0tqwSr
4qMOA/bjbIZAsnSHmtRiYQZsD9TPEGRgHzDoihP/JMmdaS+PKNMtEEKT/Ny4Z0vTJzIJT5Ekwknv
1jjoCvd1XsYpuUXaMylhprgD54/Ib9VxAOErzcH5XkmY2lHcHmyyCpk3KAotEBmNtL/RUzCc4/J+
gNGYZ9V4wEo+1NH0AhZm2mgxNLuOVjxQ49U2iXmBDevmMXzYj1xesJuuJOQpMSs7xE1NT6lyxTEg
OodtO1AHujdhgk3ODUkD1n/ZKg7R7QM3AWomwWpG/je3h0+CRMXnpcN0aYOOVgoZZLtgOOUJv/ZK
J8ZOOOGbUVsXbuc/qfsZ1yB9Vh0Z4E2ap3d1Q8bEYOvOfeROAQw6TyH1QWaL2jsVA/heOiIo32x+
QNKuVn0UdCSLDbEjD9KvWU54dVjyRdbvEs6xO58k/CG22tdCJOXR9dHX2/JqUsJC31s4nIEQAsPd
Z9xoV65pNpve6qi3xyYaFcsYtkVadysQiYxq6bsUM9WDHbM4j243xhBxZQmQO2+UJj7FXDe7qung
l9FyVZkmY5wWwV5I2BFWlTIcKfhdT+FN5eDU46R8jNvpNuh54zfGdZSqeiap4nTuUx/PjzlsupXW
xSfyFpilWn4jMLrxSxey/oS+nHYIavOqdGumgr71SswHMVd5L9pmeVQF8yLGCnzvqbMpgRQFL+Dw
ferxw4omoGNHYaOCYnGJm1+yg9SQ1rwF4QHQcqY1cCIOsOQtvqu2ss+ZMm8jk71kJipSx8M3lxbI
wrawu83JN4tIxCls4Tv2hnMY8XJKLzYPts/q0dOssdMpdL6UkW1Jhmy2sJb7Ykp342iuc1pS4ibx
z1FNoiqv82bLax7eB6XPQkQys2xLhgE24bCc2izeE3a56aKnNIjVNq9IKI/9AlmG/ClCr1xOBSE4
TgsNDPQ0wKQIGnoKpdCaD6Uxvcf9IrgJyoQ0Jctmk5KC6huauRFtq6Y5gwTo94x8aLHPx607mmzs
qEnilgVgK+md3+nUDge7zKMXjfRrYr4WYhJ4xuk4Styza/ZUKBX1N0MRqJsyovnxQIS0iuv8NFcR
vfIrU+HmpqTNtGcQCbVtPWQFDfJ2dYBY0900wFDDacyjb3LTrVjOgdlbxHqoL291fO1phN4NgL+1
RdQUWQ3Kk8XoOsfCxt5eFszuWtbwLX5AvZMCRkDdPFNHEjws235ReuJs+NlLb7vPbo47iOVMrjrb
yrZm3dyb1dRjOITeZEbzQzuTqEwa8Po0U65kS2Kossjgtl7ylIT7ZEataNPHIdHJTpJ8b8eIAUSE
FYHWXTHyphwDuzo2Y/lZRXTCSGD92Nujx7p+COp8LbzCfyL0+q6c7onFnYIGB4RXDlgtmXIb5tfw
bUp7cis5+6vIAfKz/NapYCiEPLTQ5pjrk8gUtJPMcDNWM3fHtVzOtClJ1uQ37z6Q0IZ71/C+4A2L
51d16j6dYNJ3rDg7RqjeRngmB/o2eZRLLFUM8q5s6FvQqO6rEMsMUKMYXbeP4D6WXbRNXEqLCQAl
bFjidzJyJJ6kO8Khyzjn19R6CEYRVdzRCpZvi6LO8PBzoY5LCUKZNB5bZKJSUcyCGBis/djlnwMp
L13esooHnONMx3jw455XOeJX0QR04JGI5/RfQHP32AA5hCBEQHqbG/8urrvPjKAS+dl1+uoNYrov
jfrnkDNCSPWw8wO97A40N7ilpjk8elNRHQasqzR2ZivwpdBLSmUR+zeO8VsYOq9DZM+naKq/zR4F
1mCCNqFVpz8Yh6PsSZBVpgdrDWbYrPIrCzilZaL7zu+d4AYu92sLFM0asZdzJuOGHnbJHcQVSi2t
1NqOC3NSBSMtAWBqzCCbjwAGss3Amrc22rmmOmrLHPKDMhWsnR0p/6hyb3RHOBw0raOX5W+FNu17
2XfiVA3Jh50jduqwIxKVobJSeRfBfHTtANJuZ736Aiw+ZFBmM2b+QdFrd6Yh4ZTk4TKdtYwLaFto
0rgl1qXEUNN5jGCNJdfImXhN1IpATd22a2zG+QU/2rSNcbVtkrF6iqwKyUNZ84O0qSiYd71NL3Fi
kWWZPMc8xrRLTiEpQtkEyLNZlF3iHrCcKR7qLPTOuPstssHdT9bofFtrjlqBKV8sm8BljzMQYg73
nMxn5JlqXLYAeB/GCfCnhtq9H1zKr1IyT7mX/oxyWiJ8C5Eny+f7wo42usEcE1rpc2KThTfmU9DX
T8oAQ1aEuXvpp+pTlexzlNGkF79mAzi+pgYVX5F7hbxobrUPbtdFAWPlZMDSkOHCogBBwBlof5LP
FqNDzNMLA8rs4Oex6mMwH4AW2AB/gL/ojMqIHnbzc1Q2QLTVj9pTxFUrc7zVJcu7rML6tYAAb7VA
cXrgt/c9VWQnkZV0eSfhvWyAMTUeLbJxlv8kQ3nLS3Y5qovxWNDESamsdk5f//f1MKSFA6MrZvBY
DcraeiNWCixv3Vlq0RzEJDOYFm28r7vAuJvgS2xtlADOkwGS+FJFXgm1yUsZH6tShSd8x90qbIr4
2KtufuEzOPuV0+3royGJX6bOOUbIoefBV+YLP+7NA2R+F5VORLAeHnisBoJ/viPJ4pZGttWdUAfm
BhNu6Ei/5ml8NUc5ftAo7IBxnup7LzCw8pDfqEDzrZlK6Q8Sv/oDcjBoxxlzc2U5+t6qBzgalnSO
pTIYA1nFLWoH72WsoviACULspc7ip3Aaz9XS9jxoMAJMQ/jfmA4BylFrRUaLoxUgUBDENYULc2FY
G4mHH9IxKYGr5Zb21ev1ycBHchrt5ALLfriHb+odq4BSPDyA4VvPKWrdjbl9ituYPR68OdwJBJUi
xizM0dxbbbqfZZ5DP4ehtvdb/IYdqKt3bi+M2XsKTKouWAIlKV3w7ne/9+L3bhidc+izPn59mHg2
4LopqY/SbORjlsizE3IEa5r0yZapc2/I8c3ujPQdqpy5R1ExQJOM6bux/AyqJz5izk8Ho2PO6SFc
mZoCqTAVgCl9IIkejS7v0k+jTW7n2UkR6TeLkj+x1oOnhpfRKzpqN6Em13iJ3hOvAwMVteGmKnsA
puk0brrBfyD50bxnYGpTX8SPhT1h3uvSV47q1ikt2NSPXBNnKo8JPWZugkej1N57MWUTZiJWDPpa
lIybOz161rYcuZ0xCHfvHd+vtlbdzRtQpO59bECedCfrXPe+ywAFw37cQXuPo2ra00pzF7g5UFTV
7nGLXUXbMn1IvgI7js28cOHOUdMRwiq/8yDB3QfLg8ocoq/+rFi0mK9p5IZkqEcmCmK8cWEydp9J
p7dMPAuzjcFN2RltrsFtFKN5jlW26gPTuMDbJRBumTdtNaNccTHAt8izN8NqzFsj6T6Zqy7ex+Tp
psRg96chu1QxOjMQq+L+7w+t598mn+AvDVhMpSCthBZCrH2qU9+iTyhgaKGCW1wHydkuvYvtsKJ4
j70hzbMOyUNiByh2zoA2YMOFItU8f/Mlw0kOFuuYfRIMsBzluWFNjppWk+G0xe3rwfJi+AKyfsIZ
2h/HGjAXa8G64Oy3b6JpuKsD5oNN2uKlYd6YEaO+5Cb+Ln+BCgaKStFSuoe4qFsGrtixNJBZjAdF
ifXLHG3rls8Th3H65eOpvMcy/Niljn37eph7+QLPS7GdT/dF9MbrkN/ReVDe/G4ub3klmk3n0ZQI
mHvwsk/u0t1teI688PecMtjxzbQ7yXl+tBH1Vg4G5l2j5MYqO95hFcMRo4TDX3DHPX75Xf/9c/yP
6Ff5hym8/dt/8vFnWU1NEsXdv3z4t+eSpk/1n8vX/O/P+fNX/O2afDZs2393/9fP2v8q736oX+2/
ftKfvjM//Y9nt/nR/fjTB9uv0MBD/6uZHn+R8um+ngX/juUz/6d/+W+//ifRAx8757//87f/48uW
5/9ff3mOf/3b/of6+HP4YPmav2cPDGH/1QswiAaYySURhCXIMPxqu//6iyHkX33BDDrwTddCT3Zx
2UOeXyIGfBWBBVcGeNCFHwQOHvU/0gf8lSldsKuOsHxH8M3/8t/P7k+/xH/8Uv/Z6R84f7YxL8/K
5T9pC8u2yDP8q88+htdiE+/EW6Y67nLZu5rVammfZlOnTyyrQe/TM1Q7r2GcnRZb5qjdxRi2ns38
k9PYhU4xUkYBHdR027qjwPSmqhdUfppljPEHxd8Xn2UOhUlDGqq+qxjJriRfuHb9PFzNzfsYSqAW
AVidOnhMraLc5yreFeWsDnQ1ArYyTIqylod/fBhrilopjGxRz4I/PuXvn5eDlapqEDxYwvf2VD4T
8bo1JfoE7GgcOy4e5WAIcKEWtWrJePHlXw/S0jD6s4p9mj+kB2vMdsrsWrXqS0CXggp3DoX9dPp6
CFp7OgEz/VYDqkgZmlZvYZxX69H07gs3NnYDO6JT72js9jL5rDnk9oW/NY33wsobKo9qqp+SJkGF
mkOyu0upTEcS6mDlBseeMKX4tsbrnzgJUfFenPRsmuPh63+/HgjcH008PdyUp/ncygZuEbCkrd+z
8+6qq1vmPzXOFrj3vXjgphCnMK/jzH6SHj8LGtN7GjHppcrrQPDOPbMy5Sykk7VoQL3eTBWGvDlH
ODLAmck2qK66bF7tPkwfcrc5mG5JWahdHKh6oJU0avZyeRJo7+2mb40fsd2Ko+4f3ISCCaGS8uCA
HgNuHu5bky1n2eKg8yCPQ0/HVAn32q86+jwL+7nXaj83pM46OSP0SPLdtqiOTDp8+Kmmux9b72YH
9UPiTHKfASla22qGCB2ZHPAHDh1mhgxLZBjXYnMgOe0eEngwXi/fsth1mAGLI4evnnSDAUk7GtQq
inS3tmzcaeFYvdBwaJ28iWB4gsAR4MGj+T3/3fa1cyUyrmUfrK1Sfa+rYVhPVDl4NC0S3tOvnPhW
odc+2Nkgrx5QNfyQmkw8pJBNxWKT0XbHqYSNhQAgsIobSqvjBnYY03Lda7nHJvRMn1x7MWxJp6wV
pB82Q+Q4oWe+M+g2d7ihnNhDhhAVXgJv/BjEGN1shmZD2+ltG5sfU9jfUrDy2yD+JOrfrmPNsXo0
bbXFIW+sfddUm4d0HONXERClpbMlCezs6IVMJv3C+NEReIXhCRQaSPoD5wsK2VWM5YPdZCNcztLs
BIo+gvOEdSGOZLDVFr/ZRoOaLLziRVl1iQzpeS/IBwjhDjvOvuruKvDkWzzvDBZLWa1JJ8J/nKn0
4iyDhRK4akxbOGpkApUA8iJjuuoo+J5pmV18r53XxMJXrqr6A/tuegl4H6y7lJkpUAU6Zvx9XITG
IZMVdVqB9Rtv+a4ELbbyOToxT+53TpJM1BVxREAnSncGskzR9ahCaiiv/gJY5sIdD3P4M/J6bxPK
/C1tna0N8orCOgmt3cAUntgk/aKUqw/en45h99MQhggxRnsbveMic/OjBqjUFEydoaHRBAD83UKM
i9q7IUXmiQRKlh8d6HrFou2n8YZLd5WyUqxbnHJhmKQ7e2FwzaV/9Bfwn5C2h4BPnYg2Q14tBL9L
GcNKUvTDKJhe4DZyrpj8+2QWtJuV+FeLlpR+2y75qWCAiy+CV3QstcOwBlNxnFy8/9AFk1IVG69p
7vD0l2u21u1Gpt7djMJ7b/rmHVzbgukcKtMLsLf82ovpuVBV/SopixlMoLcOo47JYMY6lXBpS+/T
RG85Sfb3JMNj4zh3xiElt78VdvPS9NSpjxC1MiZ/YeLOW4afuA3qaNtzoNvWFUlaS/vjFsp/eCwq
4yJjMkiyBkk9U99S696+FxMxy8JhD+eShe9keQ0Ym+xmFR/TpKZWKeMcQWJjPzF9RwvRkGxA3Vp4
Lze+nwt4t5hmjT5d6pXZuqMBNSe2hy92m6Yb0c/xekZGOjVpelD+YtUwb27N8BYL/30no4eYDuXD
TBeHhwUXYJ6s7uZpuMzaqB4Ihu6bAAudbCCEyEr9GsazLH17K0Nef/hGpA1SaqKM3qp3NHvaG6n5
dYRJHN9nPr9fUVjuOhusXyxzem8/MlBP7g1SOuWkm70N4gzADHCzZDnioL4xCilosoKIsLVCwKQe
2a4VAuV8zPuIaa+v11nElUxw2+DoGkLqzWfyr03bLMESjJChbeOTSE+ltiO23PNJe5hy5KSook0i
ubdr110X8xTvofWswyyMsLk6rBe5R5CJxg9zBJafGreIjcfRsply5Vn/HMxuBMnRECtXhAFLT8fR
yAMMje2ap3pN5wZmQkCzGEHlA9KbfwkZblXmb4A/+uoV2AE55DEVg04+2EwpJTDFxPc/sHanoqvO
aepDAXb9JZFPgEFgSY0TzoC2c7Td2oUOzEVlW1QxwsaGkyZq8goaMLNo5m81QWNqSAC7ejJ9Alfq
s40vUQucbmeUWQAIBsh8NA8vemTKZnoOIpyFv6KAWO4a0YtQ8wHAhURUMfHmD+2jcCnLTJBurrQJ
nHIqP9MoTy5w/tZtAdqcOwL1ys8u77zGc/rXKIEUmMfmUzX6b3bYOA+xGp2V9KbfrqwJwDDyWyWV
LC9O2KJHePmuVcNzrukOLpc6ZWCV7Gfcq15EitazBu6OlH4i4IRb3pNKF/CC8D2sBHfrPGWkXbXk
/tLpNZtKWo3YOuxKrDwmoIkKy/6DVWDnzH3uiFbb0EpgRPgvUsQyqg579gMGmLR1a2NNwy9EM3AZ
FycklgyOEVAILHZnzpbx1hFofgHJGuBJKUo0pJkDALFD5fZH+jnHfVd/uDKukGrdH65beiAYwnNn
UEHNfMfd+3O/d+gCApbJdkovD6PwGHgqd6Y2pjReUIVAV/boa6eqDLBzpBXFY/PsnibOzjhTmnwT
4SzHBZJUp6gGAJt2qHbw/uGWJXuyir80Z98xz+uj7nyBBQwQDqbVpWP1wWnsef31w+Wke3SeYrxG
9vBi+IimlVraKo1SF6evB0oEkGGS9qI9Ge6y5aO8okusKWDKOCWeWctpH1UGnXnRF7KVXsSabnkQ
Uw6wgil6n6Goer0N5nrRcPAf+YdECPKgfnHyM59zJA57CdzFK8q7uO9uCq7T+ushc4NvUV9/RItR
I07UM9UbSAFRlXEFrSwnsI9lNXdrKDtrBAs4Uz0JH87xW95E9qphZpFQrYppbXylxpC6rDr5MErb
PY85mQAEJBB19lPQMURKsrLaKcUmTuLbVKn/M47Gi2YR3aCy2WvhFIevj0SFxjEMHYTB9PfA1bLm
Qn+tU0eBfWA6mlVvbYqDFiNusgnhUYccm5kuw6O03O/QvHHlJvUHWWX+qhy/1yFEocEc/I0TN/ZK
kV1DWWBgbUe4EmwgclOsyFqwMLWTtYFEgRuZN/xSNnxXK16r3uZJjCNJTXY4sD2Y+606M72ixPMv
Gbj3s6va9ujRWG/JG8NPhZKQ4ybp5uM8YkjsrejUFhGAnWnXjkvOt+ROXiNaH6P5VvfhxtUGTVk9
m3RhG7/zrmhvuU5fTN2xFUUg2bKf3g/BXhbWeG+l0dXl+EHMix1NW4/33u+uoB/Omt3nuirx4Lg4
WHwA37u55Mknc3RXkFVZaYVEW8LBNELG7VAA0RctgDlULU5VRpiqsB79Xo/Q+6jadqEKC3OfdpR6
wHzN6eOwt4WcPr6+IDNrwFbOeDWtKF5BMqICOTSS32QDv1uB+mFXDg3r0js0SrxyLrLWgNPLDXio
cZswp1oTtHNdLDf6qbTS3/TbHW3BENcloNiL0t5UurRYPoK9ojpjVwOvXiUJJQgkZwIMhsxpS5Do
6I+0l/dIdmmnlrGOb+xA7Q8lh5+pWBPQq3YkjJ4bGwBv4zXcmhU/oKkBj1U9wzRg2vyRQaNiiyre
jXd1MoFSsgU3rhEgbUZUyrHaS27hwAmWl8q12ILhGAnsdNriqnH1fJnajHtvzOwA8IOc6Jmcm3Ek
6LyzlvdKaJZHZWV37G7xRA2fywvVl3yv5Z/OvhHDfuJvIgW9tmvIMirSfH2kMWLZlC6PisExd559
vly9g3SI+WODan+UI+et2V7+kDQNn2edamf46Gy5F/OElEqZwpo0RLsMbK6zYLAnMw9aPqAASdFR
z7XYDeVPPI1M993WPWQo5fBHVqkDVGrOeds0RvajCRjN2Lj1V40yfhEWeaVjBPSeYnPNpGLXOfKO
OAW4PBpPawEeLNJDC6/Q/9GxYVkzCiJVNo+Xpkh/F/yTvz45nCVt27eaP1ijw3qbfFsqzz2ElU9T
c5yfxTU1U2CFBrNVVR261mZvZnyYuJVW6fLL47ZIYR+JnELyirs9l5HGFBl1gBQh+JbRtM2LNytP
vSOMkAVVl5xa/epAjlF0nG3/v+j1PxG9hA0R4v+sep0JJBCvAfOCzvX1/RaUxdcX/V328kFkIGBx
MEBUWoQspK2/q14y+CskDtN2bUyXLsZUYvN/iF6OzV8RqffI/lpCLsrWf4tedvBXlC70MIsqEN/x
pPx/Eb0EAheZ7H9ANwyLH4FHFHWNP/+nrHZf9iNEWzfmiMqdypwyLLHTyEZRyJESWSeo1PMYevUu
FVH1jM+8IQiZh8euGu2bP0O+mbk9PTsgzSDE2FCFyRYvxD+tiPckmFH7esQwMdj4SsrAaA4lmbDf
gu38I1VJ3KesoSKLMDRJtw/mXP5kwQP0g8s7vYKqYSZpTfQAcjMCDrUOh0hKTAbzfCkp2MzZnIMa
3HZKJc9+H69AaNT0Chpu8hLEJrQ/hoa7En/T90lU/i4mZ/hzaQ846lipB8cIhMH7vRq2WeT4L0UF
mD+P4cfhxSw1Q44ax6Rwi/TQK296jWYg/IqunBuTysxD7wiC97JLCW7VJUVPVtCAVhVpwPkeuKu8
ytitvmP97iix44hvgr1ttTpXQdVCx1CFFWykcOL30jfcj6bXBRjTusdka4GgZh3JuCt0wDDBh5tM
yCZfiW9Gh3zCjCS1m10mIrIPsxLW96Qmd1LOpn8vE7qyKRI1g09zzpctiSiOVaFQAJOyVz+UE5Ht
zZl0Gk9DNNHKlIoJKJxMxAzbPdXih0zHOmN7wBCwEYsbuHW6/mlynOkxrTrriWuSHsCYCj36Zbmu
4aV1aJ0NcwjCEQ0VCzPk9po2GuX2bG3pXcEIA8XddtOTFYr6M+nEcO9l/lCwo03DG2fV9lrhjOQg
St/BB27kZibinoDPJ33K4Y/mr5nDQYaaxsw8068eSRtaNA2HZtwCLZWVOsbyDbUj2aLhUs0ew/39
HIzG5eVwfecTbBbJK1EmTrRRWUM166Bklh8IjOOVgs6b4RmGGvCc0BC+7Kg7iPX4HOc9c1eHQCBM
wUSTk68KERyKkBC1A7MUC0edwCMUFlui9YgNFQbn2LuC0xYYXjKT7nwgk5o+e20YPhvAGA5+6zkj
TaUQ6a5ahtNyuY4V58YCMVmJdhxWNg62dKuqBH+EkzfQsSUgPMqJu5oizT5l87CbHA8fV2kOsXlq
wiEcNj6KFYlzlfJUpcN0vfSZXa1Lyv7ORlB04rHyCXFvAaHyC6ot2os0tAZOhjUsuzTo3e+FCoCv
hDq9se3pJ3QSZoLHEWcd8RfZCUpepirY4AxuX8IB0iIkudCEtmjox8hxAAECysVhWQPxOpjcQvbm
DK9MQGP9XpGd+OY7WRSBBLdm6iJBGTyy+rePvAXpPwPtIS7SyKMP2Xm6wNuAOXPfc+jApy46qnG6
fHa/NVxe9TbVZUTkZKImbxigJSNtNOhok8gPWRvS2z0b/4u681iOXGmT7Av9aIMOYJtaUoskNzCK
KoiACgT00/fB7R6bfzOLMetNb8qs7PKSrMxECP/cj8c/s4bc4rpmecuCKt+ZSa6PlbGciYY0HZ4x
Fjp6V46L/6MY03Ob5vpdGMNwdQB44UUdBg1L3c6cjyRN8U7bQVDt5qboX6iqXCAFrmxoeNYugmKc
h/OuCc3ytbVDCBLkMTlEQGUdop2Nxgp4WQ1BitSa5dDOW5leoGPh+Elcmz4G5gTMDnLEd6YKMUkE
FPFUPnXuSE7c9503ct+4CiG6fpBlan59PCD0SfcZugZvq3nIK9s/Nk1vIqQ5Jrh/4G+kmyE486P4
2Z0FJqEPv8YK02qW+SY3aTOD0Myi0pQ7z8qbN0ua9VdKH/otGxHB7qjmSc72nGFZyGV4N0xt+kJY
jXse522WTntpBV2XFPl1hyGK5tfK60z6G5yMp0dZ7gKz9erhvgM68ZuXQXPJi7L7yoQA/p5nhnES
rLYbP6T/eNWYIthrf/AeOPUnGygzWJI1A4u1cvPwLS75jVmCrGUODDjUwPsZbRlqOu8BzE6QMW1R
U18Tivo4Zn78d2qMBEsIJAiWg0ESH4qpkrSmcnoYdEiVLBlHoMiNDrjoKevRMAcTfIyeyr2P3r94
5Sz/a/ZlTxtQOfuIARIAzrFlaY2OGDcTQsgp2xrh5rbDDAcAb93M5ogb0CYMvmlLZEgJnUE+mpSG
XXsMaNyT7Xb4QnTBN8Z0HHR2TpGQxYf0w/Bq9RAGdBit2laae4L84NMCWuT+1t2CywhMq8DmlIEb
BoTrO39C2kjIg8RBRM066CMujrHun5wOzerFDTq0AS34KFNvvADb+ZVd9lu24d04U7m08nQCMxpT
kvM4qoZ8tipH9j4vHqM7oyTgsqIrxKeOeSazv4MTiB0/Lhxgxv7AzWHjOqRmVzoojPCQTpgNdqHv
THdpY9L15+FkuYs6k/oPR9l8TEcVpzj/7Wpy9+EYiq3yPRZsF28kgOGsSzBnCImpPBNAOT1aXkGZ
iAbUBkaWfIN1u+FT05IceESnw8cieoKTa+l5rb/xx6Yh2FO2yt+0c0B4qbWNejfCGu1Ynmvkijmu
1desarbvMBDtOTB9ym8Kd0C4iXrbiDawiYoH02HDXIV2G5CvBb1hRRaeYFDh3tKwnMbvMEjC4q1O
yua7tjAA8lvH42+EVedQt3yKOKrbdCaYbldtTfYyWs1aF/4JY6Gr1jpkmoTaO8vCLPYCqtJeefSK
ogZs6UzY+rl7DqqEnmRC08Cy9aNqlLut8wI6egL8QLdGXe0TXfT37RAPB7NhsCBkH9MIURTnplal
2gJrWX4DnBZRBkiU0pBsbc4jZJfGsS8iaLsrDovh6lY9UGS+JS2mYijxxjnvee9bB3zQPDbMhTYI
qfp+mPUT45luJ0bL+igjbmbmpOTTkBHXsyiAup+mesnj++yynV9xeJiTE7ROXp5sQBwYLFagTQYK
ZxcWeSxR6aw42DPDMUr6DEfYzjGhAc5Q8M5vUSD6Dyv1cXik3dDIDdO86WyhQIuaqqwxG7EWpfmt
cz0Du6mTzFs7tJI/JC/lK5w3GmG6PMMX6xGXDpS+a/MGnYclGs5p5zM/XY+DMSP9N4X9xwzN6otI
U0olnUEP6YajOY0TtA+mx17G4d86DIjatFTaKniw24KakK8aDWY6TPhg/1TSsy+R2yVMyIYaMo8T
M60Sk6+mR192GNQFFrVHnY8zmZUud4hPgjPbjricZ9bBzIVKwePHju2blEVIPWmy67S90z47J3wv
fyINzTs0Oe2HzQQ7fdQmebANtTXGQ1Un5AfLRhP0xL9CpNqkXe1D1bDa4UD2Srz2Zds8NzpE3Xfp
QFBrwtO4UnGCd9HejgWt2dwGAtx9ptoY2LzkBqc/pvCUEphfgpFUDLUME+8kzrINoOMWyH2oix85
Eo0JbcZg6yxqUYtSbxHNkC2ay+CQRSoynChJ5GTOepC9wIFiKnr2EpWqZ0F/DFWFQAGsrdPJ8b73
tP/qopGIzez5kDNnIkS4C8OJQVBn5NNC5nVTDZ4C9MHktfNdS5vIvqG4qdzMHc5Ozk62vQWwZRLk
8ivj2VOV/9UyfecS0nnRQ5FQnHpVdRk+V8Ncb8lCzj/4YtWnMuz5Lhqq+tMrmcUenbRYfPZOP6LO
EbmYt+ysAXn90f9mO8TUZI9T/ZEVTYog0Tcl3mUvKFaJF2KOIwrElApm5hN0NhT0majgi5U7gvt8
I9UN0zONiDJTdNvAdfGaIzcS4Z/SZHbmXQYnmaVx1FClej+p9kVtLh7uuaVogfeASRKsxNpZp3mc
qa2iG/SJCxDzB5UpLhsg2TKEn2X07CdgmRPlfaVBFYN+9yr5KdjDWdyBJopD4BXzX7vK23sXBt+P
aeW0fw4Fjk+Ozl5W7Y3Gl8m2LLLFFTxHolgVuEz52BjWn7iyqgsBtPoMmy6/CBQpWCzY1I4ol3ht
J1eJN9js7YtmfT5Wlqx/Yw5UAfbVwR/AX6cctIJQIncmudhUTUZzAnSJtUj88ZJoplAiLfxfTPT+
xtCFyRCSWruJgBloQUdxmfI0SKB6+WwjieCcIMdK6ngOyRa5PYMTwnuLkmrYHlm/Gh/FBO4aJlLe
rKQOmp3dt+6jauV8bSqjJE3qag6McTZ/Tk7hXFM301tc7vA8Aqql95ic43A15QUVKiJvSpoJOTnX
uYea6kR6fAGsRBeXooRyxq59sci+Fxubup1f1NoEubt2zUPkcqe17Mbee57qb2i28QWUwpPgM3ay
sVIGJEWrkZOi1Q7PHlWuJ69sxccsvb2e03w3m1wLlNilY5m9Wujjr5hUrA+6dIx9zVJw8Gdj6Vuv
0wlQMdgIfIMJUJMc17vsyqPtTuDR+sF685MsubcC2okGV2fPGdj1PWxefzWkcUumg3qUD9BklriD
d4DbPOnEqq/YQla5gW1/k8WV8xB6S9mCOWv/2joi/cPLqb/QzlW0BuI9fAz5MN/8sarfBivsFsyh
As1CroZkFrmgvQUu6FZRcXdXzlnINmV1H7VnF7+jOXf4FDvc9PjUg5IfwjNK5eeokOWmWB4SHq9D
4vrqwZ0CkFjCA9tW1UW77X02zTji5hcpYVKbl8p1IvR4K3F1bKKg8xFNO+KdDeRFiO3VuHGpxfud
dUOVc+N2j0YChIzigiL74QBafNOj67zLPvjqBVux1eMdx6jvjZxUmBHA3wiHZk9JFm5VP2Ghry2S
JFbUOz86taln7Rc+RZlR/qWZvTGQ5n7OyO+a+YAheMGByBiw5fZY4+VuygDVANqRjEPYKI/cXkMW
Rit5zUk83xBauHh7IDY6IBdcAwxDzaByLBIdQdBlp8Gj/yVOHcqaVcBgTFVlElKhSm2YQ6XFF1c8
3TCkcut7SZ7/F5bmsKoX+rj052QTcuvPsKY4zl7nS8lCR6fffZAChCNFHh7AeVAnGnVs4G5G5gy2
SDTQyKhgwBBu5zgGrZF6IVnSCZzHef9Zp/7Sxwae/m/U19ZTFCCAV7Ec3+l1wJ0ILcq6mFlH9A7g
zNqVqnhmqGhvSPlSOcZO+mGnc3E367SmqVlr6Jmg+pkTlQ1RMfoy+ykCns31HOfVnJcnz0k1smpH
rsOJ89+YlYZ+m7ba9x3cxw0V981OUdjxIJw4em5gRXxgMPXwoxvTsQnaUa5HDUksnxxv4yBNrSFg
p+negLtKjW5fpp8tTN3g4gd42bmslwho9M+0LpO+bPE4N/GNAk1AN7gMb25tYSkzw9J98vxp3Na2
MF5cR5h3DMiSrywNcJ4lccpQTFRS3EETGL5Zn2boaCmmcaMS7cW20WnaGY5ftPg8lEO9bKUlgS7b
I4aYxjMnnZg+jhR9mXtJnn/KnvqmDoPmG13bNgFxM4VtIgZkIhrcht72LoGbVo+Q6uKD4/IqaOAv
DAukm9F2V/k/aTY721D36upHVkO3BI141JUMZXnHUILjuojqtddPej9jLzuZsp53FuLjRUlLP8Vo
/IcwtboHNwv9xwgkxJ2MfevHKeKeG+QAOKeiWrfY58uAlIdpNh8iRv1//DpNrmnfu1QsmN5jLiYy
cqLU5NQqM23vZm7TXL6zmuqzsMAMCqVKr+15soGg1emPPRo4d5Eloi85hmN7dVrcYCulKiwP4dyi
fob21p+baueNFGjM3OJeDN3yILhJdmwpUb050NzuCoj7OAF9FCsEPawlSyIN7cdbeXlnXDLHrT5D
u+4vRlNgABSIUea6LUjFlgFYj5Tj4Fr6IAEJdtLTVVJcHsIvgZQC07WOM7m1rV5/1Jand8S1suNE
Zn/l+0Pygra8xAE7m4lPzYkWMWi8dGHY0RQ5yS1IIrGhWyy5Ja2hv4x8MQ2qBM5e0s/lF0cx7wM+
PSgIM+Yq79mBfrfb1v8WGJQQZwYjmE6y9hPYl3NRBdyljHG8n2uTwV684L0rqZMvb7SJWOSoG5co
42q8lqHCoj/51IHlUj50kHH3yi+WuLBJxZGwmo849LI3u5XqNR1t+WvKHrgnSlh2qmtQd02bzlQ5
C/9oEe/cz8AEtsPYJJ92VrhX21fRDdtKJVZjrdxD7SyOrLyKuOSQnaNuPMtY2rhkrAc/8y9cQKJn
wyrYuSK74o1BWSQgXadzSEoSLs9Mw85FtXZCkysltadxpnIGCRiWlxTBHWYcMFhV3nM0yhZLUOcl
7aUaMCetilg5B+L0gMT6ob9o9qhPMLRUWXUuLbFcZTCaCB/WL73zycHzAvre6sb235bj5kPdJQE1
E8I8ysnsye8wK51oB745VAFc08oIn4rJVse2iplvCq978IauvDOC0TrQHACM1rKGLbtQfJwB5XBu
l29K+cMBcGK605UEmUvRQ3ShxQbhjGn4NjEJTHtxQJYKJb99ahvK2wBrpHczHJkt3UbhJs4ncdZZ
NN3A2zU/5cg5KTExfTYw8wj9Oj0RW+ahq3LMQqIR7P5Fb47QL7z2bACuMgHQhPb3HJDX8edS7sFl
k97nCYOk5Mz6rm7S7GlkwXgCRepwn/WC5k5NAx4op9ffZYZdMpdV+0VjI3mLxhj2FuV0V1AMwZ88
D+qDQe/vmjTvYkXrOTKxoJJNM/tfko+kQSohP3DdKtgvafqS2WP/CKiF496UjrSpJmjTdRBP58TJ
hzfTSXyK0vHKJZgrEyPfpw26wyqmvuOjwCXSrAQzkTVVxix2gSi3fdMXtxGa8Z/abULg6333RMC0
fO6ipjhj5mF/63qq1ZjCMs+tKppeIxX1rEs0EbfZXO2ioHGffTITtHPJkLS5J1R/clKPfjGCB9Qc
kUY9ToVK7+10IU1qKoT/ipluYQ1FIYQ5IY0n3LpjyvsnWt59VZwJagb33CL1fgxS48ItmrcpFK44
R0D8d64XNf2aCWp/zjkLVSBWMmx2c+u9WDFlQaW0jRtWDhsBJCCb6gu/Ptq575GiK9Q5jB3x1yUy
eGliesTgnBVzhieucg6NO+gbikT5qNEg14Fwk4eqy8NvMtjgoGLMkig9ZWseMjz41XoeM4rP5rmj
CYAG2M8ejjwhHs9BwtAJBrzC2QOoyjY0BrYHd6TixGlNupIDlArmv13U4ldLSZQ4NqfW0vN+y7IB
vVkWMUED0zGf+HHjDweyaj/Rr7mvwjp/M/zJPRY0vZ/+lamEi5k3hlxZeDnd0K9tvvuM+phAi8QK
bMGI9Op3SgyGL4GXdmc77vgSOprAfeRZr2SszX6dBjb4R5OSDyncySLMArrqAsNqWiKDrn/LKsO2
L16WAsgs7OCaz6p6+JfX4P8uiaiDiQ7rzwmA7JnNc3wsUJO47frdvRXG7qm3cuPTnYbmXPKi4H+F
K7NSY1B9lmpcEvKummiPyVqW8bLcYstznuyCw9ba7wZuJAZg0XeYEZwjQwL2FU03RUWsM2L5cjB5
c/6bxmS6pRW40oIs08GOqFHqh6J9ZWLFPwiYVPKbttEbCX/crmpuFN2MYfo30h4Y5xGz0pmbhfee
kzraR3bmr4lnyGNtj8VmqE2ONv/isqs1aej0oDFTbbBPdY/MF9VatGg/a8Y88tsebf2ke+hRzDJC
l59RNQ8y7JkLDqagzNhXeUo8sU7D/yLp/08nN/43ZTIYGv+/p9P75Kv8+vfBdMCX/3cVxH/Y9Bl4
6OGO43hMm8lV/Ndc2mD4zDjaouqB0EUgLI9Cgv+TxrCYPjs2/1cQUvsgrP+bxnD/Q7i+xX8Cx2q7
Jo/I/89g2g4YZP/7YNoTEKywKfKrWJbNGThYmhn+bUCtg7Z3e+OrRJp+MbGeqghSXx/E5T5Rlncu
i+madUxUYr8b9yxCHIaOY+yATranaE8X1IYHMNj8413C4EVVVVAjZiDuQsYdd4Im9FXtmPLCXfZ+
0EF1F9Ih5lIbYMfTQwo+bxXgnLxANtpx+ARhHoRXJMnpLkMuWYtowFIzsKk1usWGTMIMIEO/rztv
M8uyJNrIIBH18QKZF9oF7WR9sLYSg0C/a+mTrai31D///GZ27MaPg8tYMrA5IvogJGir5LZRBwdB
xTQdACVuuhn7Y09QY100OLpCsiKbJgHWNKX51eEqfIJdq4+O4X/juC13mEt7bGKB/q1GZ2TWi6HR
UinFoeGc7mZbjozoS7kjA5ETP6j7I0ENDtM2KEBpa25BHaWLKV+R+vpDz9VcI8iT7fQ16GgRdAZf
Nu01bVRbdBvvESIEY59FEc/M/rmtnPbkhH3L6JZURxYVdxxGatSRZ45TlFB5xnDnEKEbd1RfWSeS
B/mZ84RkSc4/HFRaaHoE/SOPQEaWPEnCHT2ys99uoZDFl6YlKcww9K7j5HEr4/7RUXqP+7K4NyJc
/IUImBcLFvEuG9wdZ0uOpAeDLMCjzmAdsFaGO+AO4dFLmzejZo7LThKRsgzFPa8YQ78GhFiwIOEd
DOuYIuwSDdjnJEMsCHyJWXPS4IVP77VhJfc5chGXVg8p22a9HGihvTIzPBde7u8cy97/80Gps75+
I4ZHXcGxCHm/4LuAECUZJDok98nDmNsO8wvKAQiBCIR5BUp7LJPxyn0hXk/aBHeA0/lkjMWr4WTh
ns64aqXporv88weewq1C9z9FabOXUU6hd1T2z2ZrYXNd9Hbc8PemxQZoity754efB8xZx3igwmHu
yhd+BwFtXKlLq0KM7/3EYKBLtrZvOZsO+PQuTSPUMwso1uKigh2jfzNM6zZEhGS2H70Z5lpjGFdp
yleA//rmixqsQbnB4tddiyFnSCcZchA36a+OBGU3jV8ukvUVpoaz1rnpHsL7Yqx+jRIh7Z9HHydV
smn7riAN0tG1qae1sJT3QCMIzZ2DzYDOT8urWeNqB7zkZvjQ/3k9nNr3uf1yb+yJOa7PprD1WeCN
O0NOAJCcziAQqCs7RzV2+SRgOr/8bZCgpHrHhbvkF4cuqSn0Igd8iUEbXirDRQMkmLYq5rRfF/HI
6N8ZaQkk0PPqOsyaSEidoOui1waIJ1hzG0Dqu3/eyNygLo5LAZ7gPHrEC/MW5BzSmnRSjJbVUc5g
zo0owAFeLUgTDs9rxB+1slqnpNC2T+tVMcHkiZvRvu/y4RZYILu0kPLsMLBFu4EMaAAlFZC/9oYz
yC0++viN0X6yKmCRrfvCkOdi1A05Y2/c+EKQp4Bn93qO6+SGap7DTCZmQj/pvVmm3gYFjZhmVMsz
d776uSjxd07qMRL9tKXm/k+DKNfLaN5Q5/Ob6ekoDDERiJLX0AhCvKcFAqPGJk4XzLjEcygBJPTF
8IdqLqXAEJeypWbK6mjUNPVbrlJM3fKHkaLcKZAcMMY3fdu/gHc6QsTlCDS6vIIllV0DnPYtpShg
h1v/UWl/OhtVkAECM8dTim18FeF23SonLwFB2UzL9fAnHMV1yoryGzQF7zSeBQL5kzhFBZ2Vo+9A
nfU6iLQzcYKJ0k7PjcdNkLrjXsn2j6n+sf8TlmJyuu26EfK6CKJ1gIa8Dnv5jXsDb4CRfyXUeq6y
pCv2sJdOWgn3oRjB3M/V2cjlMcjOyqSt1YTyiKfRJxkASWDrIW3X8VjsE1lY0OPwA+nCB+Nd2Msl
jdBQ3209lzjA4Ldyr2u1URif19Mw0AOTdJvRpLDWEmO7TV+XJBMFoKTnNuRh/woMC/Qe8FzNdDIC
4q12fDxX4zAyi6vix8w7wErkMXSgYFUZfwRQo7gy010bPTP4JFAjoEXz0adTfKFBjPB80/A9z8Eg
27EzwdaEbsdHkhZkudUNxWlN5xGRix9myW8lmTJjz/RbgoQeLoPFTH9uGqSX2unxR1V65zbyyUr0
re1JHNYyB4kVGltaN/dWdStDmBFt92SEMP30/JwX8xMi6FOILdWs0HH4uldFa9mgRAfoPrh6df4d
TFS9LBdCkzh2GZ6nhEmhTdpHRWz4Zv2JZHTK5+Hm5nG3IoEDaCdxqp2rFMNyyuHXVL+i7WTuZ5f7
f4xxuvDIkeWBxUQCq9qAjUNBIGPmtHRiCPrZwLe4CBFhu+9AVkwCB+rsZDMs69DcN+Rehqz5dHMm
9XlcfjlOE+5ITKb4Wh3SgPAzttqXxB65l24T0HLroACjnSf3vAHfWTMBLhvGJ93CyRnT9pmaEQx8
np3sidvzsXGTkTbyiYLQcOdWBh7Vij1UGdGpKLmQVhzKaUVR4RrYw3xEr10Z4ai3vKnhDhtxC4mK
9vLGC/qrDBuEoMQ7NUbtnXrmywSf2FoC2HBBDrAq86kodwXAmVFqG+gKzR+Q33ddNPwNRpMBdBNm
25KWwpUwhxZNXl+KcaI7pKnjbX0WQzBfuz7/cfLMZ1UmCAMUyJkaHORdb20X6lonqouubVZ+Yhj8
XqhN5N6fuOH1+KeRtDP7jVUEFFoTn2klejQE8swQ7Jnymh0YgnhmZhYxARs8/tYHp9RVfAzZedE8
OO1E7FOVUMGdihc+Z0Csd3h1OoQd3sngjuqblWV2yakfJio0TA+MuJ4bQHoWyAC/2VL3+m1Ssx1P
8ZYkYLgJlEXWY5ofFMNsJ4IhSbSKbkGR7mCp+Kdsqs0VUgP5DlnUp6kvTnk08mH3S3hYRsppsLVX
kY6uqAW025TzFyOhlymrXkUwgwKYZLARmrddc1bgFMM2VILnEwZTy3w85ylEusBxfhj5JdRB9i+x
xRmvgmPjOerbtytvK0W8cZkKh2op/EBM2zKaNQ6d0d1yHvpgoWP0Q/OlHObXxmBthwhKkbkMzBPE
idWoreBO6jC8Ts1DG0T5lZVho3BPreyJFCDEHoJItglvOjqJSv8zqjzSZP06+/2vskA2NG586C3f
YtApBO9uPa3YjfGEz3+90uwPHiG9ldE4D51fdhhRaSGWcs9U1n40SVQBRXwfy4F+g+FlqPL3waJJ
egCgv5cZR40IK1akM7khTEORsfFoOvERwBHfyUsQWAJCt9kIVg67pmioMMaUjfUGT1jIK7tpSsKv
Fp6pzdDS9dKbw4JJAWjc5GQ0eaTFcy+ZbXfSK/ag7tZpSoCG8cljt4REzdZbc80mdji7yFjt/IAm
e6rleAsMtMiB92CFxU6zCwIqnr30xbGSIzTst4R6zLHuz3MYuBft1DdqNuK15bGoK3cyNxphsuTM
HSb1pdNQwgZIOd2UvRnAshe76tYIiasmBs/QbEXHGArcikKKYdNPjKxC0d2ncfbF0ITwlszWLeQk
qnBARCRanXRe3UGAzbfhkwOhESDf/JwO+N4w9nJMqj9EFD5G97qeqbkYnEsVEx315VtVURdkUDcw
dDSfzvI3rNpwLfLka6zJJ7UtGE/RhYusKAaCE+nnwHWFt2telS0FrYFrNJemlsepYuBZFAw7yEg2
vCBbYbSHrKpoYicfe0hlsXXK0j5KnB0bFQRrt+mY+qrQ3ADBY/RUqFvCdqEIDvdtnK83TtqdScrT
S7Hhq+7taNkAxUA1RcMbmFbOy0JQxaBLlgnUOGA/mLGc5dQgLjnXKUw09BIwMiJFYn0bJmfYDnBd
M1OtyfWEMovgITQeOQjyAZ3Em3Lke8onf2JDZaUdKE5ejvpDUZ95POYto/CLE0qaT3S6r/rpSbhq
GZyVz2LErWa71p4K6y05Q3qZGzgmc/GJ6e2ZtMNzh0kqfY0XWTXM3zjKUpmdZztpBvOq7lah1fR7
15uvFvV8s75In5HjMDm/+ZCcar/+IC0fPxhl80WLDFGIcGkLH9i3qo5/HqLVeMnQ0mfLSDalR4lt
BYHegT2+a+b0q1fpfGFdYJA3k6LBa8P2mFtU2TlvMH6eSqzam8HmWGfkqXvHEXKdDx7UWJDCg2Eh
gW06N33OfLiPnXPqy1pwSDPuOsvt9mlMVosGn+YCRWulCbIqN8aq0NE1PRu+prMLqTo0dL3K+5Ma
ebIrdTfVmtxLmz/g+Rqeu9z88pp6NSbgwkIyZYdxYnGMxNLcVf+tHFrcIY5wh0hfOw4xK2skskd4
cAQeADfRZGSG5+W+hvC7UzLbR/gt9pzcaFlXoLIieavNdiNVYu79vL6Qk8LGQyHlijvnwR5zYzXV
4lcGTE1aY+pY0eWr6bu3vrOeq0ZeS7vhS6YAiysABv75YZGdYwcmrlcR8FxAoJLUjn8UEBVXTAvA
5eANx1Vz8SOJOQO4gPa9dxfrc9rotTfHUExZ7YfFueOI8mAmHCmHljN31JucezDHr8vIP5i1hSnV
aCE+mfZqhiiWqHJXKOzeZZU3VMmGr6k1vCxRoIJr9FqKMFvBqWZ3oPCL6HuwEwAOCNMMv0wnI4A0
oFbz7qGrnG8G0NDPdHVQ2nxOAu+Z1/XUGlW6lR2hZpruTSJ4GLpt8RMWzs0zaTixDa4kbfwwttha
CdbxLcs9tJx0VTVMssbBf7YirIh5mj04Lg9i77mvU/+a9ebJIY250lbxGcn+0/Sch5pU4mYwuk/o
k5vRth7MqCHsxIsC1nNfRP0jCJ7v3h69VR6GFJArdm9zah/iJn7nDnYwzfiVXDm04aD9nGjWsqlT
yYPI3LeD+9qU/VrPOoEilO8s7CDERaEm1JRq4JxstkNhfmMwFVfXAOmaUPmEQrWxPHU2+DzSkPOT
9uMDwVdu4rZH0aP6iYuC85QdvVZt+eEVDh3rH1hBbjEOZ/Cf/R8Kv5k3h+s5aO5FxRZcJxABCNN/
uulvHTm7Kpiek85otwCH3iyczjzQmbWNpxemXgHOTufgWMpaxT2wCzt5T02vxgIRn3xdqWNu5Idu
mH6t2n/IFpu/G78Y5rgjEI/XZr6YGCqbxkrXVrCAGk16FCEjr6zw1bEKzU8JjK1I+AwDahj4yd6d
VT4OIn6o2sk/DNVcHrs6vpQkqi/m8I3lemYksTIkUxJI8t+qWY5KtBpGCcICAKhV5me7XNGMxgGG
jx6yHGxJnHlxTRmMjHamYrzlcfjwLSuiR5T1xI0qYxUV3taiYgP3WABnQ/ryvfPNZwtC3653LUxP
vr3zTNKlChNjnNDvZrhnmFRPOYlztwL4mZRPA9f+na06ksspA6JlvyZX9WtoXTFFETuT5BpzUmJt
3QTEoaswNCOL3ks2VCKZyTyLdec61Fo92HAdjpXRvec8Wmuiq7gjzPRiLDqMNVY0/FTDuvO7zeRz
b0FTgA8K/KC3N0pCHinRVahLsLboQiKf7FOcNtSr5eUj+bd9AooB6kn6E5MeJazTbfAFvJaYMXwG
l2siqWjqeDvDqqShp3MO2uh3UZgslpZxxRn73hk40ZiOo9edBFPbjsD+GJesnMeleYUPMArNGrPE
ito/ktvNFvXj0Szch+XRcBWBaoJwO8Nob5wgD6E0NjLw9vZgtCt3qA+uNX2ac31oGCasIMZTixYm
70Gi9Io7273Lh2xVxgHA2Gy+4At/bx3yQz0GRIaGBOEgt5ZiSjcB4zVgnfZq6ja0wnXcsBSEu88O
aQO9bIJJbr52jeDSmkDcLYwvakFx1BTwsbTxN4qSrTY0RBTrnsE+mKlmXyUEC1xrMRhm+X0ZBR8F
rF3DCp5nWv8qE7KcZbU8ZC3S1fhSdxau9CE11iRqfpoaXKPt3sxqQKItyiOBgC38uMzOedST8C0r
xQ1zBaSRZh73jeTJjPA44u9FVJVX1wah33v1t1vp15SVBUzspcMTx8rCej2TPaHDscUn19f3uoyW
E0+mnjIOS240rqZ+RJNjyLhNbHKhYMF4AXgfyph/QRhiTWwyqhWT8ai86CUNwVfHBSe5iu+4ZAY2
tjF+m4C7N2Vm/zEm1pLZKG9WZoiNwwWVMbh/LJlzHesRt4flkddQbfUasmG63i4f6ufelxaR0mVO
PD6bnccFBNsyB2q8T+6QYkSJ7HzlRDDIrPFEi8wNKvvrZHLZhNV1Qzl+L83xTwWsnmGvJMGMYk0p
/I529YMlqXOJSO/SzrFyel5Gemeeqtxw8Cape+b0Mgp7RDn1BE9z8aD8iDTelz12sqistyVHYngR
xD2R89bGaA3cpXpqRGnEWJmSnFVrcMkKQvstiLpkB/f7mXGizay+DcM3x7T+k7vzWI4cSbPuE2EM
wuEAtgytKIIycwNjKji0dgfw9HMip9u6qvq3avvNZjUbGpOVxQyCCMcn7j1X3NVISmRqCBTQ855q
ZxWa7uZn40MHZQSka7ZO6jZbRfi76Qo1bpy5WKeyUvSRoY8wPj0O1EWMKqfNMJpgixN6F5BBsDYT
AIHeU28dNtRjAQkannO2EgHItrDJrqnhyedKT2x93CIdkV+VfUvqyZ6CcsRQPjWnOWEuFVnyAyLN
hN+o+5E21XbI/PLodP1z6EnYThryjBzFuLdsh2E3sEiW2y+IQcBB0f5h/UkLKirO3XyiSmpL+rf5
ygwfwZSPQ04ibrwzaiD8T5Hr3kynmcQpKHBII3AWhZ/Myp9tGDBo4E6q638Q0skMIeFH9B0a+ER1
j5XUxzEgsIzU3A1unvsgY9aZz54keKy+02TgsNBAZhN2z0asktwdNrPhcJ4CeysKcwCu8ipCbrbe
f4wCebbLYVck5WdfL9YuwVlT0Scj0RUUj4aixGR0e5SfdLnOm+rGL9YUl8CB3V2k4rNqi3sHpuO5
7VV+GWLmqWMTrmZGdRtnBOvChWKJGW4QQm5pdLG5gEZ0Qgt43nFIHEh7JESqW45IqtX3oO2W3UAI
C/49etZ+AqiT1+W2YEy3iKhc+wG9hIMsd43yjp7S/zK2JFLbWL6ClJSfqF55RLA4isND+ExM8+lx
KAZvwwqZuxaBKQYARmUjMG8Z1F+JWgZglSZvLSv6olBrNij1yk8YCfuDMidrDJ/jpf3ujXN5cmkY
74IGCUVp+bsknu9HsCKiQEpEBFFdNEd7wlNciAUpLkdx2C84wxlvZ4rr32OwXNRwSN2e5E7FDM1j
hsvolh5ugyT0a16EL21OKE8xc+7001fciwfb5kguQMrU5jSG+Mk84CLK1Q8h6jmreZcR3NohSzZR
O3iralK3zgBXmFIF1QviqKlYEBHPXECn6R4ASmRONx0Ldy8sX7IT8t8TwxgHZeLOUVKg6+xvQceI
sropr3be2Bxxfx7d3FwpzFwEE95T3amfFFrVHQf6EsbQkUXk3C2Lk5EuXTxMnbT3ZvK+OxkZ3B7a
2zg306bNJHrg8Xd+c0PABKOcwqC3TsPWv6ObS/aO/AKuY9xNejkGLDlOiO5/joap/0zzwCO5JqGr
N/Oh6ii+7KH+xa7vGEobpigdyF2rfDyLwcvsJf5hBEpsAUxykXdu0oBaqazi10ZUw7ZJsxGEWjce
64jDxzTZr4jXfDe33dmuy3mH4pGUBUWBpoq1XJ7SFdRaa5Pq5KdrG4DKeRVtdKPbsyWJ22TY/bX3
mLfM+XgDgkr8lA5RbzgvvvdG+5so8UkjCPx37MlYEmr/0ommpVqc22Md9A8EOLzNyfzpwBuz0QIn
nk1SaDZ+6+tbrHpBBiCklZd+6H/MrlKod2p7x99BRhAo8iEwmxAbNTxmQjwKB/bzqBW5Y3DqAt77
B/hx7zihUCH42Gs1/JY2IXS1uyHEVcwIqJlpi8eO7+xb5UcBgWKbjUV7DImdOSJc5pj3HUivXW6O
gDDIgNYIQ4Ef5IqTjuWFGJb+mEVVSO6YCY9ea843jhEiJ/6FQl7ybDBHyPaQ7twSZPyNSodG+/bV
qfHutTf3ez202XmoHklaxQRaRGbDxmFHFC81Hq7nbIzesemNbOO6T62Sbcredu3lxUuqJqpi5a66
Bk6LHgwJ1CZ+FID+tsQSUG0FUbe2O3awqFU2CADVHaEorFLZwq6xK0B/V8Hb2LRfcs22gPW1c/z9
wS92PUbQTdEBsEzrUxtb7wNLdjJtk50/9PdVpoadim/xitKeNplP6aCSbksi0WsW9xhkULPBDPa7
xyRGnEP/9FBH1WrAQckYOllXC85WBVAKRWe/ZcvLnjxkTGgwDROE2L6nKvMIVUnVMbFP8wJRF8iT
p9rPEpwovYL6qWr7DOr0fQjkDM01ex59IHDz5Mk7ajGauUq96rKo1sSifym78osQNNCNg9fV1e4m
ZfEbgY9ce8jBdg6cUJqAF9aHjHodYmgZZ86MEFZLQjw8ns0V5Hd2dDXPx9r11vg+iLmdsnSbmWsx
5sOm7pgdjaxmdmMNRINA3l9Ohm9t8pqHoPObjV0Wx0zmJSaN/FN4sPkQgPGCIMqn0N9oQd5hPEDO
SabX0LsNslT4HaYyKtWy+JKZmcVM0nyEOQ4NqQW9voo3xp4uaZCpp3qS8N6Jg++KfRHmb0sykRrU
MRb1qc2xZXx0Avlmk8cOB0av1lTUcju5NGhJTDgWyWxzJzfoDb/gKMVgVjUuG6xyuZtZ+rKiAZeH
L3oF036dmuhXRUmLKUczPe6qAk813LjMWljOW/pxQsa0xhHNL8bY8154zbdhJqlUBt4LTfYtPb48
y87FzQBKUCBy9gmnYzhEP3ijx4zCOsTSucTS/ebKmVQzkl1VzKTcIwwSZPiat9g7tEJ1bxR2ZkIl
5mNRPSMkf670sPfD2d7qhGcbAVtLPJCLEXok5pSNA5up+pmMKeUHucC7tOm3ePiC9WwU5zJmNxW2
+PymS297KQgwxXYkCK+au2qx/B9t5VxmfWsiq3C35HSbuQwOCVSTXYa/0QrHfNc57a7szRfgG8xs
a3npGRJAZzanofDue8MYC2ndcBdlUNynhgRtlpsIHOISNj+1IIEXIAQwr7/WjiC2/Y0Ur+LAwp0m
cun8+zQct04VX+ViN5dEx5p903IZqGlFysVwpL5X0vuWxsWbH9afnsYnNtrqPZiPzWKivV0EwAwo
/CZ/2pUDY5niNiLoxm85vhXUdhw7TofLJdWMgI3nrCYfz0lxBds73+vmlAZ1fMqJKrwbEIFUYdqv
2hSlsV0oZK9AdPGgpy+mpSLH6tPC3eIOQid4gin23CXVvuhafUKvs58yXF+BV/1obZHscP5Ed0ar
14BB82OpqRTqqABsLloqxaGHtW+wjvWswgEHB4ehY1IEy1MSs9dEU34KNfIYK0bJBg66Qm1Hmyu8
kuzSPP3miP5Hl45gLR2aigVYdijT+LAM+oLKcB+MQ7uqCd9BvgCiSqEWwlD20wpa+mbrrYP282Rz
TsKbXk6ZQWGQtcMOxgPvYXjH3KoQ8tAPulXI2qP0zS7+TmgVXL6O8SLGYnb5iF8CzIF3ONc4tgPn
lVCCbZYxag71mK/Jjc9hfYoQ8hCK6cWC900UW9AfiEDqVl3Bmjp1WkYzzTbiFF/17L1vZRG/nLfW
gshOyLFZ960z7TSQTLFoe53Qpa+6iD2KjNHrzt54XwruGbKYcS4TUaAUE8G5mfYcoNklbMlsJuWK
bX/pwGIEl/Z4m5o7M9EfBQ0TUxW+n+mZgKTMJgYUBdIm2xQt7I/ODRGkdsAfAUywAGDSGlfEkRj/
KvqA7nuwKLBcJEyFVsdCN3S1HBdB1K6YLv6wZTjcNLOIEOiXrZY2gDbdsHtAl+Ns8R58nZQ6UoZ+
0a74nt3GJC0gnm0tciBzTv+RwWDlIYKVTAZfAz1kJzvFAgvIH56VjdaYxD6CKmV2sG4w/CkjNoRx
LA81hR/Ljff+kj+mZUBWcqKvoeF9iVD+1aYiIijGhDSwhFXU1iUOTMnzqflpdR3H8o13EZLuPmuG
3vaz8XjHSybId7Kqv6dJ0e0ylXzXtnoYJr0qWoZMAjwJPsmATrx3qmYLX07yj51SBYnUS8pojZxt
V/e+4rWWmxm44nbG/UQri3xqEF2yqW7DoDxlSHj7UDV9QP6feqtoaBMqm6KzTllKdkbnAUqSbUbY
azCgiz46NKiX2Q6hY1nVvO7G6UDghX+ZJgCG8I5I2mZ/bNnedAc9O99Y0BIWnH/nvrBGEp2ytSeb
X6qNoR4AUErxSh55fhPPZLG2yZfxSdq5t3bBCOIGqcmJHB+tyNXgSHoCeZkm8ZjCllZdu2CckeoE
7rrzq/otrx/qM17+YsWALt1YPo5CkCEbD/YtwDgWPaR94GxbUO6tmnEojkmDAyULMfGEP6UwAwrh
WZK3/oMhPMYnyXqiGgCWcGY95o7YudDeAPcxKcwZEPftQ1wSpzCg14ccw2Au/4pz4dWFUsMqjlUe
8Q8AI4fsMSNxL1uados4yVovv+be3Yi8N/eJqU4kK/POve2DUxswqU823XW+jZh7ku/YBJJ7m462
2XcQKObClWAP7K9scBDaK5d+xEGeJ/t2i13OpjHDgtXbEeeX73Bxovpc9xMhNbyx7yK81iQIx3uN
LmWddc1PP1UvVcoBHsVsBIKbHQITNGortu5EgPDeyO/mmtocJ95DxxZtaW4ixpQbT8/je9Tn/lM7
4pGEnAM7Fp+T1UxPM9DdtYvwkVkcESqxST16h6XgUqVMFCLtvUwkBu+9dtgHwv/UYWGd+loTQXv7
zBea5Zwtym+ou4lQQYY4Uqe58zMBxdEu6H5ptBZH12JfMAUDy9mR9b9t00C7dg6gNW0+fCJ87sj+
TXcY49rz4vjNGQNOs8/Mcm+PAavbgT4lr9kG4Udb2BTdE0gCqTMPxkPSs6lJxPRzit38k6g65vSe
c2Uy0N35JvEp56V41n3xyBGTHpd8Gkg3zeCtcdFU3rJVpyCfiA/f2m4/PZBHwoQSG9cQsE8Y1HEe
UFR5cTO++9ruNlbtJAgtc7W3SWMldYhRTf0rtoPvCznaJ0g3jwg2FFBX2IF+k3ofFJ3zhsfTuE8m
2/1QwbwLp1q/wKb1UYgF3wvF8hWG2IHGpzkQoL3HsIF0qn4uR99+zm/bMaToa+tR2RAmsrR+syYm
CORC70E6vwV1wkNwcc6ux4jqRlaQ3i4fSUt3C8JUwudJMLgNpnQ/BU12FwyttRX27HLAYYiJ0am1
ufpmuSSl2SUp1vIpYmuEMc/lH87CB1ppQmIDcoyyUruEwAXhBnMagRUd4JcmjUlVFnX5kA5L+eCG
jLKWuXzOb3/6/SVnqUjLHQhDqiaB+JysA8sXoE8b71jRAfbarzezzn+wjmbaNt/EWfZIhYK99Khs
6iEvtO2N6EQFiBT/hjEoRNwBRYwnZ9onlE1e5TLbdZ/M7Iyv2UAbp00aAcklAphCXL6ZOiEnAJYl
7cHI4B7pKUiE5SJZI+MQHUlvCzRWfzehMUOS5JOFe0ninCC7AVqG7HFiodt5jG0eh47AsWVmue19
0oAXHdQ7+Oj3OCN+zWIqdkgks0sG96rKdf3icQikQxOAQG4JGel/lZ3bnlR2MTWjR3TXas3Fn05u
3iMCShVzXRzViQ31uPTtq+XyciDgvnntPh45R1sBRnXwyV0IGdbihO02GTv0O187yQHOTHGZEqe4
9GAZgaIApMDribeN6U5g9BYZL/FSJ39gouspjiavZomREZEWcNSR76Rh43lfMCnvLVcd0FTf5Qb5
Q8466Fg1l74J350ofc8yWtia+4k0yx4/JnEVeOKCzZTn0zHwIFGjYPG2jR7ilbnFmk1fmAWvsGfx
A868T4FEYAeFDVIXdN9OblG6mPZYRUT+teR6JIX1mdck7tGOWG1Xbzobr/IcTZ+VGb+heGxoD9S5
c5MPO2qrAzJ1c7SKW2/uj5ck0OPFmjBtUxgWK55Im6RHNJgonNJtEJBYlQh/w2AzqdyPyVP5zpvT
aMOG4VeHwGVGB3tnhxmKHOOR8GtQztzMQjq/uAxt6HVtRKJfrbiXm7ZFiBs0/JwF/ZqKF/CCeN8d
NVOEJsthQpmD2GdaSm72GeqYbazb2vMUO/AqporKfuT3BVaT9Dpxw4D1m3Qg4HoIoBvDaxK5d5Ix
4z8zuY9xwv1AVAsYS8hEOHP3DOklksO7GQdrRjqwdbMnx7NL4FX+kCTww2AWAg+OUaqF83rUwdsw
FodOD6QidXANCEQpLqB5nqImfw/Ra647bq7omvrMF2wLPLYau1PS6VMj3PPvvhLl3PPEyo+I+Wtm
vIuoRkURyvjMQ7Aiq304VxfklRVspPkcKELCw7JjrTk4qA/dtVNDtXRadW1rFss2Ol+Gnuu0Di+1
G36Sp2lWlqZxrsa3Kck+fLJWgteolN0qQc197GWBKTHdUNqv6pZijbgLApww422sAr5wxXvJZmvB
24MBdPNziGKGVUwGJA7slVcUbywlkh3YOVLOtMWQazlHUftcZPR6GIlOQRtjaQnA+E8cl9pFqYvX
ZtXU73XCNj3DG4rszSJJDeEHCE/UORbzfgoUianQavJVlGT7JTEfGur2tvaZDlU+zqZMjKfIWD3l
IILpZdi1486AoH1Aqcqh1Do8wzMFMXnyQ0S05pxVEw/schruf38I/Fgdas9783mg/s+XypFAgwWW
DSrPmtzjiGyjCC/07z/1IDEuvz9TafSPz0j1zFaIkZnpzAzsybIadn5miQDiGXlTbhhgXIq9e9gQ
KMk196cEeFEqOW1nT7EKv/3xXx/SdrgXKXDXKG9t8BXjvFWzqu9FSDzY2DTVxoy+d/n9QaN+DwpG
2oNk9OV3fvAEMiTDxch4NV2uFociiKHZ3S9ubK0GZ6t49HAkZR6SXgZu+GiHNX2huGSDZgKYvddm
7p76OaHVV4QThnZ7BOAfk9P3iGx4k4Kk8NMkvCzR1HwhKxso5gxS/7dHxJLeQQfVfeqa/kG6Yv/b
Q/O/7SL6P5f/4jh/GwBz6P4Cwbz99f8xG0nvvzyHSjJyELgIH6/DP81GQvyXDeMS3BjsLGpf919e
I0iXiM5dJwgltLrfhqJ/QjBdn+QXVj2Y6n3pRVKE/19eI0xQf0BgBvjrYdGFYFmgcfIKbukzf3Qa
LRNMFMqhhdFm+lQzLQXixzutW1Rxh+jk5+hFJF5148UndIoVDrucxXOBKoZBt2m0uWGdzha3JuU5
C7cMD5saJDsxm2Oxs4iDhIdVLTCZawfCq8bP1DhnDe4F8zjaeET6EOcRE27/YPb6R8TNHyNtPC7e
n38wbNNsxsKAnxDiYOT9+QcrUNzmyMftNYg26CTK7R8GggkA6cXdmjHHuOeI5PjyxuXkq6W6MAyb
GRp6yRvOhO1v1rcVBFAznJEVmQIlZfvF89CxT7PqgllHitPX4BPbibhg16WA4LleW2yF49gYFV1W
O3F8wENcHjpQxh5Owcqausf+pIZFGgZWI5F1pEUUujNb4TKyvYuJnPkPV8L5tyvhs8/xhAsAFSum
G/yFdjpIWdcjV31N6HKLn6keL17N1HVUszkOXm62uQcsPcym7kEQeF/JUznym1nQJNul9DaUPflK
F5OGuKKIEIVlQf3hBeu//5UJDHR//pX5vi24pz1ecMSv7C/3okYCqmAgOGu6/D6vvzsMYTa17PVe
2sOOgfPW97n6gZWkoLcbvnTy85YYjdpeu+7MywMhUcwdCQF9zEzbYICYqLjlQPtCwjGKvOgwsPPR
ltM8pNr/gtnmNfTZ1QTa3E/VhomutJruR6QjNlMR/DLNvtKLix7ROXNgFY0Hy4lbpAOUn1OYWGDP
i/u/vw7u/+M6+CwgIuZUHtNEcXvP/sH9R3aolNxE7todzL3SSfAipuxMXPtJW+14dPu3NoT8MHay
2SYYm0EwJf1a+YXYW566Hye8QvVcHECtERL4whB6vkTAoQh8u0KY+/n3L9f5M0WXIwTbMuxTXwa+
CNB1c/T98eX6BB0OLO2dNRgFWiJUbGs7JvJ5AYWHkAfiiBdTrtU4r1SYqB0MjwTQEQnrdEblfRb5
H66qrFOYkDvx96/NdW9v838hfn+/OGF7EgKx44vQ/es91ZCiPISpxEUWWILY4PJNUxxsqry1NhQN
j1KbM2uhcs/Ul+Is09kB9ekrMXiwNwwjmwTj2R4XUoiIpqk3Ge9P6Zaog915DV9hfA/J9GYzG7YY
hGGRRUT9jJXpd1VTt8Q4yrPIhXNys8LgoesvXMloszQOE0d4Crukxrek15iS2zOKoIRfI5b4aqo/
UHOyoZnqewd5tM1RB8pOsO1expS5R/uL5EX3VdryEIZyLxJPnOqhvSHeyhXuPrrHKhmPHk4ypDdP
AKuag2nYazZQWkjReaxN/qUoh/rJIwaSQx+GTdeE16EERmPnzqcZUmvdtb7cznZQbYsi/VWHKWQx
py7XBE7a+4ap8x4uxTohJxJHnpoRp0fph2xykOWRtQ28dLqE8+jukMc9lROCKWWbditybTZ8M/bY
zK+SpNHPvfa6u+wwdvVAXB4iB1kDSg+j6ckZqODKpBsPPrtrJEUD+FRbuFvVu0z3PHHpHUw78VKr
0+/PRtEzAR+Dx7HsTwVwCuIdeqKWFMm3ccY7et4tLTg/LG6HetLiagcbsBPTo8bHZBMqcU6teHhv
HafdFABV78ftPLPFK+3J3dKg0qqGhc+hjzyBexq4I2Io+PCEarRJfzKjE98Z5pBHoyOLFQdbNww4
yWfiBzu6HMgoeTluVOHky52PM4BRlITo3tvDO0GR+7IKwg/M+ysbEsGr71v+abE6sCATM3H+zbUe
rRLXSf5QsvLZLYZeLeuSZvuMlJntkMWkw47c0+B4Zp/KYU2ir30mB4FddP/sitH7kqQBjFEWEFWB
QgcsRXF0astet5KXXkpUABGypGeZWpvSUL+iow3V0Z9HgSc04UmV3EBarLqIk/qAT6AQYDkMKDAC
4AXGbtlE1bJr3MFic111ax2yoevzzH4IpH/jQ4ewSccngIXqXBHI9ERyhn9ZWnDHGXZE19hvhTdU
l6LOEOC4z6QeCPjXzpPduv4DGQr1fYuVPv4hmza9mNsb26X937FNJVXC8eZda9BrRsat97HdSzgr
CbaYKh8vMcKq/3DE/PtpDRMxEI6gJcX7LW///Q+nNTJONlyMvdadUNzzXRozzRvQHlLXFJPzwnTp
3DAWOPYRSskuxKrRlvN75kb6UHHf7RoQoRtWe/6miFZND9glhMZ7jCS7cixhZIPPyX941P7bsRhC
lSGf3iFNI5IOldKfX3Q1L0RHOTJed+55Zth3FSVJAHEuDuE4LccagYzrYYRNvOkJbOiFWepToZJb
0WLb2wD+D8qpRxHM4J0XTh2bXq1vIkxhkMAivTxD66ChQY35nx6Of33a3F65K0M3oGYNArDYf37l
Dbjt5FZArJ2E8LWxSw6lT9p0rNwrF3h6QHqKB7SL4k2/sCDibGKsBp5r3Q5mO6e4TAQ2YtRZPSEa
YcAMcHZfJ28m3jv3yt2Qzm/ppNudpeA2We7UMskTegcYdfP3Nw7X+68Pp9BzA0f6IaWZHYIm/0vB
I/C8CVvdyD8K6W4cGRI8O/Gu8Cu+gA9iSbQwVo0R0ySL9aZoMvZ+279U8IieGSIgtuwdxjN+czSx
e1ja/icI87t6KIpDHvrJ2VQ+0Q0xAgW3bNRajqTFV2yT7zwDbjRvOShtCHNeNZ/RGY33dtLsenZ8
x9pJ78cmiB+6fFrrCQvgsODOshLzPEh9ybxZrRtBvKnGBKKd+A3hS7l2wuraMzQ+TsyTQJFyJ0ze
eOVG7x+Rea6cuUFKvaT5hWvLo7JM2zMJVXyt/ZKEJaF9SRVcxuUzi/0JoU+LV3nAu3tEQwhjAFdX
5abiyK3hHQ1zVm365Chio4hD+ueHKCyjA5NeFNF8yRmRr2AUvRXl2RF7crmeeqQSYeN5m1u2HBFf
+zRjusoGaLMwGEJC5QZsuiZzXNL+G54RuRlK4JT5aO2KeuzQRI3qYC/TwemVe8JX/drwDN/3AJM0
qpOHHl8rXz3GsU1wos10TkY8Ya25qNG1kWahHHN21ZNXTyEubNJXSlldxsZUF2iJpPAtpwis6WVu
GaEOmsJOdj8qOsJdoVJxIQoXTEKf9+Iy1YAyqXl6Xi92/zHUF3hH9gNuqWWHvwORVx6QSrk0bIr1
6yys7Jr7+lhNeOl7uei1VzvTZQ4WHz3x/FV3yr9a4vuI50JEi/U0G7t4TUx4ygEu3MVgkfHpkE8T
uZDUsgFF9tAt4SpzCUfiLn+KpyDERIeLBzCisyl+j4cni8RFxd0aQ3zovE8wnl9yb6/SUh+4qOpq
Dbo+dW10NTVdmSd8VI7Wj761u307NSBO4+LnoGp8ai3kMF+531Bi+RuRsU2RCZ4g/hYj3WLXDk61
n1GgtFOimIJ4J759v4Hf1BYNElXCQjcYPu8nBKt7gehng31RQ2pbRRlyHugEr6TQB2qsdozz3VXi
CBwKIJKF89Rp5e/MmBwagRVEiLI9Dnl9nty2p5FUHtvF8T0DezFFgKYBKe9l42UPc9R560xkXzmG
CBivypd0dOQuqiX7BCidTdEFm1HX4xNvjXp2k8Og23tdZ/JUz70kNXm+Pcm7/ZgxrF0QeseMM5nR
CZLIffKVfM0OdyaLbmiRVSn1Hi+o5UImVkGHsgznZoqocFVD6VlXkCQpoEaLTNHlKV72QceKzAeF
erZ1I0CHLXrnhvmeBO+E5U77orAXbZOBhSNU75OwKRTJ/YRyFKXTEXQwhlKhcpScQXaAjsvJ+qSd
fDg6JF+sMtN87YbxVM3udzIi/b0sTPsYFAu8MN+zV323zBeOMLbCY+RskDOO9Gp8qJT4lQ/+d003
uILe8pUwMJwRgw/RrE8/89CC7osu8nZlBP+Wi39nHmGImo8Gqv+uCDKOTKOgRo0YtzCVZ6vZSllK
DUiLg7D9URfVcp8t03JPlsS4L3I3XiXFTQIIRX3rDTX6d80EpIu19xoHEzTgHuL/FJGYHfdIQnBe
I7iz655Vftfb6ZpZ968gJrMLNZe1I179lrQeZQgU0Bk25LylJaA6XdFC42SnBd67qI4eLQy720VP
2TpPY0wfdXRvSi55NhVPrsvJmCTlG4eQ+wS44bBYxTuLqfKBgb2D1KmW63RIqnM8MlyXM6TwrkeI
gxGLRzIEULTdrQUqe902onmx6lm+ABt/wMbaHKkKjrk9mbOsSGPofRd86ICQPeivcbq0h25gMhGl
RCoi61TbfnSX41DWKxY25tACCTXScq/q2dbts5FTc3RThv9+pV9RMZXXpuk/7SHx3ni9Hx07gtIR
5tgQQ46UhBakiOMCySMOpEL0cqUXUR7h04MgSYEgtnVjX3Xu2FeiIbDiVZ+kfdR7b2rmpyyCH+Mm
p6axktPvz9wG4FeL0AU5eu6d2eJ559+fBbrZ8a3IA3TNp+hqaxtbY99zo+fZeZ4n9HU4k41fwzwE
Q9usFGsdb9qAsOgeEhI5N77RrEKKEfhdKewLDGz04jhfo5EVD7VCCAAP3xlSoRF9HlzgvWrxv/j7
Lumbg+e5zyyI/QvVSbIXbHnmIWALd0KktRj2vay2eDAXF9idKKUm3vSjheV1QT6c5KTTdRq1UB8/
md5P1sTQPyw1ZgQ7aXdD4cc33+s/PkyA+c+/v5YPwO8KWwFJyC1iuHISQ8GmcPjgHGL+1D66EXGR
NUtby8reVAu7FxEL1bMmt3gsyQKei29AAJ5Sxv+UgZNzTLFj8P9X7SP9mbfpjcMyKBbZLivj4JzU
YbGe4luYWkcwZDCFLNe6pDxAgMeX6zYfGpAtRoou3kTTLFDwztaOcdh43/fzJcj8+TL68SntTX/O
5m9NrB0WApj1bQDhHMVWcua7A5LDoVzF5SWpgKDb3HMrbXPaC6n1JknFdO7Va5guywMbav0IzDy2
k+hR+fHNVdq3KEhYleMy2pURzZQX9AMtMQCUEJmsXMR974uvDmfvRY2OA22QhU6tkN4Vk4fPUehq
0/pIyBXZkHcmSmtSX0ikxWH8PU+YYtqjf81yk9+SDb93iYV+dPauDN/MXmrLWkUeGk9SH9LLINqf
UdVZn4HWL4z0kx/EugmmNCKV7ccw4hlP49bdlYJyNfUnpGRDku98wMwHICZynudrPRkFMmnERN3k
y73ntROqddHsJz+RoGt79wcKOJnH6Rceq4w92xIzOJu7UnnvGTXRc+wXsJ+6gyv69D0I+O0HczG/
iFn8ZNPHiWTcXyhYxYl4SloJbhOh9kHDuZvaBg3c9AO10rJK8aiz+LL73UjwHobyfWQPeLCCdM+m
hiQOp0gu1UPT9b+sgBDVee2GZNolibOaPa+6Ym/N9vNkynXfdDRoyH2x1hT7/pZWYJpXTyE+AcO2
jbh5nh3c8mshimUndR1ySiUhJSWHWuUSuZBVLJwatzigM1yJdOp2yqTXhDudkJJYPlbEZu4UpV4L
zWOrMy0uzDU/7BEX6jxl83fBFozmG2l1Vbcrqgb1cwra94i3aBGqDx3IG+iPd6Qz6XWOHvCWMjo+
9VNEo03k0EsZsdKB0YQfFn7NcaAKT2dBvJRMfox4eepaOb+CTj4Jv02+ZBTZOF8MsjZnIRJcWjsz
NdFhxvJ/mfHqgCyu7VcGCdiJQOn87LxXS/R0J5mGhTn1r8MoB8xWEmvWpOtHBzk2tQIiw9IKosvC
D7ZxwTWRYONvjGdwYzeiOxhGFgdnCgtMmvRH2qNEWIK+e5jZLW66Ng2vwMmdFYZ8/y2HCQtXr8s+
hYyv3c0IMULwehZzs67B1QDJyLEAZ1g8Sl8eUB+b7yKIvlu+Cg66ASJQwoFlhVk3r4mdYFaUmf/E
Yk/Q8tR4YljP46/JxUnK5lpYaOFF7DaHJEGX3lK87/oct94YWwT++r6+0tcxfl/cat2EDJ38/2br
PJabR5ol+kSIaNgGtvSeFEWJojYIWXjv8fT3QDPxz+ZuGBI/zYgige7qqsyTNfql3AOSgPgofjPQ
4MyEV6vvpmE+mE5mX5anH8fE835jzi3OsIKmovszVX/NXL8Bx2JvrWjE09vHzYLgMfXX1oN9psl0
QVgn4+fGvMksNj/8uoXAGfQ9xxXaeWjbmnvrsOkbEQT4YAJBe2BJ57gJ+meyKBDKKUI+TRYZ3O5Z
ehEe+PLcG9STUgUIBGnBcxYJsqNF/PCmQLS1DwUHCEYsxg5iZ7qLUFZtiRyu9+pgENOF4xSziFjE
1YBbRCIgldOc2KAPFXZgnWUlB+YttVgQtd4vIt8mVwLGB/kxoB9HE+WRrQ2v1IYUxPpNdd100zb4
8gW1DjpSBsRuk7qHQGRr5vvqJFvrmYHaDZyXMPxhdUkXg4PgOE6DfiuC7KeLEcPaHjrLMYB5rptk
HFZu5VPFJOfWVlGbhow6Sg+BG0jdZT/4+rpu9H4BNqM+mYzrZ/Rm6kVOPtAaHMKXw5+DvBuWSY7Z
cO4CKl5mPVnQagtdXjOfkohsHgxrncoa4QVTpoZZxTwHt1TRxSGdtM4Mb4utphnvJeC1ja0pz2Q+
mYf/HjhtTrmdOvCm//1DRTASfJ6qXRZ1bxw4uf37IKevWgP9v5YQx5OTYnMQl85zgT9MP/n31d8D
El7+G1l1B6bClvSKJdm5IOXtghuGlAn98PdQ4AmqkdjtrLB4Dnitiy7X7pnpYe8vsOgfcJP8+2C5
CjMkw0SHVPOUnUBM9jpnFglzjXGGia/A95g6drFtNF0//T34JAehOFsJxAukbOY2eHgevDYJVu2f
bQ8fw16o2d6KNLmpJ6iB5uL8L1MVogwf3jJBqbrv5RlqMYs+s38ycP4egSXTSc6dZKXVeXhIa5x3
hIsD6SZXV+MG3HF4RWRR2SzbCuekVNRbO/btJy3zaeMhnh2DZFbz157/vvPbortY0D/nNH4LHM78
hCtBejchn70yKM6JpS0/Zf42d2M0QDbpQjDCeZ6Pv5m19EObjizewTOsI3YR64jzJ0OnkhpyGzJy
rEOICoKc9JRT2osju90AjONC8yR5SfTswx9UtKjTv4WSXVJVzUnyyT+6DpEpJgfrbUwFuSti4IgO
po9z7GDemyATFgy/899DXHSctUsGIPHkj5DTj1kdgC5CM25RJR9lKZoz0djN+e+rRktWVYXZo4ho
/lAJIhpQWnoznmppa0gv9hOqQhQFlvqiD72zd7jPNaXOT6oCF8Ty1XDbd3kKWQYERYlA+JXce2Nj
o99fiAZ/Q5GK56ovVPwiiXaKOdxuc1JGNlDWgEXgZMerndhvaq08SZxJv0ImcwbS4kthhDQTKLJu
VRz4K1L6yoOWOM2ePm4197ryOSuk+VCcs+lHQFBMDl56YYAA0FSkwWFmrgrCU3HGfoNH94kkevZa
aDBYIkNU79OQkZLGBUKIWIyoxWgYvuG4VsAps/4cB/EPm0Y5bzpPkLzW+/t/HgqJT9jpLX+fm5Bo
EnNXdXGzKrjNJVm/E4q5WpamNhfREJ769rsaRInJwNLgUjhLOzfhpmSwDtCDGKQg4udssAHeLfyA
g8yyq2+E2k0Dwvr3U/3oO+vaal6kyNBHkRaDFlJZQ39aE8zkAzBk9XCGvaN23ZFZbnyKMpxtTSnO
GYpq/jTqZaugUTMPOiIYwCLbMH919Smh2f8EYZGYFURwQEB47p9/KOK9VzsVLzp9s0rM5NLotqPQ
S34lwWvtOQSHvkQvBeejPoS4gZHrRne0YdYmDZhdE96DS7PudwlgfMT5+if8rlcrcWceUAhUcSsy
y7d+Ra/KG52ZVugUFGm2osGo0bmpskWrip1hwSanfbHt5kXnXhPCZ+ZkH1zztHupWZeZe2TWGkcZ
Bai2T0luoTqKSCxMjcUgw5+yC9+qEKxWju6vUKlg7ORER/dkGBlIngB5b5SFn7kaTo4HyJYFlwIu
PwKM8gAxEGhmpRQEGKeMhgyTKCFX9/q1ZWo9dlRrbcRhtB8ha7qCOsr/rkxwAbQUf5yWAa3DQW5G
85UIBnWjteGD2EU8zzlxW2m5rUz1rW+8Cew26PPSBBKX0+VcxXrEaENWRyVtftW85oTTGqvGVieK
nU1oQVI9UsvH/4FJyXVOwJUeauQdzWJoT6F5ZuKPvq9XvnWi1QiUX1jtID8tr5yHqu8vkBQTB2mm
n74vFdw3nFoEczTyAnSM/nusZtmcArImXc/VFmOehWej4gLwnP7eYbu9kdT0U3XFMzZ3IhNGopIL
SUZSZDR86mwIowGQkwkkxAijaYkqM0HDcHYbBPtMLzCH6bYFOiUi5yGuAeyUShbulcFU1ybeF1b3
jCjUzA/XtPj6Ze2PTwlkquVYlKe0SCr8pFMnUzIZJL0T4N9rjUWUma8NRagjMTIdPlWv1DgUa84i
GddO6UVQ9mCfkGm0aFwmmcnU47K3EQpOgiJ6nfbzJKa2GP1UvsmgVs3OhYRg5nrPbgosNWkOutSj
k1Oic8XdOhvdM2JnpLn5hfwK0hGqAhuv/OCs+y6w7TWVvNMeunfmRBTXv400for0ZttbysNC6wEY
1gFOAEY1zQjXZt7mJ/KrBjWBqNg/BH51lK0K/9t6lG2rHBVfZ3cblgUAN0wzwTqO2i8cOayPDluD
ipo11g+CGZ/Z4eUztGFFcGA8A9wHMQvc06zkKGaT9hDV1ms9RSuZTABRf83SNPj11fJb6QWMpCmc
C4naFw23RjJLb1V1kSXm2RtCZxZqvJJoRE+drGri+ZIgZNPBYO2AVttmTb0pw15fioy3rE7rva7X
uy7ldpJd/2Yljj+jo3OMfVhPzJBjeFMEJ9P/eNad5jUK4nk5tA80p1QC6Ai1+MYF8hoY1alSIGI7
XvlpZ6ayZIL21Eqs4OYC7543DxS2X5xZAaJY76p12jXj8MkwDPuO59YvPtvqhB+IHHedFdpz7Me/
WNTWNqu8D4x45rM5eTK0tp2eHRWNi2ckILBosg9uBjp/K3R8mImdjdfaO0PShVX6TT3QkA5xh2GG
hWVUkZuCI+SkGwKynzYq4K/Kd5QmVxphQWYASaCAJk2czu2jEdqVUxVZIIH1mo99t8SnivtGUzFR
Gw2FM+GJjJIPZufvCbMY1wK35zzSO+TMufwKHflkFoxZYwtJcYDbu/dguQTBvTFbqBz5I4zSM1FS
G6wOxrwfqlvuEorSG4yPnbU5AKjRkvG7HQUErRa+RR956hMeo/hgZDlRQ8+2orczZZKBFrlQ541Q
f1Gm6718yiwsACDRyEL1zHEps00rZoS8QAIw4bOqGYujy6XjxhbBVVn+rHEeCSsM4okFT6LzIgV8
V/Ba9rxTuvEhKlVdCjFZBgbIsn7UnrDwlvMUIwQCsDcCXYhEqrv1QPEXBb04JEn5Swd5hkkVRqyL
6SyrCtKDqg7gHMJ6006uwKfW9I+pAHP4DtiYf5BJ22BPACBmhfMsV1ke7F2Bm1QJIWCxnaI0wgBL
Im0frLSQboOMjBujo2ib4CvRPXyrjgtms1j6EDl3JCruCy+a7MVfNhCPWVPD6hRjt6py9FpNgn/I
57lFlbbj0pXjlHs/rAIfkGH6kvjqhWadciRJYaa4wZ1rw54lSV7ObdA2G5dMXTOEehy6KvtSOtO6
HAC05R4U8jiwcP9MEvIFXZllV+MxtBXVW0rKD1qGWhoc8Z/m8x646FxrxSrnBloMSfcbZDmymC7c
J9FwrNXmgfpT2C0bUP2mKGwQUYckGrG233tiY/jaw/daVHdgqxoznluG0i88OjosU8A/ywr/p+aE
d2f0WTu9Hw/sE+34/GhaE62IyEhY0WvBuzDHtzAl/GVr4Q90BGL3pWAMk1XWbQyc16iKTgiooNS0
7asmXWbPop2pUXjrXGdpafCFyaIvFpEZviDWJ5mLQ0xpuPQu6InG8lT0xb2Exgddh87tIQUyAqUN
ixp/nBvD+KN5seLl74AYbQOHcxEbdpmje2ipPmdwdQs9mftN/uwVSXLwM357mkKhRFC30nr80Wrv
7gvdSaCatMtGEVPWRPjZjVsNuQj0QO3qAhWbKXBaK9BUGV1f9BjppQvDR0q7ICsGOvUYTNRUewoi
QEmYCHKYKcfRVelXFhQq5GteOgx6Ygy3sRHgu6LzZiLvmBUWb5+XuwBFewYOBOxBcA5XptHdLJtf
5KbvTDoJxfHEG9kfz2mI1pGpQaZbp6IL1FmSk16Kq2tu0e6CYVtxMgnLZkPQz4o1upr7ZvRpjsq3
kfjlChV1sWoTudIo5OdjyMFfDQHK1sZ2SmljmLIv6uooNGVfoo+AXP5kG73Ad/YLXa9Hw8ZZ2Yms
z5Kumg642sBEzbVcQf/196jgftySYlQbodRCTBeWdtRUAOvIlojoS50GwU1xz1oM8eXk4XXN59aA
lNz43p0R5it0Gf4Iz/+Ie4F3ojjkMc1lDikYG5gBG0UFs0fHlDGp8wNH98/mSLtjtPBL/H2unqjP
Y0NoBuPfaG4YCZ8Afop+6vQO7nc0HesB8hylRjN+pG1GiizE+ipVaLXQ0h+xVviVtWAMgi0Oa7hK
5ZkFPpk5ybmT3QFI90IO5qVW+wt+c87hdRbSrfKKvd0PBWePkRv6v+/9Ni/2vaYpq7zLb51ZfpAr
0a8ImpsMFXT799mbrCK5U4UHaq5vedXp0OzDMG/2bSX//UpaijnnHcNpmnFtuaPh7j3BA22XPqYc
QVAg532SYEOgtmZqmvf+3CgVbFu6VuxaLyt3nQLSpRd6TLerUHfNxDf4++rvIcX3RH0Y/ir6Jkka
bVmRNz/vSr9c17V+9ZMjEOJpPKaSNpNZNs5ZDPi2W2yiLEpuw2DsYskcr239t6BhYOGln8SB5quq
VP1r0h1FS2pwkJrhbVSiaBGmecC6pFYrr7JU3L1tt1ct2qBFYbizuk3qY/ETybFaoP/N3ou2ZmCo
iEPrRvFSDAGXmixfYiT8a7Dqz5gzfxOtGOHpgvzyPEAEKi3LsMqGQ0HLd5MF325fxpfBtnJmWM6f
VIksbApY+OrHcshYTermBWzJ2VWsu+ufPM94Y4jPScMY7lw7B410RjV+RJHyVIKEiSno+rBbKRgb
LKncfVH+2mEEyqUlPz3OmLWwVTW27Gd0YN1pJ1zlE6AG+zZI2I+ga0/g08FiZB+tIl+MkGKx9g4N
82SrhCxpxNy0iIyY15XZxrCTLxYoqBH9b55BozTzQU48XytRp6JJxyvj9hfITOnSgJOihk8WTpLa
97d98qP4Jomk1xHVcJrhZ0g53MZiHVT6Dh78PfHlPd+0Zf/beMgWxhhkBPKXNipeMwXJSGNeMgPN
auprdDgn33IFsTv9tDvOzWzzvzocoIGzc53rL0ARiE4Mj4VUVpgpLoypvkjnmrkeCJwmP4+6vc81
/+hn9j12zW8pi80A2ayS/m9Kdh8Sq+Rau/qS6Fi83DkqT9jKXwzZNlXmvljNABm4bqIZ9wV2nfIS
qv1TPIoTHyL83IokJYW4l+jh1salTelPFNW9FjpYeO+U0WoGHZx5Oz4DZIDGqccynWco0UYSXdjh
PzMK+rYfHy5MzaZ4puSE9idoLPGO/ZKSMyMe+rXA5TyPp7ejaqpXxX50tk25jFBB9z6CRF3ZmDRN
K70dFVfcwCkxsnNWts48ssaT6FmUX8RIKMql7Kg3o0RZa32kzRMbEn6gw+zCL51xMmeQBasrr+9e
Xx5FQG5siemUM3O89PsC07b/Wg018QqPDH55lFaXqkcR1nbNSy3CM7qSVeLgXklcrnwzLm824ada
wZVUoLtHJlKsRuzVRbweJLOfsvW8FYx9/PlDt+i9Qs45FQvDeKsczoysMaBQKw89yrdqhBdkLSTG
6hdUA1c7HT9Dy0FjZH3FDaPT0p6xkO0qDhEBQcukKhZ4xXo4dhwFPV2u0pE7NjDtZappa8yMM9Pq
aToVT1EqLpZm/DiJ8qlmxq1KgkeuuUtQb5teUd+MWoLgzOq7UJq9NDA7Org4x1PmVleZ1sc22wSB
/RUSUQjVGIupASqB9O7vIBkKDj8eZNraWXlq/U4CwZOmeD85bZaZOnQHojr8+lcGuNA0N917XfOe
enDco7T+iLzsJCsU46r36ufgXEPr2ov43gxvoa1g/ZlsMoIUpcG42TqjC6MOXzTV3ZVinEPYf2fm
uenjGwX/2pLlU9yluz7iUG/2n7iexKC+orb9BZEMsNyKP1z0/rpAZ2pFb4HBSsL8b2IBJc9trUOF
G5x6XjXjm0/wG62Dfd5lCRQ0lH2mlihz3390dL8QIXDDTs9KvZz4jquSeFvqd+aq2QCkChiAOrPZ
X1STQWre2b8DHVeodT2ZHwEGc3mLCYJiv0z8hTqW4KE7CA0+JWBjpymhLFDCUMegSdFfR6vUl64F
sz8PTq4B8zOrWUIsGOMAgvcI6T/7xHzuYERQezPYDeji+9bO0EdlgbyJLLlKmeM7c2a8hcbMccxv
NoR9SAniXOuGpQ/HAS+6yh9iaA8T6l0Jk6305cZxxUJG2YuqraJAu4xDi3xzPBTsrpVGIVyD6iK1
za3TtcKtaFt0cLtg0/EOwxQUHFtJFDyoSY+Mqz30efcehOmFxHpeekRvw9qS/nLOuQ2X9gL+98/Q
02EPlepg5squ5XiFUPAskuBVy6p7xK+01G7bD+Vc83kplrNtGuNojx08THp9ZFQTP4pUjcpuVdeR
ycdWMgRvEszjYbqUoX+vspcItvkmp4FLR667lnXP6ZXIOXRr1baRBJXWpj5LdPMYqNyiVhpiLTec
CnRoua4KMmtzRFvgzj5KOZyT0ryO0ry4oLtg+q1qDfGB41fvKC7B0fzkqQ5VnPMBLjGyagvva3TU
s13cPHsTpOXFZk0zo/ItqrwUVa2y8zv1yUd11bQ9UDx5MoPuCPIb9iRWvqx8z1sAP7bDwdrKufjo
c3s2UYmkG9DoMKgMdeMC0mTbDszK6iF4rm37kcnXNDc/7Yq81pyBFLK9rTJUO9kqLw7VmKupJ1TP
DBndejXEYhlm33aEN02BbzaAJHOyBQxanwRjGzZVcEx9trRGc66eZb2CGL0hPgcJo1bjazZdwlCR
QUCqcx3ZzRxwHqnTv0OPaBmrc8KCRdqr86JN1F5l8J7MKthXI69NVbTFlD7NW8l4Y4C8lrEhOTQO
nMA+qWSmzQbL+SFN/paN3lxLjJ8EUg9HLap2WkEXRvR0DNc660vun5yse5U4zh35ChzWmwE6QZQM
miDLbkVrMFfAok183UwoXOvO2jdJJo2KS9u0t1RaKLz1a+skv9zHh6H87S372NXxO8QF3ufG3QRm
q0A31bCx53uf+APm6PVGw4hBhAGOStmmbzji1wMXRiSSB9USiImoJkLDp+eQ1eAVFRIvTTYXUwK1
c2C8pXSXTEIJ2ldICzuSLHeoJQ9K0ZO5GnrPkb00FGdRlvehlxd96np6RfUaWN2V1WzmDe5FDh00
jAn5NYyQu/OQ2QyfgJZ617AWnyIQ+wi6nc2vpu1C2B65zxyhDujQGXEmM9Ou4oXa1vWi3egesa7J
tFAZGmOS0d944SlVSYgwA3E3FPh+cOYgfLJCNRl3STYoD1e+Apj8UPT8hCrqM65Zw7Fx9TDd4TNz
AGfWiBSyuOJJe1KUDENPS4fE4yPywzajdxi/QXifSEH90qvjc5Ho32nPUjVEaDhcrb/5CJVsgFzU
CybDeeJWBdwYVM0KmHv3VxnN796fDoWj8jxlyXVB9iFQQtDJ4mMK4s8+tvb9GHjkh/g5TMaaBkFs
rzuPSzPQ6L9ZQf2rt8OtJlELUR+QJiuNrl2CTEEDLzWTDUnh/FzlQ8ROLTlHWcRppQG8W4/5KXeK
TeECLpp+cyAQY6vNN4BwLvIRXV2LuKWOmctU3LjWWP7IgvpZEu9TGCw1kfxNGu7HHGJHUn+NNdkI
YwSitq8Ja4kVa+F3+RdzvXmZGugFHZDWeGO2KCwZ8zCHwHKcrlU9/ySLUMxKmMF45OZ6x5+hlgoI
ceiBFaagWdLGazVqDplJSaY6VjTzk/QNCR+fhc+WYZyrwqYR6SVguWgTjawGNn/nCJOf1mI8I+AW
gvt4TVKUrZZxpRdNUQvbtkh4Uxg2QdJ16DM0tQPgsQRZOX6it3rxHdK3gnLP2BTmbnEMMW/NApcp
dYzutgSwUdfDSTjEA5j2sXXldzjS1+uT+4h2ABwJpP4A+R/deYbgUYVhDAGTKPJfMWXU6OITderC
s+qPOk8+XK160RjVkiIAHYD9rp5I6L4Yl5EZIxrs42KhVSToQoShk8C0xhx+aqukskm0VxlUbMu1
OLC8Aytub1qH2JFoiQdmry3zchJmqgsusDOIxWrWY9Cf45BYtzK+W8E+KplzwOwm8t7p94X095Z0
roPvnGm5vDdrZdSenEL5onv/XSSEAot4bWtQn1t2G0FsKyMTYIcluRlqRcdI1spbGkc7ZrhnzQH1
OLq0XxMNdWX2TjouATxu8Y4tnfnWBD2bdBLuxe9ZEerc2JR++9EoFnyJtvpgy0hs8bA0evZSAXrv
hxjyQ0wQo/JDCoM+6wjpMLgoKzBOvj/uTPbxVtSvWmK+coS6wRYhqHo8NrV542Z+ypwXMDTfJNu0
QOPqB42YXm0+HDQEcGdp75bu+OOybvE5cupl1+L2gitArvWs0BiuBt6wI/gJr85kNjO89GuKOpbm
mY7WVxcx7tFR9zZ2OQPk/a2o2q27CF2+tTFTJzdvHyOkIUO0T67HO4bYgiaqWE4svpkbqiB+jXfY
zhgFowvBSl91Gb8Uo3prDLxRrngupmVCODoTgYyiz8lfnNF5LmPwX5HVvdiMpsKqxz1Kk3Vexul7
CJJNkd5MSXqYlf4eUdsAjCati52u0rIv2k+fU79usDapSXsedLkfAu0mY2tp+YzU+Q0KRGnoh88t
piTetXRbqNE1YT5h+3unZil0Mv/d7+VvXKCZactnuzJPLRMKvU7Ol7KQt6EI3+geEJ9bLuzgxHD3
7ib5GV/YpXKKFxN7q/AiwiXkB/Kn35BjH/b1ZyQ1c6tj1GDp3id+kZeeIgO1H0rIiqK6ZmNYoMo6
9Er7rsWA7FW13RGjNVdddVf57SoOwAoYBgWEaB84XI+x6HY/Qac/x8RjzaJlE4wf0HYyfogKAvAz
CaHtJnIm4AIxKtgPXjM2YEu/wDYF8xhf3YJbkgwAUKgGkhrtOK3DYwUrijaHmUQfIFJ2WLZngoPX
LMs9PiqpbobG3YU2LUQvILmKoG/fp0GNwcHyb5HmdKC6gDkVw6U1JRP6oCZO1zSHWW+IGc4hg76Y
Wc4J7fiMSvEiKu8riFxv6ZsJKUxj953qOsIG7yluwkdX41DwHEIUYlNsE5yeouIOCjKMVkOGW9Co
lsNoo3nRqlN0Q+v7lpSSBr/fvbhC7Nt442UNkgL7ALN6WwwjPjDrPJYGqjXyNDB7t85bI+5Z1Szi
KQ+pQEJs7nLiAwZTHILK2xOohNtBgTNY7wMumQbiSgfnEudYrZKBZ5Gu5/mrwCZ3cmyWwoCEVthv
dRWfWiVZEa3kJMOjQd9PjjeuU1uevaiB21pwaNCQgHbPsk4QlnKlRSFhYXG2ITviqIUWY/1YLWcZ
pkbZfg1F+luWEUp2l+NyTI52MSXYJtC2R7FVbKqyqpp83E56qBO69jK+TAp8sHopQHOqKYdMeNZY
Z54FBUulzqQLkXVnn0ejW4ceJ904FwAS5TlmjVYSoDx//1ujCJelVbx3SgXgPpGveAn2qt+GHFEb
JvtxsKlTsO/I3ADZo1ivWmbBrVwofZBx5dTILbMtQ7EHFBg8B8U76VYrxW/v2qB+gzN6iQodre+D
UeFNUkIPmonJOdwhKVmrzGoS5uVKnr5LVfmGHfdiu9G+8o2FyegJXfqz3h8Su+BCJpsXPdfa6QS3
plw6fnDJDevFQqowmewJphmsZdiT42T21450aaNxfswrQOcPNY1XYG3KRdaFd0DKN9001WnQbs/7
ChGhqTxqkx2HRLJTYvd7w2zewT5uOtF6c6dkJy/14hYyKHdc9Roa9Xc7jB9FqX7io1mkao8L3sJB
aJJv3xnadqhwT3hh99kUYpckwZqu411NxQ/q8QqjdXTBVEO9z8xateSjNhpk0QR2eDRTU/MxGM6v
yZBNvlgW9iJYzxPCs7iKb91sgcEksTGzCxvclrV08HUDEc2RrPflbDACYw6FpZ9FRXPKK2ttOdWv
LcpbNLjPo4U0zSx3vd7+0gybGkjhVSHVD0zHVW0AGiguhy81HegZZmuEidtBGuBOpylx95uq0W/H
KEiU917gwPLt7mhqDuaM7BlN/3Om1Nv6n/8FhzoI9brzilizqelZMk+Z0Z691F74bCgttYv5lsKg
ETg3yNXwSGfCBYVLOVFZhLvkp0lh9zNtYL3D1+B1ccZoGVhqMlJItC2jGg91Ua9QR/FErwTfDeq6
2djmH/X0Wj2GKH/PhgxzpXbxOwKTHY7mQMyKGUvoItLLe4xQYM5qhLpWTOUkWkiDUn3Wlips6mgX
aMO7VSsLZMN8uh5KLTlYB6FNrVOLyGaX1BlCB7m8Kl1BVxhFy1oTE2lseMVB487RyTNQeKheW+3y
X5yz3hMwOVhDiPE0QsaL0Fzp1N6mOfrbKLTtiw+BMqqSn6ErVHzK5VrLWjrflP0ICe1y0YOWYx32
36SoCK4qPbErkjxcKL4C7I4GVigTdGeiOA8TW05x+pQwCQEOOeto2DbGymiI2OMigUCd0BoebePe
l9FOdyV5H5HBAEx2j1T70JKJ7ilae8YQ8ax6yqmH3jyD//FiMMxgNqHR7U5SMM42gUreF7exx0iZ
FKrC3JLc0SzLsvpsojejAO1t0HKNDCXdYNA5yp4WkKzdj8LpD07JoTodzrEK3Wgwr35f7Z0Gqwcy
CSrsrRvBKtVtmy2nRXVg0ayu26dSGu8CKYnRw7IbpWyWas5gFSTGyHPAPOm49Ful/B77gAZR2dwI
Wz92ofrqFAH8RGSyLzJnThUV0LDNhLh0rre11k1bUqZuGjO9kupwU+h3SqvDc67Ej1ovn2EI/gY+
9KzSTxD4e1uCc7EIartkMI6lL1+aXn83PWPDIGgJAfbRReWnTLNH45K06Sl3CNelkHTK6Y6UHpsD
4Y9kPCBLneMuXg6awZydyMFt2xSHlM6vPwxUXikpjqE6LnPLuYcG27JCPuwSVQBGK+9cavJhRtGh
KurnUoFualkrKzfJR8GET/4XGikm33nP0WPqIM8JPJq3SfQaU5nppJyqpkrQcckkLsxLbhO8okcv
uDa+Wz+NtcMriu03+7kcwp/GynCbatjr9DFbctKJFu1gNTjX5G+n1lz0KomJ3v3vRyzsEnR/WZ/t
Ak2JOwJNhAHKABOWV2LeGG1VwI64zRMaHW1J5wgpiT8CdDIL54v2BbnmKBSRQACj6lDB75T87+Vu
gO/fddfidGYxHc1cGmH1WlNC+13JW8rL7Oyk6Rk1GPGe7UCTP5GskaJoFFJS8OANIjvYQfnvgzp9
m6kmY/MRn4ircus5+iJO6EmY+aFsEMVmfVKtWo45h9RE2OM1IgRfoQMXmx4o+sh3BuK7HhkXnunF
nLS4xCdS2fD2mOhAQO82GGtQatBtXEej7c+iEiVvpBYqJlHImgkr7uLvOWLow7w2D5woX0u7yOa5
5bc7rYQbanKz70fDajf4/P/57u+pvwcx/cR/P/b3nEOPbmaW0Cvs0IVBMT2AyhtJdY449/7vOfq/
3mRE8g7/33NYTMJ5mYDDlC6RzZXXIHYaJhbn5ORTW9pxzHz4l79/LlQicEEfBgsgdjZhIVV1Yjsr
l44kT5f0ser098B8vFcBgpNCU+ottEhswusa/Oys5SBBtzbSqF+11NwbejcfegTCyPe3FHpo5KcH
YSTQegRyqek78o/dbdQGeLenb3V24qbl5QEB9TtOfyRUJ1iE6dmM3lHSiT12UfHvV8301d+3RN4Y
C2dEVk5cUULkHpMV3FOGni7V0qdn9fe917bGmg0UUYWvLAkNt3eNOVwKnVBcfKG1sawkG/I/30OI
pVIL5wSetIAYRSTWpsYv8LyJ3qCMHtFNtB2b0bKn0ZNNxcaxfx9ODwkzwK1eyjmdMdJzce6RgxQl
DESMQPUWgaG229BOlnYKtgU4TH6SkWgOAa/vqo0Mygqpyu0/35ZlfnL0fD+52+JU1U6l5cqL1Y+S
vteiU5nYhB4NDhOe4srXAGzBxKnXrqsPDKFhxPw99K437gxBfNOUmNwh9wC4K9/Bi2LC8okQIsh9
+pJw35UhPW8/5E5wqsfumYIlxpHEd39PhcH471eOXR/gtJ/rUoPIGxb6Gc++fv77qioK9EkaluKC
Fpkax3IfkFwKZSzuVr6Q2r0waUAhjq6O4fTt0C4TswzudSDKE8VQOvt7Ou1FtHYAz6/qNlVOVtd/
ZX6d0bZrxTqK/o+j89pqHImi6BdpLeXw6pwxNmDgRQtoUE6lUCp9/WzNy8zQ3UODkatuOGcfr3ix
h6wjBpq9xf8farlb4x1CGJH5484mnPI16TX7biY/jHlo9kA4kNP5wQ7bu///2wijd9IuC3zCotxI
4Lgbama91tSXMFmG6nozHcJScvsHNS9YN32hHASyDvn6yadLBJ6S4hsdfOJVYzwnXdcuR+INgHuD
PvaD2N676cSaTRAAZYWEexMWxUKUeceQclD6dZztyVF07gzN9L2FOwrkZuzc1fwPF1W9Npb3yYwf
TH1IE7SrbIdDJVqOWuye0rZAEu/TvP//oWmKuXXlN+BcRQg7smTj1GIWgUZ/RlwV+/8/stKe1bmD
6bOvEAznmBNZ3cXVmqiPm2/71T72/OJoxTOPuyhQDU3BDrbBS9Sa3QWCXn8x2jKBzWcAXwaNiUnc
2nslGjUvssiyn0IOE0VfVZR1vibRwwgY+1beAZeLewiN0TtYg3VuC6PfG56AXIN99nL9/z+TmWr3
/3/hd+7Po/WEzifa1fPgz+DzNevCAAsI5/Osd6O4kudCKnSGR5ah1sIqOvmBarfYDbnIkB3zIZ3v
2ef/vytmX4chnlN8HH+JY68CfsnOpzXdf0zcUNu0tfFCNWJtktInF9fwONxsVNbZJNVnprMEYQJy
m3zpnP7/dWK0AfODNDhEbtQ+J1Bi6rIMWWEY4jlTPksnS7KYqXOLn7QRE/IUbtrCPEsAF4eEfeYV
+BW+qo50y4JCNclM5pKVwnCueRhDnLxe+64j0UA7+iEvyPHjANi0UdYddZvS6/9/dChoj66f8ZaF
x+BSWZ3d8Uwyujr9/wG59oLjs2FHKop0o+ZP/f/nd6LJPAbWN6ndBd7G+dclkwcqy5CWNjMOgTXK
p7oDcaXbmJpNNiTKU8zwav9v4O6M4e0vC7AGue5n9LTDB2BzcocZUy5RrUfLMGqgkdnsQgS+XYu7
oBijYmchD4vsdOTRD75wWH81NspDhJkMvfVfHBbFIh9HMjuq+ucnwBqxMBUDxdz2WQYS1OGq6iZH
8AwqObdx/RcVILG10f5gLUmsMLbk5teV4ac5PmcjP8qC+c4CryG/yUUPmuIBV55hYVbupyynJErt
t5FyCoXPtyJIkKm7/WRqcw3ErSZ0jeOqza74GK+lx2BrKl34HtVz0aGWVxanmR6V/3KzuAUWVa5k
ea2GFz8hyRD3/Cthif/q5lCI8LegZiah7JML4pNUpaByfko3+NKQti1U4F3DYW8FDNT18VRO4d5p
UZoX4ytakofsvY9ED8+522ycATtBcjbS4Da1yfOQNxsuaJY+jf4TkJnjG1dOVTfjLBWw7kgNFldX
D+9NcB7YmdUs3FCwFyuv9GE7B9kdA8gK7fiuy2hPnZiptpfe9XmqMWYDEcVT+p6rcNN00bdbMNnK
JcWWBaPADxhiVjiDVp2JZV43P2sn3pZBfbQzmDIzO9xOw1vUdTdiGlZ9JTZ5Jb6AqhykW206Xe6i
rnpozfQBJJuheDu+OHqwrUDxcSw8CRJqGHjJO73M0+AUL0FhXJBp4uOa1pVFlknkPfmgujsiUIqS
3pjo3j48J2wCnJIgRFFep2a42gaohSk9Mpy64GxfGS5aVYz/InqtrHeVb/PGWkVKHI06fI7MGtlB
+ibNmGiv8p9kv90Ra43EgjMJiUllGG9xHD1NuXEP0dkg88tfKzd+SvqSaYWO/kKyuE4QtS76Kfgd
KbcypV11Vf42DP84Jk5RV2BnZLpVlqu0n+ZYHPVVOiw3uqhbORLTRZ2RgJvuA1hJ3hQwbNDXAqkB
+OwrlMMdNCrk5GwSAouReQZhd+np8lylqdgXdnRJggpL02B+Vtz+i2pw/MWATrvSobA+MUtl94LP
YjI/dcmDomdI8ngQ/3WYGrKp2xDlqhaEkhCR5xEkLtn4RUSE6UyfOgCuC9UGW1tGm7GsP6smGbm5
/EcUtleUvk+1Oz5sNb3QqeS1/wRQ8Z8ZGDc4V99ega0L34ObUjjWjvqLQmJcx+pJi8Qlv1ZJ/6bE
sE/6+pJI9doPUbKY1KMojM/OIcMk5SnJ6Y10Rz7bhaSPlMOGR2HPPfcbufVEEtun6cHiM+gPUxwU
K0uHANINr5bTW+y20bunJBlh04THk9Lv1GijDcbqTIkZlRmRg6z24jqo+qKmpCca9Ze0D15kgEoI
lgeuHgIzKSmZ9Zk1Kt/efC11ZoFeY668gEl6WLZnrteLFwrjYOKe2NbATpYyrE+GzhblBlGcl7Rh
r2YDJp556hTZQ8BYcWTz5Wo8U6nOmcDxtpAlx1tOXdNH0TNW3j+vdv/5KSZDFqSJQCqWavU/prvm
OcLZ4QtD4V9eJENJwJQv7wJ/HdbLxOnA5JeOtWJ5A9st9Hae0Tw0VTLb4v5hxdQRRki3X2jl0nY4
hfuOCAOyoHhriNd6yu8ZuQ+bmn4Bs00sV5U5p6exnMDn3d8Hf8N6N9k2fkvaBsbQBvPGpOxtW0X7
vMt+msILl+NoM6J17jHu1MNIgxeGmlwlbfNp5enDdTZl6b8nOlHxdnrIx/g3t0p/EZgMm+cJiKBk
ISdPhNrPRP/PxcmcXtrsWwqDqA23IIJLvRWZH266d1heH23b/JrStYl0jc/elALTYWG7SCeTb9sW
O5EU33I0rrUpPryR+z0iis6Oug9PdGIdOgR1pBnLD2/ckMiCel9O5TYW46YJu+RS5bDTkp7gDbah
cPasu8I3HaEYiNgK+4jZWGMqSf5hcCJ3YMQst4szgn4IK1GL/2cDumyXqa+fcgngIg5BPrItX+OE
Qi6pZvHlqgswEAQBR1o1OT7CTaanBYUXa1N0vwQx5BntaVgrjB8aZrYwz5aFBaoAIg7vBM4FaVQE
Naer3vP5EZczVblDm1bCdeSNcSR3+WIF+RcyuBiFoXVLU9taxpN31nNCMrK2e1GQ3rBH8nc1zgOf
18LyGthDARrDtDS+fC1g15h9FB7nXocJGsDy/v8PRBIj1OdWQRuFkI+5T6FzgxR+9inD/NCm+dFO
OA4YyXWLeiICZpiQJFW5RzqF2CVNS2bTJq5Yf/au1gDQyt9bXy2HKv91dd4nbf4NsxytcxfdGq8k
N2P+/OQvHFg6M7E0tuHsWRphay1jLCkLo58+eu0vGezfEdRMUeH2dvrjqLFunITmMi2SW1LMTyCJ
UJkVKCU1G9FhqI23sJZ7ulN3z18PWwd9p7DHVx+jGUrAa5zK4DCk3bgDcLrLRJYdeuZBddJoV8kd
aorcvvhuts11B3F0Ir5zZtmhi2A8N8MHZkCOS0+C1CBYe9WzuiE7UhFnlMAsnF9v9k7Vmkcu3+DP
Uqd87H4aYkQI+9FJKE8QdidGIU5ZzruFyS9qATt91xyD3Xvtb0adnc+EuQFkxzTsQp84htD4NUDO
8jCxltAC7S2DxnFsw+EpS/TyZHdSg9KhMJeTUkFTGy7iwDeWGasplsihS3jBpgsvqS7UHE+yU7E7
rRAOnK0xBA7lYsINUrIDHAUtvxRuvqu8/F+ZOc/smqbXMM/zVd2G721MTobu1XJba7m/MkXLvkXs
sn5EAu1U8woTA1j6h5mJT6uRY+C3ob1155ChOHBBC9oBu50+hiyf6kzPJw9bksIVpKzhI6kxyjOk
yN8gAy1I+w2hgjm59VbXfb5NJGanEaodAy2wR6NXzIVqjLHDy3aItcmj6XXQ3QShRxbL+jomBxF3
FljM+qswlX4zPILf0wcpA7xEwCzbVP8kTIp0QiQbuUVOnBjbA2pKwp8ddjS0/ljCy6MH/cpQ/bRv
moIBuSLkqa6qAFUFV0bvkVgRklkvs552ro2ujlrrGIcU244dfK9oG+CTy6iWMPM/GRTJLL1ytWp0
9S4aPERW+53ovfPsziKqeoxymlxqmdzTiXrG+sCumKwtpj8HsgbbFSxU6ttX2VocDbCUkczAVhjo
adBwWKcB7OINtx+au3PmmP0nuKGnItd2bIC1j0DIYK07lISEmG+JZ7IOlsntjJfoURvBjx3IaQn1
Y+MKwMNJ1/1yhSwjMzrHhoPoSZCkNZE9uhzt3F3VkrK88WHkmsNzYjIUcqLPaOrDFXDlEftueOKs
v0axZh1dWpBVDl4JJL/6Jfvpk8DP/hgGxtm0HWPVKdgIVeiKeyRsVEMAd2ObZ8yArzlFw79Ej+4j
AK9AuiQuIMbHttauPZnIjaHQFYzNJkghiibC2Y1VAx8TUUY78rpj6mG2+xpaVUxGQZRuMy99L1v9
fWhDf1VHktMldW4RgZI7hmMvnUOdN/SEIDF17JexP/x2Ocx3bCm8qiTCs/Xek+IkD8UQffdtQgjG
Ps0RbhTet2O1x2bodyTj/GHmP4BSCFeIMJl55+CfRSrWbsj15gRe/mzrMgXIWSzNXv9o+km/gXjd
BshHhuDHElz5sswQobvPne3Gd1RWAH5x/HXtq9MGx9huP5OWED3cva20+dMcPBy5+Gja3FaziDBf
qQbfTIrd6KSz/OMPm0lqXwX0WZfkpz1y1HzZlllAfmf1EGqyERNZXzUTvo6QU1Za3mNCKUjiFVBB
Ivt4u9ZHXUD259CHfZzdY+rqS4OAKs+1f6YW321H2/Zp/eC0usVJZ66GqLgm3XDxrdm0Wjs/1cTo
3Wq7S17+K5rm7HzyRUYMABaWacqVEyTWUePF4bn0cqIMcEKlgqt4YAmGwccr0Tigf1iycozXU0uR
jJT3FWXcMTe9X3TuZHXZNn9QhExQopjkqMp+hFi+2VC9FTq0GOJ7+XwmyJiqxoZVNfGwDB4+txz3
Lz74kbhx2cCjmAhUU01ykF0SHeMeAVRG/RaamrZja6ndcgLrZ8fXNnVccyemkfcvxUKkTeNmwppK
P+JWTzHGE4JTgf1b2J7IR6AfbUpWzl1JjEmeYMrqkCPsLbshJYXj0tfrcR+XOSafQlLLWyVOaz+8
jaqgcbJTygyoSO/+nFpusFjvAXRsraKh4giOE5yZnqzrMKtfslIbsM9dHBML0yc+o882VkfZ1umV
SMe/1Gi+G9vf9iP5CrGJpE0OLNqkZigYXrYNnuOpY6HwAh7EP9S1gSxueifIEcJVCI99Glsa769m
mkNuw+KMJPI9dDHTC1bZWXG2aBoWgWRmVoIy6eLkq9NZcrLkB/pEqBOSay4TNFxuL1qgI1QDcYdi
3tKOxFzEWyBWNwv36lqE419bBzA4WUjpU+OQ1SQuXUd2F6uwGyUmCxAtPo6Z/oM2AZFW1M1EF5g6
uHHbilb0c8ijD1MW9OsQ4xZY0rzeeAoZMjmJ/68GM0PPwJYwavLVoMxm0yHrXSuj7nemlA67ofbT
Zay1E86eLkVt7Tw03ofU26poV0ZN80Gb5S21Og+fEk8Ldw3egUIjPaWqvOaqKbPccm7w1nMw0Efu
X1L76dpjgLEYfOYXsqCOU1oVbPugBZND1q6d9nQzufvCWbQbKvqcKPWw+rUJwChnDyCaJQ5FP7HD
k2J2xM7LCjLnovv9tuoRPnMtcW5r+mYyaw5BN3mmO5UorQRjvurJHQK1xmf2ZIj8kXDzkzw22RvI
1LhM2dGAG0vNfVFY9YYNzSOqOqhQ0WC9OCP7wz7u6Jwqwq/t0HlpnVEdgDP/jKqSe9l2BLRtwzL6
SPr0OarbFwcnbgq1Nh3Tg2P5H/EUveMZxiDrpPx1Urz4ziBnj+NCuugi/AbLXIsOcYioe0Te2/Ab
QUEnBspBHHsrZP+Y1hWQPpy3NE9KTzcYx86gW7axZWgrM0q+80C7dDBESuBNZhiTfqnQudR+t8Eb
DtWz9bed5dbXtmxP7G8wxjsDjYNAfDCv6MMJNBoDvmbRzaWlIwldCucE5kltasO6NBb2QS9+cZT/
5o9TwA6h5ebR/W1YDGehb+tA9jCreWCjSWXrKaRCEUYOMCYIMLr5CIYM9yeqwrfSzc6Zzva2qmAZ
OJ236SdFTvTKTb1rytgRazimNGeO4M4dwdsKsEOHcjUJ+5ODQaUL6Rza3NvCBOfaLshRs2N0+JOd
XcYWt1UWGLtpdgNyioNp/YEW5YAzQBeptOKt4+camsAGbNxakbWuyNEMUeasLLMtcIPCN2T6Ah9Q
O5jpiHaWyJOtyps31GpsDYkjwW8AV9bwe5yqrr9POFVpkkrMBlNPbJV+KwoFY8Qt0tVYEqidzteX
48X1Lg/pZ/WuozgS61KXM6FNIV8qj6FNYHDumwd9tjlkguvfCdDk7CMEfjiMj47uMydohGLWaM73
SH+CUb3EpE3UZFvTbLrxs1/AIbaMKV8ixFsRoVGeyoBoTBbVJf2v99E38UoQ24cSJli2ykiOQ3Hn
EOEoiODhoN3ClTTbcwKfkR/5ePMt4oOo0lIgtN0ctVhb/bEiQilnHo4vNboijtpZxQ+m6jrKxcbM
9I1Q3bVsjQZLYrbvSh93cemsDM9NWB5y4/WJeKT1howxlF8B7ZUWAPths7z0JSPqrNHMec7JUGMC
zjlaptgM7LgWsccuwHLqnRFo1UYxuKWamqOOhowoUpnt48Jm5OEHyckElRDLkNyrZNY2sjyWvXEW
TXofvJgv3J26D9xPAdjCbdQm8Wrqn7hmgkOk2TubFIiF+/Cz8lVP24fEJwAl6y2OjDUGvdc8d9sl
MY/2qRy8Q5FV9U5j1OrbvNOoDCNWubgfinLjFjBnff7neiJ40QhhQznRGGwSlRmMhy0DKBFBRYOr
+isOo3SvqgI0reNAWMWznlXuRxnof3VTsrcmjEwr5jvEvwVOAkLAEz0p7slPOj23VGxQmT6r3KbZ
tOWbY6XJym8QqYSjDzm8jn9G23wUeU2/2hWbcObWlKsYT9jCtqLPrFL4q43a2SgzaXh4YZfqpBOu
rK7Z28kjmfaKZabovTvkbHetp3C0RJV6IAJdyi1m+kMZRNvUr9EBhAwIUgz13D6lsWGex0ME/4b0
VkaFnJdWruk3Asj/aWlgAn2JLEAZLGPtMIP2mextJV9URVgmyg6T7VXxyhMCV3loiVqHx0IlQ3g5
j6Y+GNo5wC54qcbaQ1nsHN1S3DDyYa7XaT6UdRJG+p26XKplqzXLAVonZ8ocNJ70Ny+gQY+NBHa6
175mNXK+NvtUDsUrJrFTaX/W4dVIqg9Gq+XBKNxfzytAbLAKpPjleWzI1B7qKzMCEoR5ufTJ85e+
QceR+yPFg0S/h1zEKhis5ShwZoE7669Gu6CwJULKlXtfD9FZALhY5X0LZzKs7HWhSkKXGnRCnftP
j5wLpgjjlNTGuVT4vtOoCVexdW7kxDIE4cBG58EQBI4Sh3pvdSwuLSi/QBFmPgWHrrbk3ujlt5SF
eWhxQKRRvSrDQSFPNtQWn56BqpDQ9sGFEeS2qYEg02lXXIKPyi3eTLeMyHcwnqU5nhyB9yOU8484
VLCnFGUgerDWoh9zB+8zd2q8HSwKSy9b+0b+rCl1HrwAXsqjiQixdcMmw3vvIbuYj5272RsUOymm
F8tMdnnbHDst9vcsCtEEotDzyWU27TdAh2tNIMgbesH7Pja2RsPAzwb+RL47R2EyhOvIHa+xln1i
I8X3JZvvsCWB2ORs2NVZ+pZFKcFuBEOXCeE9E9SSdTS2uBZHnGDAzYnTG/bCI5b6Q6R6tncqh9Q8
Hx22jvLTCJ7R4r2UTQ/mNUP7Xa8MKqIVctBiQ+2OsocDd3QF00fe86E+LSILIiZuVfB3hhoICWtO
JnYKIuG42dvYddaN1xBeRzKFh3Myd1ga4SFn2xEgQGIW+l1oeXBC6/MzWclpbJyvmrBuJHxBQZgn
CJk+GTtsQvlrHc7DHsSRzGwBumRHA5MyBK7pg6OjB1GpUZw39XZg3GZ0SG66NJstjNMbwq9pwy5y
L5vxFEW9ta0C2F2QxnaUEBeh3TBUvgz4Ll6tuoPhHPD0OaHxlscaoa08TIyaWPajzKk869yx1QgM
8rns1ptTdBNUeF5Ey+W82Ki60PWh3+P0xME7u+yDvDvy5mVOmcS/8BxZifQaJEsr3VBfPulxvFEs
q3mvwEmRPWoYj5fF8swNHHB/J4T/PInxAx/mfWJvQ0+Lah66DwHn46WyDRrPQa4CyfA+ypy/zs9u
QfLrp+JratPhHtY7QiYhNNcGWwevvTGn+8CrdFQZw/bR1/alfeHAGrYa6w+qMXYdCOE20HjH9f99
ALarKmi+iFBUGwgqx6T24ieNTTDBH+iQCvutjpxf1KZ0kqb/UEa6mSKwNQIux76Vjv3MqqticPaD
OAyie4jeV9gXHR6oGqo/hhjqEFslGP6wSqkLACjK7j66dr1uCJXYOaM2rdwEUlNo4WGwSwN6tiGG
dSzsgkP91uVVte56zVopByeBDRfDY0wQ+c0hnqZrGgtt3xmnoIeVLP3iXnnomATmx8aPnmQS4s0h
yJONaocpCWFv76SnoNLDE5EgTwzWGKRaML6cQK7xpTxGTVp7Yp2Nc8InIEdvfMtCJzhhJm5rhkKq
DAm69n0WN83oIerq/ylP4IVBYRb26S2I/Zca7s1ilBQmIYVpIdTS8DBSTKP1U0XmNp8YYlfC3MrS
fhIFR2JBEzlORUI1DJNoIukkSPM/N+cydrwLRXa1km7/VjMRgU6wsqMWyTgJccuurcAmQwleiDY4
a66+difTY900cUXq4W9oJ80th5cHwvrdtTNjDXwUr40GXQq2ICio0gOkngZPWtzjZW/XBIMVazNF
GptWtGFGmDIYYb+4DOyOLUlRrkJNM1am3qz73BhOA9QbnhKDIEimGlitj1ndXbpQo8ruANr3GkVb
MZQro03fBqr9ZVD4mCkjp8ObPN0radE+hQ2BJU1/i8r+aFUe8SFs9mHTrfyM5RYv2CKWBfdf2Txo
1uexQvARmflOYrinl/myijFdw/okgHCe1cfFl28xBs9ZuiJxHijuEmCJIRzUAW08CznOuGVbURPr
PoBjxCXdRguZ69D2twBZnB82eG5LRrwrp51V18E2d0u5rGxoWGXEcgzw+HvSBP02+0kCIPWY9V46
D3UgTuKTOVBdTcwfdGsHVsugbK5xqNrOZ1zAfp8mEn0nsPLgTlqJK3fyxlMYVXuQ7fFOWRMaOx0W
utTFXI76nAvRSdOAfkjFgqnA2bjsUekk7CuWJvSmRephJIvHgnc3uTpw4JGIV2y+aNcRKc5JjYpa
Kc16HJCl3Hq5+Bnh62H/Jb+BnABYBv3dywCF61WExjp+7czmJ4Z4QRB0cmDtS3i1hHDAfpcIRz9f
Z1LiWCa4m2wLoiaxZzs+lZJyLX3VRsGfGKNbW8SPxmv99TCVZ1EF727YRsuIwWxbt/jIJM+cYVb5
tnbwiUFDJbRa6Otc5WfFJHWJ4p4bP2CpioBUQqrdisaGdBfIt6qvP4i8aI6Z2at1kF6zRDsXOTga
VdbZvhkKf4muhwqy4r9Cs85eg6x9ttEXI/3h5h1nZjxmsGuCMHUz0ZYza1IoCopoJYak2TMVD0tt
UxgqnDseBqqw55aD0fywO58PDYP2vTXmiTxUjyQ7RH56IPWj51euNl/VshLJRQ4wDTLWg57T7aY+
jc+y9/4im9B5zbP/2AuAEYpDkMTBGi8VPZXQgnVMgNEK2jJHJf2P0GD8NOZp0vGhWPn3oOach/Uw
aCsoNk/1vO5AkXzHLvc8jul5iM09bIylFxRXuxDUvKhXjcb80sZ0I3t/rgVeuhIfmL6xOe1aopOS
Ue6IjXrSWhd6d+4Q5arxGWrQg1PGyo3WOOofMolh3ToHveNbzbRNn7/gJF9rsb0twUEUCB3glB5a
hutMqw6p2+4IW9iXftStoUu62cs4JCfhVy9T5F896T3IAnqDKkhf0x9y0q5VDf2EZSGZENTONjHu
4SU3m2fw9Edd1fthbL8zmsIObRo15g9UQntb6eLu5sxlSWoNy9P85+avsCviU+tB8sdTk+nJPw8l
XOwRtEzxXiyC7LN3+Yta9d7U1gtgVDQcUCJ6S72MuJ5a5ux9RolSTm9OYLwEadwsVNn8ku2xKw11
R2H4rAfRK6kEl2F6z6zm5BvlU6t9CCs4uW5x0/PyzzINEqMG3sb5UsfoFTJeZnecyviqeero1jji
iCROUVejw3sep/Ad1EqHkzbps/9fxXxGnjkt4T3uUWBy17NNFsNHNcWLOcIsFMmOV+Uc4p8vMU9o
5QM9xIoj5QlaNSjGG1S4XSnkwcZBH1YYl0gAMoPhO/Oa/fx1oGw6B1ggRvJBkKkB2q/e285hVNbs
4rz6GS2W+X6FMKoDK4FrT7HenapzUVR7AqbAfcdPfsUAzMUKWkr/BVjr8+hb68FIoJHjLtZh3clo
DhC/lra59GznGAUuwAiufYcvlsx3wm511AiaXt+CguQ7fkJO0D1ZLiLkzCufi8k8IZeL3fSeR9pJ
2q5JnmDOGDu9Fg3La4gslyDJr6NpQlDCl24o/APxoUkYa/Mjiju+vaE3AO7Ke27iaq1T+2VGQkhr
PGq/nArH2PWvkrcURpCMXi2ABw9OqLZ8fE++XA2lvHDRfHqjdijq8jwx20qmGEVM9zEV1qX2r7wu
R5J2L0YZXFtT/gw0S+U0HCWohQ5nkT9bu/ubKxj0OhEj32HpIoMqbZ6SaESVtGrooGq9J66ufjWH
6Wp7RKc5yabF7BF39b56ya38RUbtbrKNt97eW0X9l81lhbJ2KUNTVp5EdZ+zzNnHaBZa/yksx3Ns
KRAE9iU0Cn3eOC4pzVl41hAb5zk6C3HcvlTaidIAK9TjsmGOvbDKsGQF2TEMQEWamfCp9X2TouKc
9vUU4kzI42XTsgEownxpNh9TzuysDDJ338mBU5K31n4clHGYixCrSj66+qvvB/RhPkJnIC/U0voP
URyfToI+hRVoltkk+FF7xp6+62dvYxE2N6e6wWi+VOm4odu/Ci0/FU5xi1CQdunKslI2q9FwAzbr
CGtb90CETeesLIN1uvdIbPMw+MN1dMpnuBafIRI01CgL4ji29KQ7GObpwmRcSqzgQrcxzbAHS2lG
UJcQEe1GlCfzX+d79QdG+TKw9mIytp6qrkprXuzAOs+yVrwNwb72gwU4HOWDBNTbn9527pEmz5a/
9viGhNW+ipK5pE2Ie99eB1GzxinQDpmklBrGIzeaXYeMuG+fWZ2tcAd9mh33cliGf/U8XxsLoPjV
RGVKe1lazwz6F1KUly43rolW7jXeGGrozraWnELeeNDV6BEQXOTmrYiRROWwm+1kkwjjnBkor6Gp
lJwnXhGw869+YhaQjPpDaJ40vvGx1py3WlqgcMUOStKZnhlp1tLveDlCiemETI2ACe38IqSDtcsB
lSuWLbS+S0SP3OQGZC+0ELwGmURQx5fmW0cZYCAVyYRR3WNG5JJQvm6xdIv0AxE8Mkb87MgL2RLw
OrM1m4fPrxHfn56OW5l6Txy7d9Mx9j6kLsN0V+DzUCOuHGVx1mLHyKwz0Xb7YgBfqidnUd4q3f/z
+5bOn2htI9Ypoqhb3bzfktOiUvPqC3XqSF/ZM3wjVjUWz4QJYaAWWbnNkteUleA6DgZz2dr5xspm
h4cpqq3jWpRdrKWGQHiLnhXScgqadz+qsfOQYrZyjOrhpiyrSaHXe6ak8q0u3Fs1ak8Q8bKMtiID
S7gQagRZ+s7A4zwEkigjPlHb/5omvImm4P3PwKb1gNZo/Y0gWm0JyZKb3fDkEipn6O0n9ZTJTl/X
msDl05uPbjKfdAPkBMVLvQmLvlkYkm6h6iG3t21/j43pS9WkdukDpoIipH4ei8v87xQwl6zQ5+nF
BosRV4PWO8hVWn9pMonWfeuv9egC+OY08Ae8Tx0rcNZDor3HGdwzx46PJhuGXJxIwUREkj/3ruPy
/E5Qjidd7hEs8XMwE/Ji+gkXr52zvs6+jAaDC7JXwAuJZ2P1CYebabY3fbT6JYmkHhTujdUOv4yt
byRiaZOyyLq/S56QVW1pTOw7pN0WY/BYJQuMe9FBVYypIu9bglxdJA18eLOBP+61Dm5yMLNVMh77
yk0fTNG2g929Ck8cAXzLpW3RgbTJZLD4JOyjSv2vGC/TwumnWUpbRQDWxDUvsDcTtgt8FUi+WbJ1
h1y/0B9e7Xx2nvFB3woaNkubg99fcwJwF27dXMcsrjd1Wz1bwcxH9SG3Fkbw4VvDv5m2+qw7e52o
NupAJqukD/yauMbOYVdcYA69oka7lc1E++2GfwpIfDrV4ONqeskx/UeqF95Bgk7R91O7yvcp7ADv
0LI1MKrmfm8b1kG5BcGKdLDzTol9HbvZG9lDr6ojf2MZdIGNgKgKQYCABUMsxzSpTkUyHMIEsYBk
WbMQWKhwaQlCw/jRrslJYqkZg2BIo4fXQNY1XdjV0KPgnq7CAGEuJXz1H2Nnttw4km3ZXynL50Zd
DA440HarHsR5kkiKGiJeYIoIBUbHPH99LzCzqzLrpmX3C03UQFIgCPdzzt5rG+qnbUSfjeMHG1dk
YJDa7lrbybgnVeFnzyMt4oaU51rEp2DiMiB0uuAO+SWsC8FXlbOK0di+Mm/JFnVc/wjyFP2w5nw3
Yy1HzlY/Eu9or/uSlbeqCxJPknNEnbJtKDYWVROIlYYJaY37WnFCOfvakAkc9uSK7eFYU0Qw3bQe
mbUFe7yg0Iyjn7YmnAf3q6uZ9W7eq+N3BHNcylXHvnVf4sF/GGKkfhm967MeQeZPkV4xobi2d+Fc
q2+MGp6btfcnytMAzOLWQqF/NFPj1uMqoy+DR7UpuZS4rUYCghIre9TXeuf3q7DmwCn2j7WdrRBp
tkQABNSOXbUjUYL6Of9BX28BOeajbpxg2URpziaSSRhW5nQ9MtEIlQVWp1JfeeOHFeiHp2LyYhJf
fUznWAQDpCjoBRGKWxDm8LkRI8b1m63Quaz9jYSLCib/hRBnYxOphZ0al96Ap9gU/Rp2AewdVEcr
VnHWejW5D7bGNS9yknOjn4YynFmVJoTAhS3ym+dUGfFwst5ACkug6Az4j7kgU5xmzsI0uNgII1lb
aZdd6vYjoWhZtGFVrWSJMzt3GBNZvfaKuH9vWYO9FSba+Cz5TuJC+IGy7sAFaN6CBzrmb2INgpbh
DF1d5qzI41ATgeK2DQcVNP8qTCz1BEgGxE5Gm953GKk5TjSu4nZYoFtcomcrj2HBBYjw8a926ry4
XXYk4rN4Ne32FRsZ52rvxic9U4QiMo1vR2EuaaZlD62EMhIJ58liLrgRDcrrtiRnfHwaY/K640QE
cNZ7en5oh3D1e2MNWxzxHq39o9XW1joLPlh6rWVHG+FdT9W70HPyCHq1FSHJUaPppCuVmF/LssH3
7a0wv3XHcGOFDVOG0Hx3mvpNCSbEwahOhQbYqu1ykyEOLvnIjM2NbhjhUiuSdT7ycbhb8khN1uMf
5D+aiz7xupUs/KOeEekyNob2OkgGM0ZbNMdkVzCKXqhCnttK3BQMx/EadixZteYyDu6Lcod9a9W2
TrIdNLEJDB1MkGBii6rZtlPYG4P9xONdAgwNVLwvIF2+lXMGF8H1tBQaF9WVMz4jRofFEPgsuyOY
rNRljUtuYedeaIA3qrmWNZMcMQ3vsT6i6GdvLRsiwCjXn7hI3yALXPzUK1ZZyskzjpekwBJeD+oM
pOgtUsQVwRGtcdc9BEqyrJtwjHw0Ck6Hum8ST9TEx0Hk68LVvgSeFy/MJIV60gzQfhwKV6c4Faog
6wredzPr2UuRfMFR8DlXG+isNhLhZdS6jxn6k4dhiMjPqE6p6X5zjeFnqr9LVTP76NeORw+xO/VZ
xpLYgS9owSbRr9q3PerFAc9GMCC2SWepf9WhpiKCUfmPNgTtyBrB+4dnZCr0F7/KyHqpKBTog2jP
2RxCG6kXFGhnOv7H1C6fqu7YJLSM+jjdgdYS5dbt6zUJb49z96Jkkji2V6O0T6rm2u2THIbWc8rz
0/yApT8sQ6kRLlpdaHMey8zB64sZom30w9QFKxRTr5Vn/IycK/ar90jjIl5ARGTXaD53uvuG8IzZ
TxHBCPBht3XoCxE9welOp4t0DtjHbobufWsVbEdLnIA3nGJrwnzy1RtxjhBB6En9Qw/jj9Iy1yLz
X/wQAWwOYZct5CW2i2+EOKE+KppPVE/PWuUua/QSY1mdC4KwSjpo6G4YsObtVzGp0zA6j9XMz0l0
8D34kqJP6PezG2FuVsXZt6atr8pzLxhBgoclirbvdNM4E1X6CZZfLePou8tLMus5iGdAGd97zPKH
HwmOLtbW8qqmdAsL4sGssiNSlR3qN1hv5rL18A177Ywr4fxs9CReEi8F6iErduRsXAlDI8K+z7UL
Q1nAFs5bAHTLi6clqNVnGBAv+K2OjPcZvo23YmxpWWiLWkOK6ehvuoF5Qk+mr1r1icZvMUbtVhjp
60g7zP9qBDQZM5uaJzBjmoAg7RynYlUQ1ZcqhE3WRFx32k037zMH5yir9MkMaU5JljCjJgPy66i7
5yxWn25if29zrK4xEvYsPnRhV21gLH3vWzppaWhf7TAgDcB+CVTxJiPGfoXHvF+Ja17bnypJXlBc
vGflzm2StxznD+NX/SMri0Xa+Te0cy7BmNNnXtSPaYGcf8yDn7B0t50n4KcApajc6cVqHNIjbikr
xgPlRo4Gk+YpzX6X07msDCYa3WVA+mk3yRV3YLsco/Clz1w8mhNagfGzhpalMhOcshZtA9N8qrsZ
54NIO6Qa6di1PyCN3Dhp+JInbKkL5b+Eifi0YC0brr9xQfm1Olpo0WEdSqL27JlACzjYQ+61BGUY
OEEq790Lsi+gvqK4WI0EgyFqegtDlBbzY4VQij320bnLBSQWzrDoB0aXkeef7OCHZzJlsu8wO2fY
jnBGVgAMyBsyZ3qGZzyUb6Dln1sbwZ4B4l/RlW6QB+ECKPnAMa7xEQkWOvVepriCBJSlERXCrOqi
8MjfQHUfh5QyXkao1zXWSSynZMDn1rMIwheFSiWN+LSpxm0XlVczXOMvg+RG+WFg3kL00MZsioRA
MGqUwTsfkOvQJifLTgWnAkcgdbyrhgw90vFdhVV+kHmy1iDtdoLPIIi4xyhtVqqelZY2wLgw5riz
e9YbuhPAXK/VPEwxhFx3MvkK2Xjhhjyj5cMxmaZx1dmQ9dqYUWpQfWQEci7IDvzZSm9jxOaXMTHf
RV6+lEm47PgHF1aPmSmNN1AujkiUDSRN0ZeQdhuvreeYaebODJgLxrp3pKq8DmGLNELLoDHZL0Ow
t+PoSyazT6mH35t03Bt18RTI/nlZ1rN6jB0tTjKOTeaj729rxDgN0gvgUw+9xB9YW0DXPD9CexVu
WczxhGnFRYF9JwTKfjAKETKcYK0ERDo6GFilxQrQN7QrnFeuK6+0ns5BwEDW81Dwx5xsXV9vVVa+
eEO9iCRIUrOcHUse+xJPgzJjWY9xsA1z+aZ56kvUKUlnlH+15+gyljdKBIatob3rCTv2BoihyD69
asZWsMKzyL1k5YhBES2wrLaOtjIMDQR4duqjVpK7ENEsAK0T6sPblJlvcigvMa3FknQFPXZotpSF
8aDZc961tWDVeC8SwmydEd1LisbLtIyfCG0oluCrCWaFZKibhw4ZZxfT+hzz94gcGJT3Zyew8Y9V
wRXWBYYGJkFeL/djgawk6ilNH7qoPueB9i0cdUYsxlna09mzk4PmrESunuIiPg118tT1OtiMbF3A
ihqt8doYoEEa99sUI4ALo2Cf9NVTZVNjV+l0FAFkhrbPnwMdOJ65CnLnxxS0PSg3bJKhpAarYVtB
M0BvcoUFduqU89MT5mOSiVcz6F7dXjsirFwhv1ppRXGzGZabor91AoIXLd60aM4UWwjY+vajlzvR
q8uo91ddC7ZMp1kyOWtLliMyZFuTd2zkhI8Eo7FDMjHj9VA4MypNNEX/brrVcbnT8wrNU7c18z0X
+qvXseGvaoYJbXUs4uKpnDFaUQTFv4YBnRPHgT8rfTE992cT21+rSLt5+bckRPIr0muQd+cw8rf+
YF3o86/VMC1R8qxsq12G9czJrdnVkWOQfhpV9AkeIYA0aX9l8roR5rSi1X0rCNQWB7dQZxOX0EMP
GcnuMENW+bgkbRDtcPcZat7s1HLeC1cefJmtXWSJiDD3qZ1veuqmEIX+UBeXuBifSpVDXOhDlpGF
zzi91ALGHZzN0ymh4e948XtIRPuDqvXVhEOO86cBY8nY5convnywTVCcttirfLxYjjz0CV29hhiE
enJvYhSPqeHcYkffuKF4IZrlW2wJTETdK4MmNmoCImCn2Vu21RuzKa8t//xQcOkUrv7oUMWZzWx5
9k4VlBR4S4qUPy15bwGoNBYiXT5aqlAn2RI7ISU1+MRgxjuj8kXr1pRcobSXsRO3Mg9f/JgBqyws
sBG8UUO3ox2FOlhedIKcXlD0YJqoBJhf9IyQY2h/+A0DvbR8lmGzCTNkXVzaiqUdtZ8TRPOtNtSv
YW6Zi6JD0GOXcPDaWNs4cXSbKuiB7eSSzeRMm7r3n0wZVDsy5bZlltK991O1ZqJ6jUdMVAOTK6Jx
YutQIbIwi974JnLDfRBFuPP1xl8yQhS8bK3clN3G0kS8jNIyvImwDZ9QaZ/u91zQB8/qTLf5aNmT
fbKKn303BDenlg2YIrIv7ncbH6d1DYaIy1ca3GSDiyOThCwCs9cjjyxjoT0j2NSpIOxmH/c1d8t6
3FQhcOFm+uIEbbkX/7rxuKatRgUZUPPefYV8598/u/8q1lfUYt2cFw1T4rc/DcaIb/77/v3HbQje
ZoBZH+MwoDdcFXvbdrlh8Efkt3z1q4xVTStAPqOUK8C9zPDn+fcav6FQSJFulOaQ7+83LoFju4Fk
3blnQhM1hBizJ5et2uOw/+3m1+8BN0ZH0m/v379/69e/uN9nN5AuQR5zQAYXe/7vf3R/XCtCSzfl
wPXZjQyCXVzPdPQ5jcErVaS+GIb1gyb6WuYZWQqj6W51QAjwOj2GsU9tVyE1L/HsdZRli84bOtBJ
2GCcpjpCkUGKlTJgdr/XFF6HyoyLQ4q2fwHTGFT5sxz5RDO3jFn55m4we48YohbdJbGj0xwvm0y7
KDcYl37oIf4jP2ApWzT3cZ3X65Zu65VYjO9aMe6tvk8QndCl8ghOO0TEqhxV6DFq1rQVStn40JNZ
emjiAskcfxyRx0e/kYyXyVnz+a5whHFdLcc3cgy75Tg3mkbGipsIQ9ombGssnxPXyYBmTA0Jrpgo
iExmbmhgiS8yDmZHc0GfnYY60XEp+tFN0TOfLaRTrgI5S0BbK4IQheZQBtB+Ejtbj4WJBG/mrqJx
GHdpO/RLWjQoLzzMG0OknqMad05T0IIyapkuSy46R3bUgjOmMkvzETQshiijfE+kURwlKQxHdySS
UKOmCEgWOiPWMx4H5qzSHuV7XdIts98G8L5n9lDaxkNTR0Wcu6cscyj4aximc+AzGWqiXicDg23X
MoLHoQl/wC9kCimGLecluX4Rw560afQzuC9vVeBixkylA5WhmbF0zDi7ae91ZkQhpkfUTXC7eEci
YpI4BKtahO7Cnmke1Ug2am/Lg950zkYjXnZfCMM/eIF012Vvp3uGIVuQHtEhtky1dCuyvr3eDUg+
YII1xgjBkPSzvU0d9yNGrDE2R96wY+EZxSt5Q1QoYR7vaoIlNENxqsy0F0cx+kBJ4Rd2eoQ5iB6p
Hw2MbVhj7GTKti7biHfH/FDMmzviwq6VVjm32i+WY52H17bW7JuUaAAbIqiUrj+xK2teAl970IuV
ntA3GSKm0LkIA0w32AAqujjsC+sK7QxoVt9w8m1o2OqsFfmL9QOmvnYycsubHprE4stIvDtUlSMt
fdtiKEcoTtE9WIXjHAcP4bXpJXKj9ykIOVG46E0HbRGZSYYsgUmHn9fJWlUMne0pYMOmu/HVse5J
JvFPJQWpzi7YA+p1Ik2MwX7284n1yFIGwgHuThi2N2E45waRTP7citQ8T7Jb3X8YN9Eb51ZwhGP7
Jcom+0Mymee0dmIms7REU4OAOZ+R6oXO9TfaK3yyiGA+9UEcvJBykC2cupC7+10G1BqGKuGsRtZk
So+c3DU3GQ+l2z+6U04oLdeuB3xG49eQjTrXjPHamfEbMn3eGncY3/sC7KNDMJYZEHDr2ohf8HNU
aXHxu1w/9JZ+ol/QHRIt7g73r5iCcyVDHl1EsfVSk4vzEjtvij1SMpkWeywiRtm6/kg7hswRuo3H
RNo5kTilTbCeJXdVTxlX+eNCmGn2fH+UGI7e/Z5WEAumUQ6ttB4Ij4bv6vn+VVbn6a9faZomllIi
oh/t3FmPDgpRy2VqBt41ZSnO+ldJne6F/UULVPxjFi2O5GC84cnGdGHp287IzVM3j4PHfFJcTjRC
2O0pR/yAYAZXxk3ANAYsZRhftIHqD4CmTUqG6dHI8V6dyqgurQjfqtwpD5oNkyWcwSxTnPz6rcKs
7GXPFh6cA2rjpZCjcbjf2NaYHUS3cYOefUCAxt7L2vIJbVy/1QLihHvNLBZEYlkvmTnyVaBHZzrQ
LcMlICp0sjEBGS9hKGmFpzJdGzEjInuI9VUf4hwK6UuvOg2Vg502EM6nsJw9B8zGs2PvNfHNd7vw
0FZYlKr53ZOS4rlpKd8sZDeLIRVw37CRfsc84C+o2MuD16XzAnzxwzQ56XbPR6ORMWa6SmytekYP
186qVUgnei1DcOd0JyVr/ZLOUeSz/bjTnVtOwtmD1tGzSkg7tbUIoi3lQuBN9ZOJU2eb27wXEQ0k
FUQXXZjOpiKoY2d1zqMQ2nB24l0UDWdZTeZ7q9ghBk3dLdoSQGoqvAA8CwnXAk3HWveZzwd2l26j
wtZfdQvfFlOU6VAOQt/UZGgQBG3raxJKdcaQuqbxv2sGGwZsSi7g20tcVunKdhNSmtgpwqBs/UOt
WrjknkkjK/DCco37EEO15xebkD3+m9c360Ra7bPhEhlaDNh5799GWk1ssUWTUJTpW9WP8WbKVLAu
44mPXUxcEPOHi9anw/esdn/9Ivj9dzLHfFSd313aZo528HGA4KH71nWDg6YXwcqDmjc/M/lrVWXZ
sEV5OW3LbtDOQcO6X6li/IZwdpFPKHPQof9saq16FMra21EmToPLbLAjjWlRYo9Y9nkJC45Qsg02
7GFZ6QDII+bnOExRLgtwMXXFuE+3HAsaTOru/VQrV4IG9UfO9qH3im8asGPKybnv5NCpdenR3pxm
EKQY0QaOZ6BWXlS0O7MPLCprRTjWXlpiQrwBYW7BUJkQxU7p+L+aZhu0BKrO97owJjy1ymkJzHbX
Ia36tS875DxFWR2NCM+p7R5bPLeweS344Uy9py4i11X11nIyCNLttDV2EhPLhjstoH0g+Jnz4qaO
IQBaxKWbq/aHF40/xlZT77lLzybTAuvKLt3ikphop7nnTEvXX2eu0FaZr9EhoYByqqD71tr9ZpxV
WH2Hq6u0+gMTFP2kDJ0bOzdO97ujtHAeGQFiyik+Nj5jji6vnu0aR+tIl/5+T5/Qa6lEY1Ns+7To
EIvoTBKItlXJvmjCeFFYzs13SsSeWAjwu8Fwvt+FYxGumIwBZ2OKVJP0g2NeKwD2VnPiIFcDkcjd
YPr+Bm59OgfT9GSR6TdoqjO6IKnAYWr1uvBwVJhFGa78GMjbALrpiPdUrdlHFdawAxZFFDVvwsLv
DJeRLVsI9tYPnu2jyyO5a9l3drYzpyJb2k7pfkUsDtGmdm7SLBtMNTpeIc+Otx2PivphGw1x++mb
Fog/V5hHXFdvQ192BzOzEWhOlvaG5n/OdkeSRfMxeB+A8po655EVOMUFmf8zoITgXfiq3BqDy550
jq6rWdqBBIY6hyHcEhdZXkPmcNeMOJd1Lfxwef/e/QaDC+MWXaT7eP6VACHBThguPX+ac+XsXqZi
D59NRBDog3BTs+cuD0HNNITylRKYKSgqlKB5cSDtn2KB3aovvUMZAHL3M8Ul0aRdkE1qWqaits5t
Zo90LbG18ClxWeyMQFCcDm8WSPuVpDd6NoFFnBNJKw/L6IPohfuDXVnz1um5SfEfOSenHZa6DURg
iAvrjUspjUj+iUe/19pXtI1jMFejffARNi5jVpNNaRXV2s62cHoNAZiMEUnJKtaa9DjS8172ktyc
wqN50TOrWTfkGq+hcspzgB2SV8u4js1FaWcKBIFrHGQ/EZ2r2ooEcyDQzAJQ4XYooCt0yOvYxKPs
j5MO4YHj5mUyWjcoir9FZhicmnH8aWQyPYmKahY10Np2Ue/EeTw++zVqYm1UF6sl0HpUcoeDj2tw
JTudKw6N37BH2RdbNMx6GCtOZGnrLhjyRwYP045u0DNgouYMDMECIMNsYWrFu8dW8IuvjU+hn4De
abA31X3b7LxGQlboxnFJfUZwciuzrTFZxYb6+UYIZwvUOFPMkA3oM5CL8sf7U8FEg5EtQ2t933ia
XvstbvFPsMVND01J1dPUZfRuCnVora64SJ/Gco3vdlsiZ9LL0Tp7NauJVNaBWQ0NFgcwZhP233U5
+lt0Dh9WpoYTbgASh5W5DlICRgtLf9WaPtgmvn9KBuabZKw+Fj8U5CWfWfbVYnNETrp2Du0VpN/k
swV91MaYSuoeFuYoq/rJ8sJdEy59lzDAh0iPN1rjkiJHWE2QY3USLRslu6nc16AlQ5SxZ72xJ1jk
Y+8cGSmplUYK6KY37BXV4YsUMn8uhj5f4XHNdkM6d0YYxY9sHkwrxVUeA2vpA2Vv3XLoYF9oYoWV
hHq0960TlS1ZV3DuFqlHjDaY+a0WFbASW2M89ZWzmapyPLfGHoguOmuaOGZLnGhaouXK0xEXz1yY
QImhQ1UNtyHsETmFIlxXVbOeREf0m84O2dGT2eWcj4/zlCXTrRdzlnYWHaPCEEg+pJBzISKajShr
cKxr9aGqkLnWaeYup7E3tmxPaOC70VMVVlyi9NnKm+BzkZUXgQBGDCnp1R6HiiiezCIxLarrleEZ
0RJEOq0IUC/LckzkasjC4WTlCdgIMmZYS2x58RLvpHK2yWZREJo9oRDNhmHDEDw+Wn5fI3qYpfrg
T94suGhmYaYn2dQpujHmUaVM5b62XQwCk7X3InFtgHOc7jdSeskBVLg4DJSmbUsBIVAzLhwP/ryO
7Gap5/hpGuXyUSS8SMniWDhR9VxxznWz7ievNGQO8JuWrKrxKsUO8sHK1ql83WcdZVuDUabJ4h5N
R7rGd2Ss+tsPwuatR799rRNaRKtc1OEXmJFfDAAOC1BL0aovw+xmTSBVzNicNqNDol3hlofRaL51
Pv63vGbBVPON4NKhdQlvjkYCR6CHWGoTp94wkgVR4Cn9NZKNPDHydU+OTNWiUZ23hE9YHSlCqqNm
KXcVOoSNkXWUXQeP0YnOKmLPV9W8w/Vxf8z7jSjMr8yAC0JHuPQCuSYIIz2k8aQhWKc07YfIOZCD
s56QFqwCre6XVVvzoev04YB5FSpJsdF6Jzll5prYotfKUq/seqKbnkv3QeYYsnuUca1n0V2f2uji
9aG5sSOzP4wq32Pmhm5eGhIfYDqhrbPYWRvutIvjwT9BEf0SdNYAYampd7RA5FtojicCNGYR6IRE
1MiOJR4Idk7T5X5TiNahdx0+Nr2ILjl+bKZL52hs1dmylypwrJ3VBl+70VKn+w0iJywJZIrhAUcd
T+zOsM5iqmgslmrrNP4rRzE5sksCCcsW5SFHhttPZfaYpPmwCSEdLSajCM+R0KedU3HWdc7F4Ox+
jZEFLyDdMEPDp7NOMiwN5QBYWagG5LureDrcSxv0KOIRyyLaYrIeg1EcogA9qpkPjBeRGT+V33Ia
gaeqJl7dsQAgJbYVbAppNLt2IM2CQ0onPWlWXqM/tzjZ1pY/9BuLxMt1kVXvSqoQJ2iFRjKMH+2m
ZF+ZPPgiCR6DXrzqpBCtjEGjfTUY5SPaoGQfjpvEsMydyOjIop2oNlnUmavcSb5zjqm9oE9MD/nF
1wiGbQdcvXo3cXUUyV5MqKPr0HIW5MAh0ZBlvMHhau9N3YxXID7UEoCbyfDSG9+tKn6B+NjthkGb
uRE9Nk+cCy3gl5OdTu+DSAr2NGO99KUiBtMFYID2vcQu2x7o2xmXSdrevq+Ka9AR8WqOg7PxAveE
i6Y/aoNW7wjqwTRn+RrEbC6ehdsFW/QkyaLEs63lWn9RdfliRhC6Uqz1a2mxBIwmYmi8JdgsDZAU
WWztxy4pILzpw2vTeQ8dy/WyYVOzGlhTz5ooykURegx2ZfWJI6u/+s6IkiGKiumpHtp1O7FjylJB
ZYiroiFea2W68ouDPPYJQxlpR+2qjaGZ0P/ZgxeVD7LqqnWEFToownqPsGLyol0PmfRB104Q3g+q
Zzdm9jlEQ/Gu+ZhGEXnNkUwxvGKkLAu0APql9NSch+jXT1GV0t5Nckg5PeEnXe5eSUchdIjZN2wN
ExGaI70joexM8phFIIyzwuOEGrcaH7MsNi4WI08IDOnRIOXHKjXjaJf5O3DRaBO0+QYJGEGqnXEq
9ZpDBI70gpfvya6f2gAwft3AsB/r7ilwnpSDAHaIBS4NH+oJqshmpc1xumBptINBNylXx/tFzWva
Q19O4HznHUKZzdkL1GtbsCfPjRrVUXo/wDzGh/udoS1IoNLFWh+gulIDHiLO511k13KXKut75+MW
K11j1TrooWPGD4ve1cINe9byhObXe0gVqv05CjesjAYJFwAEgwbLLlNIMnoVTw/RYEXvmmCbpMWc
4fgzsmuXBUu20tp3oS+yKfP2KVjlX3t1mpd5O2fqTiaILoTNkHVRIfE+FUy0ZuzNZDbOtwpqmdla
x2GGP1mJdSm7/qtT0lnIQxGsaAWjdrFoOsS7vCV1oJh3bmSoLxgaTku3K7OlQgCNNWHpxxospXAI
11rPGawIrG/7bMHwsMeG7iHarHcyHqNVhvM2jo+Kzt2F2iMEcCLzFRIFVjamMUTej96xzwvSFJtZ
qJc0+0Gf1EH3UN7d12eisje9tCw6FhWLa5QMm6YrIDOOfb+TLgOB2pcFKjMne2flOFrMs5n+pQd9
XtQtptkLR5KpHJmddUBVxIgoQQWgpTaqmcq0dzTmzkZctY9Wo+HMSouAUo0MSuzP9cpzGnJMFVTt
0OywE2nLhPbbPlc52LMXOQUb8F3luWmbiJasug6UVRD+CC8uE7rofpasR1Vghw2bEf1WCSM19vNg
0XbJWzMkdAMr4HERgMo0Z3ST4iajR4u7rVeo8+gY7YKK/V1EDYpRnqkkwKAnT+suzJ/zXeSGtyBA
jV37Pm2/Uuw6PwKLNdKv0FKVY1MKG2BT5QH1sAEN3Ti7ZuHuW5SO6y51rWUZZ/GqIcF9j5gEW0XX
CKCYZCm0NnqSIZweaRLG557p6WBSSw0BsD1gOk95NrS7bl4/mqHbu0VFg90HoFy6Okkh81voxpOz
JV5pPaVBczDUx30L08vb1AOTNge1IdNn2zqjXMs+szYM4ZF/++pHXADrHXXvGUAHJDuZ7wo2d4Yc
sSZMOPQZodRcj8lf9LMZiL8dIpc4Kdz4a7Di4UqUHlpsBDtLx8i9p4Cd71FEwbrqzPDYQy7BMDna
FAgeQNq54S09qqHeSP2T1u0cnXK7xeO7RKkwHsbjEBbeWR8/+XyMeDCKkytD50B7EQeaTahpA1Ri
xcgP0xUN6AAAS7uLK0b/9z5iUDCoqbP2i4VW2PGH7BSaxHH8emPIYTk06IUme3xUldfuHM81ToGn
f6ged4ZgNA6JqpG8M7m/MyoQYSbDiaeCSpz1lqatgeUdgA0h1/ftFjuwZhc7CFrcgEjmKGCMw2Ck
2WlMdR60iNA6uNvozSQF8rxMW/KtLYvxaDrDxdRIc0UbXy1kWYhHBq/isbXggpPwSucDPsumngj3
cdK+PGczxWhSV3Rvw/F+bcNUZ1syevjlb//1z//+r+/D/w4+c4gPzHWy+p//zf3vOTkTURA2/3H3
n7ecVpa6/82/fuePf/HPU/SdllX+s/nL39p85o8f6rP+z1+aX82/Hpln/+3VLT+ajz/cWWUgVcdL
+1mN188aae/9VfB/zL/5//vDv33eH+U2Fp//+OV73mbU69dPojKyX3770e7HP34xHPt+oH49TvPj
//bD+R/4xy+nDwKMMR78jz/5RHL9j1+k9Xfp6IZluBazP8lD9Z/375t/dzzTo0rRbZNmoOX+8jcM
4E3In/zd0B0wQ64upYVlSfKjOm/nH2n636Vu2DrxuybWYdx1uvnL//3X//AW/vst/VvGjjeP2Dfz
v+i//K349Z2e/zVKWOkJnp6XYroEsDsOP//+cY2yYP7t/1WHU5lqKtKXlosELr9k5Ii1+XMMYb/z
CQPDMs5WyIbR9rtj9NsL+cMTzw/8n09soYVwdf5Lh73UH584S5AFZR1MlrmDQa9H19XRDsGMU/Dq
jIBpNywLx1400BjmjE8tRpgk7QfiYUnACzaJt/9/vKI/OxSWLhyDCwuHeD7qvz8Uma6bUzWHQfLu
zOs0U2hnMeHNz3ySqHqwVcpeEPO9V+e/fmbzT59ZmGACpWNJjEt/fGbG/3UhJo6FicY+Mfet4lLa
aCsTl3vau+y8f7qGfaKXdgoYumWm2DvQQOmfEukevEsxMg0aF5A4m2FpgP/+69fn/clbJeh/WLSb
Hctx/+PlaZbXZXicwTbRUBqeLfhwKjJPOoO6ZMyO2PVWk1f9erX5w8XmDyfInx0UW+f9wCCkm7o9
v6rfnZlFIns5+Twr3gx6/uGq6boVNsBUvOesiHiy1rVNVNlw+Ov/9k8/Er97Ymd+Yb97YsfTwI/o
nb4ssJFNJuw9J22eUvnuwGxJGej0tBXoE94GtEF//dz/40MBaIeDbDjG/yHtzXbbRrpw7SsiQBbn
U4myZNmO48QZT4ik0815nnn1+yl/P/4dUYSIZAMNo49SqmLVqlVrvYMgKFjCvhxaxAWpZIg4BlKC
ezHFe6Cbex9CT1Mod/9vQy12O9mUcOKWoWpMCYsgOogEXEWtQOsZNj4lMe7yqDMrzoywDMexZMS5
nFVfqmh+RaHqSTM9XtinNss8CK2Pt2ekabfHcRYfzuk73Y3MAB60EYAvjvaxScdspmkCGjDA9DNP
aX8gE9nNPJoM9+Pt8a+OiZym0A3DwA7SwnDqcpqmYZSjXcMJcbSj45p7q+dZOQVHFH68HNQlQRTV
SeN0e1RNrM36t2EXqxvSbnC1GDsOcaY7iyAMULxdh7Rpjcdvq6IciqsbDXXkhux9t3VY5KQuwric
tK7qmkV80FHxvpy0FevKAHAVlpf9FfXvvSX0E8j3d4NQDoGmHEr0DJX8h5N9jxGYb09TMx8dnTcJ
x9ewU1524FmCrVC++ikQaHYt04YP6i5/FduxBL8DPaf52WOt1aa8d5BJa6qGzH0+V+O9hscsevbR
fp4xhjGMcwcAb06LY2Fm73vHfKJ6HGkPmf5p43ut/jZucJ0L3MKCcfG93HAKgj7kxpVfSv+WAblG
5MMqp6NAfJMKMbocEPSkzSjkCKPdz+hcI92Iinl/F2HgO9nBYf5VC7ERfMTaThJUpflR5Mvu8kru
lBSGj841NIH0gk10oGB/7OfP4F33BTXYQriPpu7Q+Q4+FEhkAd4W+S5X6JHFlifr4EhpPhq280k8
TG3/PM8Qtv/0LmK/6arQNEks5b5ffFmn8ueBdhNSbikOFU27T5z+rnWDQ10Cg2WV7EQ86cbWhjJW
trlBMqYZPIVkArbY5mY8AfNjaYLavW9GroPMR8aGMk6DWViRPwrYUlT+zp3d3IM4fdcP/AzXR7ds
46esbR/L1oWqmpZLN1z+0t9vpwHvsaLvZ6/069PYN8eIHpjltw+Ro/0TRT+ABqBN+Hlj08r5LY+5
5WJ+YoGWMG2SzotRMyAHtTu3M+URZOmKnV76ry5RNeNmpIHvKcC6NKW/C5v2eWPotV1pqzZJgK7a
rmYvJtynNN5izZ2BQoRf+258aKbXOaYlPBFdbPe+R1PRau6tCtMyfoEx+RvnYjXC2hrik44QMlte
BPbKwhHBxs3Sc/L+wXbafZFNR0VEHyi83YOwoDxXa/3b/JPnyVW+bqzA2uazBeFM1WwSZW2xAimK
NWXmMP48Zaf2fvos6vTUUr4ai/JgZ+M71xnRe8AnLUfPqSgfI6y9q7ze+hJrm4AKK48PVyN2Lbee
EVY9ZKhY9QwIvPSNAbMaJ3tWkEAJcVj1H5sU8FyY0SoKttZAX9mABB+NM68LXdiLA1ja6mB2Jbec
UuDqSPMYN1Xd6D1hdADo6ML69b2JO6awfUBpDwKlpJgy8+0vsXb2bFc3TO4V3dGXW9HJStAjBR8C
BZXDkEWHEv3TCMkv3ZqOGr8EfqSRj97tUWXStzx7PAWFqnPcNccwL8+eSmV3cHEg96rcP8icVKjU
z7P0JN8igxJtJIaa/PeuxuOo8yxEFUYzF9s9jLVQpIpOEhq0OFPBB8tOdvtQ5P6dqTivfXjnqOYR
CsaQl3vut0cRuK9KUryHa3p75qsZnWM6tsGHJ+gtX6c55XmzcDUMqw1aDC6CFtn7phRPkOE+ZGXz
rA7juy55xazpcfLj+43R1/acw4YXXDj8Va3LhdfSWRnTQnoyjA7GL9ERYZp7aEpzkb2Ayv4nAMLq
1xOMgvkRAPyPKe5/Yga18StWTh1H3+Glrzu8hhz5K38L+LEDHXk2jdGDRxpTODbd7s6Fc5i0OLOL
FGUsc69O6ABhsLIxtJzgYidcDL0IPHXSTs2Ukb62Sn+QKW0Mpze0uqPlIzJF6XA2zxTDgVNF53r8
idLia+tOxzLSn+rY/Whom1WDlRPIUgiVFFuzVeLx5WIkjsgDdUj+vwfSGKMUliCoaDzlfCZfcz42
GfgRNzija7aH/XM/Y0PRGKCk4Cb4ZnfE4/Al1/htPW/7YTMZX/tYjk0xxdb5mZa1+H0xiNI5s/l9
TTXcTY4JKTb12EhIPIf/WcHB6t/TD8Wme/OSWB3ZYUhdp9zEXXm5MsGkA3bFccrL6vCDBUMsaf07
jW5/Mlln223wh273/41188/tTbKWNRrcCHwWA00n01hMWYSRBfXImDwFe49ERPs67O8GxAECM0Y7
wjopZvxicn+b2II2AWbL+CJMwyEwYvwY5CMeKRiI8KL9OffKB/04d2DqeBbc/p1rt7hJHY7DrFNc
4/8uF0hxB168nT+xQDu9BnqEYhFwFe27qybfkplyaW0zuDahyoCHk93tBa282z9iZfuaeGEJR2iO
kFfp5W+YmxLTPCQSvdZgPTBbHJPopc8hUk3dyQFl5PvinDvRRs64PnfODNOWQNPlza2lwspKi6Sx
isKjACem/miwkcN0lUKSAW99kljD/VzhlQRhd8w3s7iVWEpJTaaPLsn71f2tNxCHMLTlkNZARSFK
DFny4lYK1k3pCbVwAcuRzbWrLf2U886YxuiDEnQbIV2s/gyXzFm3ddt1jEVIF8Ws4cFjcqFUDm0a
PBEB+yBkghh0aI7YGk+fbIryPX2LJA5+NDqe7ZCxtLJ/cFBlwkXsqDW4VsGSKcNzqrq/FHSgd0Io
xX5CFHCqNlKOtdtYlns1SsUUS8Uy+TMpziLAoLJd9AATwuGxMfHxbhE9KAfrl5VMT8r8KU4QrRrD
CLZbegyDeZ+Azor1dykKurd3sLZyJ5iahqKjS52KR8jiTojNJEL+g62k5b2k4OwcK3tOExgOyCSO
u1apfgRwVLRcf8pcKNLOmH8PwaBZKa/X1KDvChE8av5mh7O7DA44xN+ru3qIK56MQUBqFqH6g5Ut
jGkjOc2Og2snGUvFqW/5kXNQvuSQeZwgOQVq9t/G6qzkTpQbABpSS6dyv6wB4Yo6TBVscnTKocfp
2SPmKu/t3H21/P4u/RjPICtnBe1At/wRJ87HuJkf3US/T3vgn+ZWzJOZ2uL+RseAaGPYFhF6eRvB
OgLfn3D72FEN3Byz4BmwZYsSYACRmnBTFeo/t1dgbUhE+3iusN4kLYvboG0ce0jEPHmDQbHcVj1Z
tc0GfKNxM51CDLLF1qdfKfuZumGx7o4gT35LIn9LkGqAveB8Ri4gzf6KdBX4FhNnzPDYlLzTg/rZ
r5SXAFFbvO6gWzvB1hGVW365zDp3IAQ+lVqTvajaVsDTtbbmBzQ5aoYJpk1j1e81+VpGPMQ2kxOg
7BeoP/B036Amx24M96qlvYzfbq/+2v1CW8hRLVlwvTqcRaGJfgLd4+GSh34tBKz+ASzqC3hZdzqN
qgM3sN+409aSdJOCp6YZPMzkV7+81EQEiiG1uVgj8i/JftBa417ZQ8iv7P/QOUck1kSRpkCPeTze
nu9qNLLo5srnmGtZV09zly6hNTeTFzuJF/wHVvgj6hEPTTs89LZ5CuHj0grmRjHIxMJD31bPYWuc
AOHuRt15KJX3Gz9obTNapmmbtNZ0ftTihkfhss4HFxlKGPBntQ8/zKJ5NkRwBFj+bMXNcw4KvZyA
mIjkpEXzu9vjX28Anol0kmTT0IJvtjh+cTyoYxmwHgUeWRAl8zkFX+p/BELx7Uei+ruoPN0ecSW3
YEhHFcRd13GvZoxjqQMVRoCQKhoUULBOa4J7N0e3FBqG05zNMrgT8L/gkoBgUh6Rjfv6Fz/B4PRx
SSI16y77Zw4loA43vInChH6SkVcfvwwZgkNcU2hQHh3WHXQZ2nDJ3gCsN6Rbj7TrvEK+SSwkfGmh
cgktbsU50Gt8ValDUI07ymTXHtr7/9V1k5N8oRlldprPefmrAlOKyNguDKfd7WW4rhMIlawGiSI+
PIne4tvnqj3PqluMXo8lawKrpwiSlwjfvKacDgiZbIS960RAqCSF3HKU2Umn5Vb8LewCe9MaUu2R
BymVsREyajMeK8DnGuWJ2zPbGMpYHCqYAdhLSUKpiPmAM5dJ+R5lV6hYw1YwW/uQrkHVwybZ4jmz
GAq9oczE1pw2qt+xbesXB1RMX6OGm1fcHpRE1L3awHoP6IXGogi8wsT1zHqnBP7327NeO8uuyQpT
/DAdKj+XC0w1ISMvBJiSo7+Xu6Bi0SEIHfEUfij773YQwCvdrPHJTXJ5lwmSJ5UqL485ap6LTQSR
2kZZvhy9Bgu/tmcj6cFBb5THyoAe2vl3NYq2vfKlZPuq8Czzyf90e9pyWstfQBZnWrS0iaPqYl8V
vNK1NjNHrztYY3GMyRnD5OsgvrRcX860OeOVLy64tcnXqK2CgDAvl9loqjrK8WCGVJ55uR2e7cL/
aGAFi/wELQ3F0O8mlCcS13mtLcQ39PyDqLa63SvfmgDKe4QJ00pbtl7gWVv6AD7Vg/16UHU0Dvvh
wUiBI5bhrqmkJF/0jd7a0+21XgkZBEzNkZ0okqdlMo8vCATbuMLbj3KITp+wKs19rXeHvMl3FgT4
28OtzZK6CHcEK27Zy1JBX7g+zteQ2icn9SIenDbULgRCPcDd+zx7KOjZalWydUNd38lCZsDgeGga
UUpcnOk5R44wgjPn9fSMuvHVQhEIYuuRZC23dyqSIIH6IUfuCP2uP49cEC+pVLmUHVxrWa9yUbjC
rsEYcLsg2xbp44D7d9fhzBYmG+3vtcU1CcMSO8D7bNlXxJnENXAhHDxK9PsCSqjCyVHV6L7B8hBV
oAPWu6cuHDcyjre6yfK8mgLpV12DZ64uawu1C1i4cG0o/ca/fo9uC0zzqqoOsMW/RzQDCvuHHvVe
agfHMEOTQwPPojmvt3fWWtAAMSFjFo2JqyRkrpooMAo0r4I0PKJ6setNHSN7XJPrHkascmhxNLg9
5Op6G0Aa5ImVZ/YybojYqMY8Y94DqW9Ab7Y0m33SvcRG4Jk2zUndK9NuYz+tJNtCcMHr6JfhwG0u
L/nBCvWBRjziXjCfHECm2PQ0J190XqIcE1mbT0rgpe4jEl5woBAtvT3rtYW2yDDJ+dhiQqLWLm79
3m6sRLDQAN5P6r7kWpryECHQwLMexkHfOLtrAYq6oktmBbbiKi7Outm0tdMRoOBtVqjx4Xv4ZKuf
QiSrZMPl9uSuoT9UlC2TtbW4+mj6y0Tkt5zGMkNAs6bKcR2no1PZpwoNSOsHNdxuGu+mhCTHfRks
sXHTXy2qK88rFEZe6ar1BgX8fdguKmhbFSCOaiwUq8jawznirdg+WIGEAA1Y/m0lrDLmXZzatyEd
wxGsLQpEi5mamAsBKEWaBFhEuRNZfVSK8cEt0ndoVnqlYz1iz1J71YhCGX5VHzcW+uq7MjzRkHe7
LRv6yzRDrTAjswbKA4qKy4dA//ud67b1ruIy3pdW9t+E54PrOO8d55hkyhdfTX4ZlYb2WSooUZoP
UTp+Eb2/cUG9Pc+WywLejG9POcEGs3S5ARrFSgbiCBge4f5CEOWjgn5I157MEPlzAyHJ/YiMk6dF
pbVznQJxyH0u4ufctpzdlzA9uunntE8fnSF8wWnjH1v1s32ltU+xrZ8iWng+kozEI0D2TWKc9Xg+
hr59hj4Pvt3e6t+sLbKrqnxk6jAajLzLyWBubgxSkQXxywFbC1Aj2ezlzXA34kFjlsNWbFofz5bV
N5lOLZ9hrVFbk6rWGFu0+IxDZo/mH0X4UXbLZZM01xrED8Z3efqaQrcbHfcwAB2omxQdYLSdLOdz
amkbGc51/ZSdRu6skt1IoJKQYfy3Ix1EU2N3GL94ifoKv1Z170QseSS4XmH3IIZji6iyUehnC85m
PhzGqjtoYCz3Gzv+Ks2Uv0Ongc/jHEjjMnArvTm1rU/zvIy0Rw2B6rLJnny/+UkwPfjV5M1W/4BN
4remcz71DUibVMVkaSN8C5nNLjc4GAbVoUwAmmN57vW26wfNlFhOPX1wsBTAKOjRRARSRYQJEv+n
bgg+RG59boMS4onyUlrc2xTifeRh2lEKFosn7JY92EMfel79o2p9QGH96Uc8+59qkzZK72xkNkK+
nhc/WmIfuGNZvmv0iTlmZalErB11hIeAPbQzI/NTiMtj3TSUWpMcb0mdhh9N2r1FZzyKXXjvBoQw
cvpWARYwOo96mX1HZvVUF91PpJUiL1XsQz37aHqide32XJ5U1Tc+uwwYi59OXYLKBIcCaOeyMBDo
ZekYKQ1Bw8n2WeV8s7WDopVPJjLrept8K3Jxj+T+3kW/MUK0ANW2z3/8E2wV+K6EDlCe4IFxeQKm
KnFN2JmyPqd8ErArJyl01NX32TD8bFJn1yWPA2SkPHqg9ZG04UaidH2rEkklXJ1wqlGFXmaIVi/g
qep0CKPJ+OiAtpvzR9Mf3iXDF0dND9BdPGX0DPR1bs/8+lplXA4/CZomN/vijmtDuzHUnomHwnhq
WjqRofKYWD9bM+AhiX8ugp+3R1yfKqAsSrDohVy1udohqfrcQJ63DcU/Ld6TTqW+GH7+PpyKbyWM
vHl4xj/vBCk4/POtxnQZl+1G0DeXd6oflP4ENnD2ROD/arm7DOyXiirByNwCtQVwuevEfYxCsj5w
i7btLx7DP/5mAchNOak2n3q52SrsxjDkw0G5xE/d8u1D5SPC0LofzCc/7A5N0t4XD/htfrg9rvyU
l8eMy9oCvEjNAozWsks2KZpi6r49IfBGFKWt2Ar7kNk/gALc3R5p9RODRQGAyFuH8RYZ8DT6VarK
PvLgAya1G/AfNhox2PoVFrTadBfh0eUU4be8j77dHvv6gmWWLpk3SRvba1lpD/ykHduZgxSYqTfp
9NBb0grtP2RleDdbG7m3vBmv1tTlNgd1xM25PLaKKVzFcAnxWD4fJR2homSdNd2DO/qPspVHavfU
bYHM1g4t8YqaPlv4+iWn5/E4azOHFnYevVftn1wRP3DjBpL1GaNLXOTu4qH5CoH9ZI2KF4z+AdmI
oz72JFgvQmueIZXg4qW6G+drbfFdXte0mnQ6oG/74rdEAms0NPCSAfwADYZhaJ+HQZzS6p1J/tx1
W2WptcUHVcFlZ1E8IEu+DNpo6U/RCDvOszFtB/lDmo4/a3lXuMoJsBJK5SGWrsZWtnR9XfHG4glC
AwEIOyX9y2FHdrOqKuwwy4jPcwRbrQi9cRpREDUl+cP5MsY+bDhEgau5eq+2CfX8aOMwrx0xECyk
SyQp8qQtJp/Ro6swLqGlUKNQkwX/1sF3bQqRfo+hbN+peXhIYlRKWkv8c/uEaSvrThXQJHpRydev
6p/oUkRZE8ds+ijZDz30etQqIFeqjf0ucHE6ssafSep/kVh3P0u/F1X774i3gdW6fCM8Hpv4PhjM
R0nQhp6z8euuKlkSBEBxB/iC5uo8Fi8/TwHuCL4xexAA2KlGwL5P/kWhHBcpEBujXZ6zCNUJS/ry
5BPoFjfaeDeuHALQGzqPZJptYBIXV6pai2ayCujwDfpVme38QjttUuY77lmsOJWNjbAS1bm5KXQA
+1RBzC92I16xo4H5EPHOsD6ZZnufInCjxNp3EWtbZay1nY+aMcQfwivMgcVYIQDnodEYq9Xel1Dh
JdAyENG5zGikoJ5JTPL01N6H9Sdgl06ylSWtbTz4cIhj6JD/AI9dftq4jIqsCXhbNpVxCilzj7Vx
nFN22YToYjO+a4s7nT7D7R218j0FI1oSJiBoeixmbYwmt1Q6IdVJ0defo0Pbzaiko7mJHVkElv32
cCuTFCDoqRRSvALPujjYI+LVjlLCHxszpG2w2zI/6kpw5wbDwyi++ZjbjrP7FznZG7WOJgr/Xe1Z
JWiAMVZoSuFO9NRp/mMQKq9KPzyhbdFq9772wUqBVuZRvvuL2cIWoNLNdQFf+PKT4h3b94hyjZ6O
KePcfR3L85wjKhoYp1K6uEOa+LsUlGo3bBx4HKT7y/zENzp9VnQ2UoC8cDLf+0342nf9QTPq++S+
9r90M/aNhPbbk125twV1JEBmnB/urEVkGLS61cu84OYYYsyf8ZOnmF7ODtxxzAcwEFcMc2N91+4J
YQC4cCSXhgKHfOz+diVrVpZFNU6DXiLis4/WLOO9Rrm+14Ee1pgeWLFxp0e/kLZ4+YvZ/jbyYraj
rmYINhOIYx6g8fzFoUNXVIgqmcdxUneFvwUyWTuovGNUUjHZ4V2GpzGwMx/jRaTR+4EqSnc2US02
5/outriY9I00fiXwQkB0ABEAqgAyuTin0VRrkWpLRAsyRMUIYg9MJ/qLftMdby/k23ZcZJmUAR2Y
gY7Dh1z2hKIxNHMBm8hDsfuohtO8h+s2H4w4PuJyOnhqPZ19TUj6HPLR9ri3FHFGHQkGKC44Wlf+
N5ZomJWFc0im0vGK+Y+bZOTAIAZBuxEmCZWLGNmbWoKqHYsRC/1M/o3LR3D0KZfADb6DK/oXz2Uh
kUS05UAR28sg2cdzlKYSToQ67l1kZo+zmn+P8fXR6sfRojEb3jXzZ7TSxcZ5WjvCdJu5e3i5YTC4
yC6Ek1V2EUZkuLb5VoYeCRvRDJgBzeoI4csGntXtz792IeCgyMVrGJRH3MVG62fHGHwX5qneY0A2
AYkpj3ZOH3b6jvYyBZP5lEHWvD3o2jwtaOdQNTVKvcu6QFCF1WQCWvH0QNq2pKfEKJ9TPKxz4e+d
bnxn84FvD7kaqiRQiSoQTuJXBKq6amu/Mjm/LSq8WAAebOosSkcxZvyiBei9x1DtEL8wS2dj6LUl
BpwF7pc6O++qxVed8y5GW8cdCVPJ0WrBqZqyPWbsQmPe9fHXuQp3vrnR0VgLIPRQ4MshK0CxcRkf
y6a344hB+zJCKr+5J7vaJbg7/EWLle3DSwXq6RtpcZnCjBhso6rFUEMBthlEVY7PUkCtBcPbjai/
upQMRIEBiiSIw8v7Bn3WIR4nDoiECqjwRstueJAv0QlpIRafrxd8nfStNPgaYiWn+Nu44nLcoMzU
OVV4lOjxY1p8U/BQwXlpp8fPk8GxyYCW5g9ITe2yZ8k/vL11V0+LTvVcBV51zT7DykGNHWQdPRRx
Ht14ODSoMCdxgaj6B4FZZken9faI64cF8Idkmq3AEvo+8ee+43ZFsQomN0q4ShKgSVE/Y4F4H9r6
PQz9Q+Pn3/Xyr9JFitfgBeSzg6h0udhz0gjF7muqhgMc6viuCK1jmSNYd5856b7DWSt+gmi68bS7
plHIb0y3BuAwPKerQjGGhD3ydCDISl3snJ7H7zTb88HXc0+vEOpGEUl04gnBzH9MuhVB2KFImXmy
czF1eb1rJv/YD+nTMIYebm7xjrdSjd2A0ex0zb8zui0m7tq+gJdEYZVtAedlsU5hVU0ihXjk2fZ8
LAMVKc3M6+fhGNX5e9P2hNgiYq6OSNdQ4qpt2Qa//DIBaHbX7QTisF1wp83+AcniU0smYPbfsXED
J7VFW1jLuqiYu3wYmu1cGJcjNvrY+KHVEDthXhq1ilhY5tmT/RpG2snf3ASrE0SQRQX1BYpw2SNy
DH0eBmOgFh6Z567t7l3s4voUMfWjmSeHwKo28rzV+XHCGIvWGPydy/nV7ezaUcr8amxpfOSRM8wu
EWfI5+d03gJJrkVPEkr0TaTqzRVEn+J1DBWIDYPV2QG9tfuaOBZbP5pGAMXBLMO+M7Wti3dtULk5
ZaObBtLydvD9No2DruYLmtDSRfABe3RPxQBF89VDkbu7rBYvCjSk2yFsdViqhXxF2h4EscuFNX3a
jk3IsBnSa1GVvChAXsJhOkqWPMYv3yGWWJm/EapXLwqgbIQSei00+RbX7jzFgZloDBt1WPk0hzj4
mc4fNQFjEJY65EW6HmjfIyNV79vxL9Iql4TKMKjV8L5fzDmv8iTOVS5ibP9mfEWMgFDgUqMGO5kM
+xy99D9fZBdQCK16WrtX/eYySw3RGmi6S9BtrZBrxCdqSSgS6udM+TQm9m40/yo9pxSl8ipiX1nL
7BH4BjzoAFimNiHwJaC4gDLOCiigYerNKpJjafpdc/7Fmu3Pe8hkyr8NLY/zb+/dJGtaZcJVh2Fg
FE67hqM6TceQSJvaCV8b4VV0csiDdKTtleAQQ727vebXACQ2F30P0F50mcwrwSjH7IUahAi1aurM
MGju+9k9z237eyIZFmS29ad2Dt6jx7nxVlhNCyjAS/qRlKpaJpU4ObbQxECGFvY7lC1RNxk/1536
paqrewAZ5xxIsFu4KExG5peNactIv3ymumDq6Sbqa8igUiMxmAOgH5P/MZ9yNGAxRCD1C1T/k1Z+
oZ/7HId7X/81ztGe4/lrihr4CPXGHli5IojUEnv1VkNbZidTE5roWY9AoU26EFhZjVn+mAf+qXLT
fUSPvqy2MFgruTxDkhLJ3hrUSfmTftt1Ks6RFdgVEmzyjTHxH90u37Xv4rw5bSyyvG4Wi0zxEwqJ
7DipV0ILadC5blZTqVNtqKJ+yuMfhfhG2c1IngRKeRRj5VmIG6RdvLGu1zBG8i7VAici+04U7RZX
feQqkLNKjVnim1Zl5hno2W5sz0Op/juOzqs7/Sqi4B7bmg+gpV7avrzznZ+3F2B1pSmCSFSU1DhZ
nG/XirWZKhfgay38iqCOmz4h4vzOUPT/bg+0uotkjxZdDYO7cXFPoImtKaNFDCsMdGsVCrJq72JT
NiVegwGlRQKMDycAwtvDLm9FCYOQ6Q1/aTNd3YpprQnHn0SPXAhuxlQ30M315rQ/GDaepFp8nBBu
Ukmxbg97dS3+b1ybrryNrNOVSFGmmp1jxPh4iTY6BJIvLxXPka3HwQQvB+R1qlf8u4D1I7eN2py5
tbmW0UP+AIfSCrcyIjLuMgup1QFeZK/3npUB5y7e4Um/U5QIZ1nE7OJX6z6vEowKQWglRHQt2Tnp
iwWK4PY6LL/626/gF4DeZINdldrqSBWKEyGaUVnIeoMSTrkiarW5b5rhXsMKrKLycnvIq5j9NibE
GIy9QV47y2M16HHjFrXTe3ESnSVmdTL3WhI80Efap+rJiT/xXXa29qcJ2P/GdSljcYxUuByXQWue
apqUghUfEbLQ5xCDel6MOq5Uvv9Oivk5iFDxVjrenu/yBL8NC/OKTW5RRHtrL/4WKwe/CnIbxKYn
avMs5Qy7vHlum59hJ7baGnIGvwdLORSFCJidjHRdYhFxVOhI3qL6gguaq/m7uCtxGHJfJeW0EL+K
QX3IElSbjPpZH5rHpNqs3S7j9f9+AsR/jb1NJFksstImda2j/uvlv4JkwNqhfF8Lsi5NfRXdR1Hi
JloYT3r4+fYiX8Xqt3EpUdKvQqWaevjlx2WbGlFegwoOkgD7nWw3YMhIOviott/m2D3SLtirCDia
9M+tGpeyVOx5H2yc6rVoxsvw//8Vi2idYDcexgKZfEmqf2MzVPOxSJDFLWIvAJIhRfskdG5j9qur
TnmCVJBc+yp4J3C+8aup0X4meiYAUaVuWD1irmy1d0WWPNDjwjxxPKppvrHpVqas0yClskcX4ro2
opa4AiQmoE1THXd1izJmtN+puX5yrVczDnckLhu1ILmIi13OiBLHBYQLENsi+ZjtJiEjDAds0QFV
zcbT0PGmkh6O7sGOtsLV6mgoDFkaQ9JZWmzojuRP8Uu6DlIUcRwQOEOOG7+rSv1culvk1dXFBA2K
nhmBEQLO5S7uIlGGQUBo7ESHgDQC1m1wGO0ID0ML+U/kTv3qq5P+qRojh4d0jsQd+W9UxJZZtFY4
9PAqhVsAhG6iIdVeaHy4buN0rEV+8Buy8Aw0B7GkRXMuVrTWnlULxe0kwOMFWgYKOpUdnZOYh6kJ
MgwbJGT9mbKyceusriwyTQaYgRWekT/Fc1EmGMzL4O9336VAVIrGPJw1/L0xFIZHEG0Jaq7crnQw
uOUR9qB+t+y7Km6g9ID/Bk+y3uEln9vo1bY6tOQfJHbW/ausQkqi8c5HrQ9u06IcnZHNFn6Nunmr
9wezKHYSDlZFxXuMVlvjWIYYEdNaibjp7aQjwUKEsjjllb3xDl+d+W+/Y3FqRieMEmqB/2NN5PlX
ffwcYgcWt5/H3BvizbavvhYT3toKJlIPV3XAOK9J1C1OqRmPD7IO2AMckFDuZK9o5vtCCbEbyo64
1XlSlsqv00+JJbb298r9C5ybvrOUObgGqvXlEJhwRXqcIaJjbvYH3zH3YW4dBFYks5nvkOY/RGTX
CBdXEJGwFbx9EaztcmgqDtVQMBU8Bxfxg3PsWj3pHP6x+0DBZlfj8d3sVe1LhGRsSg6PgcJfDCqh
9KB/ZEFtGT2cMjCqfMaeT9dwU+BBiN1Y6xwnvNa1DPDwUzLMGznVVYtYRiwEsoFkmahTkkleTnQW
VaPGPbcO7cn3U8FbrD5VsUBEHXOy/nWsP1LO36do4aX2PRqAO9Uaj2hCHEJ8aYL6ycE0AZLSxq6/
qoS8/SwYqmTToG6Bq13+LCfLgGFGmBdgd4nR330lnrsYJ8x+V5ZQV3nRqN8lo1FqIt3+8msHTv+/
Iy/50GoRayneYHwEuqaS5F4F//rRz1B8DyjwKfXm+2Ul5eAD0Pp26dGbV7dwiG0vsi8j75cIh8zh
QeqOdQPPpwEfmvCDP31B62XXZVv0ybX7mFqTIeWSLMkWulxiI8XRsM763gs7ENxIakmQR0RKVfvt
Bw07mtvrujqcZaDQxImW76TL4fwuHsUwtj0FRXOvK92+QHbNFS9mnu7KbqsevjoalF8TOCmp/BIq
nQQYUXVIeXpZHOJUhh6ZKc7oTwEeJvnQ3A+3J7cWLuReBbIr/yzDhT1VhZgyNk3e032GeCt7GVP7
DcIANqaYcJuoC5Zb9ffVUwL4X4YpgiRx43JN466pFXPQerBed4H+6iN8Ev5yQ5NnrnLgVkJh76ga
x7Fx/7RcKM+nSf8Osg206qt+Q+e7NQp0nM9Bpe6uGTjAoAdHtWGOsZX/Pja1Z7TGHl/hjW20cjxJ
y6mXgSFF9FpdZD7kN4aeNygBBiLHv0k5YF57btQKgIO2axvjLBkAtz/uyl7im1IE50kgJbbllfnb
u9Op2sgRFTRbU6v2HcwhgQFi2D4miuX5xtbdt7KVAEFz84IvAyO7DMh5YIxNm5udlys04UJw6DK9
iK291MnSjzTL9p2WbkxxdVB0bXhwoatCkn45RSwcs8kF7eU92XZ7EBHFEpSNAp7y9YgyoVLd/bq9
pmsZLC2xt14GDTkqCZcj4so4j2Q2uNPM9731U0J+saz09LBAjOs1Vl87G39UdeOGXR8Wai9tFHgG
V8HWDwx80AJOjNoTgeiCS1CDP6SPY/wFC0aaVTvZerStP67tc2LQe6SBpDlwha70Td3YaXFMJCJp
Yvakbnbte2Loj5QP7qf40XGbnfutxQm8TbbIBmtxgneHlL3nllevYi/K0c6cq3xeqVwjk9k+MXmW
fHGV7ADDHm7ayEvzNQZFiDrpxoldOz4UUiiH2gKw1xKpqbT6KGojIRTXyUHT8zM37ANiyr0AIpNs
ifSsfmGqrw60CsmUXF5rThK4MWY2vE9gFJd4FDu4lklGlDY/x8kviB1aNB3nYZPfLHfs4jUtO/a2
vHFMyTe+3NHm1OOIjMcAryHl4Aa4beCblABhA9qwo2cv9bylEKAMUjYqbn9xoMDggoMCfMX8F3cB
NYvRUuqana2be3njRQOILxJ4M/wCxgTJPRPFyADLQXOjjLBWMjJ+H1rG7N8CpMgtFhxIqieFQkOc
g13n29AVO7NBVrmt8Lq6t0DZOcVdR4aDj6wBZ29j+jJbuVp9NBi5k4grVyLik9tVlWFk7DLkqLDC
OhRKfuwjXM/bZwyGwPV4YXaWCBMrts5W5Xzq8Bpyiq1G7VoklULaqH5QiqdSebkWGvSvvjSKzkvj
/qWw+zuHd+M4nRx33kv55qjCdEIpt6a/kkQCq6cSAL2eqt3ygTzqepLmOLwhBSjO6j5SO3i//xVN
7hkuZiscezVs7+dkK4zLrG2x7Gx1iv+mFC6g9HE5XaBNCTi1rvPizjy1OsQJCKSV9TEIrFMU7Vr2
/I/Mavdjk54ydasivHbYL4Zf7Dy9LbQqtrDVmRLzrJaAo6GRuEDw1Bp38eep4xLrml0Fau3P9xsj
y06SrA/rS4ROUrp2OTQUzCKAB2UO2ZOLcoYrUh2kKFqUoNOqKHeA1g5R+Tp8zJQXZd5ihcvNtFx9
2euhGA5phV1/ufpp1EdzHfudN8Y/HOe/MLX2WUZBYjO6yHW8GkhIiXSqMDQRF+vsYHmXuMrYeQqf
WYrD+350bhBoEna4k4fK5JhtrPDa1tIgSwmwy5ymJSpbweaTjCTuPbcM/w9n57ljN7Is6yciQG/+
klymjdpJ3ZL6DzFy9N7z6c9XvXHvVnPxNu8cDAaYgQAVV7GYlRkZGXEwJsMV0jJMgJ+H2f4yfps8
Cze2QnfHJDmTv33eWX7ji0JyRaMOp2ZxLox57BRt3yzjQ05x9UTvPZydp7JsmXCuEadCH9pu+A8J
i8fR3F18I4pAcCFbYMCBsnxdTzQIq2XpwOL1EH2L2uHYS8n3KS4erdp5EiIWXVocBjyqZal4CJzu
Js+dW6Wx3HBRgKsNPC26m8jRG0/rnxDt2ws3l3c6GBxDJgwjiIru4jzUoT4OjbBR5TXYumehV5q2
0SkQnuH4mC+68XnoilcM++460/6MlRF/9rPKljvsi19E+KXFslOUXB5S0mYhtkSLiFHCdc0nM+qd
Txrmyk35vScIjNF4RJEozF9VK71O8nQvBmwuCHcUnooAJdcjEuPMGXWUqRXyB7Hy3fo8tAYu4wYD
Yo+D6gmJOpIPf8FBHSjBQaUB2EikmEl87kOoFNyPO6dWv/hQRenw30daXz+0s+NgxPq5anWGgk1X
V/HVBTBTa8O18bfCo/WK0v8pxGjC/JZgLyhIDZmZn3ee5PL7gTQswHDuAFp2F4TCFDdfs1MaxDAM
N0G+uq16Lyl4CnyPyxhJn7LC0TE+EESPO2tfpmJibQ2Oqyhm+Pd9XOyKxZS6Tm38rLg35Id+uEWR
QLGPTYytn4W4GuaI8W/J2RsTv/xsUaAGyyHxZEz9AsALYX/r2dI1voMDsYUcaVOCjjX8/uG+Fo5B
IaXc+Ljzay+PIavSruM6ou1w4a0GB8xUWj1vfDv+j7caBq68/6sUU/NUOxvB4lo6Xjycgv8zdDAi
6KA5rWcPhPOaQYQwOmjd3vW0wQ0AHhBT8xC3YF2uKZC6LDGvFoQNdqAMPeSAydH4Zps0DeG1KHxM
wrpY1yrT81uXxvq+szmXHwQFDGwqproJUxd9+bmTjFmNHYZ8oXXFHXMW1wkyJeWreJQc2YtBSZGc
MdwAJF/kSYLaJRW7Ommign5/gxrQXLGfIzCRnBurRMlJm25sa63xE5m2avulyf5B8JoGa+12QhQ8
dDtC1uckPejOd07Px9twGa9ZnYgopCIIEGtmkyr3WVClduNHJsQygE3URKfmztJw3YUq8fFib7yD
i9+KDDgXGJQu6EbvP79MTsNqjuOWo9+8zWOUOp0o2Gt2OJ86XLMc5Vr61ITAGg1q2tlZsXBCztS9
YHiZHhkMJwqSAqAcPc7Vc9jGrJflzPzha5QuDxJjvSUKDo0FsRnFTuE0JFgEDvNRIoWx0HAeAukw
ZDSzev/PzqaIXGy1KTwF+JFgrOJ2szoAdmHkaZCGta+BaENFdts7BZponr3Y4W+rwhAdC9KMarG6
CntE9HtXdZNd04/LpIot+espRCz5q1QbB4n7F3tXv+1v5yyFofs6zE+czM8NkrrFY4P37yAZvqQn
fj60O8dwIz6K0TcIHICHCGCIj/Wv1eciUJZBsSomuhtPQD46/uiijZbHhqei6UzCdwzU54+3fnNV
nSaeiewUiJrYk79WzecwKcrOqPwoPmUTSju8fCECJhx9GgYcJSRrG3Onm79RFAO3AGyxoOhjrWlJ
djVI8BOIfbb1rT6HP+LUj6NrZ5jduKkQHvs1V+d0eUoxHesVa2ejtz5B2GBAEdxHDD6vyxPuHyOU
tIrb14YBRl0yfTH0V3EFiHpwbuneVdicZK8jjfjZRO5VKJlTtH289Zu7wFmH9EcUvrwBRkjjsZZk
zRuRRjTxusEruIWZO/GEerAgiYkLUjTy0JH3KzQyk2YPKH9DE9cfH/M1NJJ0bqQLgajEyQrTmeLG
LxUdC6/rCgILRObioUruLYb5zeBsjT/LVHLhaaJG+5KmrZfPd92rKXmjZrl1/KXKJogve29q4/Im
lRb+HrB+CVIijfrrcE56nkk2I9S+Q2OiXV7V04KpOvcTaWuDAtrO+9i4CESCKAYCyVO4it4vRwsd
K3OlrP1xqO9TZ6E9IUMtzhrrhzrrP5fFwMzxP3e0yBFybqJWLSg3Jkzsrdu8nEmqAlCTUdl7tI2E
8W24mT2ktKCqeP9ohd1Vcj6ptd9oy2kccZPkGxXAtxQDmJahq3cM4QzuiO3zzq5sxGbRBEU7DHqs
MKF7v7TS19YyqUsNst+5y5ekZICv4iYApZ2RcxOF56QLWbnEc0A0xGFNWvT1ovCqqJ52HmZjHwRM
K/IEyA7Uv+8fZnJmmJa1WflzOB3G7PPSTm6mqNe2Pt/1Idge7KO4Lm5NY29g9GJOiqEs0XFAn1mI
NFyMHTXljCVUR3xWrcxnHhlFyOsMJ6QIAwyoBsI0VcaYFosRX5B3ALo9q4RXMz1pZoo7eOxZaFX3
P6TQ9PNsuGnq0QU92gsqG/c6EUXMRZFSCl309ztEetuqDMpVvsOwCz0uV2tHNwphBNgPXS8dZh3n
G4zI5fhuMJureWZgPgYIxSM0oWM069oeArqRZb57InEF/fUVm/GELvhsc8Uw0euA/WBZYmfXhfNq
Uv2IMSoR8MRe8VnP5mtL8qmU/5tzzBAQfEH4XJTd63PcyEmuBTG3e9d8W6pHqfPT4VVo4LVEkmno
PHGSxVsTVNxayrDGIQ+KgDGUvRJs6x2BSqGowjmGqrT6pOQxyNNEjmq/01NuXee5IelNsuKu7O/x
oLmSp/ireJJ5MLw+fhU8Gjso3qwMxMxluIuPi89mdQUwMstdTKBleGdtJDEb8RgtZco3jkBwF3u5
zRQLju70QU4IwyH7jZyu+WcwnditcKbZqdI24jwQOdUZoZcyZI1m9aTfypjxVQsF4UHXaQkbbs2o
B1K3Bz3V/Gh3Tmrr8uViQZ4OWFhnAFLUJH+dylY3TWnRtOrN8dix/rHC1hOsrRGjqKoxPbvK0Fi4
HaPyaCv1FbvpNc3OsPIGwYQZdCAAmMKYrl/E1iFfGjRIndKvZJMGxCnqE79254VQCv2uNb80TNjQ
FPBSk7RM7w+CQCw0HoIE08n4V5X3V0rQ7d02G18sjyUmTnA1udTabeltMnga8sUW3VVnPYM2XiOw
j88Jt6EDugdK0VWxP/XPg66+jT3Rz3H3g+7WWxK8Gw6lYBBcTMw3CNNMUtpUPiaontZ1nmTlp/Y0
N+m51LtD1T9VUG0KXL1SLKVieu17HuRbdTqPQHuSw4LHmbY6KOpSTiT7WeXr6uA2RX4WmdqCSe1U
o0XFjJkZS9Sl0jFu+jtht1wxyPDxtbcRL4A5mcIkTxf9BPHnf51VpwTurIq48uVSMFH6N1/6SWo9
dd7juG18iu+WWiUaWjlYgZWxlNN/bcLwkyDcCPljZwwPRUhAXL7+29+GhwOdTz4DKIVgYu9/W6r2
1szoZukLGEyMgaqKdERFHHO9na/tchfFSiL+MzosiDbvV4oHXc4HyyjfbCogZ4r+H9PenpTsfUCb
K72prlPMMXKyPjJSlaZl15d+QRCJVPV6XuD9g87r4x54sdHl4VcJBIn+Fhpda5POTK/0rC3m0h/R
1iQfa6fwZBvZdQUdLeDSEA1devluaUnux29ud+nVsTSnGMmZfiz9tm3eJniXEvC9gR8n/2NMuttq
mVsqjhcSMnaWFsfw/YXFr2aiRfiS4b5lrHa4roxEGeqqxHG8bo/dDFxl1W4+QWe+sRLnoNh3Y3dK
m+HOwAxd8JrsOD/nOWgjTpI719dGiKCfKWjb3GFQ1NdODrIEv2nEoNWHrNFN6Ep3+a0Un3pUyUVF
qVeSnxnIqgh6VY1x9W47SIA16+0ATBZMNcYJ+JzeH+20zDo76AM+oumzA3hdz3yx3CBJ+kWPM6iw
NIcYT6yIVmO/p96yddrxvxJXqTiGa1KOEelllaNJ7TcpX7BOSkydCproynxgO+9dvNf1D4W1TuIk
yPK081c/NI2cUYWNiZ415TKnXmqvxTxTi/E3qIxIJAMUnxuFaGV7ChXRlOyQCS5+LuQuoFJIFKBV
lKerMDJzBTBUBRUnHcJDxCYL4IAWvkIB8PGvvai8xEoIAGCPwZS8tobozMzqSy0xC7815BPWJA96
iLePukdRuICABFsNtRRYIQo6Q2s4RJ5o1k05y0wTvcqouIpN28tQrhpk51aQYmq0w7Rkj/N4IZBt
i3XBgRAVxVX84m4f27CK6tYq/FzSr81DWbV0iHsvNqVDROotAburOPrUWeIhw3Q9Rv0NGfwhUnuc
uPe65Rf3nngYpuZR/4R/iT7P+4MlRYyRmZJU+EX44DAlVhCswwIVcTfPH/8/Uqytd/v3eqtrb8gp
VEIn4Me3TwhuujafJ4wJvw7mk5zyq/lUrbZznfzwVteKxlgUH5z0oJU7x+wyyeK3A3/DjmB+gFOw
uvNrrSzRdyWOG4nuCjOWomB1rUselXkp8S/LztacnZeM0ZBqUB7mIbrJZPTyy2RP63Tr4zKI6QCx
nHtOxvvX0CRNARzFzZlQsbZFfBA2thHf+lDqOz97Z6k17A/3ZdYR7S052rh0tInX04ASWHeymw9c
uMWJo85PQmyM+EzmscJ26wJxp6RtSrAD9OFyzGA4WF1R/CPPCCLoxec4rZ8ILFjZai+Z1dle8C2d
52857P4lkjzLjPyPY8vFBSqeCFdWkALBTrJXN0akBI6xFFxZsmR4gprU98n3ubd+LSXW6lg8fbzc
9hmj6yGQTqEzslqvj9oi6YeES0LlM+/jQ9UhyIxDG5oGh5qLYyxBuTl7jvO56MPDYKIvtEcfvbyo
+dUIcIHewPQj3VxdHzEDOGZgkjZI0quYtAqaYzstrojiNkJDJmpKQV64oXFrTMgrKJ93duECvkLG
jeYro0lIDF96mLZpXBrYVJZwkPurCiWSqbUCdykTSHjBnR7c9zTBmkDzw2h5+XjtS5gXXiUSNmhV
sTjtUPE9/FVEqLRRpHIIcr9tfuIaA3RJZg9bYg7HoyoNx0TMCsn9MWNISUxIAcZAvT+IUcZi6GGD
0Q3iQwT9Og/1ax6abjn+/vgZL7mYb8+I5h30aXEwV99JCkA9FRgC+ALiFKqgssOkIXwSqQWJl3RP
mLmKuV3dSLG82QsJW+fDQmRWWL7Doub7eL9H2VLWdtuxR1P8jDWUK0BOYf2WLP0xZbpBRXwPsfNT
GEQn2X6Umvz48Q6Iz+BdfsMG0AQii6RSIWJo7x+gi9I5rQyLB9Bqj57ko451ooZ908fLbP7Qv9dZ
bbQ6x6HciXXAGKplRKmJoZqR9sIYABqmXuvgkR27TkaQF3CDsnffbr5qAX3QAjXxpV4PIWowHqKo
0umz0N6rD2V26LVjh85fZ5POASZH+a/RXFwz33MS3gj8dLoYkWaQlG1esxDrztAHA0896lrlKI/R
OUsNvyMPKZp0B/vcyCroryPnLBQ06SqsvjnErmeTkERcj+V7AdmHICdUaHzuXPfAGXGxs+LbZb0+
QTZokqC+oQGkrt7sEiyzFdVY6ah16aFjDOqaetaAMA3aignUVxVoVfSZdQXP4jAAOImvBaUc1rNo
8cc6uub6Tr22kWKyD/99qFX0X/SopADiuAWgSO3Ue+38JeKTnvCFeaOdopbv1DuLXtanfEx/r7ra
fS2tcmMRW1HKhWvYEI4ox5evSv4tDWaXGVg3WSrX7nakjbfXJZNEowfE6ILdkxapgi0wkgO1/Foo
xtmkBBXjAvqIKSyNiUB/GeyImZc9TslmjGfeBclFwH8YHat9Nhu9N0OJlRd66CEbXGCRjf9CQC7t
KEwVE8S7sfOsGbUemWKiUbwuuTIZqXorm5gDHiL9bEB9aOMBAVZQcRoXHwefCy90siG+/P8+5eq9
qHqXpLomCdPDf+jqlfJZnVRQAvTUYngQNJECQ/W7K3Uu3TyV6Xm+eOEUITMUHAJLEuTVSfpT5jfi
zIo55SXZyY62EjYeUUetAoyYHrH4sP+6LKuZscfeiAu/EjZubOYCW9ZO1U8mJqCinI5hqvRZ5gui
kPB6EQymeeLL0vjyaBAVsbRTd/4/tk1IW4Ix0C9ebVuu5zjb2Wnh288YbJ90k7YF1MuRjBImlXhA
8WnL2nDEzEsOaj9j/m+Rua7N6ASw6IoZvbA2vca4q430e2cDVo5ycFC7nS9PPMn7GGRh/sTpx/BH
wAKrGCRXWm2lphaTatwCL/u6Xh517Zfu7I3mXMZXFkLkmnEnRQjDr15TLRXThAts7FuZjCxv78s4
7kUJupgNTYPFGwNr5/BunAyhhE/7CKiFX7cevjQS0+7plGDiY+afYmh7sWr6Q1SfwnqO3cAKXpJK
v7Pj/nPaFI8OcEhXjGe5jjzpy1wo+P7sjfNthHwB/GFxAyiCysx6iEQt2miK0pxHsmjmzfIhraLT
vFQv9qA/ZpN0NuX0nEXINSG0o6huqzT/BFH4OVTln6HqBjMQnb2Xa2+8GuAE1Dm49uAZrTu1NZI7
5aiNMfO6sRthF9jLuadMT13d+UZ+0KW9BTffjOC4UsTyeuCev/9m+8Ga+mRIYp/gwsTf4uY2Dpvg
flh+mQlsoiQA4ohOAzynzjIOuoBHTWP4BYMc4CPUjkr4yRqHvVzrMqdDedBAAV6IElAGroJyTykh
qYYUIZtRXcut/jVR5J9D/bULi0OZdF/iuj7KeXmN82k4j7/h4353UEbCY+EnUsEfx96tTRLmjcLE
UTAq1qx4mEAtip+Uk/LCyYyau1xqTxzozs0xOI4qT69s7sU09Uzl63OdlFeLmshum9BtiOziROG4
RwzdCGyMPiGuDQCD1CVY0OrF0WEZ0Q9GPrQcrjIZjVmh3lerX5sUIZcuDfm28wbSaKe60XyrD8s3
3cH9plSKg5T0V2MT3Lf6VavZLybldCNDppY06mqmH8A8UxW28x4Bf+N4w++mpBdezRADVi91GORJ
HkKbZ6602x6P+6FenmcluB5VCOmx9rOerWsl1/44evSY1dlZe0S686ZrCprx86+ubTKvnMeISTfj
tPOONw4czwbBiUE+ipm3LOGvyyvuuy5PEUfwh0C5LWP101Mtq3dpOD0zpPJVcxh9Qg0KrzVfnbB6
SOLvuX41yvVvpJP3oPELZBp8T0gSIahL6wx22/t3myGDGUstsnFL5jzHbfSEQueLMEhr23ur0W7l
JENEHzE/OXgSVKudrRB//eomejtXcOqguF4k4KqROXJRJTghyLmPKBGSSHSYVVw2aB6m8R8L5Zw4
4tZUkuNch9Q96W1jdz96I9qb2r+s/dkJUETLoO6gAFkhfoCrTJB0IbK1qCag43w72N1Va0ZPyVI8
yDoQgBPd2RHIWzFLLzv7IP7yi31w6BEJjisJxKquDKFSyXQoUO9DHsrCIl4wTlsVd4i0P5KJRXh/
zM2X2DgVmrbzEjY+FVjfOvxCYSJz0d3HcjMxpdwamAemqguz26UcXafAtyWZDyODiO2uRfxGdUkF
D47AND2Yrr7GEUG5K7lEOd6fAA2ELkpa4AWJAbQazm7tMMdqHQWawak859LOD96orlkdgpJIci3c
fFZpSa/n5n/cXB0MXVw7qBqmHKzBHXrEfPsZX7TeRGoXbwpFrv+RcyEWUdD/n3ciwWXZJXAMPM3B
mgTbZBVYhzaZJCM3R98OygeoLo9j1PlyUBxCu7lWQd+geUL4N5qdW+aSK8VXT+OCdoKguFDivv/q
QXC0Rpbs8Y3otNikmGl5qPJPKahuiEUHjJY/bRR/VnuyUtN56hbUTA2aN1H3u6hUTwozr2jVmE9h
wB82eamz4YehTXdCVOvjT2PrdDrYEwqZSSEXtArkilT3iy05+Bo31EREhzFOrgcEJTKMVtH1NJJ0
JyZeQq9szl8rrvIU6ChaA+0CGS0dgi/IW8+qofnThhQu0vF//fu4OyFyAKcxZLyG/czOlKY4R2gx
we2wVPXrUsc/M3eZ8T4ppnOrE4s/XnHr+L8xy+loU6xcuAp3Sb6MSoduZ9j+0BBDGlKFqz1mvHO4
zl+VkLQrU++tqrwZ9PKJvtmfjx9AbOAq2EHjpjWMagsuC7J4AX/df7bEPLdaoKi5lPE1udlNaEDe
sapzZpXHj5faOD0UiTCnmPiCU7zu9Od10S7ZjDK4VSaeUFzAourQm5KfNvUDzgNNvMca3qjxGaDF
nI3cDZSQXPf9r5PVaYmGid11mFjKaAlZ9VWR2oU3hGg6osquhMa5LH+EadqRYkgvE9JsHs4tLifc
nUB7lwoHj9jUgFZ7N8h149CUYeeG9u9/vzkI9pCICEj1osEXFXNfoewy+hbWFhyUszJon2qgh7BN
ry2w9tzZNaPc+LjII5lp0FAUUC8axOHg5JJkEnkqfTlRMt/WnX5dTambBtkx0veUoDeamLwNqDmi
8GLJ9WR5JHdY/BYDCYb2UiTWsVC7q1HtjhrKUOU83MVXxvhs5l5ZyF6Gr7Uiye4cU3gzgb4Tdbcu
vbfBapBzIfq59m/pKltG7zqbkGZO0KEu7zLtpQ2zx8m+wpICdqp6qHXr5EjdD4xl/n3NT3ZDtmm+
gZ3rQQIMp4ywtMgwSiW5FrIci4Rfb3Olt3uDEhdWeaJD+6ZHDS+L7NtaNQmraYjLVkgRW2nx4NTT
TWPqh8ZungXYIdnDUXWSp0SJz9oUXanl8KnqwnuDG1ZPj2VWfrHa4K5lAK1LflVytsMy2jqAfz2c
vbpzoXZGRRGMSOmO8SGy+2MQx7BqJRjzKPgXyU5aKa6ndayzhWEhssUk2Ou5zqoswalqtGZyKXnj
iwaW7jF0vgM+bYVU4A44F4jIMjK0ymiSJqvqdkIyENRttnR6MR39UigYtGc/Dhp7K61eLvINUZ50
ZItiVlRMgTkmLsoG0tbGztZtxe6/ftO6AZyG1ARjxUpDyTw6imKjgiivNkDmAFljJn9GufXjH7fR
BsW5QgBVovxm7m4VvPW8ojOZot0m+CsCwSvVxDOU/piozqlmhsD+M81v+pLFDImGu7nek3nZPDHg
I0KKF3hzrYs0xuRsToIck4jAIZT0SekP+25SW98BhNb/u8zqxPR9WXR4LzOhDu7cR7/79AU+FBjq
Md5tJm3kuUJbhNFS1EkhVK++uSYPo6Gz0MsRPQ5BxrdoGmW1dJS0T103088NEB3593qoxCGSRrRr
FOZpL2annB6NgWlAtSbOhxsdr1qxm/3c32hx8SrFne+EhScN+rU62F92DtLG9kIdJ/5BlOCfdRbA
CHzQBLHJTxaiEswS0KQUI65Dhjtn/4xO0lNS/WnS7LF1xq+5pfeM6bhjPP2WpPkGROol0tNvkWrv
1D4br4I0E3RJUOGQ6xef91+5FzrXVl1MFNwZDbbCmR9t6TZDdqFOjC/YbltJ4Lb1sHP3XB5pQZ4m
pVaQm6C+Fpv116Jp0IPCJIhQqc5w1K0XlVg/F/++b0gziWk16kIm1tAxeb+KkchTIOl6D93xqR+f
nA7ZQflrqu908C7fLMvAhOU8ifp1DfPPkgbbV1V6H0aC20qNW5U/acVW06e62vtJG60qAQMSc0xR
pkJqe/+bSlupRnupUcmekzs5a8gP+9vJCRA1/NVbAGel43bxiwpx4+MDfBnmWRjkHnEAoFoUy94v
XGhWPQUDgkB9FbimBM1qcVw9O2a78OLGfgqDUYfUhGWUdU9/kAs1HFTESErlKpkCCIHf2vKRxliT
5zvn8PJGwawHSVTogaLtt+biNmUBN3xxqLFTh2mfX1qOL/couXZ/jvMa26w9pZWtBTEfR2ABZAVq
yeprA2BX2yVlwSl9tcP7yfweRj6DisLfJnn5+I1tnRUVcWJ+1tv4lbyiyGnOomP8ZHdoFH97bYJH
p/+Vd9dpeqxxT0WSrf/+8YKXoYQDCWpBRGcoBBnO90ckkjJSb8hQvl7/iqenHqkqGa+A4BwUzIVH
f9pgJ8nZOCli0EB8CJoorMQD/RVGEmPostwMkWpKWjrzCJtPgqsUnLTlimnUj3/dRiqA9gK6/KC0
lk7SvPr06llyqqpB+kvBRrlw0lNhxkipN2czp6hLjsEE4m4Yh8Wwb/K4v5s+DfrD/+YZGLgmqxNs
1nWs6XLZztUQGZkofhq722EKTlEun6w4OBlq7i5OepQr6yjP6U3j0sNR9wgSG2GAkUv6hAKlQolg
dYB1CRyySZLeb4rCrbMfXfUS1U8LPc2Pf+nWqxWHiXuC6ohe2ftXW+iNptTBgvJUY3thm1812rNi
pse8KI9l+/njxTYKFKiLvFSYLeCPFzSzYCriycg1FGoay1MZFQyVxymY3KV9NOuHfNFQ2P5e2oAS
4Xcmj4slP4zFeFDtnypvYDyPznddjXci7kZ5yFMRdZEMEjPm6ywpHY2iTzF78yfjl1KOT4xdHPPw
l51aN4EzoTPa3ixMAUv2ywwS9/GWbASqd2uv9n8M57ZSZoJwVoh2ZHeyhpb+9LPSVceJSY8w22N/
bK+I5ijwDA3i9XxXYC1V3Qe0hHFQdRu6RdTvblyiGzvcGi0W7qW8s8HbK8KiRdYD7at1Yq01uj04
DIb6ejSeeMFL/4yr7GlAIDlHViOYfn+8pxvxkT3973qrADInSdOaDfJiS0akGDQPMzkoegs6zMmh
/BWB7E/FPx+vuXUJACdjsImsj0KKsoqRHUnvwigs4V7FT0z7kVfalRykntH8lDTtOJpoJi6QR9Tz
zsLihLwvdBFxFam2EKgUPNr3X7CeQf2XUIn0VVJIGQrRVMmMXv3JRrruFUJT2UDDlxCVWbhk7qEb
W+9We8MTRdV0wRlT26xNgIlZvUpcM3splOfI+QqNtcvuEm3v7G6gSvxYAEWGShAsgkXx/scWzWBb
hVr0/lDdO2iBjBT3rfIaaYesvMqnU1DwY83IU4dvDSj+SUvvZu1qZ8e3zhfvGl15BDlJEFc7PqZa
IjPZ0fvW9NCoihe3Mc7DzLu9pGqAFZbuy9WTaSJ2PbhZIIsHYgJHQXascs2z3TduyIRcPu8c+60r
A+kxWho8G53X1d5k+JGGQUUaEitfRGWRJj29agW+6p7k+GbEZPQd8WBScTL/VV2pRFJYDLQwcXj9
Gf8RNH2ktpOUyUzQdBp2Zefn8tM07hR3GxAvr5+cAL4uOCb6xe9fvxOrbTyF3IrR4PUl/pYEDyaI
zup4VZjX/ff+pwF/rTxJ8isQYxkfyVOcLw4dfPk6Mv29mk7d3HLydCHSQzK27iE0cWqYhR5T+STX
xaC4SvjAiB1GQl/G4KVVbyE5upmGA8p56J6X8TWUjn39LSg/YdDZy49V//gylLk7TUczP8lV52rx
nT7v4oKbHymAM3wTpGRJrN5vm8TQkITOaO+r+c0U+shL9+WC+0B0mxXyObYeVEajWueH6SzHgSnn
zL5pkWYLsAhElLQ62rtsC7HiRdACo1QYYaUiXtceHfWVjrgQ6Y3oLY/arTnVtxPhGle31i2S/EqW
70LluYEnkxi5m0j5dZZlrrk4OxfwZrrJERZ1K5In6Ce/35w2Us2MkoXNCVGcDFtfDkf6cE9plLtF
2bpYNfuGlHo2V2WvNK52XYU7X+5FEgZKiZ4xd7EQvKXqfP8I+K3TGMrnzrd1Hd4D6xZEDD31ZDoE
O1X05e8ViyHmBBZBsMDt5P1ic9i1YY3emF9EvgSIpnx12t91cO3MrpIdWrhpkWthDa3TCpN3Nvvt
qn/33leLa+8XVzGXDzEh4Zcq1338+MVKXTHg3fhj9HmxPi2RB2TrNey2dESBIJY/jfahylwte5Rt
bznPaoLX7PcuGT0rdC2VAitAt7b0ih9qGnmxnTDhqJwZ7jiq0UO13Nfdl9R57OXM7XW0m2vVHcov
spa7OHV4mDh7RZR52lJ5yvyo5IfQOmT2d72X3ZpU20ADcdTcEKs57ARq14yODHyHwy+MrFwjtVB+
Qo3H7RN6h+cuv29hB31811xcNewXMVYMnDOJdAFD4CqQS3HRdVhaPItJKKESXMw+XAJa5WhDEOdy
8/DxmpdtSoaNSSVo1JNDMXGwOiGZJPVJIiEHKBBKwfYXokswNNwK/iZ4WZm+JoiZzOH3yNgpvDZ+
L70pfjG9cTQ0ndXSRZ46s1Pab+KIihaKSX/d+SNpumt59Cz6dI+uJG6q1YF8t+DqQMpFQ+EeO61f
kknETJCbHXZojAgX/H8o4WjBZ4GltxDh29nmixgothmNUIH3kEXIq0vUycKCe5TfWhmxa4U3eWm6
CNN6gpAttOVk9U/G5htm5isjKnxCeGoaD/VePrO55389x6oEaeSpckqN5wgWaL2YeGpIvVXjcJhl
xIWkCV/Txa92Qt4bd2298ZBARAHicHmuY97canJdxGbnD/X3rv3cOOcu/RJk3qx/luyT3f8eSF+p
vpIu9o1TG7hBfVCmY1qfoGmLATFrD6S6vM15IYAqgpgLZsRNuQpOTrU4qG0AGk1HpTlb1tmZb8wG
mYtv1VlauOTdNHQZhQQxzztfs+8a2S9j1/5aarfGyRoRp/LqX8boOcGTll19fF7eytCLHfvv471V
IH+hMGWDh8EQA/skkV8vByM/4rPWPCSZ19w3M7ocx6k+JDbf5W1+K8OhaXW+2JulPC/F1W3Ruqnm
oubeyYdIgQHgnSEAOOOjYu3Ejzda7cWDEqvQDYRWxfzk+33MkyQLFoV9VGb9YLNrEWJRTMy84KX4
KwmZuben/MqRsQC0FJ/+5GEa1avM6UtGbZpvyN252Ju4ffCnSdLTUn1FV+tQD2T6hnSfmn8MmUEF
65zRRjU/VXFND9+PZftsj+XZyFClRzGPSgDLA9U5FkFxhkB0ZRmP5ACepL52w0Iv5Btaim31nNb6
QyzLR+huKdamcZ+dO0n5B9NToW2vCpfClyT169m8ifrnpPhimldJRBpnfNLzE9rtbirdRlJ96OG9
B/JDKP/ptYeYgwy/I8VKOxM/pL4uKUxKa3mOyvSYac2VlkHkQXiZC+njY2JuhRXlLUmGegGisQqh
hhOE01SqXBniKY/tP+FN/WiMxwptKG7Hm6Q/L3B9GaVTz4oJrY3OzGGcPD1E4sVjIqNWr5XWc/qH
K9xP5CR1IwV9q+IXB/xgGMeYpLu54uvTHpVP3Wt+nDti08Hhev5j3ga3knTHDE8yeY2ODooP2KMa
pyq5qbr7wD6ijJY9KXf10XmIKljG/Quz6kNy2tmEi4xXfMoQvslsBb9x/a3otTSGWq13/tyXh+Jb
XzzYaCX+CO+l7y1fSW9hqfpPALI0cagec/tGaa4U/aBn5xouSH9ndVeG+RKV3zLnWMcds21e2/r6
VLkVzev6JBWHOVS9pgDG6KBwXDnRvcqo9qL45DOLfmRiGoOEl8g4Wq3mIpgbfoZbYtxbya9xvCn6
u9Dx8ue8+q46o5cq9bEO74wAu6qUEEgrCMbKvRacJlT/1DD0y/4XBMbbONxrN2xtFOwMiKhIEQMf
rHDGWVbLwFZHskGGsUDk+CTDgzAhcIv2FQ7xzqW3tRxtMHJt+lEUTatKJM01JZGsAug6mg5c7mVv
noXFQWr90RL6Yuke+d3YuN9hOzHWRvuLpuQqu3eGNJJGOev8imG+uXoVci1C6fbj87a3yiriTfh3
1HQeQUEioo/u3C7T66w0e8nKRbnJqSYzYk4VoOUSeMjR6AurTFAV++eK6X+H2Z+FMDoBTSvpdJMv
X5zwfhAD6FzjyszQ0jTeQfI46A2FXLfXMd/KFMFzyRARuWCqZa3o7TAimxgF4tlU4QSXUbWvJVRQ
C/tHlnyLBtWnqAwDxa8dxQu6x483/RJyQ/uBa4bGhJg6Ida9v2cCkmYzSjQwh7F2Re4mWIpiMF8N
/gSQJLIIWTXoBGXz+eOVNzIm8B+o5BhvItCzPlT96ORDkgDU2jFpMCKDKvoyqVZ4JsOp5S/HN/q9
Tu7mj6XJxJfDWwZoXB2xdO5z8qikZXQIO9foWUyFCb8QkasKrUMBd/EJYL/W7RzurbcMcgBoT0CV
DVq97/c5tstFxiGAn5t+rYxfmeTO7bPYZyv5Inf3dsRUlwSH8n84O6/dyLkzXd/K4D+nN3MYjH3A
YmWpFFvq1gnRQc2cM69+P0v2bHcFqPYMYBtoSNZiWFxfegPOalJyrXl8oTb+AOkCDEEh4MwBx5wM
c6RBjwix47tJf5eKLhMKgUb/ZljVtVu9UA5Au6XDhEPmh/jz8a2WKD/bSQwBIAZ6b9XZRq1WhjJj
C30nCHZNg4qiBTsV/dXPt9Sl9ytMfkg9cS1gWnqShaeJ5QydY9UeSlMLs38TqvCWwICHLxwmH0o5
ypsQyrmyrkgHTpK1o3VP0gW8iNUOxiQVOFLzQ/2r1W+UYe0Yb1ivuv6MZy7PPcoWgscXYBXx+fIX
Dk4hbcX8ifOMeftJDdQOSj0UdESZQZvbdtI35fDNH6NrNyl26OlNooVEMa0LntEpESxPopxTpOWk
0F+m7tGgI5pQwYZx7vV6t8L7Z2Uin6y2d0JbPA+CVTvarik/fn63F3ovADH4hpjdUnXSOT3eXqkE
MUWZ0PMzaSvEyPPoqEsa9WtBtm43D6Lp1htu7ejuaFOHGZI3XJOOPT+7uARcIgTng8zodBRv+EVh
pbZeeoJJpSGaKEgAVQYZMiLvQ/OiK6PdnF6h/p5/xcernqQZOAbXSSTkSdMy22BggFwBuur6Bpzy
TVXm91ee8/lnLFjegFFogxMcPvrXf5RKip1kWZjA9PSxlceU2K1rZdE3MPxSGx+FRd3gIoU7ckh6
dWVp7WyrkW0KnAo0Z0YVpypIRjc2nFaMC2dnZ6KqFQO8QjehU7ObvEQtWZhfgyvT2YIxiEyhI27O
11yTz9Oso4s4/aySMirD2AhrT5YDrChRwo2MjQydR8V33Z/Bf13zMjyfzMCjQJoG+wREU+hjii/9
j0de9VWba8pUeZVSLJMA0KApe7HWbq1KWgrxq1II80rYXBi6W6iS1w35fZummxADSe0aT/lCLS+Y
n6i8stPFmPPkWCPvGZI6HCuvN0LmEYXb9rH3IwXdm6N1FjSADCmPA2S0jX4lnJ9EHBV6wSZWdjj/
eFl2NwAr6tANtke0H0wNoOVd0WHzVrogWT36RJ9vnQ8x9+NTiksFK43UPqqO9PuOH2E22PakTC3q
p2O8hKOHwgaEdRoPQoDesSFn6oFbI0mj2t0ymDs3le+FX0S0zbvv+nzoCBl2+zz2WCh2uzhACQRq
g+je1GG4MxNcAdVqK9n1teNVHFtnF84wTqAlqCNOVcsrHCXV3kIlNU/efLJ5E427ASFoJFqFcIXZ
rGeUOweuK+2u5cQXPnV657ZMtSeksk7jJmr4nSlpFfuOc0wkgUK+JZmNRVmu1QxlBw1bwrxbmc2V
I+3SYX608skWw4uwY5xbV140YaGDpoAQRBHCMWJ1S9/ZGXdPFsq/Isx4VCj81q/Pt8z5IE5MTwRg
FmD/BbWiztRqqa370tMGqGOiHADkmTvDquiSjUwzUaeX3ibTOkG9wni+svr5s2d1/MOAyQio9SnJ
o0+KvLBilVNdMlfNvDHupVn4acaLOLnt/A22euum7FefL3t+uB2vKoL9HydN2kDMNCelZIbAW+5u
m3c+EcVotmmReJ11BbZ+Ifs9Xu7kYAMWPGqlxk3OaugCl3GnEHEUPOHRw+2R5GWfCf3PIOE1+18E
bunz2738jj/SFnjsJsio4/ut4nzGRFtG6pXatYmf1WAlJ5mXpvYCPndopB/2tL3i38h0ja8sLh7m
8afN3f+x+EmN1UZTDDtxZoMxbVFAU6CvkGm3js9sO5PoknCai9eMb8AubfRNmKE5jiVnXl07Hi9k
yFwKcDA4DkCItNP2rBXgeNy3k5DLThagw7v5SzH3SOPlmyESVuvPYdZwFF6DSJ1X3cA5VHTe4Uwx
4z01j2XWAqhxRhFsDqp1Pb/PoeNWgDLhCV1p8V7Y2ZR2opxG01Dkq8dvOrQKxFHjFi0w7IbUqF5M
lY5NOVOvck1jc5fMP6683vOTmwCJzBBzYZIVZMiOVzRLK6iwKCggFYwrgzwEguZ67A8jfrjmVLvG
SB+MQXq4Knr7y+eLX7hbga2l50Q6fC5Zn9W+kgFayD3MfjZl2t2GvovCUohv9VBEv8f6/fP1Lmxl
Rkq8SMb1MKFOZ0uZrqaBltm5J5P9yhPSRkF9JYR/vKGTzwW4IDQXZHRBD55BQwgJsZ2jZyfp42rS
UIOOjdswN24h9a2m9BUVlA2S3tBb7S9CnNXM7KdobOhNFj8cvf9VJcHM6MnUPT8xvcDBHcw+BHby
LTEQIujm1RQ6z/7Q/+gwhlk0VbwxjL52bSQZPXA4qyiWAoQ31Ic+/Pn50zsXSNCYCIreE4keQpCn
5EENo2ooZEi0SYCK5jbbhH7wVFfRzhz6fZ3eTUPv2gqqwWN2Ixgw4lCEprJuzHZfUl9YanPlaZ/7
lYhLAt7Od4m2Ky3F490bo8UNMA/Vuilgu9K6Tkcy7Sl3tYEojDoapC/0HJhixTkQ/8IVgonZpK4D
+aqt24VYeHQtJ6Wdr4dqqMA6QsODPHckYSvCbw2qBmaY3ph+uw84FSOc4e3gKhzn0s4WjBW+YP4X
YN/xcyBtRWogjQqvRR5syoKVng+rASOeUtqIibFwUtK/FYFBlqt9HNH5WK5mObj2QkTKc7r9GegB
pVToNZnGSawsRji88zTlIKMgMRp7Rpy0zhOUrYwPFbXS7N3ZlOknYCGCaNE4bq7s0ktXwFmmo2Yo
sBSn4OFgTpV5bAqE8uQ7i1peQfNJiOdPaNEi77HwsVkwxmCZWsFa3Rj4PXx+AReCBScLTD9BLwc5
KV7VH8mJkumRoSUGX2PI8FiDU4/3ZUyt0MbllaUubn8KTVQbhTLomShgKMV5Zw1ZjkWQiYxXv1Sd
m7JksEaezSRDVDSN3i5aOWISlrqjcQ/21h3U7//TW6aFA3xFR+f5g2Z5fMtDLZUtqkq556vy1rLD
tYMYu9YERLEr++u8d4EgLp0ToVkBrfS0BzqXcmy1MfwZX5fddLIPUMpuHetX6u8b1CllLb4f+ux/
DphhVcK/oWDjg/bgSYwkXDNuaxW06my4xfq4nsNqzxApk3ZdFu2cvF7kTr+O82zpt9GtJhnbqBuu
3PqF45fdBARfSMFA5zqtr4sksPJ+hiopjYrX5b/ixthSDuF9Lq1yo2aSyNc+PdpKutXmZInck6TI
686eEQKbN0WUvX7+1i+kY/CX+cLg6jFAAj9w/NpzNL+lXEY9xGm6HUmGhyYOnET9oyPd1DgmIZZm
GSiETfL687XPPzKWFhaNQjiESHRy1kZTXVjlrAKTYHsPClmKc29VIVJt0f3nK13acXxc8DtR38ED
TRw3f3zOTakFOF0yGovCZosewmtuTb+xTPa6ppfc1rKj5TAX12a4l5/tH8tqx8syqQvlRGhAgoep
6FKUu0xNDoNdJ8APaq93mhtfDvaDrbPdxtXn93wum8XBxTiFDFRg9M/K+dhQY9Wo0Wsr223Vltts
Kn4A3F9Jfv4z7KeNwSaPbxM1/KbgyEZjb18X9c1sKu7kpuVbV2SPn1/ReaYoqPK2SD0QyiHeHz+O
OG1qZYo4ycOx3inT3umQB0pxQ6E13csFIca4crZefO9/rCh+/sd7L4bGMKsSII5aHVCHfZas9EWq
fw4+EOs0vg1qMh/rf/VF/XvR065dN4H2KmZuszG9CDp8lE3rKWH4OwVrySoXfRSt2ji8tZ3gyu1e
fuVsdGImw1LC1/H99kliWH4fgv9Jx7VZQLto2psqA2US2fj8mLsky1epWi+assCU1HYta/K08gXM
xi/c6w9ULU9aYVw5ej80OY/zCaGMzGfOcJEj+PRDt40x8SUfjt1oSDdB1IduAjrVN++D0ikXZd7k
6zkCKlKgbk/6F1XOtvJvarhejhp4cx28RoGJvblftJSvxZdm7kzcnNItal+/5lhaTGpzB4Xo8+16
ITB/CDozqhNkAFwYjp+mXSU6RvLM6h0g0qP9pezc1l4H4G6tjOHO8KMc24OloNm4TzC3jBnQpqHz
48pVnNd2x1dxErfCpC2golJfwdxa8r7cr82Db4BVTqBVoS1rRfMy1tODHMTXTpBLB7ToVMDDZaKB
nvPxA0is0U6rAiuAym2Kep0Gxu9OnhhQBsVd0KXbQXNWg2wv5aChaTG++rKzCpWN1HxRNChs+ZXz
4+J5KkInxtNC0vu0GzwqeQNIHyXbOgVux2JpAsxZzcJ1FXB6OeVzWjv3Q2eHDF3C/yl7TrTGUCFA
CsXGyvW0Jpz0yDHDjpQwkKd1bcuSq5fNbjbalZM0B80uwiu5wqXjEi0ChTaysM08lY1T5cHSaltj
tjVqdxh1rQqze/IN4xbPwI00TY9NkG8/32yiwjj9UP9c8iQigxfRrIkuP/qqfHtxuOqUbBHk1hIl
kxWqR1ce6YWmnGg3wqcWBr0OJc/xBmPwPZaNo9CFD4wtot7ujICv3Cv7kMQe9FjtJU3h4g7zu8bi
OJlSQGjhcK3c18+LPiTbmTBAn2Wnn80VW20aMhXnEs9A8zLVurUlxbd9AYh6MKNNqlEEdhl5WfrS
tdEmLsNvk9a90k7FP5LpXygpPyuZZnnEOMyv9cpLqhT4uz2/WGm1srTWxlcg+hobX0cVJFHZrfpp
+JprI3zkzAYLqk83pQUQzWrC5zSNNVBKOROfsb6JY32dZsNCK9ONURr3qBqP7ucv/VzNCgaOaPgT
mYkaZyJyPm6AwzCmogAJ326j2Xqx42xtNg4S6LLduZYPvM2evsV9u1eCYZN06rJXg20TpjO4b71Z
xI9lmyECQ1blK9Vikw3BRh6HK/ni+YEMfEEWlBheFG/pNLz50VyqUqLE3qRN60ZuUJVKHudQu0vz
Gvqx3HzNf0hKtQyz5HcwVT9MLfg+YbU0R9fMPc6+TXElKCMQFsiZSWKPN26Udq1ul1yJNTheVXfb
VlPv0EV25a5aVHOya3z/ShQ9+zbFkrA7CetUMcSk4yVV3w/7Prdiz4f7QT3gF/Uq69tVYscb07n2
rC/dIAgVQSZF1hCw/fFqsWrPedTLsZcobxkD0LFqmTq+OO1d/31or7T0RBw5Ona4NdRdCDQsJbAx
x4v1SFVXUYXKsaa+6HOATVzrSkWz/Hyfn4cPsQwjDhS7uCssYY+XaYxBMbD+SrzJanZJ24LkBPIE
T0dL+8ccb7VYhZI0J7eNojxdWfsslLI2E0FukJOcEvQk963DVq6yCQhqqOF8HE/7WE12Y2p9jXLl
zjCyWxvqCtXQfirshSSw4lpyW439HVXqJrR8Jpxhd+17unhRzPtoo2KSQXZ2/EDUPgtqqQkTL43T
XdQcJsAUco8aaWcvYx8+1txtc7+6mXTHdaTBTR06odN4n8oz5JKpBLlmXRGtOR+TiAcFwo8tTrFG
vD2+JqvJ0tCUJByo5WYZm/WNpI5rW2MqEJr3M8xTy5cX1PHo9s97FKiudQDP9yJ9ZRTPoGHS0CYY
Hq+fl4pBqVjG3siAuZjLpeTfG4N8ZS+eP3k4A4KFTzID31I7WWWcHKNUR2bZcvnSlY+lTRU632KI
s7qy785CG20NcAycwoBmgOac7Du5lvQQVcIIq8PCrZkyZ9JLPfiujRUJlPd2ad23fnhl1fPDg0WF
OLJBTBdOVsfPsFD62ChkK/JyE5B40wgVTFeWsg3KYPtMt1zZv5Iried1fIKwIswakKGQ7M96aFOu
RXIRRJzH1bwVw1tJLR9Uf15lZnSb9f6VkHnhKAHsRN5BQcP3fMaAb9AyLIzUj4G9i5IEpXlT3uOR
dl8N1nLiE2qdaunodQBGwni58k7FJ3B6s2ipChF8Mc46NQmbUZ/sktqM0R/0vQzQuu7Ld3LC9Lqa
b0JbBcLcrHRt3kdq4s5VB5KyS658p2eVNftKqA3A72FvndGV5ajPg1zmGsKpcmsC3mR3T3ZqHqzI
XuL28yNxxoekvpIwXloV8hyViMDPsvjxxkprfiDXxECoR/BtZrca1VfM4J7a0PbKUL7Psvml939/
/sAvrmqQIOFma5+bdBadqoWcGbHX5L8Nv15G+fiiqONDnNn4/Y6P2CEfwqv0iwsvGUwsRwPx6pwy
FoJBNWyfB9zV9kpJHW/s5xebQjSTeLF698WKf3x+m+dICAKUULEFdGXC5TkNB6GTkHZXgHjo3e6S
zrlF1zkWcQdlB32rtf3zJDfrAYpPkPzuZXIQJRwe8vp/EQPQU1e4eZMxLVd0UhYgZZmFbQxHMEPT
SZfHh3o2f5lFcitpw0PYy1gZ6wc2+5dRib+PzjWTrgsxiPVNgaSnTUtv9OR0Vu2GvGggu5uTcmEY
88IoNkjfrHq38v11WeI4ibywiTsYSNdrR4u4uZOvm1xI+IUyEDsfB2SOE9fQZ8m8yFKGZHwokxsH
E8jITG+VQLtTInuVqaHXdtaS7/JW9hsXHY6VFF5V1BDn9NmlUGqz7Sl9z+yCDMkorbCYyLflaYPm
YF6GG9pOBxWx4VprtkknA8uzl2Fe3QSF8zIDJi6pFj/fl+d0cfalBdiSrwCdbeLY8VffhKjHB6HQ
+57rpZZO99jkeSWaiMKrN4mmTZPNT4lvftMqG1RxX61qc1/aC60KPL3AZkP+aaTym67mKPUb2iLh
T3TzfOVs+hiynz4tknM4yMKqgeh3fJlTFWVot/mhZ1bOXRUZD1E23DeqeeiD8RCCWkwGNQDNHnpG
rsgYdRrY2jMIcQun/mk3MqiUYk/yiM9n2dz1UnkYovIxzvLb3GlWuOosp5G3fee0/qOkFO9651vu
NGV7xUSCxQb5moX6s0nMXUpdcsjVikYVIzQ7cq5Z6l0I8Mxp0bNnZACc+/RWFfqqpdliRSBwoMUA
rDiolgaeVnUNlT9yW0DHn2+CCwGeMAvnBDU4B+bJSR4T4BiQ5zYVeVe8T0XyYHIyVXX8SDVxP8zW
lT7I+ZhGbDlo1XgbQZ5Fxev4Xab6kCRQZjHeCLSHPm2+W87otXO3KbQeoX4YaHGnr1soGgEWdsWU
P4+tCnuhUmAoI42asDNrvDI+fwgXAhFdc65GsGDIPE4eQlT4RWxb2IEkisT+eUuycidl9bKrUP/q
66UPebC+RsK6+PnBkkACkA6JqL6Pn4UqhWk9YpPjNdGwk0r/N8LXwC6zr31m1rz16a3TZlcdzV1t
Z6vWHxdtaC4zvBaCttuI/2qJDue5Uk0BKWS2ycS4wPlK8j5/PJq4ktMvkGYpLRwu9lzHYcjbJqRx
GHn9dJCt4d5mNu3Efr3wJ0Xea+kbHcwvdtU2t23lw6KsnS+ThSBmbcC+6RxoqoGEjmxSepbzPM5d
uAw7yQfYEvE7MsyjwoInHmnwrCR05nNbCF3iwZD4WrZz5hh6ZDv/srJpNeXqpqheP7+/S1+dA61A
yA0DtD9lGldRUitoI/MNcG8hocEzkvlVz7KXpCv2ML0JloO5+nzRS6kus8F/r3rSCcC+vdKaYow8
qO2Ya90jPL8DqeeP5WJw0OXA2dEqr5yll2Lgn2uebLlYmmPUpxCNmOT0NkokOjjBlQRWfMFne8Wg
jSLSWDKek6CCnnxT2QG3paCxEqjKW9FmC9vPH/22vhbALhxeYsaKBgDaeQjMnqyVN3WXSBM15TzV
N1M4Pky+tK+HPIHFm9rLuZzvbbWyV1Utf9cD505D9UUz3CRNVl0xbhytfNQwJ8FPStWWGG88hFYV
LarC6Zdyoa7rpnipdz1aCrGHW5Smh1du4HjjCRaLhtw4smI0TcTI/uTcKfJpmqqWIjIi0DxF0hPO
UHDclQWpw8KOrSvfsXGcd5yvJ87BP8Z2fe4b5Wj7tF+zBgrq/AUE9c0QlLRLQZWpUgWIc97Lc5S7
jg/YOy/6R7OEWO5DKo9wqwrk4LGXwweNSh6p23UcfBm6yRvRmxFq/TGeaV0IbCsMAdVMHm5t1twv
fa3f2yX+ETG48VkF6mQ/BePrZNWv5hh+iw9tK3udNKyjIP026O0hM1vFKxrUL0y5f+4H3ceOnJqv
yevvHVD9rsZ+MjN3GWVv33C1fXdNtVA/ezdIYZMVYTQIAI9wfBKpZmRA4G47kefkzqqswpUVDR6A
fASMFrl1x4NajnMP87nel6FyE2r64bkF19AN5d0gYyqeW90XQ55w4s0exgBTdYrzKqaYDDWor+ZT
GUx3MWahUe3qKxybF51Cx4y5wDT+noj6mbQPpfw2bOu94ue3GiZi0+Ts8d7xlEr2mtJaV8W2R5oe
lt9mmJTVpG5GbbrSATj+ntkzwuFZ8Aepx0FynPZt9DHWO0dizwQzYMsACbrpIZN/2d2vz8/Dk275
PxdivvoxFRQ6TSfnoYbpVJ+otBrmBhLGTlesRYjPjZU3q1KOHp3pZlLtuxbPj9p2nkwpeXMgH7+N
9kHqvTRLMWDQdpVva26hIV4yKEDsrlkwnHTK//siSZY4JpFnOG0WV0mrm/OYUJ6D25bj9tVsqqcs
pW03ohes+5ARzNTVu8OEACQw3zxZ+XJ58KXqCrD/JHv415UIP1aEcUAWnZ6zdaFmgOpzUTz7pEbD
bZbXT7NUv1bxcDsU843aWbsxcHaSXd73Q/VoKOqdphaLSXsCpeCqg7rC0mOb2eVtrKs36hjuFAUu
0Oev9STM/es6nQ8bCRoaoESOzxzTSCWLeS9l13Qb6TvF/lHXu8radsZ7ByiJtD7snz9f88MZ698x
6HzNk4pBKwNp7MSack42G5WHvDDWzs+0KFay1N+CT8ZRq1TzfcqRHqUVWKDyEM6Ps3I7AiZQUzxu
fGWVFPCGo9sa9ZpG/20kKjqH4z10jc8v96OvdHK5dNdIrtBkpj1w2ncCCxbkhc+rrKrxXtKrVcOs
1yifBr18z2RjXzr6Qc+DrQV7YJo0V1A4IHettcHeZp1227Vv6fxSDDVaA9ZBm5RXrGK6SV0ofbfr
9RZFLXVP7k8V0UK+79AGSphEvsmF8U3Vuns5CRZmkC200YGcEaztYNqotXnQo9SdScsrySvsb/Ww
aCRIrYq0NDq8EZJyZ0ypJ/4Nqn2pZC+SLeE6rSzVgX5hsNLqEjmvzlOQOwMotNaa5EGu68eqqx4E
u2werG/q3N8HQ/gtmNKnIkY0QRvenP5a1XEW9yA/iwEzrlvCmvF0xGzriV9PJvuhGmbs0G8caTED
ex26pVbdRFChi/k+zhCoeJYLRHTyfx6h/+fn+J/Be3H/z1fZ/OO/+PfPopzqKAjbk3/+47nI+M9/
if/P//ud4//HP26jn3XRFL/bT39r/V4cvmfvzekvHf1lVv/X1Xnf2+9H/1jmbdROD917PT2+N13a
flwF9yF+8//3h//x/vFXnqfy/e9//Sy6vBV/LYiK/K9//Wj76+9/YV37x5cg/v6/fihu4O9/bb5H
bXT2++/fm/bvf0mW8je0z2gM0h/8AFVzbgzv//yR/jcUoJllMFe2eKc6aV9e1G34979U+W+A1+ny
ID5IxAJn/td/NEUnfqTYfyNPBLojYIICK+j89d93fvQG//1G/yPvsvsC+aiGP3xcMmLdRsJJ+oZV
Lqca0ImTaCVrEbmmTHfS1qKKmKjiFFGoy1ZKvEiVjY3hTNEaTMfKmvdGXDRIMUIXNsb7LDFfikp/
B/vfr8EsIyw9hPPKzktagIYKDzDKVzNEsIZm/8ru+zt7mudlxZBvUVoFSvi+tpTTwfbiaLimdaTQ
ODnK38WNiVY/lrvCBhjlzJO8p07sgonCbCzVqb/NJ2WBD1S8H+e5dqtgYECtPSoyZdGctSuEY5z7
lgtX+kh2h9z8ijmUgzpHlbpDHQAGc/p8WTu96Q4EyU01OMu4y5Q10r6KMMQmh7Kq9yiyQSXpRsmo
uUdsNdGUm0A3t1lpqNRChfWQ6O2vDONBZ9KzB6sFKzRrW+pdzDHrpoTRNbmD0ZcrWY1xIkyCL6mT
rvxOUrwQDGBvvbWmeRcWKH/2pXbHVAizNBuRmeZ7FIIGHpVDphXvEZL8RqKtVV9ZWsDj7fTNH+R9
HFpbKoQDer9NFKz6oHk0AuMW6s8PpZDuKq19BGEJjrM7qHX6YAv/b6PaD6p1iFPpzszrGNccC8+2
7KVXykdHwVKnH1Y2KpEQG9TtMD7Flf1cmvwsH56E+n+G+KB+Y+jRpga1ETVoGyf+b11+8JMCR0ql
/VmBeBulpAMtYzykWaMuuuZXCcSh9p1vMnrINe9OmZOR3kDxo+2oxgTYog1627OH2gYlCeRGKVE+
nankW5+rUnNaZ1GiPhR+e1OY/m1pO7+bsv02zeljaiQ3HNvfwm6XwtrIctXrzAj+qnLjK9Ym7q3X
wEacD9D3TkmkXd8iG2ZOEP/asMugdLfK6q4aF1ogYc7Rah1yBclDHQ4oyAX+d4Dhe6edIASa4Q/L
HPdRZS+xY62Xtsk7ysbxACikXkgI9Lpp0DmLSPG/GvaPxHC2uYxejzTuTPu3GpOM2bP+02/M2zFU
bkvHedYD/dX35ad2Sr/lhnrTjNJCC5Vg0Ua1uZ7oX/qJUMvMIIwxLpatVR010ND1Ylxmub+pApyg
qJkSIDe7upIXtDm0pSLnBeaX8i+naH7GVSfskKZladcxnRplixJnuZrMyvaKosC+0Te/FsC+vDiJ
+0WVWA+ITkauEJGJB+QUHA1bu9bpAV5p7X1uycDDsF11ez87OFKALBUB0lMVorHua4ZnVMBP5Y4Y
G5frAai7K7WjsUEB5Qu0IYlnhI5LXZuO17SGAkSzksHe6LtBbox9Hwb6ttemd0vD46hDdQZDp8RB
mlNjKjyJ3wCE52aaPcJAbvdWnDcbp6FqGSXLtejf3+o6LyPS7K09phs1mTe8SmMz5PbSyfVuU8bF
d+zj+vUQ0rdLJRRWOlKsvm1H8Dzj2xjl0bqTOnWhKz3/M5c3VpI13HzB9Gc2l1FGZ/rjBu1OVOUh
Y9UMsSDb6GC0hDgZN1a8i/yJAjHfNaEyu3WmvAww4LShStxSSdDbiJ11kgYblCmzdd7J32YdHEs8
+flC9e14gbL1tNRDaIszfAXPGKoDs/d6Y2fWGzjJfA1KZS1XsPck+z3xZ39fBhrnNGeNVvNmB/1p
hN+3DNUZ5k9Vkvuoz7hml3ex5SBH2DpLI2WgkPSzRL5h2+sStKWnWHAxNVMKgAMwZglaf/LmGAQF
nVhzYZTBuDTTrvTUpG9at28QrhdxbWMU+tfYr+KVWs94NafvU0es6R0Wr6o83spmnblNFzQrszAU
Nxx1VGdAH636ic0OZ3BclTpAA1uloQk2a2UH+s+2zaVt0YeH0gD+VzTNofId+0bhD2Tx9BBg+om5
tl3eMHnf18CH9l1Q3mdqf9sNvIVMdzqXHkKwsp2oWNBEVDaJXxLk1nJbaQi2hq/ZEEb4R+Uveav7
K8l2vFgxx/sGEFQXtvusnOIN2K54H+6KBkgv8ZQdWASeGYIHTONYW8UZglkSKFZJ72wvHR+Mso43
eiX/tCoSzKgjdGZ1d9Mk+ABqcbG0dble0SuW3XKo7ycGmznXtwpmy02zoIS67mZRqywNBahZ1aR7
SbODhayLQyW4cQKdfboOeu2nWQEKkqxxUYEoXEydvonGjBMpi8HGWg0Ktna46N4lAeqvA6AeRlku
Q995ta26hGsdf0ma6FuJ5dGdnQFNU0dDXw914qmSfZ9ZnclXKnEIhsOmw0bjRe5+lIPmv/IBKjBU
pHjZyyWCafMkvUJjDZZlZaa0XrsnpU6FRpc1Lmc/Sp6Szq4fm3778Q+zGbzKBwzj2NJXo5FMtxvT
dcFoZ486ZeYqav4W2Vm4L8bKWuE/sa2cRLoPTaP9gsHQgxxIa0TBsTUtw+9miEt0O+fJwgm4AKfz
n1RUwQwt1F+iMsOEI1Vi9zknoseuAtdCgg13V9FicaXOYqoXg0EKqpWUG6/WpCkAGCAKc7h4ftDc
F2V/SBMawo2O+66KrL0HUyU2sVqNyk1fmaDhCsm4aav4LQlRqRhpheedO4gQ1jMgWPRdq6z9IGFk
TicwqP16NZoN6Co1vQursXrQYJpJhv3drsyVngC11dGmWGjYTaJiyp+TbdSftBprljz/hpy4RtnI
BqhpBLuOgSpAVthu0iAbNUL2HGNlvjGQtNrKYck9EPERJvNsxsgbX42SNXxDaS3dgelplkrSPHch
7r5WpP5Uh37aQhUq7pg71sNNkoVIOtaQS+P0GyyktT408Qqs3Q8nzF40fDrWjoXiWgc4Rw7Ab9vg
F5M+htcRFwfLaK2tL+t3utYwTOSgYbKKHm8xa407lMUW4xl8YIxmoQEfdOH6+x7+UPczX5qetdUy
yftuUTmOJ4njote6OyUNvkdR/NwH6jppml8aIt6Zod5P3aR5UzNvBQ59UYNdDg0E6sa0PZipXntl
1eDFMIbuZKWPY7scy42qT0tDim7HodiB3HfBkP0cqulLMwwPtlw+2DbMEDw57pQygwzW25uxSoat
2htfQ8fZw2L/necGEE/Did1+xqssB4iY88RMo95OAT1Tmo3vYySBfxl2dpePblv2qStZX5AeWEa+
Tb4zV7cDzkIu4OVymdXho4FXaGvkyzdVnV6m0h62xlR/caToZarMBylo12o1fRuCZGfm5eAJB8hR
dUkgqRJrHms7H4q430pjyuEllY/2gG/K9Bw5BChpspeB5PxIHZjXmSLM5QtzVwQxAgO54lqp9DQj
QSbJ6S4wok1eO4oH2vlgZ5npVkn2Vkk8tDwxbrpC/5mkQwYowpv1pF6EYwRQrJ83Sqi+Dra80NL6
voz6h//L3nltu61k6/lV/AJoI4dbggRzWFHhBmNJ2kJOhVSop/dHqru1Wz7j2L73DQdJEGACqmbN
Py2zE2GRSqSj2mnmaK5rNXxOivKnZsdfpqQKQn3QsAvt15oyaaja+ABb4klYw8Gw3ir5VipMnOyJ
+iEuVZg2wdq1IlmmJV7L+nfGZ+uYyNcsySKrBAemAuhpbA13L4c+hDtsh2IKXiqzm2Hss9JRDgQl
A+9hDFXsguwMO1tk6EycikW28/Rk1y/Vix4TJu/5pyqHkYyJ6xmoPOqsYucr7V3P8zd6MvvMIOM1
XVw8YOTrPQzeF8MP01msnazyXdCKTWvp2cXIMEAFytzT+NmAPqjQ6DwNusUPt231dVpyNgCdfqkF
6qB2JjAI6vAWp5Fq1TnZFJp3N2cxESEUk/wcObOKo1ZwUto1AJsxOHK1KHxLq8DWLm5AIwsqflwO
7cVslmI1UQA1EiqWkelaaLeEkY+Q64Synlp7PnQ25Gq+vOWKrT+0Pw1H4L0Z1O9jz8867/q4fut8
aMJ5E+dhGeXx/LmpxZ5Rs1+5XefDEaYzQ9QF9QEKGKoUBX6xGUynCAkSI2um11DDFJspxciZXuPP
rlWbktqxnKovLS4vTdMvK6DWjwrPj1XaUuYXk7+C9koFIoHxu2QJm1JEOtZl0hp+mq31HQLstrcy
azUsLJHyamMYKSZyM1IJV6Nqt8qxPuWieu0nrwyZdLrVJFgQ62OkWDLlevJZ43KvdHJqkkICBAX7
Yd7ZRYrRutjlArdwvcglN2QwaH394lczrK9+iYY2JVVqGlYBM8JKFaWFn8Tir9K+2cXZ8CmZvuA8
R38Vbtqqy/FQbZkXRn9B6GmLcuV7BYsSdRVDwFV0z8My+m95NzvYdRHlJBzKZzyzXSN499TZ9MQX
DvLSVOW7ZHRINN2Ef53e5bG4p1qUEF73OhoD12ij/xiD6UBY2X3ZIFeBIRpsb+ncp1xBQ0MvwPXC
fq6ssMkUs/Z8WjznZyurjpWBvybI3aeihuybY2JeLLYFgQ9Dq2ybwps9MRfnK6vzNkPfHXvadDgp
vAgr8Ymt6E5zhwLDncjjlCg8k8b4NFZjFY18D0Ip7962nTA3+jBMq0JzvydwHE4mZ0yUOeIvI5bl
OZE1VmWatbdBIeaYK29c5mgCiD0mcH60YQ5Nydo8b3QTz45BJ2hQ36YaSR0d5/qWk1/tehG8Wj7U
mbKHcjhx/LYMviwCw1bI6VyJbfJaN36xFqaZhH6hPass8DGrpuxQTdts0LpzoheyXtUZLQXlV2E7
VUtoltMtyBMVDQVEDrOBaJF5jtgusX7uWtnu9aEPR1ySyB703nJzrjf0kPdDV34e7RHF0/0jNlm2
n1Nsy9tAfVoS/5ub4+Y/xPkLxu7tVpcDy29G9GVK7s1SLp1e9HGU+8s+xQ13nY8QPWy781Zco2ZU
Dv4mDlpz4zbaT7dM8zWxuOpcK+gYiVFikiRre+U8W95obfvehtY/Ti+V8IZD3YPn41H9VAWeXHdv
i2Sy65IXK7EIVK8G/ZLWdCi0udya6ZwROVrdR/j4UJtK22vul1jwB6Zm9zwlzjpNBLt2LoNSJc+W
V2wyzUzPrAC4LMKEEoEhNKEZgmhpv1QSI92uhjSPD8PWqUtIRqI4wVYNq3L0j6yWuzW0BBiWfQQX
8wcjVHEidTSlP9BLe51kzgdUtA+3DE5xVlVHy31NrGE+l7YT0qyJT+nSo9Ja8ERNe2p9v97OVuUc
uiRdQqdztFCbcTSzNXoNQnm7oiEGFBaWRbi3Xh5prMymXZz1KhDbxPU/m4HmHqwG82V/VEsIwLPs
xyXtQlnHzdbQz33sJbsmlv7rEscvE3ZQ66KpWFEt0DOyWAeqs6YDAZLapr1Hp6f2JE7zPLywyCyf
lgLyKM68qWd/QnnQRfc/wRWqPlW13DqCVaelliyUTJi+pVFdKq6llDXbOm71KcwqE5vvgbjm2nLj
Q961VyfR6rBcsCwDMeA6XvqPoJScz5ZbrxcHAmdu1DuheeB7bbZ7vIfTm1wXsCHKwPf3jgW3QQ6x
Ohn2a9wSG+7rHeyICaeY3vb2mccQZuUnaUVj0aRX1hxuaODaUOn0zpA7F2cFJUl5Ml6bi8o2PZDV
tam9MxxH/LlpYh67aqOKur6NM0zWKtf0TVwXOr4T43fBHLuWeqx2xNubm6y1zuQND1EyGj+Hsmbi
IXoughOar/O3pMpe7cki8Iu8nNa6oNo/P34Zmy7NatJj7PqS0t53+L8AWxnAFqxvZ03OcHrM+An9
jx2aw226LwEHfKn3RexzNhpC36kCZ9u2GFaMGODyLiryNm3B0lTw5Gn+To+14lYbUOWbRcqt7AhI
HrPl82ToOxwfFixO7Tq6L9jf8rTZ0CR5rqtYe6vdmYZWuTyZdu+/5l66m2Y9YkWbnWxhNxsZx0fL
U7d4aZ/7xQ8Y8jir0pSrXE/tEwFs3Sq1aN1S69Ynf6pPWVDC0Vu454tp5/i9xD2sulTxaIPqlptU
6y2ySxjuKo0zx2qyTVK28cFnPkDgFvaVS/yjVwVb20q/4WjpnjIcYNvCxmiahsw6k+KqrKDbKcxD
WIVM5snBw9X2Cm1l2vfEM9a3Xtrx4abqlFSIYN2AxUc+L68NxQJmU+Y70zeEPb/DytlMxCY3+i+a
2alo1uZz3hj9JsgSe5Ms8Qibyq+uQDPlqrbwV+SUel6y7BUD14+2M7JtprpPRs08aLZusfZ6RmdW
cgS40IwaDJ86Vyt/jtaowsRmVagH7cEehq995Ze3FFd1LqzIkoSZtibWLfdAyN7E6oRETA0VKkt8
TWlz6E7S3FZL3If9aFdRphdfmrRd4V9Sv5WVec5Gdz46wemRNOLmy6WeBgxACW0mELt1VoNuJSEG
BDt62u417tQXJ7ZKELzq52zgTk2EvFhDCiW8YKjntTMMf83m+ObjRrjShHXOR0PtHmezSrxwENZu
trxzj4yOOZ0TWnpQMx0sh+olOzVK05/qTDP2FmMyxR0FUlZ9TuBA7ktZv1sTJKbcGs/x1Ccn6ClN
i1E/fcejzxhGA4POeCebF8MchufGLfDNV3ioSjM56ADFsijS4yDVVwfk9FL01XoZCn4YUvaiznbT
lwxhGDz2bWen7RaPLT/SlMMAB+CrISfKHVvtGEdQy3lBNMYGfmNWVW3VMjEdJDZOaPc51vC1g5zo
awa2IveLbCbARQRp6cxA1w0j0vVAMiEt4ueQBh7NUADtexsUotkUkyZkD0UBTG+sOqOImfrKkzfH
QPCwCA5DVofOWLgv9dEvR/cwGLW9LxiCU6PInvK0FQeziA9d1eHb1eTjVplChi0tm+1U+N5Nq6e/
cIh+sxvOdHvS+sjXs+Tqf4/Hu5pxFP25LOPPWik6Jnzs7XJLz0PyBmnw5M3NSoODmgZr1UJ4IjzI
GXZcxjdD5O2hEd46KdzkkM7DIVtYdvbuMoUGrp8nfSzR7PiXgUryQsVlHprJTa5Y9waHrhMnQ1Fc
qHgRaBBowMFYWMWoJ476YB2KaUJS2NMLwotfX9VtdWEe7Y6G2aTPFd9pTuNomRN51FyKQVeL4zCo
VbBzsKkjPyWc2tY/Zt6G8d1dmzUndJal2IWxfii92LosC4sbqoUnrLSvqkCpHVTsTSTqrm7bL3Zc
9lfdLZJI6i1ey94YcBLHoLKVt/bysYNGmQ+sUUe3CYNGh9ro22HuDd4ZnZZcNa5od8usumNcDZ+X
VDB6DtUB24JJSxR2fcltAKxbD0vdwBjILln6WvhSHPWDyk9jR8cjWfCoqoJFO1TOvGnFlB4GVxya
UnNe/HihDsiwx1eWfC7nOjnhbp7SoujaL8Joy/WUxnJjz+a8mhLtK1lsNEGdH5wBclMOp7xXKKWD
Jl4vGqzxJk7WQQoWMmQBvbCmjdyYLJIahpHBzJH5qbWryuGqa6Vzanx5rNE4rUcFK8kNZLD99baz
qHdamg/rzqZVx8f/bmeu/2LuLcrREx3X5eSXxS5LZ3unxdp4HGZi8rz6iTrQPTnSlSTXNbTf59c+
K8WmydN6r2tkcvPbJZQQLIHlVJYXl2yczE69qzFaWeQMdk1FOmQXv7Z/VndmtX8X4lJKDrs20y/C
uq8WDLEdWX1hmLOWId4K2B4YrA6Dcpu54DoscNaQ6oBzRB6vdRTBKxOd8Uabl+++gutW6RAs8s4p
VrORwlpy8vQwBWnKUHMMNAa8Ukw/Uyg3QERVG+ZZ96GZNu2loIlyVjpRkBX+apgXsVNMaMG9DJL0
bXeDObxZpat2GcyBKudEzoX/Duza0lC3XkEa3BAX3XkjNboJypxcPISB8ip6CkZQOEfH09ovsWPc
GQufmjbZVb2Oa4YLFsYq9eBBf171Pbkvo/+1aJNgrQ+NdmzraVcmuD8s/uxFaCzvfWnPCy2nGPdS
M15wDRXbps2ykPktIwmomHaSywE6hDNYahOU8Vvb0WcYa8GqPdlm9JfuiAPGDrPz0+6L8SA1cdBy
MsE1/ATDCQvV0BcJy6K4FluGvDSiMjtUNZ0Q1h3ea11+W0bIGZre0p8erF0W19ZnKpbyyQgS9TYX
wSHx4YEVRlGe4jo4yBp/0qFgcde4ekoIePDFaVoiPIZho3eLf9JZ7VcG8+OoEeszZfXWc2kPKCsq
bfp2eAya+uJvh8B41wKCMEX6U2+n70gveuw3cCDBCR/iVBIzmNa+ea75fn8D6v8Jh/8d/n7I235T
Vh4oMVJCIAD05ahLHwycvzEJzcZNoAAiFYiXLiC0Epkl3juxWx7xGFs22P036yIbmT1zwLt5HN1o
EsPBzzW+weARp+q467ycQbbKZSUt+cSVQgim2rVuBYFKH7/OIHARCp5D7usvltVSTft4/5W+/DTG
8Tpx5q2z0PtF7ghyyLlQJvQvSjPf1L5Wv8TVTi5dfAxS4//EcP0T+3d1mF/gHI5195Zy/lTX9z5t
fI8zYDMTDbtuF29bzu2qKdNDadbFLmWJY3hqJrfL5rOkP8f40rXOdGMKNIUoI9/FdyztPEToxrBK
y+lbAHa+7XTrYwDkuwQNF0TtsxfM6aYgny8xGdZ9hcV8Mli3WIhjF88sfEG2zfivGgPCQ+sn7qGt
fih6Ft/zMr2ZV6Ec6zIUiDuS5B6jMSt37Rg5TZAYEZu3UEHNS+pv3GogQZgU6nMyDIeJh5esGr94
lJN42uvfRlEM565ytO1iVgoWV7Y2R5Xf4kS3L+7wk9GTqsQuJAVermRkZHFzgi0bucWinZzgp3LU
7b8/AY0/OF7Q9HUuPQvHPUhl/wUBAxvEIIM7aXPJ2N/6oHkjKJha26LKTe7KqpzgT5qZewKKyraL
ryY8PLg/yTdbscKFUf9zsiYMUUlAWVPdb+zJh1XlN8VeXxBpMTr2uhqJMcvldtYIpSwL92nptOw1
kBMQSNFk67b16HYY3ksP5ekuGhqiXscNadFbeSq6GRmHy1kyO/5aNsV3I+lsiA3DB6DOy9jr6aWc
5oM2OgXepf68xnP/uwZOvtEMY4ks6l9dkjw3uaV2MCp/M85cEWnrASoBJ7hN7T8nifMVx745nKrc
wuKwwM05Vvm2tMwvVTo4W+ECm7WOcayAalcjYMpLDKYOvI1ex5z8oy/dGTvGVwqCA9XNpo4Dl6aH
xJNF1UkY6HRFB2XWod1oxtGPne9I96H8VjYUw7T7luQuGrZFfe05f4+aM7Bi8oxxb0Kqx3xUNVtz
pAfKeHkGBDJgAbwlWF1bTk2sTr7UkTtaVkjHg6ZyYyILzosFY+Z5OQz5dChqY/yS2fuUFOajX7R8
IUs9DZmZHjWzvoh03MeT4UZy7ClkdeVvuooQsCQndBIX62b/OGPHNCFpfPg0yOL2WMb4qfEx1l75
i8/9TyrVf9CE/k3i+v9EL7hVdx7s//wXnep/I3pRUv/4+E9m2H2HX0wvK/iHDfcRdSTScJa7Dlt+
Eb0s+x+BC0OJ9B18BX5t+SfPy7L+YSMkR8MJiouc/c5i+ifPywz+gcIRjh92Diz9USD8v/C8sDK7
E55+T3UeOlxYmRhrkQoJo8x377PB36a6wh/S2rLGASev1l03opLHoR1gVaDQ+NaXq3TR448mnqpN
U43ZsXQcKnQ9FySG8gK4BZ+HZclfm6as90YZywgvI/ezkBisFmb7DSjCCVGDqXOgBculAduiSc2e
Tl/tdGNcPjFIVFtiT6ddoOr2rSmMp1+HxncBNzlvvNkUhceeHB8cxknEk1DolZn1V7pnrB3mrPro
3YBGiN964D5GfVosG+KwNlcfi447qdlwUUox7UeMizePHaT77DOyfXHcMd9iW5LsQLCKzx0qmcd+
xAtgwu608oD/TPbaEOkGg7/6cEdwknxW45lKBC57bIoVPSD06oQXUYpMEDJsI/seV4l1Xh4bft1F
yHceQKhCOrIG8t8KmOHXLo/97je6x5ToNON+ub/498bHAfohmY9Yod1Dkszzr/1/v252cXEaJ9/8
85iPfR+7DD66ZwRLTUQ1Vmwtb9Z3DJPPsE+8N8lZcK3L+b3tLR5VxXABY/h4bMN5wzmrvPn52JbQ
nj379KtWj406pJFTaSeY0N6P0ztTepqzWf566IBqHhsTi5vSInYtx8z8oDrDp6CgpIdJ1rw3QVpH
OjhrVENrf59Qeq3bhEXJYysM+SWs8wD/+vuL09HkV5M63an7w7iKP2Jb6pfHrj7WcIndALzet2mp
vSoIslxVsyRiNKAWk41vRlXsyItkdUsIAisR5Ad6lII5XtKKXmCcmNZF5p4kAd5wLrJUM1tjD4a7
nMDcm+BSdR1tZHvRLrLy+6jqlvSKlgMBoybza5zrHeBiXV6r5J7hntf1Vc59E2ll3V6bSquiOF/E
NZ7sMpJ2PVypooqomoPxKgOZszWer5TgWVSxpLymU5nybpp+laOmbSo3sa6Nr8WbWEsd3s0NNhLO
/hUPAfr4dhFcE4CajTZ48ZXpxt1gn5be4qlwNhI7h5tUpb2pqLduElEwW+3qluJrsYmnuaWhZdE+
tf3uJmm3bqpO62+yIyCOd5tuaWlK0iuc+QY1HzDUrtVNptm0qfzOuAEbjByP+Lt4SgDIm8q5VfE9
3c9uvZsc8BvQ+iG4wQhseTdfu8W5okWZG+mThGLAdxvyJ5kpfDQBn59SMZccb2ieUidd1jBmrIs2
i+HqGem07yEvPh6ZZN1dH/cmPCD3c6Z+/PG84rLDdVnARbvv/nuHWavqnQX7CCjmXwd5vGQAhtjS
wOj/3JBOmKlATkNecN/D/vdu+B2l24na8889nFyaUTugu+SLGTTj7h9hmXIRFcCzQAg8/H0TYxsX
0Q4a/twAswHOpjYaf9vw+AhNddc2t9AFfx/lsSEo0SbWOV3MPzboWmKvoYePf24wCszru9S0fm34
/ZvAyazWjtOkLL35uL83gL0EkPBT8eeGCjVqmC6l8eeG2obVYJsjmSD/+QNasYsPFFrY6PfhH+/m
9YEG3ukbf26YakGShzWm2z/2KFJEon29pGsx4gJGM/xg4djyxqBCkrO3fKoMFe9GDdrYXJMe73ZN
qOkJugOVaZe2YhbMbD89z2LWT56D+f0EuyPWzf6LCLSoUp4LZwqqRGUkay5wm7ZP42CdXrg71vFq
m3j9/Apt7LuL/853vRqv+GgFe8Pq7bAXXrmFYTnt4Jp2b14yPVmL3XwTPpCd76XiTgxq1nFqfaqS
2jw1NIUriLRPjxvhj81lbBzMZ3nKhZq90WgZr02vK69Frobt1KHky+ukvMqsMHBjVY1/GL3q/Hju
cfN4MYrXhLDl0T0VdMCf+vIG1UzcYHiKNEzINSsSP7g+tj1uPJBfvRLZlVid4tfNEqj5UhKUakA5
VF2TnAfVLifoZmetk8WTafoIIvI4u3aKM/3fT41aWTwl6R7jgfH2eDoVvBwJ9Haguvi18+NFlkzf
RNsPx8erHk9Vo0cIYymQ598P/3huzqcaozNbwLv+13OdE/drY0ytze93GMzZJUg07da/j2eqZN4C
DZe/PuCv43XVsNcQpa1+H8/Fz+DIFPpSTNmS3COCtbMbTJGo40/eKCziYM0FhCmB/zM6btQtUdbF
5UazK/Xmzc6ybW1IkLEWLVNfvgdE4kV2H+CBMDvluzNoAq/4vt2Wk1a8z6yz16y0CO5p3K/9ktTv
hbegljcW6zDeHzJ/ilUjMv8kparee198whE1YTSl8MEYr3m/o16DEAl0bB5V8kXHf+5tVsNXnHPj
U5LihlTPJpFYU7+bm1FB9tPfIScv77bd20e3nT0Q9HF5p5k9s55Hu1sm6pMusvla1Y29sbQq38oe
dy9sr1mdxGlzGGWuv1cxqbjm3GWn1INKXNn0ceZmq2mB9exkY/VWTh+OKM33znDyWyLdFxja1dEu
Zjg1Y2we23EhWDXorfeppe2aoZffCEN7I9VPv7ZJPmxyeKPbKZfZRk9dd2sNHZwYvy0OSZXM767C
sMiY+v78eGhq1bkz9eKpb+XHTG17mfNT7vPHTK5hP7ekmj6+d1mp5aKG5sdSdeJ1nPgM1eIfKE4a
xKB8T6AWY1srEo5swpze457P5eki2PqNaI6LDUT4uMGhqT1iEa6/GwW4SQfvLEiE8W7hOlkapniF
yAxdU0CSF+CvrQWkZYlYAvrJvx7f25dTdwjyaQkfG7u6v7oDRh192aSRMen2e1cCvNg9C8THQxau
BLYXlknUQJo8ebK6dh0KjaKNn2dXm14d3hsKtvculE05sxjf49l03+cZhDloaS8XApYy7dZ3/jkR
1ZqEplLF3jv8qI02ddVKpqN2ymxW2JNQ57xynmxQ8OdEdmdPhynRlm16rudMP454R0VL7B6DOrP2
enUdaiUuZAFVB0ufXxLaPqaT2+fEc6ur8wRfczj77rx3e9qeorZRP5rw5Arr0DLzYFojtgpDRQ1L
1VFm7p7xG3P5WrrHx73HTWNLrCDzfpPomrPNRkH2DyItHSkXekbYSqn+PaZ1zMq+oVV7b50BViRH
3yfmAt4cb/My1bNziuNBP3h1sXUB/zZpnvi3eSCaFTXkEuK/Ml6gUnqm5n4Neu98FzAy/jsNXjv1
9Jzr7rVog8/ABdlrLZtyL9LipQ0w5u9SGh6llt7sVuEvlQxjiIbmKJR6tU1a+3IG4XXreg80aYTC
hPRQ64TyWaB1YeIvT6JQcLG6AJRR+XBWzK/J3DCIe/oCid+E0tdaW5zN3K2nhktKCpDWuBVAYb/v
2udMD5fapSwfgmMdmIT5gY5obnO3HRR7MorXup9cwB5UlPf+zzaGgJUPctuBQGEyjuykdM1NHJNj
8Vaktr0FHZigJHffVO9GNR20wIPhVCwfQz04kYj9n7Nl7RrXM1cBXJsY8Dixg69zbPxwlvPg2U8I
lLtN3HkfM17e8t5e02qiL/Av+hBdcTCXoIqSTm4bq9OPsQBq6u11aQL+xBaclKbS89VgQpFJCNF7
TjuIUW0vVmgy3q1KQf+g1DWS9FQ7kD9tCEnhDLS6ltislHkPDCPcNdMcDGfRYoRC2DdwdNSNYwbv
0753oWFnAMMzx3IaNnoR7PFmo8e5aKGTAwac2qXfaLrXHcEgJhoz2yZwSRkMzPwM0eUHGV55V7/Q
knc3jXc3mMSIuJjMW2tW16z3jJUZ3Buk0jq2QiE5nHNCz93PlSCC0ukM7J6zH04OC6OYu7dOyXUW
WOmK7i0/UE5cCj/Teq6VF9owf3Cej8xX5AX+KlvmPvQ7cVFNJ1fAagQ0FT0q6rlAVF3ssXLyiXg2
nxlpdyW46SoZXVwsHLExPFzG51F9BJPYByMVBoz5YDUCiF3ijtOpdAzqShAQqze2ZTYyiuuf/DFX
IckUz3MwvDga2Izd3aag+CTT3ARMbC72OKDByJOwxMHuqBPJpgbnUJSQzyaz2WBv33AtoiPH2zVa
DNVHOV9vDUkqdJGwrka3zLbtpRF1gLsor1MMtZzFtdpMCb4hcBRbnYA0Oyj0/UviJ+MZdX5nt1sN
UiAII8HgUOzrVVLXG80aPplJ/tUIatQhWXm1pzENHT5jWMvS3cLw0sK5WPo1YIe2YST36Prhm1np
IQz15VnBzF4IC9oiB4CT1/6FuxTUrV6vuGrs8tikLnJ+WR8s8KetttiYyoltEWjdXk0Ktp9Sxns3
48SB7v+EizSYl0G5IDvja2fa8L89lxSFub2Lw7nIbRhOcG0N6+JoDLW5MrKoLx0KTl2eEl/SB1fb
IVnmiyKZdd8V0xsUbfxicxEwWOVbt4iLr0gB8k3Cd7Baakhv6eoSOjqLs6WhInCDN1Y2nIqMrE91
EEpfz58cVoE9gHeh19mxgmYBcE+bp+32PcRAp+nFYUZPU94DWRPo3MfGe8b6sT0vgftipr51km73
0zLN8mIncMwHve6gPTmvzkJXIB4KZ6U0pMtxYG691CC7rVflzvLqnY/GrJzsHhOrS1f4ZuhDug+9
fjJWO/jN6c883bVtkvA7+9YbQlC4y2VZH3R7x6BsnVPIUYZmb0QDjZHcn+moarTE9oL4t7OeOs/5
ospDigOePRsf1WymoYK31Dm6feZYem1DJ0vvVNuBBoXJT6VN/Cc2EBc9sRHqo9XDU8PlYCkj+PPa
e6x8Z9d72tnIA1QgkyXWmSJAHjwDC/NMwMeygwukO3cfTM9DqZpTY/2Q/oyuAr3UGpSkWDlJ5x+m
eTjhBFCfUSoei9KvD0Xm5RvHN9+mMrg5epC89vdWGLjncco1K2z12j07rZ1B4Jb6jn7Kjk67jXqu
WICM4+yUOD+zQp8/j8UgtlYg7omYq76tvmuVo+9w6BA0FsTkrNya4IjkLpuys247VdOHmmf1nJvb
y9IObuRYcxO2fhM1PRHqjgVbOUbztZMx4H5QJJC8vXZfS4qbsnTCAqyafxzfeFmSY9UWBahd91rX
pdjHvQF3bjH2jXFnf+NwfMaC4WtqCf3qQw09BL28un6iXz3aX+4qltq3PM7TZ5IXYAxKHHkC4fhH
qdnGJgmU+U4q5NvsFfXZXUYNfQTh81yvf3Ujl7LKultHk+wco9iy9NgjMchMtEPCZBem5C1sjVTz
NoxtGO8PxJIqO715Ez4gbU8vIJGJzjVtptHIr5aTNei2CfovYWtXf8y40YP1eK+7+WfV2hqFvmr8
Ej1LhfsIGlBqgFJKQprm56ReLkMypLeg/qsthL+RRQXFHXZ/NOiU/Ib8iMEfTw1yA/6HGC1PYHyO
+/yIw7OHc7B015rLsJzhuoFKE8qPUd7gM8p7A5DVqk/gvdPpH3OwN1v04L2HBvDepqP380HjoYlb
LTTcFmA9G3f4+PL10rdA6GA1DWZHk/E63sraa1ZwyIrVAs8TWrE7Y/4ZeOROJyi96eNyLMv7kY/k
/PCjrFSsPuwqiKbefbOM4X1a3HjvaGlYK2s5LunQnrXYZHC436OC+ec9DFS0UK/7cv1rA40ZGOn3
1zxuCqdsjoGI8cv494a/3TURmHABmSPpWPdd/KT7td/j4eP9pCm1rT25n3+/53/1OfImOJEN29OA
/Y/P9/u1Tl2ANnYqCR9v07pW+a9P+u+3NXUanUmMYc9/fBpWa+7/x2P+74T39wDA/w6ROY71R59m
4n/s+/Kjxqnl12Efov1f+/4CZ7C2/Qf2hIgcceW2bQJG/gXOGPb/Iu68lhxHtiv6RZiAB/KVoCfL
sXy9ILocbCIBJPzXa3Gu3FVIEdKTHmaiu6u7iiSAzJPn7L229xeQluvonzwnWJr/YcJ33b88i6l7
AOiNUouQh38fzrjOXz7fhMeFobzrCiAw/zY1+qfp2n9vwvf+BiT9p9kMBn8I9yhbSNYNAmY9/8WF
3yhQpoaVt8/ekF+c9mAK762zK6r/hOKRrsWX7+Wfhpg0AbFI29wsXc9FwE5mogCpR1ftoBmVYCNg
R4tHjUd35RrzLnP66ljFOGTmQe1tD/mNG2KpqNwQbMX82DUVY+acY3opPvgxJm7qFeGefVQZeDWL
BUCPGMxTgnrN1vLguk6JlWN5cR30wXE7YZ212OeFGfUtIDejpGwdrflLSgIvZt09Ewg9EB2k8Yp2
AUL7qo5CG88gtmm21ORc+T1eJcmWTF+wrArBa/4Ac1Ey9nQf5hAf/GgVf67/1X51YufM8X9pTiQN
tk6dLfj6hdikya0c+LvSr9P11HuogJCkhOVrRTduJwOz2Jpangf2CBz99YCkyQCh4WCNyJtLlqun
SnynAP2iRaWnRaMYMOtXRkJbTgN/quULM/tHo9WAkqc9GamvjgPfpQ4oYoKw/KRh8xAu74mmUzKk
W5HGR7lkn1mApDis5FnE5oubNld7iNyGanlvluUzQ6ati+axF+XZMDmfeG1m4i7GZD4tlMuG+ggW
m8W/LXE8Y4YYY/e7VZRSdh/WK78uUBeF7oMjMY7oxgWZJzsgf8WvHSJsnChqzK5dS1o/9EnVtyFx
bWdewawO3ZYXdyudqsckGG5IWWgICmHmHdrZnXSNE+GG1zo3/4wlNtZs/MMP+8wk7si+tvYlUqeg
DS7B4A9RXyDc0w+WKpyN7dYudtkyakfmag1CSmTe2XDA+rFyE2vLFMHaS4piVFzOgrgq/y1T86XO
N2nY3qNftHGuqnsEiS9qUZ+JnbuI3eZX26pISRLcfc2g0Ab40t2mYbYbaDH0RcO9hg23bj7Mjj/Q
ZfUx2SiusBVI5GueSfGDV8lq33IIIH9/XQ/eJtTJAVHYYzUnp3jpMD1X/Ou0s7+T4TK//G3qZsf6
sjILbcXUXobS4obqbsxuQUamw/1Sp9+9ZZyIWsm98UUmLp6d1H/qq+zb8DEx6ZbxhV13q0qDffDG
nL6grW9HA/m6JrQb7Uob5d34jXNsoRmDDfUKXxKz40fU3qrHgji0xkzIRngbaGfPQQrbR6ZBJbbF
t8lt5zZ47hBTIYkViJdr0KWGjIZEnX1jfrGnC/pFkDlF/st46VhcRe4eOkbDvxMAfdesmKulnd+k
qe4LYamVtN9pS5KkDGedC5TusTd8TjPZSz55Sfsh2dEE+0ysY7PAt4gRKu3rF2saCE71YCWaU3A3
GvZD1tObmxwKN+EZqyVI9LqpB3zxNZCL1uZKJojKMUYleudpXgRK0YCzinkwPFLtijLqkqA5tl4w
MRKuP/KCLqRfjfPebJzTZAnC1XWbrlSuqb77N4RvOzujy7YIZ48pEdvZvK3ReKzSRGz/JvmHBAYl
5G2t66n60DEXXiG5DsxnJ68eNR9Q3mDMNOV95tIf9JJNVQ1QG+S4juMSJ2OKANmWn84iL4Ux0ROJ
X4U9fLtuee0qOcb1wH5AOWuuGntCOcuLq5DxFKBbzTRk4Syzz6BKTjI1jkTSP0IkeTdS0kPoiBAI
/kzy0UNXFd+28p4gzz+ArvtezAcm7jQ+pCqIcmjuizbf1HUQrgCpYZiTVEPteHCl/ahMie0d41+E
jH2vFfYKo1rmLSEcfZZX56qcjVXQxmWEq6dc5XamjuY2JvcKWpLcG1dwRuvtu8lIMDlXj+3MgmrI
TZjbh0Cj9pyth9kt3hMUiM6AxXbg+7mtuQkzuNe1z1VmS+JdDjtGXsNK6WmI6BF8Opl5dp3qgNdn
hn2ATV3nU7EWcrwx6F+GtGgWH38jsw61D/yOOcJwyRpiHEsFY2XimIxT+62XvNJYFfxFlEFpnbMg
ojXN+FPRjWodQg6IglbIVT7TWly8buvjctgUvmS4mZ8XwaI6edf7P2yJu8rJmaJvzOEgjRGDddaZ
IVpPRxCLYsvywwfZXCUL76wIapVV1YMo+PCwIScbGbDkZnl5btWMtG0g9hw1RwSrAwD32UqKTx0n
37lIaP2YHOm1o+8MHqoqbd7iqbovWPRGOtiL5x8c94FhOye7WO+o/D8mgQOR8C1C2QISxlsUg57J
OMi5xObP7NF8LrlBcR5kv3Ho7kTsHYK0PltBv6Zb/epM+QE7aZLfYUhYBdQNToEkAq0+ZrB+lbXV
hWztaoe8gAPupQ/RGtgJL/66A9nmQoVuLC9lOnFOm8UaZhvepiTH7h/suGzXsw6XoIqnF7fF7edh
hzB1+j1k480wwB3F1lEwKFh3PhvkwBWIyrzOWf2ZLmtWXxe23cqW0oqwRKbGRuMQxwXeVTuLqRAm
pXc0xwTjQNZy7PatCJNPs4Bl+wRNFUxXbD7wSSUgJbocWBdgmZoPvPB9kjPYqRz+mVtQH8BqsykH
8MuXUBlbGbxjBfSjMAPNEhfiRWVkKuRAghA+es3RrePXzqgmfPhYDEIT0Rfyk5OTdd6mAYBYor0t
Qtq0HqBvCiMCX21LrwtHTWvC13mT7UBYd+CtLcJXD2b2VBPHBBWxcVblvkMkiW1WM90u6+tanK4M
m+cN+4KfRPmAazVejnQCR8TbwZdpcXcVHuZuUjXOxDmZK98twOCM/i/Nq38Ex/yf1F7/O2bX//i3
rj/rPyvJ/vVnXxVU/1/QLpca+n+WckXpn386LVz/9j+OCrb7l8mNAFwdYNc19+g/jgqItTggXHNf
KdVJQkVB9W+8Lr6EjAt9V2jRavCulM1/1XEFf7lXthblvc3pwzH50v/hqICN/Z+BngGZEiSjm57P
d/0bEfZfzgpq8Xu3sXwgh91JTAn8ubw/Stt4GsfwZXDnexV6P6Y7n+JBbVrd3MRADXfQNu2ub28N
Fe9EXth3s9Gs4phK/A37Gl9n9D0aZXxu1Kvfo6HMR8bJC4oas8RoTKMlMBbJhlYfitpSe6cly2rx
K/zm8Q0UmILtLmuizDbo9sXDm1GJTe0HX3NL32zuvfUS0j+1Sr21W2IRFk3fwk19vrM6Z7rzT6kb
37vdQJwWtL5eji6PJJ7yQgj09nkR1fE+SLXctAxUaDT7TPGpeK4PUI8kzBeKzoYVbPxswUee0fjx
q+Ci9djv86Q+mtLadYMT7HjxA/2D5Wg1CJSZjm7wNb7JFJRGKJt4lRvAm3t2nKWYITuRMDZJ5LPQ
T+DnTJV/yLCJVQdQ0mE0ThUdyvQ7UDTCHavehcV4Guvle/IZLRRN/R3Xn+h/4G/Igs6N8l7kvHyW
Q2RK+Fpl/qUtEEqFw8e8GA6Ciwmp6VJcynjeLBY4nulq3Or1Ki6xOMeyPoRe+WE35mNKsb2eKvue
DR5Ja/aT2sEBbs2pCPDetFT+vRdsssQrnnKUa+m1TTTl7VE6pLWG188oyLtdR/h4rSqGRIbxB7/t
Wgb2qRd1cwp9cAIhlIlMl7/JhGRvNraOlZFvwf7jT12z1o310M5Lw34wBNtgKjeNX2yToLsDmwRz
1yg/VUcf2rWHYwi/cuqu62E116vMYv3r5xCx9mSsKbCOsYOwd24wh82zj22T/lMIzzib9dtkTS9Y
N16WMXk1dc20b+pfnRFHF1nAP+6cPXuZ8kGJj6cUrzAYPLgaJtCYMfdu3cJh3j+SCu4V/qbUziFP
RL2yeexubcdhIyieMz8GlzYmTIRL9t9CrYZyOgSu9LZjGBA0NYXt3odf547NS6hT/zAY4jCLtNkS
hUuPfDl1ygeurPmgFe361EMk59cvXTti7DUxY2pCa1tRQkkbP5RAYdHYOI3SxMfXxat1/OfWyX9l
CVBsMkFssWt8cBk+wXqmKzsP3uYJ9FMxIVvk1FpmxguSYJ+pEdAGnRpcSE3MmDv531O93ILV0Vtr
8S4WnFkCGqlUbftc6Q+vX+rI7IOftF5W9SA6mqGSqWhlHkekoVEay2fmGZ/+RB/AhOc1g2ZpxTNO
xruErmjkxmz2gf9ZgiOr6uAR+aDiiWvvXMQauZY/SYlqMk1Odprf5TOqj3R6TEbj7zihU4KVRVf4
rRx7nSKySPphZ8n+o3Yh1HSdvGdk+acI0XEu6q4dEkB1bXNkRPDsdcUdkUhru+R57KTXc+OkZzy2
KvIKfdc3+UFMtkJU4b/jqGmmsdizje+H/npWnvwDKd0bR8AoLFI8goKrOiaqPfr0aKLFzi9Bjf2P
2cXN37+pQtr9Nlw2GnnXH90p2Hz5iAypnP2vGUIB8T2ac2axcpRMtygi34xA3XH9E2HfqDQ9zDNS
Aobb2ugeUAdZK9+rPzsv2CKytG/sjklFYTKJygnsLtRxidNn1OjxvpRbG2mqQYIePPyf0OSmV0iN
Zj/dM97xN0OGmvbqtk7Hodml+vqDzaPqvJ/RMu9zdMYAAfDtm80dBfJzb3NSLOZrLcUsYwUDmRzQ
5gjzkfqPAqQUKG/aGbBZrJ7mMMATihPYavRnQtFe5pMTUTavuyH9kaPxRK4IIDAXDEGmLgMlfRrT
HPpcHNBGRYpW1El4jsKZXcH6UrNzNmKcX3iW0TxBctEEKQLjxgoLEcFmwkuVFrwzE0+tft6SJHqI
u+aiTOe23wwyZgmnJz8GzHuXhiDaoL3rluRLWGPBorOcmwo4CyEx90Ftlsg3ZRtlw63Xeih2Ts0U
rJa6urGC7CNX/UdTCXpm4LKIR7FG6KiMCHvhMvhN5aUxlzf4usfcm85pl/0KszjES40JsB5P0EV0
BGtgZ+W7Vhd3vLaYb2sgZWDqlcPMGA0KXG8iqoOU5Odxpi+TA5yFFkcSi35YPOzcyDMRlziPY8Dw
13Sr+exh5QSFWazMhDFKpuxbLZIjB/ejGfQvgqfFy2kxOOADfUIuh+5c5W3FWNunTeOlb4PADBPb
9ssyO/eMbp4VeOkabhOtieWcx3M0e+NWTvZLNRi4lbNTFj/mbAk7xLPuTrKEBm64b8MfK81XlW8w
ku+ufRrDz4CoHINguo4j6DQFpfeSkM1LuxE79lg867HtUAlVqJRTfI5mXz/nSp11nwOm01C4/H07
Bncec+h1MzjPkwccR/TVZztl53C8jiMVYyw7e03p3E2Lt65Njl+xcDZd+FON2KHtBENkMi1k99II
MRZjb+eOT1kSZYGIh5Vb2h9S+cY2mHHbXvUOmnsG3kHSP/djEG+HsaHlM9birCraNfgam7dhnSPa
4xQ/WHdOYu7T7GJydF7J3lzWCRMgps2lWvUWzljfwHG1MDODPp3b237sLgjAilNrlp/NdOUyCCaj
sSvc40IbgYdnPi0J+6wkZmUTLAPU08V9xexvscSLL+dKlfLbeTzF17nMFXwX00eLYtd+8gwL+Ffd
PUpaDu2KhXBA1UJETR8ZCVJoUlzu6ibpIsaa5ga9A+g68zwAdwg4N1iqQYTW/yS2l25y40NKXUKs
IgEFo8hwwhX0xEKc7ZY43vizNPcK4Px6MOb7sYUWnJWQU4T/1dd0e1s1Pc7PBGxmETNXwuYdOoOu
haPbzPa2Nb/7WHf3nSFPRQGfKKGeiKRTrxiMlky7x19H6R+N1avEw7jnXfq7uIRj2pmXUPPAw/JA
gGn2xFNmeuckdLTDMT+6MoXQH0P90emyWgYalfVVPpMyLY9SSyA0ga2H72lt+RyxnPIxHi+p19l7
s38e6gW+S6iuLVFdRLl+Q42rr5UiqEW4e8bCPzVHB+Wx9HZWwf6hKp7RANcTDeQGhx5AB/oXfc95
2GsKHrgVbe9LW3Db5q7gdJZJzmETYgYi00rsvzAJk33ny0uALtcNH926g5oal9tE1V91WESUfGei
kSPLiw/XK6eQpIXhK728ey5yxp7cHLJmZmUR7T4Jxk1rVg/uvDwhgDlmTbd3pXPbBDwIsXVX2wBa
7CS1VuHkPuoxbKgCPkA4/uAaW1vTveuMG41HkabUDKYCm2ZWxlt3xCqcjfTonZOdl69Dae8SUX0C
gTqNqXUf81pN1e2VSO7ptzz4M/NLgtpW2eBfms746OcWXF12me3uW0iXd5WOz60qaTa2/edCA6YL
nuIivxaB6iSF+cC0mzzVZYFRFbNpxsGZHO+N6dV0Hh1rZdTh/u8L0OEo7+r5z1ynu8zrdoVZ/GAC
NVayYS0SPEaYrevIZgSdtq5YS0ytxAKiz2iX61HFM+NNWBnPXkvXAl4VIfGVuaFrfZZ6/CW00oIg
OqwnMf+Cb4msQL4K8K5rIyARMrCqi2XdM737nsRh8KvfeMSd0I75jWiSb8Tfp76fYMixkaUDsu40
ipF1RkXuBpEX5PeGyt4MKzmbyXJLNV3tmdOgqqPVgvhho8K832S+t5MDDwICu2obd3O8puwovDQ4
1w7AOAM92OBZAB3hrdXecHSDdtyWw8+wAMB06AuvQzvdhwVIT5/7RXhi2dNSvsu64oZBwQnd3fba
A2nc4uBP2joOpnit6KtBs+ip5fQjdsZbw8dCa0g2AxAwiGnE8IQO2GSJyx8WrJ9F4L02C0cunm08
FG56LDBKhF1zm0WcDm+HAlg7jcn9gPaGOcnOKbOD08JDQp3/stj6yRHj95jg7/fdexBC+Ypdhxd1
fdKuZ0AsjKIgiS2xzlY8r4y5O7Rj8mOFL/5glCvRtCeb5Z7KssFszDLcxsVustdxnn8nVqJ4kAIZ
VUV57GpxGVrnu9HyaUqQdDTEiU3bpC5e4mH5nLOlA8Nnk//hfg4ZjOQ+XiRO0xw7jQuXL6b26ChU
sHD/MTI74iZ7s5t47RbhsVjYwaWmfd8M83uVskQkpvXbYL6kGUTpq/LDRCIeNzBHWFAvx7n2kS/V
t+h+n+qi+nGWUO0tohzM1l61E0z2JfAO0/AEuCpbNwXJD2K4V7F1coaBfi5Mn7mXZwdpZNTpY+8b
EIIG55jQX0CxcYWLhd0TjhhmKoItSVDZwCXepJ07oyjONnFa08j33wsjB+LHUlG10dBgDg3K/hcV
z+08zdAuxhZFKeiMWZ90Zr6OKq8BLmVXqBIl77IcAz/9KUx1kzAlkle2Ttr4/bGox20vPffgBuPj
N9Yx6GC0IneivMC0QnnmswPGNW1X174bWigdgo1+taTzMRPzxelMOtBgr43w2exvF9fcB8L9KKvs
J59QsM4aUaGWzAvKpHsrNB3wundO3hxgcTfSbe6HkavnfSvESw2RIIJ1s4oJvNOd8+oRr8GFIGwP
2XlOG8IsLk7v/FEJpN2FsjqcUpplk9CbYryuZra7morwZqpafxXI9rvT1dPDaFk/UwUTJwxWXj6q
ExXMSS9OsgEi1/IGCaqCwVBtCwn3IK3ga1cTgAtAcm0+Pg1UWvsqz87Kbp0N+04BQMa8jFfdf1Pn
j+lkCALXFg4hc7OeLU+s6G++10tzWyzBE1qO68rWbCu/eAxVTrux57YI/Qc3rL4WLcVqoBRBvzHd
VamUTLtgVV/FT3SnzkbbvJvyxPl62hQqXtVh2a2h6qCrXpqoGjjVCeROqwZExWT3pwlhpFIjIL0W
Yu7gAMyt+ul2GZy3eY7POkdjpOzq0fPZ3sQ0fuK7Ze4DJtSM4w94pYgkB2ZD7jJBeR7Q9lnzMQ4R
C1v0JI/VOB0h9Ywri6QzGkJbYVf3+JNPoH9eZ5rnZb+gQwTCTZ/l24Cxynb+ZCzlt0pRW0NiVaJG
kIlZyxzDOtJ1ssX9BbGD0xpkTbhIc1Ve19VDsh2t5gcxGwK9kNMxhSHQPH+59xf7LhBOt3IC+skl
wvSEY7az6lljJ0CI2HlsIvZsAB3jmG2b7iypl89VyDlADd23CcRr3VtOsxLo9grNmM1LF7CWQTNs
7dx6XJScGA/4v45/SNpJHtN431JnbD0o6RR2EIKwiEhZPlmabOqKN+Wpn5ZEzWMzmeY6Y25J/g5W
gp4DWwIsrFyCfYsiOcAzdaTdkKuxIHtoeHft8LUMaBmpWG/MyjMjtGPzvejneOfnFUfTFmVva1xl
q1o7rC6JeMrY+LP4HWTStEd4tc4rg7QnJpdmJTepWb8RL03H23GuJUf6Z0nKdWe3sD87sTNc7Jws
BnzEoEhsT0MtMjn9BOZ2ZDQ3G8XvjIWF0Zv55lYvnHk4UCZIjZac814LSR2K/myVz0i1QI4jorJo
iCQAC5HB15uSGQgnouBtyN34qBf1LGR3bXPYb1WpPwpD3M6iema+cxmb5VW1L/g/XzOWD4iKPgfz
kaXJMX48lGobt7Cp5qq8XrlOb7BUoqnUc/Obt7iyqMziDdTkge59esrkdLYqbq9lCv9gk2EI4Qxr
aEiXPEWyUDET9jNjy0r4mI/xE2BnNihHfeiXmviCVdFN4DUUomU6ixTiM22LfFw7Gkl3ugzmGqzm
Z5FUb3MH/wCrP9RczwjRdDpZxAYbQKKN98KWNrccgEc4EZdwWLqtGpHfuVn/Our40AWoLwXLob80
v66ennGqs69NXLmkphg2mb848mxTTk1u8S3MS0C/pI6NKB5hE+fjiDiVf43x0cZAseqkv0SiqG5B
Aq1HQXOUWus4T9n7iJeRExNUJBsvp+O9ClfGNMOmu9YRP/Sn3s2S3lVdMpshFwpcg6tvjIKnLDeN
etf2IyfEuD7ivL2QVvYT5m8Bo9fdqNg8nWbkGFPcKaM+yk6pKJfxoZDgaNLUfrOT+kIZj2emjVhP
n/BbvDRNcJPCJfay5rFmXL+E+3m2PjhA/AoHd1KTiT0Rwndtj/FyaO5MBtiaHHIbWZpXAOM0k1+R
Zh5HV33texL8YhefnbA/8H/cF9y7/uiC7vfxG9mIYfJpfmMoRMNLzw9zS/2OCZfknuxXwf/ajIHr
HFTQXDReJyGycJ1N8ZddTyR8D1Aqr5g1ZoDh3B+yXqRno/ajNCVxIVhITQrNl16Xt2D/7hPRwpcR
0lzPy4XpJLBM3b9x1HF3FjLaqa1Z2uWDOQ8HWIG3WUBlm7UlcIz3GYHlIfYrQMZdEvU5q1GS4dhe
Oj/SIZNN1w9xJwkXMG3b7L3G/rYGJpATakFCuHjj2IKWouH6tMunMEK6Xtatjht6HW3Ou2OHoE8Z
o/XQe2NcHub+A4g2JMyh3dIn/5AMrRsCGw05ctaM/+jFZ87pBi+yBa1U+gMuGg4zwZS92nlmrFI9
nAMXcbse/V3und2JxLwxVp/cvkwUOwpd9oVhZ3dQClXS3Av3vo9PMhmeK0d/Tk720NFvQRWyGYt4
2iU22ObKfRrzhJIeIbzGslrDKAyS5MuFpxO1HJn8gWwAg0cmIaYncmhOmb48o9NWZGap78qhtTnW
1Z3F6+2a9sjyQBrB0IJr0/UP3Ax7bbWIMriJ6dgEJyafG/OKxyvH4d6xNdQpHjrv2ir0kndGg4eh
CNgYempXFf4Z8pm31aWnUhz9gKAQP5ddpLGExT99DCxGZi4yIHa8hJSvrmcA71NClBkMMXGT11f1
0sCUrzbArcLQ5pjObi81rd0+pNMew+vph4vO1IPNxLaFvngGmFKQ3x3foB29H8J8W06t2MwcJaMc
udIqHPu7wf/pzQ9uCPNROflx6tNqMyM0T0LkneEwfeRDTFk1hrelDyY3kKzsi2Xvk8Fdp7H3Mthc
/XjMoq6x2UdduRbMT9cgSnaOR4IlyYSbUIUvs6ExRbrAcix1W/gmgU50onrh0yURtGL5zJxEfou8
QTKij0UoIVy7yY0ynDURY6/XL/aSrl8tcOgEsDnzV/i8eASJy8sJmmmr+ZHS+8+1i+5Bb12ZVgp3
MKifGv/NTOIvp7CGvb1YvzYWW1qpGb04eTY5OjrS/p4JZ41yXHe0isJIlzMkl4WTb+Xc+pruX4Mu
YdR43SCgRVMJsApD7804BXHUjz7TWkMcrXpxjvak3GjO8gO4OyIGqmKDuaKMisDA4bdc2T3ew0Bt
gWBg3hE89zVzmZvgvYlbkqNkJ/e1Su6ylXJN8XgNCLdtaIRqtPcyz25VR3PEyafP2ArX7mCgmKhQ
KznkCdEuRiLLrH2YfGeTqe67Wbx6bYSUZ7X7WS9huI295JXeBNmXU37bgC5a3HCELBZ+x5frVfLm
njYeypV1YYov02Nw3xBiYsr4q/Y1vHjHYxNqfr1Zqshp5l+39wOcGykMgG6Lsv2xdPxXQ5TEX5YH
069isgpLdmOlnvOxxDTnEyOglHefXT8PECb92rQ/TN95r1vnLS05ChYVViY7WwSo0OXCjmKSUUME
got6uQQ3qrHAVgH2GSN46UN2897leNKVMl8Z+OaxpYg1vCSKkb3tpLdFz1RTM9UcS7mPx/ppMrlI
xCPMvonSW9FWdxCj7Dq4dB6UGUqyZD146hc58SnD4BuKvtmULoGPsWDMZ1bbIMHoY3OWqbEWQT0D
oxXrKfLRv8MJoOnS6FuO/XACnPkS2xhPuiz48qRQe407ML0YqFsog/JrQxsnVoahjSiZSBWJG1U4
5sY2O7QtYkpFqz+pJ4aBcWPvlutvAco7i/rtJzNdVbO6ZJXxJ2kdf99Z+gKead3LgnyHt7EkiiXM
EmetLaIWmJ0epWuvcU4AParFgwlakt6sSGkn05TxA7ioC/305BVvZBUZqvxKOaqvhp4zQW8V7sEC
BIwkjr7p1UjqLOa7jewzwrxw33axOiTmjVqSY0Pawz6OWeIs7ZnUixLfBqVnWDNTQ8OSRKku7l2D
cruYP0IKPxBfdh5dY5R6g7q1dxB/hfp6KkfsZSo/jVRd3jsZI6ak39qyxlxSp/1mTiymYeJ3HHS8
c0amK8XiHzrHDKikePhdF89lK8XjNKao3Fvpkx5j4DUU65GI68Zob5LcxO1JBJWNDF9N8WUyoSMm
nKJhVHGxm/R2GjkBID9nKEaQnmls3HJOD/BiYdzpXm+dBrurtdVJS+6ljxwy71B78LLzrRdz+mcB
PnDTanyp3gWedgh9F1vPXNPPpNSm8c4NR2ePuIsqv13KJiQgxw2juAN2F5TiLRbhGlvusMbqhr62
bjlEZ3UGISL5SltI/H6FN8ahXsEzAxKaIChK2TTPtoGZ3zLq2WSusm4X/QCNSDwAswof0mWSOye+
es6RClVS/bZaLBfysLPjOOrTqKYHAXFomGb/pq47/Nt4uCtlvNKjfMvTMVxZRfCnTSd8mNf/VaJ3
d3PPYbsk3NBa5HYu2vXc4kryyxDtEm6+xCUpShs3JoS0VVlZYjNi9CeEQ/X8QH41lgEA5qL7Q/GQ
yB4CZYt1yyV1KY1nul3EIGiDbkHeQyVcleQCbi1nvDfqQxvr4AhsgGTycrozC/KfFsf+gImZ3pPU
gkWsCEsWHtlsTVrcuSqeyfy5Byx7Ltz4xY89e1OImvaa7Vhr5h+vbdcO27AE3OaEDDBDNr4hZpLa
yyW/MUrf2fPsVptqtB7nPNsg1043w8SkMsxfZWK0zLpn4qyL9wk43Ji4jC7w6dxwnmpPaYKCqDPu
jWvaTgrqsMKlfoDJ/Tj6I9sbB65NYI3LHYaiOEKUJzeNkN5t1VfAOORA/sD1t2Hu15twRnIp2fDu
0Bv5h9REMHD9XQC25+7vX5VVNR+sRr7TtPfoCQ4Dx0+OUoqygOdeX0SuT65q87ueTFbp28vtkAkO
cD29UKdeohiSQ1HxIcqr/ZEAbOrskON96vY9h30Yf47emlbyyHzb4GEp+z2MxmIt2fTWICOYQn81
vj0c3DIIto5dA6kaAz7PUWoyHuqbruwU+WdAL8skvNSa8ZgT0+RFqf4nXEZ3W2VxdrB8krfTML6B
HE9UCuzGdW/PN7nBTBzPEk1ADqNd426ZzLiYXSENNokaCK7tWfnrkrfdkzKeu+OfqszlEa5NtmrH
FNl3YOxGvdw6GaKq6RrE5Q3bap5qTsnhI3dzusZ5XUSxxRnF0r3JZJLbCZbv91CPDQZNnUaUtI8h
42k3Q9V5/VhbzvSRD4OCy/lgtnVwh35Z7XpYmuuO0qWSY3soeupJiLGrcqB1bfixQAzcjQeq4OAB
86ycluQWYdGRoPbsoeZ13/nwKKHCX51+w78QdR7LrStNs30iRDQ8MKX3lCEpaU8Q0jbwthv26e8C
zxf3nzBEiXIk0V1dlbnyauNmM5TLbthixhVJSOmlgBl1xofpOQV/xNo1Gv1ii/oUOBwAOTGqXRy3
0c0Pv4hmkndIDyVj7eFaY3eOU/9TyhGKT0yooyy/c4v1344ajeGfm360YaMWFUrajVGlvwKYLkhT
SQiWqvgg1P1Dq3xKwBYZHEPAGWzCHpsTANfgi9mGRNnMUQvhi263e00m1el5T0uM8KU2BHMlXas3
bWRbh+dNhtx6lXWZoBMdDcus7ghb8DREc+SCbBj1JuvWSsV6bIVcZ3kltlbhouzntJ8z7zY9XIG0
jM0TK+FRltMF9va04n8ol1MFzrTNa33ddUy9PBoyJ78nOQ9BQaXkv1pP5FJRdQRNv2Ws1p3D0nxI
PZ3Wou4P0KyS7VjhVUvtfz2KvbXhlH+63js39DIeddn+MKzWDoQJ7KKu8U81bZkolPLo0fIPqjRa
Y0kDCq5FUITy9BiXJVKX1L7T5O+Xm1SvQODpJdrHHg/daP+KCyIMeuPeoCF3rRI/8/NYiUMhFRxX
icFbDiNsLgKoJVJoM1/6GmdQj6ConuJisvN42TXUTVMsSL5IaXZnbXQyLPXmxTFZO7E7d3ese+E5
PxaSySyhxR9kI4IATLjgnn/XD60SX6GCvCg9ZF42Pt4uo73gGFQZFmZdTqDY0nj2RZwgXCXpC+3k
mvKbYYE/mz3iUi6GqrhkQX0x0sLcGEHdn2hoy6VA206W8cGa4Ib5JhED3nhA1oSEwo3hilxqB5F6
X7KBJ80yc4q18Pt413LCkDImhkrlMTp9f9hK36HpmiLk4CKmYasCkMRaeEwGarfgYyS+r0q9k4yi
+uL1NxgIWBQICZJY8JaS5XbDNc5lWdMa1lLsIsVwtSL1FibDdbBxyutH1mkIrSpmaG3dYylY4r3h
MDZEaWEs3ltMlIkoCM7hlO+R8cilXUNcZD+6R0a5i4txF+VFcqVX/T7l5huc/2hjTOa7cgi4naq1
jIZ7idIOTfcydDpjH9kwKmz5ARb5KyQPm178UtRMSpw8zvdI2NIltGnQQXbyUXbe68B/r6Sp70lY
etWVvE2Bpy2HRPvKGyy5Te99Dkr/LtryvVf9J0Pfexju6SVoW1Cjb+bg+YvAtEBq6/WB0Vm7dVUK
zjT8FEI2byqXHy1psCwBzK1M84MxCGwvbd2b+AYjBukHqfGaYvrZWAjyT4wamEwNSXdqp6HZGaQJ
rMch4FSliwHtuDG8tML/IT0Nw4uwSbKCdsJbBdVPLms09fYR9Ia790180nFJEzvvOMdVvMAJ5J6D
o6f/0Gv8Ll0KQ+LcAVQ3a2kH9a0bS5RnQ/TGLypQB6Y2YUrl5zzLLtpuOGIxR2evlTSX9OhTw9fg
GmhSFu7vtpx+mi5rjmXjqK0YaTjr6MVrvfA+pTDrbVIa3lbDLVzn8MULvXR3OHfexUgYW+NQkFZM
YTdhZ/hbR1Pxus2sfK0h17enFE+JDs/b0NVysFp0/wYt4SKodMavFKp9iqXVGqxPPWN5GpFBv/H7
qcfJl2/Y3wwn6pYmVe8yQq/uSCdYmBRsjl3W2771ANKK6NzW/RamzHHqh3Gu6cJFi++lixhKDyX4
39ZJX1qO1iWd7+bd1ZEdamXzZk3TxxDa8ox9uGZ1stEtGWJjFZp5dNDAYlqgUQyhdTfo7YOxxKZP
MYUXE0UqnKJ9F7RvpjZh/87r09RE4SmqE7L87PmNLdp9xj6UwKt70WIfOIL1u7OcYzFwsibSmcvK
Ls8s8BRXXnGiZCtIgtHFqq7Ze1HI0I8lns7t9I0d248euRR9lNReOtDmnIlkgk6Xm4gRZpM6NntA
QtM1Guzz80ajcDpTc1F8s/DsxuAlSvsYglIfv0XoDI54oj9T25SXqi0+DM5/bhM9sOIxOOmLS1on
1q7IMgTjfladaxXeYoFcSu9qKIFNob2g7fjr5mlxLAU9PuiPxQbb9y+8GEiZ8A/x1jh6tFD7LNT2
iIb7pelIa1/2zGLcrymcvE0imsXYO2c3/9IKTBENZ4vFSDrtQlR4YFRIpqETykOhT4csTC/K7veR
Iz/ROAVrjWeibcFWodopINCgChe4PsyiYg6bV2pNb5qxM0mRdWvWr4nPpEmiU+e9fiEalT2oLI45
1La1agL2xerhDe6/WWq0LXwHMKmjNm3nnMcAAXs3lBLaSLshIGM3KtxxCnsNnBiiqWzUfVSRXrm3
hXnsm9K9yvRDI8XXmXqWOO3LC1hwuvFKSuOiJscRagEgpV7IIyyCtzackAzk3lcBgGEF2+mRztGT
dlW9+0TLGk4L9Mjm3ORCE0BglC7j0bWWek52Vc5YEfZ7Qx/BlszyynjbT1R6tiv+kMt4aLuAYz8+
w61p4OuXbXvLsYxssA6SVSVrthzfc1bsmwXjyeScokPZ0rXneI56dSXjpFlNBZE1mrQ/snAAsMHh
1rQzcqUs+3fScy4VcMSwY55SvBYGjvJtsmESwMXhKEXCxrA3keJ6gFqXVkMopGHma4Cv0ZULZMmk
I0ApXWJk9PRfvj1lTIZpzSQNq3oQxdF2iDtMBAcOdry2hKWw8mWVm7MGw/jy3AJ4JQoEwPQYwyw0
RIjWd4PyzDUUFYqO8Vj1EcQgMa6E2yGxccClM/Sx9n2Xky8Hdr0z3D+cXRoMWXMZgeedfECkuw3r
ZqR05q0VBF+AyMc07yE5snZhPSlt+oZu1SK/GyxkucZ0Y8S5aquiXucR0tpRmkA1tewzlmBDB9e+
p3qNCG8YOCCbxbqTfUiJ4tZXIp7vVh2mO+j1HT6bb1iajAdQMGV1E27nWJTcRnKML19j7Z09HJZ+
TEuf6MtIlyAxhvyFXLeFj9Biz7shXLmeEzxcQz+ZPSqIrEcDFArvvSCg4hCUtn4lw1G/ugMSwQ6L
i5hRJGanx7jJZHwMKJF2xdhtZEruQOabrzjd23NsjFeVaSVAR+cmS31aSneclr1hewfQaLRJrWqj
VPdAPs6rV/pqPTFIvrCVtKAQLVaKjLA+fQhfRdwEp46hWUaj4EzGroKLn2+FPloLeIuw+t3q0uZ0
AEah6ZsqqO/PRlSc5jd9UCwO1O3twfcH4Ay8z6klZ2W8PpBC2DrJHhgdLlZ3PJSpmg7Pj+wm/d9H
Ed/gwWsGULmbbNq1tmi2ok+sF4jl3a0JBAt/1ZBtVKS8FZXWPkjZYM9y4dfTNOgelQo4d7rjiwvu
8sG5YWLGFYRaf3MDr7uisDnQLV/JhKESNlyWR6k7Z/r/v8m97O9+j0lOZtiT+ulo+c0XWHEgoJTc
uzCh90Zzs3hgPHA2robMNvHNcOdDpVxJBYCzy6BSClOopRqi/IAYJ920lkFkCzzyB3p5skjSXmyH
gUVi/pTUWbAcThD5QPk9BvEZKcaHCy1CROZPIzH0kWtRP9IMfQLAsir3krMkruHhXwY9WwxsOMu4
6N1diWMKzRXTGy2ZmiVTAhWG+SPOa4+j/WjgIuVi1cbsgW7WebGa5txoWfbQmgGXpuF9ezHMnTI5
jt7wB9KguWB+22+nNi/PdVuQa0WIh6e06LUlqW8n+PfM5gMQDjqFSOUP37LwWQ8jDqeKEXaWlR7m
X2dixgmb+/mLyZGjcVnNsbDzb85Mpa2Ybh59p2ZcDhz04bhmQEEBN9pGxPOIfZtV315hU1E4RIdx
ZYCkevH7fpc7NTlIcROfw9Hp3uvCXRt+vHVl5r1a9AXvc/ZAwdlrW7aWtUxTGiiCP5RtBckvgd7w
lMIc9kNSvNm8Q9SgOHiMQEBGntnCqe51eJhKK3mtkcNMYropCGgnv0HQXtr95+R4nM6NA7OudoNk
giZEx/wy6Ajdjrvknxb0Hucah2WNTuuj0OrqiE6TzUhlZE0T07Csx+RfiRl6ifA+WJU6TT7FWrTX
afGTK0SXNUCVTwAoZPO8f9RhHa6zdnA3E2mJ9WQwTi/Hap9xaltpjc5QxKV3Qi+Y6EEz/PLa8eyg
KZ6yaZs4JcyUugpITWzs5VT4at9WVn0qDCR3CUUgVQJvvpG32YRiduGDe9xOkw0nWNgXXlDr0dWs
cF7rX03G/16q9L0vsYTo7iLtmwIFmCU2pW1aa7/ybl2eYlcwklV3BBIXXLqgQJHY07uqPWvYN4pE
zyay7wAoybrQ+f1zixcDMNkDluUfPXdKFj5T2GNf/xpqohSLIinpJUuBnqldYAGWSAJrTNJm9h0U
7vAQszQvcxOo8z2PL6siPzp6Pte/2EZKssI52vZ/deZ2pDT02SUfMyBeliBiMBLGHU5ofkiEUaHA
QRXtdn8ry3SPdjP4B9slyS1ETrwwuvFvow/WuiW7a92K7FQBKV7HcxPDUCOpsz05J8+eRjD1+b7H
uLdIs3SD+Xi8pszMFRF++yjyLSLWuBqJldO2xJMgeZrv6l7HUzPVuE2ijOvGm9pbY/gfIiQFqTIi
6qeWNkPt6PfZpbL1va6CLWWIg97ImBgkWW4HBVmdw5jax7EDVqA0SSdTzRHYbbQeM2dno/Z7BZEI
fg56Gwy6bCXDQnvDOwquN0vaTTUW1l2ji72mQ91vqirPrk3V3XAtw7NKbm2LBm8ci/w+uKQlSJ23
fZ21GcfQJDm0eJ+rXvue+F/fuKLWcBSLg0XDcKlrsrt3kCePGH6hGMx3WxmiUuUZXMRikEuNKdRB
NbV3HItQxwNshg/m9dNBDpLgzvluZLqQkglw8zuNtoKc2ruWzqYLP8d/HREhkjCNRls72kTx8Y6H
N9Y9bMYSW2Jo9bUzX1CyzgOElizgGEjUVVTyYTNnX5qqKvfMLYFAVGDsaemB9itCddfaeZaeuNrG
n++6sMg3mGTDzfPlJpYu31L6MHydv0roToU3OScs4Nngqgr4gYS3LJ8/2cwT+2A3AmrF/OCwU9mJ
8REJ9/ODtTYSZ6s2/zzv2YObXQvyE5/34qhwXgh4OPz3J4lsfGsNsmXnH2PllbzJ5BLmiQCZMRyE
H/S355fw/WAmFcbb814eGPugaoOX54+E/PaW6W51fd7zPON30zjm+XkvdJF5+rpenp7fqAbKS1Iz
vP9+fZFVpLKO9URJxN89UaCtUmwHbIn8OUAZo3WPymL7/Ko18u6SkJYYSfLkZlXpbxo/ABE7P1jz
bG0bDVw8z682GWzCzGYY9fxe/Bbq4OoejMj5wX09WMcu9xiLzL839kV+jpG70hjmJ+cpHf+gC+7P
H2xpQ/Oiovb0fKjXNfFbEpgohlCANK3ur4I47t4rXFVVEQ538vzGmznMLp0riCzCzCrLOIFZYSqI
rKGPS/+1rdjXmZ1zLo3G10lU54qz91Ggpt3JcdCXbh3SsHRZ88vIEzde+6PeegjIKSx32BSt+zD/
p4g18p2ukwqtc9BgVQotVFzDQFNv1GGx6gjQCRlEPMhwW7akwaVG164FHhyE82m8yEnhhsDwmhqe
dsuGNnlzSWBirwnv/nxje1+mDMV7HA/7pC7FSwGOIenaeFt7ZMZixCOgLIoIcSNAZCzjvxm7/FnM
1zWNTRM1FBleNqf81fNzNh6meRSwV85sMTLmLU5Nn+7Q9XthSkEKhpruUzVtA6dUW9MiT+75Kcpg
BmNq6Fe5qrzF8w9MYioEz9K+UnAl+LEliRFlpb/6uIVUhGnneRNblzBKtffnf+iFMD9D5PKDdK6O
TLSbO6+UFTXMKu+LH3Ky3oQ92jcfmiJ93Ho4wbnstq6IxGoCI06D3Bt3fp7bNxPd6AYvnVqTFGnf
FC6mfads1J2SOndeymjPWSedszuCeye7u/bQolXJX55fNF3iAbjEkTGMYJvbKLuj9j+oOsdV5jC1
JRSG/bn6ZwS0FELXHG5TrL8XfSkv0A12ThB2L85YDsuiNLVdySXskmpOy4LcIcOyt60km9rJGNnJ
sLsJ7FdMgbtXrJaM4+ddwSu1cJ/VLZodwthvEuDJtW4s3ixXt5/Gu2Wa/gtv7QP9/DlKr/8STt9e
jGw69S5WCOIBbpxvL33Gy9LqDADDsNixMqJJFDGH+Tp+nbLuz5zCeh5a29zR/nZgfk7aoiQdbG+0
tIKS0AnPMT4c3VQbo541DykJ137IgKKBqXmD0uNvEjoCK6umnR8P4/eQcOUwshzo6V8TTZ6VZ4jL
YFfy1avVhmPsiNWUjAKKsvdBxCS7F1W2HQq06nLYCmEdIiM0INg9TIKAgXSU4B/SEuKhDtsqtZxd
PM/RbLxUGwBG4VpJf7wZxXdeejPbsP2nmbQ4g6HKbqKh4Av9B94NnENmsjdKjhdRXcq3VvuDNMd9
b1pyxjIg78goCPzMOLFDJj6W/tifTdt/z0o5rZhOp+RO45jU578J2KWkO8iR2yEZaDW/mlCEl26Q
9hdR1+/YUcXteaOtR7i7KzOIk91z/CeqhFUoodEz/xOhzZPhzU8iOYkbv04cCD8E2vMOrsBB+q15
cpjXZ+5k4stgOWlzY95q73ScHewb7s70aSTCIVR7rG57aATeIuxnKJJGwPNY+CVtL7++BZjI2d16
ny2/am4FiAkOQLiknLH/mFEyZ488w12WIlc3ac/Y1r32OvMSwS4xFUwB3WTQH8rPrtIEST5YmSCs
uwcSkruFW+bV0Ypy4pnjWnuHsih2KUZTwnA3Tyg1vXZ/UWN2WXlj9+VVWGByM86Pz4fbxSwiEuIh
o/XUNv6WhKb+fdDymSBbbUON9MtgRBui6VCBEzNlg678q25reIon6zb5BOzMZRNa2BuXsbgyGD6I
Mflsdcicqdkj9gmcmyEM0kc9IKToytwbFyUkg9B+1bPkq7TTk3Sm8oVj/YW2DUJ0m2DYjJYwsl+i
QdUvv/aTnQOB9701AKO78kaZn74VHUe8WUbgWQZ6BAw8jWdcfGF3u8kV/Opae5Hio2SghfZU0XeF
J3Tp2rK7PD8qCjT0EJw/KnI7Ixo3KKdZNVqmUET1jHiiBG1XGV+eNwmX0Xrs2pe8aj4S180v6Tjk
l+j/f1Ry5q04nu7lkJ+tskVg83xEPj+s7bBXp378lhKD1FBCUyXz6QKaGLPSmL54YghtRdTozrdr
61C0Gdg8v1kOLf2jgY7gpc7g+uulD1woGkimDqnWLXReHvP7GKt0MmEpUYHJwkmyrhkfPHRiZ9pU
DFVptWyjGIxInPeSk3PBuWD+go8e9L+H9PNdjbZfMEwpwzI+rxS7dtGiX226z0xLOZRlnn5gzfnf
R8/PITXOt8YYnqOp7A/PmxxTxIZN6ldkh5+RqZMC6OsKQ0tKE8N43roTELLnZ/1uQvnyvN8hBXPS
b+q9cKMpqhZnzPZu0LyqVr87dZv/6qpSrRhxxfRVivJOLvx+rLr01SyxTnb5SLaHMW59G+GTonmy
GkCOrVvVGwvUcXPwwRSs7SGDD4Al56dvsr+tVASktn7JFhbo+66mp2uRT/HFi7Xyylz9UBjaKPOx
6ZbUZxtFowFVIfWZwcEIy0MjXyOv2jmhQrQXe8fCSZr9OKEWzbKN3ePmGmnn1c6ov1eee6RRgs21
0f1XkJLuwiFL8UVLsvCUqMqkYef1P+lV07r410z0LzIHgUhCQhUjho4UD/FvnIo1g6qdnqkX0guc
hx4xnyGQanjzaa63buiBFYHT7hN4v+QtPy2bC3Y0c1/1iDc5kKCDklG6z8PwxyBXUHnMbRjT3uqO
MZbymmQnZDtsfOawEK3sjcF2+V3nnzGoHgZ3rvXQG4euy+ekasKWM6kIPffKa47keu0mFpaBpkp3
6VhZp8SgxcEIsF3qIrAPbh++Rejt9yT4xCsr74wfojxNOF8fXjzzLQ0mTmQhYuZxqg24/i9Rza/e
SDJc4jg35FHfOq07zsCD9uKZpnNyFAOHrg3widTG1ST9cAx55s0oo7XEs3I1sD9JBi2YKXRCt9ro
g+5r8FdDpDPaHWs4k+s1UKvuk7enRgAwPR9/BLVSd5/gjTneBp1zmdMQbraptuP8yMzpESJV+Qwv
QE8ONs8+mhq+QTMhmkjz4vI8wPN9ONr3CPj4syE+4Ngws1t6UbuYCvySLbQpnrcGTu+kBoQzlvbu
spojpiy/Qi+xN5KO+xYsQHaMDCInQlRcXhrQNua1tAob+bPBJucxwpPBR+QX3Tapx/Y0QVs+hEoD
KxplZ/juGf2H4WcK0FYxOq6hTaDJ6UcPVRvybtJS3yQR0yByGtPbTiQBE/7anOKsBBekCmTfSFGy
tky2bjpdSG77YXXP8GMaIQI/75zABdpJhGWKdjKt8okzIj3f5tUM/WQz6VG4aBTqGYriiAUKwYUD
3igDDHSwkwplqeEzgHAGDzUUE7gGsBBCTaC1pn3iDESQ9PzREIX/+qaFNiYr5PxRHi07254lWg7c
arfHqqrbJSHmG8OKplPainVCltPZz3VzI3V6euiKkjP9N4AqxZFz2zIL3eoYdQNc8Vq6yOepF90x
OT1vHM4n64Z4qkXhxdXa7jWbxbaGUxh64m6bNYIVoR913bl75dhujTBwTgUShVNLswrdCWo3WYNX
74OfUXmY5sDCTjzRJy28eejVlh1CSPiLSXRE+hwdnx+JKqs3lRf8QUFqbcm6/RoLyZC9MvERzyjm
2NCjI8lE0dHuSQbuYlzYBvOFo5hvGNnlx1HP/QNQLU7gxX+f+b+v1fH4LQbkY6PJg0zkJodJdP/7
yC7fHTybh3LQevzy3Iw6Ar5klDuM1yZ85Zg6EOid/O9no35zd27ird35NwW+vZsSo11ZrfE77/X8
UNHzqV3ThxbWl4vIQI/hxueGgOlNUXCQ4CDHWqgROXj0NFUea4U/VSYMTskXXPXO0OzdEISKP98I
1+mOIkjzVSKzHHz1oiqn4FD5Zusujb4421XN+WiIMppc7D9jYX4/73VjnR2fH/3fzfNzmZNdel9E
WwFj2lXiWJeddrShzS3GEg1aBJeJtqJp8rePeIUcO79hAldLwLk+Etfj80ZH+rquLKgoVjkdJk2j
00exj2EDyF8jDXCLRr+3e7mWWFkBtsB3m2YKoy0xkybJ8fnkPV+hJA4VZHQPeLPWv3RaFM657dOb
lgCxTPuBmhd87yzzxNA0ltWHpSsmiK1wvzrX/+1l2vjDy3alvaa/oLnFKGCOGx8YCVCg+lH4cGW8
0XgnHcc8jqo9uMZk/y0Kaxd7jvxnClQvWEsOcWG+MOqmAY7Illa4rn1O7WQuQlkmmxrL+qaNy25Z
a21xA+VF2sesFTPL+q03Y2jVzdC+JB3ok67Bs0ywF4W92cfnygQTw9v8l1E0/TGn17avbTfEi6LS
I/MhfVfptXGaTGSjgkHvQVTlycCcCyVjKl6YYmZrPQjAM5DbuKoy1IkJvBbqRIaCmfqd9ebay5D1
DJFn3auFV6aM12nFLcPEYp2P4unQmTjO6uZVY/fssc29TpgTDCsGRsT5q0/gamRTmqwKGvzwGRrt
PawyfYVHiedE4EYE98HZobTPicjLHaiMlCWkGg6GreEI1Cni21kqXisD0XgXqF0jTG+DXwtrQZMx
bCPjCrEZI8rKLHYTz3ms6Oo1TbfvrGBTZgyI3TKz9kUy0D+ASLLuDP57+ov2urCwY42ClDTd9X+C
CdxS5PjBqw6djVXXWoJRO1ujMe5LxySQwmtWaA28N3gd8r+P5NSNC1kFx0qNzinDPY45UK10MYpL
aQxnGxg7ZuEatkdw5ewrGaIxQY48/2NullhjmVC2I/Az7b7A/p0Kkifx7w3Qf2J7OBugzpd5dfVx
zm1KiZQ8K+2jMoB37BIXx5iThFBurPRmW8x3M+wZECO3aentufqJAR1TH7lzrdG97q1LNwWfXZi9
xvkvZdb2JmqtdgsBGFOJYwDci6O5HK5fUi+C0S0Ikqlpv15ty70NqhRvGfBFdwYl+WWcbdzUSb7B
TRZt/8vxnCPnZVjhuq8vjaF6r0YNiQNbNCh2GlI5hiupPsME89aoqW6rGDjwbvLdb6oN1giR9DRL
hu3UVysSTHeMM821ZeZ/M0P/1ej7pBCEqhmde6go+8bQWPmVy+y+Ju/bRf/iB+2ACYlIDSeaxAfN
2o2KJPIdMnpvunkjVvqY007YMbmWYHDVUuC2R2Obu/DJhxpPZJJoayr+1ITHVZH/vYeyru3SznKh
hDrusjK0X+xOyCreNMuN3tB3rCRgLrYzjktmAJguKN7y2PiNi9w4GqGu4/NAChNN6gtIO28HQhLc
Wi9vEX4oZtfu7yqxf/e93Orzk1f2kCMDkbNm6Re8c8kidEW1gQWxNAsGm2FeG8vEwNFkq/EPUiWN
FDCca+h2FmkSm4iQs+lcsUx2bq22siz/2UyQCXgd/W5Nwji1GgedugaA1dGUa4rgT98uCQCMlsTO
vk3oXLdMd3Z0L/HED4bGnM2tdkVuVAdn5LQ7jhX0WW22oIPs031wj16uZwctGDfuFK+iWcoR+2ok
Zmb6K70/TuK/eb1pbRTIxkXVBGpjeXa464vCBK9y6qYSWn0WNMsCI/r8jVyeAF64mkWIDUDE+U9e
YcXsgR+vdKtpr8SD96DDFnGMa1knDX0RS54qYqGr1YjYcFGPjb8JcoJ+xjiAqDaWYhHXHOMxkaMe
cvCrW2o8jRNQSkcMG4K5cUBaabHE1w4kCgcT2rQYOG/HhVNS48CHXcou/ygr97PvxJzm0Vg0edWW
XSLeKHwRCDjre1nlLeLq/RzliJ+Eorxya4+zbe2dW9pKdQhnNrv46HYumMTcM8yvMR6JaYzRCwtF
U8+iAnHAGCvVBuaC0HDSmD27WHUdRIL32k0taE5Osow6nYlF470UjoMk0TR3CRbAy/NGLFRnbqNx
so6EklvLMCBeEC4MNokqzbak3SOMd1Nj2zmuv5RWcsxxjzHh093L8yalFNEHqQ5O/urXnHMwTLLs
/hC0nvHWY89OyyUEmFehOvsYynSPj853gDjkzVsVesWabs+PQeX/qEJm8fWc+4JJTDsOuc1L0HvN
Hl/hT4LdcN03ZDAn8fghWttc6zF1JyCuFzt2l1E1fvB3szYL/hAwTUCqGvcElo3Zh9PSvR68RSWd
BwRVut/+Z1Vq7nnikuz96jIEDJtliq2C/muCnhf6mD/HpusRrqG+SFZRjNTdFcO3hua2UHH1gWRz
2BgAXLIsHje2BzaH9OhA5h7CCeNjJEgzBbMfaxxZvSKOz46fXPmngwRqyewlY9crUfDjT3oPBvHb
jnX1UxLShjDN2+AQI4CkjlFACa+HRiStdeVaV1NLC+KV4Rv4oKMJ/k4OzL/7BcPk5trrtIQzKBOr
KUTODY1pYqez/mpRAGMsKrfxEAXor3k9e6v6crKs4YAsfnRNe/e16I9QkcmCh+vejFNi1gh9y/Mz
Plbt1AqF0gPxT5Ycbc8XmzQ0UDgXHtwJ5HgG6pLNFDuXKW//0Vpo8Dclf8PKhiPOVG8qoj/8a/o6
U8yYcxqfh8k3/pCbi37IFm9lFtCo4uWF4Uq9UGF+UAK6iXDk1wCmgjfySnSxto9FyUU95u299wIf
Ik14LVL0yDxEiCl5WHQVRq9nyR7ltJ1C9YNifCf9mu3Z15oF7YBikzsZEs44egy6CI/RZI2LTsY/
oxA/Gp0NeDdUCibAGh84LqOZlaryZK1yxQQ3xTulSIX0kYWyQ5260l2GdvCahFw3LBeNhdGmgRaw
wFWBlhGxS5TUwI9dD7IhQUZMCLGTR+MWlsLSacwXOAIozowjS8hKg8W8t7Fujonebtyg09ErsjmW
Eae1mGZJpax7r4Uvbmb+kLlLLmbVubQvtRSdVfneauE9nYisGvOJAZwNsqieNAaNxj1w6o9oVItm
NP5FFcc1TPrLbPK/CTUE8tKmvyyQBKmeNrcWRl8kyjcIPDeAbDokeesbb6a9NDxaU5XGHkJL3Kz/
RBqztagPoHqAbOWQ8Nr64EtGQlfd5oScwdjjj+XPHs9C0jHs45jU1KR0Fkqz0A2D5uo5coQZfDEP
gKUZRMbSyanrpz3j6XxhSLhcpqO+NYPtAmzQxFZkX7PQoarwGYELQpA9YosMrpsUDfpmzsJhihLt
0yB/dxFVzD+rLvatkbib9xQ8FWWqQT3p/wpbDH9ZI4iWcZ2b64y0vzxeYLr3v9H84FhQI22o5mjZ
COGcKl44EacLLQ1WjpkeojCmR5e7QPr9/iTt79QgNre1ExQP4UdWNp+DQ1lq+w0q+16+cOmsESRZ
7G3xjzSwKUlNAOW3/8gQF70c/V1FWjCCfKI/zmWb0MoJiusUmWKZ0c7dEjksdLQwmH+APEqc12lP
oNrQwgBzKQ2zNNglqDb+H3PnsSO5sm7nVxHOWHFAE0EzuBok02dVljddE6K6DE3Qe/Lp9fHoQLoQ
oMGdabAb2Ht3V1dlJsOsf61vHfMkydn0anZZayR2PH2y5sg9lfQEwOmUbxcOnNkQBqlNDqpEKNLK
vLEgMdgT6yEe26J4wnTlwAn0X5kAgl3mGHisnfKDMoZLt8bFnLi/TWd8bm3qsJZxy2It4dABP342
+XC3TvdHcyIuHMr0UPSeoTZfW5v5Fh6CrZW0Eam0mVRVMcjNWs8ERGONdo93MsPIUtHvEje/nAsV
g8ozv9PepDXdsYwct37UHdTifZuq45uX1QfNozfFbJpo/cVd71YoKAKNHfMphr0ur480q+yr27YU
XyJxi5vYui16NIZWcT8gW3Y/GfDfY8ZlCJkXUbYQY6rfqIYBNmjC3+3yMoZ/OgzWGFLYl5RnKGYD
A6EJcT+rhOS403CMyt9alKBKirWa10U3xL7JGwoWDeI/WHgSKJjrWqzJhgifvGx8MQZok6Qg22Ch
hYwPiEuTmJI7J6TPwaAkzKTmFqlmAjI2WgdCxhxRkl3sLN84DV/0+vyHWf5QGWYeuLFzK1oe7G6g
KK23bnlHXJadfNk1+IRGK/sENfBue6eYBKXBSKdtDe4UnkJgjNgu0zBGesRg0CJ8SPrcjCQi9dUS
Ekb4actsJzGDglGHl7bEMkiMcdkbIm7wx1LCGVGM5GV3KhLvk48J008/uLPEhAAek2o5cW/45enh
Ra5JIhesFJ7DNtkX8iNyYObNHrzJ5tLEwoAz++s49aNhsFSSjEsL/z6PvffRH09Lj2c06206FNrn
qOh+p+JA9QW7KvkwOAMt95AzheV/J86HbUgAkOwwAnh3H3XXXilU21kiopofdp99jMCWIO8b60q1
qxISTojOcl9zUzBskOFV2aht02LBjA0TLNCEvC4wNC2vvNLvs+bvteaY9SG/t3xKGiwAJ5g81FtN
NLXGVtUqJnZ1Rh/zMKtHDJ1f/o8SBYt8jEk+JfM+topAg6Z3YLFOle+eAVfcRJ79QfTVP0DKqnd+
7sI4tHrA8U4fTLWPr0DS/tY/CMAVwaTBQUmuK+H0FDoGKNrc1oEOo78puXAPx0DMyjs2HZJz1P71
Y83QpOLckERDu+2z8AnvEwg4EsKEp4K21bxBIZjCgtWbyY8OJio4uNORYOiYYWvufwWgRGJOxLBx
44npOTJ+iohLqPiMSb4zWoKMUXW/2i0eo7hv4U0UVDMhVnQ0EvB6N6J7TCx1o6LyRcbDI4uSRUew
Tc6Gk5oG1vPMwZjAzmPVT69+Op+tvOs5Is73rLI3RecSWWUBHVMjsGL33s7nc5yzTVhNjS+s5Zm3
T0ujHqKG9hrkTzrvGKU89IYg/JvBRm73S8Rdw5gXNCXm+KGXXmNp8X/JOFUTdfNW8eb5LACt2Z9Z
TDgtOl+YcK7G0t51+ChG5n1WlP92uGd38I2epY/xHyPHX9k3X85oP3QRj2RabSPH6GgH5nPndDBG
YRCSTX0s2O9JPvxVzvJuhDwQkS2Igjbbcpw4dFrVppuXG3RKNnL4MiFs4b2N6Xae5AdCAQBp1riO
fGzByqTxKofeuQqZqDvGWcU1JqoOU3WyL8zhEA93Nn0MAFmOvnSfso8qRhoN1Ui/YDzed6kgSOaD
g6nM/LiYxZ/eCssNXLRwt9h8edtyPLjNnF6tPOv3ipbGoOlJ5nPvzjiA32duecDETLjGK05ITTUQ
F1gZPoioDCvWMemfkrB4T5uB21hdXgajM8iM8drwxhiygumWF2JPzcpPHfuvUd+oA0cXHiYoQ23l
lKfe309+/163kz6y0Wb47S89xqtN44IRUeb70A9Hd4SUWhF43mmrODt4P7dF2XHj6+SyZYWbAqsZ
X+dE1P9LD6Cl7RiFHQNEjQ2/Xcadb+v7lTAMVoNkCHVvhO50d3FjtSsTh2TIiOMkzE+ZFQ63yUho
ovvjNsMhJyNy1CPlL5CQaP5xrfo4FxFmRNf4cpsu3rHU7TMNgwrCaMl2eponD6gdkKFNFFaXwoMU
ukzFt5esBw38gEHHAh/MOn8dLTwnsWE3gTucqjWl1NJRXrU+KBFmcvkUa6YB3JRHbJUNKEC0YEQm
53mceqjgeiQ8DrljrULcTYLrzMyhfSeSNMerKK91KN5DT08cUPE7CWZTnEMwAMTR0WwNLmHx0XHA
gyhmSgdyRDfaxeCGweRBXme4PjeuKM+jn7Hq2CEm/s4nIjI2uB5FZ+4bpzC2WMn33Vwf6lbiOrUz
O5hy1rFKYYdJe5yGfXzE8H4JKxv2VMc+Exv63sa/25SAjjByM+lfsa0xXgmnpgK8NpNbY3T5BJGx
2mCN+bCmBoggByLcTLvEFyEDqYhGjJQhf1m+hwjJULh9jujywRiBPuUd7lzXmt5sCbsRp4gAlNPl
O9f1mdgk6W1fEuleKd1q8VH6RdchpXQ7U3BOjVp/62ZQPhtPvNqcoydj6J/woley2kp2F4gWFJO5
nMTaQZKPMTIzSAuINcBtQMgqixGnZeT7zIZ5SinSNYnAmWhgIPl8nwKhPkX4Ifl4ACHS5VuOsxwr
soq4njcOYEL8uCZS1UPNHK4Rg9oCPcj2chqIy6r4z6I4avnALHp6ggOyXTwFxO7Zq/7gnTj4S3Vr
qsSmTIHfV1q2u/IvRs4mPGheqveDMp09Rk+TDDQ1nnryoiPJOc5N4msMnfYojQ7To7lrmCXPpTTe
fD/cVi34Qg+/G+O8P95SQ7xbg5cGyHExQR5I4LWmMwjbJMdAgfbw0TL/XUc3qFQNQLFF3ueLqba2
dj94ntc231yQb7JHg2ZbupHs7JCS+2A7CiHQufLNGMlT5RbvssdnHux67RXc+1pM05mmwDOPkV+9
fnwJI86mwKO0Z0ZBNBfhnql3wSiQS5PTucZhYDsl0UWd0pT1W3hHlNMxxDLIyfHa7SiBmEHk5QTi
kua2W9s0VLSAKywxHDUhIVgX1Abui4tj+T+FnONDUenvJRU3btL07CqGtxkRz8Bl1fulNL7Hmp+4
9IiKwG5Fm8IGp6hFJ0uVDSc7I9xSeBNrDxBBKE3g2caHLCmsXZU2cuPwKsoaaxb0UnjwKnxVpEdu
+rm5WnQSXE2hLlwgtg161I0bFyN3WsveJ9rleGhHe0vpp2SMaB6H5BiAMHr+FxVgpoQpEsl8cBZr
ryZQ7ZRJ652B4T3Iy7jYpryOAbRCvBZO/+DwCqr+BfrMtZk6G0SSCZKs8lKsBpo6jb0vuTd23rQe
fX/MiMipXZs0HzL4pkqYjCoTpH49tJCnlchXu1yImo0otxFCyJXNJYO8xq/eyC1DnaC8Pa0IB3oI
SBQdLQ8h04kTXIGHxqcPAI2hxQjLudNNRxi0IayBJDUutGZdiYQ0r9Ra9gc9DjwXDI+3+VxcKsHB
s4z+iiT8gml2sdtyetXzW4R7hiAjcwp/5hye5QBOIk3to/JjJpn4ApnHePoUUUE85+kDw2L11PWM
EOzFd/cyPBiqG87JvOyTMU+pGcm+O2hYtLn2z64Pvdhx6EhYz9P0bz8lloEPfLiXC05GnE3cYxaQ
CRXpqVqJbw4Fl8UnLFhw+oH5nEaHXtSPngUxzhLNV4fle0hdWhOKMDx70t1UsUWL9jLv6qTud6Va
+wvIGud2ClcUtH03J2jIUf2HfebWBhq7bcfuKnra0eJcAP1kry4Bje2czpqIJExGoGJmOtwSw20v
3A9pO3JLw3i3KzoWAYIwmM3s8chp78P3e9hQhGXhD6k77F/dtiz9hNNqLoNGulie8ZCppviWFxp2
uXUoORww4d4YGYiiFDdHnhnLJfHBkHE8OSUI3FtjqeURAwVYQAQisJokKBdryIMpjB+zLN8OfVw/
UEAKsYIHs1UNzInnrPShTodGe6KQmUzkiMRTNoekLp2D5pnuHYWvYTwWSXTCgeAckFjDwOOqbxbv
SXRj1V17kn3+i5vgL9OaJ4c/5JsQwYE6Mp2dndeBeenqMaBEvu6eU7om6Lyq70JlDMd8nZOMxDVs
v36gfErsGiN9GXjaeRvzp3G6WbypWi9wx2Ja7XP0Yu4Se7xNBKLGjC3Fk45kpsIeicJX791evrMd
BGhN4Z+xjF9g+9p7paHtWDN0vSXJz26MHaISxoHewAeIneTuwER7IM8zcWhHEQMLxT5JPphwniD5
AkW6v2toHGhJXTgkZR+mpbUQFloeMVhVZMM7CCwlJO0+3xp+nZxNnpCDJGEAweZpSEKcvB1BLkO5
3B91IIwI0wgNT5ridQAE5XdlNLvatN9cP+lZxAb0cM7p5UA8RYvd0mC+WaXOnV9DwZJo5oldEZcY
2QqL6T3T4Jc48FMzsKWY7yjt6jtnzwE2wyq+soOruwni1anMshMz+50Ks7t2TK4hSvUmzZHfhcFe
WGbm7bg4TynGxM20QH7IS1g2UYv4WfXMuBw2Ya46xo5w8KoKuNw+QBYPHZ79YvE9JMD2LrGEu9eU
RuNhX6r6w5ItwjYh9E1RX+xUj7uExWUjUqwShYkPioJ27HprUgJaPeqX2Rb3k2f9rSJoOqbJjG6B
+eGGBfYpuzqlOY8UcB5ajhrIDwM4dGEh/bs9gAajwAJoKH6WAR+/H/7kKO5YKhySDD6KRCZd92Dm
4dUXWPe9fMl3uk7e0cYQ8tJl7zZ4zZLot+xB39LCdRldle+VWt6zMfmrixrEe03Bi5EaTHxn9syc
VaiOiq3BibvCbMMi6OkDbPbyOuWchkaZ3ZPOYWhsbKQFMymu0D9DkylOtbIAxrb5rK2cpM3QnzDt
xnvtIuzWy53SdXh1LINfYludk6p/MAfWMbt1jrpM9NEyzRNAXTC3BhJ2mZccj43yc0xNpoRjw9eG
bMXPbSNs5hmu/STFLdAkw8u8+JdZsKFSbxPUtWtxc+iyyzI7LjqEBEsOmPocshU/qApjeBThoAd+
Vi4MIBmSEGYTf9u2UbsYFHZQ1tZ9JoqfDO7ItW2aHQVXyJkJnYdW2XG6Rr+XL31hmw+pSqyHPuny
WwjLNxgpipOmX3NTRNp9ieboGFK/6Fc2vcAI9bU3TSdzhOjhYXh1+o4KYzGxmU3Mn9OJQAEit0fG
xarsHohM6ew0jq47o3Tdc991Z9/e6j5mZs5jv1tG474qhk9kzED7bKtcgl+A6hRBsVplkuq907qD
1cXeLv0PZ8Jxwg/8Y/j72JipjDagfiodmntLk8m3Zpcw13BslL6fnCa+kIy39KecCvzLVYWM0ek9
a9yZMDl8Qp+R5xJ9t329b2R7xtz8Vw0JBoFhuGC8YQJEWuMwFjC9Y8Uco8RmVYTZh+gZdhZR/Tkn
9rtnkXiFABXTgBwPT6Zy73uPeCCcJXoy7PKctIA4VnPAJW46RJPlIW3IKwxYobhT81WnZ7NmClzT
gpbF1icTJYO5AjUrlkNzHbeTu4Y89BCbE4YeF4wzwtqSGXC1VKNOWbw8+T2hntD4ZEX5SL58V0M1
kGzfoaTUbm1hiQ1rj9tIbszeTY4tW51ayX2OD1DlH2sx1n+pHuwZmbTM//Vn/nfN179arP7Pv/0/
u8H+czXY/zj8lNfP/Kf9v7/U/4cFYq761+vEt0+L79pk9u9y4fX7/49/BMvPV5x8/ufG4fUP/Ltu
2Pun5xiG79MVJj1DOjSFjT9t9x//MK1/Gr5D9hTYsW3SMUa71787xJT5T4PWMeyUnumA8FQ0H/+7
Q0x6/8Qd4WNMYMQFlk+6/5UOMeL57j/+GzOtOSqLtRrZNSzT9/gmXDJIrEyWsvj/X5/w5aKW7/G/
45LkW0u9IoBHTMTbGgOzK4rL2FLoS7DkNILz4YKCyCWM9KFs33KA5NxKh2XHIpAEsccdPKJhM7A9
eYpyaaIXha+WmetT1+GP4mjRCcU8MIbgN3ePKcdXziPFu35U/viFfGeezUk88AcuTOxO1L6jqkHZ
omTPukRdgegv14uBR0+9WLmOhvXMwHFrmjgiyUHbPV0QpWd89hFOT1tuURYA1K/UYgB3Lcslmnoj
C4+jdgKgPFaPhYFCZLGnxYLJDWHyJpinYr9wFPSqarhzMTRTkpWcC4UlbdL6cemjBJkx52bcuLha
2/jgtP3IgAzv71i1VxcDOE0MF2h8cGz77oK6QC8T5KvNvN5IjXDFmvhxy9KEUNBN9jsOL7iRME48
9WvVS3/uq+wNGNW3448Uq7fxb9vm711lMSudMXBZ6XEFcmwjK79zBx+mt/JvfTyM6eANu7BrrC10
vcxwy13GyCeoaVElUOEfanP5m2bizV7BooUHtT6dzq2B0dWiTmCOxvcmU8dQ7oHXx+koD6npVAG4
gG3c+gIKF72nXoR1I6WIqzRPITUdic9MiLDUS6uh55bThyQX6DuffNQUNBNNFynUnJwBtlPQy+pT
TbrrfMq+omLe56H3x5McyWiLc45dZD8gmOypIPnQdtNtygf0BxJWLHWZtpjqZQXTfBjTTmE+pmt5
gbXyhko8uI3PYl8skPj9cNoWjm3tHF1N3EhhkxdlizOZTANlcvnWTfihJ/9BLeiHxMrFdrHTY+hf
k3QGv2SRSMyjwCeXHuiSuKQJiZ5XeODAPASoWNEWnd4/jFTDRapmqJNE6CIln0opfuACUmV5brrx
LbIcm86QFNDh8gHB52y0gGpDf7ituuhvUcQ3i0Cd7MeZziSSTLC7UbWn6E9FmB+OGYdgq+LV1sN0
lUl9InNzy6SbijoCYC6tWmPFaZQc9m2MdQ9K/TVU8jh6ew2Q6WRb7F7sA0zMIuZi1Xu1YA5Ls4mE
AE95boMxNTBzy4bpoo+hepMDZMdlgRrIkMC05cdccM2EZ0aKV4CkbevkWPOPoeF0kD2gjDT1b/ra
2dQ981HHEIdpNul/Ta3XCIT8EKmbnoBGPnnUfM8ry8s3duXMygDIcdoXgzIQX2puatp9E26PB6tz
7pj5XKIR+IpXBVGN3O9qksZtsbpcM1KKKmEByOuOB14Rf7dMErkqFkjUnjhOVmwhJF4E7pE9YynI
ZiebaXGV8HFqtL6NohRGCicChpzOHlyYecsG+jCHXEniM9EUCqmnuEIL9m8o3il2bMYyEDfOlItr
NN1ERmXepml/bq0eVYeYs2NPQH9gqG7NfxFDbHpopH1MkueONQ9kgVOdUBj+rMEDuFFkySfOxnOP
OsSl9ABrhytszxBEAHE5EMKgcwp8ejK2w1Ep7mrD4qOiF4ciCtOLWTBxWqhd2DQqOxsAAJgxZN42
dOc78vcJ+TruRsh4g5zExrSKo2WNx5BLkSvtzyIhNdWX8MGm5Y6neKE81TvZkzsxpLR95gCmR/1C
nGwTmohxS2LkD9v+dfFXbV09FyjHgZt7XwOefERh7CIGyq0/HDus9NH6pqCDMWOU2Vdqzy9TOD7S
tkX2NiqZ6gqOTHPfTWd5bVCMQolHVflX256+cI0CP7JGY8cxVzwbkdqQiW5mt6VUGBUiq7o9Ap++
qMG6TnFTHtA0v3Pihrth8PVlngGO9tAFIBw2xIDawgn8iXVqGMYXR3m0PBEqd3UjdrXt4dXKKGiU
bo5o+ly2hCl5BAR68eqAcgkjls41XBz6lMz+2MTDg0VWtwGMwastb5CIcTyTsDNm8d4teC1s+ql2
Q7FWiVjZdz8Oy2lZyLVHVEv6qdxQWDJdnNZi14MUb8mq4+7vUxmUybXDlSYzya9rpIcZMMCyo794
P2kPaoI2i2Vr5dx4lz98LqC0OG5+N1jxMYpt7yja6q6ZQszENuLLYOKMcm0aAyRtUTRUbl2IZkBe
wlbqHUa2l4Q1EVgmuJqRm2nHijb15nkSKtvFCX2a4/iRtAhtAhcSg3QeCgPY+5xU8hCnTHWnftx2
ZTsHRUJZiG64cKQJlVwupG7XX36NdvyEVQg9EUq3mUePzSjvYPXIPRc0utxib1fV7mfuK0TQgXdx
zqqLaRMhLgcGKf7FT6LlIGAbZIoCkwxvLNAi345PuRw+UvFLqvweXC/O3AQ+Z1uaT47TnYoMTETa
qjN3HGbk0nulTAMLT0ZhRE8rg+nEj4ziCwpM+KwL80hJGbFJiLu4kSW3R53qm2SZj45F/M2t1HPZ
AN6chqYkPBrKY8PEk35Rl9Hh3Bzl3JBlN5f9QkyPMGYnL6zMtNsg93t1SxPW0o2oLTwKqVq2qafV
Z+K6Oyft3c/ZgcFGcVxGtvTT6sQZt3FQW9p7xmY/7WQFJHtxmFTJCqG7gMO8B1+I6s5ddpe3iIRT
ThUH3qhgGtNiF/Ir6skHciez74SQKy61mE2aNHFF3BTTWHvT46Mzy3StC9Ppflxs7n5leA0Ndp+B
qXlAD3dbU2PdTqN5WmICncosTyJT1kaW7e2QtMU2Apq1B9R7hK8y3Mwm7UXUnbC6jhHxuaq57ac0
BFujiE4P3mdlJxnVTjgwF6TZLWZIaAF9iBjm1ZeFRwCzpH+iuBoHljGfWot0XcJfVysI0VQlB9yP
qoDRYMIpjlBewvawVbp04TJ1Axkt/Aced/T9FBuPftb9SpTjK3GAD0K8E75SV++nBl2fTRVadHeD
XUnugX1hDUl1u2/iWdxWEZO9pU7fmgGtJC4lofkFz3O6wGvrOB+iAc93RWEcQoWzOnL9O074Ow1x
5TSa2MQh0lJxH+M9jAEQVp3Lauf3mDN8SQh//SvyXm7dEk53MjnjUXamBAdR7xZZM8gKx91MQQyH
DgY7G+JQaMAvKX2PqsaMlRf43IYxe5QN9MOogJWL0cUPJk9CAhjnwNRIA/5A0UqYj/7eWRbUwLVs
A1j6sRI8rXjwLuQkxqPrwV3R9bdT1n6wOFV0VlQO0kiioNiMJ0w2wxmjOnR2WV5lP96UTVfgU3H0
vYh49IvexZiPx6Jm/09BgwZdDxBy1PV0NCvcrtkyfXK7WMgUmrd1XFChJAsK37hAuHOFL9o4GUP1
SILDI+3RnDLHwcSpsnK7pY+gv2A7jPfstwjQWVvfiYT4s6ZFhHKx9kJnQ3QkcdryCZ4Aa0iaZgzD
UhAiIl6ThmBmBXCgyT75RsWxb9yTytuCbIv1Q7uMBzqCoY+sKD1K15Zh04YwWalEHFD1v5Dlum1o
CrhYmXcsxkxsDb1iNUfZ3HQV1/RyJCdlFM2uqcVd2nSrlaMEbKi2/eietS5/jOUwLfnb6GPQ9wrK
ZFrY6pPZEIxwmC/OnLPKVLxWLUPZdlmvEZMHrK/2tisXBGm7uShnPk1WeCyo0w3G0fgoE3Au6QCv
1p5HZpST2jp5We66aDrIBndNJFiGB4fT0hDD8UluzKxMdt0QbvwsibA+s3qYM1gSsFmhGW2oemB3
VBwfGmefLJ7a5aWk1pWJaZdN0JSaQzczxbRafFu9aO9Saj82tBkzUBzNn578tRjqH86j2T7j54sH
6G6j1OfayfR2CuvjIDqOBknCbCscb0GHc0fIXsuqblF3ir+JSQSsbpgZ0y5Dz5xgXJi2TFl1X+t1
5mYDVEnnz+wuhZ9TVxWcrhDBsmd12gjGq6ZFQXAFVHKOePDSwkalHVuOp6H3N5NMvUY1P4TgeKuI
ZqJejK9hg+A3d/OL3xLoCika2Yoppx3J89JdqZ2TnMW9X4BREDjDLZAC5mpbhBOPwB6kFehEwhfc
y2zhMy6t+nRXjcYQAE65m5VXHybHZ50e9Y2LhByuCtHCdMqufeZkDWAqp5u+SK7Hpw5f49wU4G/7
40Bx+MWYw+c8RWnjEnnpEeFIvpMOqn6lsI6l4pTcrJBYPDpBlceYvwZza5Ln3ODH/6gsd8elHbFI
md1ehyEITXud+Ogr2ZaSe+KvfJGcEbdjVUo8W0IdYjrKDDu6paFv3k5gdc1DnuJNAk7+Amo1DfzY
BdIAZlG1zWrrnfZ0cXqg5tbJHkb5wJ79w5ThoW95A3bMeIO+XrikT86nYAWLBjikroM9aBzlT/gn
HV7HKaOUeORn6DW5JTUgrKXAFcpwrk9yYSZAQQK4GQqzgfsVY/haGfpvpjg3LevVP/4B/UKQYBx3
pT08LORvN24EwCgeizsyV6TLJpJC7Kw2pkwRJTZu9PwBVRXsTcWDVYb7pqs/lZAfDbwgVYfYj2He
wkrwLZPmntgj7T3MX+1s/4q+vFQxf26e8LMJw8HBQryIa2q2aV0eoVw7JcF4vqm/yCwZ9gCY7nFv
va6N2kuN76iNlochhdSoo/FuKFP7RKqRz4sxhFDpqtVfL7b4zM+auReWKPdgO+V9rWlFtgc0wyG0
vyqzSg89rZGjQ0VZ6uqREmyLXNyKKse24QVwH1wvA/tYAt/zw/RuMuRB46bA31UchxhBgiDCc7RU
dxVcQZn7n34t/jQuzopp1t8DVXFBXie3xPK5RVjtTair51B4R4DU15Yp3LEHIrUZyKubojmYSX9Q
bfTpyro5eVK/TwucaFtOlFtgLEm94SKW6rOF9RIMzDtAnor00rDv5Vn50sXmd+RznLcjmGBJTBFU
JCB0jYpgSaXpnwmRZ2qBOpKMWWBa3DgzCMw8f0O3nXD37EWuAGEzbpAWaHiVoaEkpePTY0Px+1JY
b1Mj71QaGzuvru5nijIHq/ks4hl4TQ5+Oc9WsqhDB3eXbgbT+9ROZh09m7zxYjIc7UGyzn22s6Xa
ZmUEUqJjIuL3HFsjauBZYOl53sVcqymiY8iXjNQ5OflrmeQM6xnubh23/qX1DQJvykExNfZN9VQU
FlG7tYFp7FjqTBpGTU7WBxehScDZwvg5fE9mBVt/LYBTOv5gtJgeaqs4ha3nHp0ea3rP/BY7kAht
aloKTgF4nzchSBTKAoo/uJ7uXAUCDbP9TqDbBQLbBQcXSA+MsHyMQfhOHPtcGpz7wpA41jCcCgam
p9kYrC2jYNwC1kpbZPAdsOBSrdafPfFQASbYOtb81OAwRUNPY76ZJZueJu38bYweF05aLqyagiKP
9k+0RJhNMgqSo2876Sj1SJA5FvdDo9Igw/1ahrL3kTJomx99EBDMtiFdN5ehLV9VnWDuozMXKelx
9BBvoOttXMUbJlu8QbnvVnxg8Y/RkU6Xa6J2//odFqFEeKgjlFuz3hoGlh/Hoe2+SgKbflvM/N0+
M8Oa3m8eoCokrtujsAzs+Zy2W1JCVnRLc+R8mmX7+C/kVdZj19Elxp28pyC6dLtn29wtzKqYA8EH
H+g0YBTM/mtw2wRPbuFO8+6cLmUMKqOPRlIVnzavrtZfesGdGIdBNXySz6BRLgPlktkAH/ziyomC
FcQZpl2BhtYVyiSRrrmryI9YK00AJr16smMYBjF/s5Tqby0soiU8/5lLVJb/wujuT1t/6LqkYwAj
WtMy5PYZFysW6G2RqeWQ59F92M/uVYGbhKV5cEv6X5VTP0fAt49OHd13kiq4pklzfkocAykFwFnT
sscX046E9oGbdefk+jUaGQcxBH4sV2QUfXvUY0uIco2Es8YMb+csQ3KAC8tbWa9bqIxxhs3bTkfh
0aF5ymMfA9rLrJXp0V7I9I2FdqtpXr1dTHGvqDi9jD2lPLixaYVcpt8pIdIlovGUa2AxUGx31sDa
1hI1Eog35ArWdGvm0qUCSYGKyyBE8YNQmtDunlZPTu/T6ssl58S5AznF+NK1zWzalPEekBRCBDZZ
MdAUyayLcSEnLeLa3EFaT5LCcQ51VkGKAvBCrc2WwAvBM+xgQcM6j0e+2wpirUGn5q09tyNttMl0
MMlddtY6wRXZG3UlR3awI7lmTlb4u0hRbN1ohKjT29zdZHnpdHaMa051jqJtJFMOxbA5F6shvS/T
iYWVL8zfzAbRdOQNkLtkTxxsUN6bXFx8s8m4gLDlHNQ7yJrso04cp9vGKMfAke1bqpv8trBKJPe0
OrhNceNPjibuNz5gEWe2txQftCrGN+RQXseh+yHy3OEFom4vvg1hAFyFH94Sjt2qjBZjT+Fvt1xn
w27/WY4UXpg9B7E031cyzIHogQ/Xw28rJwT2Tl9TVJ995zcfqiSkt7QccXMG63qqqO5CSsYHme85
nOM/6UafvjLsnjWoOxGCgYIuAfkUQSFwbDtoOt6tdJ5+R6Gne0sbJ9atM5vE1SrkuA8TcHm+sJD0
M0KZJvKWm9OfTiFdQCcPI0VqdIdkYnNeqnv07Sezn9jGqqJjRxVW4PpTAl0blriVlWd3zocXbiPH
iJ6QLcmvlHqq9Lfjsx/p+bGHHLuRRkotbEU1cdssgRnS+eOg18RcWBiBAKcxUhZk0KVA652gY3s7
enON+INEtq0KwkVDSLt1P8VwrXzzvggTTCDrv02x/DBEeQNd5EH3DKGJ3GE60uJ7cYr73GWzjEyU
D28Z0Ezz/WRVt97ATWXFNqmieAZf2OARTDNQXBfKnsJrBjEZAFy2LZ5E0SOwY+xZN0d7SF4tZ+9r
xD8j76ip13OOj5d4gxda2yiGxY8VCKcUEgO8DEyQzUxlwfBJWFATlp6AcqcXnr5yZ7g2fp10GIL8
QcOiDaB4fFo9xzZspAeMI8ZxsuO9kZC3nibwGtjRNjlBmrNOkcyTSh2dlpzk+vHgxkKWuPNrPo9F
fmswy79NeyiUZo9nJkI3DwURtBl9sMSxfzDTDjOMBe0y6nV1oOgogMZu0vfVkT4HWtpM1h3EjmfF
GhUUgo8uRTs2yagNCiCuijK0Dq7IAAxxjzEtjgzQEh47jLHgIYr/yd6ZbMeNZFv2V+oHEAtmaAw2
9d6ddLZiI06wJFJC3/f4+tqIyJchMZ6oejmpGtREK1OZ8gYOmF2795x9SrAWZKtlvOnBcGssmJ6H
ELyFmxWhCOyagEefhlKL1X5VhQSxGqH7RqdcrisHJLM7H/M+worRoK+3ONi7Ynopm37Avxdn+zoB
GG4Ml9QD4FIEPdiugPsaC/+OK1zvMksSOxmrMzuA2BaiuBuqAXceopxARjlKSZQSCTYxCHcn5Txy
tjiTJHnNhkeNWLsXQTB5oPy02LNyO6vRS59yL9jKAT51K6PX1B4YICeDvzZn69rv23DTEaSCYJOm
uqD3Cm/ZpxcDxxfbc5td0JfAs5ZirWwt5G8yte6hzx6yYqdavI59VWbHRA8v0g2edFmNWBqehE76
FSMxksMa/rUsb6fAfYo6WmxpKdrNpDwAwtShLkzihlqeSE9F5iDTQzNNNdaz5j5tdIyHhUKgaq0Z
1X0Xbc1B3zkSyU/K2EQY/OM5R/nhB6y2Hs9AMnJaIWIG4auHBSvwOKXlRg1hrK3uwq8m4rMtSGVA
dXbQoL1BEwfzjqGI/FqJi3iAhNsn3CNDBc8oJ4+3isPywPRyV8z5gz31Ce0zhAQyheoFtfDYL+GZ
ScLOlHU5YPSazLhLUZpvTUt3aW4YUrqQBVvDaCgG/K1rsInMg9vt+i7Ydvz2bHPRPkKMvRql9QhL
03IYfWKfDuLpqcesSG+NzK1UKswMPaohru2aOcDGz2J909LNN7E7tYywzCHtLkRgY4irJmttRDky
kR7vjNee4PmRBYeNC3B7nW0ss37wxvaTmKSLTgXBfUhqD2UhoW6GI/csJCvYpRZpwXQFOYmT0UFG
C+I+9Ah5wMAp47BBnypfCdhajodKMDt6lGinkgp9LOTK9PppN3AvDm6GJcx+rdyKvMqCxy1U7otX
CqgrRuOtWpbMvuJWqYm4W7dubm0QBwFi9xEi95gftzGDJAr38l6FY7Udg+GG/vylCuRZCGpJByUT
wjT6oLil9rUOtnkZvYRGeU6Kr4Aqk6rHh1mrpzBrMVN09Z7Y3xfkad/55mJdjfI+yDn7+VZPRINy
Dn2gv6f1eCF9Wla5eraYX/ogqoBEXmqLDl/SDXc4ii4NMbHTdmuH4I6LBMkNlnV1zB2oCZ0mRDRo
rCeISCvbqct1sWxXS982L1B95KpSgM/gR7uVCcotlFehIPUqglRJjQ6ZDSW8wsQxriNjdmE9B5y3
YNASdBCvXLCARS4v3FqsJxInvIzgotzDldVZ8J1cYzzb2AKwtuh0PZj+U2ODeZtN6ykKHLZhk8pj
jq+hlHPemsLgihfA1luiGaQewQbyRqgznQDJ0IxB4dNkQguuOwtKBPAsQgXS13ZuTgPG9k0zdt/T
Fr9rM1CUIFt5MFUlj7l/n0cG3ALnW+bo4mTL6AntctYfElE0pIZgk56Yaw1sfJRpNVuQUfnXFlKh
TRWLdEug5nNfQPN2RUPvlkWj128ttMxh8Z+kk/Nat7VeR+H8XIaJTfYxnoVyAVXi1iAlxzJvwVpg
YlIazLKf00qqwRfNbvUlLnyaB3/yCznyVxgMI5Q2exaFDUljqv2c25XeKqSdcA2A6YXDvVWjUE7C
lLQ9Bc4V9OlURgTNpa8NyiKBjWuPZYX+f+btGzdgzctBERg2BboYHmuSS2k4uddlmN/aXfdku5Te
pSTewy7ieN01El+uTyVkG2ePOQo+ZLy/sY93ICQcRlGH+zToFs13PTv3GN8JKEbVXxcJRZOIBiLq
skfiUIjo0/IpSdPvRkwYxtw9RlnxPHTkY1spJyhca+eGIqvA51WHSAukSY0x5pNHy+DNzBOTDv4x
nrrXXNH7rt6cgZLHqTlpurW8ElV2ERslCThz9lqq9rLVcB/IiTZ3k0N8QD9xioo0+doU6AVYNhPv
uN8de8O/zj3vMaSsQnH+XPt63hI47qydpn3Ns+jZcgK9ByOwUK0PZo6BwTy6lT0uJKts43GsXrcE
elkqulYCOR0t1VMNnYr0agSCiXESDYBTSAdb7Sk05hwgiIPagFcNN35BImKGxTHDAtqgt482VQj8
GKgqLkjaS110DNqZLERbyi2W8e8KIMDGmgU/YZbelKO9GcjeWGsY2bQ1my1TZozi8QbwD0+gTTE7
NukRJs2r6tzTiLR4PWgv3Cac9LeWySy+C7rqQgz9OuEMtSoyj6GbY14oMjTIQeRAYvE9+kGt65Hq
opHJRetyJHANpubEabwhYXQ22GSJ2kjb55F7ZydtrjMmsBItTNltlDl/IRWqXedhTsyW4rjnugZs
7LRhnFgvFaeHDaBG0E1oLqvrrq/A5DUJB/dS2/NBOq+l4wB6DWSyzehIbV0gwnujS54aAjDWCZi8
7RiVN10OBzNl8dlK8NHkyiCeiwAXRClgC+oeXAvpAOLD5pOVS8AFYL5V+rU2FGKbwKOfyTSY7rFk
6OCUj3JciGeLJp+Vie9vzZvETe7zERF/NhQDE6mWbT0fh730SDvfpap8mlraQLqlCBu5+mJq5eUI
AmU2SZrBI6BXuRmkuL1YngM28G3h1psy9u4JSrYxw4RoMQU1mVfFG9/FEaLD67bBX+035hZ0HjdW
CBTTTUK9ydEFbeIZcYtQhIotH8vE/7taWIELGrcD2Uqn3Fb+vcvIsixUjverf8qMnFYQQUddfTfY
AyLxMKTcwUSqyuqarElFZ2sGFVfNh7jOGp6jOEC7uc9lQGjVSM8yE3jOmVOfXIPAiVE+RmiWkQX5
O0A2r/yye1ADxJDiZKnHYFP33Rc/pTPRbzttbPrEhh6pClwS8UslxBVwWOyTesaGa424aNgus+FE
RA++ZKQW5L49M9q5QzOQ76pO3BOQTqctWU/6TcijOrtAUM3JMu75oQ+JUT7m5fA29+QHEKTZSU6T
smLsXrWIiZB/4WyKn0KHW8/2uI7cGRRHINHH0bpsLAbuksnrqpjBT9hYhCqrLgGqJze5Y52NMqb+
LBS3n/tGCg44Vp2jt+v9c5Vs23w5TnUVZxT7oYLBsekUCiceQs7pW6SqNO9MvCMSxdRKlFBlCste
AgDf4F9CaiEbaCFN5TYThhmC5DrzmMc6HILD+a0P2o2TkYYtBB+9nokYrVpG6NZD6wfVrjHEEijz
rWIV3sxYeHYhyv510Bm3fhR+j0n4TYkmP+VQZeK+/cRJymnwLzqoA9y4XLeMa4wG1IpJa1MOCgoQ
zvH2T18GvvgKLxqsui+ir+FEe4Abeju7gK+xGjMySdOeTGHwO3BUQLZyeEZzE0AJFXJjKx2sbRhp
CCOobAsLIwiyQM6hmhi+eVTdnnlc2KflTjG7WnutfklE8BZb6nFAVCV08QR7dhe4b3NS4m0AwBYu
GXhl6h6donywiGFGKDJe9HOscS7ar4Zl3yMXPPklhrRozu/S3lHwLmyKH6xta246lhPWGEcCiEco
3pZLyEAIjXVmsmYLK7tPNKEZaQz+37bOqQMzmp30DYcXCn1a0Sh1iIyZ+vFEanmwN4Lu62jQFafV
fK6XH4jFL6Qd2qR7r8PB6Vppupewy/IEZWO0LEK1R2iuSSzawSgoSsv+DtMT84aZRjY5gZsiz+q1
17v6NHbxhZzp4iN+pHxCash4a98ssgxiWVnuHQIaG57vIp0xowXN0SsMY1UOM9jKYR/UwzHi6eFJ
dkmLI76BlZCWorDbt+GzA+p/PYV+ujWEr/Ydd9VKUV6UJGPFVxPOANys9LxzWWJadQqWqLS8BWjF
AI7tVpiCkjGewHk0nBvJAH3QYKWpaDB/eAkkhYBeoY+tdZNGcUjKTrKta8lQsmzuZAyENnQDgain
w2wQKNgjOIEYaF37dnCRlszStOStsiGwOLvpta9cBvsE1fXPo2RckqMGWyHiEBA8UlCsZGuu6oxV
sVw4KgQYEY2ALDyfrzPSvziwD5iQMTGt3eKz2SMAwci8txTMOOg7a7ODA4lAmi7cqHFX2jnUIy6I
5HU3nKxdxNAevax1usO4C2P9ULrlK2QgTiYtKZtQ3AAKKZZX3diE/CLrKkZaDgXKkcy35qswQ8Gk
xuqcxPODqosjcFGuTnOPNfEqphJwxyG6RIWyyXTnHqOA8sVyODDZdfiGMOcpU/JqiHADFT62KVOm
Zy5+vc5MJJOe9iHzaHYZjVeABQN7gpsDNkTzBF1xjJ5ESEwXzNBjroBb+YS2ekWfbQoogZyR1EXU
1w/+MJPHFB4SRTMuG4tDyH61GyeIiZbvYWlm7s+dHW1VoTGoVvprCjY7GukSVsAKad0/OH1Izrvy
wRjNBSDeZSwZOMeCvBOJn/5oqwg82zA+TegAjkxxXMF8quMHum0nE6P3J2BG/hA+I4BAO0CfVYwo
3Zy22hukuzLTDC+H6LMPcOtYTnQjkJTFhr5DKR+Ei56h477DEd4cg4LWKeg02quTwpiDRaJfsm+I
fiU3D8tGKBXWvfGM7fSmNN1+NaGJQc9C4UCA3kXsMz2pSs7T5DdtUdEGF5Iz7MkT1adeVKR3dA3q
qlBBbFm0Jh0G3ZZs6lpRYfmodxOLntDMVDcJUAQzBF52yvYEwtCjQxbsqjQHXzEtmMrc/+Ym7h1H
Bmr6pjmKxcKSO3fpgntAgESR5+c5EQEA64rbTD/QyGOcP5kMYNg+DN+R13QKKebGgtzAzv5Wy/AV
PxDtkBADzUCHOWk74AnAZPMmfgsMJs7KYTyE3mE18Nf0O4eO0ZB8mcTAkcF+ss3ke5qOj6Df8Mh0
XY1dFwlDokUA/AgEugUJlrF67NRImUcbrXMw0YiC7uQVEAXDzCYnV9DXHjMS8wZvpYuMmOUcgJxy
DUaYtbt3I4vbLZU7cxCA01yH+fcwn8oWkpyIkH3U2PKiIso3iJOOMtH9pTml25FNyjTbraW6+Y7i
d74jwAZ6JiGtzEzIC1VTt+qW3ySk7xH4A/myzgD6nkwiN055AUNjrMLdu6ZbO24MCHVgPPpj5JVf
s9rnKUHKNwwanVkrIa6RZUJ8JjeZUWwziCb7EYDyOnrWwFeUWPgJVvg0lGhTmyz9LFxCmcvkMbXR
luTJ9FX16qIt0n0wt+ea7c1CFTsRDsF2eCTxkmKpgxbCpNH3VUcTVKf0IjmbRK5+aOPgts8nppoN
3Zcudd86Sv41nEzm2N5LNfQoD7OSkR4NTGxI6xIH/KnGdN7Zxh1moN3ctpd2giOT9oLv4YgnkijZ
Z+1wZqkcOUAdkXCjx2ZGw4LahAfUjBsdRxn+f06DUezQIJiLr4YDFqJB0FzZ3iflBHezHZWg92u9
YZd/Hg0VXuaG3lWybo91AjqgHJaRR43k1nlrB2Pa+mWMuHvJzYKf9KQrvpbho4G1oEaVEaCgTrp7
C8fVKik5NackI8Vd8yq74eyiN0KUh/AgWRxpUdPtGhNfYEK5yrkg31iClniQnocl4dLFToM1neNQ
NQRPRrGMmBjdDKH9eWx4aA1lskG57iYhTOvUzsV3P7b8A9lGDL9Lw9rOzDrXlivSi9iZCvgl3aZs
WbLQicG26k888beyYmhcZaw7FdO1sDToMnqOuSpjxSpNzMhkW86eViqnW8Kqv3kEcNMZxLleNvxR
jbXPMTYEc2mfWDOuO9OC/yHbb3YavfgRkQd1b5/gOR4DjU4kBHQJjoNpFLNFZBPNSR+HLJovAmS7
G6tH3DXe6JC7MSH4E/k/HgBTYeJNeaZWPQpKOq2JWscuEt3c72+DiminMc6yjewib4/Rqbaded2X
HrtkhmagsRFFC988Oz7CsI52BqMWUnIsNqW9TsbwKZ3QqNownMrmz2Eq+fFOxJF2TCF5G0LdZ2AI
4a0kd5Oi+MqnlktD4iSGBHpQuIOdDjEXan0cux7T0aWXSpCrYMhh37UNWHOyERCdk0bf+ibZYhhA
D5MRvtA92WS1cRkU+hTHMZzFWFBbYAhgBhscnX4o1oB+wv4Mou9LEEV3RkriVIYqGoIj7x3CpmK1
btYqpGKlX00vY0qO1Gb3JRD2Q1Dfj8SQLb3SbWgvAmgm9BPQ8VUAyQrFByeWETprUUZXruGHm1iH
r3A0GX3tU8vNNrSbtmlrf5PQsbeVF9JkTL+YJrDSqOcoFU1rh6zxjcixG1iykdjW3Z0vA31CR3ZZ
2UygCyvbZ7O6a7pkP0rdE/c3P6o2njden3yHikb7TrBK6UXiI+Wnap4JEgn2NfAM49EXKB986Uvy
x1LzRJTfyiIRmY2On4RpNSD2FCNiGDFXM+V1JijCsYBhuyw7KgyTTootjqNPKJ9bg5EL+hOivQAk
SgazsVSLO1aeE01DLpofpZWtVEbrwkMuKNxu21B2A2DCfB852VVaYNqNG9YoisAT1dJwGyaI5Et/
PDB27Fed1xMMElhbRNJvDQTcvcHAMJgpwsPoAcVkzkPrcPDNGQchIeWgNBNLmEO+Uc6+lyTVEanH
TLTsvpsBC4NXWXcxahROx2/hwNZjEa69NguOuGlRvkIgY0uzfPKRwWiHM157w6NjPbEz+F3UkdW8
6NfEklZJnmJrvRm5BatIbYcEq4ls833Rjozo3GqveuNzG1Mrd/NRG4zomqVNglfp0MicyAiV5is/
HsOti0kRukBz2Y7GVko0SGYejmsi3QgcthmwRCNLMFKV1nkeUpJ5Zv2dUFTnLNG4mjVajiTMxL50
L9vwscvCU8W+G4zk83bG/BXK+H3ohm/l0l7POiLd/DVAYP80V80j/g66pMVOO/ql9Lzs9H/Ro/dL
J9//gyY9aYmPXHqfijz4yaP35///L5Me65/1h7KEI4XLVoXfjpf6y6XH/+T8sYQfO+5fTjyBQe5f
Nj1DOH84Lm06TbPY5T947r99eoYUf9gg2OjKSs/WAnPw/8SoJ/kAP9j0HMWyazmCg4YELSJwhP1s
0zPTInercHIeytowDznHIfLr3LXpXRiRrC4H/ma/NAXJWiLSUnblE1YGjlhWeCNa6d2a8CLKaSsd
27j3PffepPN/iZgYdlWZljdA+oP9D5f35i8L4f/Ku+yGqq/FK4h98edP7FrCtKTF0FcrW6rFePiD
sZA4gFxi1e4e2oUj15bwyocClWfVkNjbILEEZD2hwSN45uLjdxb/3VsLi3AoBLaeqxdn5Y9vnXeO
30xx2D84AjU0oYT1OW+nZhdPCMnwOJsXQyk/t5G8S3qq1zhm8bHISL+pGzpjU2X7CHx7ufUTlICy
yr4nHBIvh/T8m8+JjfPnS+QJxb2lBA0NS/Pnz58zQ2WctfQpHyeZzeei9sIrVfjFoQpndVUg/gkF
K9KYYAcImoNXZsR4FWhuhxSZsDMHw/bjDyQXs+ffZlDuMk9zVLZpyStH8rO9M4Ny0VJnSqzp0aoL
994JJGDoHAaAsBrOIn4C0ZbLEqYd88kSx/0SHZKjZ1/lzWJ5Zu2njzTtm0q9AhWennuNp7TBynqF
cndrxNFwyiur3KPUjv7nF1Nr0+YZIcvDcUyxXOwf7jcw3QCVEjE+2lXTozzHAkIARbJjaOBtKTc2
zHrCT+yZF3U3N09TbB0IhgTlT76rtsv6L6/0Xx7g/+b2/9M4+9O11CYNfGUp6Wpowp798+cBeezP
cVZ2j0XVaYRjCIxqtEpjltavfYmVoPL9L32v9K6x2vyy85j8j7Ul9j4qBpIkoPpEXkt9E5ePWaZw
5DgWGFPhPRu2GVx6IbP0ogLpWhhNs+8knhvDZzaO6LLfxklUrknUUjeBW4ABcwwgfqoTx8Q1Bbc0
hG10axFJjs1TVZmwHpP4E5Ko8KZBIKbHOn7O+vmmxeLDVtvukVoxF3Ga+SYo1G0g4vqF5PJhIxoi
rax6Pncd6qVS15cm/I/f3JaW+f625FKy/LmWwqwmTffd84yzDJUq+rJHb4GTJ/kWUku296xw2MXl
KHeZsF+jKIN+OScosiWxLI3G8RYtjLGmnMdrwprhiyTKXdDh86507Wvsucw25urc+4iancCaPwuv
+4LSOsHmDKlfTQ7DPr+8Ly1kW4Oicgkr4UCF1pcfP3f/WK+IC3EsFyu2y2Lgvb91Ia0hdEZL+9gT
2blJtBNfYbzqLo1wYsCe+uTbMYwJOjs+fvzGQv5s/+aJ11i+HU94linY+d7vK2i1azJwZv0YO0wT
quQxSWJ9hRUHDRnj4tTJL+YlsUZMC0Gnx2usFJGjNq02o3GBFll5TbOFZBt7sHaitOYbpBAKFwXZ
L0GYRVsB6m4tmMavxxmyWSM4I1STDRV3mOrbAUUW5kfc3mY79jcZKF8k11Gxbeigb9KRypRM1Ojc
pfktorAvBBy0F8MsPrM5X1kDI4peGAVvB8CQlvz1nd1P9DeJcOFUg/wcysKd4ya7ilTMk1+FW3gg
bDp5Rto7jJtIdBh5InREnS+3NetGF9SneTQ2dVDQKeGEcQTDfCw5zSH1nY/0/pGYhWLxSnunNCJO
3C4p/0vzHNT4gNJkJHAy7D+RMVQjqJDXZWXPMCTghaH6dkA19emxxtq55m67Q8BD0q1JgzZKADyF
Wdfiw+ZIhb7RY35f9We8dtin488Wus8bHHWoeMboASX5wW9Bb5Ea0x0jR/jEtRXNgXBhJpAIFi/7
5Q+DXMuVk2EOEjg8OGJugXdj6ndIsLRSfWb/oQEd5p+jMFH7YHARqc8GpiJzPnF87+5avAxeJ8sr
w7sE6WahyAVr2YNDFiNPGCiV5kEuyG+AH4EmLubjG9T656MheThM6XJzutJ6v0VqTHHzVDf6McPo
zmVInimQHqIhLo6JUXxJB8h4xhhcdw2x7FY/wJ5MvDvdOiZ6M+QgQAy7S+aVNVDR2ttgA9yFkO44
wOGfatDeHjDdD5t+YrhjdFUHUSjdIfQXD61123TpiJ7SjPa9n2EIxIZDtN22DwxAvBVGQoWJoW/J
0jTgownoilhsuGM+vgZi2Sl+3knYlIVkgZBkaHjWu0oK87rBOK9PHj0rglGahu0lRMZbNJbLQAKz
OfQkZpqNV3yZFuOwwsVwzVmP3A/Lt4+NbTpLdvzq449FbfvPT8U+60Dp9lz8Jj/vbz05PlHuF8lj
29v4ySeL5ZS2sroPaYhUTl1ff/x+9lLivrsMnoNmSDrUlJ75Z/HywwY/tubyFYeYW8HPL0mUv9UN
01m018dx8LqTnw/jjTfHX2fHqu/wT1VmT+ydXyXE4oAMAGV48rvsSBvWvgAkxMyVkSwD4QXP7iNX
JqyC6ReLy0WFMShWAo2RS/OP4S0xYBEqkg5R+0DPuE6mo68ZbcHkfeLoWmxG4iU3ExvwQQCLOuRz
wzzG0pwbx/ZszGEC+k3233DlHxATp5/9wDrNkR38ZifhVPHPi8RJBNQIYihL2eBGfqyCulhTdM92
/Di38pvTKeMkbT5XQpjJYN+RdYV2vnDdVZEP032u3c/DIub585f6/5iYT1MJ7+W16PK2nu6+BVGR
/0h9EcuTCU/nF5yYiy8ILUKaXP/8R38dQz31x3IGNZfTpklOhuaR+usUart/kAvqQFDhiEopuSyT
/8WKcf6wbem4WlksklRvf59BbZPjKco0xGdLYb+UoP/14f5VwDbv/vuP57mfVyHOszY4GsvR7w4p
tStxmfpht1Ps5M0asAbddb8v808/XIx/vd//yesvxd8Pj3WV+yGajX7G6DIEDIG91s82vpS0vv6j
N/DePRLZQPREXUaLWFMQblZZ0YWl7ew3RerPG9W/L4+3/P0PH3+aewtMJ69eeyhuTGq5NaHj9JpG
Egxm89ugomrPVNP8zfL782r49/u92wzYbYi2nSYTNWctbnl3wksbyMGuXY63H1+wn1f4v99i+fsf
vlImSaiZnMLcZSMQTo0LPuhtokjr8XrB63/8Jr+4rd4XnpPAeBL7/rzLp/QtEnWGWkEtytuPX/7n
+vbv77C87Q/fobQypiOlOe94NJqvGZ3Wq8rxjQsTWtBe6jo4aS/of/NdfvWbvDt66tibLKtpZ9B/
C3qbtvllYyOv06X4zSb4q3eQP3+dpsHc7RIMvlONLjPC3exSbD1lI4WnuieE4uOr9qsf5d2zztzZ
xhJm5jvZIPVTAGHosueabvF/9vrvnnUAiEDaoKvsSsP3bqHMTdegS23vNy//i6uk3j3pRpoWkN28
DGBcXhyKsg0PfVIvlrDC2n38DX71Fu8ed38gJC2RM5YLGE8YOm3SMgyyFKYmye8+fotfrCjvG2fO
WPWGmDlLiC65tha4ugcLx7r22O+3adpcuf3Nf/ZO7x504hhHksz7cTcrgFUhNJBdi9riE7wEfIzp
bN6FURtT+BhOtP34LX9xh6nluv7wXMa+kRdeQooxii0T95jfIOAZG/Pl45f/1c/z7rHnd89gJ2Bi
oy3IcLiN7Y1D1CGsEjxlH7/Fr77Bu4d9jLDUk685ANMoRhA+hIVeS+wBv7nBfvXry58vEP49g3Te
9E+7HjM3jtU8iy9WmeXVXRPI6XuK5WHT6GEoWwS6CZKO36xiy6/+d5397yVTvXv4HU2mJzSKbgcR
t1kE0v4wnAMLAeEWEkMB9D2d2+o3vdpf/VDvVgLtDPz8OHV2jaIGh689IUvNNR7BuvTC31TFv/ip
FvbejzdbOzRB00wlIGE7zV9wMHgEB5L7a//miv1ik/lHXyr13H4YBdnoaeTUn0ca9CCBJII0iNl+
/y02MYxM1lg5v9kGfnFzuO82fw422hrqLIHgAGkdIrhdq7uexJTqpoy7IThAM0/705xqr7+34hoI
wsc3/S9+LvfdSiF60c71XKc7CNq9dyhbas4d/vMWjW1SA2P+z97m3eqQdC6cFWkmO1dH2b1nGv1b
DfL2ezcOmHo+fo9f3RTvloixUzT/cfzsyZVBcl2l9bzVQ2z8bhOiwP7vHyT33QoRcNlRLVj2vgst
YiOGvAvFAZWjQWIFadvu1hcZjxY8YVudDZF1xJNPNoKHvh5z0hVNHbcbbc1+v54rqpjbpm+6Yku2
W4v6YBykaM8tMvIlId2EAVTphakdpEM4H5lP9vM5LLVjf8ZoYdfQDTEZPim08IyBxyZLqpd8ZHr/
JS+hNtbbIfPR8UaOdAHatgHtJAQOnl4ETEpmbz6cVMItmgDFEx6bGlwfgZrq3k0Mt7lJfZpne0K1
HXEr7QbYndPNAc7xqJRb2HmsIdj6oTd8TRb0ybaeB0TznkFmDdVlUzrfWjvy/btZWaEHqdYfC1J/
kh55frtpS9rL2zGkgfk1hsri3VvlGOgLP8wK+QYbP2jOKi+xLhRxNYhVJvQ8geE1cROdzT5v2vvc
q0ZEQXxK+SXuG28g4i3FwwKZOBKILIfKm+oZwVMSoZJp6nNdhzjTaOX1Vrqb41IxtyCv2ibVt+xs
mCtoSIrka2bTrn3ok8z0vqA3cLzXwnfE+IaR2wRH0gqnI3qS5iquIKKoXeRHnoHrHwBbvdheC7fv
xbOCnpamay5tNmwzlBvfBApqdBFGncNA8X35bLgo608FtAyui0tZuzggQ88Gf9XMVttz4vDn+otX
RY1zW9GtaR9qz7HN2zwTfXm2BsthtdBR3X+aCxIf0JbpoKNrOeZljvaz6QOv30AGDMjdwW23+OZU
MSWn3kJAfPBQ5yXnMSUicJc2ccOL4UNQDDNKt0XevOqBK6ivqoy64k3LrhY71dde/JCbUIXffERX
xskdkhSn6TRwK54zA07OhdFDCMYNJnRK1UwASYJnT9WDvCG0JgQZ3otcPvRG5brYVcEhMvyPiBqb
NgRdNQCn4YAQPkPYkWK2J8qW1lOTeNAgQnbmssJiCnXUEzABvDSMXbTT9ISnHTnLPuQBx69jf19C
tCMZMysa8C6TbdP+ZDun+wR/xDaq7htMslIl6xzRYoKCGHE0Xl7yFlsunArIogWAkI7ME7y5KHFW
24xegt0U2gOGjsBOh+4l9xiNPvqwk9qTinqqEAxYkQmuvqqHZ7NxkGobYM30E49kHN0kjVUnJwFU
Zkx3Y6TC7FgLrdFgZS3t+3soG9N0xXQy9e49G5XYNxcbhf/dlpnu0VW5HiU2d/cQSRDAnfTgvsFd
CqOvHo3M+E5PeI1cEkanBB8OZER0NLoZhLcN8iKJ8G8aNj5ys1QVArU0DOfoOCpZuV+jRKf+g0Iq
k+xaMmDQqKCrwzXqJE6pn4dJLzGFteiqcxdUBgxuP1BoAMe2bfsrp1JReZHUgyj3M6ITiZGCXC4w
MKlut15ke3gzRgtF0YkZSySekrxLyEooEYQQvd1Scceu3yNrautchyySNp5cw2yHcFso15kvsxbR
/w3QDws1VzbFgN4XEwtIlLbQ4kQIAdZlPwJoSNeyd54VHqB865HLBUSPrNP8euo7Qo4UzjaI4CS0
ZDcD6nu9qcsU50ufFezj0eBP7qHSZlofhrDywx3RwOPwgK0x9sgmJ12lX+BcPCzbuOj85hwJG+Ie
2uaKbziBMPFhZnZxqrE/cK4D3DNPOV5QnLYBeV+qBw+2mpllgrEoQdffattqxbFkzv3o9qP3Fe+K
lx5MsCwOjtUqDfu9avI5+jZYMlvsS1FGfB1+9iGtNsJuGAj4hHibe1rTnncI3WzJd3NTYuBXIRNT
78ocTK0eHMJHp4vCNSrvsk8ij6z31KshTxXt3PqXbdpgwIdlOpeQmaZGb7PMk+jwiKVw4SpgOwiL
TF8MWcP9cjGNE6wLCtV4xr9Je3sYPuGH8bH4xoUZyvQwD+xrZJPMU0wa1gSOS32qAyuaGXIKs3lD
kZ5ZZA7pCIpERf4kd0A0GC95FC9A1sJpMYjISMyM8QDoEXUSoOjH+iTSmE6FGoIq/5QSN4rMaTLD
L2E6QfPaxjqy+p0fGFnd4JgUQ3jEFSaDvUWkyXzMrKY2nieNYO9ijKnAt11QOuoLAMUlAyUwjfbc
aa+FODCOU4tfoQi514fSYYcule8/4jjOxc4k5EqiBors+hK7JpZGA8tcCJZ7AjvJ59bS31vCiiXO
tBwebl557IQrt7GRFqYuXZ5DMlQlMl7MM9XYkBmE0f4aHpnMtlOJgWNHQrNpb2zfaYtzAaL5Wcv/
Td15LTnKrFn7ipgAksScyvsyKtNVJ0S1g8RD4q9+Humb2PvbPX/Mjj9iTuZEIZCqS62CNO+71rOC
Oj02WowuCXM3z9wSdlyFbCAtRsBL0oBbsBoAdFTP2USh+L33BeCpsHTC9FtWMl6e/Dbo08fJwdS2
SRj5+ktCPbk5xQ2+iMU4jS5WT36x3a0KayrHg2iJDjQXjSULtOlJVCR7QQ6Je7R7TKxrxDMG1oOw
IccFBodrvtFQtidzSS2e7jIT1ByesqKd3desrfCTM1xb4w/Vm73/Gd14QI+eldsxjW1DRNt+6Dxr
1XS0dJZ2KuvhF4GaM66UFEHyk5/NQ/BA/b/2tmU0TzcqGFSk38pNy+ZZW3UfPGiS140zYmb4kDl7
ORy0XWrrGg5WU9q/usL33Dcgj5h3+7CIb5wtMiCqF78z6+o0BIW2wVxWjEJEHiMRhJdDf2T+IZme
LaYCYrBoyqeN05O3UmQ9MX9k8dHgnIcC8TlF/25vwM4wDlPRILhzRtI+N306zc9adPm0QTlhI8Cc
QRSik4fa2bHev+U8ZVbjykXjinD46XZIGVm+ek0zHN3aJnV4QcFjjl6MjszXrc6EX/y8jSPI7hhv
Y3cLuLufHyKvDcUlqLLcwh+DhVNj7VQjCblOm1KKwUZm4JxAcUuU09hKBx2wIlbGS/uGTI+yzL01
pmXX+076gZ09pTmX76+B3A1MkmRZkvgQmp0f7KY8iM4D2mD/tetF4gZLx2qA/I6ymhcIkarmZbad
G+CyE0W+7gaUNtPK7Ho3OfR9hed8UmIenxG65MPb3IPYOooRGR0wah+nFzoUIjkPhBnb3reKRmC1
GkvuGOKPclaDGpl7tpXEbRMd5cXQU3plMSNjbaqad2+cBnMTVYURHkWMjH8Nx6olnE0Y+DPrkVSX
K9GB2jx7U6n6l94jCLHFBQMcBJsZ2MPHmrAZpJkZLSmomz523BPontw5sgXLCUCjMkCiAP2YZ2dm
ityJrMuHFzNKdPNcEk1O+agIsvITjq1dvbfKkDEw7c5uXxEw28O3qh6goNm6BbjGgMCfeK9pBQ4P
pBOkw3tKZuhvV/djeUmkGc87xbcM8GwYw/E842mePmttz+NGElsuj6qyPGMpw3oed1hOoFg2BpJJ
sEOsuOdNqoF/HKXmV2/nri1baJgNWRyJSQLSnn6/Vz24Ca6pY2Li7gIzVtWBs8rDEntz1kyq/azk
nE3WCt/C7Xoou7h7gRmiGzqsFgAaMVOaiZc9yjP70gcs9SGoOFXbbXPmKNK+4inLcTTXTWpevYiQ
4mhrDmBbDyUySfnp1ZM7n2quWPGzylAoGAszoPFnnWKLRdu47kWdoQUW5UiiTRxRkr0OUSCyp3lE
Z/WZg5Pv92atLO5FPy9RcsRNUxi7yg80kGhjVuKQS7iE7x4zcpusJQuc8fvQp746uEFSZMBX9TDs
8O+TdgRGRvY7tgj59IP1wZhdiOpkRyJwNqYPlVV65Oz1LZDoRoUpVEQxmvbTwNIg/E0AbOccO4pU
cmuzbWt+DMOMTQPBT3xrK2ZItNZlNZjuT1/XCTYEBfKNqESdhpCcKgrz5mKkNATcxcTi+GqL2Veb
DnwvMxKtyPhbZ/ZNxn3Evbuxb2vO301ZGFa7w/84amNRRr5RQ7xUA4M2VDYLL2wpc/eC/lsqcELk
fsFtsbKRvc9gQms9205D8vcEGxYSLMYmvGDFXOlPnGhptVNTLfGOZBiidQ/UulfTLwaUipEb3rKJ
vdeB8wXI35Cj9TbIBO97VISwNYocPRcUFkifTyHmuHJYjWMSTCcXnnuImqwws/3UGMV4Qr8Z3KjK
yBkvJdIocVIt2ibE21EtWXkXmfuUVBgSl6OGsr1KFdpEZFJhNq4IkEnjrUE018y20ZvtZThKgs2V
58Qdmz0DaQ58FhNViqSijyO9mquJVLDGbvCBQIgzr3kwR+7BIGal/xyzIg4us9NNwXWKzbn9CmxG
u73v+cI6dQlAoVUamgoUK+Hr/aof5hkE4oTPOtqEYKOsvYnuJ/kdt2ylz3bpWg6dImbZpyozw+7D
h4hDCGhIOJViWK3xjwksvmgUVeeSORqLlpitvOhxO4dJNuBKD0G4YAmLur7ZOL3tdAfpND1596n2
9fADxonE2monsQuJjQnWG5aOQu1w8402LITNABbdE/jCpNqLKqWtRSLgZOyjye47qFxxaUBZjK0a
UbpVgs76ZiU3emvhmUORL90qpy7xUPYib+4ma5OQZjBN4dEptDY2WSyG+BA1cBveFSY6kiSswCOf
nr0ywh57NwZlBbiClLc0+mH2RlHh+3IGPDhn06A+6HBNCAI8g7gW3kkO5cyaWfa94RNmxCLeX0lL
uUhVDJHDH64RyAWvPQk3Dsq7gSArgEiZ1weXPDJNLIcsah2x9Nnfhu1HOQdGcYCWrOOXRtmxephc
TO+7BkPtsDNrlijYb+Ow31eOMGBTScbaeBs2NGYoMfeirx6NtnbUa1CpqTuiunKwD7dkImFZYiQy
2SHIPtGfuVv7zJw1IV4E05XIz7lmsO+UTVLF4KKsXlXnRpmaqr+uGOIC3QDLo+VvyL2TsdM7Q+Ko
/A8rH1N8DLVbYbNQs4O9tLAzA4wtuV434p4HXG8Fwiqsf+JNRwZh8AEo6DqAXBfFBPzuYzY7LsIC
gE54hTPSFgOYTkBfW+ApExeyTTFxi+ck9L8CIvj0EYVBBkdtdvsSImkFkWbakVIUyHHbllPvXIOm
N9l+xgCuU9KHuJgXrd2E0UPvInNci7q2mlc64EhxF14WWyTg+HkrSMqiTB/trLqywdKEIxlJIlUE
nOI7tpLHTCuz3bGMdlDe6wmbSYXKrz0r7gj7qRGFbT4A5FDpRuhMiXMYFcQbFHUSlsfRM3W9IqBU
BkftoH0Ec14GRnqeZMULYVBm43EcatzIq6zF1jhuDc/rWeQasRXXxNJaqRmSQ98kJsG5QYjY9Rd1
BvL/SFnwmcuiwEzSt0T55fzYEXy99Ck+YevurPmVPcWIHU8Ydn2JKCRW38FLYpddsnO1zJ/RwOp4
Ke0wsF6IlA3rH2MXufI56oag30Shg89YeWOJ67tzC8qXKxmHGlBDCoemWbvQHUOKNB2LaupPY8GO
WFcBFIOiwQAYolvI5EFmTuGi82Ky/fDyqcXHwd3WNd/BZAX9C9jSvKYSxr2P1a+rdGCv7dSzHb1x
kKXdDJxhFhrPKHAL94tiGHfeitJzbrwgf6VCtvBbgCNgJmfT9PVB5rlbfUSYgMiMYkQubPVUdPWY
ZUc+/IT8W1sSOMgL3kavK14ZlodoBpXd4kKsZCQxTWQJWs+kMWW9VVCyQNp505h3nk8qvT/y9y/A
+QAXAgqdkGUeJzoS9Vc3S0bDRTZNswFsafDdFNyZwpbpQ4uXX0aLH3YbxkEUsi/y5noTzR4Uc6y2
btqsBlPn9HWMqs2miz35VgVE2MQec26lku2FjWgw/QZO1YrVFBLe/DMj9KZ+NVAZZFun7mZ1mEpq
8hDuJHEZRAxkAyy/BRb2Kj5MnjF3v1wvz/VH6AyR2jW9bzsAtKZZH5lhY+t7WbO63zlpWZXFxgkA
caFqyzt9UAKKEOWD3iPohA1FbbkPJXebsZ+tXsbv6P6Dclp7uHWs3ZhQ0FkxuUXNTg61ay5LWlfg
RMKMsBIio3yu0ivY6ptpjxTRfMBaBrSvMy8yryoBpywb02b8zMpQGKtK8m2HGw8nwkgyXN7m6Wro
uiGMNm5eDN3R0CFYjOVMZhYp0iJhV09kom4x0G3r2k3MvVE5vkcIrzFaBfk5yplz64DOs4aRddPa
n8iMjH0STxynqx6xujm4Rr0M9QGFRq8O8jMD5zg+F34Ao650JjMitQM8+wJMZNc/KAbl4VmbXhWW
h1mDVnm/9wz+t5VN/4eirbCS/K1t8t+yrc7l/JV/J5fz178InW4/9JdmCY0RbWeJjNjFwfCX/Ogv
zZIw/8PGV2Nhv/Cp0PPqPzRLhmX+h+OZpFixXANnwfX9N+OMS2KWj+LRdO6eGhn8/6iWrH/tzfnI
Jj3P8hxXBrZDlNaf3fTIUfQA4ZGQFFTADe2bk10m8wNWyV+wPCgkUjFcsEy2Ly1lKcpKGm+X2zz5
+ua07OpqE9SJpG1wGxkGdRiM5PK3b/T/IXyyb43VfzZc7x8Ri5An+UI817LkH8212gawAtEOqg8h
KYdGS4bumV2uKYh/Y1GWtO/OrQ5tEElKWpByD9yEP8pR6xM0XhLiQpA77FVSZi4rOeKm1dQF1LSe
3QlCTe/Oh3mY/02H3b41T//81IHtmaYMTOn9t08dh3FK7iYFDW8EiCUy0FjK8stPbRYLMTnl99wV
zLjtQUv41Np2vFUiXPlksmaBDepZT3WuyXge6k2dYnYMzfhqRHK4WFOTYf+TVwAKi1yGpEwO8FiZ
LjaeXTLyUjInEdPZoeqkKk/O1L/pDP75PxOwZi0S1lg1mPzH/vx7mHydNF2AdU1uT3QB+VETBsxL
PuhunXpNTI9rSCBDGYS/yu3/fDHctf5//1r55a7P2sdCl2+y7/mjZ11hXElUU1GH1pB6HWz7kbRf
HdeANOl3gHOVVa4VG/s9NQbai9hITOOZXIslzeb233wTfxiCcCIAdhHCF8h7XW7iP+WkVeTZk+zJ
bNFRNW70MH/h3E7OjANik7VsIz14I6dcYk0NIhWvTOanRQ2I5JQp5yVxJ/8dieJ3Ndi4g8RPFU7O
k7JhdhpTT0jNxPpMYsOkrJyqf9OUvxnz/uUC5bNzz0vB0IN2HKcDr/9NamLHaUYkCY5rQ8VgtyH0
u4m1LWEmgJTXpzLNbvDmblzFdo6mfyyAp3uot1uLK/h//qv+YQbiewxcbEAOe2dh+ZDlbp/1b59l
7tIQwTIAsn5uIfIrxzkNZGKuhOGsOrNK+T6c9GQEEtqpV64amkYrSEkJQegqxBdQueN6Nijz3h+4
sShFZMZuSMgSAIbRwbQ+3g9Yg9hHz1XFGngFhIvQECHdnNcx0fY3QrGBhtXDyq795kTwfUfWmtUc
EE7ND7POCS5SdnaIrNA48PHEwjFaefXr9FpOw3Dw0OxcuiaR4N3YBPaYGlbwf1aBEdMAoWW6rwNQ
YIHTsssiLy5eqDSc15ROkn+jGnGd4F8lEGydCEE0pYtPm2wSV96b73/7RgtJuIKUMlqmRfKLPOhu
39YUV6lLrtK2KgEMujvYBwUzXH4Ipvh7TzGTTG2ahWxGeBpZkqf1VLZHhLUtmm+e/flKNA0jiRrw
DO8vaydjH+qNOwba4aQjiK33h9rqEjqrt+M8HIM13xS03dt7yvsr3T/eeX/P/RWJfOhEzNQSDJ04
/PMfvJ//4233w0GoaNV6LdA417vMuKZHWpInIqL4M2oAu6mbz1Sw2qvMEvdc+t1H0LoVCUXV9FSl
wbWAjBntBToYfCG42uGVEn6SiJdxgB40etrb6qjYB26Inm0wbATqAXzC1iK8pILIM4Xz1pts8VQo
W+4MSKdcBK11hWZlXesXi/U7YriJBK4akhOJz411oHCxbIc6/5FSrw8wZoVlZJ3CeHzTU0wQIKD7
11Ak7607pz+TeHpUbSqPNWl4PrzNowW8HoyJhOZMV2nHUkIsQ/aWcJC6bqumId7F7Bioy04wISIH
p1raZC9pbDCpE2j5EzbrDsLLLq7y7C0iutgsl9qL9XX2/Y0VJOIQeQbBUTPOtWFuNkMoNFyaYkMq
Qf5qx3As4JJMdHMgapr9S97DDBCsxV9rhABLGrf2o5aMxJMVnXpoEjQcCDic26zbUlWw95n3I6Av
klcgFOk7uG9hqSZibLpmE5lgjAwbxoDhEIgxGBcRRvPZ97hD2z72VxS4YZVpb96UlZVRFSGhyxl8
/ezr6LVywNRQnrvFHDoGcerem5r68ho5pj72KChWlVvY25DW3Do0TbTJo6MvrW/1l6GjMaKKWX7R
arnM7DZeJY25XVDkM/1M3/qg6gy6jzc4Q0v0TOu0R8fF+ZeQ8WYG32/1gTevQybQdKa9nPxOvlHq
Hje5kTSb+yGYPFxBWBj390PcF4BK/aG63A/DVq1TRZNexwI8JECeHf3yo1UF00WRr3xlkmc4hr9P
0nVc8Gl5NfJpff/zVeY8sqFub74/xBn5obbDRjn1TvTzjOdpzsRO9DfyHJzCZ+yT4TPU1KvXSXW+
nwqD2t/DkUVscXvH/adUPv9kmBDH+ylj0CkWUTY090P+INlGdwbJFMVIuaxM7XWiwddnt4eBYswG
K3i3LFVtPKZ2FD250s8ORJH9vL/jfl7pKr+Q0LO+H93P3/8NFx9i00b5wz/P93HxPiD5WmYUPQjW
9tRTYtOMyQQ4BJRSHV7hKfnrXFnZgPZGCJD3tzCrJU8wGAcCp8h8iU0PGgVton5rNsSL/HUMntjd
pzrAv0NJb2P6AwVex0ieMZp5m6LEVpb1Tfp8P1d2dQAoypl298P7CwqbGubz5sEmsIbsCL4PPdnW
DnADXMy0FFfKj811hpnMrHi9n6H/ni1xH6fMF5xLHR3s7Rw92/3V+7kp/10COXy+H4xehMpB7MOq
Sc9mBIp2bKDYBpk1fzl1+SNnQ/scJ3ZwIBUvZvAV7tFtQfOnU/JRCO2/Ga4iwEM37dm3p+TY3bTa
ZpDLq2EY3aIQZvqLBEDacM4vxAkEJVGefaE5ojZgor7QR4Rr0sO9J4x1GTNy733FNjyXGvbsUwNn
hckkh/kIPu3LhoIcSjf+xOenNwJU9r4pdACeYHz66yerMFoCpEkeUOCoM9aKaO34Yf6Mju7GW6eX
KRQhsjudT/Y6oxJ6ynofYVcTPDTCDh7YmQcPZURjAetaRZgd4zCCAuOQE9q26WviMIMmnF/sfAUP
LmsB74us8h7jSpiXqI7wJ1KjuDLg7l1ISc1CJVxHURqCELe5oEwMdi4i9qe2bv92JONh1+t6XkVt
yCQBE34fui1NySytP5rJ/NVG3fxo5bOJW9WctrQFAX6R+S5ODLFMOTalVF+bF/R34hTcHhQ6pl2b
5R/N7XdGYNJENifXe/XMrAiPzfVTenuo50I8eNR4A+U1T8H8ng4yfyzGeJ+hlDqLPLFW3AxyFeWV
Bb+FckVH33RJQ8y83B/G27OJeWlbWphVP0N/iJ/uD3Phx09ta+yyxKrO4+3ofr4V4W9lTh/WgNk+
JzDQJGV2XIhe8qh9ycJGz9BmQHi8Iml/jNN0eLgfzW2lFmXXG6f7YXcD5NmWtA/dLeKDsKK16cJ4
xDZQA0ky3Zcq6rdT1MUfKAOgu9fOcCIkAp/KoK4WDUmCEnkQ/3jm0jzdziJ+vZ83VcVE+Y8Xg3g8
KFLHdgMRq0dqMNmRtg2wfdw7TPcpHje+rn3nReHBNJHmsJXqL/dnYVQlJ9u1V+Tl/f38/UVBzt02
kNU1z9otW9RSzu11GDx9rVnyLGXqraYyequV/1t4eMMXkSmic1JIdYwhfUnWhrBbMfXOlDi3eT3G
145KNPWe6svoYfavYhfzDNsZAndoUR1NaZ1YfFRfmB83IGU+7LTUbHkMlHWOG18Dv2bX0UNsp54M
hbH0R8B9falOc+WpUzrMl8DN2D6zBlh4YK/O9wddoukYojx9DYypfiTtQLINiL1d4qtu2XvzjEpx
9k+1V/mn+zOzCOfDWHgro9rZLX7SYPCjs4wRpAET5qmXpzPL72wZViZxlF5RHu7/P2SeC/pJ+QYR
HpWzuhcfadetQ2Fmbyxv0iMFwBvGi/MWS5mFrakdp6KxH3hLtUBJMx/naJILcg/UY1DFbzrpu0OQ
YWVdYAbLDlVhnaC1owS2OxJ3K+2dRWt758gImjVCEbSPVc2KPuezFVIedYODlQTPdwp9+TILvOqx
TI+WPaWvIh/qQ2XaZCtUw2+/tiCHszDIvfatKfKSBCOjOtxv1Lpn5WNxYwFrjqns8g2L5sS25xtZ
4O1TUNJVashLPg997Vw636IBR2sLC7W9vH8vssriqx9WO3cK8of7ldGmMFhJmVvRC4Sb1Rgts3ZJ
u6acamQWTvQ8dln4eH8o8hcVhG9pUM0vdcpv5HKHh8eR0drzC/rOjQk8w0CYc0T15z264+w9lkH5
u8pRGkWULnYEsAY7hD0TgaM8G9XAs1b0gPRZH3noY2Arevsmo08Gx7p6Ltyyu7iDXmfWhOf4bjXO
GTsOGqYR5NjaIU2xCR/vD4GXQUkGNbaawOAtXZuor1zU3lOXinTlyQI6ct/Wjw2k1Si2TrAP/+sB
fWiFes0M11M4jUuymeJbfsCE/MeDbzgloCbvN5Zy7WQbl/K3JdN8ZQlamEuPIu/GD8v6aMTlQ+lP
/TZy6n6XTM7GGnCw1rmRnnJ0aefMJ26l85gbhriDsBYE5YaYyifDB/9YsjjYDqVbk0jHNe+xLgeo
bvSXTk3Bpmr0A6x1G5Z5Wnxadv4WGG3zCyrIKkJPtUkrIfd2EMfLqUn8c1hR9KGE9pXAICRrxlAr
9DrzDYwvkZ+K4TCZw4lORPnZQcRaQyiG+wdd6i0c8vX9vFBltqmMaN6lKMY+YvNxaJ+jeSB2W2eP
Se9ZnyohxUvNVftSUFNfEzxrXCbLzXZj7HWHGJbwqTYJZI9t+6uvtc9yc262jg4DEt3T7DCzydy5
/tATltOXuHua+knIJF8ldmy/mu1pqMmv9kn0eRktNrlqGEl36ga9K8exOFRG3p2QVJobXWb6ib1R
sETpmr1nDsm+ENbfInsMX5SjjqnufNTawARN1dzmCbUiNMD9NcABlkibv/IeYRoAz/CtdAhDtafF
WAv3LZ2JR43cyPnRanttmciJF/MYrzLkuj9BzPymzza+q+YWVci3dk5ES+UMgU5j2kAUjMkAuFNn
T/eHtkGRkbZ2vUWhZtFWyroKEToGoz4k5kg3VHuAmTWXcFL6QnVh2M/B/ExXXP916n7+/pD7pVin
CDrTmhthBKPFJMpDg1rziDh2PzdtsVdN2xHG5/QfJMCwMKwV3G+/vsU66lOFaufRlIh2ggxdg5y7
fUdczuU+DSXwzi9s6d9sC51N4FZ6ex+FlAZDV8If3GrWEqweOKxvhxHUWDZ/0XhRtU9/oKHAO7bf
7Kb0frtj/Ox2BGxWPjhb1lk3aErPx3cSELXTeHUGfNz3Z/dzjieH6/0ZYVSKjbehd67o5zWUu/zi
l9W8y62aFMxobE6OQSZtBf3iERxlsZotQ71BUUdVH/LflZ15VAhIYEXQgXf7+5+vuwCSvwoRte91
QjwQQPYYuPtj1Vrcrj5lQCwWrCgn+9BO46bL8wS9W/dSM9u8j3XXrCGXjifpzMPJ9Ru9zu1ZvTvC
e6EORbRnM46wO83nTFrite7ImWIZSy44k/lLZznfNTLZH5UnPxy7RZs0i2Ln5AXBsAiaXx07fb2/
wamo5Uh7rq49eSB70krV1nLb9FijTr/R2kJKu6Jl0nP1q3L1oazt6TMCEIHKF+Hz/Tza87/Op1X1
9/f/43yMJuiPfydivNq2fd5B22CgGHwS7kzZh69QNMw9bhtryXY1fK2Eljt0lSzSbq/q3DaAwtk0
6G6HMw2ALUk89fr+6hhCeA9yn8Ly7dU2DN01EtYIdL0tFkMGtJmVbLAj5ZDUNzOZKScEBvEI9ttf
RyidX6CK3w/uby/t/kruRnfpbj+sR18vgamioLj9cIMua5MmxEMaY7Xum1g+l1Urn1V0zth+PrFC
ks+j0edbiOPG8p9vyEvvEvFfPN/f3ipZHCbF0HA/RGUjnysEHguznlHWGTE730a0V68UMyAXtGr3
w/uDKM2jQSnlYvVJdy1Kr9/01HVX9xdRBcbbPAAE2xFLRUu/vigKuo9j0HqPDXKQRTM26d5iPf3X
OVBoNKC5wteq8zuKJynQkvsbh+KSW0lzrua2OU9M4f3K6aTYMsp+3V+4PyhneESwoU4EYoizo5KT
E7HVs5yofJYeQdAmeq31TaJPDAIPqaGSo1XkA0kEDIHOYO2GRkWfc6iiTRvF5g4bsflB6dTITeOD
nSIRXkLUG1IwjY8oszYGosFXXA8EOVXT6n5xWn7IGGGm3+rGRnZi4m+4ny/zv58PM+smgUvnz399
f2vKjzEnpYeNZPvqB8RLY4vq1y0iulc4XXIrEVavxhz82WTN/g5NVrC8v5rw3znUMGPID+Vn7d7u
10bsf7P4oKuOgfF7aR8Y6ogt9ek3MJiJg4fO5Em4uljc39B1xmfIjukq47nfS1E3G4PkjMVMgt0p
j+WXD5Ljglxbv7UDeWAiU89RbWcPTqgPYey8u4FR8cNmfIynUK5EZ+RfYc5iLgSG31aBt7MIPXpx
PGKqRn2eCMTbp0U6A/4PQPGPabwe22EmyaVE5mNxrQlm/lsrxz6ptID2Fkfuvi7d5ATuhyhv4TaI
Jsvf9+3bIJ0rIoKK1QSC3cl3f4AJ+poM5sfuzTXz4ike/KUvkvhhNEb9VEx5cwmg9A5vMWawj6bE
vW2nEYm4Rg3kN22hsA9J/4CKNVjDt/RwktvBug8VC3hjHA99oM2tb+X2YwNZZBmipfk2hem7cCip
UgZdjLZj/nYj8wtM/iEDmv7SN128YsNRHwLRRt8YBjdu6qMn79roUer8+/20Geb9FqI4yPFREF3R
kbQtkcFTazKKxYja4Htc2WRmxvVrDLB5CUbpi6JYdvXtCjhuooofRjE/Mdu3S7i40RYeUnPFF0+9
BA3GXqIcvFZBspsLFmjRCK4o9Ab5NhnJDKXSFus8Ddea7dBnQgGlx9nw3UHjCYVVUF0tI/Yj3ZQZ
W8bWG4BatUR0JsGylqrY9hUtQ3hkFcPHTPAvGJdj0IqTcNP3sA7Ee3Kr4ZfhIB+jNs4Jr47VobH8
tzxGchce7n9NIUa9soskWt2LqLdGx5JEZyIGA9p/Bq2yc+YQJ5TO84mwNaKCBmb8zMB8JQGOXYCn
DxvMQFQZ+ynesQA6BWQP4uaiDGssMg+xcooF7BhbBlJKufPjzjxbiSPXWqEf4pKdHoWqul04Dmez
ifZuDetv0Uer0Q06ZADZPvXTtU1ID2SjDV9t9xlrkWFryMYLOt9LNygPSikfprUINg0y6hZBmuAd
F8UH9wvQqEE91qpZAyEDG1P4BbspV27mMEKGoAh/sSzt7ExkNg+D6JyL6umHtO6RsMOrpWb71Dc5
o0Nn6GM5ueG2McCn17a+pZuLfUTAn6Nkma7yWGWnocX1oLpgy/iQvNgTkQaeeFIRIXtdzxdDUtm0
7FoCa5VABlgUtKxuXZ9mTMg+l3SBYVwBa+UhlPoEkwBa61BVzzIoCPob2ctI3Tw17Wgebr92IZjA
97lyO/Jx3eFVdtUr4CmC5Wt5Tt1EP8gexftsGg1kJA5vL9ZDiSwr2RPQ1DyoVOiHzsLRwtL2O4s/
Rumq8AlW8aKVzU73Nq3a6YbD22q4j8C/DgEAnG54kKXkZ7V5wnvWHau8HpZmp5MNLEL5MFPUWRp4
jnbDOK5BupOn0pCR2xny0cymt8lDM0MOk96WPqOQgTdqV2ImWqdh55HIQRRPYjLvAWfYeyY8SJEW
R4e2ZY3odl2YJfC91HTB9M9vXd+Fxwwtzcr12XKmXUkvzq/sAwojSnDY4uMkry9Irx8k9oPnJoWO
bA3hqTQ88WLUTAZ3ENIIWOx5+hUyaj4DygtPZmgi0x16XGVYOr8nfrtyhsLbmxiJVNwQ20Z7+17C
liZhQl5DIEXa5+shyJLTMMfnaCKZspVwjnB6EVaasAo24meGVu+xrroXLyrloTXbbk2kFjezD2Ch
KOqjX+fx2Q6Ida2mZ9JmwoOmX9RgQjiPhHmjq8z+C95k4ILYWeR92dF08fvnGK8TOmICDtgtV+N+
whEhpTGcS7caz7ixuD0ZlddzShnaMAkSpIurjuFEaJfkEu2rvrwAQMNzOCO/HUzvFMnaJ0AuKQmB
T3/Fg+edb3U+qkQ2/fWq2PRCqpdqbjxqCr9dtGFbhL3EDRSMHnSU7W2q6UtRl7ZO7B5Iu54JQVCa
8AtJOnx8a+u1M6o9Gs+XoLR+5s5o7kdpTBc5TUvMos4jls/lZIX2sTYy/6iteUFKmX7AKIXwbODP
2c7mu55ZmQwBAdr0RXZ2KqwFVEz31HjWF945ve0zYQAfsz2+p5Hai6pSeOepyc5YNN6x0OIbtfbp
aEaSKBMyw/DJSLlWJCZyt3ZvHi7WhfC4+9nDMSAQMl9RhTpYaRc8ECVCDEsZ+lvDsgA5y1RSjqJy
g5lhWtl5TaGxeXRg3jHw6OE9SnNnwZfwkKP5WlseenblexgAZjBGLgs7GaX7xKi8y+hhlZENta9e
/idR57XcNral4SfaVcjhFoGZlEQqWTcoy7aQc9gAnn4+9EzVXLT62O4jiySAvdYf4QtFQ8M65bn+
sgxvqcRSp7lNd0qKaLnFa99hQOa2jRy125uNG51nOlnCPqO2Ds/qerZL4ytCLQnFq7CLL/EHSqPm
plHhMYyN/sxVBgMp6KAT/Yixx453KMOpj4y0x8o7vWIYgV9c6X8or3GO6lJX2mqP7Y7irMJYMcHW
tNynjHi2hDoCRpaHWtLzzEAZhR0KWbTa1ciTFZW7RPmA6aTZNwjGnBlRCgLklmWi16ljxkJVplV+
SjhgAzLbX/upCFQIs4NYMexHXdKcLPD7oU7k0e7S52mKDvOij4HRmeZO7+IbwnWwvqghL7wrJi9f
9XsxVP+EUBqwhjbxSXp9xfBZhulS/WKsUJEbgyt2SUQWOipGgQO1TvIrtkJqP1paweNyXUJBwVEQ
EzXmGSbZdXHiarxHvBvJ9iIsK48vY9O8CqduD+3aff135HadlYWxnp04PeojVSMassOk5/RYht1k
F+21F4hA5/TL+kYnub5U0MJF7ByjLYYo6u32vira7WVC8YexBb+z3KBhVxj13tDd5EvBIBBaM9ef
LIVyGXOjpNwuI+ycjz9S+uzelrRWurH1h/ImJK2KcZptqtRhaoKakhSuioGMNT3FV1EoynnplPd2
nC0vtzmOm7Ex9mWqaXv6gtwH/YyAwv1K+QuaXy5mRdIh0NKMwMi01xI+vl6dmaEjhNMC77bqkmVI
rdabYsQxPVj2bwe37h2J+y+xMRhmXySgEUBRC76CMkXmDUm816JiuGgrymVVscWepaj3uo7pL+qK
bseC4TeSQPFVm5w3suaRUBCysPUxRBElTcunmNMngGUuYuaRg6pWAmec6f2HsE8ZHO8g8+x5cr6p
M4bVb9Z6r67Jn7xQfyNS++FA1F+VnnDFFI0PegLaO3vVuqUuPwK0yd7IC3BF6dqeaEsjzBKHB1yJ
RTUtuud0yeK9YyxhN7rM16ue434r9V09M18rRLgxJy079MJ22NpU1iHOqrzWMNBgdGbzYlnmG8zS
nqANIiKTFCnPedbMwmNGbz7jhP6Q1daeEqxrl9aRdVBrfR9k43nueoSxvMZTO47Hfmist0rNg0aj
8YrorjFASkoIBDoNyzOJHEQz3NY36sgGmhrrKXC6fHhdRYHQrmk4TarmraUcd+7G6f7ftTYK2exi
almCWdVEqCKGvSdart2Hgdaq1U2RN/dvSI/754TWxx5D/8PIv9lS+uPCrXVLcCkEC7LvXyLPcS/m
z7VcyBEjxfkY5UP2nlbunkDbQHez5JmzMr3PaGN2sDLhlkVzzDjSg3h23c9y7aU3jPpwwxWcYzwh
6X+NFXXXlpLHLo+cJO/vY6snj6jftbOd3Ja+isj4v85pV5+TQROPFidXqE3lHJrJVtqANofxguvK
dgC+4Aq5IBxiSDFbxyST3mjgbg5KAQZA9yOiHsqlqYd8wbZ7t2yx4KRpsmBsNPI1sypC3QyGHptf
sr4xoawel2z/luC1vrYdK4U5j93VjrTvYd5bU4axo1J8qr2IcZXma4R68NCbzscorVAZFCobRqsM
cwT0W6WC5KosxmNUds6HXYgL8f49tKSS3LXpGBENd9MSgGmDcgPea/VlkoiZJkOt/0qsoVmq5zwo
cyKjeBA+sUGoZ2Jgj5FCCG9OI3pbD3db9LuBWITAlBYwnT67H2gQfjdIAK4LvRweAHl0wJRhotae
Oy6UDIB25hu3/UUzIp16ygQ2W6hZaDcuteQd9ZyV6hSvCwGqymoyvxuE6PJbfp9Gd5WVi6bwpOED
H+tvXVPrCyVSqDqV+cLD5c2hbc4H4fkaZ6Js55oSepAz6qkpgYC28MzET+uhOTlCS8MEBxEllP9g
jDHTOaQNrxz/u8RF1Y5A2cMvShEVY9/e1XPCYNunlTiq2Y5Wv9LnO6drFk4EznrZQH9Y1FGLXPDk
zon/DaU1vRPZ7Pi0zlp3s5T7dUuWaka7/91a8qN02/aPAWzTT5Q8Jv2rVLp/1IC4SMRj55SUS+RF
UK8o8dC5DX32azKg411aU0Sn6i+o1DIfaTU6pXg+kZFu+206vWQdpZIrj6uA1DfQJQpRzan6pRSQ
mBbPD4o6y0eBdN2b3EH4TasJZvp/VTUH/ZBlzzqDPdEFna9YleML3jGmW5owEC10M707cXInuiO9
K73RMdcKw1f4ufy5Kp4J6FlOvZLtKpDHXTKhtBcLMnF1eQWxya+FRvzmRMSotUA46iqFyumm4p23
jnSiiraG0lnFyOhO/tiv01szxGHX1gLrxx1rAP4v9vBgcyrUU7bu41HbDzb6cXyneyTognMKoGBY
mVN6vRZhQgpRWuifKDBFgJGCus7C1Q+RaWJUKYvkpph/9OqfQii673bD+uymxY+Zx29Z08iLKqeG
Ns203jkOSB6yZOub8y3R65I12652HcNxKBprP63UquUj/2Vu8IHZuqQ9AhNYIBO12NGX/Om6+p6T
0z7olQJPJsqXDKf5V4FawJ8IGmKLYQ9Qp0IhZYbluWrtW49FZ1dzFwV1T6nJWEeQ8NE+a7a68qaS
xzqygynm1tdN9dMYQ4CrzRA0jGclfe+FHT/hjeMkdGiblWqyJ9gQaf1iXIXMjEtCcxV7XJ0eMmJU
6to4KuSw0jaaHFZL3mrkvCwY7R4+KfY2p/1QRtRIzTBWy0rIelcDDUjXALNum+FqSq2kHq3KTnpD
mBZZEWdRVPxQ6V3t449eVT9q10L0Wq+HQg7vgga4MB/UD4zhdcCpsTyaHn97XjaUZ5K7hy1VXm0N
1Jfd3Apsa/yLyrYO0j7JUDwWe2u00iP94vWZSuH7OLjOTmTDgSqk/nPNDZ+MDwwseD/IQKPufWNn
3Pyj4irdw2FtDs74aygC6ZQZr4NSRUIHpE88l78mrutPGbToNLUuSA6FeSle/gxXZexQDrjIClWm
eNMr5ixyTg5LTjMiZp7KI7zn2+jcOpyjPFSr9R1Bx+g7q/VK/yn5hQU+EbBswNbmS+0oLc9ZBOap
bZA+E9NGik2g93F6K1QEKbQOQsKxwEczGSzUxK3M0XtDmalMTb9qYgEujUWKtz2gt4VtZnExCiVc
RK95dLn8Vdue4csyaVDRoLgnLaaCCwlthbLnZAivI4eH1vem3bm9CmKGvVhG0FETYDnNRuZjscRh
TYb5pFqUpDB6nFkpKXycDSyGdnMn0OPuuO27JOM3GKMfxM6vxTBfdJTGJKrB6q+qdrjYFA0m/Cyv
JcdJ6mDtWBLtxODrraVeXhY95nwByqtHBv58EE99Re7BWE8P2ZJPXmWE6bsSlaybLJBK8UXadEDa
ivmE62wI7TR5tZX2MFi7LU2hkIobWIv2MnW/28j4NRFIHfRyPLHBEhI5aJtYstKpNZpQX/JoWs6N
Ev114vJPO6c/sfsdbZ2PReQ8NHIFrpWi3TublBq3aHW/E0jfe1jJYHbizwRWmAY2YkgWqtWdVqG5
S8EjOybWFGSxEh97SirTCfei1BvtiOGXbYemUkUps0ORiv7RsPZe9NOil4wnGBaOzkRX+GrX3y1N
S+sW9VwQ7HGXGGp9l5AQYjyjvTmaIXlhr8CKb9bYoaF3cQzrfb6fxmFhzvnFGtV6iqUC6TMT0RiN
/N7CX5Yv+RS41B5RmnAx+0G+z5GOexDRdmDM82/mCFrEHSvyR1U5UeejwQFzYk4/eRzh/o31l0xi
WHb4R1jiRg+kdup5kjytMZEiABPzJTqyhYFrTOO5hdoOq60sPt+LjM/fqO3ZgxKQtXhxOK1uJGbZ
p7VBtTYq8GUFBs9dkpRZUHX0TlILh0Js0Jag6x3DxznRBqY1I7gpn4ulL3yzclg3b93wQ7UdXVzO
OgITYfT91feiDfLcJeZZpYQwmyjWGmyFB94cbNoGXxA2kvZtz5sj3+q6W09ju140kPmoAwGqY2Ge
XLOLzyrrn2/RjKHavRJoNQMWa4lXjehZcRLCDvcNxe2yOdZpdKLM07Mt5QGM+bkYLFFzY79WFm8I
YgNo6fHE4x76itufWXIG63Db+DgVqBnU2KDge9SJ62+3urX+Lpb0pm/bJxl7KDWnp94kmHyNY/y5
+KLUjHRq/YNu3QokDbB0DBs15VpF2Y+UjtAfxG9Bu5IOs050ffdL9RF1V8q80lCz3eRUlaT6uw4V
xH1GsJJYBT7xer12ZtZcEkaXSapPk0pntWWyG6ZEImHiiPqlDRYdAcWwHIFeOAgd5juQneKCMoDJ
d7Ru1ZjunMp+KQkweqIU64DnsfZnAmgOCoVpiSl+0zFL24gcD7hEWPIABMxsJZt9TZ/V1cDxWloX
Z00OCE4iWTxhoazZ5Y8ZT4Qzi5uNzZInPI8DUhNS9JK1DhroAvEaT9iz3bM1Ra/EaB0JR+O1qT2d
yAp6dkk0gqfRWW3aywl4sDDs+VyWRIQkQJAjuYxrtTI8VBOfb/dNtn+Y2OjjI3cgzL/i+Za8tS2R
RHTYT9sa8KNIenitNMUvUXuUlFCE3Omrnw5PbU7/NkL8fWKpRxOl9t7qASOdGUJxrp94uiK8LoAA
InLe6+phk47Hs01VjrZ7dMig8XtuFU8Vw2dEKx2NlzSlVxIJSco1gE31PLQujw/HxJJv0flNTiaA
Ce73sevoPa3ZBtPlGRdMTYmCJEfKIgSJhEujLXdRmpIHPOoH2yZHUV9m40MxK8Hyp9H/NkSs2U0c
QgBU4O85FtMEp6eNrCnJpx3OypkGgXLeTSUhAd1kFf6obFuKmzPXrBgNkCtjxAQrnFY41ooW7aTj
r03dazcoapBF/UHL7JB/X4c2NU8GdzzE7XC2WB5Uw30WAFKnVVCNYNbRkTOSWtbU+axayCFuaPge
p3xija/f4yI5lEhBcHQT4J4403FE0Jdq6ndaPeE0TI9kzZzd7Ip8qvLNpLfYacWhRNhJdyKoI3kX
b6K9aBwnl3lfQfaRYbH4qPVT38DqEoC3PMWY6X2pIFFKMTACQlDb27uJZwzSK2Pzp5Pmi1sh/Rzz
34axcH+s8zEmqsbX+4eiTPfORNI7JKx+Df3JghHRW8cfNdFeEl1DMNcoP11WkYzTmqftJUGkUURv
BRwPf+u4uABxXsvWJdPJPQG7I/tay9dS674TTkcmKufCeNcS3BAF0ho5hLuSyk3zJ5laLpKhw54V
n9y6QxC75v604C6Tqn0uJfFLMzKIoI/SV5TUp7bbemcyREPjN9aSHz7d/TwOJFIoPIwlT9k2N6h0
L1Kqyberr0Sb7RnqxaQg24ttkzxYa/3VmF22F05x2xOLpxJvZH8bY9vSyXli0nOyg4v/xRuzd+75
T5LlEExEhKIM/8wiOhaEEe0lHhcvG9MvyEXYR83duwSOemhnTCy0U2jMYmFm3bpc//u9/76Mqthh
0+iCxUl+6e0URJxkp4ZWd3t9yRBfHRtqTj0x9ibPndI8idE1TiLHNZtH3RjaLr2Os0zQYLheN46Y
O5wZ84vQEX9yxRDXILA0LxMVIPvFJZrBLqboxGQdnbokczzC5vAYulq2GyHXPfDrjQ+Sx26g8Xsm
KpEKXiA5Ao4bTtslAyic/M49k69GFXtBRa2pg2iDlA8l3852K06HsdZPRFfpp8zQOli4iSkpa8MO
khoIv0HMbkp5HW09Oyw6fjudsr1gVXByGJgVXrTtC/JHgsnId8BHU7uBNjJJzGk5PEOW+4h+vrOU
VOK4Bh/REpHiDmIHzZThZWrOGKOmu6KKJpzNxQ41vW8fbsz/l1nvP0Jsb5Q4HcSogBlnxkfSKY+u
dnTWicy95iw6FpXcOukbj/++xC1SRJrPfnU9BPA6ttPDQbeJzg+DirpQV1ugxtg5YyqeSnpQNTkW
sABLhzpLMb0hKwA1ZfSxOsQqwllQ5Kk4CYZF7ZVORYfP0vh2uiY+jgVrj9YpT/99cYztKDdJFAHv
+SDjAh2+NU8n4v0+FWpV8EbJZyx0OXGbRrajsweXgV2eab0k6uHW6YnrFbOL8aNQ2LLK+JGj1j4h
+26enTpCCJjfxbTAIRoQOlIb8Vu/RMR0hiWWLBBDkILctVQ2crBfowaRXJfuMC3m70pFGz3ZNxy6
3D/KutB1Uz/ZiNxYOvOPTlvH22AWym5ECuwpTrdXpbY+rGygutiKnd1o9J/26vT7ofibwB8eSqN+
LGma3vJoWq+KEkwKDDJZCE/SBaXlu6J9JjcSKHjK9u104s3xeV10LgJYnV1UGwB9xex3UX6LOoNs
gymP41NcAYcZ/SUtq/dZaMZhVZmFY8eO9wag2VP8BxOdPBeL4w1uzhQ/Cu4Y3aE5yyne0vmnmSVw
ejPc1kp0t5lshno+kuLXvJKD/NagkrvGmk9egHWvC/WS0WW0j830oE1Gc+r0jM7Nohe/cmv5QKbV
+JHRGacqSintrLPyGC0FQzmW9Bxah6r1mQe32YyAgx+r26BVy4UTkMzxsyg4rgyEgbelXCjWtar1
Wfwq1MwJokJb7ybgXtALwgTSqNzma5A1irKc50LA7sC7ounZVF05EkZfR7t0kp0pToqAn1hIWMHD
IpeTVh0rlLLwdDc5xMYtmcktGpx+Z3VcHnU6creinntZalB9C5vzn6gd99Fsm5+mzggtY43HS87B
yh6p7sZl1P2mz+rf2cYUptazitsopIm03qHitvxKVca9WXClqnZs7fNhMZjSbXGmItUG7XSLl2nq
/8SZ+LMWDsLRuMmPZb3eEXV/KHii/jqm7cnvGGz4y27mN4l0EUYjSNRU++rd3qWFVLMfTtXytCxE
egM5SY6ZrSGCE5TZDsZ6jTpTD92swce0lZnxuOTGHNs3Y5jJlovAJNP4HzbN5j4uvFE64VSZoygH
2zLw6/adfdEb/Q/MQTBES37f4mQgDosRSTyqUgTuJw6MBBCxlu+9VP7IQS1/jPGmj7n7t7Ebkvls
OkdjSfs2sVkinCuruqgkrJylYiLBIPQGSp9H6zym5V8DeeUI1JCjbRnczwIO7KPamhfnJENftN6Y
lkCh5hZ8vXC7gwmtzN/gwNv35XC1AB/DrJyMdzuJv0TVm//4NP1Vj8wT4V2El4j2MeRTse8Yls/k
YvoZ8RVegp06UNSyOtGbVp1mirn+98v//5KdqAqJ/kLWlSrf+Hzi3RxhkzDBU7yymNXXmDLUKZvE
XcVq+Uoa33c94kj471dqmem+lDNkeBa91kijXsHb1p2mS1w+2y+jEZ8BMz1VMtsvq4Jqc5w816SL
rmioaWwl1WhvoTBRONee/v8L16zKRsuAKmCe/vv9WV//77+oicm8jeLVoZKrbWfcaM2322zHbpLx
O5KLuTKX6giL80sYPZ7E1aXdlxjKi1bq1aXa/lfTYaHVCzPyipUsKXUCwGhmRefhnunuWU8dx1vM
GcXq9ksav4gnshL+GILQPSOX4tyZq8N/f9ptf0r4FoKSCceNYWZ2zRaXpX5GoIC3gKuu9sbWxuMf
qqbck7O4X4yQyRkfoI9SAzH7bBoHKsTWbZHd6W73MFCwTFCSHpXOPxEtaq6y/im4v72SMNSpld0F
qmzbEGH26cUtk9XLTfxm9SzZ3yMyiqCMemQYiEia3TRnT+4iH8KY0uvck6SbL++O0yFyjmukiE5N
k9w4+bbI0Bfq+bcuxM2oauWEDB2nqo8qIwpnYznxfJf+kNlJqGwARESZVFxsQFeRvqlC2RYXntqK
avnIac6bX0JV2k9HA2MDyqyrFwQIpILkuue6AlfmbGNAid/odYGMSsTzsF77jG+c6Srl8Ctn6jos
J0dFOj4noL9R5V4I6IE1xXWrt6+dTNejU0LCFVX7t9bYi5TF6Q4Z9Ze6uaUsirs+a8eBI9SE5faJ
y0SyvaR/zVWdw2ZSnwgIgje3FMDumq20GS4qmdxZPnELUnZMnFgA+sr+0/VXKfUyUHisdBhaOqud
frlTGo4SOg/H8xL2VI4FulFfAbbzF6jqJ6QZO0dtj8tsHie7/qXF+DH1FpkKBFXuFwbuWxJkodoI
wKOh2tc0bd4j21TCpNLBQLEGNeQyHblH7iXeADk2qO94+UiFdX+IiotVJgHX/Lsp6YGgbOC+PcfX
nNEyIsWySJdDo8agXZAASDHcJ61V7t3MWatEJp53BGVHFEghenJqezDWhhghOI87RKPzUIXL5Fxd
iYzN4UAfaFUNjY6QSTibHHd1IJvonMk0D7ZUHSwN+erx2hMYWfONIKYV51lRBJ2D+DqBMBCD8WfV
lh1ysyUAdzbBUhHpkg21/TyZZ49OfpFjd6gLm/TVMnrM0IqRyqonDHR8+VKclqIiwLdSXUBtwIgx
OWjWdjHlxTvNjnvDYvlaFJIlqnknlPE5g+vWJ+VEotqtqusbW79m5mzSGRXmVHCe0vwJU/XvhX01
VdO/Rho96aIGe8joMa27zR9XcdwrxufcXMC37XDoDMnIHSG15zPpuPUI8fNtiFsvbyDC09reE9JV
ekzdLP2JJsOIXDR7G13wIsEwjTgQ4ZfpVvzujSgcI0J9lUU7omZhQ4Y6EVURokKSHkk/qj5g/u+M
hcJuUB7jMiHqDVJkiOVqEY27MgKR4LkHgT8SjM1mTbFBqG5HBSEMeBzm/mxaeuSztJbIeOnL5vIL
iwkoz9lmFYQYe4x5gdWTZGd1eVgwTua4MNucHH92vVWwKFaN+pkq+ouMcbA2OEq8mZ4ztUHyNtIw
HgB/aNJ+oZBwExcT7dwX7U9lk9s89BcrXR66ARSk5+Itk8UXnFN6JNDf+292NvKY1Nq0Al1L/tUN
yOWcTR/5lDK/0c0KAvE067XcAgtxuWCk8JCWv5TYg4mmtJCQb1965CP0ipNO6M5WcnZi962XFXRU
2rFxaBgMqmw3kFxWZpnNAyd/qWyBQdP+q2FInCsYk4bIsj1TA/zNSnS+hBEpFQ1Duo4+RORkobYt
iqySZUJVu62HYPadOGFX1ajbNaxp3y3a5+IgBzGIn0Q7R4GwtTYAILn8M9I1fsJI+1PDjBtE6Z9p
ZP9oo+EbwjVwdHemBBKDAbd5Qaj+hDJH+xai3VlTwc2X595aDTz1I6cAwy7+VprZn51hvahqVAWc
OvBc3bOQ0DaVPUCf2NlBlonlG29sIlRZKuvkl8vLgGFHqYF9QAyHEOpCyTvthtWOJqf0iBWxD2NR
/FOmZdhnNUqEKf4EY37tXOJmeCsIR5MzK/TkuF6+0fh44RJoquZo8yOFiu5qASp4wtA7SlzmhHym
uFWVgzOz80inPpRK91EqZuZv/e2FA+rWZEc0r0hECpVIL/sVZX4w4TDzMwdWb1Z5os+EsdtRehUz
qj9CV82AmGOP68gvdYfhJEbsoqA1noshTLj6A1JPoTNwnA2gOl1OWK5Q2qM2855oLTJCWEJQmnop
lINZRrZnacSyC41SvqkIq0F7x28J+2D+adKtu2uFXZ6WO4FbX4QndP44RrXPhgaZNd/R/pzHAiFe
b0e7ebD/cJdxOiotoG2PMF4+iplpfuUW4OnMM0LVtK8aUQCce42hjR++GyB5I2R4pdtzO/JZ6uQ7
Qv2boUVQV6NlZAUy35fjsIZyVfwu04bQSDsm2zEGmOLYYw5sPc0RH9EgkXNUDMS5rO40ls4ezIbc
q31tsbuTk6AlzU/Kj3yC2AeCKB+jFvlGaR9iSOJdrS4nxR0bbt4Vp0ku06OdVEdjYthCUaH4adoe
0gKxaMRJirs0oDjXPGbm2u9bUb3Yjj3u3XlC7xOslfqvGxFQaVVgRhC/fdKLU+qaF5zQ6Gtmszyv
hD/ATTRHJ+nwGFrUGShH1WKE47hcD1XCx7IGbZJcrZnXmTbZwu3c7oStfZFRxq5vFj1Ps3ivkr8n
rPJeMeweiEQIeFjyuVrREKD1Q+3hjVK5NCVJrY50VkR9st8VfzjF73Gcs3+hewkqmz0qdh+60he3
vpCfqdMXJ7trtgnpMhALqlvg6ZpZvXX5dM+XZctg7d8Ixcc9a8JvtyaHS1V4vT7WJ87TsJy1i0JG
4bWfTF+2/UtS0uJA9ZuzW02cJGJbAqyEslGplEG5rl+Elm6zOA+bSUVf7hSoUiracc0q3WOhpXrS
7j/AOnt2cIpdK8ZBxJzOwkRQIxfzynEFNmSr7Y3HYnMLUcPxFUXDTiNikPPjNmMECAq0nHgB91HV
p/viSVXbCsU4+7XqTH/jPMU3ICJfccheXrpNsPdcNpncO+RhhKxdz0qEGpC6yppwvX0kpoNc5+gE
GAn8p2HhKnSsDhUw+EO394tkSjTQV4UDhZq1OFaWAfdodA4MwGwAoXe7Li2Kw6hWjybVf+uDyThj
aNkhJxMCGLhDNbfTOmc6GHjd0FWHpM8T5b9N0ra1N/soOzYy3uK0f1oFW40uG3a1Brep/p4Z+Ksw
gOzgiOUxH2zX7016CXpdghK7/Q5t7B8JGsI8ZIPPLvkzejOdmxrMO+at2UUThq3MbI+Zkfik2/6u
9OKhWOm448X6tTa/MID/1SbCczmsd6Nru3t2M/Ca9DdNEtcMv6Nn2PSet0Rq+kpZ3hdHL9H+1iAI
zQKyj8s6lM4nhOOvuv89E+QdYPB8bRr7PNQNNDPH5LiSqNjFVksXyfBsS2sNivwbdnsnNAetfWL8
snuslN2KGzvOaV834uJO3QZSyYrwP8dC6bdM3HamwKzP1oby7pGmWX1EFxC2xKF4WUwY4GYJ3ZT2
SMMque/a9b2csx9lPjLKf7JiowIYlaDpyYgmorjwmpXkT4ihILfcCRuQuHaahDQjZw1hAseYyaB2
ykAxcSMdKbFhC7O4azLtDX7eoMU8/q3PKMCTuYfR6RmH8TkftX5nsgae1HTbEmJENO5XqTYIJ1z3
1baAf1WCkYEu7+qkfa68NMocMqYEXr5A1m8tSfPAZ0coPDjazsK2qiwGKF2xOnsNe0NYO2Ejlasx
Ze9JIRK/GcLVicCWjM3xRzK8N6QdFwExicPwUnRlfzBMpjsQUQQM06ojYEIQmn8sEmMu8RWcLJlC
0CpR886sMLobymGkpu+5TChdJkSbY4sfRDxXtJic+joiAp68CT7/xUK/z1RVpZx4GeHgvAwKPijz
S0hlBxadcIw16vOk8Ferm9YXa9+pMEhiBuLxJuUODteczUZ3uYlxbS1cs7oB0+umnIJg7jWPgNZL
5LM2Q4sstsMAi3cwMKjINoX6T5MIBWraPsOlNHdzRlCmiPOn1bVyJkmTJOGemBw12ot8nP26MW2y
4GPdz1eeFxOfU7aKv6nubvK1HPEqwLRv8gTe20mGRq/XL1X+ouJFPNRCf15Sca6KYmfr5l8GWsZi
4OdQSebzIHJIVV2B/nQpbkG5+CMWtd5FdZUHlq4GrZRcRGKlpZsdNVWNr0LEH91co6XOyV7Vdesw
sJnuVOn+0ZT2tg4C8cbYZrs112tosbjYOcv6hFaL+AkxllfTnRETFVrr6Rrqe/K914AYBl/p1p/c
ie3QNfSjbX02BEl60nVAMezS9XmmTn6OkdvRRudgrqgrmxUHpLDPugSBdyOrCJ/5TXi7GOdjRsCL
qqSkLYxr5+krE2Ok61+mK40nl6QhB8ge/oyhWlWyh2HpMgRcuEO5njn/m32ltJAfKJQJC+ny16Lv
r7XQmKhcIQ6KybOizarb2nSUNo2XDInld9yga1uH3h/lGJ9mckYcu4AVG/tmbynrccpJhDD4Cwk2
ifHCB8JKyL4lyNtm0ve1uUClYVqvKHhKn9KfkPzlc6R34mBUYCQFLi6zIi98q0B4mcB5UbiUzk4W
fJcmtb6hEJ+cSbLYZYaNUsxhCEucUPaN4VuS88nNtQqVzyYqgvFWeAbZ1CO9ESvLD9AFK6lZUD5N
MAz/YpWwB0Ft+36q2pdpmT6SSbmS2boc9OGsYoTYlcbEMWDB9ahuWgMXWzxemuorLclHluXY4sBK
XZ9wh63FctaPfEpDMyCHEy69o0WbhvYGMdnY/qtkYCFGykf33vLIhXunBPVnRRY/UX7oGbj7/GYU
u5XoUYSVlhOoW3pxXgNzlqV+Moj58VrdtvwGVtgzyACrW5yn6wENMcR7wWjUTYDTCetW/2GaEBWu
fSH67SpNFVmdYMCf5U4F69R0jSBflxAqGoYESwcGsTG9Lssigw0VyErCEeym+O6Httynav6+tF15
SLh0084ewqIqHhp7P8RycyVkGRiVrMIQEL9D/pbHQBjTa47Z2zdQIfmZApteC3LVc7ICSjAXwvuW
Z0Optng0xgyLRglf1/qTU3aRr47sE12noRxc4pM6FCkYMiLkRGfS5f3NF0A7jko07hBOWm4cMyCp
/6HuTJbjZrbt/C4eG8eJLhOIuPagWlTDKvYiNUFIFIW+7/H0/qDjG5b4K6S4EZ54cBji0S+ChSax
c++1vmUvFs/a0k7tYvr88d3sauNNFtlnZNzFvSIMY1ua87CJ0ShXdMZ3qX1CU/kWO0Q5KeO2c9vw
nklIfOB1xoZ4mtgpJUF7gIkX3hmlQFJgFc91ysxe6KN5PzTaJiE75Go1SJDkmI17tnj+nT5iotZM
qqB2+KqXOvvcprN2uZwvZtUOd65t4+oJ84vht+zgI/euxlD40GYoXCAtW/spzKpVPEYxnBJWG8eN
GPG07tU3RPsY6W33SMcb1z6UI30WJwqw/kJ2O6KpmJQOPagdwCaY8vtJWZg9kNUljdpIBmubhjDO
qcGvX1HU1EHTXn58EdAbdozgeuY+N7nqndtsgFxEfFnhoSoEERAk6SHMNm1gPib2fIf7U9vR0yXj
gz7s0/CWBll2M1d9wy9Yb0MXnhYNd3RxMYpEzNQVuJ5LGINuqkPx7g76dJvPBz33z8pKkElFFVdz
dIPn2WI/UoPcOf/4lsQrOt0Z0ju2p9nekTFAxRZpjgCRsapwHHGXWfIi3Dy/WO5TV2hebvtkB5AB
tmLS6V7EYN30gzPhc+2Qw03iwW7n8IDkmTqXnZrlDsGzRrnPhpT11CZvYNU12pW4V+15kMFXuqDZ
Fbg0/RiiEw6FgBQX0uONDTypEVgFfE0IENiJGvfk2VWH0OwR6AFTBZp8MZjN75MM0qaMe/MyOhdV
RM7Nj29akZhQ2WLAXIGIdrFjZTddjXItH50j1xeSeHed3Ny5dvGkrnAa76n9knUZ+yla2P4YjJSD
NFfypUhr7lSXXcmfpwmpx80dQTJIQCj5mXct6UauuyEhqB2BcEXVjYMViL6ntLYKt5hTUz7Y43wj
qXOvWaoCz4pwWvz4E7I/fC92mmO2StPs6JjQKzCq7FHyLjdXHV6j5Us50fNEvgAUx0bd2Kskfvjx
JadFns3V64Abi2TkKrj/8YWUhhWZ9jf1wCknSMjZTXU13WLe3ZVFF3to+nn5Y3SueAOPtco3DILk
fG8uN0A4A/hQLSsdL3miAvUQ26bj77qUGt/t1Lox2/zRHa3+PovF2hxp0WLUH5qmvtWtzHqc9dwT
hdI8DOb05xo3e2h79jW8+JmH1AfdMre+bN6NIoOGqrwkCgAUZrSWg9JcB5hhb8xKn85ZjV+57FFx
DjWdacs0jp1PIMPIw5jlY7eLXYyUHYADhgsBvWYfllGsf06ikUn7aJ8CvAQ8nltiGYjMsNpPGvU2
wkzz2iYg9UDOVNoEG6c4tPwvRovvk7eXM7zCVB7xKFTp19w3+0M/pRtMJlu4M8MmsVH8hbqxLiCI
F+jtbOK1e4IG6mQfj73+NCZ7owEjmLkRWY5KX89Q4fc18bBrg3U76BpASdnX1k/Km6ycn9UI2jTB
cEZjzsUUVfuHZZdoLEIaGOW3ZohwrevRH2c9nc8pcnTPDg6YHqKT6I8DL1UvzQu0v7I/Sl9QT6Cl
Vaq8M7PiCUUYoTqqUhsndGmK9+Omh57LTyjj4xQZ9boNWnDDWb9Z3vwrHKlGbH+y8NS+qOHOdDUP
L9Ctz9bo1o+MdwLGUfjN1TFCq7qzSknUJ0XD1FPQZKT1OK7eHn17ghVFQ1VRGB8NcgZX2OKbbZ68
a2WJjaKg9dNFIeSijhmv1sDnQzHPH398ocKtd36aP6tcOPTbxmyDp2dlTejgfnyJl39fM4ah5Tud
+qQkaXELAoE05Mb81uhWsymwz5ax46KrZdezTBZVgwFBLoboIKrPDBINUbf7sG6KVSmdaV3IhsCe
wHgbfIc9u8CNQpZjuoaQe6QpBnrOQD5p+JQDQ093C0xEu+4RsvYmTuBaNUTDzNNjlXb+jhAj1HAn
4EMD1N9pusvL7N2JBxJ7Rv0lhs2M4bzbRJ38Vpjj57rAddDmX53BH9eDcUWmSCGM2xJLvKCp1Brr
kkwSEjFPCvwm8ZzfczukR1Xbu2qCIl9OzFuyCyry7+NAU6POwh6Xq8G2VZtpzy1s3AK1yr5nwBlN
JulvnSQsmqHAKiqScT/OlcD/SU6fr0b0HmDk6Uw+Y4CPcbogMlHk10RyU7T9Nwc2xlqTDvM8fTc3
tOStotEYLC+areArO1pu5Q7VF5vyoz+wvQ3pzbZlvmkzIk9cqXZtE2A4UGZxFAvdrmCL1C5ytcZO
mRMMSbWPdZ29IuloN0VtT1t9aPQVFbm1SUpFBF8O/CG0101GplyajY81jgpewcabQIFydhU72lAj
7K5o889BBSSBSCwoChGZ6Ah+UH3reFHxy6L4qmIYZsuQnti1dAziB10ab1Byj2CQPD23NmEFxbsW
7rlwfVZfnEsb4d4hk7tnr1CbbEHRRTI5jbhFHZ4O2jEmH6e/MGa4DQyiP8kXfMxowXSNE9GlJvBB
Btl37pTbsixujZnXh+iQxVp0aUf3Oa2HpdVg05DdYf+Kt1nDUMId6lM8We829rtFw/GGM/FBBmG4
ip3JOoRpzfansunBqfDqk1GyBjyAs7BJBkia4wxhEcEfsh2XPtxwzwaZi+Ij0OIpW1c9YR9z/R53
brqNF53Ujy/+MFgkE9rpWlYu4sO9k6XGUUtbgTi0eMDkJI8Wxo+tbzS3eeZwmgDQSnau+zEzPaei
hYAG9pL1DXc7TfdVPNSNN7+q0c33iT7gQWMyrZdvpR2PR8wmDAGEOLNpQwhkD7vAGf0Lvrpx1U7d
CTKk2uEJRavXKXR0D5bfNttqtN9iZX8n9AUHAOyFE33d+FpLYewyYwwZljVc1PFTrqdnwlSzXR6Y
3Q3NhucCCdQeZHe4netgfkosy8aTTsuTmvdVqEr3SKd41Vh2exsrjd8zIU7bJ+L3GhoCqqPQ6W56
0jYQ/BDChsy2CjuPzNxhDTyDfqjWxLTR+DkuN5Uhc+tETGW5ohOPBmMZKAXFBk2udbBjSqTUeJBM
vFeTWaPhLCwPOb6zRkXETdVgMS0IbOmhihbMsBLg39sF/pZosj+HBOjQ1l9boQ5q1wdlM6LgRWIX
3M0u0z9czUdVNG8mSK9Vnnf9sg/nPW/m+25xdGl5S0Rd2TjbzkAKb+jM2e3ICDZuzla3DfvpgLzJ
a03rIfJpdAlHsidQz8QhTifDh6oZVwilI/deAKRMXIrQtNP7Ryii4w60qzcUxleikr4qkGJDCaEL
U8Omq9kRkAnGKDL2X+IM39EksEql5CaHo37VejmsShXcwSP+Yk4zJlK7wgot2SyL8TnDEH4as/5I
Ux1tHROE1Olegp4sgEGX7YutSs9NnMZLBuXs0sLEmUltwAA887Sk2rYOQsaeQv5IJMym7dtPCJna
xwK//51Pjh5NZu2gIQ2j/cV7XBZZ5PH+61apULhEhX4s8tDeOfihwb0rcXLsYdpTlD1EzOcRBiPX
H1RK1mMRUoZH6t7tynndASlGQY1WQH/quuBLjDj/brRHf1MmGvkaWCT9cVKHYv6E6DLa2EQb0jYj
mqce04syhHhA2rrpyErbxFF7VHalMVpDP6cK4zu2hzXYsGwFxaLfpAypRyv+OiRy2LBbf6YlmBxa
pi7rXkvv8WBQRIeONzTQDIiktNkKauYmy0uxDtLsS4iBDwoZkhO9CLAPseHRq/CbT3Iw5AHUIP0Y
Mdyt0QZNMn0CdMjsZegQmQXdhXZQgAIZaqsroX2Ts0Rzx/SCePyWZSFbllq0O9GAJTABlCmV+Gss
9Dm7bYb5gdQeaiKw4CRd3Fm+y9n9PFUNO/3OXBWmQdqYMRurAatV/Dyj8Wmn4XZgk5SVNqD6Eree
Y4tPBtSTvQkDw2RuRw8W83CjJ9QNDUPwovlmZPFnHITG2eYntjH7K8sx7yvRVnSC2UgWjb33C5qF
eDDR72cZOm8U4DYlku5feRMemiZ5HTVgMkjE0UjYzmtYT88pUVB2od+WRkpeZcEKW85yyy79RmD9
XoVG+2ahht7O1a05Ft3WtDI2hrHte/k4MbyYVkY5W1sHog1j/+jBEAyn0sQxVpjYTM0K1ky/yIhb
+JxNLo8O1l+WpNjl+lwksU5bTSnMvdSx08jdAN9sRw4hmv8IjTIk2cWsZNBR1l8THHPQZJuvVo5b
Hl/VSoR+tAfZixOmWxNOLLc4qQbWQJpkZuXvLceg8DU3s+mE7G/9eG1xq4uJn+P0js3IM8BcxT56
sVrIwAp2sdbBs3DOqYzaHVFJBUpr+2uKUmtunTcfiM6m0PLrXCC/mFF7YqnaGhatglESuwrXGWAz
ayKDOKu6hqG8GtjatniwH+VojrR063yjp1uuJl6jyib+1VTJVtGwUz3T7biLk1NGY6Gc9VuwMJ1H
svq6RsdWYdM1XvCXGzctKoe1W765LniveCFR4XqsfP3BQPvaf+vn8psNLblPLGx/pfpS0GnxK1Gv
iOpA9WA/RIFpnrVivkxWz2/DYAzgNlDNS6e+mVWW7/1afrMj6y4c73p7ackmJdCKzuCaVfcyCr+k
iayQuz+IKMeHkvdv4DKmz0nJZDVD+5lHZ00m8mDPLELoDOxWcw9VbwC/KpEWEESQ4HWeXfx+KR3u
FB6KPZjbMNLWUUAmSgiXap1Ufr1WpAkYpnau0enFJICWcWjQ7VkN+CTDiKFrEVrsNmkzuNUyoySH
daXDGl35+MetadfEY0KqKGCeuoU5k8zptmcVxrBIXyHP5UjJ6Lbcq80JLwzjRvCoyK42aVl8c2DH
3BoRjlagggtiBs8zfgNGmuENJtTkPoBiy8QwU3Prza16tQKXmEaE7fiKpyuRQ+aWzN8vsRvMaxiH
r+MXUvK0G7HQf0LgPw5ESrxvWIDTNn2Bml6hTfymt4nn+AtNe9LlLojKvTscdfY0uzDtLkZDIgJ1
mIv2DnMP83sSM462kxwbn13EbLNyFLEnZf2izwPQSa28KdsEJz/0iUYVD5R1MG+goEq1yPtH9d5P
AIrImgLb8bUakSU0hXHbZ321nerhao66QF6KiZNAKEaGs7au2rHdGIOTbPSEiX6ux0B6+inzuoAd
/QSrfmX6Du7LUuNtFfBd27HIgb5VGcQKYSfmdgwqCral6ROaL1B2D7VMTxBhzl2DflROKcLKKlgD
/b+NoAi9OlDPEpU9FSj/gZI4LK2xjgSL8rwLEQ0X77UVQy3RH8x4YJWhXa3h2E4F0d6pW/BikBZI
fktdYhyWMFe0YqvPrJQ6lLIecFE26mubwV+Y9cR5+4xXBEqQOTa1FTwgipYu+1Z2xrJUWT2zR0wC
bTj6vHItF5UxxsWxaa+0INx1GhVebzTVOW7LC9ON7x3QSbQHKCFgdD8z2k4AkHU71TGBYtEGKr78
Cctvuac//SCykTz7cngfoUZtnAEnrlbxEjccWJ/jc2NpBufVOWdJiJerGsxNksEH8rl/g4DMv6K4
rQLcc5D0brouZeQQ51/iYXitah6d0kDm7PpUCzjgyy0l9y6twrt27uVTzcNnjca+hP8VtNGXFr0s
Y2GgV7T7WLO2FT3FfdMnjTc5PoPFkilwaZ0wNpQ8MwMKaACrh1LLSXyPXiOhxziCdAw51L/5MG0a
4PO3cGSQ5CfFJtdMEFnukzgT/p5tAhsqmhZ1xZVUwKVIkEfEQIMXhgx/yyxBkoNQK4vzTT7SHLNt
2sKVJG2x6Quva0lUcnCB4V3CZJ5lh55hV9oMfBj7DgUyoWx0GHzIXbby70vsUDzJxV7Mhged3lqV
XE6Gc0j5fIyDzF9suWIDfxdFDOmzfEfKKAp4jf1nYugRdR3VdjYXFlSDnO2ZyL9j5l6C4QivrHL2
boMtuGVvtSh5mOP6HQ/BLuqNNzMYjgtUomkwzCdDfDO2YwNIdoxvk9pnz1gm12RiH5u3ZAMhfH8M
JvcIGQB59KmfD6M5JHvuo2llNtGulIQkhi6GTxAsjyTM3UNHjBn/bCZkw/uCzaJrGZ8UmUm04knn
HFqN4s30y9U84dKQQVTtTYkTvnXleYKGZLLIny1VAXZI5rchCq+OhFkROupR00r0K4KcQl195fXy
lUzKy1RP25go+UPvMJcCGn+Uc3yRhTLhKJf7OC1PcHvN18b6Tgsf5VApzbWt0SWkGDHpIlsYgvzk
qkoRfXJrLTslzId6nKkrFUz5sbahp1ZdfSTwKwCtBZsfOXO3IwnzeeJCOVn7pTWLajfFmmLa5d7i
U+7oG8oTgdP1HvdPv+9FeT9l/NMY2TeJDDazHnc+I403Wdsxf39vc4b9QTA561A64CzM81BkdIJ9
QCE2A6q1r8oHeMs2MczV0TAgwUZMI+0QGX5UCjontB/StvLcIGdfyKsp9Xl4uINQlqVWTGliJavS
h86R9f6nKuUij0BeI3GM5hnvrUoex0lnm4jBet1MnJTZ4uWS455LtazYuL7+mSHuXcTT+ih9yHJF
pt2SKn4pB01d85nAn75ksZ6Fg6u1CdWK3ry6JbR1Pfv2Lp0rf6U0gi+a3PgGJ4Db11b5c0oKz1pk
5nubFDZ9mARb3dJf9jtKK9YDs2Lf1fUZ4Gi7KM75JNALYS8gHISbNZ3GfTmmB8dhXtfRdMJBysAJ
U/znacKeS7R8vknr8tLCIdqA+j6SGmntI+xT6RC0W8gC2w7N6EZfnOKaWZ+c9M5AN7/WeyqIxpoJ
sghw841BlDEx1PQHGQFpBD+op9RzAp/CoDWfUhcVXdS4Aj1L/jIw0kxqBNQVGwHNsd2VgGaVDP5r
VbAH7DK0emh7tk5uFnvsHiMiOx4o6ejlJyTYX/sYzQDRjhgDWlJAish8FJlEZuFrJ9lI68Gm6box
A5w2/uKs7ky0zHUn4kPfY+csmkIckOG8mw2wNDJzeM7Qlu2lM1h7p4mebKpbAERW4/mdk5710V8S
SpwC/Xb8noZqPFbG+J7E3I2+yqIbGbYCA8289TsQL7rh17usLqydDZ6ZAQg4cNcq43uwjDxVOskT
OjhQS6xRhXQHQYMB1k3PZifTF0V63VBboEm15in/XJnW98GX5imT9ggmK3li0tF5g1bWnsUGlFFC
fyQvmeKnPeauYAJpD9EKPoCdxJ+dWX1JzPd8+IIH5ymP4vGV1gpdOy437G/iZXIBMz5IMUykJ2DG
rEbwjYmc0C9dnK8g2vKQkXu8y8j52LeaUR6MTjy1ffEWs417iOr8U9Zpks4aa19d+0CFWGKooc5G
ahbkzVO+jXOnnVsmaLyDqdekdKKnuPqGsqenv1CIbTRmcmukQNv5fwrw1OgzkvggLItogVy/E1WZ
3jQRfsCasPF7By131aCgC6KD67JSKRh5xNzAowG+9UlrF9mmzcKAxukhSHSaoN+TigbtKOPKm63y
kw/LdNV2TUZ3CA6HIFH46hfQNxx2NFcfesh20U8zG2YK2uax1xjIDVIbAS0s2HFTIXk4Oc4+Gbmx
cl2GF9jS3WEo8wB9JDgS7uKeXtTO/2qY83MYQWW3bWzBqev69B7rem1GZbRPumanoMy2dAPp8EJb
MoJoBn4fUCZcXYXImX0vRn+CQRm8zwHmspQmpDXiy0vaFW+lkhyVZrxbXo93fTy9hWNlHWE9aEfm
uG9F7pSM+TKShs36RkLcOblwpDAN6BfE2+ZdGJb30Ba1Td6TIUCDUGMc1Vde5xqfK2qs0wRyj0fn
80B0z97sne4OEY9+nOf8G+5BD1exw/yhv9fdoeMu+GpK503F1rzDZhwg8jQPtUqIPfCXqqqRJ61m
TG7aIU3gydRvwUlNNLRuSZ4lUUe3xKaDN9PYmCWXuxulTzg91nmin2xSvMdRYgav1Q5zAbLTXPi0
r0/8RLow0ODptzHfP+pdNx3hijH476NuaxBLvIUXQwnohN1uVtOrA9z0pNnZthS4z+m+nVUbh5cE
WXbZFdNJWMA0h9g4Th2GVx8l8rodRocOtcn4tA5eaoFQvIfme1G+ajx4QzMK4vIlTpnlNe0I1yFG
KUymAR4iw97MzpmirV/3kXyKoyjDKUONvzDNW82xjnX+FqZVRlYGX3SVGEd3xsgK3IhIYZKhF7WB
QK69aSw24ZqOxy0sUJHUvbq2zcQuOoNtyUqaPYSd2R0CeZ1j6qnELt1LX0xEzyn9NQORvwO56ezB
UARbZ1maDeMg6By+8k0rmgzFa2Gd1CtsW3ks3SVEe3YPbjvtu96/HXy4CMCykZCl6F8bBmlQzpAH
SZtVJQiekCD7uwE3g2oM55QJC2VaTBOBcig/a/MxKaxF4MQufAweG98mUA2o/pkciXUHMuQqJVvG
CFxeqQrxMjd0KScj2ZBbfJPUGIMzqs9LU2af6EwQxJGUqH/L7+xljy2kJ5Qvpg5qSTAFsYh8UNWu
UL51tsPQRkK5TGZVfRpF7WBlcSTBxNTHcVM8uVmwVJqMORzXPpjD1Y4tC/bJLrSqai8I/bRCGm3K
0EFXmQ4MJnq2yUisisVGZm7irUOiCu2n7NHqTFylecolSeP2oHEGqoXPGizQ18SKiaSarmSGkV0L
DYF2LIgBaLvrzLYO0HCBd0ycHiZDqyTpM88FXQV+0D/paRWvad7lABFiaHGaPEhf32Umskbaql91
aT5EmlXv6w6fNv5OPDT0WSZfP8hRUQJm5b1WsNN1RU6oRDQEZ4MEj6rl3V3ge9zQD6oJV6ZBNe/b
0qJsyrADNZAGQjTy1AjVtjf9d4wintbV825EGlbyK2wGdk+rnkoIzVxRqhcsjWdEXYv8gYZiHhRe
4Ct+i3RYfMxEnZ21Epk/GESJMCd/jiIR7YekWLo/7B0cXHvroHCfRQXYSCy6gPEwgqE56MEOunJ0
1EO5LipfeQTd7WzIuOAg2RhKdpFGEp7zVLxMk92sUZ5/H0b3EhOmcZSR/wjvh48VONdYFK+xayxJ
PlgUEhTt29F5SQmFQky71kPwTUUy7DsA03GLbFGHforSNdiSYwxDwSkhz2MSBDMMMaMwGefENp+m
NhQbWRTB5zD81JiBwe4/6TxbTjdzx1NO8iPEkK7eB2P60MSZzsYwUJsRL1ACH+SO99YyCBp3ExYG
nDpyi1SxO1rC/27oxBt19hnPmr8LYk43wNydasPPwRQ9l4wQQ7etrknHLqvwa+Og66HaDdYgMYd2
5KvSxEY/DxFRtHXEsIVeWkiKEmP1ld+B0JhKHmjbab8ESCToEZEdR0DeTQ0tXoGmcvHu3i1KwY3S
DlPiRHupCUEsSYHLn3nJqlCPCeKQVV6372OOCArB8MaYKTiHIXnIFh5xsnxpKrgQMCOofku92i8Q
SmAr1aGxwyMtRf2Mvh8MbklNiDTiXAdKXTS2bdxGKNzDIy46yC76VQ+M5MCQocR3IykeaHxeoQoQ
NZSm2troGTy0uPNpvDXqKPSq9IzIZ1TEapO8lYIlkw3GNsm4nt3IuAJT2l2i30cMTujc8+4f5dSf
W41iOc9aVnhOENYjtIow5FCvhUN/EBlM2iSPMP4mEX4MP+qOaS26Yy1jtacWOPBf+ST0jQOpS7O/
F258gscybWYqX0ZWLW72vkcBTdM4NMt3rQBsB516OoLIh1y+fKE/n2yRrzPZHq0vgSaOvhhenIGT
Yk8MewLeYm1cHs2iQNQeRY+jPdHU9amLgeTg5FkYOUPg0NyEM+SAx3fKd6LC4xW7CN6uM16H3B7F
XSBotkxG8Oy047ZqLP1oyyTbWzhleO8l6W4UyAkVSjeSV81D0BuOh1Rww05mQUXQLhQBJquuWSJJ
pzlH9IrdXm/JiDNH30UvPnX98d9/7AIT+VYe0xzkoduVYFewJd5lLp382oTGFYdoZUXijsd66iiF
RxhNDOHaI9DBegPJf6aZ6DtHuxL69r8HE357DNqwQpvk4nSzhv59SA69lo0viFLpbzfysUDne2HY
0646BPQvbeXTHyZMyvvxbV/NbKiKi2a2uBe03PS03LjU/TR7gZNKEAqRBsz8P7/EtlaDpJH5Fs7Z
z3/x4z8x6DBuJswa8wA2ngn1SepElE8LWB/OHlcca5v34y9dtvD/Dr/9fx1UfhO91Wx1vrf/sfzk
t6KEkxmE7f/6j1+++/8oztwiO/t//Pj1g/fiH2nma/DpvwSZL//5+5em/Z//TZPyX6ZjOOSEo52V
utKJC/53kLlGR+JfSL0dizhhU5eW4F/l+AJD/pmu/mXjYJSuJS0cYaZBTm1Di3P5O1v+i1JAtyTq
QIhzhv1fCTL/kLctqULxsdsWem4LOZJpL4G4PwXedkU5dsTszadujU9w4xzlcd7Nm3DNDGjdrNGJ
rhCrnJF9bPS1s6LeXYkdPeoVVreNfjAPP52536SW/5qr/s9f50O6MpMgXpKjDl7ou47Pv0TjmYa8
BauDE/8lydnmk/3fSOz/PBQXhZOsLCUIi//5k4ts8Au7GOdTVIzTyAiaZ3p+1YSc4NzJXn3/8yfT
xe+Ox4FgLNJXs60PYc22kckUIM98ouwBOsAUOaRVOz+EiqGI/Zo4j/7wZR5f/3LY351RaXBUXec+
c8QSE//TBWYgbwa+wGbW7vQ31rWdc2Ssdhcccy876N+pPvVteNQOcvuXA//u8/58YPPXA9d9oHKJ
NeUU34bfzA09nZ27z7ftXfi3cPNfQ5vpYvCoKKQGRInrNvasD0eKTVz2okydo4XYT9KucaabEv+2
gh6ISS+cGVYC+zbTo2FhYSgeiZBc6TW9wt7ZRPZne/IJm9U3fzkBy5n96QZDlc37SheCB103XVct
V+anM9/5UGF7jRigLt+bDG3E1dwbqB/S9atotiQ98hb7yyGXT/rTITkNhmOCOliWG0OYH88EqlDI
ZpGDdyd1R5rgLjl0NcgFdrerKc2e2XTdGma2x4ePVdA90fVjemlQCztacfzzL/Ph+fo/v4ujm8Ll
wwv14fmqK1B81cJNolYkr9jO1pk+vCXKef7zcYwP5/nHgWzHtg1WStu11YclDMBohM0frVxc6zew
7L9nxNmtBknnN0yfh7jB/DT25d7U9ZOmqe2ALSkSGMBq9v1RjS2go6eA8UXIK5ykcwkBYu3rvmdk
1l+eRrU85D9fIMPgfNjCZflBcOFYy0n76Z4wpYXy0zcyD4rMSbeii2VCiBCgaSsMi1Qy6YjtJXjE
ykI3ze6vxB7mMNoi4hpcg2l/8sWZ6UUoixQTvTYZYRbtIa5Lr3XmJyRF3NvVw0CSw1FVBvTrKSa3
wJUzoayJ/+JiB0fl2WMsd+0bIynZ+g3lXR3Z7T1+yY42sIMexmyfKwRB0CnTyzCm51p3X009J4qG
9/59qOefAFlHm2Ri9QjL4XPYM8WKOjxb80NZmAz9suBbuziAtao/iQER1xAx1BU0xomN+QQn5JQV
TnxAvJOtoYHRcdGLO5HTgKwL9LOa2WXMHGmN1fN01ObSA3bDPMjibq3JFmFhCf+yXi234z+ujOsK
aSpXqH88rZXT+BJ1fub1NhkywUvffv7zfap/fCCWa28Yy/vGMQxlux/Wg6SRqOFTO/PKyLjVzDg/
zuNwT2X+lIT1syUogEWSfUX3f9NX+T0NxE/+JCLiMJw3QtOKTTvqf3l2PrwcuLn4xPijTAoT+c/1
wtUboQ9CdV6OauolUX6BzXXBNeB9yWNeTyOJQJukG5gY/flsfDyyxfLEk+uYBs+tYo349UFIU7sb
UbL7+3EKMJ81jY+3OoPL3RxABIx32bRQjY0xKbu/XGjKql8utGUYjuMsBY80qJ6sD0ceaJn26PNS
L7WJYx6MKkKH1rbwN8QgaJtrOvnB/9VPa/Ju4qXvcOldYNgfXsLZ6BNzB4p5jzsx8GJzxmcGAnGT
m0l4q7ETeWvCNLj++RR/vN8sW5kWZ9m1DenwC3z4oKxeJoTBWXhETG1k9aID6fM7/y+n88PLF8Uh
R5GOwpmtePH8WJ1/WtEM+iWoOQzhVda00XG+JdEzkXN7dn0IBvBWa3/5WP+4fssBeUYdBLeGkh/f
ccNQjPGEwsSr2GL3rrZiY+0KRr/auPvzCfzHPfrhSB/fYBBJx8Vb4/XpK9nP1XAoo0+9c0rJqfrz
kX5zqSzJBsFAp+cotgS/Pg26stwiEmryGC6g0Kjc+dQ3LlFHZp8e/nyoj+sc18tynaUONYTSuZd/
PZRJINMEW4BD2UnqiS69QnAM/+tnjtebobPjkfbyeP96kEjRJ5FlNXoN0SIXNI7MF6JgeC10J1t8
3O2bYZbp658/2W9uDMoAFKfC5hxSCP16ULtCvWYU2uARaLWO4Jn4ebzH9uzVg3X686F+c2dwDCiD
gtMpdGP5VX666Um6akTqGINnu5Jh7TRXYMrCeLr13aZguAkZmZ7eQLz3n4+r/+bq2a5h20IIiRDB
Xm6knw4czrYFCRBtREYyJNMcE1k2xmZ3VXQ7PzGZk1fB3dBlASjdEvXyMHbl7dDjjcxcRh6ytWiK
YED5y0213J8/vzw5CzZyAvljc6Ms50MJplolkgYFoYd8dt/65rGzlqlsT9xvD2SV0M7Oq1zt8uez
8ZunhjuY6hovvWNI8eGonRH1FnzVwatig1kbmQWM0pCgrwo7aJ/+fKxlo/7xIyrdsg0qWYWAxv1w
SzeBG0YjXnOPaFUakCWTD3hy9DeRpR8MErPXFtgkNJWZ/QYXjV8qWoDN5kvWB6A7SyGH40wgVroh
lYTGk9s2KGcTws/gYb1mwo1u//wb/+ZxUFwX17JMimJ+6V9vFTkoGdYAkzyMKPiAxiEF1DJxG4g9
jKGp2dHtVH+p+fWPGxD6FUwyBO8BOgvU/B/uTzE0qSRNyvAW3l84PcQV3hIzeEpDhCdNiQwxae5I
N9kFoYG5wPaK/03aeS3HzTNh+opYRTDzdJI4ypJlOZywHJlz5tXvQ9XufhoOa1jyf2qrBAEEGo3u
NwySY7q/Pzh1g+9kWdRmTVslHsw2ht4ivJAbxcDNF94Wdvq7NOPvcZo8yNXaKp/tQYbiUW0jrgd1
6CzoKLlo6zAKMRNoDdfayggCG1DPQ+mLb3bBz8vzWhwMhReuPkGiOo/dYa60LlCCAbdCBaEgWmsG
vaAt9nPS4V9G0lF+IGfReFmfbp6iCLHz7tk8Bc4ZRYz0FtCn3JVX4tnZHp1Wj7ITU1G4luaHqkZs
QR0SZHPdiMZzlO/ThvaZ33jPo5msbIqzmD0bazYlWHyZO0jW4Hhq/GIk9gOdi9++L76Dt6eH6q8d
hVn9Q+NCP5nbFMrfhWq9zkaRJCyhMYgHQwJUDQb2QEL/gs7WjWKNTj6at1mSPGlpWq8knGL+KH4b
XTMQbiUBnC6L09ETV0tIDm22CmrQGygktsPjkUPv15pTJyXEAsgNL+3UbRNaJGPpBqdqsCLwjZe3
0vmdNS0ErwtbVohFiISe/ilxMqBeYo+DA0VGQq8Mvtm3Cu2IpyTHe0JvupsJS4lEQO4/+VIjnGCA
3DB4IniIJBmxJV8abm2QrSt7/Cxzffu7pptDEbwH5u+xUc3lAqL14LSmLx+KUonhL3nogRDjhheo
0WDDFZrEcIEq5/KaLB5kUxM8gZD0oER0uiQJ7xMt7OsBoaHqbnSRPVK/pJAKLo+yeLpMc8pQxPTG
my08ZhIZpk/G4EjW2B2NSql/9yn9GdPHlrmm23l3ebyzF+606YABsp62yveeR3+KF4Put/3ghCVg
wVGC+XY9hqjK7BBJC+9DjWvaRm91X0rI3QbVQzHYAYrYWrxV0MrAQxqvJ49SJsapGjCyf1h1G/UR
S4AE4uUwiwBFkAY4coeyI5Uwu0Up8JCxORpfYrDzKxnR0he2der6goXnxT9Fo3enn1f34Clhios0
7sljB7wBksbXkQW4vOZLUe39OLOrDiUqa8jVRHZ6PFO33iCSu9CMR2BQg7vzxyLDKaWSVxZyYVCV
PcXzSLZV0vv59lVxzoOJOjqN6yEimgH/cXBr9Z51e4yfUDDDhT4AS2R/fEOrMhRFMmBY6/I8zVSt
qqfvHqDLa5cAbRVXGn5UrQsQm/ZZhHNKkXy6vLzT8p0ktgZhjwaJLqjYUyOZzdTzC1CLHpcGIrnl
c2j16fe48v9SJygmpJJ3ABAKwUIgVHB54IX9oyoajSNip0liMUs3SxQU+gQRQyfSEUVG9r/apRZe
IKNNpnl5qOkqOJsjtQnsmQgVZ3MMaYwLHQ9ip4jspADkibkFUgORJ+0uD7S0mIYh07cSkJRIm07P
hNeIXraqTDheJp56z6NqWPJjv6rcRYG3MnokAAyKb3UzrJwSMR3t+Rxpl/Fy4j1K9W0WCmuIrU0E
qMQRAbTGvW7GEVBJzKnsHURSCAdSouPT1kgapl1t08EGUbTIkqGq0YffVjhQ5bu8T9K1DEgsnCUe
TlOHgIeyRlnsdFEgiVD/CamfKKUpQWKB5FR9y/sA/aNmEFRG48DKMXdRkIsdogCACylDjyljjJIs
bLhRcQ9qJreTFJxhh8e+9JWnpkTHpQnD4aePmK22smGmxZotJukatQquZUGiPcstxjHHIkSzZCcz
EUKWfHPYtikiMyYaCXVmP31411CnZGVUGj1cmLMFGkcvaREdFI4UQlHbqZ1w24Nm4H1DfTrUwdpo
yfAHCdLyhQSPp9bl4ZcmS9WOXiwPGxVm+en3qdPWzSNQvE4l41LgV6JEpD3EcRhpziFBask02pX1
XTiQb1UaWr8Wjwpjeoq+uztwio9TtSNqS3TQwk2TB755bYFgVlaCzMKB1DiPqixTSVMoa54ONMhZ
ia4c8dQ1I/srGODUArwRlNCozLC6w4i3+4O9KVSfIfT/XF7XhQBHHIANSlvFptU9/W3vJplaWc67
QDedCvnlVE3JAMDq+WtruTbMbC0br0aNK2AYCSWbUa0fseZDRc39fHk2C5/MxG7VUqhG0Gadx5es
QncmVg3UQozgpmqs334YxR/fiSdjzFKKMikjr8gYw4RoRQUZf5xtGPyV86vLc1lcMp4v9pS1U16Z
jYNgIDRYEiint47U3zeB1m1jhCL+YRR+CwOZhm3MLwMj9j2r0WvTgRAPrDT6LvyRKdUr1eLFD8NG
s2SgopaszbYZejOpFieV6dRt4oN8HUIAgmm2Ug9cXDI6YlzZzMZQZhHRS9Fjae3BdNIckJZrX5Ed
3Xhl+Q9rRinHprKBojddpNMzo5ZiTEiPTScRFa0/KNVYvFmlx82VKKmS/cOGez/cLPTB9UxEjRGy
Yw3GLgaOIdMbbOuNMLuVkZa+ks6bR9AeMcRZxIOsl+EmyJYTXf9D8ibrFAUk3eUdt3DTwm/8/4OY
s4ukSfJsjHLTdFwDW9KsxIKi77613CZpD1ox6dPbywMu7Yqp5QPWg3SVyvTp52p4UutVL5mOIV5k
BNOr9CUpkt3lQZZn9d8gsw0uEh/rDBIZJ26CL4qQ0NE0+r+6VyJbNU76Vcb/OKtZRK0KbSiAlk02
APD3TVDLsuR/jmMs1S7PbGX55t8rbIUdoz9oOS0YSEvtNjWGgnbw6/IoC/c7u4J9R3WCAD6Pdn4L
OFqW2OQiQDk0CMW2nwij1SRi0o7PHx9swqu8vfsnUMjpjqjquFVrOtAIZn8e8meR1tBqXg2MkP6X
cTR5ttWxp4RkVHPrdbl8W5jlU5HVN21R7vSwdS4PtfSV/puSNi9lNGaZ5ImvTDpZ1wnwltI/2p65
shWWNjmNc94NsszLQZlHIgVVSI8OpIOZkwlppftc0x7eoj72qwNFVcTpSqRd2hUUdwxqkuR+BMHT
D1UId2iikbtWUfz7ErsTyy4fibFfcMc7fHwBLZtanLCRSKcLeDqUbeP8XHoIjUldcYe47NFGPh0b
+KvLw0xba5a0s7v/G2YWJ7yEVUsUhlGqaI+dvGTcBc1L2piQXT4P42uX/sPG4Di9VeJtxEZm88qi
sid/RFoF+ZWdNHROil27jpHr5Xkt7D+uwzesFRk6xK3T5QtNA/fYkmHSosqPA0ZMY6Zg+9O1/nFl
pLe9PFtDS6N1SiMIsKQ1L6o2UoVDVBkbTpRVeDMJVFOgAnpH00zUHco3+FVFKIIFWo7QtwfauVZ8
0sEaKraEbx6a0ol3PeTScPSLNvmuhNCJ0thE40Bzs0OfGe5dZg/6QRn6/rOS5nm1SwyNr4S9wS+v
HaQnT7XFXWtEzY8BpfmHwNPaL26YA7q3ZP9X01cCpryN2iX/9hJ44MNzCz27sgpJ5IZAxpxHCcvB
SQzZO2QJlkIa9IOboRlLJ5U0nD3SDA1R39Dueq9M0dUNw6sRYbersEPYadNafvsNHiKmdlkunqxa
pQuZgWSQMZPCwMLDDAzxb/TpiyJ/7htRXo+JlEM5ZfGgLqVkxY0y1A9JFWl3uR+IR8RS3RT5JDW9
0VHje24GU71qIFMpW9gu8TNdtepvEfXBbZ111JWmGnKDGtm9jDsgGCmjOCJKqD0jM+Hxpnd16UmT
sp8lFmFXnumhat2HWMVL9u8iEtknID79wTb75s6jw/5z8IcA0alIQkwfI/Bcd+v7vleTT9SAR49f
h76hqLzc6U0zOLTIim1Rn8r2CrINV+kQg/CHTYUpaj3cVNIIkswfpTsys+Q20Fv/a6ySsmHNmPtg
zXTjh4YwwyTV1pS/sSb1P9V5hTAKddPgpgvb3FFxsHLGGKa6lHTNi24P6r7Re55G6oBhAlXSv50O
Hwfu3VjDBYygWiO3NF5lsC5u3cROnjuN2hjU/+axU2sBFb0tfjfRwNpQcMIQojRe6S3newRts53v
Fng8Rl61xayAYgNFXaSMdWzi+OHPYxh0W7iV9RX8efOGqhzepk0THTO9gD2mYwfSj3BvNU/R8FbI
C0fO1YrSaiGw/JUK5BNMvK11dC2OXpSND0VlI0AwKrGJqyy0i00O+Zg9aKKZaPnyF45AiUwMm7Uu
sCNrNYizNAwQJOOFvuVoog/HcwLje9mM/V0l/AI9UwVYmd1BSvDDLkI4uAVBhcTmPobV+dh5Wjgg
aFN5dL7DhEqerz/71SR+bMkgzAbgTrdpa6GXbwZhsDfEWN7KhZ0fGmQiedBxSD1b1l4Dt6webSmp
nQCrSEjXPv47WD51wxe1xHKhjGOoxI2GW1oS53euWhjYq2PDkIwpMjxKEuwkNRbHQkwCJdScHfou
0sHKPdQh8z4PSN0CxGtR+gl3RitDg2rwfqiMsj9akxlPLCnmj7Hphq+INw73pTER6q0ov5LQwzjk
bS1us6CXv4YKohqOqsGTvJJZ5StmAytP7wrEKBCsMNPkFU0xd58nzbDHmpwvRhPuhS3V7zx82e4a
uQ2/RwgC3oxTL6axUQz3YvfZi+oWOZIR/RpEpfStXnDwbEqgSMuFCPaBw+0fPTfsHwT1irsuRPq4
6wsdrxiUgCDHZT0WlM2Iwftoi1cZFrSJpXmPwIQajU7SpvKVhzr1AWpZAYBAGZQnNIExNwXoI56I
KahHZ7qGotZY76Qqtp5yX462AvfxZ6hp0lejpm6iSK70c6yoj1n4Y8I2Ltv+VW+s9HpAsBlNJdm7
d7GMejEbgWMKckDiiuIqynCZou2lYBzum6yQOtzu4/zYWLwOCikZrihrBns9UrpfcuC6d2Guv4aI
KaOOHRpbPCLkO1fH1iTJJHGD0Ak1IuyykMYZ8QmoVatxgsa2Nr0uBOLosYkAHv9mt+DBNdCVL0gS
YFehZcVVRGfqBm65d6XresqtmbavvZ+6hwB38DtfxT5PxU3iMCAT80VHKvqaTioIBLbb1leMEH/p
RN9X9VA8yVHk3lfQ7ZFkM5P4U5uOMdrninhM4aB+LfPSOigwc69rY3CPUY48UodK9CPakMNGituB
PNgKhm0XJspWRxL2u1JP6plDXf1ouqD+2g+BOJiGpN76IpYO6MzwREy5DVHyqfDmROATiQh//DsY
gN/x+57saNT+ayPV4dVQ6O5R8EH2fWy2383GNb7oRqL+1XSszlFr0st75IqzbTBU0FKrDksOlFDv
EdDzjhESrJ+rQgr2vmyVB4nyzh4digYmo299TbDLDAhPCKlRnXRxg6nDvVt29SMyjUicQiqDGxQ0
X2g5u3twue0Xs3eNKymWYOihIPHY2TXRJ3IRqK/d8AB1B4f0eqCsus3S1H+pJMGR1sPw2sOn/EWj
arxXsxoWtAdW14SDiUmg6h07v3GdUEEQh59oHGno4wdXtb2j62ZJioiVOvaAvhoESTClQ53dLvYR
GtQ7Ce1ZSGlGskO4uXAKxW9u1NBTERwvEPhAmEV3VA4AyiVqi26IGgCnlKFQDSayk6GC8aQdohEW
gXfd8K2SHc80lGw8CZHOXJh7rYAris3R5BODWVeamMOukH1tm5SleEZtA64tKmM3oZKWR9R8MOyy
VFggqC7sZQ9tAjdK0ruqxNprwOIe3QFDzhBiQpQ9VsskgCPoq/uhb3ys5HLjT9bl+IJ5YXXth4b6
3SI5wfw6L4OjHFjS/ZgU7I4JdsfFUEj+CwLA2c/aL3BTy4gfNc6+x87qVYQLM3fnWpF8RBDDw66n
IZoKqf3ucv1+bUL+FgMG713FjbkbJCG2eYYMjUoneo8pqc3H1PtXtL+lv8IT5VUQWcYnRP1Riglg
V+W656JlhIa3pY3Wrggwc5CQqv34U9oWwCsQUrEFxbZZTo74hje0bak58YhOKyHlJrK118FVV+q8
CzkybwtaWJADKGLrszqv0F3PkttGc2CsOxZqbmZdXmVjsvLEmDL6WXoMQY8bhcYgeND5U9Bj66FL
xjC9UL9HCfdOlSE1lXYPjWT9NRGxu5yQLzxpkFU2AKhA/iD5n71yoSqORdrjHQigIrqrXZxR4NC7
hb7BCYGsq6TuiAlHl46vGX1MNJco5a/MeaFyReOG0oEOLk+1572QOrRCZIVyji42oF8aPFSvUFtI
Pv4cBUg4wTZ1DeDhnKvkR7FPTLYUp/ZkZH86M380AtNw9LTTH2EfZ/+wslOLHAynDoxrDv+Zuk9N
PyYK9bgheGiAi1RkZGlY+QcV+Ea/tacX+UaRfLnaqJ0e6be5hPDJyrSn/X+6oSaApQqNhu4PGObZ
vjVxALMkUksnsaOD1ON8ZRv3gCvvEjIQIy1goFM0vrypzs/K6ZjK6XtSI50ve1fWHBIcFS9jF+4p
Wlwy2ZktBrVbeVSenxkDuKqQwarRm9TmmAQ7L7BAGDod12J0ibcFiqzoPbtlru+HSINA7ElJ6l95
Vo2GyuWZLg1NR5TeI618gNtTDeRdB8av6PeaTaVR3u2C3+mI4c2+tWOkSGpXoxWpiwhtnATzFmNl
5DkXjpo/ggsQD0DSyMDi5+0SmUXVAyORnFHvZKST4L6YD14hUdNBlOfVKGHuIL3XtV6DpJduIMOJ
1Bu2CeC0mpW9voBZNOlBwcaZYqROJ/Z0HbqB9x39xOQYYqLiPrilXmHcCZNc2yRF4SfbTNKmtnQR
3gTctRCLp0skcW3Ud0a3eNE9pYxvUbxBx/byFzqvQpn8RYqNVC6FlDMQAC9YM/U0VJZGDQuapDw2
dfMc9tU1whtr3aXz3UA7V5YpgRqCcsqckGGqHUbVooOTY5bQnIsyRzLHhfLs4XficgbsIMb1ryjc
1cLKeQw1SWMptZlE84n1evoBtCFzDa0Ow+PYIWedmIV7MJJ6DbRyfrDhelq0gujPKCoUkNNR8DeI
8Lv2o6OPeMoft0TRYTD6iAp5m334vn2jlQJQAVAhn7WDIrws1RyP7KNaaf2+V1GtCkBE3+bp4H+5
vEUWPhvQa2DmOu1pjTLYbFZmVftVoFtO7qlPZj6QABsZcnXBEXUyB1uWx4+PR1+W+WFuS9du9q0M
qa56uOsU5VXQhH2eYR+cqZRyxgwHebWpdrnZdSsxeeEcmNA6Ndp3wIs1exapaNHE+KeVtkMsOHI6
HanGL6zW3B/1iFLC5RmuDTat+LuwyENp7C3YF86QFS+NrH33/eYBkNcnLcm/XR5qYUuSJ8FZnXhB
BhTw06F8dwgFxi4WYkeSfEPKYr9WvW04rVysNaiX9gnECJ1SPa2os2Bv9F1HUSazaB53eIkLRN+T
6M5ParR38ChJpPjDsA0alYYK/u2N7ThvvPq8scLYjS0nKnmsOG7He/tYlGNvbvxQ5Lhm1CZiVV2C
BnOHdom9kjssBBWQxfDj3yhQYLhO17ZMS1xYKtl1CkuVt/Ct9a+IG6or7eWFL2ippgLHij4BGeDs
OLRjpHhNWrtO75mJtNUHTbEOdqC0P6FLeeXKOViaEwAYjNOBTJxzFAM/La0UEwanGxLrL9Ywlngx
7NGqV77dwmaZIOZCsDshc8y/nYupUFyYDdYasoJ7ovAFaBc8X3cqdEws8xCxwyO2X0FML486JfIm
rECoPKdfDLAIgbmADzC03HwUh0sMG2orzHxKTh4UojwaOxTiffX1w8eQ6f438Cy8yFYd2xb5j6P7
Aea5WqXulQp9Gh87u5XMZ2m/QHM16Qnz7juDoDa5pyteqKCija/et0LO4vwVA5DuUQLFaa58xsXB
UDYAeDXBJufwHiuP7aSTZcmhvqVd+6mpbm0jRSY8kcdyhYuztDUtwesPXoJqQiU9/Xhmovl0AWPJ
MdLOgEFsKKTOVrsyo4XYDDQa/C/PkilLmR23PorNHIt5yaEMi1RU5srI0EtGsW37+Acdg674MLAD
HgkpskGDGHGM+QtEptRVBpliOy6NgUOa4E6ALYa4q+p6LQE7f+wwlGGCTaThKNO3OF3BhqAYa8rA
JZf51SbP21s1lw6+hHNun3d/+7aeqn+fL2/9BZ4Ao5KKCyAyFo/gWZg03KCQy7rhtqt/Qk/ajD7e
rwhly6ClN74XPLqJdacpHTLexfX0FLs8/tIWZXxeeNMrSMzjZ17krYWwjesIK3R/WSZAt1GHqLof
9RA7l8uDLa3wBE8HAq7DWX2Dr7+72UuiuGEMtu3Ay0ClqMULDtWIbaB6n7Rg2JWd9aB4/Qrte2mG
vLAoVPB6B+s//f+7QUe5LfJqKGzHw+Jl29WI5OldGVwVHX25f5gfZ49cGng2e/Z0KMhNwNHl3HUa
aDTfdNtX8cxJYiT9LJ80yU4RG8OsOsa3vtD+XB57cZrTYw7MnjABW52O7aOlIuWeZSNDpyGx0PgI
FSZgNgihwco0F4biK0IyA30uU5yYQtG7FZVFIwcGZVlnDOw4giOL1ugOZwG8ONyacvPH80FUAaZM
AsUdBE1mBQE37DpT60zb0XwKw1JoPbd2FL+2ErKUoxkqKzeEsnAN2kzMgGxIbZAC6On08qSvkyIm
o497VNO3Rdj6d8RTekvITPfWlTmY7qemjwJxk+N4W21a+ojoO6sFeohul3YpWRWQ4ba0kE9rwkr9
rlWuChxI69xDEiQK3RRJQb1L6QvgcEY/mvmthUciqnwywmd7uzTG+CZVcoRVMfWUnq1+QvgElO6v
PrxreG9bkJ5pnQiUcU7n2uFEKymuaqH6gKKz7yPQOEaNttdCVfmHz4hQDFwbEOBIksyWVUujpkAd
zXZ0s/Gf9RYBgDLSoCOxVtSXECr9+NTA6CFpASSQwDI7jIVSiFRome3UYGY2tIJvYBAoWy7qlTVc
2i8T7x7FFzI1tszpGgrc0iETmRYACO9na6qfNbf7EqjtLZp0t3ZOt/nyxJbqJcCFyXhVDh9vl9nM
uk7DsMgPbQenBvMpL4f+KMtp/Axl4BpfUIENjKagV0dIhXPsHmTDS649ymBOrCKTa+TVWuF5IbBP
hCOD40IR9gxCU+Dh0kAfcJ2yKbGhCXujOERSG962oYmbFET3XRCO8R8kTLN/+My8TPm+RAgy19mt
jSONil0ZVKUAU5gYTELSygdc0/HUpO8efvwyASvNFgYGRU5nzvKfMG77KIx8CdngstqpVaHgGTbi
/4oZ9sp5mbbNae0V2hKRHPqLYtlnxXxjKMreQ5gTeUM/v80LCm80AuHvryygWPp4YLuI44AYkamY
ZSAa9gelrZKBCOj7dM0D7wtdKr3eekLJm40HhNvbZKlpPTeliJ4tX69jOkFekjphX2Ah5w6+eFBa
w5Sgk5iNehUPHs6Pfhsa4iqsh/uhbrqVouHS6kx8EjJDU4OPJE4PndY3mqjxsHQ0RcDA7QqN2Bjb
KI2vnLbzgVh6xlHf6DmGORsIV0236YStO3IPczq3vehzACZo5SOcX6kWxweAHbwc9tdcr6HN8diT
y9J0EHoOrnAPHA6t0il7IHDjh8PV6VCzCVHos6WqB/etuPKTlauwi5v7MKzvcmF9KhUal5fD1Xl4
nMaDdcoLaGKDzw5obCZBpkUCzLRhfaIjjZZzXH4Snf0AVOUh0pWVV+zSB6MiAEKb4MgbenZECylj
EMBCDpJUytEoekze3LxbmdXiB7PQECIx4a0wbzthtmQEGe8kZwBMglZ7Ft4VQegdSGHKfxqKWMB2
p+hgzBbQtzRPTcwWLGmHArnVRPpe7vBzwA5BXYk5S7PSoflYLB0X2rwe5rVmL0KbbWg0OPL6Q+Zd
xUb+gwxvrbO0PBLfaRLmYW7T/7/LIelkoSQ/wXt8HytGtayQNwyCr26Hctjl/bcQ37iUuZWQNaFy
yVP8dCiwE5IkNarulN5w32N4kQsgOEqzm9x0KwTLpKusie7BK+4NFadyIp+M2r0J7ayhFW0FLzm+
KXn74Rr1VHjkPcCHFeYZOJ2Gt+5qLhaSuhX2x0C4f3zaowfTxEP28gosnIiTkWb5Qlt1diwnkeUg
f29hlzx2bXFo9KwUK7Fy2omnV9Y0Jcrg8JmmduwUCt59VJTHMgQHgcJHEjbEqTYe9d58Nkz1e54p
a991cTBBw5f4jD/pnPLRGR2ZY9xYTjYaLZ9qGOzmFm+KBs85bcSNyTbb0XcuL+XCthU87ixQyXTy
ecieztAuFZsqTg72vkBkmpIc1lctHaqm8tKVr7Y4FGqKpqCKyKtuduyh89pDPPGziqTXtr6PU47i
ifg6yJJq5YgsDUVdGv09ZoYi0Sxk+iPkU1BVFrgty/5a6a3xjF8J6B93lS2x9NUMIhkEdRQ00O85
XUAgjnbTNIIHB+iqLX4ynyW9/THU0lGRvR8f/1hEZ4KLrEAvmKM7YEjmaDZP05rqJi4mtDvPxOhY
z/CFvjzUwiXHswYZah427Od5XWzAZ4Z0kaFSq53wa8gv2+q+qob7EJjdOmb9PGebOPTMbPpeVL+n
I//upPmqgv9LVE1dp7b6w6PDc2J89iDWZcmEw7Gu89T09+4Y9Su30VIwoVZLzJ5qRqg+no6sq4km
DRV9DDkNBvzjxbhDNjBfWc/FHUn/giVDOeFMyIA+iRrZA6P4seJuAysd9iYv622pVPnhHz6dbeng
f6g+nfEghwLrbJBjFvppxCjcXfb86N8O2zbEGJMXf7WDtzi3dwPOTlue0GpFLp8YktTiN+QNG1mo
ot+7vtp/ujy36VfNAzLlZyKyoQLkmB/sArFwH/sctmWltPej4qv40WBenYgeH9s8rg5V0eChaCF9
2QQJFrGXx1+aKpXNN9439bA5uMIwMnw99M5EZch1n0Qdi0OFKP914gHs+/hQFDKp8HGbctfPAgul
49wauG7Q3hYYe0TxTS6P3Uay86+XB1o6eqCNDRPAAlVpbXbJWQHJCuw/0wkwsPnpan35WMvYPrCA
BRGmUsf2syRlWA/hqWqO/3D8bJRcQOMgtssJPD1+PL2DgNTTdowK45hARnjU9to1oY6lQ46cmEYx
HJkHKIGno4Q2xoBVTYXBgzF4kD0338Gx61cu06Wg+X6U2Uoq/TBqzeDbTploz0UhHgcNz8vGte+V
ofphufgPX/50iwNS7KKPTeA8q5EqOs4p1sjlo0e9U4j6W45C2Fhl46aQuxsE8a4uj7ewjPQ9EYDh
9PGtzFnmGVn4toNmJ/HSau8BoJq+z2u8g/5hlOkq5YnK9fMmvfDuLig0LfIhrKAvpBfVrtZSTFjZ
oiuhZOEoK28X9v8dZTYXTHviDri8TTpCG2qDiPGIX0CslfctFpZrfNSFNIH3x1uGZdD3mdO/RJnl
jdYntH0mMDCFVeuKduTk45P0n4JQVVfWcOFQo16MqALEoulYzx7FbYLRIIBky4EWo3yN8zEct37q
W8a21PXgqw1c6kVSlfEhVMNIXtmWi5Ol1cv7xKBbeFZiQMNFkTqbGwgvo000Ks9cUz87xf6cU26+
vFmWPuPUVv5/YymnJ7ulSOartcuNULchbhKSsaX88bsz1iCvC7oaE3GPPYPEAJWyef7ad0MnZS3X
XOALfar1GtHPkldPhgl4Gik4U8JjBW1mu47WF3CeFEuK7swQdxpMY9Km2Xq8cO/VJO+ofoEK3ETA
LqGLeH75tUY8c01VY+m0Tvxniv9wyM+Y6hQOxTj05FRd6OKIl8ry3tOSf3j4UpsAVEkTGmzZXNDG
9Uata4dgevaRtW3GGIrPJosrCDvtEKdrRNSFkIeE3PRAot8NgGfa+O+CgzKRN+ixmU4Om0440Bvb
DpWiIH5FiBTTWHD76g9bsmtl5UQtQAzhxxuTDCHVH9Kr2U5z40wPKqrXThlX1R8gS+F10fZfuPmB
teG6tIHP4uHT0iFCU2gF9lbY/358s3N5Aalj+goR+HTyjV94GEOz2XN4cCjMuNcG/dZtEX28+T5p
HVI/RYuJGpc6fYV3q+wbalz1QW85AvoYyudcyIPom5UlXdqgKhgzC7AZRMs5nMBG7ghgPtCvcPDb
ez3x8Zh3K2MlGi1FCDrt7BoenaTfU7R6P5fO60dESy0HlsZ3wBKvboz5uZ/+uvxtljYmFc8p455k
cOffRpFrKfA8MvxaeD/zqH3EQs7xiQCKWmNOZncri7eQClMD+m+82f0VBbnSySbjFQKi2ZBkD6PI
bnEQ/0oeciuPjbwx7eo5jcXnyxNd/GpA8unL8u3OMjYvxV0HUwDCCpXCbaAk1Vb40dPlQZY+Gpqo
08OMDvAZtrLy2xa4bAQgvW+jAy6aLeIDRr2Jhk7sPz4UXXQAIERK0sPZVQkhpCtDQI6O1Ykru+5B
S5fNs5C6b5fHWfpgJrhoVKYnWMu8y6X5sEB7nXGqrFQ34NAfA1whkyy/DTTUCd30Lqyh9pTDWr95
aWcixy7z9gSKSxP49AAY6TAobZWAAiTFfgp9tPugZdbBg2uY/ueQluI+kQAarJy76VzN3mpIcHIt
kAKA4lGmT/zu3DWd1QVF2BhOrfvRveJhSJXJUvmQa2G1tXtjTfJ6oY1oUSKfYFdg51TqJKcDSiBw
ba2XdMemjhZsQC8UIXTQwEs2potyFZe7VuzLFjfjuGmb8CYBXmDvGhhjw8bqKqXbFJYr/yizrF05
M4uXB4hTVF15aJ0TZirUlS25VuhYJsqxGu0tkhBGXjtxYZCrj7dWoW89u8KUbYxeLu+7pVSQ6CeT
vSAsTZXjdFl4xPG0GpGS0VWsRGVwOKQceJVgsbsP7OYX6HQHe9/d5VEXvj5ahdPXmAyJ6KWejupl
chr1OCBgiR1I1ynaoJvSd5OvrYiFY1bdmpLNQlSisfhGPUBy7gwV40qB1ft0VZ3czbq9VWEjrgBW
XpnVQlhCLGLSPKCXQLFqdgF3XV20ZHgGshHeb+oAmJl5KoxbtS+fL6/f2kiz9VP60Hd1POWcYszl
Haol2Qv2qqFj29FapWFhg5xMalradwe161QfX1iGoq/l6LX6N8IAtZf7AMFld4f12Qa0xkowXJwe
rzti/Ju0+iyNC6quy4sxQGSmLoJdWHnq1YB4yV4W0Yel4+H5kARPpQ1Y6BBETqdXltTj4kLyjvA6
MZgr1R2S5s8R3kiZQM0gXdNUXgi3+OTAHCd5Iu+e1xrqXLGLNBy8oygRP+xiT2wKA3P2uH4IQh9V
k7WtvzjgJIQ7HW9k7aa1fvf9rD6s5VQX0Fdldd+7brVNig6ymmwqk9fV51L4vy9vzuURwfLC6iDm
zlE2CfxlVUo7bqvCajaRFKPNbqTlHrZEdas2IjrGarUmcbsUUeBy6GDOodeckTqMOMGZOtO8o5RJ
X6Km/2UY3UtbF8dw/B+HmgsFlUId4wo17GMKSWqvhuIncvT1Xa/Wyb6r1X846u8mNn8uo1qHF2Bq
8v2y/NVX3Z9qaD/GmbKGB136atzHU3WdGxmi1uk+4TGGjHipMM5o95ukVsvrxteMP2wUP95ldQsF
SBb938t7ZQEQCgSA9hmHEBj2GXeld1Mjjj1bckB9a9d2MnHLpV7eiYiLAS6aemwNucVmq/wd9KW0
ceXJiFtxw6vLf8jS9JHDIQRMZNIzZL2ulCkKPJrkIA9s/KrzdniuKVJEjhFqCYg4GutYqEmyK600
8JfiK1hUqHgqSGPC0Om6dyAuBpjE3jHXk1eMiP+QbzyrJoWm1AJfV+wSWNvby5NdOiyTUtgbzJgn
6+xb16puDCo0tGMq9BH3bm00bvui6cqjWWVht7OKMF0zPHp7Sc0yPl6LcPEmYCMIx1mi2VE17ms/
94+SWUTdRlFiX94nQQ0xqtTG0LwbdCuF+23quTyJdew1I3zqoJ9h1lmPA0Y9tt4oG2n0s/Qqyfs6
cGQJqvUOW6MsXXlhTKt+/sfy9gQiPcE+Z9eC7etk4yzCUS7T9lhbyHN0Es2Sy99hWuf5KBgictp4
sE891tNvr/dD1FawXI/mQAWsGn67bvC5kJqV63Rhi2lTa2miHIKomEs+DaXZhZrLygdu8inxpEOn
SNRCcvtAuenG6Op9LUuPl6e28J55Y8LghkCed9agQOw9jlrJ94+p/n84O4/duJl0DV8RAeawJTuq
JcuWLacN4VjMOV/9eejFGTVFNKF/M8CMB6quYoUvvMGp02djlLpf+kRGCnkeO1MP86O6xQ0vaa3D
pCRUwhE9CMXGAq+c6rn6TWqDWhfFzvnfXzx+VgAqUAdRhlBT1rqZanpRF9+JHg2cUIseNCFvTHt9
QGh/sC14/Za4ZHloce2AI3fOTDPeRcP0XI/FjHw9NCI1d3iIbCn6ro0ImpUOCVmUCjHseopRlxlW
3IXSSesbB8/MoZtyTxtAG7mdiXO52w0yx603CDsOt7/xyvade7Jze3SWxFpWaKY6kJxADNIJC2XI
qzTU3ttaii4Tn/jttyQNGrAP/7jvyJ5ezzLR82Ckyish+FO8q5LuZ8nm8ZvMzQroqXUceh223W+f
Hg8iX5FbeY7pr8cc5ggfuzvpJNTAeAdGPOdSLhuluGs6UKgbEL9/3I7FZTArAkLWYTTegsVlkAuT
t62CqyMpMVHaIKWTeqdlo0g9kPWzu3EroV1rKRjvuF0gN+GelCc8+gj6QGnWxd84ww3FjXm7Tinb
+75ymla4EL0n4zipkdLsCpjFH6syLL9SD80foYuiNAFxptYOLQKpsx6XXGZeUGT538SBeOXCYJA1
tw5KLUIUJcRnZYpycuGq0rM/t9d75VUiTp2FjyEPITww//uLw2pEiZnkUgbQvpOTP44xquop6tBE
dzXqLmitTGO1RZBaHROEC85RBoZ5y5cwjfqqpjjnnxwfwdGu13dtUe5zJJ3cSoRvZu+hHUHOS4/f
pJi0fAETZRwKB+j3qa+cn3rfw3wvQu2S1069QY9aO5n0S6m7k2WYXH/XSymFkEwSnbosEHc9nTXD
BgzeR6sovLiIf93+bv9q28udCzKbKwBoG5T2xc5FyAxgYmj7p3SScb6vm7b+Yisp26l3ZKFCk4gn
inOhEt7RpBb40KeJ9ICAA09/LVtVfWcMw2A83/5ZK084sQY3IjoZFKpnT+OX28lUijhryMRx2KPE
qkYiwfA9ms63R/nXgl5OfkbaYXxCxRVxjuthcMdSpy5DZ7AZnXi4VJGcDbs4Ua1s72t59ZX7BUMs
l6NIzVWHMeIcwsyRxF4Lnei5T7Sk+BJFRLrYjif+Y6IYceqOUVoPF1OIMbkAatGOudRK6iUc7RKX
RMyXtugDa4tFJELlkUAEi+jFYiH7JlupDZ9OtI38YCnh7DVulsfbi7W2LXmKZ/kJgF6vAhGf57EF
N+2f6rQbdTcsdelrNHax6vW61WyVGNdeRjge89Em2iSfvf4yDsDb0Q876YQGn/ShNIsUP4PJKM3T
VP5t0rG8J/jotlqOa8U8/NI0TCOw4WDwxTVWISpdCbsio7EnT8JpIEuV2CXcOUhS+acaSt9Vmixw
ayk/x3G4EbiuxF3UNmdrBfY8jZPFpClOlmTHSoh8En6sWhAhFmi3uzTSH7PMuaR6fFZH60MmtkKt
lR3EwBRXNQXNShhv16vtF10YS9qItFIJSArrCmenIn+w8Sav5Yvk+JAEKJMrc8fmepjIFkpXdWV4
VlClnFywqk6CaElh9mfVTgdooC1SQF6hdf3fKo2ND5KJ+t8+0esWWbLJCDee7dUfxBWjs6tnku0S
iQPp1m5mehNFDQWJmmn6TbHxHU5C9dyO8ESTHVK4KGqqnSITUKNRbHBGYRMx58UVBEqT+4cX7B8e
6HpNMl3BvBWtiTMGQNDbk9Gwnp2+kffoX/52hsR8zHxDuwx9l7rDBH1VL6PyZ0Of+rtktoj26Un1
MGECn7lxhDFHHqnBk9qEyaONwOmTVUw6/MU+G36ktS6DMmpp4Lqpj04y6Zu1R0mmO3RtldwRLjlf
BzNPcg+UQ/fBrJvyvm6LZsd/m+RDSoJ4lIRTfuSXdrmnopRG5BaL4cQbESqP1QREOIisX2rlS54a
oaQe9p1xT/Tq7Cp/Ehc8ICaklhA/qbN63IkasSZPrvuY39mUuzY0qmcEDaSj1Ki/7E4xH+q8Vs6F
3wzHePKxP0qkz3WYYDeMHMcxVgz+90yiUEUAdscdoZ5wRDZ/iyr3cSdBkNNFD7P4WKGq91eSh243
puQ0XjWq1mejbSMXm6LWcBt1kLGmqa2LHJfWHejg+OhrcYecSVXt6KzjJVGO0z1s13LfF8o7LPhw
SI+qrnCr1FT/VHoyvg9Q5/1Ec1ccsO3rL4qVlLs8qJJzbin53OlSHyYLkTItsoLDRB37m6ZX6WOp
SOm9MgZZvrMabTpDCkDKsSGyyd2B4u2vMkcucC9NcvVHlVRkM25f7KunYNal4iEEMfzKKNL2fSO1
OV3nQTcvSKrmHj/gKOrCdlMR/ijwwOY1vLP18KntzSNH8uPGL1i7f9CuoWRMSwFgyeL+0Yd6QEJw
Qs+Y4qB0yBytHvZ6rTk7eUwt1WttzDr3djzmz7VuhAclqfPU9fNMVr0Zc60f7aC2x52ZDNH3DKbS
lqj06sNAoQu4DfgooM6LSCFUSowOQjM8l7ZzVtKqJCFtnwNVfp85zmOuQnxM7UOUFzs0GbdkRlae
XkRv/jf44l3QdWHVhWOF5xb1zLPwe/HeNkVDMaZ/u0YMOFneH+4imlkE19fXURj3ZoXxd3gmRSby
Gui8eAF6vB+bHuVgASV0R0tk691dieRp4eOXaSN+TzC/WN3IaGl1W6wuzgg/qq5PvbLu8BUyAlev
UXK/vd3WlvPlaIvlBC1f4B3AaGZdDLscJ7Fdr6fvcBZ4uj3QvFjLu31ulMFXpJtPS+R6MS0UBIsK
e8SzbpZSfIixpik9pKxoRGuVGgeos42xdZwk2/9at3EmNkK2lSDqn2QXLy6A2lcSCOjtN5lk5uG5
HtLHpETVN1ZQ30l3kU5Fxcq3eCJrbxn1QQizjDibJ13PNxaIMOfBEJ6bJHtXOXHsZiWOZrL/Y2jq
d3I74T6UXQDY7m+v8+rpROluxgWRyqjLYkblhyibTHJ4hlL6XU6BJqVp8wGV4FM95ZZrImxJ2+KS
Bv1TKEcbb/ja5iVR48yQHkJQXsxarp2sDxwpOBd5LfBQjELPmmT9sQMwsG8LR9v4qmvbF1Qckdps
OPbKZWjkqVcUfJjPTV1YT0AFidhSXf9alWLLGnLtXsZPcFY7Izp81Xo1KDto5cC9XGP+HLu6Jk1i
R8N5+nL7A64uIfmnM/cvaGcv7v9UmpAWpEJxTksTk63xY1O0DWck+min0/PtsVbnxGEAnoTbLfjC
600KO95sUr0NUQMFHzIHEuS6GuK/W2/GynfC5YWgcmZNvcY/o/VVWqUoKdSrtQEnQPUvtmRo93iz
dRtbcGVOdF90Ddk3gKGcves50SJXOikpxNms+sLVmzh8qILA3nimV74SmgYGPDjokWSBi43uV2PN
uxGKcw2I2Css9TKZhIUULNDZjna3P9Pq6r0YbLElqszXkcOImdKoxvu6t8JLpE3msdStaSMvWR+K
UuhMXwJosNgRKpzLSknQ5g8QSNL3adPUqkt4JggCudq3mIuryzhDNkBbzxDeBS5eike9HuibnXM9
eaKBAV5jjE5t3D1pQv/6H1bxxViLhxXR3AzvUlYxSdLcdVrkoyep3pdR8uc/DMTFT9b8D0Sx2Bt9
VlsjNXUMmvsy9XzTQTRWGp3HUO/ln7eHWnll6ElQtaYvAJV+WR+bFexC6HLB2ZYT3fdGmN7PsRQO
uquNovk+pngEHLSwL6dDlqiJ/TBTocR/+BEU7eE3UO+k9bj4iJQ6uxK7N+c0ZUYc7mxJQg08UmNk
G8q0L78mkzI+y0OfVm5i1nrnRmYwqPvbK7G2kzCv58gDskRkYfF1c4FZ1dShdVcpcvYbM9WkPBrG
aBiuNkx1u9dE12+1vVbH1GAgUQfFbXLJisPZANBBAIS/tJuD3nZ3oqCpC7Zzbw7t0+35rR1MdJT+
f6zF/HDzS6VM6eB21LKC+EgyzSLZ01kLla2u6loIgTowmnczsh3jp8UlkOLNoaYqmh9FEx2cbLg0
Q3Zu4vQQSt37pMYPPIw+YE1yCNTNBGw+HIs4EdQl32+m5Zl0vK6vb+Rc5dLuWdNWwjZbqL128GM/
hknZdm7eR855GFvHNSKnJTUbi70F6Nxjh2HSrqbdRqV7fSlAt1CAQrTxldJKTNxaDTXbCv49pc1W
pnNR902w6+Uh28ViNI5BkQsUkYras9NeezIHaevmWitMg/miHEq1iALN0iA4D7UsB2Drn/wyjDEt
iylLwvOexnFfhLH/echi09zhyqx+kEOpT/fSUFIot0q8VmmCl0WyRw8u3HI7X8MizjHuzIam5QNS
5vpjobYb5rnQndOg9oPlNrblSzszt0PsPagmfariKsVoUmupHqJlndynePsWc6FEVg5j3WuJqwe5
SJgL6pgbgcDaieGDEduQxZDSL05Moft+Y80w8hxw1uMwpOYdNgyDFw+T4t4+nCsXAVgTWgYy2Q0I
kPnfX3R8tBjhjLKGeMX/62KkUu3hYYVbs/nU+aLYGGxlXvwZqFBwf2dx8sXpVNuuk4sM/pWpQG+J
Gt35k0NOvEvjdPx2e17zn1ocRlIJ9huiidyty5ogAkl9gwO1c+qStHMlXX6ShuoIGQLEVxse1Sr8
dHvA1YWE9zDLss5Qrzm4e7GQAUAGX8kh9CDbdqYS92WUKf9I3eD62LPeHmt1ciAWSP3m5u9Sy0D4
EpWvDKaLX6cq1R3VPCHkPyBxL8b3lJY4492whR6ZT8RyRYmr8DDXMRhfcTKb8MQVvQPkYyred6LH
nMYe03049QY6eUD3/Gj2ZqnM59uzXds1EMURKaa9M6eG1ysbG4VVVza6Su2oGp4iybk3aWnvas6m
d+hKUEIC+L+hFgdPCxJbYYs6p16WnrW8/2Ib+UOips9y5T/bbFi3HEPsEEPz/F/myI4lFAG5sMQA
Wz3khN5IEFOzpJxOhYFm6jA+K3Gb/YczOCcYNjgF4CjLM+j3dJ9yDbHbFP8oF9ML1RXUdIW2RYZf
W8u5mTVLsdDdXcZWbH+U1Htufl2k3/0sfHSk5OjbxoMkkr9KUR3SwniM63ADprB2NsimSeBnKQPE
v653C5X/JJGz2j81UUmui8pQ3pqfsHuEeUwIMMYbcJO1Y0GsjKspcu4aDKvr8bjNtDDTUZ3tCipt
itaexoBUVJTlQ2k1ZzVVHqxk61ldOxLcoHRh6Pgi17oYVDXT0RHOrEE1Ej+4ATE6klChXrzXAk37
dXtvrqSlLCZcoxmzT8a4OH9TUQ4al6h/MsMsneHO4amq4/hwe5S1+xOVBlR7ZhgWgsXX66jrg9mP
KAqcjGisdlDu5AdsMZydr5cDoGBJfXt/3lIdA64g4K/XuqwO3BXYsqWPrIDdZS7UYDPbJ0Ht/wHu
YGzpuq9V57FyQCUVcVFKJEuUQzUmTmZnGpdYjgcc4iFB81PuirrGPG0qv0aBcAyX/0dUEWMEwY/K
mIwKOc4k/i7ggr49wCBAZrNyTHiMlzT5kc88xrk0h+Si2KeB4+9U0RWXKMqSjQrA2vnAP29WuwYU
jN7H9XfNe3scJ9L1U2vaw+gaNNs/9uhn2HeaLzXdvlbtQCU8ttTfGYSAeP/2bUV+Pns6IlTLNXQ9
fBME5oCZBfQ4MWSenmuBS9MNsZ2k2JXK8OE/jEZGhSANeLBXMAwtNrRqBACI331je3La30eF/rFp
jR9SW2y0PdeOJQhSXkSOC5jrxR2AwlSsRQOimEMu8lOW2+JeqkS58fnWbhqTlhIgDgp73ALX65f7
ishNk1DDyKbR0/LZfd0Gc21VaBq9ffFeDjX/lJcRFOJEdqvDA0yi5CPSqc9BCTu5K533g2J7t8da
mxZFDqIYoqfXkN+qyZpG7mTsRbPQ+VCbIjkWCoXXNs7BHd0ea+1FQieQhhOR71zEv56XQMM4yAmq
Tkqk7pUy2itD+GQkGK+NmPN1Rq5sTG7tyNGCowOE4sAsrHU9ICHqJEHWxHN2HLSLSUvmI+ot6mPf
NvZPo9SUpzzrnWfHafE8uj3XtVsctN78UMxi8MuwexoCQ/UNMTPLJ+dQxpF6KhQr9konjXdAJLcE
cNe+4ywfPiMgOVdLvk8q8VMGgKf4Y3f5XZvl5nOZt+XBHoct2+C1eIakjA4/r+FreaQAj9t2Bl6c
orZuy3M5tsNwQAO++mX70xiQQsK229VOEP3GZ21U3IR2w9uXl0Yo1KZZwgym7PwbXxwRRZ1ip5FZ
3iqIs4eiK8Jd0ZvCi7jj3bQg47j9OVeWFz1TxKAQsSdWXL5ayB12so0wPMq07btgkO6N3tS9Fn7X
f5gYICESUF5IJLYWMUaXDJByAs0mMyyeM797Z1XFAVDzJQvyL2+fkwr0AXkMhXxmiQ9Oa1w+k5Hk
muSF2BeraDeqMjwbw2Cr8bJyEPnozIazyH8sG+LAf5RwfhtPSagDb1DzOv80hkbDPaPlyc9osK3E
s8Iaxp9iRcFG3LY2OipeXDngVTQiq+vNkhlANtO+h1c9Jr/VuP+aj7x+oy8fEzs8OF37RXWKjahq
5fxDJgGEh7o3MNLl4jrD0MdtggAJ7KNPToVQqdkhqWCNBx9g7H/YnTxKKiPS0Ocmv54gIkJNWids
mtTS4ovdDiAdDL88YhWont6+aSgQww4mPZLJ066HqugBGX1Cdm+lTvikqcNA+aft7yxhOxuzWgsV
YWRCR5nV2Xk3tOuxRi3uh7rjkIdBDxxojF1b6L9tMANNkLqazpvhKIdWZONuio3qnErSlgbp2mec
8bGE/ZRQ5KXkkMgKJ68KRaJ6kpc7UamSZ7WRdkmUqbgbUl1szPlfwLkoLgAagGRFgMjnXGZtuYYx
aJHW0mlGToX7rlIHfz9rcHz1M80AUa2UZnxIgNb/GqcarlKGlJX6nOBBEO9Uf8gPmTKk4OyMxqXp
FKPb1X+wB5HjeDiFot6pYwkEsGzRDD9qWeDblA8c/2iNankX+FpX7CtnmH63Ew6QlBdUOki2UhuA
qIZI1g6qFtvf+ZtFcIDRkF90p+AH3t5jK3HC3HcBA8q5ma12rr973OJ2rxlkroaahF6TVN+UwboX
uvaIGuYl1ouPt8dbu9znAWfaAk/Jss+vj01YTRmZq1F16p0tddmh1NL8k98XW1Lca1MDvk/f0aIU
9woSqTRBlxsC1GkHCBjOIz0HQ/6ECde7schiPLTpAN2e3NoO5v5Bg0NBJPpVe0nTWjnDYA+2QhtX
x0xS5b0xxfYRAlP4McUtcuPjrUTj6FaxcWfE6SzId/3xOpA8qVmr+JtV/S+2yXCRjch4e20DIS6U
CWY6BHjHZWAnyZkqDUyqqdJTW2C8icfmPeodFz0M9mUTbqWtq7P659g2iyJxG13PaiglCeoj9BJt
6MUuDkaxU/Nky+RmZXeQwOCqMzs0UDBaPP5lrCZgV33pFBYIT9p1YELzG6LPWqQr+0qP67OE+tPT
7Q2yEs7NglxwjtH5f92Y0PokijWJD2a1rfLYIwayC8FaJl6fN/HX0azUA2YY31LCut2ALuXu9vCr
K0tsPtdVQI0umRYttZSKcoF0GvwkOPQmLpK0YLTz7VHWGH/zuYPrTFEREPbiTsmwHy5wEBfncYKE
faAVmiZeHhtj49YT6E1PrRph0yCPSt/ri9DojvLIXyPtKkVwqHPR5+hqN4p8Kuqgr13F9uMRl2RA
tjpotv7z7R+8cifBzeCSIGghGFySjGz8Xcc8Yyv4vbHHp+piQGzCrV0r3n4/vBzoX/fsRSSNaXwr
oJuLc6uFoef4/i8nQmGj0KqHxN/yOVr72GQGoAAgAb12ccJv28gni1crsax4LyslLh2+UDe21NqO
prAENnsW9XpV1JG1IWzrjilFU6/tgLINbjsU0r1I4BYZFoCxTO+nXSiX2AcbxZaa1VrD0QH7A3WK
IAlG8XzMXyyp4kQpWC1Q9wDgi9zjwSo+abkiV14FwVF3HXikMlDQLBuwldZF6yql3n8XPtLcx7dv
oxlTxSbisSHyvv4pXRyDuo9HeAcNbW1gPWxoNYyP6LpvuYeuXV7ITkFZRlRgbiZeDxUZmVxnIxQH
aFvl3pFacS/npXhAogLjZ1Nvn4VtpIe3z48aKSUtsjNKTYv5IZmg5nmEK1Jiiv6zGUMYabq4eJqc
qn17lODo4OpR3iEcRLjlen5kl6WC7YB0KlTYi2VPyzoujYpdbI0bZ/Jf32oRBc7wsbkiAwiPMPt6
LKdma1PFdpAF/uJEAtmwdm/qvQtBybUJvSaR7Yc8dgFEuL6Pv4ntuEPWYlFZgb8Ot37OSgwBWRrV
EpIoYHrLKmmjWb09YSB9Mq0C6eXkY6kULhpAbpxFx1CvQbqHB1X/NeD4LeIfPbS9tOgOTe3s+9TZ
lfmWkv7qAhkaa4TcNaHNshUmlQDpLSfAPEmD2aV/cJTJU9PkuyHSD5iqwHX54/jvs/ZXLAKsaoRH
h/nHEIo7APEbGftamjKLdvCZgFPPrPLrj1UmschhnNHfceKTNTqHyJoOdfClc5yPmWkT5WFLUz6j
7XHBQ27jrtscfX5IXlw2ok7hZ1VI+YUWxjXj6Jl+QY8eEHcqPLMx3oVF9t5E+iX0xX02tBvjv36n
YKTTeyFyIKfALuN6+LJWWrOpidWVQACik+vyEORF5cmjH28EfWgY8seuj8W/0JIrFXUoxl3kuTAT
qnIIcLEaFD8yjhjOu98uuES4QyeE4jpRlJSubHchFTaBw6KOiXsdWJkEui9G8LeJy684Soy7qKLZ
HpWq6nU+flit3rdeL5T0nMZZRkDgl/epgVhZE1m+l4aK8ltgQb1L7J5GVhbhzAuUJIRnIafe5BTm
d1wDEfeNB0w6+yQBMVz0Yq/E8QxfLIqU3gZj6ZjaP+iGIHNEsexgN7F5IJWa3lM8kx61TDF/1A5S
0lnRdTtHG4ejhuAE7rNBeNE0pfxTo/LujlXRuA5oNG8YyvDeJ2L7RjWpoTBt66ijx/AssihGLQIx
gn06ZsVdhhDhfZwpuNLE+viYiMjhHBuR9DMiuLkkxjScpEir8bQPnHuiDWPfOONXGxv7yrXSMTnQ
Ho33hYjM+zS2hl2i6hHOK81nIy1GF5K5fUiHOtvhYxLtFCXBZylXEANuUo6eamRpsouEMO+DOAiO
2uCg1hvFdXIHH8q8+CrGDV2TW3j9hohLjU33lEYZWuuTjkCNa/aq9WQEur9LIXwObgQrcadJkW57
Haoqu2bS4NPTRzoX9jS9L/yJLwekqj6p8CDPaEvWx3zwHckDcCldJPJqz4nT7inXlexekRTZrfUk
gG3bRu9iJ1I7z+gz+1IEZYA0E6pCqWF/08Oo3sMR+qirQXhMfbPfhyJongLFyc6Dhjc58Jr8Exii
5ISRamW6VlfLnpbYkZfgVZWiim9W333ftvbSKMxLxDnx2II/J5zXjrBTxh2ckXvyntGtjFbdSUNh
emYVlPtkbJUzoR+wO0bbaXrqu4lRV3dKHanvQfTFh74vq72TjU+WWoaHyrYkIh1T/2AaenXCH376
4E9RHB0UK+i1/TRkvrlrcLqZdr5StiWbxz+GZZfstSbq7rTeGh56tW/e97mquL4i5RCwJHlm8Dnl
YOJXFcgX+nHjOTHlID2O2hhNFxHnU7+TJCv6LIea8THCwe+bAzP2IyT15L4fmvGXQVv6V4gYZndE
ErO65H6mfxqzsZT2AJBMydWlbrLcSW0MGGu6VL/DBMfxWZLGgBzVFp6CbpZ1h59k9hc5JlV2k14E
pktlrCP1U7LPTjw60h6ji8l2i9qUJ+Iu4Fe7TvH96Js0mtlDo4mKHYy601YBdw4Dru6oOTgglQE9
j+cyairXF6LaTgPpVkf3W07Tj7E2Zu9M6Gi7qU7TB7i5yLgVafil6vVp/8ZYiJHNOUclGAI6veyF
z46aw8iKnxo+rOUWksJrbacBfuYDzZ0tSedXlzHD0Wug3ghXHZX/RQ7e5ipKrrKBMlwVpsdOIQyI
eq08+JPRbTyxr+IPhnL4fugBkajiZHO9pgUKHiPqzd0JHefSlRTjJ8ife4zLd4r8ZrdgvI2Qp0Iy
mjnRrF2EXoXe1n1SZN3J1LLspzbhYuj2BPKBJ8K4MM5R1gTDDh3I+u1RHyQl0OgkRkR+/Ix5GV48
5QGRRFdqVX9qfb/7ohrV8NEoU/FhuCuK300aHdPhAJN8J3Ts4EHLeprm6++cMAw8u9Qdt5D9aqM4
8FpLeP5NsxzSjOsAurX4ynISZYraBT3IzEn/HPXIae1jP9KMoxWgiOpis9LdS4bRfymkdHyGQJ1/
UcyylSkfdMW3bGpBD0Z2mVx6qzwBC5BwtGptITzsynL7/e0j8CoH4dfOghU0NWjTvm5yZ21AtKV2
p76Jo+dGTKln60F3LNup+CaM0PzG9S4+3x505SBQX/sHWZqV9pcl8UFVsLbs8g4meX8IDfXg+P1e
NduNKHzlENBPnPFKnAAwC4svQU/Vmswg6U5Fl3k9TucTCY9qQo/YQifOAeviCmPpKMagAYXn7PK4
JWKqzaBsupOUltZPuTKch9Cvw8N/WDayCYhV/Exo1Ne7vbeHPERssjvlZBzu5FfYmUX2US67jXtx
deFeDLS4kbPOqCSkmLuTOhU+rmjYq2TDEOH3aiT7fNi0W1xdPi7GGeRBG19efKi4NeSi7WM2oQir
EwhCcx9q4dZ2WN11L0bRrpevTttSHhyWr9ebX/JQPRRZBLp6SD+9/TNRhqKVBZocUs4i7Z2mSOsS
uetOdt0flVZ97GKxL6styZm1RePBBMiFAiLbYf6IL+6+LNKULEnH7uTUrXyQgfudbBlb8duTWbkf
2NA8JojMkqwtGQY+OAO4t3Z7sgmsXd8cvwkegUONbzN9wWOeiQ3w+dq0Xg642Atm0xgxTKkW3Yf6
U6e2ezXdKoGsbW/Qi0wKaYnXvj5ZIYVq6KjtKYxFUR70wuoPoo7CZ3a6MCDEd/KWTu9KjDPjOExu
IW7sV2pEUh41MfJ4XBDWIGXHWJYnzK0yKdPdWoTwp0yhiuQQali1eiHE73HjSL9aVmLa2UhcpgIA
Dm8pVFfRvcrIRaeTXiX6fZWr9X1qv91t998ooArhMdCPW7599NcmLBe0Cbxto16c0ZQ+sHelY9aW
0s83bkyGYp+wqrOcBNWE6+1Prjfb1pTTyZBGCMIT5oc/+1w4JA2V/12yrTLyUuhAX28P++oSAdQA
jUnGvgLEBk/m9bDoC9ZpUErTSUvL6Y8UpsNXZypzhFD6LW3BraHmf39xwIMqMqQKqaiTahbhoQyN
9ClG0/BsWeO4BTR6XYFlXvOBABdO+Y35XQ+G3Y5dFJY+nYokUi9qFYtq5zdIuO8p2cUy+Z0e94BF
qEcfJtWJ37dFJ8L3dZlvSZG85n3wWWfMwYwbAfiwNMFuymZAjqDSTiS9x7HSd92YAkT4JWTxzpff
pdGIKHl2MKZqV7eSF1pbD8Wr+wHKETVWWiv0PxB9Wjx/cRnpcSq32ilO/lrSjzxU7jrnvrb93Vv3
0vU4i6uuLwAoaBMTTeOuuyQBSTn6AdIndnB4uj3Uq2t8MaXF21emOajViSnBeN8VYesazZ+py4/I
Sjhvdl9hLG44BxSATKKzLOZnstFFaoViSmVPEGuV/sOQO7+RmPpwe05rn0lRsIDjTptl3hafyczy
ifBn1HBMUKntfp3l0qxU94p0i/L2+vJkRi9GWnwoI2rJE8aeD1UX52QaD6OWHW5PZmuIxQdqO9NH
jWTQCBrCU2DmF7N6c1Q3f5cXs1hcXbXUxlYRsl6BPLhTrlAWMjwq5mX39/Zctj7M4uJyokJLxoiB
IvtsRn/RO3KNyvEGtBRvD7Rya11Paf4lL65IS5KDDg187VTm/UenxWgUkZZd68hHXRsNbAVI6u3w
bggzkuwtxuvWJ1vk2FMzmDXSNRotB0RshqTEOHowtN3tOb5+BeYpGiriDSD26bJeTzGDdUgLTGNj
dPHnhoK8G2bGfe8gb3N7oPWv9v8DLduaxRB3iURf+SThvOnKftcc0K5R9moBqbfWjGwj81wfDz2x
+Q2H/rBYPqUrTLPp+XZJYz9AKr2PJPsI5gyCo7lxU6x/qf8NtXzchKInoWBqtZ96YRC5ktjyOpv/
xFUGOB+uf3ZMM6IMFOP1ZzKxK+0gQHFFNJTiis5TOoq51ZNB4TFN75Ej3Phcr1q2DEgKiGIU6qG0
mhb7wgEpV0GH0U9KU16qti7cIp+elcm4AJbZx456mBz9A06qW8jEte82E0Mt8P8gk63F6R4SRZRo
POqncjSfFF2cfIqEXpE3nzD+/XF7T66t6suxlucb8C4ULgwxo8jsdkOuHsex/ywU56D08UPYaY+S
3rxZbIeVBfRKKZL2L+dhsVtGsqi5wW+cpK4hP8zRAmjs6qNVNxupzsqjzN4nI6VggHaIuljJpJDD
XEXz/WTI4RdYgKj6Iu5T9o++qr8T4xY6cOXDgekEu0oZm0xkeZPoVufo/QDhz9eab2Ntd27RJNFj
B132U5lom5fz/P4ujgTsYTQV5vFmUPf1kXAKqe91GR+ASIdd4Om93qHE0gQyEtXjWNpuXiMm7CEm
2MeuMZW4EcX6rgA4vINgQ6Xs9l5auUjnZiPAfeAhoAUXe6kKOtUK5BQsvWZXu9mX0LOopnglOhOH
20O9lpVEMoWaEzocQORgMC8qNYqondgsA/xRWmMXRr/HrkJVsgc5a+wkek55X+zVIPHGsfFKM/Bw
UPEy80tFo02rgDDZ72kUeOlU7y0oqGLcAoOvxNga/A/IH1xamJ0vqXyaJNMoyDBwSfovflqHrjok
bt9/ivKc60p4YfJdLr8Ouv7L6J/ofm18C2XlRr4af3F7DVocFyT45im2dVf0D4VUHMOUJuhwJ8S7
yPgeN3dwbH6kwb0WXsg3D2qXbrysrzV7+UovFmEJAi4TcwjVrDFPefHeHr85xi+Fa1rLhSf54mdT
U3EFEwo0am8XqmcU5mFGFISlcJHAC+gp6hHtKszfKgy6eyPy5MK8ZIpzItJyHVV4VASQjYtpsOK4
6cSUT/4E0fcp+XV7u63cI4imzZV3ypyzXvb1QSv7QPiwTI1TMZoo39JvJynOghNiYSDh0eI/Z8jM
bRkxr+0hkiROFJq4c1ypXg+rT2OoK35mnNDefwR3sDNLcgun3TlpfcisxmvS4pDLxq42BvRSA6/v
toBDi22EOiMQHcDVNALnjspSCST6P87OazduJFjDT0SAOdxyODOigi3ZcpBvCHttM7OZ09Ofj94D
HA3FM4R3LxYb0dOB1dVVf5AStQydJPMjPRTPpgg+i0HpdhKVzUFMLu8/5Ow38k65CHskP/vMl/NE
uJ3RKCfNzIPz9U1chad/p/JqlNUDIK3lKm2mMfNnc34xwuF7oSpPnUQ39/o4q1vgzzgEQDBedIUo
kazCoCpgbMzSkPlVUTcHczD0Q56VMXUoimGjKxvdHkZzlan8OyKqtCR6yOYB+7g8J5EsNyayiZlf
g5d8bmMD/2c0LJF3oj4PCieq9MpFeJcUhtpE/pgFwvp1fdLrs/rvb1gcIpCMWdh8yx6/eihUGS4x
3bzMmsrOp6amWStmhzhnQ5XMW8hFzhwpbodeN3+rY/gXdV91vA/vQNLrX3Z+zbKXr27G5dfgmrWg
+mgCwlxZvVylQYg06RvhW2Ay2vAOO+yHjlvIGj9oADCmtDuP+WdSbo8yuDeE2qErd47bGgXz72/g
i0F1lLDx5pWOaB3mBXYpfOyrmyOsStRqmnY49GDZDzMYMXfGvwyHW9XEaC7gqx5QIImrqdoLJKsk
788vWWpqMBJpVr4RXtHtSs4rySp8uR3uRWye9J7fUTmIjCjiH9rDL4Za77wIViHz3zFpOFPFw9UX
2ZXL81CXPaTaGhyCbEeAflTjgz1k7+PI9inkebVR7WUfmwOiKGGSU0LBWtOvJAeUsDCzwhfCvgsS
6d1sCOswBPUnpYd3EJrRzu22OSDnHUbE4uKzrqLJYzMNVdQVvpnNX5K8Vt6JQP/QzXiSK336y2p7
53nnWC9ZzfpYk/BQiUHYDrzq6h7qGmVORcOR6vOx9XI8z953SRkdx1mSH0ozFm4keiRVe3t40Hot
d5Peqj9c/xEbYZTnEHcC3T2QpGvAk6M3TiznqfCl1tbP3YAKf5/T/ktFYv2XoZbcdvmCQYOvvuJp
qLOCgn3hN47OV1rx7IJRQJJXj3u0zI2gjZUxuTTGAoSwtRSOkgSDM2t94Rt28jUMmp+DPHt0me9m
u/l5fQE3zg2IbwqvIMxRlFjLwY+QRqS5rkt/aPvqmCLJckJjyrptQm733DD70wh/cYf7tRECwJAD
cgYXt5SgV1dEEGOfMyIp7Jvy8OhoPzQslZGO7O6nfPImMXxWQ2XPtnnjpLwe01nl6ICmqiAJWuFH
dv5dCaiJkg/6TZS9XF/Qjb3DG4bqOpiARTRg/VUU5tgXaSV8rYZD1/Qd4suI6dZacq5j8CbXR9uc
FfJ8CyOS58eaRReKIDTTbJkVV8cxaJzeVYasOuBwu5d8bU6M5x3IQgLam6a3FCx6yUEswMGPn/H1
1l09N/TbLrWVI/WI4nB9ZhsHk3wdhRwFkWAyl9UVrou8kEusyHy0kA2AtWiEGEeEaWvz0KfxbEIT
BEZ+HENAU1+uD72RwcC0WDDhS/MOmcDL22Ku4JlAmBV+HKWfs0HJYIBZaE6LGKNehbQbt46ifL/o
wF0feGvOpLcgxHlAb/hsylOoGihy+y2aZJpWfMBl42cocGGeKvNQKPLx+nhbpwcmzWIqTW/rjdxn
SumDokRBkdvgrEpO9sdeM3EDw9lZ0mW3VncFwGgoroj7o36yJpoDW6zaQrFJgRqlOMhdCyxc9Htc
/c2N44kApRQCBR/F5cZZVlvZvUpcwc4iOUSp8cmK5x+JMx7GVnBgmrPptJAb6u739YVco4CWBAOI
C4okxGtIDevyHHtmOjFQUl/GyAL0pFlk9SGvdY6MVuZ65IYGdYcbBDzyp3xosAitm/mhmYC9Ufnx
1EaPQWB3dewPhpG3p1DuJOeIRgxoplEu2z1s2tbHvKhvQw6HoA506XKl+sAu0lbhMhulADBw13xM
SvmrVraPvSP51xdna+9NjWFQ2VsoCKvIWwCNRy2JXAhFr9o49BlQGeQRE+6b/zDQHxQ+iqWLtv7l
pBpAoXbVNEwqymav7pLCTZp05yRv3V3mq0FW8R07rLSunLrAqYRqjgzFblKam7TXPHWwH0B/PcVT
uxMXNldwsZpd3lRLs/RyYh0WInWeZcK3AZv9SDNb8ge5Ns//YfmohHJNkkJCoLgcJQnLmaoLSXKv
Z8ohaqTeT4za2JnL1je6+EAvArkIta83qbMxtlkMV7h6ExRWKsUtyzlzG4Falmz9DNP22ATWWa7l
n38/PTD4HA3KlBz9ZZFfvQnlISMjdobCV9sh/hlPyoBPQgqo+PowGzGVRigTQ94NdtN6fq2qYmSi
y8KHs3pjScp3UvBfGCXs6PKsS2pLxAHPYvE58bpfmPuX00HUOJwTXFN8J3agOpvCeWwCCXRwsFDp
5zY7xCZ/NU1pfLaNcqlYZQn8g0g5CLhfXtvkxvtR4GX49/P/o2yJ4wemqWshCCGJsBkCrfL7psRF
QcYToaS9fqCPv6czt7XUr4d6c2ARsGMHK3+YzPKspIn+FUJ0dFs7kXa6PquNeEk+t4jo8H2gV736
Ape6aqwXJp6LUvgrwe3BxZxYuGYtTs3oJDu5z9bEKNVgvbNAI+gXXO4t1N2MuIzDo9Ya8UcU/KaT
sfhlaGW3Z+68Ec6cRa6L00QhHLW4y6HiChxIOzOxwVFfAjX5BIrybPbB7VjMx8AyvBCux07S+rYY
sVBTqF3Sd2E5KRVdDjpoTlXLoVz6eUJxzbZx7ejlT4752VLrw5DLx2EIfwCzeUFT5GxrD9f38v8Z
nqOJZsLS1lpC1KtIkNt5nrahXvrSaP4jG5MnNAyd8uyrHNiHWMHjq3s328kvtf/a1vXO9/Em/i1F
eIofKo+tBYS7OrRD3umm0+ERIA36sUzMRyVxpnPY6hrmC8jB2W1VupGcfoDCswegVlVmdpGGMTht
ZS5jnrEQqFczF6Nj1HGCscSk4XFyp5j+jIDE5wDdxP4WzKcX5NoRsc37NtMei8QpzPMItxqKFgwC
3W01edDf4TxVzLdxOs35ja11+I/rsdWekiGTfMWS9NxTo2pKCEDowSzSWVK+00n78wGs58FrHwgu
kY/vZPWB5HEfo/8UJ36OXJjIYGBU2vgUS7JnNdUtxWnX7oyXuDYgV7aHEXCKpcYv6G3udjaW7+PN
LyGxRcgXfyOC/uVZ6nCDGRVkUX0zh+TlzX2AuIRul3N3aKpJLm+jIawtNxiD9tQpUtZ7tT7FgbvI
IpUujOLhXWQ1EFdsurvhnZkime8mEIw+VRPFgYNGK955uf4BbP5m1OUWE20ymTViFXVqy0ybIvHn
3jxKPXWTOXtQyhEHHUk6qZP+lwhMenCoHaiLNhBc4rccOLu31FYyjdSvG3yXDjgD5RHE3skwzxLI
rNadO5E9X5/km4i9jMmnxOMYCuQbldURxy24jnPqB5nSeHJb/VaS6g4F78wzU7Gn8f4mYi+jgQQH
WM9jFZDS5TGY06APZwQkfE3Lf2WNczfziHZzZ9J3YufWQIhWU4dReLlR8LscKEccGXoPttxTPwS3
zZToj700D3eyWlp/Jxv3Z9eQr6KCjgroIvxxORSk1JTK3pT6jtx1XmXCCkt4/uwkMlsTAnW3KFVR
xoO8dTkKkbCjiVQnfiBanE+LQPWTDNxGa8fj8fqRWDZh/a2CUqOLBW94Eaq7HEqu7Sqyhy7xhUO+
IFQr9CKTqvvfj4KHBlb1i84nt/jlKAlgKCvAJp7YhIMOtonFsTbtfmeUrWWjD0rVx1nEMNZpltNb
0AOzBgcloabuNMFILLjs3Gg2rb9fNh4EtARoYMB5kFfnIBNxMEb2cmNlcnauFEm9VXOzOl1ftjeJ
CDyARQGLqwk8Kpnt5bJBYGqIPAFecT1167yHVykZX+WI4xDN9wj7+2ni7CzixoFY0PQQ1uFIw05e
bZUT98U0GIyJrud8doDT34Ap3mt4bGwVWRzHjfoqNbp1ph4YAw+aKE1w5bGlh6xNnkI7ie8yHJZ2
gsNGYEdYhkLuYnC3KPVcrmFdzGgt6xzwJI+OTYPqCwSVF90OcTW29edgEuXN9V3biLJAVhDPYVSo
N+u2g6pnXUJ3JfG1ojnLCiVIOHGuBU0zbPeIFhuZE1o2iNqg10tncR36JCUPW1kduWq1VqCiJ1Xq
P1hqjK4UFfbStLK9wYG93lFXf0ricvKvz3XrhC7KBksTaZHWWa1uEOKFbkRW6ud5ESqeluTqyWgQ
Xr2n5jM6h6aMevt93NQddd9kKsa97f0ToFYBjEYisR9taxjl65NUKkmB83uc+lJlTBb6NzZU5qyV
jMEVtchit6rhNbi1FjcCKbCehh6luLp1+VHROcqnu06W2+lmDENybhSBsy9da02Q/1HSSZ7nWUk+
VBoyMGct0ybbs+WxzbwsjfKHSZ8GPHdRLY1AdhqSctCgIJs7oWbjU1mUOJa5Lc67f/q6rzJzDMA6
C+xe6oezuZgIo/JCIWdKpPBsFoH15fqGbhxeiuYyeQmfJfyC1edfx4jepU5NioDXxjnpu1Q/9nYX
94cmS1PpVpWbPVDWxhniua7CF6JrRd9sSdBfTZCqNsattch9A+F3H/9CtF30MZazh0jAijvNI26k
NyKo2/4OAaq9u2lrfZkyJR5YPm+LE/gM285AK85fCIfToVA1BG67VKpLVzFg0f99POKpgbwKLw5A
n+vZVrEqVaXFdib14CtyJVxh9w+4N/xO56FD2tDZwW78yUnWX4j5bzeQa5460+X6wj2N06wOU79E
ZOspE4o4yFUwHp1YnSmgq9/pBKcHOB2xV2Oq4QVo452R3HG8qULeUWpD81BFdX5K6YQfeqWzdtKd
jRCNzDlkB5JEauHaskOvDoDSw5mXo5mAKeuFG2SicNU8vgWaJtzECRGjsHbC1tYpB5VGKWHBHpIy
XI7Yo59gS6aS+B3alW4la/dmFyEaMCrIkUw7b+vN6b0abPkxr6Y3zNokjZQRfDMA1JbIft4ptKQs
8a4f+7MpcPq7/g1vXOGgKRcVI0pukMpXHxRvwGQWXZH6etgjn6AZ1XmgvrX3ztv6cFjChXS8QDjV
Zd6v5pXJWmtmkpNgxqiKm8TSGq/oLNAseKWcrs9oeyiuOM6HRs13tYS52SqDkWapP6Zz4pm4PR/l
OdDcypHMncX7szrrz4UCCMxl8nwkvlcREKZRb9RlkvJuV58ayUGpQj+2ZtLgQSzfKBPwJLwwsiw7
yL1638vJ2ZaLaudXbB3Q1z9itYX9qJQoPRAltARyTKZqNcqJXfekp6N4xNi131ngrRgMugsZAIqn
tIpWexlwbRktcuk+LKhDPzRf7SH8CLXsGHbipq/HcxVb5+t7upG6IPiPvTUPHQVQ1GqdRRoG4YhG
td+UJXBYLXBOlNfV51IVhaca8ezJUvQrQAei4KbeYyNuLvDCr0JggxfJuuQkK4Hcpr3BE6toWheN
FRgSXerpWvVgseLXp7o92GIKhhoBxb3V6up6HWPfG6V+KgZk4UJq+2K0B48qZnkzISC/E97+KAuu
zzCadbCkHXl5Eq8GHBWkG1qVWlArcNpG45yqKtTv1qR9OiFk63azIo/ngHqg/IlC1UzAr9W+f1CG
yXgHu47+rmTHEyIzjhKeofv1v5IgC+4AD5vGITLaFuROLumIiwRxlf+HC4G4BQjdou/7BoChGZI5
lEGJZ6gBCwhAiSsKtKKc6p/WJsuVI21HJeht54BHNsIN0FPB82PssTqMKDboE2CwhEZINWq3GEIH
4wGVe1R7yjxL4LIrsz16yqzEw9GkGY5+ASZ230O9kmS30oPBOoBtCKh2Yd2s30KKkX5fP0QbUX05
P+wqibb55skk6qA100hLffLNT42kNm7Q53vd4o1Au5QQF6Feks433e9RVadeNdTUbwqqg4fRUIeP
yRTTUkkDQIE7N+PGd8HzaCmDsdFE3NWql061MHJJNiWr98C/3VoK4rMAbj605fjXDQQ+BSQrmZRs
ocW5pq2i3t5A2GP9EissXL2PBN5CKCKgvfL3RSL0qhcRP4B1S8Pn8mIUSb646zKSHqrfjCx4Ch0h
71wQW6cBkAKynyjnvfVrrIMokcMpJ09X9fqhwXniU0bhb2eUNT58qXeRP9AK4a2+yNOs3ndpy6ur
xfbFp2OX2G6MWPLPqlTn/FTNTgfH2A6dQ4C9b3Noe9TMMmUsa8/Mlbg+GUE3AAifJ9k4SEWZ6Ude
TlP5sZ95Y7jRVFlo7NhxdC9X0GBPeY+3h6sl9uC8D5oaEYSZPPnGRDQoPtEJXYAYvV4qLmb24lc1
h/F7E8Gpn7PsjL8AxJWZGwZWudcf2PoiuJyWdeb4ULS43MwSUoqFAyxntBWNm8/2P2glIQOgtDsx
aOM+XOS4+ewoHPAMWkEChrgxMmqzmc8sjwUfxdwaP6x2/KZxe7ilQ37aTuPHNrHrv3+SMDI+cwtE
iyC4SjY6oy1EAkjeL3Pzi9zMt3kce6jX/mwWTlUSTNrOsdpaUxXK6sKNoXqxPlUtFRJkr1jTfAx+
croEBvLRrWSLPZDAmh355/zSmaQPsSD0wXZc7l6rKNPcCyn1204/mWZ/yJv8JGPr12rSV2hcz7Td
Tm1k4wa6l0huTnJRAEeAZXlWrobuLEtJjMlOfBo/ncvmJjdz870ptD1NlK2D80dq/H8HWqLsqzwc
c+sAIS4pAUqdzvRg1UejKw0Ec5R3gTO/D8F9aPp0So09kvjWwCztUtvHxZXa7uXAExINEZIi1I4V
/ecYRrkXI66IaN13u8u9ps9v00J90rp2J75uJKsk50g5L2oSXIirLyUqEftWUlZWGqHlwDYcD7ku
zmWsvSRxjPISInFKXOwkcVsRF+ApWo2oxHKWVoFgsLCHIUTikNvIz5kRfjZEOe58GJtjAD8CQLxA
ltcXYmEN+tAXCGL2HSXXoHQWGxywb9czia2TCV2cVjq8LOL6sr6vDkzXyHVrgKvzHWiEj+2URRKt
tnF8MLNE3xPB3rrjEd3UqPwDBqNafjkY5b8GacSWwWZJPyAmH5zMIkZsHtryHWmXuvOsWC7XVepL
O56YolMLpJO+Gs+IJ0uaFGyghVGmwGcMSyDdky/lXtnpcYeTgvYp14Ou2hl4a++ADMLyoHuPK+zy
tbxa1QYvA9UYcIZ2NCHuUgQMjzqqg8e/37v/G4U+3uUofTI0JOqMYozl4Npx/MK4nwMy9p1LYeuQ
LMjExXhjQUJolwPVc9fFc90isT05nyMbQcDOzMb7Yn65PqHNZXs1zmq/CuzfhGXjXUDRwj6bY9L7
+SD2BO23QhWwBlRL6EFRsVh9vEAJrBHfRyR/naQ4qIBjPiqYI5/lzgCx4kASwz8lOlTUuk8xRcqf
1ye59REsLjsqR5Mq13oxTVRg4FwjYV3K3e2Um/FRQ5c9ajoLpwKx83ra3Dl6rwucgR7V+mGNFhKi
8yra7ErSIGKdyigc1gVvW8lpd07j1ryI+4DlKaVRLlkdEjlpRCslRJJBy+/LoPpV1MqNU2c3Val8
v76EW9815gDYHyyw0jd9Kbtz6mBE6vEmrmXLHdt8/IY0e/6gKlL9vFwWJxWHtP8Qj4E2IQ63NOHe
NMyRhpWF0kH+V+mTuiWOEnjwhvpO5re5ingjgZimz2f+Qai8ihxyqs9GM9XIIGON6yZZ/zLXkV+g
RXNQ+2qnHLy1jtR5eDlQSqNHtUr2Aqw3xpa2kY+L19GegZ2atfrs5Pp9NfItaOB+dhZxMwl7PeRy
YF/PD7EgJTQZUo+bxRcgSjy1ZOA2xWuqzmTe+WlsoIdafgGNUpzmvNJ32BVb3wQ1Sp5/LPNbsm9Y
m2UzG0bkgzwO3G7QAlT4m9vAsfao83/qg6sLiINC5QSrwsX9aXW7IkFKOcVkKKrM6gkvTfsJugiq
ruBdxHmgMPA0pYFsQJ01W8srUIHNXLuYnB/G5HRfh1BvHts0RWxX0cLW9i2EQx4HeHRIuyiJHaHV
jLGy2yKR9VM1a/67uB3rW8oX8Wd9HBB/sQfDy3C7ek6yur0NELT/BiRwOOuhLT03qfMUDob5KdbU
5NTghWm6SkabhZWLP4BH7yrc2636HaD05lsV5fY/RZdFvqz2yZ3k1HAN8hbmiJsF6lwf2mroei9W
MHZHKT62fgZKGn6eY1OJfKWVZPOQwJK4l7Sof99IM/LfKlP9aYaheAjqhpa2COP+m55PQ+s5CXXP
Y6v10fd4brTfDsWqzLetdqjeSZVufqv7EUvXskznpzKKZuGFgx4hJgqBLD6BVCPPRw9uJ/FbNmy9
oaggURyiU2CRb14e3yiqRnAsbGgb4bseWsV0QKEtvEFzS/fSNM89vcA3SU902bse8zYCA5kmdCCu
LZqsa95MLzdo7sxW5NdDZZHfGsEDQuo19utDfyLP2bN12IgNvDwXCtKCNqB0cTnT3myUKZLm0Jdo
ArpORg5qotKczM45ioIfRoZv9/UZ7o24+ljEmHXNaAK4ldQhPWiV/ZvL+3bWysRV0/H3lPUfrg+4
BXRkjkxwUVxZCMCXcyyydgIoj6cHMs/qoe2SZ/zoHmD3PFut+mlCdLrJ2Exb8xIlPxaRsXNlbkQi
qrKAvlBsAvm1Pk0oiU5pNlXLjKfwaFcjxQ2rFydzLMTO8dlcXKAcvEGXBHxd1DQctCTLqgt9bq8X
XLAm1yryHHy5hn6ZfltbkfofJkf3gDY1FsLAKlefiuVMtTSmCYYpcuxQ4kFaKazUCSPhes9TbOvb
IGNfCuqoNwDbu9xHZ5ISQ0VUg0Z1Ej+GWt/cNfjOgNMdBtgs8156v7WYmAbwMZLsLBnx5Xh6oxVO
pJDq5Irmj6P+ea66l6QHEKAFPip8e33izflxV5EXkMIxycvxGkkPSzPnKWgORX6i+Gq5TqNXh26q
J4pv1a+d72JJ1dZRTgUjg3XUUgdao7lx/MjpfxPoUzBH92rVWF7ZAKWYTD2gFxDZH3i7pW4dDWKx
iDNu9EDnSknS7F6J4tDDBXSPXbds4ZufRMSFN0jlxlyX3tq+riZDRBGJcmyiYh59CuR+z4Fkc51f
DbLKhyIpD5EyWwYJ88qNKsSCbL29C0X3CB/+75OvhYEPvpTnKadodYgaHVkw0IqRX044CPTK8Jgp
+rkutGMPG8LItY/Xd3VrcgS55QMBHMkT/PIQlQ2+bsHoUE+YbFOchWFGAgV6PQxPdT7Nt4j4T8NO
urf1oYBXo41AmEVfZbWgihaUc5lm0k2t2dOhT/JPbdJ9GWL5mbLHow3r4j/METwm1UTW9o18c28L
7ARCLGQA8Cjp0a7L5hQCFvk4TtBLZafcs9vbiuBQ5pd3HGNSvrxc1ESLS32ssY/RcVby5imtb8LR
+Bw61p4gxsarFUAyNRNosxhNr2Nc2RlS06UYCZqBCZ4pQtvEq9CnOTidYX/IVLm9tcJK8WqpHf/J
w1jeCQpbmQ8SDfhKANAhEVm9mqUJmX0417jzpCo+ASFqEemYJbfyrEn3VdTKXmrX02PBuvvXN3Xz
mgYoioYQPXiEMJdNePVmkOCrhHXN0M4wGB/1Mezv2wFVxSOqlNW7furCJ2eS51+VWsk9Hg1K8D0R
0yi5VZmWe3ZjW58RAgJcMgsAi6LS5Y8J1YlPNKfo4tjiq6TqZ6XN78Iu+hF2xQ6Mf2vLkUiADIJP
HdZB68M181Kgy0KhIrR/Fn2UufWc3UxQ6fSpuHfi9hgKvHoUK/j7qgHvFcy3gRzDsl/vdaXptHUy
6nRtPleHIlYB6EsSNhQWYqPXN3drOUEL0nKljwlob7W30zAPNorKod8IVJXjQLKPpVH/mKy6OFd1
ZZyvD7cVkNg8QtECqaa5crl7E7pOc5ST1Y5NpboUtcCbiiO1hpAywnyQ1T3K8ta9BeEVhP0CeObT
uRzQTKdIrjTyLh3EFfYwZR0qp1EjZdnJnjcGMqm7UHwHxID5wCq8t6Y+RcY8E2rzOr5XebF5CKfs
6fptrN/S/+IFxE1Cm3b5968+xSYZ5saZB3DA4fRZtlFMjYOvQxofYUrfdDna/Nf3a+MTuBhv9bWJ
dm70KOio9DTRh6woz0mp+n2Y+5GSv4/T0U8r/fPU7TlhbJUpLsZdfteredLakzMhLSFH2JXX5VV4
wMbPixpDcgFRHXst9hNJvMO69lYO29P1WS+ncJXs8BggaQbKColxXdjVyr52kHGChtSNAY6t5uSm
Fo1GODTWzve3taEoJ+LPQFoJAk67nKg1Vw1FhyL2Kz2RKLlgy0MgC26REIjPRaMaR2OQy534sjUo
9xjd0sUXAouAy0HlAbdUSOaRP5j6dyWWvsxNc0K7CtMruXaHsTtfX8/N7QTRxJEFK7EQFS8HjIXQ
qyng2a5KReMLWcMaaAwMty4N+xDKhUZXYOrwV8IurUuq+IgJhP3r+o/YiHRwe5buI81juoCrXEhW
UbUZYoli2xDllZf1FZQ2QA4ZUm+Y9sZuL9ntsJMQbdzaJh0X4OBkmHi3rsJPbckVbiRt5M9VKN90
VJF8KFSPdlVTKcky6Wgliv6hxIvq4/XZboUjHhC8Hqg+03FfbTFFtilDMJuOZx50j9mclz5tw3Rn
Y7emB6toeT4DHIFgdrmveVEkIRBouCRlc4eDyYfJEfeZnP6mt/5TqtK7rNJ3tnFrYq+HXEWGuTLr
rOkn0EG1MahuY3XGuyKpo73a4UYMQHMG7XgyS/5izXHV9Tg2J2eKfLtwFkqyda+E/XwU+zF2cyQC
+mLkjgebs/z7V7EOyyXUznW+Rrmv2m9aWqe/zcD6VVTiP8Bu+NrJZBgEm5o19i2y1USzSurZUd1z
9kP5IVRoUzt9ttMV3tikxZWe9GVJKkhZL6dUN1ZVJ30a+ZBmlHttKEy3rlSxE6Y3wtjFKMuveLVw
ZV0WYw363y/CRD+AWp+R0Cy/qAs3VKaPqozmzV9/VTQTkYCljMO7cZ2+4GxvNtpg577U2eWNheCi
nzWmtAPF2jgQCylwaTwTo99IEau5JSdRoef+QC0JQYqgkz+Ab7VMzBlY850rnioN67S67gD1oFhI
94jzvj7qpZHGqZiYlR7K00NsSsMLznvjEcNg2prTINymaR+1dqo8KzJrV0mdCEsl5zEa6nsJ43IM
jWrUmFQlOjex9lGZI/k+lsNvWpt153ZMYeeFSvLeqsqPSd+Pp+X/69LitkxqHlFd9bU2MCYDRfCd
Jsg7hbJ22I0Pta7eJk3wEfiB+bmxDADyEnwot0/B5sdlP51mvZ9PoVGqKPVpNe21WjvEdSx5VRTL
D4XeTa4iBD+40YKf4RD5ZoHBRssL5VSWuHIKISeuVgXPYRP1btyVtxzS1FX1qj+HWvgtCZDOagOk
k6l7US23hhcUw35HtvOICTgahXat3BW66lWW8w65umMn7Gc1yHHfrSfz2GZz6g1V8gP+RvbJrBPT
C/s0OzgoZqtmorjcSc5hatGZMEPEQOSKon9XnHst/FwL+6ai6uuG6oBaZzn+qoP+hayl8IDmYMFk
SV/HhqjXDc5TEU/3RlR/sdPizpjlD0J2jvEgHbWuj297yXnpW/kzyOjiqFZd6YZIDbp0uh7n2bof
nemHHJvIXTdelBkQEJwH0WOimJY67nWhbT4VBv4G2C73LjDF9pZYSVExMB7manyIh/SfqWfRYhSt
3QjXPrwLrfKQocmMgWFeeKYStu+joZdctQ5OCEX7tHyeaQHHBzuS2bCoCe44ZIlrGvHndFh2QuR3
hhh+oEH/XoIz5NOteJyDobuFS9Sd81TuTopwHM9MTDCKVZ4cRIcNjDaCQweQHXtqZrcUWnr0UcOy
O4zO+C3E2c8zayU8TnLinE1OxhklMfsucaLpvm6TRznTeE7qpXzXdKJ7mA2nPky9056NaKzfG7LQ
bworaFx9yoajXsHYUNRUvs+iJLsFw4HI9nJKFBH7hjEPJyjpDmZ44sGZ1fdaZv6o8Wa2mgqpaqN+
meK+PhAdK5QuJ/kkGaU3mLF9LzlFdhfLEftsDJ8cBEHcaTCB8/cUHBGq1W8cO3swcvFeae13da9+
d6rckA+xasPLj9uvWpS1Z9wYbdRDlO6rVVkfAkt1a71AaxgRujgcw8fYwHpTwfWKJuPQPCRq22H7
IKOGl3aSK3UBQuuT9rOm+eDCOXnUnKA82bVZ3SCFld5Mc5h4sp3aR1lCLylSaIjhXvFVG7XnMBr1
85Qm86NeVpDAhGIdTJE/Npl1J6XiSc0a62j2WCdPuVDJroG5xHmXu0JzXlBfQWA4Us/odNxQ7Rxd
XDGYO4eiymXgxmM7vG9b/nmeheNtXDbiYEXl7Gq8093UlKtDL4X/WAIIGTC6/hiMcuWZjfkRWefq
WJTxV5q+mheOEl6uknEU/fyhRwkFlGPhYkqRu7y+bsIgPk5B8gvXRPQdctp/Sq2fbCGhvZ2xLA7e
DpkiP0VRcaONSnSI88xyM328aeR+5NPpv8TxFCDUncfnqaju4sz46qTxC+lm4I7V4m9pSODChBbc
SIH2ruyE5E24az6ILJDPvKq6Q2Ch1yujYHgyLSJZm8TfAvxXuATSk67Zvwqzey7KwGsQyOpj4Vmq
Wp2N0n7qRudWWHpNUl3dlxxMr6KX6Aod70Wt50O0BjG7VZAV7sAzx52aMQdRkiqeNTUPKkXYQ5pE
6qmN1TtShrsu7X/qkfoRa/XUywwISmDLEHRXjV9lbjymZtOdMz2yfluy9FsU0eij6PH5+s27eSe+
uqNWd33WTWNHqSb3g1p8SnoDQkT0bnLKH9eH2XgkLHYvoDXQ/qHYvaqy2VbRzY4lCp8zNeJ8CiAm
OdI7JlPHEFcnEgs1UnbymI1siUGXghaFUyBgq5RWNqrUtEIEqKY4GQ+FHWUABHeZ+ZtTo4BPOoso
BcWXy2wJj1F94J3CChZN8xDhOgVHVZHzWz4MVESsMYn3VLw2EjQ0zrl7ZXLAxRjlcsi8zbUh7owc
vFl9hHbxQRv7BwQpHvLWPKrxvJOd/dmddSIDygyTF8hr9E1WU6ySgbwsh70ooctf3ChF25LTdMEn
JdfH9xVKvi4CfcqtGfXZTyMOA/YWK3csa4s0fo/SdvY8WsMQQQbhuXOQk4JY3XTcwvFkRI3bc4Wm
B5xXgvacJtzuhzmdDHWnJLB11AG6gManYE9ZbpU8F7EZNVBUUJFujdmz2kQ9Azyc4Lmi1Xj9uG8O
RUJLpdFUeJ+uNgjYo2Z3LSrP8G2VgxTT4Yf811ECGBLv74daepF4EqLG+kae2xhGq5cGZpVK5ARV
808ppG+NsPZWb+NJyvZTaCAN4ditKWNFnERRrZVAFRoALnjFRs8dmAo3FE3kOSZ/sg2C6NCE0c6j
Z2sxae2i3OXwB4/+y9M+pHKTZhGg8W7srGM2z8P/cHYeO3Ijyxp+IgL0ZkuyqprtZFoamQ0xRkPv
fT79/agD3FGxiSJaGwEjAZOVhpGREb9xJdSRxqj7jXhBTZPCFDKQvEY2x7xN2jJSOxSsc1RE/GaW
tWdTnu2D6ewuJBLBeJmxnAxzPZ0wkWZpCpmOVqrTJSvMF2tlK/VWj/r9kgxPalhlQUOL6fvtk7IX
Dld/8BUnDvl5W1SoMwlfYtEi0J1KhSsM5cNcKr/RRrB/HWQzO3joIodKkwch2o8fnKrk6w6l+EKH
3Dw5kzkcxKa9UOhQhoHpCk4a9sdmNWsCLhYDeZBMZqBo4xfLKR9KA4037uHI67ND35C9eM/ewdNF
wRZayubGtCVhOdmU5AESElMwlxYFaSgivtGg1AU0d/mNiglL+t+AmykqS5cJsUQcmH4piZXihK7a
O63ph7dHLSpqyCystS0AZJuZpTnF594aiFqlptBlKkrFNcdhuCRhgw3C7dO4HoTNnXI12LqxvxQZ
rB5xdEiYxK1p4UHTPiSa9CV3lu9mbH9wcuWCcGhgkge9/RbAvweVNdpuSHOomwM6StVMCQCZ/66C
3uoIRXuEM9+59K2PMOh7U0RDZ70BiF7GtqphNHOdTjVSREsH4RNh4DoVQWsXfX5vh1r+HStv6Vs+
tqPyMVuiSf08OWORn26v80644Vag1AaTCmnZLZEgGsa5xOUJDaYplEq3aaT6hb8pfVQf67vcitKH
yMr7+66rrYN4uvOlAAfHiga5d+qlW5SgVWVKPpvMX8tk2C/jZ31QnylpvAvjI/OG3aFAwNJERf3p
Vb+6yFA+ye0ZQjPKeVgyA4CW8lj37JGkPm0j+d/bq7rXu13FJMn9V8waVaXr45svy6hQjoPuipHL
GFv3mrk8J4P8obfD92Gx/N0XSDyE+KcmYn4aF+XjwQ9Qd74f8mlyQDJqFDPWf//l+xkx8tL7hqa0
EfZO9lwaffbFnvUxdLXF6n5Eaghxe0xF6MVNZP5dtOYqbDBJmGjqg51n7pioRxTTnRuGxGY1mqal
TwltsyhSOWvaYmqERqzuF7xRoOPi9cVVfXCy9ristB7ZARAmK1RpM/s4UxQrWXnqqtXHtdeQ/GSP
OboTBMi81pv7SiRG/hEpFOeTPIlEnJQ0renB2tX4aQCUCcqnbAEfl7M5mNiK6tJvvD7QAQeattYA
iambdBP5hWScQ7wokjF2PKmudRct8uHg816D/zaMGvbKPOFthb7p+vn/cgySXClVFPgJZ4hWf0Qu
2iIV1/OTZcdHIi07Vy3QsFU3hRcA76lNemSqUlhPWEPDEuwLN9dK+NPzEsQoIUSmaNy+P4L27E0O
wxsHYQlYq6/owImj1aU8MqKRz+qLwu5is2Tr+eIOTTS/3P6i9kLIr4NtjpTuDL0IZ5MEV1ZpARvu
iGItUJs0c+P4SGpcXXd/u28W5C5sqgAdo65+vW+4NfQ8/dk3at9te5pygUprqYxK5EWtscBp4EH+
3nFQMnGnFqVXBESWAsmjptTOIVhdbLqFYr9bWL0Mcy2zalyy8MamCudYxVMij7iACoqXRWaY36Sh
q/5Up7Aezn0TqdpjG4dW9+azyB2znkONavlrzlUaST1QmoQmtjUbpWem+WB4E8WXVZSootp7e8N2
YrCiQD60f3bJgPtv1jAdchQdaicNJmXxiUgvOiU+fHUebcl5FIs4yWZZuM4wIHvT3tutOIhCr0/M
9fibcNdTDc8HB1Ki2ubPIiplFybf91Z1YJbnvzEWDXNkxFDUea1inDQ6x0XV0qBZryRvsRZS6XCY
C97Nopq+DAvkgze3s8FDrVxZIDqrZcNmfpJpJmauhGmgqKkBAn80OGIFKnpYmTRD/3XSjtxMOC+v
vgsiNwg3eiaYbUAWuf4uBjPlxUVxiCJzLryqiMYTb6j2MkS6/pjUcfZJLvThbM9p9VBb4/xc0mbx
nDGqn8Ui2X6kitRrrLqhCUEMdAuYvT6VGyp0g/6HUyragy2gf9SKhH1WHdUfwZaotFCi5L5RHYgZ
tYmi2RAPpx5LZD8p8G2LI6M/zbo2IHOGoj28vql5P5ty9kW0rfVI8yFDI8vpe7fvksWbjDI7zWUo
nymj6qd0KrUfCTnpiyqS6llktvQsdfl4KRxr9md96O703lTOPdaDn2gltZ40joWXLnLkt1M5+vKw
OBcSH42Gi45LGUTYE15v7b+jIsX+kEapx7DlByu0KeUqnBUfPW/7c19K4gmFwPqTnQzjewFUBw0v
qu1xqXXnSreXT9EyDG6cLtJZ64fFB5VlXFRpfKFD0PqIjr2HZzHzlLKmU12Zn9MMsjQMjdwDZVC8
YzioGJnavMjd0J91o4/u5mzWPQMMCJKYifbVDnMZAXipg76aNT6XtX3n5AmV1aXNT1lnGL5aNFRs
F1oWOgnx2ZQo69vY1p11tZEuEkIZYDfGtGtdp9Yx0otEffBxvb7ZkOZdH3SELx3E6uaqDg18NE1k
L8ilrK9hOLwsefSPAp8Y3RK/GJM39yEZTkfoFfjbisNfr71f7my6A1kyZxNk5jL3DU3EGCOYqq/E
4giQshehfh1p8zWl4CiRF2GkxWymoHQw2YurNHqum3am1xUvByWG1xc2MyPpYVYwyYwtFncpIjHH
Bgqzoy0av0LzzBWtkVzAwjgHD/+dQAHBwAKtjnw1PK/NY3WRdVASNflvOZl97y2hXC7c1jr3YOUU
NMmUrJ7sc9yV1d+xUurLy2hNkXEAdlZeP68AMwFi5PSgqgsi5HovC1CtWV4qOI5J+vSljrrhB8kT
rpb4utNcqcZZ7u76fhDyY9mHTefh/lzi61GGsLnR/p3SU17zSLvIiXBKrxz6yfHLySkgrpnKWJ3m
Zi6M8zilFMlv3587m0XPmoo1YivwRLabBdJ2muRO5s1Upss/1lKMF03qzA/jhO7K7aF2ziEaSBTx
1tITAMxN6kjK0EllSwnDnIT0gU+wOKm2Np/GzIw/TomTHrAN93YFyQra+Csk6ZVK6jgmyQzdirvK
rJ77VahdTZzObXFdqyXbs/OpdXvosgfT3FlR5P1WnCJSswqST9eHwUaQMm6seAyasKxOhjp4ZVa1
Xjzl2cEEdxYUE0FINqRbICa2+CeEBjPdGRsymzm03SYeX8rQ5hpwuu+ZdCSCv7OaULOoMHMxr9Zm
m3hVVK0yzm04BJZQfIRBvlvdIHtKh2C5rpdnY8x5bUta4t0+NHurie4a+Hqo0zyxNxUiQ4kgjk3Z
yLD1iSzuMRxrzQWRfeRcuAOjI5KAm13NsDg1W3EQUwF03lrGEMy9Mfh2P8+nIZrF8xgmX61UX298
pUUmm1xW+LqRkQeBtz3iib1+Pa+/AhSdA7fytbNDvar6UK0Zgtaxyou5TPlDZ8T95faq7mXNK5oW
Q0D6cHA0NoGzqkUxjM4yBErXxe/KhYYw5czMGx0ruSSdGN3YTpSTDdTeC0u6v1JMYoOmuuTf/iV7
Z5iyFJ8JDyATkeLrr0U4I1jsmWOFL9hnGevVQR5atx7UBz0/kj7fXdvVh0hTSWVfsQybrCxjnNyH
oLBicepauTy3lmR/vD2jnTyCefw3yiZhFlrYTUIR6w46n0uIpF84wsCxLZHeI16ikD4WkNNuD7o7
NTwN1q4qDNmttn+nzTmmbfKAo+g0n0dHLwNHhRZye5SdzUKrw+RkwoCnd7ZJkZzSGpAnYrMyPa7d
VnEXPUZ+QnqSlfjt4E4+d8IbmjKIMnGpbg7GPLV6j7pwoNB8yazBH8L4XahET7GSf1zo54YQ429P
b2cRHfTh6CSstVKaq9dD5qPZKBoeDQEi6xK9Oqs6RXNhH2zVziI66E2zfIgJkwJvRplbWU5CueLE
DwKxmrCeX0zJDN+XwvygDHp4fvukcBGBWca2rU3P60nFPVtTOOkQSEmKV3xnLf4Qkc7fHmXn0CO5
uh4MnC3IaNel/SWbhXTQOU09DUGuZBANur/gfcmuMdn3mOn6Gc8T//aAO5kfA7JNvEmpNGyvoz4K
82RQeqY1agVtl2TxJRloRjg2DiZtU+IrM4RlyKDZeRphLt0efncTV8Az+jjyasF3PV/EZIe57Jwe
o5/wJIfdRc0X0GCh4iq1eSSbsHcuGWaNWijZUOm4HsxskEIuzXgIjGKwctrl3aCcmkbX5oO3/uvL
Fq9g1LFWtPFOtVIeNFmSZIU73p40v1El7UEzMuVeAex1cK+/nhNDQTEiWEEOlrf7l4xgBOVpHAIQ
VeXHIitbtzOH+sPtbdqdEFkLuHiqJq9094ZaS+SmqIfAVhr9Xzw59PE+sTL72RgwWDno6e4MhljS
+uJB1IxMd3MmLMoxUQSnI5gipb5v0fJ8sXiPUBON+yOg9uvzR5z6ZazNV52r1RinHWONYkE7uDG/
OE3pzbEin4XjHIQQZWdmTApeqrKmJfSrrw9gFJvoQJqtYLOsD5baeGH3Lh+gqQAwtePTQhhLW89p
Jy9Lao8v4yErUx/REtfJyLjfvKcAiKCOkCVxBW157ZYcV52dmyKolag8JUn/eRqj5Mwb5ijG7Ewb
fA26QGSfq1DANlIjX9ymAin5cph1v2kMHg/RHN8ZOon9mycFGJkbD008ZNy2Fa9QwXYoK9QlaMPJ
eBjSLvdwCwy9RdGqy+2hXodqYghu9FDJ4ZHyTrneTHtC0S+arSUwMKTOEuvbEJaxh5bIWQzjv1Kt
HvFkdz51Hny8gWmSrbnt5qzaUjgoOpr1dCeK3hvbpWDX7CMazM4XATeW9UPwi4P6KpFU8StRsOMN
RtmBIgbo8iJLQ3S/WAUtOKU8+tp3lhHoBpoVgL5WMdV11r/ceE3OgDjzLWjZtAA3VO3HUIcU4ixt
OqWFbt3TWg9u79zOQjIkDR40KygzbC8dBW/lWHKqBccKvLL72r44vVwc3Gyv33k/nYz+f5DNbuVN
PtcVyxUUkf53J5zlIS06MyCYz37ZlN1jPY3xnRxlL7cnt7t/HBE+A9ScXvVSo1YLwcOqc1Do0h9W
012qpotPcb3k7pyYn28P9pMTdd15YZYr2Z7WKRpm29ahNQlnnmtnDiAe92fZCbP3qa71dwu0uE/m
GJu4klV5+600SvOpQD/5KQP//hI32vShBHP9ociT6pIXYUytuMFlaom0x7ySq5dYybIHrY+7znMy
AFh6Y2UPmTVPZ6uOu4e6m5MI1G9jTS5qyeE51As5d6k6h08QhFvXns0lUIpRuS+o1rxXw0n5JM29
Y3mN1BvpQRVy59WLygPLzeuaPBuVyutjLA9FKwoZM2T29kuZnADPorztanH6SI/9sWtx+BZIoSaS
+fY4vqIWEeGFcQk5ZzOyMTbG2Ib5FJCRIJCpxfjc6dB+x1Y6etvvnS3AXOQZ8HJWqdrrSZogSHqA
LFOQYyeBno983xCo8OnA+gCh1YPUZi8y/DraZmIx4T3TEMBGSTh/qNXykXr9t6U3fCerPyGX9/ft
s7w3OVNf6bGrFBpow+vJLXEicU+JEYce6S6urYsw+/dDqP+BNXT3G1OjLUNxnNQX7sz6W34JemFT
jeD2mzloTekcGmlyqiY5OoEJLDjCFOob4wibvDM9zgizW70C7VesoLrDJgFJpClQ0QdCjMnp049L
2DhnyZYWQBf9Uct+Xa/r0LDmOUC6fjILYQhdzxFwv2OSxTVBVEiDTyUidUsdAzFxtJivw/k6EPU7
9gypTX27mIokRoghTZCkZE002oYnhOLTP24fj/3p/DfKZjr4UWS9UwxNYBaxfk6yMqvps3T65z7J
kyPC7e5gXFDGCg1Y64TXayeyGLjDUDaBXWufGlv55uRW5Q1O+s9vTOq/cbaVz0bYPclZ3cC1A4Qc
Z6cYOIsHs/gIWLu3R2tFwALvSrls+1iXmrHPpAUEt55p5L15bZilP0kdDvK3Z/T6mJP90TGBZMS5
g9h3vXI048w8qscGqLjly2b+jlcfAmDC9tMI8cTbg+0gZyjCUxnnClRpR2+5ipmBrEaZW5DgmsTP
p0sISnmKl7veaS5yisK7XFygn7qW9ZAt4bv6f7QVXPuUg9O5M22UGxE65A/aJ9s3E3X4ucIkEpBf
r3roG0mIN8bvUst6SQxDOpj2zmAwQaGdcjxXNJ52vcYiXDo2wOqCNptDwE9Kheycq0rOUK110NK5
07tY6g+ytp1vgkY2s+QM8eLdYg1naD6VRlEQQKWaPagrfDkF8f6E+dyRmMjOaSUxhH66xi9ebJtv
HWE2yRFp2LKaSfhoLy1SdZkuf7l9enYmtCq1IPzONQAiZ13mXy4BdYRlqGdGG6SVDmGrHDMHrgs/
55wCRTii1e7MieYo+oLEfpPHwwb4jZmm1fO3+CWVcoZ8RjGfCNDS+e1z4uVFKYca6muApN2bsRFH
I6a7TVL6Tr98iENTc6XK/Hp7oL3pgAgDDrrC2Gn9Xi9eoY8dwEdqjNQ8o5PaqdMZkODbdccRq6be
QQRes6stMLGruqZ0kpZynDb93cDEsKbFcUdhHFnjrCdqc1n+OtDP9PKXs1BKqdaNBsXMbjA/Ckd/
VpYRTLT9Uei6T5/v7e1K1N3oQ2ElT09P21aF41TCt6yPBlyfFQwyOlNQcxji5j3Cm0c6GTvnnFsM
zCqNEhqk2+d/rYejpSfMTU+H3ks060UuuhL5/6P63s4iIp+C9irVYHRHtmJyTW/Vo+qM6AHPSefx
riQZnx4rzLOrypx5LESn24dwvYY3u4a0N0wOiNZ8xttDONBsSyk30i1oZBtIgDZDrexgryp+Nfb5
D0NO2sltFNE+NtUwf6P8/natSfK51ReRtNXBPncTqhqjKpFZ1voAl5bEi0I0B8BfiKdGaqT7Vs7u
RnwU3EWJ39wzpQ4BLgEKyarNsf0ycEAfCymb+0CNpugbdyQoO0wrandAbtoz6yE7KEFuLx2ODrEY
iB+q4Dzbt3InYdxGZewsAv4ZBpA8+aKnUYw8BvpE/1aqyltlyNfx0EJGDwSTt9eVaVUjActzuPNk
79kZcYlzLKb2rKnFuznRDya3/UR+Dgbimo9jJbfbmxs1D2tblFUkBxowsEeltyYPN57+1NjZkQTQ
ti7xcyh6sywi4ZMP5TpwJqOqdXOYyYEdi8wlMvhdp13aqIpcO1cSbCfDl7iTDlpCrxqlP4flmFDp
4Vblv66HDRFddOoskYMRxW6wR9ZlaaksRdpH0/xTdaYPOoQ1dyiyp7nsSSn04uBb3V1iciP67pTr
8JG6/gEjavzJUtRy0KjofxF8vkdqCxSuL44Kq9sw9L+pUn9BN3wNDZv6dW42VjIOILXyBsC8ayxx
RTkrUX/U7fDRmuT4nOAc/kYZsHVQCqxADEkCeTKs2/7LBUL4kXSTakcA0m+Y3DqXpqDoKge6PD2c
rF9qD8dN+5KW3XxuyG0OCiDb+5jxV50zE2YCxDm8Qa7HrxSlREU/V4KOHtqnMo9xU25RZrgdcHdH
gbwNR4/iFvoW16OkFdCbZmxk3s0OACVQmieVTvRBfrs7Ctu3NrgpuG4ru2Wb8u1ZHJWQ33Fnl0nt
D31tHETQnWNCnZV4xn2FLqm12bG0XVE8lNUCasw6HGdBb7ssdW+WUSWnBdL7cpGoBwu48xUw6OqR
RVADQrS5LlracLEK4DlQO+3sWO0FYYfJRdyo/401xH8UO2I4DGgBbsJMAV4oTfRYCeSqqW23ztDc
mTkhln/7RLxyLuPgkcUAq13VeQEcqtdHYras1JrHQmeg1g+HH2J5n4nPeTx4IvlLyrF2TSzfzv7J
Guekrd32+J1RrpVD7RzpjyLG9d7sgJqWByu9c1+pZASURSEHIpu1WWlHWrDGlAw1ILlHwCAycze3
kpdejOBo1fxguV/VH9dlIKphv7B2j5FlvV6GYVi0uAXsCUiru2+6LshL/WSHylNSWOdW6/9JYHpm
mfq905WDh9neTBHng9hO5CHd3kTWDFBwUhaOCgJTempNdfRaKJgSIibjYjoHE925vmhD/v9g5uYe
MbTW7rLOVAM9bNvCVZNKx+wtS5O/qlCE7zVrhGeAzVzZ3PNIPZSm3xseSiu5OsiDldh3vcwyxYTe
KGotkLPcOs1jE32iLj14HRV3v8wsi3Y5R4mL7q0saDYYz2QMx4AY4jy71XkskyGcLaUWdAvnl3Di
JCOz894c56+3P6if/PNfk9qfAwF/4WFAU4sO9vUUZ7VdSgwnRJDK9RQ+doll5V6bq84nixYQh3e0
emBkVluN9yUk1MUv2rR/LBp5leLoG83rJVAFbE1iYKeidfZnO5fVP2W0x0gPlyQcvVir68qvaiWk
UG/EGgz2QWpjP9OrOfIBTk7WxTA7/T2mcmrl8of9aBI9UBfGK+VLWNmyQNi0d3qvNZf26DW2c6KB
lPz8nHi3UFK8XoICDrHRKpUI+kz/l5LjqZKiJ623v4jmyHlx566hXMMTln1dIYGbA5VGRleUKq2K
NjamhwycHi4+4VsJD+ueYma+1sQQeUOZ7HpC05zW2K/R6y1BCPpSGr7QA3lRS0f2aIB/vn2Cdr6R
q8E2q1cDXTHzThcBzcnpnEvKHKgQWS6NMw5eFk/6pUo6To0kHXl7v7Ji/d88CbZrSwq+xSbo5kVZ
930qi1W5c3ka43h+FrYm7gWGsy6m2OlLiWSGr9pD/aiLWA2SZppcOHUmMiRSepBy7i/Ef79m/fdf
cjL4ihHmjIoIRjwm3AzWattB4YPaMozDuav7r6F4azfo5wogWbrWeVZ88ObrFQrfRAVPNFCxLLqY
eWU9KdHwg5U4ypJ28hfq7mikAsFClt7anNxZxImRdjzIWmw+41k8RFN3wiI5d4tp/KvLj/xcdlcT
eiYJBehS6nPXq2kYSKsYziACKZLS/LGonLrD7bky/k3LSvujEF38otSoNbmGLOlfbp/pnbyJp9B6
onjzrs+Y68EJYLQoDVsg2BAK45Oww+GbPQIf+TqRqh5khnvhZwXCA35mJOLL9WDgF/BinXgrNTr+
U/1gnqR+1bbS/7UmZD5+Y2ZAe9Z+HuXcrfdzFQlFATuK4JXUp74d96g/Sb1XVNkRtm0v1OFqR18a
NutrmclwmgshCqKqU9W0JxEr8i2L3PD2fHaPJdKBiO4BD4Q7e714YhaOETr4bsS6+VfetA9tLUPO
QLkgC51/RSgOsp+9zGt1Z1+1NKCSkdBfD7gkzWxSCPmJA4H+g4QCpmVT5DnoonqxnleBoS4nc3De
Gcn0TxYdvuj3jsvK1EbLfO33b4sHJvokhtzLS6ANxQ+jWX4UMwZfRQypMa7e/syjZfmTRbqCjLds
Gx5mUiFPYFBMDbPfOY3Cd41alwdrureHP4UZV/P5ld5zvaR9aYke+VP698bcnYdikfAltsc7E1Mg
P04TcnZA33e3D87eJ86VD2CVWvwqqHs96NioqZ3XADZCU/oR2eUzsrq0LBP1yKhh95b6daRNrj7l
wxhmGvgT3Kn0SwaDy+dZhs7+mIgzBuXl11Hqan8cw/QMKlh+UCZJuGrYqG5cGflvRJufDhVkOtTW
tqIf1gCEXUDWDSx9qr1lgGW/JF2BfFakntRsSQ/Wefe4cjnRQVqtlbZVWkRNMht9rznQrfoxEgQA
NZQ/9Rnu9qHzRhen9TaE1r5282WAGVvWgyJp86oCs/A4DB3kRRrjlBd5fUet5K3unduhNpd9h0EK
wk4MZVpVG+TZJH9qpBUjX8hAF28f1d0lBIgMT8qgjr8VALOSum1Dh7EGuX4cdcNvQIZ4i5Y+LygO
HQy2912wUXz0/3O73nyMkW5KearYS5ApUw/3XqT6V8NIIGm2TTFrvzEajSNaLSiLUtjeLGMqIjUv
W30JUpy9RteOJ6H7sxY2kFVSZNvOt1dy/d9tHzv0Sym/UA7hhGw+xQYD+VhYhRwMS3iGufidal12
omOC8V75QY+cj7Fk+LfHXBfs1pjqdaBZsi6rYoSYghb5Xt+wp/I+ju32dHuUvTMCihx4CX+Cz9rM
LBdKW9otSQSv2L9aOfmoT8iXCkm+lJV+gHf+iUd4NSU0dJHoWpFgxvpjfsl0pywdy2mgYobbpHIv
pDTxh9psvRopX0/vmjZ+rmO1/NaGVf5pSU3lIZeG+Hkc5fbPsFuK+zgJhVsVbXZGqSY7hygx3M9J
U97rta2+DLFUnad5nD0eYdJDVWu4TfWdpnhY3dSfJsDtrqOUxt+NhQFBW4WdrydOdLHMBgmHmLXw
s1rK/6mxg7lkcdRwFdvir6JxtPcDPmmJ18gzLLqxR9Yzq0KkqKXmPgdH+pLMhnIJI520Vp1b67yk
ofnVSPTMJYwnn+GhgBTO5tGv6Dk9SLOde+gWmp7jSK0rjUgXug2CJQEWZcsfox42rszr+qkzCuFS
w8zhQRlL+bldkFaMsww5VM0s3pVWaycudJ7RVaQ+BB1v/dmmae9batkHtj3ofzdqnvwhtEYJDNHa
fxajNvomhmrurGRA/aLyqPKye6BoGpKUAuN4VRfAqinsxpGytsaaQ8OR7yZ7etDynIR7QOHh9vHd
SwEApuAIBQUWQMfmxWoXoTXos+DtlOXKe4gWd1NF4VxS8zN+HuopcRrtoIS+OyQkQOq+HJhXT/FZ
gWYbQ9QKzHByzFOVZ/mD1OTV/N5MusYMdDGlDczrVv16e657K4uhEIrXVAEouWxi3qQr/SJRBcbE
t34pHP3Pys7fqahteogbHwSfvWgOxg3Rawoc0H3XRfjlSzUsHCacnocMULcaSZ2md/VuRME30g5G
2gmtOi4Qq2QLlUEq5dcjgVh3ctvOcV+QzfBDbGBDdaqdaPkCocGZLogk6/dah2WIpzZTn7w9/PGe
oV5GZ46V3dafMxN/pHwoZnS+wocos1/KIgwkZXwYhuLoztoJ6Iy1UuEozYEE36zpHGIoLxxmOjUT
epXzlIQmPsJksAcfxc5B0cm+eYUi1cHrfrOkBkoDmGvQaVaLLMldo9RL105760Etu/FDpTd/vvlg
8qpAEBi4DaDwrWZFLSfdDMMaUKvCEUmL5nM7D5krIqvzqkPZqd1l/G+0bUEBw8CoKRGnCbR6+tue
w+hcDdORgtfO+ee+hw+t09bF0mKzVzggaaNw8ASZnHZpH9VInl7wXM/6sxDdoQTHK3w0WSHxhMfu
+pDhFG4eFRp45B72HY+K2Mw+60ioDj5anSL2G32xowuIYSPyQ3WYSl9CIeTPZely2U+wyB1crWjM
p7Y24Ypg7PQhNcXwWZEXxysn+w+r6iIEhbMfeS28Bl5RqPbTM/pvVuM5Zo5kjJFYFLe6cmq/pEql
fRtFOb8Iaar+zRuty9HJdpDjKHq1irwCEGDr6nFT/Zip6rSePWWV+u32cdrbYJDKiBmstWzQCtcR
YdKmdomw6AxohAyf0wJAqketQD+ScfrJn9ykI8gX0piHQGTTFdoE1F7iDbVKn9IkCOXMlwEN/6gm
PWlPoTRRns/NeWj8Lk0z+TyYA6J8JVIeVuWOdg9GMQNdhI+KGNAxV6alaU/jT6HMEK+Fe5SalGAg
+27dsAelpdDQ+bhEYqzdTBPNJ6nSkRCxasmxT5ORWX+X9QC5wFHiWnFBsKkXySqMz9HMurvaYFf6
2YnHqnup9BqJ8UUL3wpiWs8gfCPIrIRDNnWTb2ryIuqKpmJQh5k1ndFaq1OfBTAKdNmLpPB+Y5dx
HwOMQln+1Tt6SK20jCPqIUCMZ1hMzZq164oI7cvtgfaiIfwwPmTKPICzNruMdFUVmjIPVzFayR81
5ocRsu7UJOAYFINxkWSplQ+ulTU8bE8WZFqqC1yg+PVu1rLrl9ZKum4JkqhIVrjCRUMV3y10/GXL
JfZUvCtvz3Lvo7Hg4RCrAKRQmbj+aMok7hvdWZhl0Qm3wN8NLyHO4e1Rdi7rFRSBtQcf6GvvG8VC
YHiwe9r3tfTdcOYnw6gsVxP16Aqruy+kGT9FqTpg+u3MDVki3uc0cFa1sE0wtpayJHLlaoBsl/Uw
qHZ1FzlD5x/MbQ2ym00zcLyCpM/y0QPZbBoXmz6j5K8Ec2ZnA1LiME1iFxU0hKwH/k14oz3Pn3Hz
4S/Cosq/TY2CBUOS0vlKRNU+K1IlmruYE6XewQ9fEPyTW/0jSJVmRiIQ0WruYQN3hASvHnTwnDj9
1E5j90eiOq3wprSVTcQWBppjbShgSgy2UB6VQa4e1MgMv5rdNCK2Z5j9X4lZK/9aRl98HpdM/Wih
riHf4zakRP402ub4DAsyHu/hDNqpH6LIP7nOlJmS2xU6Dib9siyC7zrnFWXmkvRFmeyW3kcrnIrn
mCxPntrV81cFWZT4rpNsB4Z7r/cXzt9kunVRJ4q3oGbyXpKNJPRm2AKVV+mi/Ktt7da41C2GG9AV
FmTrYEdksWsDeBu9olaL79JYJ/hv0KruPC2NtSegBvm/aa+aua8Udfa348zSP1Ox6AZoo3bAzA35
kq+mFcuJ2w24BrpwTeP4PGJagX8h5NbTtIT5ny0uGO359rnY+ZYNPmUEDMgPSYi38aO1F9w7G2r6
06y4tpap4wPqCV0P29ISxok8TPrcdZl6ELdeocYJyPiGrZBBHPuoiG+OvSylkLQaA+alPfrIurF1
z3Pm3FtNfcqbL7Ol+0YZu2X4qGOlN+GEa5uJJw5byj+T4M2HcfVDNiugMag6SdTK604/9c2dcCCi
0NatQjpjHC9rsE+Jioh+jodRi/Z2aPmxXf4xSppntd+lZTzYkv1fRI1qBUTz0NwKrJZIWi1iZmm6
qHUXuXkXqQX65fToCoun8ZOC4V/+QQ2fhr67y9ru0lvLU9rMXlSUXuckR79nja7bFaJbwWaBcUS0
bb2DfnkuZVokOQ6A98BatIdYGlzHubRCgVQKfVXRvSJKL+Bo3cH5c85C4MHvisi4UxoTRdh3Ufkp
ixp/sk03M47wia/IxOspIslZaZq0pl65jBcmOVwXrU1qvT9Ji3Q3pIof2QNo3u6fBenDLNKAFeWr
48w/CFW5khydZTzqynymLd8eXPs7iTXSqWClV384CBGbt0nTmjo8QHA4oWhHr5Iy3Vvs5n2eOl9v
f7b/k3PcbAr4PRzWYaeCKt4m1ZVeZBovcj1QhKylXjjbXe8p1hipHu3Kqb9zknJ6LpBM+5rSTA9E
V4/34A91N52LGZfKrHO5A/uPYsjpQReLKg8UY7TPqTXhl1xqup/rFn43dWd8m9DAXdwuh7aUV5Hk
D2OUf80Y8+/aQHVqlq0Oy6OyrN6tGtnv0iru/G7WMfQo1aZ9mTKtv5BI/PV/nJ1Xj5xIF4Z/ERKp
CLfQcXKwx/bcoHEiQxEL+PXfg6/WPa1p+btYrbTymgaKqnPe84ZososdsMN41D0ne5qyMbq3iPC+
oYxFyahGVyVseLARHVuRC1XLON3UXlLeW9Yy3UvNNA+ujjHhbibUZWsTSblJzL4OHR79S1W77UaR
bbSRPtTjsBilS6yLZW+TGHqTR+BH6FmKnpHC5iFdLPeBZ2S0Gz9KFXJsn5GOcAb8VNyhjGP+g6++
9nXSfk3FIm7xX+22plsDey1QMq78JS5DRhZVyPJ0dvos58feWxXe45Ltm8ZybvzIXj8Txs4LcuUb
mFJFaEw87h7TjiBG5P/iNZ59C0xZbQsXNXxggexsoy5pHzDZtQOxoILjwSzTtpWt8VrVRcqxgW1D
Fxijqe47P9LI6inB5oBunSdTi2XoOUNxM1lzdGwbH2UvdqP72K7ENrHiMXRyq0vQKs7z18aoogCT
wuG+dbpxF4PDfZ7wZdkUpevtyqxKQ7ttOeoyWSJBrOcAqVbzhBFZtGsbYAu/qvRd5vsVWT8JObPw
gu5KIyp3rjV5SIBQTndR61xF8KKuM5kZd/QeY5hFmhlGERRbxxuasK+z5XtC+7hzUqNuNpro8RPE
nLZ5Y+9LdkMr+5d6zv1dnGkPVdPU6jC1rfPdXNzFDgzCHtqgNrgO7GvzSITyr0rTrcPodsVVapN5
HiZOlCV7LTbnUFpr2W8UXprv86ooGE+MkLZN6uViE8lxsXa2coovizPXlDEET1vtWASZnjM7JZzQ
wLmxTwm8meJb3a0HMhDr4T53vL65sPWe20+gJ1Ox4dGJJf1aO/5n5zWtxoXNXthHLPb0qypOsl3f
UWFh13Chpj93pVWM+WfcDgZ3Uh4muSmTiZ7s6Izm7yTymqB2BAWWc2EYde7cJ81ydZ8H0mS0uf6Q
/9xSo3SV1HEsjiZhSBqgfzkxIZZ5ZIQFz3bazh2mwL/wgfSu4AUZXzTR4fodVJpKHo1Cm2E5oKnM
KNtQ1mAdWaXthW5jPc9Ot1YEFMyzVxUd//z9E+Eisag13Yb8NcuftpFZR3/KxZeybYtHjOwvIALn
Hj0eaMaaNbA2cScvWRYTE1ctF0eFc0/gOlq67YzBODTRUH76+Ng4eykYImgCPdzsTmfKU8EpMSAs
ONqrK9E2n1w9veqNxU1D6S7WpeD2Mw0ViNmaJAIXCeTspHDAvxDIYLSto9vklg9w3bn3s9Yb/b4y
0rj/WhpzHm2Yc2tqMzqZ+/Of75a5IL4ebJxYBJ7SgKSG7aBemdaxh4eKD1gs5+eYO98l5fh/rBli
DkiMgO4LUnjqARD3qm44Lm3oKtkElXZJVbwpTJEn4YAk93sOH16/sDusC+NknaK8WeseRlsgoSfr
tM5nO7KbwjlOJlKCRNo2zAt1afR55mtg+gALEmaHxZTwpD4eo2VscoCFYyEUJ01e9+GQWDXSIhN3
yXy6NLM7p5KAC8hbE8wBmLeebEWaa84oW4RzdFq/P2i1NIOaw/Spt2g8nbjhoMswUijqZNlhw9sF
emZYW+GTmPHx+jnTG2GUhPIRmitl3alacOr4KVauOcdk7uWPYerrvWEM1YufldG+1PskhGZ3qVE/
84kyLYCZDgGDbKHTxw23ZFQ1Rl9HN83Hg9Fqya4rRHtXZITifXx/Z9bPWkDSZkAnAx87mY7atD3t
tGQuEYFGiwO6mQ9vRbeQhvbxdc69UYZYIDccZUxj/1Tx/9nz8e73yiEd3aPe8KwDG3oyAyx6qzwV
XdgoVwuikiqwS5S1W7rY2Y6d4+30eHQfP/4p514pnylDNQrMNbnp7629cMC9PT91jmmn7DC2R+fQ
uFKEWbK8KksjWrg3psPH1zz3RkF3sIDj41l99f++pm3Se+QR19QnlT+jfTEepEjkl66Yq39nJkF4
xG0Lj/bVu+9kRyg0F5Bl0sRxnCb3q8IHKCibRL9whp/ZEfy15aA1haAAbvX3DSX4W2dAjuwIrU8F
CAvq6Mf4J+RRnoaWm11siNe/8GSjg5fAqALqLjKK03ldp7V+MxQYx5BhSaMREbGwTUum0IFBVLy4
zqXtwSWdQW8wrl+VDfxqar4oHRWtTorDf1Chbr20NZ5pjFfzUjwXsH1hbHkCS8a6UcWDshwszqK1
uZrGBzuqu22cJ8s+iay3nmr9RhR6F2aV2z1/vK7Ofb785nVp4VeMk+Lfr0FJfQHJ86gb6DpepMK5
uzLKS3PZM2c440OEvxYUcCqGky+mjGo7ISaU3XjAPWcpi2If15OXB02bzxtzmujSYkuGomsvJTG9
v0Ho2hymf/BYkOaTx7skmVcXmSuOmlrGcUsXiSOsG4nxwsz7/XpmKmWBLyMpWC1kTk641sh7Z+41
8yid6RdfMK3i6HyaNcsLQKguDfVZse+WM9eDJcIAmuMNv7q/X5w/d1mNyaB1HAXRS35fXeP1tpU5
Fmewz8ybSbnOjYZk9V5o5ed+joFY6qqHol30KAXm7HGwSai1KsfeEynxmKj+2YiGalvGQ7Lr9Xzc
Vp76buW43FZ+XAa9IMIVNZ55vzj+uI31krAHY4TUI50R8+I0uarT0to2LdyPJsJlTU16tkcwu2K8
qb4p6mIIOq1hIOT59TZXY7vvTOe5dpqr0ic1GID2ukXkFNgpRvP17PygmSEhkfG2sip5R5CvsdEb
yHuG5t7nltKJsR3b23pIY3zJ2tu26b9lcTfdZon3E8eIa6zFzd1sez1TGr3cEQL8y0zqKBCjnwaJ
kA3ho/Mr9lH+7RRFr0uSfNe9HojO6lQQjcXBV+M2SZNpS9DBVTMpuZPl+LlukQC5ESwgZlTedkEi
uBmqLg0zyl/wW20/6s4VXZ0ZLNlc73Jptg/Km+YdCeNdkHR1vsl4D5vO7uIQGzcZ+lH2eTE97Vgt
GIZPjvM9GX39YGMm/ompvNqWUbUn8xXQaRE3ys70UEvGnLzVJif6dHE3vWg+MV12H9cH0JfaLdSL
H67o7pauPjb9CMusXecqHQGrfvKpWZItX8Qu0/siTKJuIY8o1w5eWrxVJM0WaRM9zZrjB74Yj5A5
CKn02odYcw5KDV+JArlr8N8LpqL8XQxasnX0BRL5ZNwUMtnwpry9nVZ5YDepvWVKyOC1f0m9+M6f
ktBIyxrowMFywIj2bo1itqtJovKV+G1X7THq3Te3asftrMt9rYvrsnad23pu9kum7UZpf07Kgnji
Km2wMk/EoUHJHErPAV8vhUdWa/w6jCOu5sY4bmQvtYAqabzJ2+w7YUgGUPFwNef5Te8mb960ICkY
suc0BR1NYnwDdaVbm9YkqiOV8tNiU1qMZe4zliy67UCG5G6K3MPQjEsAOOFv3WHwwzHDwzThnQSm
0t+iPrUOjedrgRWNPJ3Ibg/K8MiqHhwCcKfsS6b8u2xwf1KCOsHgGk+DmK8x591Q0y67Srk8BlMG
I5Bb2LPgDpGejk8FeaRBksehJuzPpW/9cDsD/c+EE+AYNw8zoqmD1izXSozfnLz7LJPGDzGrYNTV
6ddjbES3saye+q77asz6y9ioLzhSEuBGguw2t9mSjdZMN5ObpEEtJCxFbi5gsvsttcZrUI37Qc1X
mpjn/TiYh1irryy7bLYSAwyntOBVlYkKjbx6nYfqySzkfLeU4w8H3GVrVl6zWZbK3wCLqzUDmVjw
emu59hKacdFsp8y5SmstC5IoSfZF2047N5/jQDZGsSHB+qtVuQCz7vKMdu9xKt0jM2fG9h1BDVqJ
H1kfydtcEAhd1ESsDHV0q9lptO1ixUJZ4i9JpP9k6/6JU9PLMLkmitHic1qOGfnmY7HrTeOtawjp
KtziYNnkiRQL4l8jvuM/iL1ytAdLH5uAVqmhgCjmfWvW1me/cNQtscAERC/zsWm9B6Eq845+8na1
aHNx3Nok3fiiGuybZi37Vg7yLfKXPgAfawPgsr0uqrt8FvrGyvx+y8b0WxKSfmXFRGJbi1hz1PlG
MqCtpXFChVv3PpfpDVLhL53wprCp3TiUceQSj0wKed6Rlt0M7hpZnb0KrbkWIv5eRcQhKRKn92Af
t50nr3SrO8xDpgdFrJ6EL38UDX7iqT0RIF23P2Ine1vVkHsi035YJuh8bfq/B9+4iyPz+zI187ZM
ypdYc7+WlXMlMtPc1ClJ3E17m+XOa2+7nzpjHoLc9R+IdEPytozqs+4MKdNBB2pPRtmMK9hr6kzP
KAK2ovc+CSdyty37T6Aqe7rNx+xlDRU7sD+ZO9E6w42LNcpNouREGHLU3LDJI4dq8P5k8i9I4ki8
DdAzXAQ6pFusCaswd7VnZZt7JyLKeSiNTwjLv5hQpztWdF958ZU/jM9arN/haxf4c/vM0fMV3pwd
eNLddEBZAqOGkIhK6sJWgq7Uhr2t2vQ7hMY4FJIf2Cj7sVmw8ZkIEphl+TKldYgseu+O/pb2iaBZ
AIx6LCfQQz5tOE7lrrfjbbpkErahobais6cN4eQyBH3GzTqzwk4noa6K77umu5+b6N5Ji7vZgp2Z
JN0DCmty3vTxTe+9p8FnG+qVrHe0sZ/apuWvcsXtUOP6rds4agL4BnFmf0pxBZza7LPyZBHiCPuS
uQ1B7gystlpi7ZNFf1wwSGaf8W8Hn8GsnrFyRs+/S8py6yzLlai1O0jARzxffxBWeN96w89oMl8j
ArDNyvxezkoGWqXtExF9ofR8KzuckOvSCKxRPEVjdRBNeeX2ZJcr2ysDgs4eRMypgHToW9/PTA7T
mmD75ncUs6v3jvnmzNGrqdgIZDTtjLbc2wM59AveSnv4uXagt+qQN+K6wUi04ICrMTcMmsYVgWi8
Zyd3kFOWnEhNld8qd3q1y0WwCs3HssFVMdWuEUM5+5H8xw1ErYPfa9fR6CybRfPMPYZMZgDke++N
/pdR+g9aZjMPapzn3i37QBPpSLA7TzMr64fETeIwaqNHbBqtQG/MxySvdy3HeOAt7duEkMXgvIU5
v6EcOkx2StY4ifV5/xlzk308Cz+c8HTRDBNTzf5H5RnDQWnalVdqYEBmFdhu9MvUo3iT2JrkWyHD
NzXbFLMCZ7kmf+4+ztcovdq9wkis5ErK22ieKvexu7hg1PNDQp8dZJ74xVvzgjbu7uY4f4RpGHIu
3Xa9ZwT4L8oQQHmvJtizhRb/9qw6DczMGW8LPxJsGo4Zqty+qexY5viVkPrEs9FuZS94ALbfP8am
F4ejOTH+Nvv0fiy7aFfp2a9ombKbnIzsTdZUL9RcxW5olhjpFI92ZmeMipGjmZHRlsbngI+A3NAt
tgG2Qcm1XznpJ1y4vwmZZeFUxPNTM4zhIKt0VzvZr7glSMOOuzzMJyPb2xB1gtZpi3UJvynSvyJn
cm4k5zTBwE52ow0C5sJkZwGy2ys1EI6hhlLfN44uw4yZ+qHoWQ6EW9+UrlH8mKsaMxotHY/m4Onf
RdXkj1pnjrs0zu5yoZ4l/MJDbGRjMFD5XsNpvCvQZBDqXtRblXXWxlHIKJCSDYecgLpjZaI9MCJD
7Ie0eIHcZQWpZ2y1pv7WjlW2zY1OBknTw5pS2kwHNcah67BNd7VZbynsGUrlDDv04mkZve+Q/Nvd
lCUcnVJEwRyPwxZdhb9dYv2Xu5i/cdp9HM1ChGNqjtsMa/Qdpqo+YfOLF6h4OURwJjegS02oRr27
GqBab0HivxdtdmPmEHXqrOLuDDkzkfWvgT3Q1SjjB2ZIfhBDBYgYw7eTcWf0ehXQFA57OJ/HPHOr
MJlxDOAvbZzmC0P7b6QUfheNhDYeeeqmL8W0Ea1cDvNYbataP9REEaXpkJDco32rmGwHsW8+jS6W
BL42sv3bPBt3lnuVWOMc6rX+LJAdU1Sl94vSD+28/Gq9qd+0jfGA/Akzg0UPS+zt9uSYxJ8gMhb4
t+AdMY8oouJIysAxYfQhAcNDutiVWvsZVOlVxt69BH/ZTH1phGVq3dXk/Wyl0bNFuuanQbpffdmr
UDa58chiSENT+o+FBrdDGioLZ9MgRsvHjlCk/mPmSeoux6z3WtsfbC891G5yZWt5eucWPtRwa2DY
XFsiCsd+6Qn0qqeAA2uPPrR7GxrttlrA89puJtWly+PdMkw/eIRR2E5aGipleTu7A5YHv24CZ4rk
pljchvK4/TQbDi6ZFrzBNCkf12DaQPF67Ya6qW+bJNByd1OJ7kHX6y0ACUPvsjqWizGHhMsdZ7Sx
jPIi42rq7Tk0q3bYpo53gGGyhGVO4Ja+WBZN/ZBte6f+6Ve5cbBEXweVYlXGdFz7wp3kFVysG9/W
SC2hUdLXweUm1/ruzsqJru/acldYw6+8t2U4NrxbgcLLcjWWrIkxFc76cBtS7YdXZ0koyxZltHYn
mo5tL/a5bfV9qpbvM4uNgyX6ha/eQKnUHpyhc67zprQOhaBqt9pBHiE9bTukxG+qFBu9i6jH5XFJ
pjGY9P6R0QD+4alw+XOlH4ALPpm5KDFmEG+lS9GUl8nNsgqUstrfZ4P5BVDFuDdmaGwcwgd94IQF
4D+0S/9aJpV+cCtb7TITx/CS7ffgYthTqfJVdKZx6DvJ2i4YTSlj9D7V/oIEosmesz4vg2Rw4i6Y
HY+Z89j/0grMsvuE0tC0rg3de3MHBhPeotgA+re4M8ygKTTzujL9uwqr7QO48B2Uv+selDXsq5ie
c0gmTrdC36Pi8XYU54/DQGJc2UwcU/H0SuReH1BTfnGH6ZITzRkRH64jkALoa8BUceD6G8lIJ6N2
Cq8zj/OSV/4VQXRu9ahJEbuBQKHsXVdq5JcWUWLYQTtOrnY7prX7CDUqT6/L2KeKIkTCvoCMnfFD
4WlBcqPkWG2yThEdkUdja0+5dTQ5CZdA75y5eoC0BYsVXco33KCb4oE0peUnmEr62+wKWwtdljLB
r46uLSEF8tRvs8aqV5fYauyCZdTZs5Wn12w4he09dixq6K64CugXlETvYUXsgeD+gA+t9ot/4PT/
wOUVMzOkOAj4h0HHC7fP/RtlEexnkDgVqilBQrBo9d6auxiBRtRceHp/bJr/hlthA1ooQFEQCxeD
3r/fahy7jTHECJkgO7Tp0Uh74WxsP4bGoNrU/TT92Qg8S04VlVM7fBpFJ0EADQWCVWD78TY1epoH
JbSxaQcZm+Q2vUrYtTqX1xLAjW0tjnwqllYlKxQlvSHdRRLbs8BQ1vxWt3o7bQn07uagnDpYdg7T
/nIb9cTvhjSX9qNFwNId6Vj5d8co9Yk8UD3+BlJQ+hv4qWUduoOJhxbDxiKjRp2kTnpwOb3R10Zf
ifgUerB0g0eR7mT5spPKajdTF8vPRM6thvnenH8lE1L9yj27tNmMuzxCUQTbAlgZ7kGgFmK/Nxm5
huzlWHvt69Ecf07T0soNcXbFXjb40tf1NN5gaqh6WO1LzzQ7Lb7Y+eRre38clAvuYpX1Jq1i86pq
a3sOYpF0+PaA5Ktb8j/qNohT37uqazbKjSSWOg8To8UZ6WM02XwPsuN7tELJZN8J9Dcnb13YvVUY
StrHRbNLGTpaRLClMeZzuNT4WG5FpmZ5C/BffCePJeEm58FdrfXy5apwCkxMZrtp17438bZt7I/u
oV8Sx7jCQqV41YuleZg6T6n7oem9NKzkHC0PXSfyhygCH/j4bs5Ax5AZMSr2PbwS3mnx4qruZJd2
1jFOjORZzwExQitWBDN/fJ336PgqI+IrYVzn4cm1/o7/fKqtv9iRCQHriOmhd0eiVX+TGkX8XAFT
uOx7jMU2Ixw0FbQSf6YLhOU/YS0nXyosBYtoXBhntn+qgRW9LMjJScRxsiGh3uMWA12yNqENFjhB
iUDzm8h7IO7SSG6YqjovbZn1MyTjulM41oz0D2C+QxXqMnGpLL1E26VSN+Mb1dZwvSqw5+csdSr8
dOM5Nb5YrSiNLfepvsjUMp70pm5+IQ/IytCciB2mPDfKbBO3Qyf3Avzhiz4xbd+oJvdlQJi0cd8b
RdfdIhy0tY3sOuMWRErcLcJfKA7zyfsiRny/KP+r6LHWdKx87Qp1ajhDgxehGLQ63fXLEGMnYGhN
9Ohajve9B6PMDspuZieYOv7fC3PDc+uJuSEzKMxK3nM0RupB3WsycXTNEn5qXPdXHo7oF6RG76eT
0BWsVYELhZAJ28msRSXQB8uiEUcDwhFSpr6+T7rSOIhOy1CMSgvO2aAuTD/ejye5KKNCRiCwz1ES
/L2ES/bChdmDOGZaP25iQ5sPmun+TpQa//0hch5jW4LMj5TqU9nRQN3nzFNpHR0Z1fu+SsZbNKTW
hdPzzP2g07ZghuKHjhrtZCxGUuMoaJrUMcuxQd2kk5X7e6PD8ydwYpTUh493gDPDI4tXtdo52mjD
T22SKRTq1FkN+nW4iu5LFmXmz5YsbAf8zgcqsBoZxcePr/mHjXXy3VtQqExk/QYTc8f4+51Vcbs4
Za2PxwyAxMPFx6gL4omdJL2bPb+LH3o3N9WGLjPLrpIpr8ed3zWEcMLU85+rInfaTUdgq7gjDVH3
AHXb2d6g2NNv23KYu6+FTQAKM462fxm6aKw3Og6jWgBXnDgef9ZoBBJtsvrfhcrL1wEiPdh1UsDs
qf3J83f51DEjkbZS6eduqmMI8uZAO0ZAbGJf2IPPvAGbGeHKgWXW9k6OgsdrZpKlOB2naXwhZ3mk
wBb47CFA6pN/Vx/ydbK2VluhVZp/8uTNONHbuZCgj0XDsLtf7C8G2+uOaGhsuIw2ulCMnbs5PLFg
ABqcL6jY/37TPf1PlaV4FLe+JTGHsJOHGtCzP5TpaA2h6WbRfKES+CNKPVldNl6CTNsxZsKX8WRH
GMFHNRX35JEZ8zYS32AfHbolf3IxmabUuwLJO8hM7Cos//t15qL3VyRq/x+vlT6L4NHVzfg9bcKD
yKAcUtFiZwSHnYt5k+jS/iJtjSGllV3yMT5zlMOwXGf53Dn778mbdfU2F53F9bAYlbdD3KY/iMOw
GIA24xGDguSby2Q1dIpCbT/+nM8cLtDkSSdcW5b3ksDBlipfrA4fag7jDYQrHZ8j/1K2/LmrCAo7
su3Z5t+FY7b4xheGnpFplMTwvTNPZ0an5Re2w3NXoXZ0UFEhcjRO04tbvxBT7MbTUXKo1CBhvkfU
Jxndl4Qr56bo+BthBYhUnUbplOsioqRwrRarGj/TU+d32hN8eGcXsZ48StfW4Cz3eWYee7OLiCps
KuNRz4bstyiVu6N1FhCeckW5EBtpAmQ3t0Z8wDTLRWgks/4r8eHRj9Hv8ptu0Bzz0fGVoV3Yx898
3Gve02rug2flO4KZKm2iukcNYUU8LhyIY3mY2DivrTI3f1StUF8/XmhnjkYkA5DRcTKBX3dKbLUS
DJ3ZUbhe6/2aLYdOwqtvR8P78c/XwckPd1qXTwlO68mm1cyDpB1Dd64aQJ+oF92+Q1YW6F5RXyiB
/5yvJ5sVEghoMIguENSenr+T0WAkuljrOEgnaLMxhMj3cnZGGOkzyGSwoCR3tkvvL/5V3laTeB4N
c2Q4jh4rCzX1h/Ku+zmjt5WGfYWGYyLBOm4dwRRrsL1QKGsS+48f0ZlX/0e5wfKFwwO35u99vZXK
E/NqADQbFcA2AnP6E7M6dMNsPcXrQP7j653h4EHA5RBhiwNVhVT+9wX7kVG6trjqaGNMaexaR5U/
IXS+6SM2woFo7bjaF4jn/K2Y+/YVV2Bpb81Uao8alJv67eOfc2azpW7B2oLaiQrmlLtU6IWrVZHs
IVa33XU85vZBThZkAhBc/RZodm44TZcxdN3xUrDFmUdP3gR92xoEu1oW/P0kwMrnph/c7mj6+W+c
djY9jqLg0sidzZnUtX+/U05S7B+oD9/bFXSTI6JoVt2RxD8UUYhb9J9xMuRvctI9OBhdc2NVvmy3
Lq1ZE3588XO3uroWrTam5MGcxoW0vaJGy4oeoX9iBIMXfW27cZNMYIa5fsln6szW7/IB0k3Ao4Jy
fbLCPG1pOt1JumNnJhnwadWij5v8C4fluZWDLynGT3iU0SWtPdR/Ou6ZmOzam8ru2EsIRlTIxr6V
ptgywZoZF1natvdRtPuaLp8+fphn78+gRnCZ0YOVnOxqMgK2EHLoiDhosMNJyVAtK/dSGXKmBwRM
/WNM7/K1nrp1MWWCV53wZTDqHgkNz/lGijkOh1krNyyRr0XVzxcInedwXF4YbA2OBlbq6W4ERyi1
Co9LaUOr+WGTiMYI6q7yvq3mJHqgZZjNhtSnpb2xGFP0e3PmdVOr5MaNC80kC6smbi7lK5w5ryiz
oeFAHgaZOn3XVQ3WbcmEn+VDNAyipIzVkTEIs3B7tDPvwnF87gVzMcb6dMOcyyd7cmbhm2lqfC0l
gvNtNDhot0A2Lzzsc98kEjcX62Qe9LvQiLjWi3qZcTDCXfLFL+AcW41/75uvZqJd8rW8cK0/to3/
+ViYtmSzW5f90bGSJ8olGFURQGtlPRTrcOzj7+Ps2wIi4eOnXcGR4O8vs6omZu6WQ7hOZmFAakQN
Yw78hMYlzCtDr/59byNYAHwcYQfn2WnobzfnWEWvH0om5uXzOqDY6VhiXU8AnA96YV6yen1/e6uI
hChjis01neLk8297obw+8/GbM2aZffIzd4lvG9usfqhpGl4/fpbvXxwrHntXOLfYyr5TSaH2Sihf
k+Uoivy+FokKpmTZxPFwPxWXsNIzpQEyA3jEkF9p/99FlbdLpjInpyykuxXFZzsiFaoK/GXS1szY
ngLezQz3Can4/NOfGUdssrZOfmgEHSGqz/jXhTPzzKPmGMGkA6QIKvspY36SJkbNpYl5MgSTLX8u
QnHtLdtFACV+/KDfHycmTRe7zNrxssecLFozMUGkel0/CpAQ5qD9HLZuXW2Ej7ef75cTAQTEV5dm
21yoAK0zl2Y2uwKK6FxgcJt/fy/x6OGY0fjO0YqzPgr1QVfPVZvATzXrAsW3G9mwUkBvbJyLE7W1
jcRCij6R57sr8NP/lgol+9vBlfgCEvnT+dczRovaXqg2KTepXlXjZs5GhqTT1EOp83O1oULUc1jq
9N0ksBot3nvNMJSvi4mV8UYNZmIBBs+Zvvfsqe5vcm8ypiuurCGXWISdhV3im4fUT4llaEsfRF3H
UuWK0awYsDuP9c/G4M+XkO61Jvu7ysdFhb1l/dgt+x3gteZfceDMzlEJyMCdjJZbUjGZz5aZfsMo
vdmluoP3W90bT3GK18PHq+TMgqSi+eO5vIL87sm3b6Zeq1XmKuGoluxY6PBAR9G3z2PjXpoonLlT
Hy0OJ5BrAvqcNtAYSxJUj/L6iNl88zlKdP3TpGxc/kueEJ6v6JTIbtDhOXTopLEKSb2Xj2/23C+g
nVqRCL7Cd65hsOmgrajEA6Y15mTDo29+2XrfpRAQmVIZavIPMHhMPXDHdTReZ2lqXBCynHngnMQ0
xXiWWjyN9Tf+5+BqPBDcAcjv2MCj2Yq0Kkr45y2cinmcLpmxvi+5ULahbkP1zVN/p93T+HtnU6be
0RPR9GRyg0PQF9J5WGKJQ6E/MInAT1n+++m8XpciAONkSubTuBqSccp5yk33aEEOQA4eawVCEXNE
Z2Eaaf4oYXp8//jdvi9xuCRdj0cUqcnOd/JcR9K5afW4ZOyNxgNRMsMti9u8cDSfvcq6chBvIKd6
ZxBUp7jaoDQ+pq6z3M+Q4h5bH2H8x/dy5oz0UW2svnqAhKT6nawRmWajX/YuTGDXCMzBtsOxSurr
eUjuJ3IRLvj0vL8c9cQfQgG7NR3AetP/WZJjU0LuNibvWPWRutZYtXfCWN7omNPDUFaXMP73z3C9
HGbuawAPW9/J6dDKOW7zcvSO/uLWtwZaTxg2ib/7+Bm+P4P4ncSV4PiInutdVHyOAWk2xSx9Tfpm
CKHVvqK4UaFjp+Vm8GCGLxz9mBPml2Qw5+7PZhnC4wW6waz/78c51SISk8YukzaWgV4rNq5d8hg+
f3x/7/cRhr9w8aCAsRTRav19lQQOo9/M7KbN0lj6VtcKu9x0jPKqwI0Lypd/vxyVL/sm5yjMuJPm
VKxzVctPfYAvs8f7QoiXHlEatGT6gQu3dubVsTvTCrN5UEOc2s16s+V2XsewUCOAtdih98buwZ/i
4dn3o27azK6C7140ee/sauhT/r/fK+gN7B+TeBB+yclWYldWsqSVjwGJWHRYw/6obRz88++12Jsu
edD8mTn8XQBwoAh8gnzBxvJuqhcbjYYLdGcfZVwV/reYwL9mq9WRFOBVA5komqZX9Yuca7QjxH8P
ZkjwUOUGEkzG3UzpPO0WPE3nrU1Ozmdy0BbvsLD+7IOl9d5DgwXV06Jk1PyPs/PYjRxZu+0TEaA3
U5q08lLJ1ISQSioGbZBBz6f/V55Rn7pCF86dNdDoTiWTZHxm77XfGVk5/W3lDaqHLqlGHNy2gQdr
ynE5RlIHP3JMcZi8Sr9HOW8T0kV8teit/3lGhnOeF47BxIGX3H8yav7xwtH4XzoL0oWjCf78FojF
BOqaXUioz1LbsyqaUpSyqvvVaznQq3+/k41vcMZ4VTmXLoeigwHwj5oHmXrrsqX3j+ns9Q9jKtI8
HPStvus1IIYxlWuOmHVBc142YjkzfoXWuHgddJitHGKR21dKVGncVvV4JRhpFmHqaHdI4L7mQVcg
7Id2CNdlwTOvAT7uFRmNTu2U8TQOP/B4BnGZLW609Vb3LCsjDeGoGK8exKwq9HL8Ki58l6To/SZU
bCNuZ8QQ4WK3I0nHDsqfnH0nwMl5N16g8alR1SgbU3KXZWoINGGTis0UR13RoDyowXwkphAIXse1
TjRDDLGvZd4Ba1EegmfU8Li1c+ylWrsbZS/Rf3t90tpNDvuLetBfgy4ydISaYgVloyMSDnN3Jsnm
kntimt0dCZgQkgMEmtlQd9cZP8mOCiA4LC5fHw2lfbe0y0ON3P00LP4az54WXE2kGyWT0JeklZt3
qp02x9MzaRHX37srUdbFwqq0H96AunTFPcCF1Np7Ta3vaz47u7yqVTyko7joQjvvCOlqi/NZ0zFE
tHrSCus5w3OSrNjpDxNiMBYifXF0gyb4gbNnDL1q8N426XyulsKrt1g/IedYUTpnTqIRofpupYHz
kQsRHIuLINZq8Cu0/oA1wNG84I3ZZHdSwXjTAMP+TccO/oYw1D7KfBv4btFvH9Oy1T8tiRVkdJ2L
Vqz3j3Jq/JNlYm/qecmF7jQzytebKvJTvbgXoltDHF76zZgaxRtQH5UwRq33+qhNhzrzyiOC8WIX
ZLZ4ZPFtXHWT0Z19EgJhQjVS7Te3SSNnqBGipbqZVJYLBdt99GqLm6EZzYtHzUwfIeVPZy9tP7el
+qSx0fYLKMs9VhY/mVQelKFbgsnz6xa1jdf2yboOy8M4qydbTOvJaXU6r6aG7DZ0Xo89YXPeGtm2
MSDZl9WtRJL59TtRhG/BMoq9QyRblBuNl/z74/zNaXsB82KiJawGdckfyhJHWUrk2MOPQ63bSdGK
9CGArfyXZcz/W0gzZv7Hp/zRTFdrakLi5UwXAsoGYEDO2qVsl9DxmuWj2FAI++3yt8Cjb854Vk3U
tNjrwcr8uZJPZbpMQ1/6JAw5Y8zKotzVvV09+q0z/eULfvdRnue6F6ewa4ID/u9yosuKCwTExl+P
WRd9eY19TZOm+xJATHz495/sm/MdzjFzT0jcYC//dNm79opjKwOD0S1yOTSDCxBvFSLasuxqzHmI
zJHLmzXq7t8/95s6lx6S3o9d2oX6dvn3/zh2SvLVgDd77tFBqBd5PoYFWq+mOAatzjYcCcxfBDvf
3JvEDsBLoyXR6Xn/KJo0qr7WNtcAOgQ0ragY2+yHV9kI8//9i31zd3oOIG5AY2xCaC//+4uJjPRT
LagzfBhGt+580nrr2NBL9VKtRRbs9MLhikpRWH+7Q7+5pNw06LqY6VEe/olx6rLB7bLF0Y6ybYh8
m+muf7udA10tI8tExZpp1f9zA00xD1CIqp5KgJiR//6yU93hPWgs7TgO03Z2mfCffFuTYeEZ+l+6
vW9u1EvvoDMyuhBa/9yLkNlW5ELify4Np7jiVHNuRl608QRWJNbGoIlX1vGHMq2K+N9/0W8eR553
eHtkO8CT+vPJz8DHATkz/OO2jcMt0a+/qiWrbnEZeK//H5/EgOA/XQSTwss1+MdDsbCaR4TPm61i
OngabN6fTrf0UQDI4y+36Tc3C/s6/6L7NnyWd+Z/f9Q0GEGqz4w+cKSSnLv2YzGyp1f9x2wGKXRf
XVv/lvX33YVEGqJfBBXfrETdgi246a+MfMzt4skzLmWXWih5i78RWL552uGA85ZkcM8G9k8RYKOT
ASEzPziOmy92JnPdt8Bti7/Mz7/7Qmy0oJrSqAPb/qN4Xb2gRjdepkeMNzieYIcgKbXSWT56m7CG
5N/vju++EwMVlnXMBrkR//i0sZ/8TaDXY8ebatcBCkQMk39NOf/uxvjnp1z+in/cg4OHKa3q+BSR
OqRWm0WGi0r6hj0S79oZz8OEQeB/f8KYwv8H3w7ECy79f39mmtubPWeKstEtt1fV2F0QTqkxRMFU
LH/pdwwWbfzv/ujySGBD6AZslHP2Tw1WjpBH1CVnjzsQAuz0QcFAzJpnO+wyFJxRqtsLWpJV3gAQ
MM5j05ll3MxmGtmZu0Qo2HHMj+W60432E+zgQ+s5e4NclXD2MC7PKDXjuYXJBSD7tXazk9nUD2U7
4LbFtMQke97ulTKupVM3t5NuNYmai99QAHCBB8M7iQOfTlnXByz6X0Zf4nPemroBfV1b09WqaHuN
0ip2Cp4vSfCl7/bRkk/SDQP+GCNy23rEjOOnQZQWRr7z5KR+2KvIfuKVl36Ukvazr1qm/oE1BvtM
94SKN8ts9ig6aGIzJnWq880701LWuTPhccgxeF4JJgW8AbOYFDQ7DjyM0vlqk6W1rA++ntmxVsId
DhEU4QzKlnn4qfAIHnQl9ONMWuSLsW5ZHqalDOx4yJvxZurH7ZQCwdutmPKjrrey40BW+G0O2jVW
OCz2eg7CQfmN/zrqrf+DR72mIxtBAJRO+tiPEo9hUeT7dFjfTWP4koxb9p2YEt+tXou1yfegpvo7
TbnNuzmX4EhLxhQHu6RnynteqzAU3PfKIqnCa8jLwisSDCcx9UAby6bYF8tc39W0NyG1hb5g/x2H
XTDP63HLnOK9MIZtP2ZmkbRFJWI314PjsNrrYW1w5NbredFM7crl2UXStw3xOpg2RFRd5SQkz0tC
QZknlTFVMxyHAlfJ6ufZGSd8fw3rrX5DrdMdxsXMDqvq00SpzA9zgy6AH/INFGqlhV09B1c2XuZH
odIaXaGccMJ69k8gfH6c5qokhBMo51yB/KAtcsKBLidp9SBNiC2Xr6nK24OLheQ5G9LquGiGsctl
595NS8dgekOfeVukvQFnxdOfPU3rHxo5eY+4+++1dATM6lRd7Pd9cA/ITA+noHlZzX64soSmnf1y
y24GCs9IEdMRaSWhzCzzMAOs3kg4fO7+0EBVfPauNWEiRpbwUZXS3tuC75m0QDOduL48G0nnW8Wc
qIbueRuqMlnKuiz4qlv6RWAkCSdWKp+sfEQrihfavLGprj/ppss7/rvm3G1Q3GK3BKYWVtM0PwPp
9aawdB395EtTRQYqmljHHBcX8KnthFPMe9xEy1wU+PYxH1XBLGIss7iptwWc9ur+zBmfXG9KX29s
c9J2fAK70x4715R65U+6L3xqnndajDk4O1ia7zlc09+u3njvTadycqIHpZ1zikkisvXmN69H+7Hd
8nVXT2KKe3d6W9LZv8IYOV4rC2Xo0MP8NXDuPW3Z6sV20VBNBlkRF8WqR73Z35ombmyikdVNw8l/
NQo87XXq2ueq2eTRHDw3NnrRHIIAp6ucsrKLXFxXTwVNLa2jyq+R1g2xU5vNmzGn5UHL64G3zdTt
3MJnQMLjeIO//64SuvNOymx9zZqKaCKlX2yhS2GHAQVT4lEvRbiXUHSzYCKmCt4q61zKCiqE9Mj6
tdp5ZFAd51ZUX9uEMz60V69+a4jJu5l0HbN4v7DXB8uEy8TWp5ROBGd2WAs9i/huXgwffrBg6Iwf
mVyLvds1VujklrsvM36pcAMyvvOtmjoqLbPnejbF/dpv/d7X2iFalsLZmxPwLJQ+al/PRBFi8F7L
U1pU3ql0UW31lrU+GKLi9dsb/nIPxsTCLp1rN1lGBi72937C8i6hmoaWqa24XAFCf2VWnznMBl3i
aYwqL7cwlTCRfCOTJ0AiBb9IkPKyqQq4xUqv9uZoYBVDm8WMhhz3LmzJzSoPpTd1MHUddUC+0j85
lI56nI0td6rDS/G8GhVfEDk6737zN2xg45PmlUfMYKqFGb4unC+70uTt2qvyVOuY4FdJ1pcSRXAw
Cqd6mebO/pyZg52I3pqism8Zhljd0OthOeH6iYD2i48Zi+w1jfFQIbY17d+VM86RjmH80Cx69yD5
Y+JaSPN6LZUp9g24HHfX5cWWOLwSLkfXPJsR77Vm32iEcGkkSNxWPME11GE7OJtLQBBNN5THqheS
M4SUIrWt3m2dM8MPOyc3d26Wkva1tuzpDaMcr7OKvfKcOpSvqe36oJVxKYRgOqfDOM6bEVJWMn9S
nfOuyHf8tUysUQvP1A7GPL0Gei2v21qrnkvMcuFgeuOzVjj+GBpd3t0UDbpYQpub05SujOZy9VNN
7rLvLYgPwaU24Q3J4rvHy6RL5sCDXR9XC+mCncNayF3ySRv4Epuj7jMbrIvhc0Ab6bAkUgnt0A4A
pDlcVJgrH0rS0t5Qz+7nEft1zVCsqcefdbZ+jhbHbKrlR4Dgo4RCE7zrc3uzaJobNVMJdWQiUS8o
30yp/65Nvd6Xq+mfnIsVbUlrDP2F9XNZbfghEofFue7G9LrN+aWlacobm+AOYpTabbBjfUCLutbr
oZ2cXyjxCb9JreqaqQjIqmmwoO+040FYnXHyxfLhFtsrGNIEq3xzv1aFCTsie1vNeo5ps/W9NHGd
z4SLRiWBFxXSOTGdVcZ2mYCBnKtMHhachOmXvqgBieJm7OwKXANUMKMDbgdVrCvVDgivxSTRVYfS
aEQ89cKmH8LVJRWr0s3vpwTp9m8ro05wpvoEcEiP1DiBCOADI4+6K06D5q4t8/vBTfsQWmrc2r37
xFmzQvFIy8TBOxNUpPxErSz2crBOteWJICwy86um4njyV3u+6rGBRm5tZ1dFp3MIrQuYDh3psU55
mJGtHq/SbSNRB2s8Ls6hStf1wdGs+aoUkqec2BoQLT89fdD3uk7lmQlTJYxRWwRgm4L4MNhhZa4f
FrYDjGgQtoMekKVujTedvTRA0oun2R8feZYhAozV9WyoYt8GDWRyzVSPbj2sB+H6G3zpQIeG4Gvi
dXTUg8foPOpnc9vp9sill64Xsm4prxR21tgaQdbAlU6P5pyquGz6F1WXp7xoy4PDQr4KO6gRqVap
O1hP3sMESThM+w6bBtCi3Wot9asaxHulXPNAzvyQKHZkEd2niTFWcJx0lFSD1BjWaV3SaeKe+Tkb
b+I6CPrrXjLm7rspy36tfUBgNyUfkPH5vR1NJyx9rKmQKZCrpI69Z3ZTo2Of3yA0N7tuJvxX66sp
ghlVRUttNAlUuPzIU1kcZaPJCIevFmuBwNJsaHpciuZKjuqmhpS+17Upg8gxnEtVSapKr7sqK1Nj
oNzPgF8MeeW6CyyuznRjTKvdHcPNdicW7MadiSzEll3wmra9f7Y7y9oFaQOUccm2qAf4EeWeSf4R
24Ir1Yv0bHSDdq3plRu6wegfWMfkib7Yd4zBAeHwa0SZhWia1cL423S2G+zgxi3rjzt04etTsMBg
MkZpJCD4tghP9a3WamXISiZpODhf6Qk79vkGyRGt4wJ6WIfzhcMcyVyWj2vuVfFoWVrI0NGI7TSY
Qz23sCx72oflzvdNlr0aChqPws0suv7HVILhrZbCjC6+o7JfDSNcfFk+NQMvkIrt1nPpUo5kzaRf
zQQ94gLN+fFEOlHoEZamSss9T9YGi8/GcM0PPYWe0oHk5It9svNhYu21/fDRfJah11YOUyN7TTJW
8XFhpvlh6pVzu9Z9k2DP3H53bTBzLTJOACo6LxNf/kUyFZiXqjFDZog1k7asTO8VA7KrWjVDpBF8
veO1ujyulePDQxo3CFDbqVDpZycHEDRDN50Fu4OrTDO7F5eBf5i523K7uVQPvmY9sJc8aOV2lIPe
J3WVvw9p7sOvce9T1VIoTIX+1Izc89ogjL0/lDtTl5IHXbtUmfUHL/T87AWQxRrnWVv9Z2Fk/q7K
5y+30pvDYHkqWkRaRa033OIVGHbldtHAcIpHXcUP5jUNQqhVlTCy0gpIB+/7ovDOJHaOZ5udmakc
D/hOOyUy9cHOD94DYL2MfVHxsXlrd0YKyprSK5vHVg7BcdKG+Sl3QcyIHCk8/XF71oOsQ2dTOoet
nOQrYTDJwPaHW8u7dlTZP7lOf7VICxRqtT5qCneq5iy1CstWzI/zYJZHl+IgDpb6XJXqpnDcL1to
P1p7fZBIMnhrlxjmLXpigGbNbwtoR1w03XKQZf7g1ua+wjYUbVbp3XTpbCRCH3+yDqWsMcntdNuq
jBXcyUhWmMbtQC0hgsH7WlFI4blRke3lPzKgCpHWLVYX2mp+KCbjiv49A6m45BFlKawiYFCnsTQD
ThBCPyn/f9TqwoHZylu3NF+JGji5ZnPnFu3ODUi0Mi6ElsUkgSAPpiqR3kJcdV/FpElc+qn7jQnA
zmkq+8YeeKcKnzZBmh7nv/e78lv3rRK2FVptdlcycwD82Jtnb0qxOI66CC2X7tXe0Dqy+7WA+ThI
nmRa33j2TPwDcwC/CxsfjI55iVIjV/mH5vuvjvKLyMx5VfpVdrAyCy4kSBk6zltPL14MrS1odVUW
O7lQodCN9XGmLz1sczWfiAvbdsACvZ1cJ+u20XgKzEr0521scGtCaPtoc9kf2nVyI99VOsBDX/4o
ceFfVRA8/dmxEaT5bgjAK420sZa7FrHP2bbkz41cpEiUnR9uVnUmnoOQJIp28GNc40r/1TZ1vdPW
5RH8tJVsG0Cdzh8c7gx5gDA29TvikDz4TnZ/MMx236r0RqrutwWwqnF09+CvzjNiePm1GZZiVcD8
w2k1ro0w1oB704R4MvuR4jAOh1Hcjcq0Xxaa/SHcNrc6N5pSsbKndtc3WqyU7cWmtu1qo5sPuQg6
VhDbx6gmOKkUr/Hc04OQSlNAdef9WxKzHTF/n2Mee5h1K/ebaVPL0A8++l2dnUtDLsg//Cdskz9r
8KicWsMvL3Me3MK+xle4HyXwG1gw1eMgxuHUpu3OardsD2pG3eNELH/Qxr6vGSDIKq28cPK7J3Sx
RhhYVbNvobwDtKyXfZCOxLPqSBJonOmb+pyqmH3YXm+XCV8hq2nez/Cqhvy0uLw9tExesdmp/vMP
ftU955TQ2uh/5ot37c/VG6u7x1UaY5Tlox0uXfUwLAaWJmc0bkGapOXZdym1VWDVVey4s4rqpdh4
+Tq9ee3kgfHcFqJmP9rmz6LJ9F3T+frN4tlnuS3uw1w6UT3rnC6Wo3gIe/6JAe3T5hOUV9u0T1vq
ODtXrFVS+H4ds+F7xh/p7DPTW8FU6SejdorXrJN7Ut1PZOTetZSmD7Oe3me8UHmGtFvB3Jz8R2u/
WCPvk7o52Nlc7nVl3Qe9wtvpFC+rs+rJYLmAlPTbNANXNY1vvtzu67lyIJk2buTIVo/tarufBBAJ
U58/Lb/s4jWr7rMic664XhAlS7wJHGt2xDJ6uehZu7gEX/BjdagQFhPdz6g18w4vXBEGTWWFg7uu
V0HXjQfkQg5zXGUzSxD+g4EGINasvA39hRiKaF5WhhZZCtdMe2gK0+CLla/oZedd19BkM0LVIiLC
H73J88OgEMsT8ztwF7n80VVMmFpPUYmatUwgIPgCLCMsOBDLIxnJW/lb2mBStZwqQwID7Dv1JS/U
UeEvvzJ2oNdaPQ8Jok9OZvCsoSRzIOSlUR+8LP9oAO0cZ3ZQe9nNMoGBd9uhRNp1Q3tnyqKHyELC
Rzax+W5h3oRIWRy+v3mHlr25KnrwLSLVeLV31LSN47tRsbovxVAYoeNRxS+pA12MmtRil+UX1RHd
WsAbUxAJNVjnYnDLUIcyJqZFnTKUgQlzFj/OSIAJ80CmEfD1L6tz34RBTz02U0J6AZWNYeH7whrY
M/TsdDj+jluR9WWJKxn4TO/1S6Csud1i9R6jXhOPYPOOPvBLmDPlZ4u1PcmEBiE5N/0qznDxxV7W
W/smd+BewpNgQsB8E6/VDyed34y8f6n4aaK8sDNGFoX+4GTIriEtkiVDAA2zknp4CITzsGmpFlPm
B7tOMz78Iis/8f0E8ZxPyxH1VZXknf9WmR7dC/LtcVyNiIj4Gaj98DWmbkrQVJHdsM75ZTIcYF6W
S4i1bKhX764GGrIXQf1iNNWHUTllhOGBz+Wnit2WmJlV6PwEG8cOLYBywbO5fjclyMmXL8fIv7TU
eKT1vpxIdr3s0s34tDTuf3feupPM2qexxLajlOdSNBMQVJh1DqTJbSIuR7UzzIrqoO2/AN+/rZks
Dq7d8xcVEB2NdfqUPtk+RrbdTlQi6C5qoFgcsow5i0+Zt3T0gbfdYJh439axu/EG48WgeOmEmiPp
oL5h5TknlpqXiPXdawUvnH3nENuT0e+Aumnhss1fNXJiJQ0vEX3LQgNhF9C9jqbYyA9Vn3fFJQtq
Al+y3NNpiwA0TglfyliW7I6h05akReHEWbr8qia7jymes7j2uIyTib81HctrTN03bVF/rDQllIza
ocjnGn3c5n+63vri9/adbsrrDvJFJt2nPpDcZXQeYV+l/g0TBWRfWl0/O7DmrwqLF0BtGLdlnRpn
Q42P5NhU91UTeMz6hbb3Oj/n+aNJd9iKhpnkUW8bmDhLod3j5c/Dcg6A8TFajphZL1FdOY+rjky/
GPRXAVAKypSG0tts72vHYhgurDz0uKAxl/Iw9hXMQSZXzE+KXd5xnEiztu9lB3jbcxUjWG/Za31W
Jr1/kY+i7tnBGONFLQcvksquEqPmDTAMyAMJbDaO7RKow7boNxbEsghrwOvqeL9YdN6lW5PFnWp9
5pKVfgeNdgxTvzXCskML5eYTynA/WKNJTcWhFra6mhgcEBll2A/aaFNIST9NNL+xqA9L68MRttwz
y9bhHm4fbBiXy+CEwInR82ygb1p2yzeyYs+vipvNMLPQHofqOBemjNGg0lSsbsYcuyz9hKdkgb81
tT4hlb34CaDiy2/NQwnu/2Edpgbmps2Ya+ZnewRtk36Mnv/ZIvGNZTYbpz7oPIqcTMW1fUGGu+1P
gAa/R0NNZ20k3ENt7TPn1Pg6dw5izq0hWa4wH8rLxyrPl/RQ+PLy/7z6U+fOmKFeliuk3EbXnSub
WPEEyToJqWyxKj/qtNphHAl8s89t/HwAJOJAa/uwyeeCuZ6EgIkgb3lr6hXSZ6tBvtTFULJzYIjY
FcQCjXXevQjNvyb4GnfzAAWCVXEiRup9xXIwJKNwgBDs/B6C+pGul1u/108UhQRbFJxeuYmgDpkM
b6u0PcyW+SWgo5AR4T/k+nLYAF4fuGmXY2dV+QPA5N+97bMSgrT3UzkTh4XlXGO0RKhUbxrj4aK5
QUerdhsXOE49xFtEO5m0fRN5cNbGLzksr9bYbDtzC8y40yU5zUOL1D6dg8i3xXMhbXrSbbOmkHnn
q9lLcObTpdNijWPupGLsGI6zm8UqH8YznF8Vun3zkxQxQJ5MXR8yfpkrRM7uvZydO0bMhIGWC3Px
tZyvmtLyj7Ohmy+l8nMqhqAo9jn5Vwd2KHpkaPWhk7oWmlbjc7hLhtQ0vxEDVSey2tonlpPZj2tT
WqAHtaKgXOF1pl5xzfoogANcVr8cZ0jjtCuLXScqsd8U0rdCDYrqv64QHubaztmm9+4CozdbbiOy
pdxk9Bje1jbkV7N7WOz1luEDqcydI3fzlMmPbGiQS6VGf5879YvlF2/uksnjbI0q4ke7b4P0NSvY
nTPDh2sHNbZNAm1Yd6XIG9aEfXOyN9YoOZx5bCOggCedkV8Q9J8VB9O+dgu63NzhchiL92vyq4um
cEbQ1s/3CKW/wCKOiQHt5M5d/TnaqFx2kCTPynbALax1wAFQ0d5DhAISnhtx543tDmgoy4Oie59s
HFQ46puQfq89yovyDqZCv+vapozX0mWDZQXjz3mkalDTmCd1LX3sVgCB14xMhLX46nXno/WBLgs3
P3nFTFMggyfReNux3JgMlVQGe1VAf73wQy8Yy7Pstd9zoX/qZdo9VQs7nNFxGL6ZDrA2I1gPCh5s
rNvVuA/8CVSASXpi7XkX/vyQP/olNQDVPphTrQEP3h5tVfxuKlDQ5bCZD1NnmdES4ALKiL2kruge
KgclLOwc7TDpKYINBt835abYDUMbuW8sGvhU6U84Epn+Iu9gsbkSj9lmJe/gBnaszbvf67IrDaYu
UlCY3WlHQ435IZnxIsarzjfZWJDWRt7tkQAMCQdvfnRS0L/BpZWo+FOI9fVIC/V+zmJTyToqL/Fs
HoOsmdtIDiOT7cpt7sEubclKOHoIpEneWobcbsaM0kJIqhGN0ItjaedPgRbAS2o7Z98zsDpNdCt3
Zc841RwD86yPDVhFp68/taJ/RcY2c8MHwBVVc9vn9a+U2buGyp4IyeIpc9pP4RNDsXqF9sYoY925
Uh+uXSHdWzFk6Y6p8Ydfuze51oG3nEi16Iwhzonq+i1EWp8twQu6tmR1JYc2SKbO7m96DUGcNIsn
CNz3nLYjwl0GbSLoD9bqnNqymXapH4D8BjIcbrIarg3cceem2rJD4WhQlVWlRxgPPjnWgfVPJJkw
0j+UULvDlL48VPrywcWUQOy7x4zbjLOPyem2pHfZ6icreN2LMo60czTBCH5lPMBpZLApX+e8+SRa
copmq/zApPralnDmkVKEsOm3k1nU7BvZPZF2QXChLOrYDAYfqSsBEn5dk2epv9RdvZAOsry1mryH
EfMlczj12zY8tw5+PuRHhDjaUL0pIEQMyzVZcnTV+pSfgVK5TMzNPHJVJtvwoolDEuAZTwIfSBau
qSpecsLt4Q+SipxsMzT/yGgh1YsSeSvz9N242caOtIqKTqp5NnDyPy0BSlyrJJdCDT82kaVI2QxE
AAKMDHqGO+BlM2lV9rEcyLMvs6GNNVe2zxlByfumo7nnxRUkUMfvlkY85cKHfdIOfrPLAFbEJCBA
IoYvOEqCE1av8XatLdNEd9sxGXKRxZuT/mrh8fC18DGPhoFooDaDGI2idcyHdg5tAZSTlrsM2yIw
AaM3/H1K3o+B/hjU0xa2hnuYMNPHuehIC1rRD8BE/jRYNECNfElXWe8KjcF1aqb9Ad0zj7tUM5ry
9DkF8ndqtGm9KhqYYpqkBsp6mXTgQfS+Zu5MpSS5Y3lSWSCA67w3xksr1Ypfs6maXeBOt7yET60Y
X/C9j4ys/f4KYaRMNEtzAcX27l4vejJGeodkvG67EoZGzsaAiNszqApt4TFokUTA6BVY+L4Ykr4u
PODdgsFRJjoGzJZ5pbnr8+bZ433LeI3CkjHLaA13gWjuW+J8IKE11VGw7Y54sxkHo587MPorC3Oa
SjPvPqpWjiHxNWWkW0zn0XkXMbTi5WRti4pRcZEgzq7q1tuAzQfO0sSDu+nwCiw7km1LSBtyfB8B
hU5rGpivIINQlucUn+Y8FefN5MywjC/eZS4HFiNZptci0nIacq3Of9RWnn2KZqmpflmzQQBOD/+u
2fpGTYU6El8Q7MSL8fkP1Wlmb4UzNqt3LKyNupjUG4v4vKYprDCQZVszV9SW6i9SyW9kadj9wOzh
7sYk/6e+ybYlWIkOGaHZLtmvxk0dL5ZG2rzPl7yD//nDiPTmJ7LJlsQC5/2h3SIry8XO3KdHuyQF
1ezJXZdZLu6Q21p/+ahvYEw2BkpaPfRvSGyNP/SRyAdztSlihseNairO9FU7K6tagYJuqQfiwC0c
I3ZYM1yg77SzUWUx2g5btuYfJaknTElk8AWw37kmNqS4k6RpjREDlq5MRGmQhv5/pJ3HcqXItoaf
iAggEzfdbL+15V1pQkglFd6TuKe/H2d0SlKU4sSN7uhBd7UQkGSu9a/f5OkwYnMuFf8nFHlHfvx7
QXx9N0wTdKiXENhRwX+WRqYetq8QWAOCrlwmVnoerqvJnmm9qJMf/32trzw3roX2Dfcq6LmeXH6X
/6LyxaEwpyaqtcMYQhuClYnsRCTTOicAY4MjLNoCgOrNvy+60Le/8Ou4vYUsj78rkj/706J3PFtL
MU3ANrqdOY+98gxgD2BcmbegGjoBRd25IkAX7PeXZg3nJk2uDQMXRfhij7JtlqyY3Ocf+9IsDi1Q
VJe4N5bLl9u4F16rbcw8uND0+kwVN4GCGx+uPf1WpnYXkUgwGtMfFTUA9513ygboyGaCosoA9Ova
9cS8YDVlymcudtky0WNjxtc7B2PsJ7DcCqwpzfr7UvX5YpzjN1G4xdxp1+PKgH9P9Wh46a5Hjc5u
KAffUzXTLAZzTZEZlE1phvJjPNmWupPFcGhwIYUC+Igx0odXUYfj8yvWRUYf07hnR69xbq3lkxWU
m05mV0kfUzebxm0cWoSayye90h/HRJxVle0wg0AIYOWnNNf7tWiRluXBNRK5rd5ig1i0BJXIP9jV
BtsW2Jyz1dvkUr2YOidSmSWoWkyrIQVGv7LzmFqeIySIc0IwTE6yAfkI+e/9Td6GF/ygc0D1jOAo
2teYasHs25Py8NygSeLb2/R596fLgxtNGh9tV+70YSj9LFRnt5jey4InFYAeplF6WXvOBU3HB8e6
y9ii+zWQxrXCQvw6sAbiPkLS5nO1i8ZO+VriHQyvW3XgTDMZAWrkUBibc5p029hAlhX0G9sKkR0G
+cBzriSMISaWiTBvqiHbY7l030z1U+72l4URqbWWOB/N6Dp+0k2EsyTmr8ZLn8d4+J0q948FeMAJ
nL2aky78pp0PRjHvcrgskzvdZfojLeBG9uItpMM3NIRJJQj9akzjN1EHb1VUXoYDYGLbnqYAkE+b
geSM7BRYCNaZ7EGcrcQ57vApSjC5EBYG/zLdRmH/BuNvNyTBZZIWN0yf4akQeVcitQeYuCypTvHB
T/a9FqTbeWI4HJPxEDeyXsFN3VUVGeOzgpKbIBo6cJK4m2JID4Da+6KPrzUj1H08r1xcgSWFDQzU
EIN0KsAtdOabJogcH6dcfRXP8ZsXdKfJoZM2egJoskBcwwN6nWPMmNmMn80qiJCY4eGPqmC3JHLX
ot7Kpt+B06yxWX+DQMvhzGdQlhgIBJR/ThU9VKArpLaNJyJTL/LEjui+h6OQcN48jL753rEHtOMd
lhDvM+EA9DcNCzE/a44NhxbVN/QCHiPYKwmegomfCgnDoeQve+teD8f63jTHU5lY167TvZY2TbCV
aHdVFrLOtWavWaiz5nDw3bA6ebq6S+v2BF/sJS+ra2+uLyJlgYlicNExbxT2L8OLHujIyRgYqdSr
XN67DGUAQ0O/MScGvHhSjvRHs8x+F6V86brkhXdzLrX0KfGc8+wxjRw7674ftA1kuG7VDMNR9VD7
mrBfVZ66adLwcmqn68SFXsi2sAYC81F2ru1E6bjwzzYsJ/EQLZQjMViXhbCz3yKfrtIuvqU6I2ir
qA6OqM7aZPwuVYbPsXObhM11qzck0aCBS9LwN4j7mUEoAS9iiNd2Hd+UhfmkzfpbDP4dF9EGN2fE
rK1DlF42Dpuwr8N1kAqSALDcAD8a8pOlkYdt4ce9bsDn0AYAm4bdSJDBGB3TdnFeV9FzZUEoHeFA
K7LeBsiZq0Ka50KKs2Xk0BNrFqkVTb9St79IwvIuLAxWrQXrSg7s8VNrLLYvJ1UZ4JdTfyQMlyi7
sSo32AieQ2++qESzk6XkNDbnN1g0+4nIlpUcnadJl1uTtGwf204/hUYtyuiBjeUqCPjQFGq8iF/F
7a4iJDhBK16wnDnQbxSroJLdygrsh0JmvtaDmIbyLR8DslScFz6DDd9qsKTmETxUR84DmesJjajl
bdyhP+N+gnY96Ml8mykuFpUkHimMs8qbpgRviLKJV97eRGW9J83sosNI3RdJfAyN8amI9G00FFdm
3wP+8XQ8m52pBwmD/1DddBpfPek6K4+nZxbwSCbRVTftkLzqZrS4DYrHLsm7DemCBBRa3lERXQ8m
IUkRdKz3AVXmVMV722jh+Bgl6LeZ35oGfri9VkHaau+A7D3oiBpca4mOIDZ1eo/xt92QexiVEN4G
+hL4AefejWClFAQbqUZ7Q78I5aPcBbliIh+UbOElKXaBuVYB9wOErjZ1l19NRf0Sl5mEYzkCMNIT
eHCS6BrTR+gRCMp0Z2O4jR8H9b4eMybDREZs+mm6EunATKTwzpUeX3ldfl+O5XXjMULKIF3BSN83
jfXmGc1VoFfMzJm2M9LaqMLNaCjti4E5Rg+8ALuVdEgvuRxaOLRuOGMtJka17md3a3nkoVQtKYPd
pjKA0FLYprsc2vIkox1FOjkXnXXVL78T39Qtw+KDIqzXDjGpre0TBBe/MmV2dJv00ASwbNTET0Hw
iH1YdlckMiXYyLmgoX8OmfdizaNtvN5eL4RHrWaOlmZM7qdePtucfqWEwmf29VPd2fDCcZzZMMqW
qyGlLA29F8HZwoYjd0Nn3XKC9z5t+qHQ5vtIr58IRrT2VpFD/24fmyI/dFH43FWxD1f5cq4h2+C0
75wkVKMYuW/B4wSttDeOEZ2jBk9OUe0r2dxGYbgPmbu6HHmTUocYLcCkxCbpu8tBxE+a7K4tXm9r
LvMrkzyn2Ds5ljhBer5I7HYhXBCporpd2AD4erGzyrtgy0dx7DziIqvwggrqOM1k27iMb/POrxtg
v2TorpucsR1bHOlg3US0rEEgQ36oLebtcKgNMqoojtsuXim8U/0yreE202BuSLSEzDxPqZ8tUHmX
TcrXGXtpItgbY/o0NjK/GLtEu+y19romuZDBxvzGIt8biuicLLB+W9DxzDB/78Zsa8t2N/Xq3iQB
KqNJFHG+QHSafieDMd5MaX9Hq36sAJ+NIa38guDQJGBE1OfWPqrELWpU09dT7TT1hGCVqTiTTAHJ
OGe9q2jA9rEKjhq96UrVVrFhSCzPUtSnNCtPmHSWAFf9WzQWe+WWW6eHfaMFLkTg0M0uBAmtlch3
cevCe5+ZQQad1m6NsXqNO1FtO02/jhNxNRiR5uemdtYT3EmchbzmtvedkDe4ce60XN2XrrM3cjph
aBhkWPTBu2Z2V9qS+RF2QEXGYOziHH6aMZwSObzjekob5J0QVDrUdPZl3TQXwhkZE3kkcEDP5lbl
S0Cgka/p+oDiON0Nzfy7q/MrQFAmFA4K+2UCCk5VYkLityL5MEMds/C4IZUBmTNRaivNJlgIkubO
NoYLeubzRJtEoR5fpqnidSlBiJC8YGy5HkT1ns3x1cQaBpC0jm1dcooGILppKled1hzNLj5FhA4R
2AHxl9ITymeHeBtEZRX1Rr7pZmTxc3fZVzWfcSMOMpbjUjb/CiJ1FZL4uG7sagsgBvA2z4Cctbk3
ZbrDo3lfFNqrUt0r3FrmePJPU9QPrclMpkm8UxWLS7MHFEtDnVSzWdyD2cHvCqMtRoZ7DOuhSiO0
L3tMoFmtsPaQ3hWMzsqh+cAG4feMUZgb58bKbUMGH/D1hLwsSy1CC5zUh7btDk4S3Wioc3VEU+mY
nmC20mnJ4QV84drTKLC7Sf2a42HXLDaG7gSRTDOnNTTdzKcc+Y2e454lYB1L21onDn6sFelBk/rI
gYdJxWVHJRNiE6u2XNl1tkZsRIvQk6PbuyBmcK0etKFGtGC9m63Np+fKt0Yriy2pWynRBdGmZDi2
LU3F6UEXbUbM6id3Vcmacr/wW7TadOrunwYFmxLDizDNq0ISNUtxexzwDAh76yopTVhq0U6fzP6u
bJzb/4QR9RSTNWZ4kGx2qmlOUB9reJHaLQGrJjS2+ibIMNwIZixlOvXETJ9GiUDOWqWnBESvX1ze
IpMes4uDajXomVrnI47uTGHOjIJeshovgaa+ysC7IPVCKZlIlNWtx3JuKZFQowAyZcu83xsp8gh4
IwwAp4Hyoh/mX/Dods5sXsshOcVhfYRwXK/NeX5FnUsJpceJ785wDWZVyi1HnFrXpgy2RinDg2N0
5KW1qMzwbAovqp6xSGLt8Q/O4eUwNnGb8qBlYqNm0NgcDxSEXtlb20fvjJYUrEt2yk4wgiKbBLJd
KvzBdDfpUO8wMNzFMno39PKMSfhV4+STz6waPNm0XhCDPKYxwpG6ojKUOuqFcXk4iDRfMXne5clc
+HXqbINYFWuvnG6dlOapdRktJ+XwAaGaiqBdhkAueHbCz25wcIcrMZ3cAqK5YVKgtOZC7c3wjYhf
pjjwcf44VHH2y3TydwQ/uV/38UPp0Am6KnroxvQhL8M3CrRgo0bvtCTURgN4MVLqVQx/IGqmC5il
lo9z2mky7fMAZxwmTjCusFvpd03uBI84Xm2RxO3SgdGinON1qtp9pAEd6158ObuBWgNx/QrmVGMS
pnYmDORVlkzbWY8up9ihWSVrIEhd8kWaS4k7q1+P9lvQtnxysfxdcF7rjXlnElfmD63zXs8WIr/6
mu7xilHUweqLjzLQJz6pijZ2fibxgCXq3CwWo87CCZGpcRuwC5EZa57dZoTMpIeg1JV2kkV9Rn9I
6J4tC4iH8AZriL+tPt+XMKhX9lgcRzKA9kIwWnA7YLBSjHftFHfIhNLXzDEY7ut0+W2Yn230Nusx
S/dtVN+4sT5vZ0/bjFCZGNKHz57UnsLC2nlefJGRaJRhY+7n4XiAPOULT7vz6uGmTYqXUEt/6QLC
61y3cGWCrW1Nx67tV4bWbkyIuEkAWaUvNSJsR+0gFkjGyZ48Pbu3bOssG4tdUewbbUx9R6WXjcIr
oy5YQilAbKsUTEBxxQTmo4r0myLQal9D3dU52inCgTeVRv6awQ3fNnV2N4YjuE1q3dAQvowLFmwr
Z+/0xK6mThuuOG6TDWrtqyZpjtNgHIk7PMzVoJjLKJ3Ickr6Hp7sJG/rvtvA1PhF+sRjkjqHyp3v
unI4prN6iMbylLkwolEekLuR2vtYET3qJsUdzuENGczxk63bIIvjAaHUru0o0XXUKzjKAhB0VD9B
VYJPNdNRgj5UIQwde7RdSH4BeJRyHqwF/jeJ+HS88cbV4z3uL/O6ltWzHOA7tuamTfjh0Om0TF0M
sbaf9WGXj/1V2obsKBW5stjKv2eyOi4HjgAHXuHEtrPMhk6A6myVldrTHIxHuHxEYKaCT8KFVLik
Cfv4xAh2mPglTsM7wfBmbtoCJuzoq9C7nj32FhjFyUoR08WBaq+ibrzC/+XDUtjheB6PEJJWy1SG
DZtjn0RbCKDqHbjwMUuGmK8PzYYeltd6iStPooLcb3TteZEi4sWJfM3NCEKcvV3UFW9WnrwLs7uc
szBeIRI9lZpaDknzrkM0KInfjDJm5aEl93FjvDjgB9gBERiR4SEEw43ZV3gXjO4DglRizRnFUlSd
KrIL/dbEaGku4PMYbGhsklYTh7tCxU+GWW9N+i4/io1020TuSRflg5FkL27PKKThvJ6RICBL7LaD
xZBrBgLZTFBi4Df0uAWV1tpDojLSUGte+eZZ4Z80JYM1qatdtuQaw8+DzxFWVBNBjmiADX/ABonQ
FPM2YHi0ykuv2BsaSpjCCzM+aY9UxpGj2PpFdtxdp/AZmvQc/iTRrFy/PhRh+0xwmtomcYmcNOwu
GKzyC43ZBS94hNZB12NH2V09ZMfajg7mkvHekwCK/nM9O1Cg3V6HnOOdurzdFiI/8v8HnG/miqez
b82Ogcns3E5t4x5ECTpVK01sGE4/0p79ktOfYozZy2a2XKt8q+dRbjoqiZVOirzv1s5j1Vd7g9xO
hEtMaBKsl9CgUo1cR1G5tVXnD669y5YIK0hM8aopSfPEYUyeBuisRhEfm9KLd6PUzF0wGVj/TPn9
nI3QKop9qjHkZgh7lUtST40Q3ADeUFzTpxaLfCUs8o0DAb0tl9NmOI3VdDOMyRrWypn9BgNxiKdz
Nu+w5n8UjjI2JBVdakn+h77jDWXeY214B3yJ9vA+ibElFx7vwa05BUcRD0cYWgZ578SoDhpFm3SG
szuDHDDzvFRa/TY3IZhV9+JFYeSTrMZoPhKvCVo9VotGmjYbq69F9kdaEkBlU6NChmqf+6Z6hCw8
rodigixZWNvOcE9OpgUn3PRyOlkYzwM5s5Z0cXzquwIRG/uRGMq9GTcH1AtnfJfOpN6RyJyek5iF
3+BEsuri8KGm1iK8vGCiiuoFhz5mfsXrlCdnauCjsuuLwol+Raa+nlnpdunuVdpfAvQ8isG8Ela/
14kdqvCY2iAFAv+ChWNN+IV2ICSrgQLAB0ZMfemWfp4H4Qbwh91wHG7Rff3xnGqv9R4cZOcjtJyb
uCI11A0PcW4+WyFENBiKD/OklVTJ+qMBfI9ry1sUMLAFgX3FBOENkuZ1ZoSQPaMY8DMr/SBEfUn5
SQdgsLtUo/7UmsEjIScbw+wfin4mq9YpzlXQp5s6bK7A3Pi3TE5JlCQE2mieWlwWPdFs0C7Re5Az
NEjeVDieNSy4NkpYN2xMeITa4r6muEawGdxCeSKIdBHZGGXut0gKfTLn1LpIGWt0Net4ziILRGm4
bvuCEGTtT93MZ8+ML810/IAXfxjT6gmN0G1JWUUZsu0SmLnwztGEV8w+0f0h4O58qSZvGw8kO5sV
8/wW2ZwrtJ0h8ndzaj/wDn2Gj0EJVxt3RlQDizfkqbr97PmGpa7HXjvIGcXhzFlQlc4DunOfGIbd
oLPJqlqtkW3VmPslAAk5ivXWnkGW0nrLPrT3hiBbg/ofa4J2/UAkl45i1dgqOsz0Dquwaq4mkk1h
pzsIB/K7JOyzdR53eLaxF5ZWrW2DPDs5NoiGrRAK5LK+F1q51XsOKfysELc0DmeWqn+nw7ye7OQ3
KTX8p6l9H8L8NlHOuCoSRllONx2auHkHWDyimwF07qubqmweIGMy7AMJrmb3fmkZE3yq9q3znw5i
16F67KQJQAe4M8zZadY9Rkltsca3+cBhlZ7noroUKFJXfBYD/UC2RTUR8GB4cwHmaasxxyF7MjwA
0TzfdR3ficGcKBruS7P+aBWuPlpv3zbLEHGKo+owivDYaP2LAXtFedZNh50DVAfpx/nobuCmvcq4
abahQ5SxVz83qMWNVuIvjkS+0dFpYaoDQ6e1HptWezcmPpRi/tXpHWYMoXGblGrelEw9q2TeDd4A
F2RG4gf89yrc+RBhutlU0Y5p+HNcBn9wFwDa7pxLfZYXVmxr6JBZuSYaLMwjIMMB11ld/xrW5i7V
OBy9dJMno1yH8XTZe9afMoBiE+LXVw7pW5Oiy3Yt0t41KBuBVWwxY9nNwXyhg4l5sG4Q1bvtxtZR
o5DPCJNKQNwfnjNjvM8VDZibsFuIfrh3ctLsyzy4Dzrx0KrmyhBUW1J+pK56Mzj9ceVguIHcbA0H
4dcMN6sXORzbalPK9uiI4CzsDgdOYd93o6e22qjf4+17gWfiXRKhWNDkpsqtc2J6v+Zifpna5FJ6
w1vexBeB3jA7cqb3BH7rOpzm6wy2PtSwnT4XOy0objAVuOE4ujfrlkcmxwO+4XAFIfzZmUNfzw7c
IyXyXYLpBToA0eW+URag2E28Q5W3ESHQlCpuh2b4k8iAsnGilpnjp8oarudSXSFR/A0Kb6yyYTxD
mqGlIcoXPxHbj8LsTnUttYx9ThxtjUvJWsNML8vdR9epdnZW3nkLQl6bQKOFa6/nJBtXpXNX2/l7
Lcy12dTHSE1AEj2YE4p5VGlMatpwbSTDzYggdejqxk/t+Af+g7F4lf3ttSKJHoKHoOO1QiLQJ9Oa
INbysrfzAF8PvEBiEOA/UazuupEKxE5Me9XPsXExZfSSkdkykVc9uDc18A/5g8ZiaPTlF8Gg0SGE
HMNr8WkoXUdpR/S4CA5p1lC6JIHX/rETsuUGzL1PAUyzx8IF+l1XAieCVdjOQNMLGQDpvpt6aDlM
Sbf972H5V0ufRQWrw9FgKmszLeeX/q8JfaNEhEA4wJ52Io0SEjG+NBxAk+3u/n2hb2+f2zaEjdOm
aX/2jCUBva3BkvEV1hlkb9nZ0pvc5JmwXBkZksguXIVUJQxfvdA00BtlnvGbCnIpKLGGtf2Yarf7
gdHxzf2jweDH4U5vm18syyb0ExkbmHOIrBEJqRpnVflmpMafbPC/yZ2VBnyExa7M0U39c+6smujq
9aH1DloeiQEbktE705q0z3qWjf11Scz9dcVI/snEvgQcV7qzt5oHk7RfkRJubgOlkPWIhGBdxrHS
kHp68rGMVPVgaOgl/dGFgLzBjIBWvZ3RhKwC3cDyJ9Mb4Ix/v82vrKLlZjDPM21J7/TZ6U0TokER
WTErF3LaxjbscuyVIUTSCBI01f7wEX/3lpa0HS5mk1jy+RseGlWPph4FB9T83sUUiYCyyyQN/ofb
+oYbYyCfg6ziEL1jf35HlTDgp3q8I4egut2UA/51RhJtiNM0f3Cc+oaiYthCEpdkEcLifuZlwXpY
ElK4FLOy4t7tGDDuOvTmPSdtiIOBJouGdrQpqxtULpDXS8xUP/79Fr+h5xhEfZBnQzKbo3+mAlUd
/AXM0miomjnbRJ11Mavxkoxfq9rNmJj88BaN714jD9W2bQMzWC7792ZjKJGCzrDZ4NPkQX8x6rWW
T4DKfW6unXGReDTetrGx/AnkWxD3z6E1UeU9jG52bfWa/N99rPGuhp1kOKZnEaH+affLUKxaMeLk
gzsiWkKMXGxz5Fp+0aTmDzf/zb0LfJ3Z/PA6xoPu86XCKgylJ8UhR1RWrWdDOSCjkL+qnzbabw48
LoDluIUlPR6Qn84ZdzEpRKYmDroJD2DdZo6JpK1I0dSmckorBJOZEZsXcY0P1bopkfysiZJ6xfn4
wy1V6fyw0r/uFQhj+cvADwd37s8ksHqsEix/LOcwtZ23G5tsunf5MphHG8YZkut4++9V/fUj5npC
1x3kJzAfP+dzgQHKNEAweECTH6+0aJhOcwSFlZB7e/vvS339gLgUigudNS3Iq/j0UgF9ZmxQeudA
B9Fcj0Rrbvusm18leuJVCiNwHWLO/fTvi373PDlB8Lr8z31+/mpx1jUN5bbOwUrqdJc35njTjAK0
m4DetSG78Acz2O+uBy1ryZxl/xX6p692KD2AWQg7h8yQtxkO5X9E6elPzFiJ1Z5qp/phvXzzUCmS
xEJZdXUbg7a/d4mar7JAeuse7DYaHuq4LfQdxmnaQ+s50Z8oCYx0ExJGu/v3Y/3uslxTePjyWZKw
nb8va7VgvdhbOCRp4ppj1aric6kwpWkGB32+Wx1C5UU/cBW/ngJk8xnCJaiCWHOcKf++aIkzRUSn
xrvELUV32twfmUJuJgioGFK3l1lYMRZFJZJqmfbDtb+9YfRCBI653xTGWj8bQ1HoDiaE7AMeuJSf
aXZ1sFph7LsatmIxNj/d8DcfJwG/VICcAZg0fwklzEJHuU5hH+JKZPu+Fu2273SxDrPkp9TRrzsu
rrDmEinhLLvO50uhucyRQ0CoDlIwdSwizI0hvZ8CJ7+7Clst+QRkIRAuvjzl/yqgDUCrIQOa2Ctq
h2TlKgOLns5yzP+5UGcWyVnlSOJvBOTjv68TJDPsYWiSe2lkPfzNbg7EmjHUTy/oP3Tpv9oUwS4t
PCJ0JeIvyqG/L9Tkxqxn8JiOKH6ZAAVG05E90AXVTaip4d6bYrNd58TVZFu4dFCI7MmE9YD5ZHKQ
BTqGrW6iY/NlH5S/QYqTuzhqmcPBUsiYRqejcYauXfyZ5z586USOKHBGYvDqePNgUazO00FMmCcZ
9pTet1Y3/EaNYYDmNoh2oKvRCGMdlGKOpI99YO8Dhr860uTIERv0mHDcM0tTmk95Wr8FsDLqlUCv
iNOraBfXeDmPi4i505FkprC28T8XTernqFvOcdNPkJsCFGOJgK23tq1yuJyDrH2DRssfGiaDF90N
ODNJK1kHdla5vuuOO6dL05BhpkhfUuTKcNTmSgiMbCKs0/PJxbgp5MxvNgr/EtxC8gwDuTyM5ENj
9/Ot3vNCmZjnuNVAHV2Mmqj3Payi4JwOYVycbW1GUjwEM8TLvF6UjjThcMf+vQkay4bz99unH9T5
DmyLKASoJn+//cLuUVa7mEd7Ixhlgnnhtu0dzEf1bl7bbdJvm9isNx2Y40GbMuOxwr7oh6X+ZY8Q
koqYfp12UX5dgSPmR8yewQoxDpwvq5ExjyjS5M7RGdv/+36/7L8kXFIpcLPUSZZwPi12pFRRmGaT
Rvi2lmzwS5GbuMQwxTBwVsjhUJyqwoo3Sanru2wegh/u9LvHTSSMB0fdcvHs/vy4SUQLhMxlcCgc
tLfdMIl1po3VPWK8m15vETeZnOxCs0youW54MnSYKP9+BOZynn565aR94rrkCTpTw/p03saAcQzF
Fl9r6cA4j0Qr7+O4eW7C8KgxGKvWTqUXdwh7QoELRikqmqLcgwsvSuOpSDp5Ax+xDmGvF1gsjU4c
YAfkhkyUcOKg3AyQOUaraCAcel2oAZGM04rHNDBQdxXUoPoPBcQ364cFTI0tTPAejoC/13CvEF4Z
7CmHmk7kTDM1Pbeit3ZVoU+bfz+8L7s/64cCkHfI+b0sor8vNcNxMB1rwH/Z1bT90FXNqUe1lv7w
jr67DC7PaGnoFTEO/rRMEfxBFAzBsCgpk2eJcYpgBh9U2Q/XWQ6Rz0vBXXKaMf1HsGF8WgpFFHfF
RLF3oAIL9xiyokNhNnTsXTVdyGlOwN6TZpOoxZjjf3+SqKpZgstXTz/295NkChLJviu9Q2NJGDtz
KKdfoh+dn67z3S3yCJcoMntBfT69McidlFvx6B1KQQTgjOaOCWoma5Y6trWL0c1uNDvNN/Bo/sGr
/kvBxWIhaEY6BnsrZdent5gSKOsCMGOAJe3odyHTHM3wmBdr10XR10hNnJoAlvy/H+w3X4OJPopO
EMiRMvNTiRk5LU4mAXqf3jYgtVpxcF3Ptr7W3CH+f17q0w1q3mg6AcPvQ7eY25ljyYwugPQmFz7Z
v++KT+zrWjWX54kgywQW+lx4jfhb912KYYitTBwYk7na1tNUbXtVDx+U0hMAGf6uQx2kF17BH1ol
KWlpKDWUfrbRIrU7DwPkZ2HUcm9nBf45jAKwpc6mNShgdjk5QblTjqlji6rlcPqtDtuTHd5MJhZI
kYl7nkRF05b9dHbQEb4VVD9EnHjzYxfF02OIG/BbHEz5Q9t5ap9aSYpnqt6BhnfaRBh6B+NhGUTF
xSrUDOOdiFD9pmXswuRucvyoyvQ1PWX1XqcGWuQWZ0i7gTrql1PYHPWJJB34K508AyTlv0Y0tpc9
ZdhJoo049pDVjg5CGbjLWTIvIiVRHSoJ2JFlFgHsXpAVG4RCMYPCxg3v5mBgUB5LtQ/6eX7rRot5
bqW85hoj3BEhRTm95ok0dmGqMVYe7eTdrAYg/06kj1IGzIxxRjqFhpmcJMXXrjX1audZOebW7hhe
jgMuBhgYtbwoHDXMa6Xc/JbfUk+IUNHmcOsQvYTwpQ2Q52agPZeVkdjvHTaet0NuBdfEWixDDs27
a00UCfkYWg8IJmvY967zpMOf3WPZkpwooeXRJsOxQhI1m++yV86fosUvZ5VjjnYPoUft2mLIwx+i
8775wOk1pG4tZYvx5eBhU8tBvmV4TEAF4KFlSQfDoTKzhy5tmssmlq2A7Bf8VLN/czwA4jn8DaDI
CfFpTxtnzZhidwiPhVMjN1bKht/hiGL+3w9Wk16HnYTzzjE+IznDMM/Ed83hMQ1djGGwLPeJ9DIO
Tgsj79/f9zfbNDpLJJ1Lq4h88NNxQBr21LVYJDG5jNKRNAhjlKQX4SOSrPNm4DlatR6/94xYGbji
ZPz739f/AnoIaQLqAO2wbmi4Pj3SqcEUCGO2+Aj11LcZpmthfm1Y00ZJ6wd85bsN+r8v9amzG1o5
EOIi4qMYogdiDsit7k6u0f9wwH5T6pK06ArDAulECP/pjjKYHAHWPBjoiQlGPkaTazvD9Fc3hH7r
MVy4zMsxexljeMktxmo/XP4/EQqfagsYtAKwgXmL+eWAd9osqbNAj445QyZnk3WVt0erq3d7VTuQ
Wq3ewCSObKXk2ANfPs/elP/xJl29VnAr0WwGbYKbnRaEw3rE55apZJ5mGYYC2g+/6jdrT/DyuXGE
T678/KSKrmnzSlbY1rVwLkJHTI+D1i5+/3EJfUgmWynN5zaBvP3vRffNdywQy6KIdyiDvlSTGAFU
tlHG4TEUenCWMSNsXsRw8++rfLPehE3stCn4gnGA+VQQjHMGGcfOwqPKITuPdLe7GFh4F+tB8MOG
+P2lgBIw9GKJf05+nUIjV2achMeOsgNjvnS6L3sIl3zdxg8bxnfPziYenSxtYjXYBv+uH+3QVXCQ
G7KH8OV69fD3h5jnocT/ocYxvmrABUHajJMJDQRg/4Kvz0mfqk7a2iGvZqwAUxgUH4PXlKFvCTW6
vnTkxEK14kHdGNn/cXZmO64i6RZ+IiQggIBbT2k7ndMecg83aI/MUzAE8PTno85NpW2lVa0utbqr
ShsDQQz/v9a3mg7pFUls30Uyy/xOFoGp1vOEZBpjSgzLHsOtRNmRiX5NPbfaoWS0nm2/xrCXuiCY
N0lPIVCmQjz3ODF6+OOu/6lJzP4zR3nrsZV5Hu9S1mi1MkEkfB4NHC2rnvTWF7t1rL+Rq5g046QO
HgQiaszIQVZ/NTis/OqiLvnUwGSEwkro+xdjghCJO9JogZDbXfGnTSWxC6p3y3EVzWCQAIsOqbMZ
8hzJpo+NJdyMdM1eA7q7yH7Q3rDAgT1fi75KAecQNwETDzJZuOqcuvlg9R11ksY2mtesUP7zMDSU
Q9TcFa9ZX5XWGjm9h6fZ9otl38h2cqWpHoFdMJMo2zR0NBN8glUKsZwiClrF0axPeEagOVaUWpGX
moSKHJoeVNcpmOepAUDeJwLgI6prumiBcgAymY2Hn5IN4hbSVr+n59+ZZFxK6kG50SbGppvhr++j
qK3TNXgq/ytTZzFsIeTo762LfHzVpjm5Dby/co2JX/5UyXLHrhC8TxUaQ7dWU4HYqTPEYO98mrpw
dKrZgJORj2iMRxnrwzwExrNZi2I8RJlPpdmywuG3WwMLRY9Wi/iQs69/gkgDJqBzGhIUs2FAOdPq
+DmNI3qEiyUUvuIAoniqTL2P3ZoeNh3T7vf7E8e1eZEAectngrKW88TbT6yce5/e9BAd89QZt2E3
+3/spO1/KFqx5SozIUOtRitxfg5TY9+49pX1eOEHINL3qE+Z5/uB3MmTsgWFh38prL6SWkDyRG/j
d9Subj8U6GtvFXb/YTmcL1jozWh8kNFDg/RsCxIWkRfzrcfHOk/N5K6wK/EFnbQ+RehVT472c4gT
0nrwJ/6lpwIq6XeItvm3SUic5ew/kVDFgBkbIWvsJqDBccKOsfl5CB3Ug71h3QozvbL/ZPP5/1Vi
TkTnlRy2LNBK0VYedRz8QGVrQzieoWVVvvvR9KrvvhLprXPYtWvSNeEgjQ6ACKqzbYWM2W/kGdds
0mj6MBoApXJN621G46O7UiPPYun/20f47lZpU079k4Hcwz6g/69PmZWkFY6dltgeK5bpn4Tc0AdU
lcxIdeRqfWNpd+3LU6PHr+UEQHtwKfm9HcM1OQxIGo3siCcHO7FXInfbhG5l4kgufeuUNQJgpi49
+di7gPNxY/caSx/u7RGZo1rHohImeTq5HO+HVqLlIzIt/oQ9Jn3NSwklzXc7lHfwsDBTQKVBTk5/
JWLPsrizky4x92Y/xCP488k6DOTsGmuY8lg42Dw14yYM84LSMDt6QeHYc37WJKyE92PU6r0nOiu5
p5+RGmivQ0hM4MnC57I2+lcvmStANEXXotZ29SJ4dpEt1h7H/DGwtLnDtRQ0uypx+/EON1D2TQ9i
PLTTXP8kPtqBWDrxK5oOfOvu/ZnjsvMvHFLDqEPwISEL/ieE919dEspkQ+sEGJDrVhXqM47+YS/r
2QQFQov/V5Nhy4iFG9/bts4fy2yYUa/hJ5Fo+KL0vinyVOwA7UU4BvxOVTc2D1f2KfSi/KWQwNnt
or5W1a7mOG2w2xdmDaTBch5lgUyu1vrGFo/7vhyBaBCXdrG5nKHOtSzNqNNhqPzkmHXYGjqtPAJ4
8+geH2K8QnIqNyThBYhmp2GTdUXwEeDr8FRDHF7B00NdPZTNMfEoj/vuoDFWQeCcoDACxcCLgO1D
ok/P8MHU7knp7JPAJfVpiAyJjBLJWx+Cw4y0GiGFoEy3aojJFX2LU1bjXIioDG7NplnICNVTuihL
pQLTENrjB6RS030yYYYdjLLc1S1i2LHtPfKZimBlENVJUy/KH+cuGo9j5P2UmTF+N3K7XbNteRUp
iaw6tqp7kNNfQXL5v6GR+hvPGb07MKSEGhlRua/nAZpWhWF2sP7WpXDv/ErXO0a4pu3T+Mu6Yz4y
jUzYFuvkQSjw7Dkn/Ee76IxjWspq15CrtBuJ7S7WMSbktcAbtiaSC+tg69LVyMbkKSUhBN6S0Twk
KSEFgyefJtOwwB2Wr/C8v2RWgBe/0Y8OtgYw9HyNOb/0Kw2h6M4r3YIkMp53WwMclGoKiWW04L9a
bbA3g+krw/glnrOadzua6y5Bod2xKf8o8wEOR0DKc2zOTA0TSUaNmck9yaMQM1Qlv8ytS01Sx0bH
ZigBzmd5/ScRczZkZV9jWy5XNr8nA43A/w9686s/D/YBEXi/refxJUBaeRcVmPyM1if7pE3N51ya
9001lu46VhnKy2L2xGPjB8POaKdiPcWztena1MPdDZYEUhHm9MkOLbagbfXJqPMFk9Loo5LOAzl0
5drO8Bc1NABXsQqeh4o0akyM3QmUxXhSM9pQoaGZOzqe2JFjzhFz+SscbHvj+LX/mBlmu5tbQqzm
lByZoqt/ki1nr5Qo3W969r1tTjDLiim83KR+ro5hTesJjOz8NRgs93vvYSxlSUWKGjfaWc+jEX9w
7UadlvnkXlaGBt9iP8O2hj6YKWsPuglN5WD/tokAAUaVWwcHC+hWZbUBNq/Ck2WRWcDZqF8TBmHB
1sG34kn4L0Mn3L2/hONBuF6Meam/9swYo6ervoIj/dPaKCFsX7cHqRRBIYv17BB4Mt4Ir3DvyKRO
NkDVweDV5hIUnqd/x9p31hhxraOaNdhpz0C6TC36AST1Qukknm2i4o/4PYHsRnX0ZSrqjxK50JoM
RA+zLKhusKvWb5gN8iWqS2rJqlxYPvqlmzzgt7NjH91oSE5wWf9AYDRWmSp8sn1Sbs7CIZhYcbkm
D5C45kLorSVTQqtydqyjJsYoyefv7sxdNj1sca/u0nWgg9e8HgIQ2gnPMMv+WrJMDiwg5ZHZBx9s
Txo6yfUVjBEBfaTVP/y2/OOWw/daOt2hJESaowj/2kepop9SUEks26xnGcMfnEWusyUYrdlNCrdf
l3I8cotJ3wE+ztcV/WIwgZzD53hqCZHyXDbSSwqewydtyOGZAPZX3I76ZBs+fhjhdrvZM76ZNiyP
ZErva0msj+HDR+BdUj4wsUjHbZhueOYw2ImxYxrwpm/R4LKq23303W6z9CEpgw6IexbvkyKxNxMc
9V0VF+YDbSbslhUmo54UzvVQxr87X4Go5HSQkaDegFCBMbFVZrnk26gmOciqS/5iL4P31mEOiKz8
F+f970LJ+SE3wdrMWMY5KDcTM2hh/ipUfpSDdvaFZ8cEaszVnZMjSBxzl1BkJ4F2aEYI8gfH2AX+
lOwzv/6UlYsY3Kzlum3AppL9A+vNb4HZRpgZ+B/TJkQ8v3Usly/OHZ4Tdhhrr0DybeSkorRt/5xi
YPrw/ibgyk7RZ5tI8wOHuU2O3Nutlwu02O2sLj3a/jg9xCEDLfOmeh22Sf+kiyo9dNV0S3Z7perl
0wik4OHQJKCm8/ai+N5xCBAMczTKMOSRZVAEV3WDnYyFdK7jva0FQIe5T5O/JgSAjriTQN84vFzr
VQSUkzj5swNi4T87SlQlc2Zh6vhoSkVzFF64+gQ8Hom8bxc1wYSUpCF4Gon117NDwm99rBImbPxh
uFFsvHKOCkyqb8geOUpRzT17Hn3b5bov4mPoQHOAbENDBEfuwYUu/1g0XfTfe17odSlE0G4DO3fe
pZkasw8DVCpM4H26s+viRRkSTELv64OfxcVdZbrJjT3WlYEWIPmnXboUw1F3vr1HVs4889hyHyva
FasMauMOS5hLOkc5nUY5pveFZ8036kLXLrqI+hfdGkrS804+pX/pL2mfx8Yx598ENcZ/M5JBGlzT
Ivopsnma8VLEJJi+/1Vd2brSMJUoqcDhc/o7+6rMduzh4rTJERQQy6Fb+BnpMM6UPPRsFW41iC/d
FKC5YQ4G+AUQjdFAfftsZes0naTLdGzI+zoktO8pgAlj6y+2rzDqyABKHbWnF/UpC9qfnExwjQ24
Yd6/6+UyZ2fzgJMEA1maDOTzD0p5jsdhiWI2srj4t9tGzg4ITnjrcHulxxhQs0aIuKh2acC/vVvd
knoEaCo5YqgFtGSWZvsSzFW8Led5BsMgmr9ujMc3V+bwCE6p3g5O3e3fv9drn6yQwIURsqHMuahD
ILphCeBerUaPO8T8csXuq2N5pQj3SQf+5/evd6XAiY6NhHqKnLa4LKWKJjLdIoSlCUgJgEs5zc5L
pLroT2w5GdxsS04ntJlSPpaeFcGLBoE02dGCwZ6m7meKPTeGKpB6zdp2CILZWJX0NSXKxn4Us0es
RB2WU7sz3RCT5lglY3TjY7z8KFwTqQTqUZRsCPnPZgDiW72kNPL8aHpB/ZHIAqK3PNU9kqus/vNI
dLFiSPcfpap9YaChtFkXE8m5x3IOovu6mcot271bmubL8e6aiNyCRScklqLU24GYmeQceIaTHNtA
TXtB1WA3lW61ff/NX7vKIs4nhEBw/jqfrDtDx26OwO8YllrcDzkan7xopo/vX+VyPLv/aLOZtCQT
yPk+gGP21GjRJUc/9+N7ifdwn5kusR3WZH7MG1v/D4OBBY9yGF+PJc2zZ9elo5fYBYkgnl01d2Mk
jbvQsIMtEbjtjQd4uQhwaxJ7F0srC/35a3JqykdRRx1h9sCk3NGSLV/CdtRfiXgw/uGRZN22iJJx
3Lz/TK9dGPk55VGUc4uW7O344FysO6F5piMaIii/IsO/OBsoJXGdPbrDFJ+Ito7ljcXnysaGVuJS
TVuqO3goxNvrGgRZYX9l9SH1GuFlTiYVaZaY5KsVYSvT2vBeUqrJz0XRcYJMs+LGu72yHtFp5+Nj
GC1dmfOX61cAqWjmLYWlDCV6M6rgkRiv+H6uJecohtSPhDXrkGEbJbJtLDuf+K0poM9ZRM7d+2/h
crPpIqNj5vEodRHSspR+/lXlaoxKutWIKwo1aLgFR/xS18rYTjVsS3b/yfeOHsg2sdzyYUQFcGOd
uNJhdW2mbWwWvAy22WeDQEmY92lv+AcONS2RKTaZsFFDakk5WSsF/J2GGNS6JpqBE4/lvC0zUjn9
kVOgB797Ixt6HfU4TY9hF2kALbq58bquDFO8hsILWGCw7J0roIpAdpgb8e66bCTuh7SJyJca8n3V
zhjsCbsF61SbN97KlfnGRp3tsEGi2clgePtWkmi0UTKP/gEIszpNbgY2LUXrgttBrxURtTdWhKs3
6ftoKTluMA0sv+dfo4BAI4gUQxEcnMImxkCFdkTzGkVyoABStyrz1nbk3Zp6+Nb5c9/uiRCXeLRa
HZwaKMXPvkVGed0ppyQKZw6rh7ApbSh/MdW0JCPQaY3BzKKEhnv8B5aw8iFB1rsl7UoejEE5xxmg
CDF/s5Sf+4xKUugq8bPquvFjZM7toS6ieWdN5P2sq5JezKoNyvaBfyzBkRjEwUUt8INV4Q5yh5qO
+pbqdJGtOUW3RxRo7lMjbFz7eZxtQ6MfX32FDd1DVHpsrLH6MIl++lKUGCLWcVBZn4BePtZU0yjD
DNQiwMiswKAGSKZl+zDizgeYzpGJHI8QkRLaLsJM0LOXd2aaRBvYSvXHLJdR+YoQlRJU7UWeOoU0
75w/HaBgtc7bmZh2x9P1t8oc6Hq61tzFezeG+7R2wzBJjxTlMwj4beKvBz+rv4VSJq81QPV2BVPV
6jctur1tGwrCmmjsWLhhoM/8EOPQf8ergiV6EAA68FbZJOqM6kcNBArFK/HRc056APHZ7K56g7pJ
VZnPaT3637oK4aXnkDIyjkmwQfTtnwZOHbsO1/pj4kuB0bIoyPnorWg7CvFrRlWIp3yun8Hg2hWA
iX58BsfU7SlqR19KH6F7SkX4R2cbaku2KLzXZhq/B4zRX95IHDSyPUHNOI4IwSTJ9UCQCFiLMraK
p7ixpz+EjmomhkQSGRLXVkk2n5ukWyei3bhSSNmS7Zy55n3tpmQqItM42X01ufy5Uu5NPVrP2eCQ
CUTAI9iZsP3JMb+5s9x6fKiHwtk7E1OONWpmqZG4yl81lDoc2Fl88gV++1UVUC/Cxl+etFsl//lA
vJwiFuk1B5pLUSY8kAzxnQS0pPHa3NGs9V4S8uDvcIBSXvHBS/j/fRZcTsQsnHgscFmc7U5DpyIO
scPNSiJ7dEKRaW1mw852fmzLnfZjkqVd5t/31yZxeZZBXMs2iIlQ2IiblmnrX9NSQpZFh3A3PFh9
Wj2FtabuB9wXo1rjzuPJNUpvWne5Zw8byHLR11z5DpAWzAj4oa2Z89XcP6Kr7Giiw2YO16A9HG8d
ZSaFON32yGIoLUbNq9Pm6o/EUkoTAZSbezc3qb0QqUVAVXsOf5qj638zIZCTCNLiO80BwfiTPy4c
XK+/sSW7sqfF3L542zm1Yu06mxXrTCRe3iIGr/oMcAoKDfuBdgmt6vef77K4ns2+LPiLvBfzgoV+
9O3jrcFldCOU2sPU+fWqZ3PdQiQpgpNpj9ONc+mVfYagfclELzibcgx/e61KpzUu5dI4GJY/UrwK
ZZ6uVW62zoaAC/GRmO78bwF880vvTiWQwQES4P/wXCVGJB+pOLKb8zaWlaJkCSjAH2ZPlj8MBfBh
QyMYdND7z/Xa+6NZy/e5+A8vdraZWcIqbiUK+6ixaI4OBLHaQ3LjiV57exziMOdTLxIIbd8+UXtI
vZKDj3HodG0dPN/oyEajtUWIjH3jwV3phbqYDE265Z6LP+FcZF8nQ45bgryKOIzcDwkbOj6ETMBR
6qR24cp4YLk2So2gPAFk9CkVdfAthdVGn32m/WFnjcQKrxornfYkuM14/99/5teeBp182qGuTbX2
fFc/T45llYFNooaCE0mudvNnMqzmefBFeONpXLkUDhzsytJ2kMefH1yQEnewFcvg4IWJAxcwMk6i
BVZslLi/3r+rKyPJ4YczZNki+RdKhQLgVmjlOjiY+Ao6wK41iJWSSoT+H+6Jc6BL3YG9OCL1t4NJ
6ZCmh4/ifspkfE/2V4jsCHx8Hg/xDYHdcqI4m3VYRFDIgmKgvnq+54sH14QJlIUQHjNxirVdnYJJ
guDDTrmKKYTCAy76dVaZEFLff5zXzn4+W3la4tQLMHafzayyHePMN6SBf9Qbj31AZHdrRdFGV0Xz
PJI4BwI2GcUmq+tQrMZU6j0qK/Hn/Z9xZQD57H/MZX5fBtHZmcuPvaHA1xcd24xQv6IX6jiqZn5o
UN49/y+XoqbMhmHx6p5NEqQcBxT6DOMANSa684N5+kbfJ7qf/La4sVpfOUMsx3g0k/h9PA7Yb4eQ
VEEsYcUYB3tMSYGuaRVDcW6f7Lb94Nl0XRshboXbXDknMdEuBVVwFAFF5bfXNAHGB/2i7gYJnqAw
oBdje1StkdmxAZ4b68YAunqPrJj8xaHlQopTmU0wJygcjxManFVHjvsqcvAcFLP2YRC14LfJmbr7
7++QwuASFIS5/EIF3QdlmCENjY6zhYeidIh47Cq/OzWjMdx4h9dGJghtG2NYQGn+YoWEX5PqokTN
q4Pise9qMIgxIVc+eOwbM861R8mRj1FpSWY2+2y4qCEnVmHsGS44QXajOwDKc2b7qCIn3FoWKbA5
2LH79x/ltfHiwt2hC8AW+qLjkXRFzMaQHU8ZOh6RkL3c+p3xSNO3+UvSr1A3dlhXb9KnxkSHhcXz
3MhkyzrL3Jg1ehSE41UAKMFpqd9Dr8x9b0/iWKA7/Pz+PV59h/+65tlUTurlCOiaICEzy5qvYauG
rc+6S5BjjQL0/Wtdvb8lkYnaO/LK8z2Iap0a8CasWkhQemdxvt3ksClpEc4KGADZbEJk4f/wPQDn
wCRPMJlnn8um08QI4lDYmD9L+NTT2Jcr4AP6aQxr88ZaZV17mP9v6PCXet25VBB7g6hF2xkHmWvv
MBh8gEYhgKZrERAxKIaG1KwujcRX0+yg5uowoP1galPdT4Uodkj6ngnt+BgT4fIBcXx8Y0K6/vsW
1/M/XKPzBY2gxSJOjZCtpgurnu5Et67kXL0usrMbNaJrm0Dc9Zz9mOEFG59lMPzrNNYYM2qHOsfj
7IbzwcMUdDdK65dPB3ZjxHALoWyaW7tX33vVuBvJ8fdR0fJclYoQ+cFFiShKMlP/+xD8p36Iq5Pk
rvMCZjAXQ4BukUNM3BMYYXgfai8Jd0IJY4eU1dxmXXSrhLvMTWdbGLzeS1QcSCC2+GerajfMY43u
3DhQpoy2vtQL2zZK7ruZ0qUJ3+pvm0NXdXBQ3ehNX5vAODwxnyxTJ4iTt+9A1u1IKDcTSmuMzX4a
xLyDGpwgooowf9favPGBX7seYm38NBTMyZA7u15Tt6XkvBYf0eMXX/Ne1x9QckYD8g0Ddi0BNBCQ
3n+hV/a8FDYoRVOHNC3vfB+B0iIbsT3jSIu7cNoGpMqFW0pXtxgxV+Yu2rDA7dCH06c6/3TKkZm/
JeuPLOrO/iwx5K1T4p9A6TbqaIWgb62+Lm7c3LUd6JurLnf/r4/IbaKi75EFHQmpsp8A03ZrSezk
S4/xBNwyIKdgFCBgAXTIbWOoP/Rqmxs/4soThvuBs2qRdSwt07e/IaZowyiy8MTlXjuhWGNt0mni
fX3/RV4ZO+yRWBhoy3LmPp8v0DcWylFcRukUpLmvdbap+5qsDaVblPCWf+OC1+6LYeMtWpHlKHg2
WKXhGtMsIBOoJmsfWqqDT6CE3RvnbnHtMmyRUMbQ4ZagTc4eX4fLJrPN8GCylYiXBE/rlyBCBwh+
FSczdVNPffaqAtdEkqbZb2nlNgVRXX7RCPJJ3APUuMqMuO9WOnKMOwh6mGo1iwbJ70ij0AWgS4zB
mLh1DOx0Ju6p8Cfort4syDETpfGq+tQi9ggGMo7N+KVUVINBoDtfcwy+3+LMBAwYLdvFwMRJS7iB
ICscXHJpbt9/yf9ssc/mwoAqNT45e3EcnH9GhZVNQ5hQGewnswbuGmpIIMwlkGknF1HYqnORKp96
bJ7GneMmCwYAjCzUTyuUcNaHfPwy2FZTIVJUYv7vewUoaSZaBMqll7g4GFd5GPQ0NrCqI6gMlny9
Ph+yexDn9qf3H8UyvM6fBJtLdkFLseTis2rmLjTQg4cHjpX9UYex9Zg2Q7oPnKm+MQavDUFK1zAZ
ieIkqPLs3ONyItCWQbUDiP+067ycccLJ5MYNLcvY+Q2Bd1vqdbhnLhb8CR3+nMZjeDCapHrKo7ZZ
m11Sf1GDQXE0LusNcTjREiQ2ofPubjXBr03QPEpkcBTtPAhhb7+zTmaDXwwoZKALkv+cYEBpCOOa
haQ9hGHJIhli8/4rvCR+isU9SzeU6o53WXG2atONJpNv20FVu7exBYDrRzdjFEO7Re1LJAKN2NCC
dhjUNnkBY7L3kpQAtTL78P5vuRxOSy9ugWyBHWSqvthkjK5ojDY+joP9kUK48T3GUr6K3Gy4USS4
HE1ciUIEB3dc4BdNWIim9PtG8Elz4QevdmZZ/S4awja6cfq6fKFUXT0UfL5Ylp7zYkRZDoOIhig5
upj8kfHPcmPRP9sALwNM0AAsD1uruPFKL1chdquLgJESKSqw81Vowi8nahJkj/0EIr2tVbelg/Rq
17PapG4w3joxLKPy7UeznE0o3i+GM6BXZ6M2cuckY6DglfBt49G1+3mv7CzYsm3K123ap1tgqg3K
IoLSTZUaxHADX1cFuUnvj59rN44YisXQZ62/0DnkyaD7BhzQMUXLeazKGQwC7vWVApK16lJ3vAEL
vjZesaPQSKD+I1gQ3n6uZaaR0rYOMYddQ+58Zb3kitAGOPTNjU3wtSstmyh2bfyHp/z2Sgrfbi8I
bTgWozS2Ztv0dykbSSrNKr4xeq59GqCOMB4zDzELnn2ECgPpUA2IRSxnqP50EZUF3AOCjJL3X9a1
TwOYHvBLXhWi3+WW/7Ut7DhsFPmIaq+bY713Sjvfp+wBTtRfG0yVhNgUM36u/+GivCk2glyVPsLb
i/q5zpHIi/hIfKW/nb0OC2YssXQYc3lPj6/bpXPiHd6/6LVhyfigeEbdh8Lk2Z3OI9qbYAjQFY/a
e8pGMRarxpzMPdwLjpCOzG6My6uPFmGDt5QLaHWd3SVi+WoUBlrExPfCE4EezR0U4ubDyBNZGeRP
YYUVxX+fUqFpLGVmpHaLtuHto01KkiY1/upjYXTlkZQitYOgfIv9e+VZLoZ/moTU0bnDs2fp97PS
kurD0feX5CBZdCLds0hpuk7IFFKK6G7W3niBV74+1EsMmaUngaN8+VH/GqplXpE/iv36KFX8pwjK
4kdSkcnOcBE3HuLVKzGleMTNX1FqKQ+CwcQe+GiXubcbRl8/mMRQ0Hlu3Rvf3z9Co7Npm4mLpQkV
kisuEIJ01JNoDhIUq3beQpUMCAHfjoZHTsIwBoNe1XJIP/ho/kiJaKOPiXbUX9JwAN6xSTF/Trry
/1TVnH5KeHbNKhzjkJSkNh53tpLWR97i/N2oCJda1Wkqftdx3RLy4UgClWakwd1d5dqGtdaelRu/
rDAJyIFlq9JvIKkRbWX2uefvnSYrfinH3+KvJ7+R5qUHxRpLfb8rkSbhSh9o068hakQ1RqCMKNJu
qEuM50QhB6jZIv2qYqfZDebQsUE3s/m+8MnzvTFtLt/UxdNkXqHJ47C3OP/IvRp/DZFn+JCDcHiR
UVHvysImGC2IPH4X2taEzFQvaPcmedi3zrfXxg0zCzV6KsvmRbeytBA0VikjFEK1wtqmAYFZc76L
PIg8789mVwqEHoVPDriSG10UtW+/BuaPdGjHyT/kWdaJbcnLmtapPzu4Z5Eau0sZEHloHjZmR6Q6
Vkp632wy96ZfT7s6DQjWJVHG+zsgxcO66/mk8rRF8t8Bc5QxOZagfUQUToHl7e+MYvYglDD9Q2hn
1QPnNetja2mBXxKo0I2i5JUZlzYsLQuBMtdHl/v2WuakhhmDDM1ElNqbPDC8TQwA4G4sTbVLZTmV
pCiXyd/3X8UlrZ6lDAUwO+XlfRAO8PayhuuoSPXUQhvRYxqS5qCjJZKkIKsxnWEzNJnv/WhoTx3B
trintnJ8uFZuFg87HJINobq5SQggui7rE65PD8ZVQsVzgxSnt9c6LqKPkN6kuy7HJvAB7Dbuvkzr
LF9lDpvbG0/xytYD4BunPHRxPu3ms12Odmurta2aM57uu8fYNNO7PpTj7v2nduVboXjPoAAYxL7j
fFwwR2jDJlWEbiymStRoPiGrjnUgcCu5sTWWy3s/mxW4FjUTvH+gI8+Xq0S7FIFnyqbaaEjnLWym
ujU4c0Kng6zPX6wwbQeEjqm6G+yUOR7fpPcI6wCMqbIbm8BMTzavk9Xzd8sw+dmpXnxNU4o+RK3Q
K9hwKA3cdU18X4duDwbPqm3z7tGBjUOO0uwPx8al9SJV4XxG1t99sqGtPkmCFPAIZN2wQ6FvhxQu
vMRCo9djvMLrFhkbMFIe6nKHDNiwsipiwpy8f5pE5OabWqiFKeq7hPrRvYq3uBvtXzFT7BMFmulb
j03WXYMPF84ev4ZbrGUhpg9wYSx3PSQDPrwprg17a+N4rDZG6hUnKtcDecBK+k8dWXnwz+ucHLrR
c+rfpSvV50k3+a++wJ4AyKrsVzPK1R+zarzDqDXmYMg4zQFNTXZ0w7HYk+5ofCMnbjyYpvJA6oVU
b98fSVc2I1TFfCognOwuj+ukH4LnS0EiN43panCxbHTX5LajqMxzLahuhqUVfXn/olcWGmeJJkEJ
h5L0gtCE1m6a4NJS/U8DYnXkQEDAynCmxn0uXRWcRmwB3roFmT/g6RnG5lj0qXsLZsZp8nJoczhg
scN8QvH6/EjiDPxCYpPyY5lrky4EpJkhJdeN7vRKWH5wMrDrAjiJv+bMh0T6IDXYKPISycWINg5H
YQy9zh+Aqd3GVjVJ6WKMXqFlhviWnV4uht54Zc3xUUStuRHZaO/CCB+37yfNnjRkc2/Z7ZMwRLoK
iyJ+TGLX2ppIO6Opq56ydPqd6PhHpcPffUaMKjZmIusmwwHm1z2hDPXBvk/FxujdhzlECh8Y7COa
PCPPqZcfQmMeSWMl2pR8+i+ZAwAy8yN154kes2YNo9StwoldRj3ctbKGB0CB7GmsiW0LijR4Sv1R
bTqfksJKO3X0yS/yiWTcqgJ03PrpHiOa8XkyTEGkcWkCKZaD2uoydrYkbBtfLG/QE2RWGZHz2gsi
zQNTfczTMv+opqB/tmZhPjYi7vfksX+rKA3/yfSysSqQg0ui4L4nAn1mVLjNfuzIE1W+GW0zRH8P
AUrhByA23lOF+HsXzI3YZWHh/tRlIbeGtEilb1GZGq1dr90c8WyJh/WzkbY9b3EqqA9Zef/RDQp/
S5CW/6UxHY0h05tWRZj2jzjvRjLIlrisypl3BDYhaRdm/uj7+RM77HzrNb53mguSTic8cL8NPyYz
NQK3uSrQfq3nCoOnKbqIn1Amuwl44F1cl+6qsM3y0VtgiYNFjOWQhcGvuCqGzwQU9yt7LKFX1eP8
tc5aA/4BlKTfRWRaR9tp3G3fqulop5lx6jPdP1RNZ8QrYpMGRDGYDkxqx+ilu7TYChepcm/j4jXN
Jn/O/cojKWwiY1FVGX+w0bFT7XBdbYTyjZcgbfyDtubhCxn0sJdCWU2bbIGJzHnm3g2+AyLCs1MY
M2bZvMhZWSdAlOl+cvivCOLIt94NSpa6wvosl1zTIojMde51kbFlfbD+KgjeZMfLVj8ZQCsP+CL7
B1DWzVPUEA20sieN4Vomg/eLycerN5T5OA8FNuSlAV7ZKkiVvZa5TDc98Wz4rfP2S5iq/EdnAKoE
jlB+HtNCb2c7JEcwIZ8SOy5/cJKP81MYJfVdn4tsrw1dMq9ySFlDAGctKkiPYrN4nMDVnkaPliSd
HtI/00SNpyFOy6M/EM+yymz0W+tMOMSXtmnwBwVq92AhITm6c/S599r7YEKPCcieMJ3cmu5Qsw+r
uO+DNZa66AW1ZgzhOvySNEH+HOQlnn10+8fYCz+jqG+xmKcGgxi81AyGq5jpJZQhIGOXfSUEgdBd
xYYntqZikcsq9mkRJO9d0YZ7erZyJWLze5uV6TofO8S9ZUqO8Fz+KPu0e9Yt+DrcNXuna+tVJQLy
E7vZ3eaxeHQmuziplAsZOkEnnVj60ESk3LVhlwEnj3mE/TBAzXEJCFPo9H5EunzM0ooZ0IqaR59s
mce8sz/oCDwYmTY/hIcmm4TADGINPNK46vM7gitt9H39i9d7P95fTa5sud7M4ss//9fRNnbKIoe5
kh/DPGyRhuZL+Nakbnh9sdZeWS2oDXLm8yiFXlSVsqom4qPBJ2+C1vozylnsEmgiBO+F04sRxj7e
1MLYO3bhPTQdK/3KpVN4iCY3fUn11DBuwIrDiLC37B/0ejZ879Hpev0UxUlECHHsYG7Im//j7Dx6
40a6NfyLCDCHLdlJLcmW5ajZEOMwDMXMYvz196EXFxabEOFvMYMxPEA1yapTJ7zhX1MLw3u4HQid
IvN0sWUqggIl4SCEw/3YzqF2iYoahQ6ZalckD7zTiN0eMn4VSm7xoKChMFcXr/IaZADw2qpcPYMY
UHrVSQ3tidbissGdFLEoLij7JZ90hQhPPuYlzN87NwEWBcPobKOG87HpXHHoZ9c9Y6HanEtDGgfb
i9X7JFSNkzXa8mKgKPxTSZLiqUfV4WHA6Pwuayz1OJS1G+D0mwaOUVV3RLvywfYS9zEWMZjXwpvP
daPW8RGswXSpqDeOlDu/VBAcB00OyWOdT9m9K6f4gAKFdem99KcquatJ0ZpPXti5+FLWzpkUzznj
j/IzMroEXShunHyRS0AES7nWtpEEaWaKT4UzITpbKGaA0iMqNxFwwUjG+pHk1bj3Rqs8oTwxHdts
nHwtmppTMRvheTIQP4vnrD6YSqUGiNYhF2HMWSBkGZ0a1H4ZDJbhQbOGX1lMytnhEEmNPCaHwc76
O2JT256taYzfW0PhvXO1yT5qXlcfkXOgzIokPbUQwahfYTe/aEkxlH7uOMq1smfAP4XWFYOvmk5y
6pp4PCRtgxkv66c+ydV06huZBKj4ubjIljhy6ZP3C7fR/KcL8j2QYTN8bRB1OOSOXp57Yf5sisSd
D3rm5N+bQU4B/Ijws1sr9qdm1vqDohVCwoTJsvcx8i/BIO2Q6W/RnGtNEDaxzjtMrpRBFOreTmGz
QR4APqDTFVtwQuAJVuWgnWsRWplSXLswafpDoTf6M1AeLEPKWIFWqIs8xAMik0b7A5V+HIetmklr
k0dDT+GXO0+JNwMwKupBFIem01J+e+qV1rFMgOEGQkGX49KrVnVFRSFHfMYRjOrBAk0n7mz3Zaz1
sjoj+O4+KHOffUZRo3DR0Gnjg10PytdBcHEfxw4Dw50W3W0cW8butgtY0GbisUYteWOROcoUiWsi
hzLC6LVIYTlKY/zreMk6S8eM14z7mLHEuT/iZdFnaWSqsK6jcQivE7JN77UB6M/bUfk2Wi6rLPZQ
KjyFG6lgIImd6ESVXbUoRGZR1v256jTpo14nTw6mFDtjqg0yOQtCRjMWewFQs0vR8cdj9c4Yzq5I
s2uLzMRLa6n1WaGSUpfyYvqpDZaOwmOUN0Cxc4WIBMzR+GX2UuE71/Z97VSpgxdibHyPVJGMPsod
OJC6c45PrqMr33v0L7VveCcvQSdCOWWnErstijCiQEqCgnKBja9xEBQ41jxlSX5tYCY+WZXePM+J
l09ouylFdnBEYuFtEA6Ix0ehpM2Ral2z51O2tQcZUDOf0WgtALh8/RLxha87B7ORqwZv7ED+Nl40
tQi/vL03bpFYDPWZXlADMlS4oX+T6RiVg/zctbHG6lyYqf3RNZsvqi2NKwDXIUD7mJlpOZo74WXr
Hf8ewHPKlnHxqp/W5zbaST2pAgoI2QPEURR6xqn7rGaVctSw/rsMbq3jvBtPQZgkezii2xYbz82A
2uKMLy9g1RxyIsSkikgTDNvQCzESZQhysuWj2RU45caKd9da8V6TfHNRMMjq0qVwbojLTiiKQhQi
uyaNt1SORqYZQelGdJKraEgHv9RL831oGcMeV1zfWhq/CmZGjOXpH62eF5xpk2cIlF0zJe2aQwQB
g3b2woo4UOkYuT+bTnOf6bUo7kSkGt+0wTPGQzqk6l1XNguOWVcV7EpCfWiR8upUeOZKPGKLTJFq
BriVVv/miqo89FQfHFk9LzDsLpIfoVTnqzYN6KSGziwfwNDMHyfa1k9oxjl7cuVb+3nBHSCerRGB
nOXv/wg9Tg5HFXwWhvNeMjxKvFafbLfVvzl2bD/lgyN+KcySkGOd07/HlCxDMvoXzK6BsLir5LdF
ns+ZYmQmdWhw7+Iqja9RN9U707iNB2TuZ9CqQeGIE7i6ldHxV+D48yHLwp2+NC5SlvQKFPdI2abI
I8E9DA9DPWh8n7TdY7tvbKNFoxpMCx3wBbr5+vWWuKnk6NqkV2FpnXGHvB6ckwkG/FPRQQ09J1hf
ZoHSRHso1Y1ouHhzIjpAO/yWQNVD5AvTWkOmAmlgquIsCcFQJnQKd2L/1hPS6YQeCmoEZOPq7gJe
ONtjzsC6wfzpuc/K/9BB7DgweOIUbvlutNJ2p1G9AQxGxp8bx1vQBsxcVm91QkJoFl7DmnUiTngx
qXcmrSA/toR6EK2bBWiqNvD3p/nYN/dKXB6Qn/Mhjv2n6EP4OUfL9Pz2vbAs+brVzE+CQg8SkJdx
Iz7imLztCsrvNdEiBPwaxcOyoe3NHP1Uquw9ofqNXQ1fAszHQqDSPXN1dnLYFDgluAy1s+yRq4Fe
LiD8U9PlrU8tHz0COylOgKsvbz/mxi3EutyvZCr8e72f88jAmtQDc8EY2D1jKqaexzJTg7TDhCbr
IJ9HtBSZR8FxKpH23fnym28ZVS7YTBbiCGtWcDlbyICOGUplkpFe0Sja+66y/kv11tn5nhs5IFgr
DfteDI85Rattbff2aCTdxORGDuE5G6L0WHm5ekmRMz8astoTa9pcD3splakZ0WqN4okztC5sk0mR
XSfeu7yN/qkmjRa20osnM9oVmdgKD9Dh/n+5ZXLyR9iXDSrkOM+nV6OP5NfaXkyR9WIvwt/uUu5u
GtH889sYc5WSCRAJHv02cS0NB99NU8lpVWLZhbXIWNbah27M1M5v2jD6mnUekptvb9bbh2R5Lm9C
r6YtGtWvH9IF+jVXkS2uhtp31h3eQjr8aa+392Lg7algoQXMxoeDq2CvTiPalbgEU41cye2Bco9E
JqXGfXrBwiKiQEOGACxoxClW+CBQt9jZrBuY2OUHAILiGoX2s07AKwemBA1Wcc2LvjrldhwdHEwW
z9qkNwfKbTJSlfoan5D2hM4ss6cqHe4W3joefNIKQgL7zlHdAJ6DRdPQBcddFn7sGvSdVVGauwnz
IJyZkzPmCW2QVtL2I6dOAnjD+p0wWnRnG3U+aE3iHFt8efam5VtbYNHwQ0UJRNrN7WTHiqbGfck+
D60JyfkeI+NHJWQOei4iu71amKg+d4qlvTP6h5QE6YgQvXzqPGG91PasH+XYPOOpaH98e2veBjJe
DjYWGHxCdLiBmrr9UDT6nKbXSR9Qse/1cfzXoAL8VWh68eHttbZOIUFlydtdjaJ2dQpdoARqEov0
ag0yi45WF2kf0PmP5CXD0O8eJdnGPqrhbABMMlP1+e3Vt77Ack2ThZCNmOu6xZr7oW8SnScVzMuP
iBrmJtRbN9orFjYXokSBrbIAWNfIuXGc56lZZu2DiqAl/ds2+uQJepQ7G3vzdZImqry3RcpglXwU
nR3SmWy4GVLVvUtp8zU+oJP+ELd1WfpNE8qfxmgC+y6Tbiei3SZbwEo1CkDQhZz29cvEjqIcY6Yk
AGfH/qlCCoIJw1Qc8P1G+dQo52NSoQH99hfcXBRlZgwYmUbfXE1qDGmmq/T4ai/lVz0r6tXTyu5D
HFbvUYwq79Vy+PftJbeOB70EWNsLjB4Y3evIXTsI5VWJTZrhIvUKi7IDSBtP9xrGBse/XwpU2QKD
RPQT0t3rpcwWrXdbQDgaGoaFJf6Ndw3yz5e2iPudPs9mSDThuy9UcARX11sUjrApMBsAX1bH0I3S
UN4pzPEuDJQ+eTHC07//BICwfsQgFfGDqmx3pFy2riqLSQBTADoYN6KQQg5ojJegIYt2kZXpraJ4
D4N4KM59DiwB/V9kb+8ypzEmvy7McWlHertI+62zSh+DsTYhgbtlmW7/kX6gilySXFPwIf+ZNIeW
vlH3ro+ctNh55VsbiTII6U/MOxdl2dcLGWU74EIQgzhVzO4/tdaKg22W7nt3HP/5+30ExR5qCtfM
rS5gVyOHVFk2HCdbK+7o3Q4X/Njqk7mvELYBPOLFgeUCOQjUjZDw+qnUIpLoT/IRRTXW8yHF7KBQ
/WhsOnFq7CL9aquDbiOBgaDuWXJ+m0tDm/86SNKBRNj3doR/w2R+9TTF/WecpMIoyFRhgfGTq18I
kjuV72D2yGA4B7jUiUktzjXC3c4ORGejlANApVokCpQNEAJWH0i6WZqQ1MTXtrHqDya5WXFXz41w
/aofE/vJwEFl/DRmtlpjc8AkJCgqYA8+pljlEzOr+CWdhPYoFamUj+BfMY386++KQBnFxsJHJMNb
ouMfW1VL9anjEif6hX15qMy4nv1ByYdzg23Pp/9lLQv8Lhf1bb8rmrGyQPpsQQ57HQOkwrhXcpSO
8c/RdsLexgkE4sqdDCsdjPKa9Kh6XVTiYgZap5HWJ+auyNNCUdpZZeOuBMkOHwKoMLfluou2QAQI
haa4gi5wP4MtA7OQF2agRhaC9l03+qBf5X3Xls7h7Ve5cWlRpNJY4qSgaLemfnRphhv4xPPNVspU
HRsp7zFxQ1TpgbQaT1oVxU9Oq8ho54k3Ag5kWay8eF56PuZS5/2xXSJGoXpny4yEsyhTX+ujgQZ4
BdbAT5RRn3Yec+sFo+wBBpA2wNLher1comdqT/OINmWVeX7fZO6JMdH4CSZ8dlQSutA4VM3/6Mi7
3739grcuM5w5LHDZpPdAPFd3tNKALYBJSudQidITMtWzDwfxWxS37SWeiuhBHaP+Phf4i7aK9b1V
43AnuN/WzDj9ITpMYk+ScCPmZ/fZPBtxKa6taV96vYMC0+reWTej9s6MlPHvE79FF2zxjwRuxghq
9a415EPBJIhrOg7jSz5P/c9RQCM0mDz6xAkD5K9qn8zI2lMB2dpUcE/IviD6WfBrXq9MAt3NZkza
hyvPfJgj8Cmtkup8ars+vf1ZN5fi0NBSIgHDjGa1lLKMPzonZYg5RX5iGs7yQIvlVrQ3MN06ongH
/v9Sq/JcMaE7q7GLlWEdfzckwDUL8f5jJrjS7EbWd3VfDTtMnq2wh3sNmjEGYyqmba8frzR6uxaz
koKMKXACgZN3ZCy1pzK6tTHBrLo4SS6TojXuNPUGUJ4qzSPYZyp0PdtDXtCQXqA2cXOdemqYv8/R
oRAA2mVagurZ73HGH2FHInPtAspibyppeZT21OBy1DEAzzBxKHIJCHxS/4eKi0WpYhkbkMip6wNh
tUauWpw/hm3lRdZF9YCsSrwTaLZe5tIUo9phKEuz8/UnG0gRaVfxyTRZTY/m6DqIHc4ADi2vPYb4
s+y8ys31ON6oegEmZ3u+Xs9Ki7oEwCKuS1Z1z6wgfkRM6NlruLf6GQOatw/cVgRH5Bk1WrhYpEDL
gfzjywFLcKUtuTBya6ELqvA7cDpKD+qcTZcp80w/6b3Q12Aqnt5eeessEMzgD/NumRqu7g7U1NK0
6pPsKmM89MjzE6BSmMo2e7KrWwedMfqiAG4g6fib3/7HI4ZlorTIsjC17+syaMrqH9RUOfZSk3cS
Fy78QfSdbHz5SK/b8TQ34UPxRhdkvrM8+x9LosbWZJMH4Km1FfEBNxhk1uM8wTlFZiccI+azESmA
gQYwN2ir76y+9WbpThOyaUNA0lh90zIMnQR5BXGt9ToKPMbz8GeEsnMwNkI1YhL0cAFDWDZqMa+f
0YiAa1kxLxItPPNRtbmAkVMa/gHtF5/f3iobr1PnjidkugiE07V6vVQSFxrskZ4mDrrkF2jBLbMW
gFkt3a1DNiflPbv1vhr67lA2yh6nfgNZA+YDrsWiErWob6126tjVLWhf1GanOIm1E3TB4SWKLEX4
oh0xmNITK4VTGGnxJcb1cLrTlbb8L+qqrMMExxuFcYhBvYAPAkikAaVAxB0Ybd4ipd4gVzuY4mca
6TEKr9nsTn7iFnXhA+I3Ii7a1hGPjRYnzsGy9elLqirR9yjMjJdcracfg90C4K9ChBXgDFTlTgdz
YyvpBD9ANUs8uuH1ZWVv9dBGoDB3wA9PoZLO4kE3ymr6+7C34P8pwxCZwSl79Y6nWHpqQksShahZ
ufQSVpGqN/ldyyQcOe5xj22ytXu5GhmvEGLhh63W0zDkbhWjTq9ZPdafmqEf7uJaGc6hxGr+7d27
EdFJUpmqLK9xuZNf795pnE2ElDpuEK7Jg5GBCE5cnQTVVEzkuPS963/r0Yg8EPsRgoCisDqYiMTZ
GKowC9TV2fziDkn7U6a4I2NGZrQ7BfTG9UGLndYqsn7wn9afzTObrqEOgXRNuvOi5TagX5Oogyqn
DWLJ1HE4i9L4ziwBTfz9a6V5oyGMhTz9DSQkdMIMVbMeXfu4N9pTJlvx0ZtkB9LNCg3jydPlaB7e
XnOr6ljyNh3iA2KYN6FgaGehqGoirugdR0Ar5ezchZ7TvUSeM2DMmIb2h154ah+Iucc4SUEH+/sg
PX2nj7bVuFgwQHSbmYMCVlxtKjEBAHekugyXTBVb4rJR6T9Uyn1U6PWL6uFP3qba4BxVa0o+FZk3
fmiyQaALzecAtZbiA+epEGdSL3Z2MA8bG56izCAPRMmTQ736bVUH5FbHjOU6R5PuwybQjt3ooYbV
9E2QyF3S+sYFTw+B7gitaUqGdbtWVgpKizm9LzV1B+FHnS6b+6Y3i9jndHVfQuGBCowIW/bO0d5a
GWE94gezd9L51VGLQdrUPYXmVejJQqmy48m7K3EI1AJXxiijxUZmn5s8jsadK3Hj4NHYAPCIZxMa
puugYkZO7kgIIohAtsVDXZrjJy3W5AExsOlkeTWi5xi3gkXV97BJG+EF4iHlmU0Pl0HE8k7+yG0a
vY9GYKX4+vRgDKLGs45uq5mn2sGSeee4bRj8EjcXFV4Y9NQz6+ERfs6Rg7o78lGp6YxHJ1LHrwOj
tkCnzHpu1LEMQIZVFyGrEWZJnDwgiJQ9Rkai3VNdSeJSmp8mgtRDggo67Z8SD7G5w2OtAursZszn
UDwhY6nr1n3CYnW62r3VnIE5axeiFqirmA07t1iSRE4DM88ZdC/y0eIe/aaOw2PmOJXhq1PZozuU
FsolhYF26e2wgdo0GQbtdaH8aMu4/laKHv0pAE+db8e1R/d9mpnXxuM3UjkHZ9FeXkSM2l5oaNyw
GS2+d65eRVXQum4J3NiqMagOO9u8U3MQqv6QDIwVSX6MGUwxJFAUF7R7qCDhxbSBfkOuSMXFrLIy
CAejOymwxw6GW1gPsunHI96hMO2SPD3SuuyxNBvm7qFtzP5ZH5WPZjFZtKuL+H00zWCwCLftF9qi
yA2DUZ0/qF7S+H1ilFxnfKGluESJtO/0YzKIr2kT0v1ynDbxq9roz9zwRGb+pxNdg1EP0C6QQdU4
5VXtzejZqkGlmYA7PttK88Np3e5uVirlkGHxfcpdmFgLjukpxj79bEMzJ+mqwaMCCw3QJq0OsQlp
onQwbhBDafvaSFIe5KLFTJc3wTtPo3ulQNUtqEVWHcfG6xVs2y3jOMwDIPG3N+5GworTCUUcsZlC
fF2B47Vp6H0niYBo2hxHPTLfjWOOYzn2VB9yzNePlhl6p3Ke6xpqpSF3Ds5G2sb6v2tWuLQ3dyO4
U1u2ublEB3f4ZwJ5EEB5mnYu/43oZyLKh5AGI1xO6SotHzDmkIzikMKahThzT0cPedXioeaGHqRU
tT4h0Gh9ePvV/j7yq9pq0WRkrE/8AYO9irkojOYp7fiYebJSf1QbQ4PXj+TMwUtj8TjainZvxLP5
kckLAPheL5C/yLPKn4ssZ+oujI+yapsztDqS9lKPrr1jg3U2nD47M/6eghab9JM+ItkjbLM9VrDS
jt4wT48pwhnHUgrgMEIqlX6oMJNofJUk/s6Uw3zHVN39NUrMJwsRzoFB9/zSDUMVHcK6dO440+HH
rE/LJ0Dd4YXHM86Kkg4PDDn0+w6+37sybwuGbwzKfVErzpXtXn3owdceqP/1h7JIp0My5F/1AqfN
EX1NiFJJaqJMWM3tlan2GNRoPlxtq+sNKqW4OYYYzgTYjupu4IkYX1G68WevnM13GEmIU62iQDKg
l/DvBL3g2I7S+uCYWf1+Fk3/uR1UG4epsMFxY6jQzePtt7js6vM1BOh20NpifrLGPDy1atpBIZuN
8xBaWhrsfHUuldVHZ0gDiADpY5p+9qrX06FwYM1mF19r/Ehx0Jz60yii6cM4ePFFgW3rzxYNw1oz
xN+3KRh0ETYBKqjmTXJR47Fhpsay3XDS+5QqpTpDYXHxcn37CTeSJpTcofJT/zAuXE9EDCuLxjAN
Y2QgSwUD2Sw8d8WMtGxoZHdGOOyhkzaucbq5fFIKeAbC68ZPN0NtSqcxudIeUL+UJk6oEJm89/US
xd9+tI04wVILapySZIHuvc4YYrxkgbyizIQ2VRP6fYR1xzDYKsO0Vv2YmMAWCsVx/ocPB/0eQQE2
jXXT9tEyYwZeY7Fl+gLXYGU2yz5wY238H/qQVE7AMSxepXnTCPEcPI9HG3kmTzjq2ZVq98yMZy+k
b3wvcES/c/1FI2GddvVOg2hSLRnek5BcZAbDpRlF/iDpj+68uQ3HriWgk1Mv6EN6KKvA3tX4dw+R
WmDdWEuf2TIx1HK+FVHqfK0mAFPWjB2NEPp4bOLF5XBUnEOIWdHfbxzgc+CWF+wyrNXlmvsj1QRC
g+lU0+RXFR/fwOkJK7gEoV4hY5Jc2xsP5RT9vQcuxSxVi0qzkOLZ1l8vWubMlVqnzq/5wA5VdA3J
y4maPY4X9H/V46qjqnuqbb/rtVWAwwqVTYRQFMLn654dlt4l/QgtvYYQ5dKTW6fYvtZ9l3zr295+
UAiqP7s4cZ/1fLCcQyWsGU/gChNj/M7s+DSQMiaw49MJKtpQfsR30v7V6mpUHyFLeO9SS7mnkeVK
X2ui8ls/i3E+dlrmaddxyMwOV+1woWR3lYZkmhM2GDcJlPsDw0N/91g6JMTHOJeNjsWxZX328Ad6
X9J9/0xxZdHeHPSIqr/xxA9bDplyUp2hHXwNg56WGKYbH3QjEWbQsn2jQ12SMgZ2Hs7O46BJJ/oP
orj7M5r16WduUV5bXTf8JzRZf5udYoRMPWvxs1BBxKL0FHUZJEX8lfFscKoTV0aDsCZTvtQHRjD8
LIx6kgeUhppfWpXODykYpa95VWfuoQR2jydVw538s/O0SvMxePKmJ0cTTvMB/aCs8IFz9FAXSR7f
Z0zflZ1NvXGQOVTMvU3IajDeV/tLWDQysTYvrip0yuIQmpF2Niyli09CVNHextqoE4FqIMyFVIXN
xlxlS4NQAYS5M22ZRPcjQxb3+WJRarezfka5DyKLgmn4+PJ2xN/IP1ltARgiwEO7ZBVA9DAXiqv3
rKp13jWeMvdeFKa7U31vrkJlSIDi8ZgkvD6pdmIqNGTQG4tmqWmHXKsQZ3bJEuRO9rHxybwFyusw
AgXbt+4/e+oo4lhE5VV0OgQK7NBNLPucVudawTn376lkbAukaWigIIZzC+YfNOB1DLeuFWIQ32DS
y+kgocPv+RJvvD8EkpbWNkkHGLRVJY+nU0zrys2vkRWbFzVz7ctMF3uP/r1s6FVoY/iCbI3FvJxx
yGoLMu3QtKwS+TWhej/o6Od+oagN3zV5m9uIMOhze6nm1EN/VGuRaaG3WX6vXSt+P7ZY+/op0XLn
g24kWx7KRQRcLpZbva48nSFD2mpGUteWh9yz0dXXoiRAJoN8HhrkTht9q29Iamdyl+mgM27EKbVE
mrkymOAyYo1clTnlJ7Vu5VFRsva7V5kQFFuLYb6OfAmOkHI+ppDhP799Kre28Z8/YnWdKo4Fe3mh
KOpeaF4VQImXUlrqIdTxg3t7qa0Ugu4QQD8wPs5tzufiJSad2eRsojU0Ar0GSthCgL4ypal/xOGC
GBt0XcQ+vnThi15Tj/vCGi0v9tUxicq/jhVLroveJzkovj/rI1wOgxBaFjNfqEMrmBInfjAmNdqZ
vN1G22UVutKwdk0Q/6utbrRlRhBiXBJ2mtkG3lQZX/oZNZcgtGR3hPpa/ahLLcz9MNy7V25P8wIg
hckGdGvRm1qdZqvJmzit8ZfN3B4XyakvlBraOziZ89vfdnMhgjphY5HwXL/KSHHh1xj4zzh1ZdLT
oVQ+zl1rRTsX5dbLhNJogZ4E4nMjn8XMdig6B7YNSU0rUYfxCgSn0uhTx+jzYNTim0LSElCdlXtA
59uTAirUoVKBOfdbMf/1zaIDC+lQ0mZIbA5o+jQQQJ/HSBdg79QKcODbL3QjOtBq5x5boERLkFgV
SA6gEKOdq/RK/XrOSjg/h5T2jhpMQ6Tpp9YolSawmym/6MKJPmYedEzEfrAqffuHbD02G5heKz1l
NtEqQDRZ3wxCQXTJGawQktNYv7fBtZ9kmc07AWJzKW2ZhzF9Y8S4yhAUME6JFk/xNR5c5196S82z
mbbGcWLYdHz7qTZfL70U+vRUaAtF7vXXxIq7nmO0qK7RYrp4aBJh3cuslL9MUqH4IGVTHnv8NqNA
6m6tkq6mSRVwJY0/3v4lWyeHxwWXx7665Qi4iV1UptnE116Zhpc6jbr3saAD+PYqt5cbSEd6FiD0
l/27LiU6yTCCaoIgFHOxHUtb/gcUoQmqofmop0aUHN5eb+NTMufh1fJMzKTWdEg8sKwxnFRmgM2Y
P6P9Vp+btlcfckL6zgY1bnMJqkA6JFAQENWD7PT6U87x2EdtQpBzqmqKA0nO9oxyd+n5DuOwOsjL
AV2ZPOvyL3YT6+lpHIz+w6SM1fylI93q/HCy1e+5isH3qU+HIrtINOyl37qQ1gMPRQz75Bie/Ani
LCopayrkg+p2aGw/mbk//VJrjSyIa5QmAlJStfUZkVcPEwVEcQpttbozHOTDnofJbYqlQzhJX6ER
oexE4a2vDHX5d0/Mgie4/P0ftbGH4uSYN0xeexMN8U4t2qPnzu3RscbiONZhvwNd21yP5galxNKD
W2dx5qwa9Dxh9GL0oH+LLLxAKzh772p9mI6aNPcopst19Tpr5EuTNOI3aJOhuqvrzFPpENU2V+nQ
jV3AgGE4d/MwffK8Rj4XwkoPbWvs4di2tjIZKpkhe9m5maqiZOEwM0cJw8b/+GtcINUKANw8pbGC
odTbx2brhS6RAAqxqlo3LxREzVC10chajvyCILX3ODVpfYrcLqE53e4RTTaUW0k86fjhD2EDolxf
MlrsKY6Rg9W1ZZJ9mapi+tKVIosCq1Gid7Yu6ukjwIE+I/5hUYaY3pw/lrFlV0dsb+J/elws86CA
wzfeIbaCeGupdMNOLFkSpPVXJ1STp9EEQcJxtavbLNH6YgA3DZcKi1ZzDn2RFT9QKg4PCerPfoxN
1mWeR6qwvtzj926sDiVl8SEnWV8sY16fKVc0LmwT5gKIfVmFX+nmJyNMwsvUWf+q9gzWCLr5qara
8Dxg7fHzrzcEDT5QBZB+F2Le6poKs6H09FpH46KQ+VEKrFW6fKImULXMD4ehef4f1kMal1SV6H1D
Y4/tepqLGAgB42ryOA1xCbT1cN/9OlaD8u+M5uCe7PtGSod4CXcSlyAfat1YLMCSiUZhD8rSafBv
opOFqhfkMbUNvydTpiGrHUV3ntvov95+2K1Py5kG8QMVl7iy+rTgsiCO6RmtREfRv7Q5qY0mRudp
jHP0/UjwuvvEkP1jUxNKfTVuw7/HO7LqYpIL8ZmttWZyzGknE5DN+dVVRHE2hCKeBGXhzrWw9ZxY
NRKm4R3De109px7i8mvYiAd5Xv3D1fgTI9mp/dzS2fiOTlc8BnYX2U8eUonqWQEnsnOCzdsTvIwx
oFwsM7obailmfBHc355Kd+q1H1rmZGhe9qncQ3VuhGqdFtMSKKCS3YTqtHRqgDZECgEQ4qzPXvmc
181nY+72WLxbK1EOQCMBZgxvbnniP27aNOyQz01MCqtK1e+tVOljH1hne5zzSHx9e5tuGLJQNcIX
BvZAjx/HpdeLGV0YDdoEl8Ce+8Kv8QBHjTJsi3cJI7Bnpl3lpedHPhJ6ncnvWlTOtEkkgRe5lu8i
vXv39g/a+pwYHdKC56Yig14F5JSph+Ui6HMd3TY9mzVqGnCHkg9vr7L5irnxwDJxRpHbef3UJZrl
5FIDyUWPjB69b7yjas1FSykP5d/fu785rMsW5T/WBimYgWVD7oJVt52K7E8TxamZ2/RaKX11gBi4
pw6+8QaplWGvQhOht79GGo5ZbqmRAhE99vTmWQIGvqdU3yP+LG9odXFS4NBNBqTKzlmfe2SmZdqG
ECeqbkF+xUwPyEWdQ1GoWWAZc/WdAKTvbI6Nz7ZUGOjLOA5j2TUlJYJg1XuRB53BdafrmNSWGVht
Ef0CnOvtlRlbT8hCuJLwdIjIra7HVB/jbNQNWCiJ2h3qcBYvhgCuniRzDke30g7jGP56e19u5Ggw
rIEXAkKijb4uN8ZSxE1hL6RuYbxYiRI+zG2Zv4sb/ErGyvR2gHP0xjY+I5S0pfVgw8LzVsffaWsn
DxeGdTwDZDh4uXHMk/CLBakJF7EuMGxksQO3UrMH9I8N+5i6IIK6TkmxIw87qGbThIvSHT3w+VMo
RDoBvMnqd0ItMZlPxjT5lS5KG348jdx7fRo2P2rcJL9rdDoOM3S4MDASp/0Ud2P5ognN6oM6V838
ICYvVY5FDfEsEJWN9HPdgUfya6swY8YIlfIReRQLk4bOMTrf8SrwPomd8d/AXKQZxEVZo1uF9rrt
o5udyYMCbOnT0BfjLyUSgPVKYRXOqeos0fmF1ZXYBDVlWh9huIgPmZDthewEpVgX19FvYyczBeCz
p+fosjJCCmy3AxdU1bkzo3UlvCuGYc2PShnd2h/seLTfFWYisRrU4+lR0oJ2gjLJHLjdg8CXyDEM
pX0ac+kmB21QoKsAsJvm+8rIEicwWkzVhhDjbr/36ghvcll6j+lsuoGaVgMAI1VrTwa6opHf0pkp
/FmmzneN5v2P0sgUN4DVHSE2O1n9h8QcJiUgls9fGyWDYZmbdvccN6M8uTGz7ABps/azBoXP8hEZ
rz5R6hgv8TS4FlrqkVUEaTJ1/0ylWptnjMN5EeVIx+jgFT3aYAXl1Itl4bsByzaxfhDTrEcnRo4d
YXz7PlUn/F1Fln22cqivB/BQyfvRMWakTGddPcm+HWDyIwW9SGYPs3VXIxeGPbgtuhMuNqEOplct
vsJWrZujzPMUN6upd78x1TLToHW6/h+16xmeupmjv+tTOzJOzWAneqBlFjLbYdR1WWCabf+1zIf2
PzNTRy3I4W5wsY6WlwTCxtBw1GOU3FMN8V4/bdUMZ5EyZAYbJVpeo/aD4BOwO0YGZ8ma+OnxM79i
0ynfu7MyvDAAsGnoaOOhzjK49YmokocMb4HEF3GhPwlksC5hKYxfRiqdArFypb1XMdWFTUeuX7F5
x/oBn9f5iSAY9wdHDlYadHlf3c+c/ZhfaTdPHhyrl27QKvod/8fZeezGzaRr+IoIMIctyY6SFfzL
kuwNYTkw5yJZ5NXPQ5+N1d1Qw2cxi4FnVF3FCl94A61NH0Hi8kuhJ3xxTc9aogQ9mtBCapKh9JvS
XI3BNcX7ToEmv9HRTQG2ZmYg0FyNinlQoXXwwynnagki4czPrVEnaN25UQLRmuCq8LMqrV/bQWun
z0tuyhkrAEs9eB01jr1ROBJR7MVh88al82tB/DgLnaqz6xuka6PU95pq7P2hTKafaunJz4h0oT6t
pyv7GhMP0NPuYKaHTNCuDTDDY8cBrxvaFy4M8dNcWu+/dBgAHWZp4aW+bApwgzGE7uim03v9u3Sr
9Kkkec83Y6RlZtDZWv/VXEGMPnhB+aDggBQ9CrPCV2KUZWNvjGmwZSCocZZ+j57FNS7upVdq7UJi
iEYIh6Tm++Bixo4QEzla64rZuY9Zq6PJsahV8xWgfJdeqVCdDWaivQqgBmte0gyu8feD8RMapKpl
ebQSRTcCEKKgeWJhar8bCfhv8/H7dBZbrKPBodapv0H6Py29wc+KtHJGDlL3uuw1Lt24CMeqLYvw
43HOniXGwWiU8h4dLPpCJ0vYL1U8xR0dSb32Soy1B3r9WWIMO/ShjGMVd30wWD12Vq66bMrSuSZ6
cmmevIkYjYIfojJ/sqodJw90VEneSKv70AuRfMG6z9t9PMuz155ZAi1b6Qww4sjU3n87R4lKp8HU
82gUY7vz9HQMJXfsDqCjuK3jNLvW6P2jyfsualtHXD2Y1mGJ+dfd9Fdqgeo9EXU9l0dH68fbtfp0
3yrS/oHuMy7feaV4/Q0q1VMfWG3fYzFeetZtPiSWuakXo3zs7cQ8zhNPlt94w/g1apHU2Ul24bM1
ZOkDzs1T6VPsSgwAwOlsAIztPOkrc7J8aRN8E9CIKEW4GBOTy4T4hox7srOlBOOrZ4+QqWyKqp6Q
T5mLiuQGWGnyw+6n/hEbCu9KT+C8achyYJpnA/XBS0z1TkK8rncr/MfX0MKiAF8our1Tk0lsilk1
N6adlr/dVINlAYJ4x2WCZL0j4zuiwOnKL7l0iulwQUciaPfOvCjb1iAQ0iwwQHUFEqZTEbfi+mqN
b9KbKaV/vO/OIlumvQoK0n1YEV7madA3gWNAabs6Dq6Whw7dxaASLRFJim2sJSUlZozErwx6YYq4
7JDRkZPQ4zqF0fb5MDXTXFRHXuTsrjKIYRIaQ63P9XUNinfpw7qcWzIUgAYOiijv93lW9YmHcUV5
rMoBnYDYBte4UFyNuUuDKm/fIjk1vt6iIyysCQRSNU5J0CH8c6Xm9Se7OzlxVIBAdwFwo8p32qGN
dG227J4vG2G78F+2DF9tK8590U6/LCjTlKNEEeb0Pbez14Bdr5fJCEzJ05R4qbnHiKK4KbNM7Mt+
qLe1lRS+o9XXJCYv3HdgJbjByDroCJ7ed5aeRXiAUK3qB3tSKecrLr+iVrW3j3fepU0A6Y7Wo8u2
g5/2/rvE8ZLVQ68Ux8SkH0JRDESdm1YveVMNV2AgZ6U/tP85SC71GqQ4zhrwUzkNCm4DbIHGa44T
fbCNWohhTxozbvR5scIUYYtgxMv6yuN14XjRFl8bYbClVpbO+0m2uT7Fus0l27q1vAPV5gSuF9mB
VHNzi0Dq+NwbzZWFvfCUUOKkQEUnnk7cqc0UPkWDoo4tRYautn4nslWzYEFQ4IvX1urTAp/zmh3R
eZeTBaZz8Qdng6LK6ZDAukUfqUZxHACB0/jTdmlmA4gXQrxkEFUCehCmD01qCmeFs4esrnaltPJH
dOP0dP39G9ZN8Nd7Zldm7jkUWECid8mDlRiT59voHx1YijjdzJFZ7matUB9TFPXvStkY9wCU9WWb
L7aZUxCG+fraqVH1A+XS/PNQW5WBCvkki196nst8s5o9mcEy6/r3upswBoQMXP9AA9TZp5B3Ppdj
7qpkhaP+0CsxsHAtLdp2wz3Ymf6Q66ND39xrf1ViiERQ67K50RdEoB6XuYIOgDeceRxrTS2/1eip
HSjQGtOhbEEIBTEJxycSUghdRpx09y4i/s02MniqMKOp7Hzbo0J3MNuo+AbuuF59SeABB/owVN+g
FGUduuP4QviDtkAr8gR6NFCPamxCRigH30xrppGXT5Bheq9uNh+f9Ivbgy9M/AQ6AtLrSecUN4UK
KjLyIcOM1U6+OMtjbGUZFChjvFGnBBk1NGsdmrlbfcFoqWiX7vXj33DptrFWJSwqb8jTnD45Cpdl
bprI9OcEjH5M1rM3W3PaOlY/Pn081KXbBrgZoTGApxVb8X4jijEfpazo5KgoVKEHK5Nthta05qtR
rh3suGt3Vd/eIqckrqjCXJwkuCfI/2uL/zTbcCWKx6RGGaLhur0HvhLDZE4Md8dlATvp42leumbI
AGi6E/8TSq5X31/nTceXx0tVWjh6pKgkxg2xilf87CdRbgdSzZePh7s0NyI0QhQYj8gLrP/+13CO
tqTgtKf86Myi/yyiQqGdMiI33NnJlUv74lBcncThqM5QF34/VCWkkhkRM5vqxd4Xi1Y8DaPQAjN3
d/8+KeYENowaP1TKk0lJSSaXdjGdodGdblsHjfRYOu5+jLtrpPNLL9EadKFGRRuB1+j9pIymVoxm
VXWPsHbYDkNn7zFXKHytysQGhW6HQaPDx9O7tEXwlF2lL6ma0sR4P6adTNPocu0cnZryJYF3sQEv
bYJayKAFUQe4xkxe/+DpG+DCXUJslh4UUcX7AcWoQWfqURTpzTjdW5lVbzKZcP4K70lAifKh9ctQ
KEoUxJ6qBAm4jS9RLrNnvei+tq5zrat7cdVBXGOeza8542c0Loj+wqlIXjv6y34+NiDNncSF5oRD
W9i1Tftdi7ziWnZ3ceVhu69QOQDKp/Bko3aNstNIJxszqvdg87qDIAq+TaI4uZvrYrqykdcg+nTh
UfxiH5MinONsuxnEtUo98ehAIwo0dxx3NMjunUUtvyda9V1p5Lx1o8UEZWpcy90uDg6KjbsWDBsZ
5fuvnhQ4wpWSbTZhNI+cazWEAxWdTVY5xi8HBlA4NkhKjko17xpX/HOPjuCHaJltzn/AU5xsuk4u
mNCbaLyAUgHZmUbDSrN8Epm4Rma68LKQgIE+skE7nXvN2HhIKQtyZ8eBUuJ+brMlwB2VGu6Qujzr
QtGdAKO5cW/N/ZWg8g/64eQLMzYOHjp9z3PYcq2U+TSU8GpL1x4+4XlMwdCt49nbzUiLJIGlOUtN
bSsHO8GTgYGckHbqg3WLb9RWNsm+ae3UwclVrUwfvLah0nGzKQtSMO2+fnzxXFwokhhOng0V9vQh
LIuuU9WCBq2Jb9tNb0ZtsIwJPgdKa2W3g6VW9/gtSmpGjXmlj3Lh8eAErBY99IZxdjiJdSqzLBCH
4BupQ2qlfocN1pu1JAtD20vw8TTPO7Y8vyirrTYSf/ruJ++HCp1bg2VdAH/r628oUOD/l3rGAV+l
btN5eLD2QrPQXVCnQACB3vBiUhwWDaTTzjWUzce/58Ktw8+BKg/WgZjAPTkJS1wLVymZu0Qzl8g0
Fi76KbYIXUexvhR1pu4/HvBCrvpuwPVm+CsoMIkq4de0HAgMhh8olEdHBEiePx7kwh3+B9RIQZXo
9awyRM+oG6hIr6+Y235S9blVA72toHwWMXpti5tO+84TV7bwpaAZGJAHFhZKJubOJ9/W86IoKYyY
t2yyM8tfshIavAo5t53w6nTt9LZztA5HXDuiC2cNxiuY8msqlpe+qMbLTfWFS+dMRFarIS1OdcEC
L6r1JW205nWsYtPPxrH28Qr+ZxSwiWL+CucESs6NcdpKXnT6cklL8aHqB/eG6ph5X9WJ+SZgDv1z
lEe8yAclS4alCYzj/d7JtDJSHVwjjksUe786BI8eRayPPom68f8YitqxTijEzOjGvx9qtvR6UujD
H3slmXaeEMpNLeJ8CykgugKVXP/U+2uaYt4fjBP8HZby5C2Mx9FG+4Uypq6V1n+el4z3ZodHqSri
3x8fi/M7lpHWQHw1CkPm9CSgtKQ2K1VSF0cya3nsO10JXaSjFDWv8VS1Np7Xz4csV6/huC4U9BgY
6IfKPuHlPQUz0cnA6q4k0TetTta+lfd2YCVatJ1w/riv23TyU09BUdosu4PNIfKxZ+I2UpFb/ngJ
zq8ffgkkBN5iYHsUs95/14oeEpgyYFWjMKKXNoJGH5p5XaVX7tWLH5WKIewKYFxnCYmdg/Zplro8
SgLIG7Uff41VlHzvFHyAP57R+XlH5BJRKlTVTHIFfZ3xXxeqNozDJGaXtZWeF5pFCg5IbeIgzZXi
oEyT2H483qWZURcAMQZKhXHXf/9rvCWvYkR5sE+by8l9GN1Woh0z6aE3FfmV5PjSxwJ6ilcFOxaA
w8lbMQ96PZgd3Np+6RsEa1Rr72QYBn88ofPHggUkvYL3aJEcn97a4FbzEjlz2ghiwZtYyP5TNnf1
vaggklVWNAQELNfwaH8QhKenniQLMBpFdYSZTubm4fwa5/ijH6l6lW1ATjZTAppL7znFQ+ullVmP
kWk2JF9qhOE6f+rjtt/VejVNW01JiylE7MYebhFC1NUDmnL1dzibk3W/dgyox9QVk6kWeY/5EKhQ
PB6j35iwg1MwJ+j9vlzr6B8v5IXYhpV0LaZFtRwBj5ObLNftBnoqW0NUHnoYorOzxi8TqhGYrrUd
HnAUApAWbvrki6qnCK94LlEpdrW2wDBtWlu6StVcc5TVLx0RaljI8bGLVuLB+y3Lo9dnk5NUFCKM
pvdziGMYi0q3fkkwO36QulQfcm2Whr80ufgvLhEZD3S0+h4gJXSwyCc1tTajJiAnI3BX73OvVY8L
2GAKYkK3Xw2Rdk/LhAUyF6pdzuEs6y6cCjyfN7h2y/9oWNQGgoeWCQilSxHS+HjpL50Unlaq5faa
050eSmvgxVHshc5gklaFn2R6+lqZ83yFsHZhIS0gjWulmsSCNPVkIV1sWsGJVcea6Oro2Ph7t2on
8Qij8+hmpnHlFj2bFo8VO0lbe12Uq04PCa/V0NZzYh2Ad5eHppuHwMrN5coo53Eb9BfE2VahEASi
aXC9n9Yc8WgVmWcfJh1z06nt7TBRKgBPVeUlO63kjcCeuQup5tZbC27Dvs6QYvrHT7gK5IOuJmQl
OyWWev8jsPEm8LES5xBD4f+kWPMcovaiX7ns1r/y7toh79DpHK854UpOPnn/zE7JAPSM9sFVNCVU
+xh3Absd7kTSGk8fT+j81UdUizYKK7ri1M9iqLHXYOmaMcJV2M2nn1CvdOdNRnzQBWZsFu5e5m77
GWAA3Sq7Ubwl6KKkLLcy7QoH01R7uiZVcbZ/+UXgAeHZwLvkljpZ4yXJjGKmw35QZDaGONX/THI3
CpDlmUAFCf3Kxjp7WajpwhjWiABIrc7gebMTF17fCu+Q0Dn4z0XnGH/W8XMGcCDs69k4gsK9xkk5
i/EYc3XtAFSiUQo9lXQH6xZ3bFjvoM/ptGEp0+8zrh23k549Vxzd20kxlFvE/YzDx5/7/KyuWA/S
d9TtOEynWMQUXSFpJIN3kH1ldGGeEFvvaq8Yfn08zvkO5u4hvQG86q2KlSffUAfTELnzhJBiVnmh
XbmAhEZz2KWAPv71ViXsoCYJaYptQ45zci8gDTcWEgOOg6MI6w7gnv25W/IouhLBnW8TnGDhea9W
QFB7TqGquKq7srclJz9uyp9m7U37TMlpbk+5az71ZTHd60vWd1eGvbSQXAUrB5h6BFXm9xdOmSO/
hC64fXCGRd/qZe4E0h2WrWNm1wTOzs8dWAVwGoQX+gUyES3V2VtKk02p1V+jPIrDSoxmaBudcejp
E/zzJUdZD5FW3g0QXGczs/QRaQBr8Q5F1EjdbxO3+d4livNYjOgyXFnGS3Ojxoa/EYLmZLenSVW5
FCLKGUyNezumgtKl97Gwb5dYjfZZnxpXxlsDw/c3+MoTJH3TMfzjMj/5bEIMc0LbwTtUk/w+mA3A
h2bKghljy4eYWsiB7sSdAv/oC/ad14x1z28XBl9PHXo/NgCvk6g1tiPTwI3Pw56uF9QRdU/8ghEJ
aVGCEOm3CL9YXydIYF/LqGiugVAuLTWpFJfpqh5PePV+x474VKVuwX2qqno46uqw7aPc3I2JrmyR
OLvyfp1faMyVhiCdgD8+Bicftisas1jonB8ay0q+jqWCiFliVOHH19mFOZkGPmc8j2Q4BM7v59T1
jd0BVVIO0osdUKWmSVe1DYTbpvdzEWvX2gwXTj1UdbD/ZIyrFuhJsdOOFtrKFPcOmamIT53WjplP
81O/a8cxu4oy0M836/rwYZkDmgO61skaWlEHhVkxvMOgR8O+64VzL5RsODZR0lJdBn/oFkV3D994
8jugPLdAHRo/ntFLs5ek/OcQawU9EGMRaOkUq07u87pLjLQTfFFQUvV9K7ERLGpn2Hz8RS+ckVWR
Cc7WWlA+a3sug9aXEbh3bJW0AkelWd7akRJtIGLIxyzWwMwuVbNt2jbbfzzyhW+L6AwmDuCyKaSf
5svOLK1IcxTnUHVNdSNG3IohOnVBLJX+9V+HWnFga9PO5quehRle6mWdHDP9YLQQyL8BHJ7d78tS
idt8zqyHjwc7PyNoia8cVMoOGKicsYrGqdZabQDKianSvTu6edDXSuP3ZlvcYXF3rXhz9iCTQUEo
pSxOSENd5eSWc8rR4kmeU9RIsuxrVmkYpasQHuyoLI+AaOmRNMk/Q4F5/um4sqLAO0Fyrdvqr7rK
yH4Y8mIGAyRT5ZiWPbKkajyHbm5nu39czz9D4UGDHPSl1l9esJzLALKindONl5t9OHrKvNVVZmVg
P3rlPT47EX8iG6659Z4j1TpZzzFLUmi6GCtlmUeOTdKwReS8AFZiwALpldtcdSc/y3Xn+eOJnl3h
68Ard5RbnLD/T4fsrzUtFunByYDmZMRo9tjeUj2axVx//vdRQN+t/tUwwc8q7jOioS1GEvCaAOCS
5CcG0fZSXZnL2eFmLsxi5U+tiONTdTtl1LgbdbzHIm+OD+4MIEl30u4/RRmuken/T4j9XZDBYFC0
KIv9kdd3Tl4Jzy70bmxRbdaHOBN+1iJ0OlRTv1OinupSaqgxLSJXOukeG2vc9yY3S2DeTE21yzLE
zpFo1HJlY8ADUnGGJyCYo7x+xJmt2i9aq1ibGc9EDpgR39TdnLbgIpvoifJCeh/NCRVgu55yYGfp
mIR0ymB2V9hFvyjxrP3nFuMAuWfsd0WPinQxOeodfxSd50mb+ns6NCINeEnloW0VfbPWcGpfzZbs
DivV7FZOTh1otEa10OxS+1lq2vSccMEsweyIJFuhb/1vIP/iS2ZqxSZNzCnd9aBuv5ZogHhBmRbZ
bvHs/JewkabyPRnjAyda+eo4a9ejmMaC9mrc5FWQpqnyw8pLbdvOXp8GcYWSsI0/xJPOH3xCN07s
Eif3Ml9Fo+bgIb77Mkk9HwKpZ0soloKgUqRAH8umjigAeupP8I+GCsC4cr7lgy5fVQx9U191yjLU
a/5H6Nxnhzax5adKd5ZjnXZRwH9Tt5bEFc5MBtFzg41yb08SznphqJtBluU3uy+UYUuTYMig72jg
Lm0tj8NyaVoVb700/2nNzniruHk9+bB0p2xDmh1/jygoHN0ur1lATBL4PXWza9GM3sAUtwO16Gg9
qZGB9CPZz06xcq41TRpuKBJtJPxYjKeEC2KvlWm105ayOnTIyT4ms1os/BLcZcIx1kZ1F4HxA7yu
FDCCdHQ2nqdhiH4rkYZGi0sN9EmV9loxzfObsq6nT2m3KDtVyecHMDTzszpG7tPiEIVEjVUfIlnI
bJVsGI4zviC34D7lYXQgzeIDkVUoe1gwaOArIPPnRmblweMqsIEOcjePH2CKqIVfx1DIfDpupeFH
MreLMM5H0/OnUa9Dvc+VY63lroA2JawQ7LD5gIug89+QmGa3NXK7c1EhUeonMc7DK3Gbk2906Mle
KCZQF2Lphy/oCJuCy3IWt0IjKj4AWlmWsNIsnJKKSui+ImkRx/DXHlW4UAd7nKw+INfCNa4Ylw3V
8+S7kvXj3ag4zb0+eHOQGPZ0WFED2PhIWbyWfZt+MmmboILv9uLF0wblPvcSrd9ojhzKXS1a47Ht
8d0LRFE4oy+SVUOySZTxztZgGYdRWgw7I5Kt9tB6s+FQNJvUcCjwa1RnOD83nTHJGztNBm1nl94g
uCSWBUFJRdt1rWm9jilmZT6ozwR189Hsbj3FKF8KUDEGIBQlpWg1NxsMJihxerNdd49QWFwYbFEJ
fhL31eRJ95rypvZaNBDG2ZLHEdhUtm2E1etBL7r2B7qZ+aG0daUI+2psv4oag9FbC5zf6MMSL5yw
bJve/mxWmTziy6MgGW9Gy6+m0tQN0hclVweESszy0KuZA7PTq31k56hK09qqgmbW7E9JosoOp7Vk
2SBgGeHEBEh071HY/zaq5bhTBrvfqZ7sgiyei02+oCWTz1XHvsq8LzHEdHb9nGe7oU/tHyXSgd8H
YbV3qJ4BS6qy9FMUFXQIlblFnyjrki829kh3mWzaIzXD5bEzzeK/0ajLNwno49Ed6yogy8/eJnOU
dz2CNeVOSH044FDrvJn0dNYFX8wXIzLm/aJmEWRM8E7lphWy+WE2QwkgUp93g2jMXylUxerBdvHz
CXJqCMdllPDOJ6cdjlql1z8MeBm3IunHw0Q8fpicavmCkvawtZwsvx9SOjpIZi2YuC7crjLTbpLS
LJstDBMNUe3F2w5jrWx7aEyNj7Jp/23K1MXPUE/cVGjDcWYle9iHlGkfRwvPBmKdaLOk4xKhtV1Y
nzWrg0GmQNejYq9ZMvG9UbgHaWDXUuaZfl95rbdvJts6VI65mYY3M3rurbtMKXWN+9ir9w2YkTFQ
tCxptjYq82aQUyKBlCjjJD60VLtnPy/RYfbbToxfFMBGd0JrsWhTB/Mussx4X2Zqd9vPtreL+zJB
v92xHtI4Vz87XSkMv6uT/I7SaHKjo6B9FGCBN6KqByUwzZpqjGaTQUuzzCANFFGJTpFdI/yHacRz
hYrwsTYruXEVOdxblmh3NQzHvdcW3rYvrPlxaJr4OPVDdptr+lJwgNTlWRIt3CWZxamv4whod273
YS7QZV3mHkCvp/X5bTa4yUNfx10dxnyiKWxVs+eUWbP+xi1SbIfUifeYfo6IF8kaaPxspnGg2OU1
WOd54Ei56I/9HT1/9PHXmOiv+C3pzKqoSwcEqRcVOz22ncn3+m4JpTK5oUR848bu8q+JZvLefhzU
nTfoSGx46Im2VpQYpfKTsVXclZqmIx630RwJbF2oxwJUCa4J2dJsFXMxN4D24vuoIE1a72HF+LlQ
u/g8tp0Wzlqq7yBEL/ddUui0Y5e0KHwIaflN0yGsGpq9AcTdbvqQjmO7PhALFGbXGuRx6CL3Wi3z
PHxkOkR1OvVZbH5OWzd1ZZmFUHH5smwZ385uYu0AHoidAtxw+/HS/cmj30ePjLUiPVaa2jlrZpIr
sMyaEfWQXe1HKA1+zWiO7SqTG5njiB3DMv5wuTSeka6PfDPtvaNljaVfwoLYgAa8QtA6b0XwMWkj
0bJaMdYU5d9/TMdJYIKnC3AOrSqWcFpaZ4MC/M8l6ZegiWAfFIk67F0x2YdF5OquHgzbnz347B+v
zbprTpfGZjeBwWZjnVULIxUrFL1HxqlJS3dXOGm5zXGUDLMmqn07jgzfTOIhKMfJfGuHxr0y/KUD
RYOFxgCF83NzqVZDnaAliYZWMxr3q3/hp7EZkA8FI7Ux7epbOtkx8UV5TYrt0vZzDQNhBDTPV9+u
9x9AN8oZoWZSQAQt9DDH8mLXaNn0CdVs4wpq4Lydx8cGxQdwgJYL6m8nt0YOJts1ezs/4k+I+XyN
PC4CBs38UMzDtBkib9mMlYj33Ck5eqKLikwUluoff+izmsX6I8DYU9gHrESb//2EbSBXy8wDdFTh
UD4L5CEfm8l4mnt34YnKr6nKX/qwK2kJ4RWXM3cK7cHnvmjrbCiO+DB090aOvluU2ApoxrT+gt6B
FWR5E4WGBcrw44le+rKroA7VYIDLUJjeTxQBMpLrDiIRmJD5kE9utx+BSt0vYnT2Hw914fBgvU0l
iI9KVf90TTO3GiMKRAA1xyr3q64cCHJLTKKcRGzTOfFCJBOPTmproebV16rPF5YYuiW+nmTGtEVO
WXbo0eQT/tbFMTfGNOS1/mL0OQGJiz4rhlV17veV8gKqQfz4eNoXVhhLbwcoEdS+VSD3ZIUnMtei
gNzQF1OHuw33pFYp1ePAK3Ht7NCU4a+d3FBclMDr6DDw+rprSfevN1e1lsEuY0TtWnhGt40xGAfQ
8AWOaV62XRxb+s6A29BQlnaYpZ2y9zrpUga0cQTJX+y6RQC/Xb57JXHnoPeBrbUEj92gB0vazVul
scpNLJHE15MpOtZ5rQfZVKq3mTRvVa39rXZ9tQFe8NnCoWVnd+YQmAt9cJzVE1KjNPkmC+1ZEd4v
VNOfJl1kPm/NV1QSJqxWVd1Pe6Xd6HKwN1WjHpakagLdG/L90tTzN9Ln/I2H9jjkqDuOpcY+agle
IneS/pjYn1WZVGGJlAEOYOhG0IvvAr1Hndce5i4klbyb8/lRr7QxGMbixW6NhaTcOIhJPudZClNC
tOahKGPFX1wr/eTNmoOzkIfdZeO0wTC7v+NJ7htlIBG1uocoAQDjNsuysVzxUicNceKQjhvK1/sx
K77M06QhEdI+I15u8ZZSo0+wjPbhzxOFSpQqSBbvGnBCep5+bvopCgHZHaoyAl1XoF5BlMT/Jdbv
nRKopIE8SUDZtPPL1rize+uIvdNLU0R2WBuZcsyc1Zm7gdHl2vnL3MmvoDvN74VC7ltFc3tv6u1w
iKjHHo0aMARahX6X6S75mMy2DhptO+nZcrugRUNTH88XV5Bpo9GHdn2BmoU7z/kdLLw5KJUBrUzk
DH1Fw2uj8XIPqZjyaYbqdTe68pOhGPGdSS0n1Ifm0TWbCvEU4xvVHNW37HjeqvjChxM959AQxlvD
279rB20+xJ0xhk05AyiwZgyGdSQcSg3NF3pafejk7o9E09MbuTgPa20EnY1KDTPylaOW16PfULPH
27ZrcbLhBs24skMkpstQKWZ9Y06O+Ysmuhqga4ANygxdOxhLx3vrbEo1k+zuF1ki/ieGHY/pfdIb
jwCeU7oath4q9WKhWO1kaONkb8Pqdo6riq/ZygMUOnevdMl/OBiQXjryIScwQZ7F3LXo3dypy0i/
wlG6m9hI8qDDwmq7cqw2neXMN3Oi7vg3JHPAlPtuntLWMagMFo75xRynMrATBc9qW37HuUH6cZs8
oqeT3FaEhRJ96azbFoZmI+QyM/meJATqaB/Ote3edrl3V2tKhnmQ2LZ5vcdI+cbqSLuE4d3FuZSB
OZnUnYQhffDtzqaeM/WNigXRb6Z99wr9ALPosUEFuiqb3w4UgJ3nFGiCTq4ailrDJGe00/3gur9z
D/cuTGH1IBrVb6TaCSxUTxykIrRtOjnFxivKPjSU+AfIIAMNroUdpDSfxIjYPgH6T89NjbDhXdqM
PAW0R810C5b3wWz6tzZyfmNm86a0lbdXu+qnZreQXnkxUodvZGIeG9AU/I+q2w2+uOZLashy29LV
/T2O5V2jpiOig81T1TNq0sQqAivWKyQT6nfZ9NoXUg1cIOCbXtHlW5/E5jbKM35O6cVBU9svuG2I
AD2ceTONS1BV5mvlik1sl1PIs36vl9GtGrnjfcU6P8TtcJ938tsg4yhQRTHdaVH3jKPLoz2iJgc+
yZorf6K7vtUT2wtazx58IaJq71WFtilhG+BKVUaBYqS/9Uwbiq00nfI2a7Mgs8tmA5TTfEhkl2xk
l/eYfZivbW2nQT+L/KWKndhPVEZABAPjsWRCPs5KNcSljfb3XFH+oJSahZRG2k9uq5mhWmV3siq6
vam7YA5du1pFOWGXAOgI9LJSwnqwSMkjB3Ub056H7SJQUFOnzLxLpGYHvVpnoVFx03OYHiwHvUFW
76VynddV3gJc45CTtcbqm6pgUVpK3TmKtm4CeDaer46aFUIR5Tbq4u2oyDqkO1nc5LPpgokrzE3b
x93OXUZ32+plHPZT/FDL6imLa3UjkghvOm5qVHWSR2W2pt0yYHIyNpVzB7RPhrjCYRQyqsjrjdNb
RX3A52WldEIKpeA3F6S9+lhI5J5EF9m7Jo55wNLJ2I2mOj8QcxZBjT7YJ1CGlJ6zNJzcXFAUlDmd
dO2Triw/UTEiSddTikwYijitGB+Ro/7lNE1FBdbtN0m/vjFtoW3dxUTqwesPfJH681BZgsPeTSHC
anZQxmbtT4Xca+0qml/m9iZGswUeMSCocBydmQoX0Ysma5f3jRLdIGYz9PqJsLilv4ZwVOiW4rXC
LSuY6HpwQhPls5br5U4bkXVJW/VRrefPmA/bt3WR6D4uRjrUIISTfN3ohnuMznLfWZruqcF8S/JX
tM9WUiM63JlNQFN83DRTW23HvBdblXx6Z5bpHRv/R4PlQqBFGg+UitDIqOUb6sPCp0rX+JMohoci
ggitgKkh6GrZuNnyVRuVX5gWJBsNaVS8bTB8oXVXb/J4fNXHstpbae36Vtk5gbfoj8oCqSkT5gC5
8H+cncly20rWrZ8IEeibKUCQIkX1jS1NELKPjB5I9EA+/f1wJveIZohRf9So7ConAWSzc+3V1LNf
DknjJ3OR3A1OTInOu5lbaKAqFBUnUqProY6LoNeESafCDDRVKoGRuQrJghZUT1d+RgWAHnHLN9Kq
m39qFyefyDGnvcFl9wYd3bzCxrgkKeLoGMUQRiZOaGXdtJtFDp9mgyeVGJrhejAwG1WbHyIx3lPF
zncQ9QEh8VgIB5QcAZOelkrpKFc1mLovnebT6iY2Z8969ryif4i7PgKNE3VgrUZnmj6nHEkpeZOe
yENVRH8ay5G7YUySDSpn068zwDe1LJuNHlVHIttottjaUTPoQS6JmW+tqiN+XKXPAzJIorMXkY3X
JPmuwELoIdKlGxRpXdxnGNByudYSjBmcP1UdvRe51Ig1dNG7JMOHVWIUm8So+t3RC7Wh6oLETHjT
HQdUVtMEyRrc3FpQSJ+UTXebCnLoYmW8lni8PrQCYeiiR2DyXv4rN8HnCqCuUOiSqKBBzdlYkpmR
6peIpgWhlt4DoSFdQJz7W5QogOi9PBRmzvHKTYploX0miklIp+gxZ5vyTbQI2j+yfKBkvqNGfkHo
xj8N/fQxNukVmEh87jq8wsOW+RugES6PCSYvV8nYye2UlI9wGgo6HiRaBMQijS/parw16dqzORKk
O3i/kwk5W9Osnci8up9dypsJn/5tbsX1dqSbua2a6X7OhLkhs/fTJQHa7+wUBXyX7wtdU3Z5wZqN
vNE80nXkOLJr3MfyunmzIz43GQhv3kgxxm1NbNPYBp8TiQgT3cpuCsP8STiNugFmigOzt0cY7lkT
GJi/I6MpsnAFxYIFP2Vfk4bwTZcFGBEX9dBUk7zCt45AQRaV1Mzxunfmf+js3urj8Kb0arR1K0fx
Gxp7Ab7rbI6pKjbD0j90evEPIs8XeMnCXyj+ySXnGMz7FM85+NobM0YqBUQgrkG7a24YZkWBU1AQ
6u5Aj7iEmF8VgJ9QEOFQTiSiLpCvF8G8UUdrCjq9vS775rrOvafYM7LN4KYK0yE39/XaPiBp6kfc
TbtCoukdK3GPQgRxlj00wVi4oaP2NxP0eay+psE8Tlkc/+LPyVBFkP8jbTOMpXvM/KIcqJ5AeXen
1fg90Z6ZHiKaXKGKO6gPa2oMs5I11BnzsItUJWyaVAYNjMjHZoza44xzRWiUUx9kVvZOrAmp11g5
5WVp7TgyD5WSPsDcOcReeqdkPHArjS7AZ7oMtFrtD2JpfuC23V+Ny2jcOqN9XVpG+WipivmLVJ7E
j91FvmezRtysidP8pnK5xOR1Km8xhakCfVE5fttl0Y6NYd2OdRn7hNEN3H+odD070va5XifPBIIO
3DMsZa90ebKd+7bwmyJ5s8Twokp7CiN60Zu5rsEVKpJxBShSaHvReE9DoN4uZU+zxEojOpdat2+4
Z4ZaqX0UcXbUC1c+Ktjj7L2k/OVJWrXLSFQkifepCGlkatfsTOVLOSXavu1nLB5BWhpcKwlIhrYw
38/G/LvSjOwDEH/B6z2rw7koBpazU+z6tCrDoahuDMTiw5LvrLkguKb1mGmtQeYY8DsGZYVP1TJt
Ky3Krpc8GmhYZ1N8lytOAkcHT3e86upk53IpNTyKOM8tnttu/OlE2rUutKcktetdhADjVovnhS/v
PDRlh6mC3e972SsB4OhHqknnqtIUOhVNNgYmWhKqCS4J9hg122xqjjhVtQFpbd3VIiwvmKzG2GRq
8t6tPp2YXk38JQTlwSUnNekT92mgrXhwx8XdGSnUQoGbJjenWQSxpFCedC4+OfgjR3ohAk+MdLOW
d1pgZDu32otud8cqp5YbK9mTb8FLG5ThTxvVey9LPeRYw03UOPUrxkvPcdP9ieL0OA2xTu+l+YDV
+Oaay80iomtpePfR5M6Yp0wxVyYJrFXpLmIuL1732TS1BnpaBvdrQ1Hlu1vExh/+B+VHJzJWHtSh
7igIlBsPpoK9LvKhshOh0unjL62eLc3PVLpBH7nV2MUe9/S2DVFZkBrjyHb+rWqd/lt3pryEkdAH
FWetsVFb87euLh9TlNwTI+/4HiGgm8mwfvFpRVhUSnt0jSY+eKn4QYYKLRddllf1QIOGTFrt2Fs6
F1zV/ccxoitwzKtCdXu6HZp11UYZ51IV/Zmd+skx8HR0+19Dyl2JHtBvVaabmjaev9oeh6T4Jr4W
G+2uyMjtIaZzDnNB2Sw5yDFpRujW5hG92Dy/qjK04JWm3cV08/0ymp+SuGCqdOXbUuofuDeWn1zy
Posu6x5cq3PCrqEKJEGy8ZF6Piz9pGydvniAv1v7bcOcBv3miDCeIJ0dtM7MMMpamtCh82UknEoj
m5FPh3x+iCToQUFiYhDpSbYlPOZXlU9eKLSpDGUsxWaZmjvQ6sZXRKNc0awVZDm2xm1UYezs4X/j
i7q8MtWM0NeEqkmbmmifLFHNXxLMkiCvD2hIPkyjdkvNWAbJRIO3KcbHNBE/I1lrW2eM3o2CQ5/5
W90Zev9r1stXReYPMrZv2ziZN1aiGxtU2X1IuN+LO7uPqjaWe9PohnAUyR0WsNHNYi33leUe5jkZ
NjJPE9+UUDWyXrVhHbtH4v4UH1kLqJA5eQc1YdaSHTiEjmtFeGYv+YOQJSY/y/BWicTZ5G78aGf0
9ms128dW7W5Gx7yvhvm1X2Jv67bZsZ/zKOi60biWfecFs5x+F3GHnW6jjgEZuD8H7vbXhelsFjud
iRT2Nnymxtftah9X5lFmlQuM2cy7MiOaCK5NuqsjOwvGlISvCq/70OnKPZhAHiIKz66wpH/PTf02
GRuCNo3mBYlO76fzlP6u7cWlc69qYadhW4SdpBKmJbTKxG6jcFj0Z6WUAIcraNpKuwyswrzH3J4/
MlUrtKr0je2z4OKAbCB3Jns7SHkXpeOH2jjjFS2/66GwfhLk9A8YCSIus3nED6O+qlTFCQ17SDht
az0kSJL8ja5LPidvOeid8wlsqj9UUvSvmhu1IRHAmk8KKTb65FlfeWSqHeekJwO9EXckPe7dQQz3
abPcKxSDW6GiY2u8jh1q8R5YfWQbp0rQGBrW4j22qH5SZu6GE2cVY9mJxcUSfdRVQzYdN6PMzvyy
HSK/G4eXenChPDQDR2OZ+aLTfxTwCMMCyMTvWg01uvVspGYZuhm+basTxj6V2bWUxm2lqFzJCT90
BpuYT4ufIf8F3xJoNTIelo0xy5YbU2tsCiWrQhdb3X9xjHtB45/KfhoXfx6Ru2c5zAfim/6xi1he
5Uv6mNnen1rEth/V4+xXOT6Glkhue66TfFLduWq1qZe+PXDIgEAEfcrNj5qoWhPNq52QzvIDKK/w
Y0r9nTdUTpAZWbHVorwH+VBt8j0j9aDBiNo0Xmv4il48LYVBV1NavwGAmgALG2ofL7tJGtcEiWBB
zkKpMLQT07FLcaNypVOHg93iTzRX1VZLh1dJJYChdn6HkkDHetBufWZETN2n17tcX/YD4dPUZ/JG
SfQ3PK6uYaf+cOJmui0sJKO9YU4EV7tGGCnE0NCtoWBw3RtLVO2GPp73mDvmL1lYb4Phie2ceuW+
Vl0ZJo2e4DjZRhtqjD+yqO9LVf00pX4jXXR2tO5vMqw3MI1yWD6irbdF3sV8k2HvdnxVu8Afd3E6
ZdOR+p3CHgwEzC867I53M7lev5P1+Eg99ZpPBN+PAJeB06hXnW398coaMgx6Bt/LYmUnoZ3sCKkQ
t04J3lBOo+03s3yAafRB9g0t37H4Y8zUEk4JamcqVFygvfe2N0QbZWVTzfbwPEVUuHE+3XVun29G
xb1vIi8PrZzJT5DK8KNpQDVaCqMd8OcfkhGfcosbYFHV3ibvFsogqQ9+riebRJfMzVYOgSaaR6sn
6hyg/F1N1xw5Y47fDScvdi1sMRhkYM95gg5zlKPgho/Irqg7HYG2eJESpk+zErD6dGz5Iw8jZzca
t5o7pWFSV2aI/ysnRn3X2uNVXGTXsw6EtyiPcTk1PlsixpTC7a7XzafrR/2WCzUcUJymN6o1wu3D
3jlolCXdigJWl1wKrirDIPeQiafD6EKysQe2ZGrT68ZaqE89k5u9TYyx4QpcGNOU0w1VDndiRVFD
zQIutwFTPFm3kPKWZ7HgpYzzqPnbnoW7lXDNbyJt/iOmGIf0bN47uhAbrjh7AWXbH+LxdSErKCCy
Lv8TeZoMmyHTueWmzSbLoywUtodhd+s+G0veh5koqrAn/PaBXTMO3J6LEeHmhxKjxHCe2/vFK37g
sZ397mjg+EaRxVukMLRDGhgijXVU+vEXWu09xlz4OjfVnVfHr8qqRY5pVAepbUVhtli38cKtplbk
JsqybGM17Ran1fvOWUpWgVNs6tj7oYj0c1QI0bXw9vOJhnmm7ZdcYxZKcVhjnFzjcxLKpl98yCTl
e4tG9Vg53vxs55EDrFKWayslyWmW4r/Hf1etTaXPnOq60oXz0GGt7s5/cIbrdoNH6xYJL6n0algt
Qu5VdmEfC667WHM/RlQZXWfW26a3sZEf81AiO4C1oz1PTqwGc97E11kEkWfs8NLmQgrKUaqvcjDg
+NH7vhal/lJZdBhiuPbhBPPmpu28HzGaRv7l8b41I87EJXrF7hsSWjm+dzMYCDvjPR2Khw5r+E2c
scPVsX1UaqidNk2YDQ7uAGn23BlPZi33Sr2AzNg/HK5+B9lpAfZ6fWBPY/tOACSHmZU8xkW+hItT
QRpTnSezVzx/4BeGTU7KXtq1Nh0WrbrOW2/npHnzsMw6k1SO3o2VJ8zqqajuqACbKznjEOSbjRqO
OPP4sxEfJ8GhYOrxFJBpUQSaOUW+DQctnJrm1cYwDQRJkRiMJQ9ibbIojRnSA33PI9WFYdi/CUvu
bSDyQC+qex1Xd78v++UzJo8IihyaCxixTQYhdN4phim2+OrcRV0BdJ16UGzz2W2DvjW6EA/3Meiy
Wic7uYCiuaT2Uw2wUAR2RuUqytncziJ/HV29v0ac+hYJ4e2zSI1v3YGPlxTs5OV4j8TwVVbGMyrl
n51CdnJTDdXVCHc/j7M3ItaCYoZpiR9NEtA43Bsi8e49D7pSGXs7sqYT5hYVBNDWZ1qrnzFtBWyW
X/EePUD6od2CdiLEi70HtUryqxbr8I1iuJ82Z1IcjZFflhmYVzpTvMXHprHrQOkzfMTBoi0tekMa
9rSkaE4cGLC+lpjuNcmF9+zuxUFJBjZvpOI+Bb2ybyPd85PI+KdIdXsTm/hzejg6+ipZ1n1kv/We
ghf/1P0soJCGDkH1IZ4zj5lTH61UvXVNU9kXJKgifhf6cbKr32pJvkGL+gY4TzG3JAilj+kSUzqZ
7s+hiH+2Hdc7Q7ZPpcUUmVLwo9H7XCUrsdYOu3yK86A0lB78kYKgl8uxq7QPItcfJ+htaazcdvqw
1XPDCV0JzCUTBVp2kd7ktv1StPFTo1E3EZvxzj0yo9hLrou0ezW5RNgQEEOCzEJd0Kro2/IT4Dnf
RZ74UJV657ii3M2NeaHhfK7b7K2qXExzaG5bJ73tYV5ayKSkWEHyTY/Ac+qGhoMJZDK/mmlVHcxK
ki1eiGWDIVj7fyAUrAFLaFlgaqjmCXdBmXHU9pwuP7CRCzRXdfYQQ0XEAl8TGzt2hqPtwDitMqXd
d9KN99839s8xVWD0mjByGIhAlJNeuya6Eo7QEEPq1BQzKHWLFK9KjeM/nkc/fMfVpP8pWzEeqZQk
/Y4lFcOWPgLL5Puf8rdSgqQtF7LdvxQH/Da+dv09dkIjrpL4UM5pefScahx8pDjNJSnI+j1P2AU4
eSKOwgFLtzAS+DqOXOp06KBT7hGZer/HapiuIoVtEfwy2tcwBI6arLrn7x/uDIECKR82zlinr7Z+
6yT8D6VB6MaMqDUnqLQw2yvCPp6TXp9+ZLGr/69ePqgFuUPiVaAaNq6pJyNVVPTCtLPk0BRxAVFe
Y4fo7RS9K/zmp++f6szSWYmJHjwY2HaQjL4+VVpo7VRDvz+URgbvVZGuACDN2xLA1sjjR47nKKNs
SdV528UUFXu7nQv1whOf+xVIMRGqIwxFR3zyxJo9mIRoZumhM7oi1Ashd0UzN9ddYTTbKXMliBtc
QZ9IxizodSXbfP8Wzn1b2GyrlyCyxb+cBEXpDgVII3FbilADnOnVjRx1QQOiUC7sFmcoXZDm/v9Q
J2skAcNzXZmkB68RxdHJpIcbOlKXqBjUhwYD1wvjnXu0NRSbMhoZ4V+mHmrUasbQxPTMG0fdaWTk
XFWIxGI6zfA3/vfXCDeUPRiGFTvRyWe0y1pqs6jiw6AV0QeT7qlAdfM4z3N54YOd2QFWCaaDW5EB
iUo92fHHJvMKnC7jQ07QRoDDXwYQEFVhTQ9tg7nQryZvLlnmr1/mZNexVHIaYfKyVLRTzwAEQhFU
eiM+EGeu4sMSKzn9aKum5fb9azwzRSycBFe1uwP2curNj0aG+k7rccBZJBkeuFK3PpbhNJWEtLxx
owpMUi5wOs89HBsOr5JYRvj0J4dYL40YG6oOj/p5qQawI1XFln9e7Nfvn+3Mh7NcFZ8pkoKZKac+
ZYsQXJtijFFbbdCCtLJdygs6BCTqwbBKKcNXHt6P7wc9d0SybWOShKrVWimdX3e5qO9SR8L4IFsB
2Sc4muJ3NSG9OiLxIPEiL8R3jnpzNOTWXqkgwMbJ//5VUcIgPIct4Fq8ga+/AR4YNqUNvkZDRuhl
kMPuXQIjpg7zCxPD9jFSab1cePD1wU7mLB1VZHg6aneuFsbXQUUOioxnJxappZg2CiKUTVrUjysd
olaV6BdKK7lT1EK/V4aOLsW8vA1zdMlK4czkQpOK18/K416p419/Rc3Mmksp1zg6r7qP6dEea5XO
5/cPe2an48yEVGkgODKgqX8dpQeHn+MRp2MM29vNWE/dwZmT7CqHZLT7fqgzK5SDmU0VgxTXQdv/
dSiN4lsoyH1oO3j1e9WoAGBqrWV+BN0aLSFy/H++H/HcK0Rrv6bDq2ycp6YzI9wHQcpdfmgXJN9c
gkt8t7O8+fn9MOtxfzpf/jvM+uD/KXLaVK+MaSGEvlS4PAeLWpv9JuHchv1XJ+mPmPwORBwemYXw
R2qz2X4//rnHpHpkoZDIi9r/5MWOToR0piA3qdVRVvp6VTr3Hskwyub7cc5sQ1hCkfmL2zdB4qfe
vcPU1jCEETKQCaBA/TVHvxGZFWbOUnPqL+85/NQL8/PcpFn3VrzNbHjOp2vRjvoJAg73BNVBd1Ka
0BNECh10jAjYMZbYvvCM576l92+sH86sqAXWd/Cfb1k3jtuWQFwHU+2VI2yrFTBGbAfHuXhqKxcI
cSoRW+rVpTrgTDmHdwFz1XUZGtHN15HLcVlDxsr80Lgt8K+0ZSX9pXGnKkAuv2oU8lrp6Cp23nNR
aN5H7FXWhZLyzEyCQoPbFacMJganhygVvDFkaAwP+my0v9sc4yQgVVsVF7bYM7sO41jIMDSU2xyf
X59VM9dgC1JzDs7SJXfFpDjbEUL0tV7NxYVd528LOqTbjIP0BF0AHbiT1ZHZZuKV0sgPFfYBOFzA
Ny6piUWCwbnhjPfJ4PQv8OCS9wwt29ErM+9DRPn4a1KFeeOJFlpuLRSqMUti7xVYFoLYQG2MjKMP
Fbg5TYCpSF6Nt0obQGQmvew+p8YkWLP3UnzUDSsb841OUXYfT4AtF5bImSmL9yvGBQhsdEj6J1N2
1jHRyukYHLQRTD6wu956UhOXzk/cWmIjoHUP+LY4tOCt0XNevt8Uzk0ZDJw5o5g2UNdPyld9nmE9
1mAnVlNPoBjiZ+tJK/x+kDM7z79mjS7OEM7f4pkaOu6stGS/tnZM5xwB+uCX1fhh8IjXwvDKJ6U0
/vl+zH9vcSfb+mrPTBT7mvH915NBRx9ryvbs0Ihm+QMl13sw0mG+NYYCQAD3fPdICKFAYGXJh8jU
66uhirsiYG3S4VQWmH4IX9MGtKjGLcenyQgzkPxS9fc0jsj64ja3YYOPi7ZrpF7cJEBq1Qbb2/gN
EWUufLuJQSlVQjiuzUysRWynLyVlwOzCJ++XrA26CF8z+syZR+NbTNNHlFG0+aWrFC+dmjXXBlUq
TIAkN34KI7EX8CvXei3swjoCypEpbokROZTmRP22LSSUxZylaG/mTE04mnsF+JyUL2O5sC7PbAG8
WVYYPhjGeiv5ugUUdhIt3A5QCdmlcezoewZpSRmgYo514Xw+c4agRuLGwzZAHXu6QOKxEFGH5ulA
z46ISq3lZkeK5ZQ+TGorPpAKtRdsU84sydU4FSaTt9pTnJrvOBG3U23W0jWqotjRmRrCKmpMP06M
aGvVyhQ0QqfF102f30/ac28V+xmuIsAuDr5mX99qTvReBbSYHWhqrkxsW91j2qIGyKLHC/jh2aEM
zuYVfMA/+aQ+jbo4TfAPz+iq1sZ9S7UDUW1JNtgcmRd2uHOyRnRcKEJRNVKq2uv7/s+pbGjEu6Xj
anw5tM2zmhuwkhQ49k90RJawLxaj3GCu1N6VXqvRRIu66AmGuvhw4WO9zijFk8DJ5upS3OG5d8Ch
zdFEkYlh5vr3//ldZFGMMKJleqCb0GyrFJ5UvkzYxc+c4//7l8UddnU2ol4nIvPrUF6FO0zW4Rzj
5U76opN2uoMrYcE46y450597KoJBsI5aKy529a9DoQ/nTrCAuadDNd7qJZxoz17vd3OtPf8fnopr
DqaF+Ldwcf86lNGMBHoInsqAlVj7CN2dzu+s2fjpqmgMLs2jM4cVtzqStzWV6wZ2P1+H86SdEujF
t5GEKZAUZ/V2tdGr2MLxWikkkQez1/5Ssr7+jSVO9DFKlC+J5t5PWIIsvp4rsPuQkNARdvgcl3Ru
5zYq5pGL0oxkDg71k5+H/TaaoTY76ImzoD0yABChjPTUX1XaZY9tJdXkwuXh3MfGhtDQVGRuKja2
X8fUcOiQaUVytpk35a2qZiUc7aTewYrOL7z+s0NxpYY3QTQoeeRfh2oRjXdEdnGgDqp2HEbgfjIZ
CIzU7eWC7PjcBoxblQM6aq6A18m8KltaqnUWZwenRM5bRnqxi2yyrFTEqM/LPP6TDgZGMpU5X3id
Z1CT9SbNpgAiuuImJyMPNP0acDQsiUwhfvUImigfzcTObgfpdTOCjARBV9u2MhxytXqac4HeA077
JSuhv982PwStMf9Zb9zOyYZBUveoWPPCh6VbFpZD24dm6tjbZKBl9v0q/vttMxR6RWqlNfPhVOPd
o+yr1I55i5To16SU3ZYoX/OQA0SGuIY6x8lIUd1YSX/1/cBnn5E2EiPrqwn7yeQVKrLiWcWZqRjb
dmdKlyBY4S4/uYwm798Ptf5TX6tB3N08cCGkzWzCpzvVmLlphHNKSiYaNJEBnnpq90BRWbFLrVlu
iUy7ZGf393awDsmxp5MqsZqufl0vc5nG7I8dqPfUfS4ZmoEGiyrMNXIzeU7beb5wKzv3iAjFXaAv
Jq77r5T/P6eZUVtKW1V9cugFlAY6o7r4nNREH8KlQN2I3gNPnbkySKX//t2emz84XmH2SFsK476T
jSEv1XiYWy85tK5i3eqwGvE0SetS3Wq56f4qPUUec1zTb+g3AIB+P/i5t2ysB4LGubp2Hb++ZdqA
8ahECk+dq+kGvVn2Quj7b69zkFNXUu6+H+7clMXs3kCfyU3mLyW1PfcYefV0xIy8nzHIqrI9jXUj
6KnhL6yOc0+GdNmhyuNo/WtZylXsR8EZHzBoUIIp82AVyUFcG3RtAs1B//P9o/2NYBj8Sx7H6uqV
Rqze1zfpGYoTGZWZHgYDQMhU4viqyVUVukDaHJKiwTmUa3MIKaUKja7xXr8f/tybBYRnK6LIp5pY
//4/0xe5lVZ7RsPwaPYiv9ZbKL3YWz4rc9Ptvx/r70KCPQAjSwN8/N+Gw9excNTB/6jW04MrM2iw
Tau9DoaoL3zAc0/ksLcBfxGP9NcG0KdRU8d6xlkCanjjcS8bN5jhjRYMygE/+++f6dwqxHQVN1Ta
eStUcvJM/YzPm4H3YklhfwX2/SePMHeJtdyABlrgsFRG8KMzUV5YgWcfkxsaTQZ2Oy5NXwfunWE0
48ROD40RObtirhrULqI99FNq/R++m7uGP+g4WXt/1QXkU0P+Qf93AIs1/pheAqjo0du/BN4DmvGj
T88LuqIYIHJlof+1Ls7/zEbBEjC8pME0cLSLa9XuO0QRKHzek4pbk49FsYUuvCM+p1c6aGNRVU8b
lffwCHLe72ME3A/lBDMv0KPMqpAfz8YeH57uYYH3fkQuW7zh7qghj5Fdg+cVt5ubKo4JIomm4U4f
6uk1JQ2+3nT9gP2fBr0Ahg6a5N6plse5ztqrXubqXoN2TNx4DTUSIlyyVDe41SiDj7imfqX5nXew
mXXzo3Ea9bOnqromFg+JeZ5IA4HWJJK9ToCEy/+h0xDFxFUW0INXA3N24eWrdjtuu05rxWY0jXoM
ncir9KtcsXsj8IYW2gkqQ2vYzITdQfnu9dRjMwRdIS1iya8H0aoxEqoICScpBMrPdk4BKcxyig9u
P08/bSN2d/2A8d3GhfVn+Y6RmU9alUJbjHNn5QKo+eTbBe73voxy5alZshIeVtSM9xolQxnExgi/
qYpr5wcWafInBojRo6JJ+x/LaYfPVC8XA1GU4gTTInoZzjIu41BRMyRJWDPiGCgnp73Vs3K6i+rZ
vGndjH9W4K4HIWruHXHFbmuVV15NYzZA79hjU9QkfUNdP/L2R8eYxwDmka1cSXMositbiZzbwptw
/oKEMv/GMw6yZY9P6R/iM8qPCbbv45Am6bVJ4/9h0FKUDxIXu11OoopFZvJYaNh0zeiQlU6pPpcy
tbG26xBA+gtGXW/GskiSAbLpiBiw2Hd9RbyvOanTcF1hafJC3qV+T4SGol6jUU8sUnK56LbJ3EN9
7DBzC9UY0kc44C7TbKZ6rgd6KyNW/l5SN8hANbH8Scu8eMLPqc0uLORzZ5vn4jKuUpPRFj3ZM/QF
7nyuOgkbsAvbm5eo4ipQQdOuPbZiQ998vzn+nbCylvM2+Co9ZhCP0xrFbGsm7kRQrSep4i24lMcY
mMfHXT1+0DpbP0SRhfpbwt9GitAEWWb9M5szAp4So6Xvf82Zk3b1uNFQSABqAzF93VxweoxGU4KH
2klZb4g3nrc9ZjBHpbCBuLtRVs3dQE0M3TdtJxk4ztxduGGdKRZBfCm7Vzzib2fZahjaOaqgZPQV
3iJlVOehPStw4BPL87Wi/6kX7F3fP7a+mp+ebKq0QtcHBi4AWzs54ucpNuy5pVabpve8KP4gesl9
U2m3UHZxcCLZKsNUbRqeW+jZgVHEj/BTvF02PFhmt1UVY4PS3NzFMp5COlzjVSos9bZBQHkBrTmD
WJGcYpJvaXAL5Vw7OUynsmrwyM9yfFajfIfZab5nq6nCoZ/lXicWz2+a9tOs43ctLxB9S1ogujFB
B11MdWfLwrhQd2pnjnfgI518E7BsVs7JnEEkLzq7A3BFz02hu3hm8jIarf7Tiaf4d4HKh2jMhlzv
F3KfErltWr390Uwawi/wtmoJxkHrvNBUq/hdqkb9xu23UHynwW0WmmCKxKWek+VSN/5MpQVbzXGp
t7jHgrd/nepOgtK7MFJAgykubg08P5/rqr7kb3Tu5WBrRE7aOqmZ019HIbSZeCQMaA8pbgybpEgm
3yz0PERnniLV0PNryAnI/EB1lZfvJ/W5B6RsVWmospdRA30dOi2USgOmBAiHCh0uMTpzXGTHC/sl
EPCZLZNsm7WOhE/BlfJk8QzQsnSnIRRmVvGuCEVdZ9bNJGdtiw0IejTpKVqI582Y+tOAsHlSGuH6
abVU+4Q0+ltcChrnaklX7aI6tcWmKjJtB+F12Vael2+b1Kj2s5i7LQ9iPvZoq9HclU3xi77/8EYq
Wveqytp+jPRlrj7KvHKzQ19HmQo2a4ufiuU172XaunFQQ314U3gztxlbceZPbDekxReI865xaWsX
OiFx7wauNVvKNnZT7V6qBCFh6aPcL9EwBvo0I43Lu0Zni85K7bGzi/l56KMEYwypawdNKrUZZAm9
c390M2fbqzKb/Q5J/bFt+yq0lCV/z/FAfMnyPrKuYH/Xj3JU43u717K7pjfMwyTt5NEuhmkn9EZo
+zkV9ofIaiXBWSmJHvPUaA+25Sk35tLae0tMiL2lE0VXTo+NjYZuZt6CjVaDL5beaB89vUxRjyaG
+mi7bf1WZCnAK8LIrttAkEvSrTEN+vSyWPnoYXsltTTa6jwV/GdjumvjSK2g8a4uqcooFfFOuxHD
H4EFB77MQkdcruNXUvu15nVPw5SJLdTb7nNs7Ga3DIusfS2qxEOKpP9Z1ByrSKCLEVsSxWY8vPIM
yh+jWqynkQCxiTgh0LDQoC6ZnoRdKb/qDEHLs2JI8FXIu8TcFiaWKBteZDmEBWpPM8xJH/m1aMlc
rgJ5vHG9yUUaRaHDdxz09snQnW66GcxGgakPS0f9x1O7iGiCViiM50cuVkfZXq//H0fn0SUpjkbR
X8Q5eLMFwqbvrEq34ZTJAgECCYT99XNjNr2Ynq6sjADpM+/dt3Wyo0J2ZBJiAJaSnRlLEYBJU6Wc
x8ahbMomMPXDuZesbU8Gv0Fm6VL/Udi7vxK/iF91gB00JeCiwo8EuyyydYxtgrjbIEMOgAV3mjHU
OZM3dphLQ5xF7tiRPm4t9Xy18MbOGaXQBlJJdjEorLprHhReQJLOBuTLbJ+gt/iTrb9o2wqc5UCV
njqzC/vGSZ0+OVhWssURNV1j0Y1fLr75n91mY3dzBTCtLSkrnfZIHqaUd2ZfD1u9eE/SH4KP3Sxx
C7xxaqqsMJtgSN3Z7gV5VvXXL5mpZHskYPgMVd/LH4l0hldi3rxX22328sG4c3PeqqJ5hIRcvg2j
cfCoL3ANslWGWmUVWKkf0TzrOzUm8hVbuwah9wk4R55ZfrXNyQ2ZFuVwbavPxMOZ7m9l8TOZ3eha
ufbopE3R+dddd86dVtisTgXso6PDSPsszeT/rotJmGdSE+oS+ES1etnWD+3D2EHTsOwNlxE/WH31
S6tDylnL/efZ8mZ06/YP/BbVgwzh1pS+iz2r2IOfXoHbqA0p9U1RIt7quL5WvYNGQ2Z9MzeE6rBq
LBpL4WtsaY4+tkr6j3HXhkcH91Bqu7rNB9mUH2Ie34ZBGXx3Ff6iCrYDqAQpu7wszFscC3NIlMtc
bKOtmecmwbhnwLXdOPc9eJeD54BYu2UbXrttK7LEtjBHTeFdZYn6EK8wZsetC+28mJL6TxXAHuvN
AuEUaI3BmFatJwV4uM3dwXG+nbpdLujQ4sehYXQj480+l2LGZRmVEVsJ92YikoHGwO3s7e2uEjDi
e3QON9BAERO90fEGLYVlWWkPr+2i/Jn/G9xyDn8xwJ8ZJhx/KRxlTDY4zMOrR4F/rCs7eWmhggOR
iCBcbW3hpGGslums9sXXGXaY+HkX3o6jJlp9drixDuCbTO1z1W6LgzeTfgmMwOJhO1pCDGQEgKl3
j2NVcrY31p3BZ/5RTTiR0nLqu3O31Qk2tT30/tZrD6jAoIT+6wjb3I9z6N43QbVnBNX7Xmr3Fq1P
65nyF/Wy/eCVK8T2vneoZgJOvWqbwwpyzC4Zvu8rHxJe+OIxGJS4BFXXXgKHlLkpsXSUIjS2njaf
GT2uO9PfCeZXusu1a4kCAUcAZmak8cR8jef6by+XPsF7b/x7SzTt8C9qx3jMR8KHvbsOP8n0zNPe
z6eha8owc5pueu2jCuyLU7tN8VJjx2/+jEickodEjGuE1maTG8ioUq9ZVFXNdNdiCwcTExlus5oL
gLAWZ6nCrHf6Jjg3dIDVEViEH72uQBxEGi2wi3ms+jG4VLf298gEa5qJmrC3f80YEYJcsxZw0k46
ODT5j0AWjbVb4aesGgk6LyzCv701W68B6DRMinSATerEbfhZ9NWgj73d3kDkSxLMlykAPnXStrbU
Y8ILVYL8ApNF3ByCkArv1XLoQznA3faDVl1Cex7bn8jlahK+uUWuhZaYRnW58H669ryNj8ALmwlK
UgjA36lXySvhbWOSy5VEN74lNt95uW0MiP3OMrlBAMrdCYEJ/MmmgzE49f2+TXnYry5WxEaG0YAr
h8vqvgO9+14KWTP32Ot/Q2mDrWmEVn8QlC5/Qr0qTKrryHOyuENsHxkKU04UseAnG7MGOHYKclDQ
27MKzrDpT9O9sQC7ct0s8ZA6hhCCDMKohsICyO97jsLhV1DZ3XFlWupcRSHwq0k+KOcyB0qbK8CF
/XUdQsyDkRUuqHccbZNNbnn9i3CHxKGboVk4WYPQS4ZfqZTAe+LkGxNo+91WFged3a0zZxdzfWhM
wUoZT6rnGh8tDzNp7u4m+djDADsEa03nd+NS52RycVo8WMwI7NQW/XqMtiSB9qj+bz8stcKJGET/
WRKU8FjOoAYrhCshvRbue/jqDuwEKOxwlNFblCIXnee+r6qt/lVgS+5wLFjfco8mPJGIB0CIqLX8
1w0BXHMQnsw95n70HmUCcygz9YKLVtOUsfIcveQrAOIjD41R8T/hdxXcZG/ZuQco1TJS8Gp1BbrY
/E30yHkagRWuUthcLExNHcrj7aXsD7h49FPDa3O3JQWGW8aoA4Msk3T3gz11gOBX7489rjYw4oFp
gVt2A3QQ36q/yxBwa7RbBjT8Aj8HBEMPrMY3ddDnOto5o/BA7n877EvUXbp031VriXMclQ7Dpq6B
EtbOc5lXdiEfvH7Zf8x94jwA0ER2X6zBPKZWAJghJ7vH1Yc9GoAEcUUS3Mp4u3vix8H3Xnyc3LVL
2E7JgtzkodVxIS88aMzX2+knLJ7iZUDA+zoXxfzWI5TOJNHuFxy5G+fGCJ9Qwa5SaWNbsDHEUrXy
W7pRSUSC0xRNBji7/a/HD3e/UIZ8MXMlH1Jw+gB3Qs7UXJbhRkCvCZ493vrcT057XITDXv/s5pbm
cCrtuyEuxL2KHcBXVDSVf5wTRRFhewOLz84vJ1bllVU65wmM0b3QdaxyJjf4I/22HjcsHP1yJuBi
2tJdxAWkMUeSjL2C5AuyZhi6jdJREwLremZ9bMqkfZoAKd+VUyQ/ukJ4Vm5aaUUpPhtrz1y3nJ66
whQx66qO8qEw8XLGMhC+YeKXj+2ASR+ikbWcl7EEChJOa/R7ELUDBrtLDi2RwZfFnhm2xeGursFY
7E9VmxC7UXKXESUA9yXVkcHVO89g8by4ororNUxcymOvIQ4twn4dt9p6khDjn8Fi7itf+Ny9EG4r
X6t55pINV9rvbTO2JH3LKvbcE872TiJP9eS7TXeaGhbD2T4GyzGu7eZSYHG/Nswky2OwmK7JanfQ
J8BYes56csy63GGe+DCSv/0QW3Pysyl3MWUJOYZnoitiimUc109qVi6Tzlh7L8gYzQ2cW1UXqCPL
byp+4gDDfeADrWu+CKW78nkOmpYk4RC6Wr6aFlO8ikILjz/m3bRbGR6niMbIfPBCwkYQpa083ZA0
/HtRucw8gqjiurPx8/nJot84khKVukbTaISJ2uez27KIL7vGfl8caTlnfhziem5cmY5qaeDVqA0X
sNOuhyBu3V+BFSOd68dq+hdgTrwNPbGUgt/zTTa0fX8Bthy7GedqFQAcrZu/td2Ow3HhAK2y1VuR
gE+r2z7VgLhxNAyTd98vcwICwlP+owri5o7Oj8LERE1zP0+sedOoGOW9ZS1TkxKZMnziw0DKpzHx
5iM5XQAy4v6+Spz2eRCxsammIDIzdatu6EJPwrmm+2hY++u6ZqKNPiCd3aXDrLzL+hmOUnAtF2/9
Wyser3zimr2n1xV3wWRF5QXNuOJzjyn5UssNOHojOKTyULgzOzVsqnw0i+uDpWHC4CGjs1eVtg4Q
bHyNsXnTY+Odu1GsD5HQ0bPoE/HLB4vz1WJ0oO9vKu+gSDZ8F6SYPfVL4l6H1vjnYK4jTh/DgQXG
ZLSfqmDxbiZcvOnHeSVFg2iDELSt8AfzUqnGvl9b+GfZZKngv5G95GkP7eJRtgYrtceLR50ppvrv
3MPnMshSsxgJ4mO119un8Zv4Uq1V8jAELKcfCqCt34TkTm8T0NYuM05nU0npkso4qMR3Q4nw6c5j
+ObVtxCjWQnxTIXW/e3Jtfj0tVc9iMKavkIit24236RAt65m7N+cwOjVp7r8rB3WhZJ4JWg80xb4
POj++AqTCpgYn8qPDaczqllpVeg0d+WBpB2K4GK2wH2DniI+IllD6mTgIAYKs9Hbb5+7vRyDSfbX
dXT2+3kUzfcYQlSB0VOWoB+6mLZIEwfRpBuP6v2gLfPEOm65mMKxnlBM059LIyEZ7Ar6bbqJwd8u
ehJuebiJj+QdbXALA60awziHsuy5r6vUVXnnttHGs+YX6ttiOn0pjOrC0xIa97fTmLJ+ivxuLk+V
5JBKd7QH4WVdHJXkc2SJ7h+O4NtsGx4sRU5HdEm+yz0gJsXlV78urW25GHTbbvn/PkuDtIznX100
oN1kvY/McGo13DnHltuvtgvnJAfxx3Vpj1av01b703gNKEjGvO0qRx3Q7tTvGqGkk3kDaVcnI4dm
Pik5ek2mUDh8B95sW+e5ars3zfFLhNK8bveOsdSez6Nvr/kSxiOBwmsX9keBE7M9VuvuEFFh8YId
DYER2LAHF54ko4qmP4gOj8YNojH4KL8oeR8nS6qXePck1BJmz+TmjJFp7hoPvtidQ+qWd6KcFtux
7WkG86mZ1vs1qJ0Pm5Vvy2Ey2VnvhzPe9ZGde0bBUT+EreRw8FjyyEMop6WF/ij79ziB6/XirM0Y
ZBPB08wFSGoYrzCxivLosF3pzstsx4wOuhsKupLOWGRRbC3uqUAjW/CxjNt3Iiclnwt/sN/MBHLX
Fa44oNiyPmZ7R/67GQEZWLd73ZxrH6t3rk0s3SMtbO+nTPCi+I6/G1qKZrKnJe+4v5gtuKomHQNa
lDy4vQfkhl97ss6L66whlem4jZdRzYF+H7WMkbNCSRTxaYv6pnp2WtTpxxiW6PY2MwBMuAuWYXwQ
yLPqO2T5EEnLwGlkxoMfW0d7XoO/AcOp6FR1s4rS2vU9+YDHAa6KxXYBMHHtASxRSay/lmgJ6EVa
+E4Ylqc+urT1GqyHVjOdSgO4OFjiNkYx2aYd8qCmwhh1RBCwjpllIrvhNrdF/ABwlwZiaMMmPMqK
Qvq0b85K0zk0w13gDEX7ABXRfPvTRv+JIZqf2gf1FGUkYbGq7Po40deVQEkki4Np1zsZFb3+Q2NQ
4BHtyGO5N9Anl6yqfaGPflHsyXMb2fUrQ3TVHUZ3FMt/SWLX5SEUHjVbP1XzeuSZ9X4CVPOC3Npa
v2N8B3v9qP3GKk+QMC1FhRyL6jjhBNryGdbkdKx75HPnKqng4EGr68Q5UVYcMxwpuNqrJVq3s797
U/KTLBkYy9y7q32i6O78h70a0GnhwhiivJ/tpbl4I7Urd/riu88MuBznVrSUZe5PzuDSX5SVeQb3
0cTnmF+2PXTJINaceVQ03DEFij51IcrpfkO72rOD2qhJmMFu4Y8EsFP5EhK6Vj2ohsf+4Kt66Q5V
OJfTScMaXlIi4DqRDV0PFs541vblT34Z/2RfX0bHULuqOVu6Zw7F0+C3WbIo012D1VYid7yqBTMZ
LW53qAnsAsECS6R4IY5IJqmoOCrxRMek5+CXbubHQJZueNKh8JMnFLs1gNTRW2HxJkUXplXVbVzo
A0mN4E4E8I2iI7L7wF8vblJt1/FtZNKMLbht1sJpvYCDPzRSOPPPsKvmF+FMVniyuGQ+Wnvd9SO7
4cn+x5cxBBlwD8+6zOtUhxfUnD7SqiBeRR6h8uT1VC3tdFy4Eihb7RScsIE/j3fMHIYSIpBHCFHR
7XRVcVCbPZc2IWUndnS2c6whBJE5wTAD2lIA1AmvLefLQdhVlJwSmlX7tHbFRH3gUFGiEqg874Dw
c4PiQd5fAdjLC1ZYikVXpIR0wTmRCsHpAc4NRIxJ2IX922qKHo+Xrjc5/SxbQ4ReC86yu0u4g5OF
KVTg7L/KKAZsnRI02azXOmG4fOdsXvzRyK1z8W/VlvcRWUH4EbJY5pcBBiGPZRJY6myDeUyygZie
BTwoppDDInwSmXa1ruXJS0Ssf6ycLPtZYz2hX6fvaS4MHSaQ+FzJ6iwCISHAVgt7Ijh3qR0PgUfx
PhX9C8+FWg61W8jyaZgYx0cX0oXLTmdj6Alqgx1wgA0r356TCnC2FZNhEmYFxQAThymKpci4gaGI
ENmlfqmENTh4Gwd3ls90swPZEsUfVW+XJBQhESLfBETMmu6mdp0DrP0+OfdkFjC12qZ1PnuBIYSx
Yd50bBrjMGCtjYjvnG7GXhbqeSv+2PxMhspVUiOYSC3jJiNgw2KeijHdaHDLo8dEVSOi7aaIwlnA
QmEMXWyfkv9UXRonoSIf6wIsPYuMkR1HXEsBe83d5/nc7XB2DzX4MnMCIscSbwymidfGmeqAnoqa
hZZQ7MXfGle5DVJsGc1ruHSBc/Ah3cEK6i3IuOG6NmxrmpqYhAyQ4iJIH3R0aUkAsbq2DyVRfN4n
+O0VdFhiMWlSK8/wX99a4/7saZcGcK4ZKl7hV+7rFQjp6B2smVAyuMt69MjSNRC6TC9osriVRfHC
fgA3u8309M1vCErTu6/Dp17GWK8K5EbW2e7cUJ7kDaMg0U0Wqj45ohbV+1IYIiAYJoTjQzO5gjgv
tGvzBRkFGZi36jze5rSbIaL827bNFXkNZLR5nG+D/l9TJVnL8FJG7sECqzMejLNqWEB8dvwaSevv
wOBq3/pDaskcmYOxGQ9fewgf5r6EJLDeVYBVouPiOdE/a3P4tWESe1uYKTWxRQEV0Pygr7e8S4ha
OrlYzVAzX+YxJkZ9aXmQvvB/2N9ERs766qMLHQ+lrfviaFMVflmWQHrULJ6l063G0neOBx2o67QX
FoqgcpkFcJpkLrOlaHXyOSwKEEAdkX4GUashRWvdZ+1lEbZTbsAOibbFdWiP5rtp/VJDeLpBymxB
OB4hBTZaEwHz6s+A4ZZYLcW3c1rF2sAbmldP3GPgmNUV+NuyneDZVI+NX6/DaS1AWV2YALMu6DZP
xQeRJGo++souw2OoXIXZi6EAaMukcb6F2KvxwEYm8I6eTOKneHIxoKzzGk0no5Ju+CxsEAMnVzsA
/DQKpd8IijyRl6I3wxmnyq4/ETnFnE6T5RX9zzkWy5ZD5ddgg5qONyJYqV7uGmuzA3TLZWIeCuQn
5tWFNdj+cDiQwYlXpfXEMzk/by5ZZbD0xxZFcFzVTS4GFbokzI2wOA324/pQ+yuYdR1U1jdhBLcZ
bqwXGr/UG8KeuIxAEtaBKH2mk5h58tKk2aPtIitl1txxFms9jGZB/zRTnuPFwHq4M+baxwQ+VUki
joXCBiFOUozedYM/ED27m5qSzCFE/U/h8kcAvpt994CkhHLJZvVV5cQoOPOZ7Ll+eEQQBKqSx3yo
s67VkXVnESnZ3q1hwMrGtXzIvsZmF5ENMAVFPse3xEWyYQIB1z1QpTnIemXf0vJe3OHXdasDPlp/
vu/07nQHKYK2yJsdAvkBgUwomfDuNtGo1dRbSLbtCa1SbSXVQaOfb5jZwTNAi1us5VMdezWRMDE0
RcYAkhUG8Gvh5lvV+b9I5xj9zLZXqzwoLl4nm6Rc2jyy+MV+L8lSxtkUeD3VSt0sOrcpv1g3zxTu
h2J01fJFPFtbAyOMkgWC5u4RZkgxtGXN3rPugxDSIeRybVxEcbKp/NZXhrDaqOXue55STYsUek8l
rFwwXGxfYVyEy3M0eD9d9/YQw0EErhdPoUuGihoSP8clFYm/Yi9F+y+Cky9+byHsfi6fW4/70qh+
6PI2Dg1zTRRkTfgwKG0vp4DsiujFUT2MFQVSjqwRg9btyIZnbw4FWKnl1McWND3R+l6SulN0V9Tx
NvxmkM76PCDgkJ1U55Ev4ErpjpdIll5xQbcK0IGBe9BckFxaDL75KzOprMfqQ82Vh7ormTg/ExzT
3xM6sr8N85AKnh/xIFmsuB4Rlm1tf+o9DV2s8WyTHEM5RionR8PXpAsRyA4iTk7tW8Ksor/0qjMf
yLSS7XNGp+McNlqi8GH2ZahOnj3yhPd2J960KRJcVRGKAqb1G4cJYSg9G1r/RMYXEO9Iu9t0UAyz
rCvMRlm8Ei6z7afRlJH1QE/gr2fd7RseAWErwkKwJpjtEDmqKwgBKb3oB0WhU+Yiskvrs0etCfs8
7sP2ySda1QaryEoRmlsZ7TwPkSignbod2GV0boR//izHUlqf7trE77S89Q+KwuiHWdVA7GmzKokC
0pI+Y7OdTCIkNETDJ/i5k1Pr4jWmK7a5soCabWdaPXYJli+2Bz3uQD40aXJ/VpPA8m2A05VZJxKW
ASHFh/ss2SN8T60302rPQX2YQ8dT6RSi83iRM2fvJ1dZKTOYhAPbY2ZciAe0J7ujTUzmeJ4HNS5f
ogooKmnbQAQzcyMRk/Hjqn54ZJoVdzOdt3nwI726YQqlT+1/gIXM8bmptBbH0HBZHilvffnPighY
IsxBNAHgSrsbl4CZiaBx/b2iOuLUAQT+WLCZNOka+y70u3jsCvC3XvgFGpSEkoZjWT8uHYEGabGT
2nimYpIq1zGXBw6W0dPncS7q5ahbVT40QTjcMPvIKXBvEaF3hZsTwHcnDAj9slu860LpfFhH3f5T
rnb3lD7WfNeEJtf3fQxC+EC4Uuw+cSHYYW5FffGXnSmrsEZsizyiU+HBhPUYR3eWC/xvTNz/tDZl
97zQVPaELvle9YqyY1T5UkQcX8qD93ii82JJbOigzU0KG4wXg1Uc42nZmQfajgTYf6CoJXsarJk4
Fg/yvo/givlrs1lLHth1uOXIgDYUSKMPR9SKzXxoUOywBbdN9ToFNdtd3Exrn90mrUCARxQGIGkd
JkadYpSXYWTpv4nGaMhgqor9GdJ/aPIa4n/1Gth6GG+BJdsGKyqUv2sX6jBfwW4T/7Pt7Zh6jvI+
IRDDVFzsbQ1Ta9pnMMSdgIRnMaugZW9L6LO1WN5cs09WStBM9DRyBHMGkZcA0DFsu5/YcididfXa
gzXAU81MMakJb3El5p28Vsr/QFnUP7R+nbxMvbZBU1NgEquMqZRcj7n5cqYqPsFejQQzsbh/Q1uw
nmMxLn4ahMW85n7cbGTGxnHxqoyMnNuKJv4lFFoxHlx148MihV1TdsaJeQxLUT81WzCSZqA4jtOG
Oupx6C35usvF+2q6Pfwh+yVAxsoj0z30UhI/ivMbBf7g3QamJBgvL5NryuaELUo/R70hFcryrEmR
KUW2Zrb0dvRs+UzOhmWIh3ycnJoxfGu2Eb/zYH3EkKsu9tjOv5CT8G1szEU+grrkcbECng6bpLEu
9TZuRlz86LJOQRNYPwiZjJlWb0v4Tjxs8Gu1lE3N0MEbDFimfELDte/mtmdz1GJksi/A/LSfDX3X
jReFNvSxiOv+3jWRizqka8SfhJSVgk7W9j6QJJW3sHB4MylSHLzlZiUuJQ2XRd4zXofT4iSD4nsU
4o+QrWAWweUQphEJUizQ/WBvsm4ip6X2I6vJo2LtqYb8NTr1pad/CG7Ofxxa3ttkcZ6ksz3w713F
1cJgaOhvo9NtYCk4Oxql2l4n47Wi49ozqB/tYxvuzntZ1gAyvAq5d97HhLxvm2BaY4eaICV/p6pZ
xzkZ2NVRdWSLCf3/yturyxiysx5U4O3BeXPwUzIL7B65mJnrGtPGj8lKcgFo3vI/HkVB+E5okOoP
RsuHfrTbEwV38F+P4qi7UkMFxDvsSSRSAJqgYTebXJVGJU+2TXLVYyGSCLWAHxb5Ot/yPALX6U61
hXNsLVH6cGC5Z8RT/Cm+kag4OL0RlFh0BCMP3bKiK/Mwfm5k4I45wdBcDV67bpfOraonEa8F6RR4
NO9bl9F/Hox4Nrc5mEHwIkkp96B4VtG4/T+GaDiJiHYUtKRCu8Nfvcvixh8gpzXzH4LExt9OsI1h
XjFWNQ/s7kOZ6pm5LAOZkSSXueATPuhNFG/uHvI3tuu5fSHKgsqaQ4r5dmWW+ySYFqYFiRX86hgD
3stonD5bt0+uEOIj5nZqLCGfbl1PixH7z5SD7XfhrQCIwzoozswdiAvdq9ZiiTuq7WsZoXpcZJcQ
uMya5qv2+/EPiped2bUOig7oMhOne0jpig7XjjqBXia2Veaz6fPTFq/vf/s+2D8XglYAgW9TsbOJ
rgGJ0kt2a8YKgGm4u0TetanX+UlvQfk1KS8muWRd7bOFus4+BgP2Rl4lyIVUG1KMZ1T0Y824FIE8
vJT2aSCV55t1e33c2LqUqLb8kBaa9Kpj1HneTtcM24V+0Vjnicjx/wz5HXYWqtUgoh9LNnaBDdyq
NlYuGGETR9So7bMPJ+dune1tTPUSOCxLgDPtMfu5Zix0XpFe9aPtdvDh9J38Ov7qOzIN+J+o+7T6
KmPknvigLPjUvTsWv27UwtfYKfV+bKK9pCpgeM7GdW5YYjhVVNxX8V5S2MPxOReLH79s+zCw81yn
bxenR3C0on8uqTFVvjB3fwR6VHzAIPYOLZvOjyHwi/9GHbKuK+r+boHHeK+3jo97g+/wvtSSunpo
6j9W6DBX1ZStc9qMXA+3PdUdH7ZHVAiLkCv/0N8xXjmkUAurOcsKEZkNoTv+dkVIo02958I8Rgua
NspO/nQc8VRH0fC9BHjcCASQMOj5PGGyqH7MkcTGzWnnqinR7vTOY8mGO2Q4WlXvc3ybSi8Ls+40
RGFx3wY9yUGh2v9zAjjgJyKVm58LxIxH6ezue2ID77huurzZXCNgvt1qnFMN/nWmznem541nfGZ3
35cPLEWYNLuhq3d85FU/kSzJZh/8a6uXdGbpdxcNJaczVF7Q01DEnkq2qg9zovcfg1wHIulMn6Nj
sH8lFQ7b0vcW2ksWd/Dqayb7BFdvfYcwbGrIxbRISDrNNpz0aabsGLpw+T0PYywuPRbB4RQRvDBk
nDRFkvKwmPBqr8arjlZY7UEel9SXR0ka1JSOkeh+22A6ADp2VvxDI4tyr+QwLsToLNInDiqUIY+U
sEO22c7w3g0iKXMOqt46M+eb5CnuR2K6YNgX6xWINsg0JkpeA11snlw79Rk0uAcmcsHPAmvPA68q
QhA3JukgrRiQ/Z6KsnhbK9t5DQ2CkXSbyjG+59ta76txTNhfjuZutF0vPoV6SKIsWo22wSWBijg6
RIb/rHofmFG9eyimljlCMcyJpvLKd02Vo90jzA3IchEdULFM28EqYhw7k2RweQIeFoWPfTuY4G8E
2k8QYsAR9iQWGba5SHry55XF7ROVo3uXGI72lG6UWATy+Kb9rtJh7pRb8UqzWB7mkT+fZJWWRdgU
sW8Uyu/PSWPskwb+mO0+G/gqADeldN+RJdmEDM1avovMHZ3humxExaRFOTYIBhhd0CMPhnsySfqA
2b+zs7VMnKu/gZVeISqQy8NByDY5PFIlIcyq+RRe42rmcrfH4MGitWa02hBz78bLUSHFewcx0z/G
RRSktIvNJbJZppHgzGGx9Z+LUc5VJq37txmkc2o7p/yA2Befp2UED8gNx9ItaKYoJ4K8IiPDcknU
dkrri6e8z11iFIozEmp9AjWL2ikO2/9GYtH+G5Lx9mlb4frtWsHUst/ZiJkghrR+VXoBu+Bw+k8/
3dVDkOsKgxUpdKPxbDVkI/DgDgc66j2PWXnxA+vq3Sfj6Mlli8kLUc4LipIg8vKxT0gBdZgZpuDY
+m9vY2cdMPNLIa1T+jpqqvN+37eLpcf4QsYDAVWNCTKZJPsPi6Xz28ze4wc5SMjBcPe+jCqqH/3B
Z7CHhErnYrPVr6Tsupdt4GFoIRT+7egLkdBwXV8HI9iKzfC+U8Ko5BsBD/HvaOn2J1mjFRZIKX8V
YC/IoiE9iweEqXFmJ6v+5eiCpYu1mn+2q/qCCcPePi+Vik4ugpGsMtLl9PfwQ6ESXpu7QZRQSzWU
X2JwLkQ2xJ/LHtsf/m6FLy2FcZ8hVHSpF/rtX7v7zhFFNlfHTSMdpaxWCJAxqOtcyhs81zZ5K20b
/jAcSEfGNvtx7Ul5jJz2L9ZBcbELKNZE9GAsRQjtRwQIWNPFWT0yYudpDM6i19NlnTbJnGWXuSS0
4lQOWA6Pwh6KT2NV841LNOlfg20ZmOdwDXCAt97nTmoj4Y/Q11JibbxD2dsS90HibP9CvRAfV/ny
cw2i8I+Rdf3kMBdP4d9MD84tXytwqvKj9FHORAGqNM6+4ipMX136ZI5TG0kOJgdveKN9pncokMR2
EBcrAojs7p/m++EU3CHE62h8WOvGObRDFF0mKHhf/+PovHbkRKIw/ERI5ILbhs55eqJvkD1jkzMU
BU+/X+/FSit57R13Q9U5f1S0AH4vyk02A9QhEX95s/UzMf42hsE684ZFu3wGmIjTdly39qKfjGjR
MTZm8i9hRM0rVUUD1lNKS6Y8+oi90np4sMWfEymTeg8X7WDr/ELLpv3hjSTMd4CoP3Pv57umUbkZ
SG5bxsOS0oi58N1P0xMzbFqCEt5MRvWVW/1znAAl2cUkMbxa2aj3nIJ8n5vBb306xOZDk2kpgwch
vozo5g6nYfkqKJfZuACjmwb44q7V8RggwDN2VJv5YtvKIQvdvjYLeOk4Kp779hJvxZSl1rE0pA0a
OvWnCTZm21cTxSJkT3hBm1Pa+9QAt21QUwjaBWOkxtDvaOBKEfZuS7tHbsW8ue3wPf+aDa8MSvwT
L7D6zqNRhYOCXDP4VQ0TyOR+apLyzLAZ7CrMSeh9wGhOJB1RILcaiIIIVbK428hJvpGheu2605bp
fazN5AbciBoXcHTkv6ZOFhtF0tx7IYYDmoPqJbJ8/IszqoHQlZX7MS5d8m8ahkWsNUrVYP6WnEE7
6eP6n61a7exQEwf3JgUatqkmsov5LPoRWkX5F/ptjnwryopvikWMd7J33bUdIfgvIovmcrFEXCTR
EHeXkW7nB+Kw/p/p4YZGAx0xJGZe9zFHlNOq1jHfJtMcUwD5GrYj1swVJnTCnoUz70aW1vB5dV/i
OP5e3JoipWTurrNLDQC4sx70FlZTVHGGDOEhdabsagJ4yK2ckH09c5KAgG7x2ipZblPmZOppBw9V
gq2e7comer4UTHObprHn8gRUUcMaFFeHccBtsBrnOr/oWTetCdz748EfQqPBBcP3UUurIS649o4s
rnouJ8LQCtt7GTV7+fDp81jl/EZMRXGxI6sPba0o5M/sxhQ+oJludb1DRuWkDy2LmpNBv8gVaKwP
7LJ8j03DO87gShuZKRRyoAANjtxz3YD9ZPNUBPyc3bnNl+TYMM32q0rQ+NTAcfCYqJzNidJJLojk
WhPHxnob1acyTfV1U5kxN1CL5k24U31FC6su9DGObwtQ1sFocAzYadkPVyjt1AknGhOQkCY2qHpu
uesnVEXyGuzLLePfhlXf8jGpRuteF5Dck+Bsvy9KzhfyD93NlCcdUfeW8aqQ9UI6ePKot6a8xqQM
f5EFROOfUbgRmF+bvOUdmPsyM2fxHLnZOh4ZYihkafeJQCzacdndRZcvG5OtywwKBMEfBhYCSMDK
QSjcCSUbgJ7M/kgmUw8lHkZ21FnkOy9T3yxMd1L3qacc8tOsUNuMEH8rxIPLqcT7cvZR1HA1lFpA
ublBv1mDmisurKB0qXOPGqfdeVGsDh7AEOK31ngu24fcyKjBc9Mh9Mau2WrG1J1TNtxAchuszE7/
q9tDwkjGqbRMQ3voWXX2tj6OAek93nmo42sfxdTOedQMtuNr5Lvi6NAActYm4Ya+MLt96XMxLLlg
vQFFPMyTQ44Ie+hK43etm9bKaVAtxxPlNv1m0FQSpBHAeOpCtiWDjmp1KO8kragQguwDR+WDw65H
qscTTGhTd+9M2kXk6I07b9RDP53OpuBsM1iGvNJ9LK2gPsD4rrgdUO3KZ7OZ9xlTp4naJnuJse7d
SWaXG4ZzjjOqFO9gkZT4mlMSxp2rziofvlRWcfslRpD5gx0a2Ln3tmhEYKJnnVGwUBDb2l4CZ6dL
YF9Ig5+GcIO1HYsTKvNrHTH6+dzRjGL96J+IdqkpctCLF90ZqsDSYvMyddo/wyDTFBtKHqi0pzqy
aOo9L4w6eRocQt7X9rqImy99hu5rOh6EWLacAY33opm1+uzlAKA8qnylRfRjOSpB2JtHyJWJague
Vg0rq3+4mTDcZ1obUG/4rWqLogdp6AfPSl8YOpH4AiOgEYjZwByklgXlKsQ4XARE8glHl6Qed5i3
hHBVuwzYHWdZ/YrNuVhb7I/oNLqdMTqffe9KkOP8pAg4f77J5V3W45MkKKW2RcTL8Re5LvXYqJVd
zbSJrNabW4fFIoysyDoofUwEJrPxGi3TV9tSmEXogAM0pXye/ibpQ4R8eDNsDgU2ajZ3YlT/kQj7
Bsf0LapuvMUgo0Hi0pAH0Ylzoos/Rzd5NaghfAHhaenqIQAwxl8aF1svy8t/ZZleS/6WSORsa9mm
MtpNYFRvziKoBjVKQZl85o7FS8PNv4nShSwlXQwTUaSe2qfKp3MVbJeMWhZzd6ICrUeJfxqTSATk
ZU7vdKEX6/EpIuQs+V0mGlKdRIZ44YghwLNytCSeoOXJ+IvO/903o9plrajOWQLngeuHmljwrNfJ
zv8B6pU7y+avBf0UXV2rLG+tpUPvOHY3Hdmo9J2OjWxjV+kvdPHGGYHAzbImZ10VjrsRBTx2CRgW
lGyhR8whyBpyxOKh09Fz+tzUH2SIRWu/wuIF8wW2w7WxcFYl8ZM2li+dpDp6du2fXnNOhIf/MqV+
S6aCP5KL/Kr58nvM7XPVVcauGAz6/NjH1g51mxQQ+4ATYro5pEadRlL+oQfbeivHtthEbCubch5+
afbTQbqUGENwQkRLE71Us7TXaSfnb7/CiKSJP/bkMJU6lsnJougy8zp+E41v9MpSHBUO9oSqCToz
IJOjO1MiiZVt8EH4Si9dG5H+e2yNk0zEpTa85bgM0Mjcwz2OLSfmW8T21UgIV+CVt8ZBMJznhrsW
xdATCZf7nAtW+UujHmtFeRvf2zBJ8D0qVAnVBKwCCeVqhpxtEIxrTFsoq7ApgLTP9RjAZ352Jr1H
1Fz8Qqr1z7Gt1zSjDqd0nG6H7sQKlKb0vWkV/c7SKC4n+R1bAB6BXZEm+5K6Hc62CG4U7W/QjMUn
d6ax7kyFPgoK3dn2sSP2yPnkRfVWdyOPIwmRG0VkRsuEgza2zoPPhIxyswpQNjoHhDBmiHgmXcum
eNVKdSUfJKEZqixCr5ILkrZu+Bpdquuasbm7qsh/EBOd0rQ2NwijL25rI2OawQHjhJBfV0oyTlFL
0RhLHRQi5CAxpRZorps8OrP+O5T6g1nuD0ETv2CE3y3TbbZlZ1t0e2nYMxC7QAvW5TdhP8OLhUbz
FbVTfwTxus6ov3AmsLprrjPs0UPxsc+S22oqG6wQURH2TkbpN+KeYObjesSN8aEq1JkeIpNulfJ/
+wG2E5s0Qq01FITdoLDNVxS2YkOcTZs2pT6bbTZsGe9F57n73jHjN9AD88O0lNjbkSZeSq+UR0KB
hrDEzbmRniVXMs//KX85TZWVrR2r67dLTwhFPbVVuvIsMqcyfykCrZrodGZw3DpmB4eipnEPguDe
nDpC+t7XsIctyLr1dPSmIHCw5x+03H2g0mD6aHmStFqjpNydkmuUKzxjY/Zh0SRJYal3zNA4f3bC
68A9YIGyRdt1s/XD1Ev+aZWdqp7Fk+7hndGgMy/bMmFMRCyKovIQJfG3nRdrVp3xpMXpP9bfbJct
GKXKofCPqdYWJWZCPqUg6qgmQ533t0DpV+adfmdWBRjUF/S1hSt/GQTYco7OzSYqkD3RZCWrbS/1
u6vPhOaMqBsspOL0oHMsmUUDBt6o/sBBjt+TFy40O6O5m9D3WznJepX11FyLiL+YtImT6FweQlla
NVE+DQZSz4T5zDvU77VxTaLuwyjaGZdK268Xu6KXsVXZmfDbPkdnlpmHRp9fER+966XhbIyxndZT
U2boallN6H0Ra7+TbQ/pPGOhAxoIGzQSQVmzHZA9jKjHwKwGdxYfSfltEQCxJbWmg4mm9O+Eb2H3
bHHld/nsbUnDL8gBJKgj8UW7xgWu44Hwv61i/mkmuQCnTQfOGw7dpgV6KZJXSIGvuqdkohMcQ+A4
EPCxmZ4Brp8CQpd84LKYmZFxzj9tYMDxTsCr1Z2wkfCcx+rvBCd/GaRYwHnodypb/9XO3Xvl63dv
mt6zwdHWcdljtDXHd5yY2gpF2gZbBGBXNJYr6t0+vKLU707ufkLf1/RPNMyVpHjDC8OS0FtYABu4
v5oxerEE2k38etGKf/xwGYUfoKx/1nHVGmSc12zwMLG4Vmp8yek2TTsUKQKVbTgVYC5154E0zAxS
QrcoWdNRihvqwUz3rqr0rJzh2prRTgEvrKInHZJPi8n2kszsGkuK1Ng8LsJ8T8r+Wx9YTOOo+pnK
xD3iWJmPlfhfpjz0K6DtlvNiqDdNqhG1h4mAq+fUz+14mxDp8Hjk+TrDYvZQCCaYZ6fhCMRJ4YjV
OtB4xpMJ0SW7LTkoumb8I2zIwyfTJL/jXAf/hUHdd76kjbcavulIOvHzZAHKOH9tmSx8UfY042bG
x5I5RtgQOLQuWVs4ozMUNugEGX/MZKe66NNI2h9DNFgrIwQZfHYKI3t+ds3p6kfRYan9a9XJX1gn
6yDOumYPZUzi2+SZ7x1wGT6FuDstsX9FfXMh6ZQbZhzNgOtTCxrLvsb0ya1MVCQrEEUXWy0vpZXc
rUoxKzkSR3X7YrTtC961k9d6b4ZFZ65j2MPKQVvI6031d5Kn0wFVSL0qKtjInpdlXM02ghOojiEP
IkCJU+k04rVmk13jzkWMq1nVLvcj3AeDqxA19Vng4//k7RnbPhhSDpcioY26SYZ+N8X0StskUN1q
R7XXaqyXjYgpDrZ94vo9Wy7Y9Sfa60u0fBnUHGAVqp0IdHpvw2ofuEzHfY3m7kf6VrcbYyK506jQ
V4ie878JHZaehr1Gt6p6U1rlibSvcotW7p1QKoBEmGK6KzEwZqhYD6PKPq2YFlGs09fYRjpqT0Lf
ZLYRcahWxspJ7T4oDf1nsKJhV2m5/zWVxXVO2u6dCAVz4zrelfmEjYULMAmlgu3XfJYxchmWjS8V
Ylhu7ldLtimON1viz85cJCiDeUasWYRaXH6ze8arucLpVYl42OMpbvaI6cQa8KkPwVyqwDaLW9m7
8c6snJmFOfUuhoaSLEEPslaeGAJkzY+oBejqO5wx2NdGpBeUsncJeqMcob3nnJ2yfIlnZwo7TZz8
VONQjECMn1q7VWulFWtl0gZ615+aOl423A5vxqify4K1K0nrjcmDuEaDmoZ6Kue3wtMYDJrBPboR
bJgmMyrejOmPqWombmcwVliuKAuYLXJIKKKVkfxOeu011bPqITTdY/NQyKQzjE2MSxh0rekkpsQ8
cIXf8pGWml4C6XtJLHYutYA7LaNREvthFv8GWqpfracez19inFQTpYluqxV7Tir3UJUqClCF1aES
0gu7uEj38LbGcfExMk0ySlg8/SlUNsNlbedc88Kvt3TNzscWRuMT7ci/PAM4QT+A90VwIZqWNNCY
oyxBi8NxnvR/1DSb9w4zCworWwVabt5kP5O5UdFbLpY3tATGEbvcE4+fzC9IF8jaaOl2STmJnVUM
3r3y9JdKWOlfN/bMTVHZRmCMko9TONE+m7OPXtOWt9KGZLXs+cGSQno+SnYiU7OMslogQljvZi8k
xu+5VGdY7L+Rll3YGVlxCIIIXL7qUBfEPiyWWd5saQ78QvIbeVN7xKZEpno8TlvopPG62OiOome4
A6FLFz3yUJtMxhiQk9uvRS2KoE9ohcuJEWHgjMRq1vjTDFMOj9huyE7o/Gpre5NzLngsH76q/0Xm
YN18p/7l6+Ot8cBBpEsDaTJSpNzPWXMvZxRwGEs9DmJhIIJfrFVUpvfUHfc0eNRnR+NSR6ZlrCgW
ovTd6f56TfkyQn5TBbzYK1HU32i7ZwDi/+tsratIcm2rd/KRjDZza06hZ6/BdKZIpUOztrWLJrru
lvL1dybePWIRGOmrem0kI8nGsyOPhTEirmuWdR/rLLktjkGgwWAwzE8YMX+tE+e5n7RxwJ8Mqjk5
EsQMGwWBDu7VKdvlC/nIFU8SJpWUubXMSzswnltFPFdE9/SNdh/1aQoqlRBNUcYqSIchRWlDtJ8d
dbgrWeJD2eJ9XBmz+pM1SQ4YxMVsE1LSo72ZxZsGr7jNctMKEo/8Dksy+87mDZW3v8dtX33Vgmzk
1mrEd5z7zg4weboLs7inovhKkn6rGuZQ6hnnSzuJs2PXF44/gNfeEUFRUn1hMUJlGR2+VicZ2Sr5
4dQz62tufvYg60Ght8V6rp9egbE4OVFEsKL9h34bsUKNbPFqpJyKBvWUd5uIjLdxMtqzVST+ui68
reoYR5QfvRG69Edm8fsc92d/Hv7WKegYeUgQOun4ETXYVmN2g69Wf+a4uMuntPLHNIg2rAbI4HJO
8s38ROFa9uS19QT2n9KqgNiljdeBoXpxch8lU4oY2RUESrXNXHrVVRTRVwpceDc7i6ZQ+kcucgI5
SLDnHtxuYCEDd9u4o/ssjIYKdQaEGr43nVGif3iDe8exss+M/Eblw8OwtTXxcg48IQJU355Pi5n9
c0gGXs06klgiQpaVmcA4EZtAlElV3fw64aHJ25OJ1Gi3RFwRGPxpdPXwJgX8HbASTc5jSqMkGBd+
un7pD35KExyP59/ErIdtptNkbOi1f69YvSD8598aTslL6w7q0JISeRRa8kUWBX3xT1IZbcNEJGP2
5Yw6EIUwXvh9Wej7Y/xGuwwzdtK84D4kjGoa7VtleUA6yC1x8v9Ny+qWN93VaRmDGYWrlh2/iE5W
4RtkP4xa/BsRorvJckGQD+bmjW1L6tyteNnao+lvK5L4b4jJxw3RSFkZmgDRejAtYrml5CM/2Nq6
PQk1ZWA/7aJFZmJvG4wj68uB8NufyIrjq+d5320+eetEEtSBAKA+GXNxnu1SgKx09Qln/m/5NB2h
WH3D++mSSeJEod80XNE6/mMYZYwxjvbeS3NPzE8B/JC8xTFYWxVVY0gOUb0eUKivDLiSAHrwZWir
Y9LXdVib0edSTGfBD72S6YhhbfbfdOa+wJ2nh5c+hRKOqPdxRy5oF7Xujk5sgRYAGWpvanpYyvLi
4rJb4wsSP6QMji/4DPIz9lbC7RJlY6GNyQJktyvOymzsL82ecHoxNTTn0kxyYrZE8slut2ziRne2
1fBkf5Vq0I+6rv/GZmit2Rfo/kbhEFSxmNm6Wk+ce/LOiSWYNYUFJu++BLkaISIja5VGfRVESTTu
C7+dN3XcW3tNkF0bYZXezEviB3TY1ZcoGtKH13uwKOQhUM/p4ZfKPdg84vDBLhd0XxpXxgnFMRpx
p5m/07lqLk+I9TbQSb0ZHTGlQRPHpI41iGgmlHNnHTP4OVsqtcOq4oRYiLRNVWXAcnzEybRduPs0
fVVMWe6tdb1vnzP28IAjIuOFsIkVK8+yWQiTWaEmRfuI7G7t4ScAXxgmrCv+dOpFjIXHYfnrGxAK
NAFVF+oDGKEBar9udNPc0PpbbVFhZiSgut5LjzZgg2AtuRWR2UOKj0m4gGJz2bVaYFet2i6FZC7R
bI/IJ4Mo0jYVZJ6ALrnwYJvBdbFTKEu4KxqPLRLj4sgIxxIVybjY+PcjAxTdZNDQE15VpTR/5yON
ImQ1m8EVCntTERkaTJU578XkjjsgEHlK7Fm9lmZDUEWu4tNouvpBpM03mZ6mGxSW1pxwz4xvbj5U
196nlLtDN7rn6i9eHZyu94GUSNxVdkm79fNy6Pdp23fXydDMHal6485kaNjrEu2epYF6F0jMQt45
fIFOkTe70TXk6/PpumrVEHG1zHG4tJr3wDhq4yLI1PBmIsj8jnWM0SYs/o8tcUH5lltsnXnmo01T
Vn6Me+hgm2g+lnY236u+gleL4ZPe8KhJ5hdXvzHp91viJ3o2jk6Ac1vW5zA66ccyzfWrAhu86HNt
73SU/RskEu37NOKxjR3K+TS00pRHL7H3Q5ZHB7JsY9Ra2uUXhoPqbCL9WI3e/GkPUj+Odfpk09vu
ggkWr4Jvk86gO2JlpfSoZQPIC1l30088VoDdA7oltWpiTYcjk8nfJsFWTDoPlEoU8RmFQ9voF67J
YhtTdBOoDkiOS3beDLJCXIQS6IC2SiMnYNAvDWWSq1wJ0GCiOvYQN2WIeas9g/XUF9JomzdRldET
wZzwg0jv2Lvl8qvvFnnuvUj7wEzRETvWtCO+zqWs1ywC3h7HX41GZoibq3L7ZRc7dr7JYF2PYxL3
N6n1E0h066yj3B/OBkLqrw5pzsUfRy56wlnj9xY2FinH8o3ccdmg1TV3GLyrPeJgTsq5dS9x68zb
cW6nzVjq8tDMFq3tVGFsuqhMgqnJmvBJ/x7muKbvHqz4HWcpch+FpPXi2vMzDwOBBA5CnDq48a9u
bMi7V7nWrlemvxO9x00bgWuGS9/jrtZVFL0+TRl/l1oWr2JZiGlXdi5fBxMa1cTUtUnQbqQWXC3p
ii0us2QBGhu1bTpE6QNubwGwIpyRwAt64S6maSXrKvbi1yyT+LNrTT3g7JcPEXvRnmOmXHveiIFQ
umNzg7T0L43s83VioIJAStDTLSUdauRZtGitKvtzRDrYXhK59hhFn9CBZqfL55ik1klxO7Lqlctn
LiKxVcVCSkwlxqdtKz1YhLOFNtlNa0+wzjGUWOHz8AvwzFnXBVsR2BKHvltXoNeuqS2KQUFrPy0y
/k8LRhKPyCED/TGXSvY5w2IeGKPyQFdl8Sn0dLp6oGJnkBv5R+9LIDw8+NMDXrl4N23A8rCj0mW9
ZGRQE4piEzqX0COwyhSivlWZsDOuDNFbq4ZkPiRBrUTlbAOkrAwzbomgXp5CKJHqpF+arb1FEGqE
1SL9dV/VL50rUrLtOr066vr0vEKBuMjKRPaJMAwNWeraX7qTYuzW4iFEZC3qdZ22bQ5a4HE/V4b7
BaXN2eG3hX7XYyXZ8q3pr+1mT9v404zqt4MT1tOU/Uar1Kz7xedHgAfy/5VEkl6LpECdoxf2Xes1
LvD+eWhqSA0B5Iwcp7g+dGuiLaMgZo398yQkXl1/Ad1Z9KYAEI1pbAsKXA9hhdBprXpcDSgVxmhP
fhhpaHXRZBs/GYff85IXp8Y3IPhm0VxQSuJwBydSe1JWskNROHCy2Wj2JzStsFFk96x0OyMnboL0
PsaUUV07XE5rHc0/qRei2me0xMBbquh78tGlTHpF+4zvpddnilbI0wNWacwkTfiOAVwHXgIijjCu
G3uTMk2m1FB48wxt6fdyPcKfYI9IWtqozB+/hZ2YRw9R0uJnry7ZFIyPCCJmy2pOCc/s2kCX9FNX
klll0Nr27hS2tul0LPuY1+IQhR36IROn6HvkePNt9Iyl3DRjXzD2uguKDsJ/xcU0FowXVrL4Pxox
AhiD7Hk86kO8/DFbN+E5HuxvO8XOuzKJRTo1JnkEqdtFgaOP0W9y75t3v5zlh10qBevRon9QqOsp
7BHrlCgmoBHC68jWqfdZh8pfbwz7YMzzH03L9G014f4gzjcKTGAYwJtEWwtO9b/Ax6DEVoFJatDs
p4LDDnhwkgseHrLybEPs06G7oS/uv5zE/hFuzopkKg5QFD0P1jQYYsdQ4byI8gAr4YE0sxg2I9Vl
esJSkjz1FzEFUSEi8xErcMqyQBHeeM0rbtfS0rj2DJ4KyTuCWATxE84TmGy/UM2t0paEr8v8Zoyx
rmnm690xBlQLYbw01OX/O6Wamd1nXiIqjgmaSAJ/wAFmZUW5p7ZHOyJhNZESOV2xI4OTSADRafuB
NGow/zkdLrUNXiYFh0BQDNXohJUZiU1M5sc2ATbckQmCEJeVqV1rPQUuT6+Eu83RuT5SUmeZq2Dh
bbL2aNdDiJLXPnnTi2oe9DZh5oG9LQnepAH+D80s7meNTn/XNar6JbwB0VqpVcw/CMPL0DJM60Cv
3Xwgs3WJVpHe2+iAfeLrsqJ/IDkiDr5bAE1Xg7BdvP9WgQN1UOm6yOsPxookzLI4xZyG9JmvZWqx
8TFO+Y3uPSTCwb07MZETfDRMIUDe8JqR8rhPbOI82qXtj5iXAMhau9v71aCuy2J/pmmfHFIxF1ud
hMogduYlDvLKR3gxyGbXegN4oVm2p5n4R9amCSWQJGxLcqKidEPbx+Fo+vuc1D4Ce83c+FNr3vjL
biqqCAvTGUnE4Zv8i+mgQYgABwXVtgRjPQJpcwKxjfceXHvx0yRVejQTKR7YmTLwMIqkUX0NDQmV
rfzsKVObVtXEeM60OS0XbBzyOpIc8jaXZber+IxX2DXywECF8qpR/nPS6eu8R094Z2H9RKcrxhdG
QVLkPGQvRjHnYESpt0tUz+tlmLepbeaNKopq72V+RF4AUNEFMBS4kInn2LlRcRGL5Z06pHMHc16e
xuo8NT/cslWPqujno1yEf87K2D1zcNmnGFbsMrsRZjZXVca/khEK4ygCZgJ7EORO4ygQQAImhMB3
1TGXkYhCT0NEvcLXVP0mIUw3cZH1Rkg6txEupCoFjSBPx9bQt+NLKYoLKhS7CjKss59AhAULCokQ
CZqQbyJ4q99APNojg+L7pxkIcTD1cX89YwGfHS7vhFjFn5lZ+beKi3zdEEp3QrUJfFHHyCW9iJA0
ptwL85W1qbEyoPZRQjtZk7q6jeOs2zHBJN85dArYVV59IG23Tx7K5wTX+dLTf+i4CykWbVYlGyKP
I3KaWLovHobWNUxT/ASb284KKt2OtwXCSgimrjNuld6yRvOQAwopQ65KQwOjVIYgoQMLo/zl1UWx
1szFOS+kIxOy6rfkF0SLHWCc9F6bCvRhGJinBr1WL+Q3dIiytHrjL0NJPqZduDcXMvXUaya+gGIy
vqIuNt9ICDC2GmL8te08LXsWnpGNrfc9vbGxTvDJREvmqIZPwrBzVBjRctS7//noJF37s19z4yhn
U1jzt0rjP3xFcBoiEaeWvKOAGRE5XNkXn650nEetOzCSVEhtJ8Bkbq6yu1agCGjE4mynEEDaq7lu
SGCsHeJtQQ72aBWwWqXOpzZncRgzoa2TKel+BmoLAsqSzXeSiO1Ai+EpMbUNrkmiXea9NEbWvjRd
2W1q9DaBlmUNXg5ypnqTvHhmIDn/MRNsXLllLGs8eu4aY1r0asbY0VtrNH4nlvF3MOP6pSgHY2fT
D0wJcmzsMQTlL+QSMJkXaXuzrZhkYEK9P9uy659aPDM+9JBCK2I2AB8LnJs42EmPKDzV7Ec6yvj4
O8LlYoRjO6UPqt1Yra9tFcTb0zS63MZUGBfCqOUe+e/8mKfY24yk0iZrY1pYVmYqxvSVNCrO1mfK
3SvFaiwFrFmf2phCV44z1TxkGHibAdHnpkJ7sPbj2tiOBHIRZkGViG4WcLXGDI71VDvi3zNe5DOm
GGyp+lM2uD2NSnsvkZxsas/MjoYwxgNHDWaXBPXqJI3lA36DcEan6ArUGjZMBGZsoE8GpzxCBqmV
7wac+G+pu+I9NhYSkyUjtqvy8lhoWkf4qerifR43YmVMLt4tu1468nUzZLe+gzALx3rL+5s6P96S
6H+XYkhutiFj9q7IJXOgXvYkZpZX3mt3VWB1307Z6J1oFFl2EekuVw6uej9UqQ6/W/Tmp97CyK1s
lRiXEp4AGaEZf2hTJbZw6ngmeOjIDTUdZJOFb30lo1iafSVdext5tLCgU9Z3LuOl2pLkijpfIYkh
fgzCsU3kF7IQk8B4RVQgVLg8DI00/6ZmltzmtvF2boq91sVQfcDC3s0ongm7dkX0zyUnJnAmXfvH
u8OCX0xtnQStD6XNuo1ILAZfOhSNQweHNfAiuJ0SZzVoSKiyyjT2wlEMTL6jflMdnu4JksekosBb
TrYiernn5kGLzFmGMNCWG2WMctiTdVOUGwyRsdqS2AXtKBMKkNaCH/PRG/137VIi76G6PbTaNNzc
xqg/0X92YdQj9LCkK/A2+OWrTGoF6OADdmEpJ8YYiH9V1VVzLGobP0GML14RarwgMCQG5ugayv/i
q453rCbP6PXiCUN1dwRmaXkwiRS9KRy55zJ3TVoEJ5T6+YBYbzW4/vSKNqXaOZZf/QA+yfdYLbDm
GDHyGtL7md85pZh4metVeYNwIOC1Vnl1IHStF9wkTv7L12iXZOigH6yCxjqTjuV5YE91doct0p4e
LJbJSScUaOUMdfeeeQuLy9iUxbvSQd1IVJXw2KLeDpLD3F6c+B/5T/G5N6po63KQBp01aufSwDC5
xnLGewrjupogxS1cR+bvQhu1ux0TU3TVCj+iUCcqLXLhR+M+2b4bVlk5Y5Ge7eIobGi/HpTg4Eb/
cXQey63jWhT9IlaBBONUopKVbDl7wrq228w5Afz6t/RmPbhdtiUSOGHvtWGFr5M+yvZl0UbGpmXd
yNpWy2NGYR8mHMHvScnFUXWKLLI4tT/ARQC9sZr5AC4nfUogP54mln+nWXQ1249KP/iLxuDe2v1h
nOvkP0qifM9wYQzJoLUvzIjSJyk6c2v2uR82wIC3YrkrvR0VD9s47dVBMT1BdunpCENHNu/7uV/Y
q2fempgenIjUr3x+NGGFvymA91wYPnkvhDeUr7oeuoXBk4hO6NjSfW/PLe7txF/5XZaS5u3635qZ
7FHUDBxc14YLF5hVqG0KuxUIMD6sRBTsK+JuGh6B6mbPDP5zhJqp+bxUgXqNA4kyCHjeoWULWlGO
4j9fu4wbwprolUtvjjmkYydei6xnjyfYRDyx4s/em0YYb+gwSE4voY+TtlQ/LUFX048hc766VOkv
BsXVe59h72pjr9y3szKfjSAoV3iFcfcld3wqE7j4lva93BsGmlO7rhDiVtSurDC5VjwxHpincOUx
c6GBWHBcQjFfV94MZyRXEcmZtbVxsDCFXAvNX+Sa4zu+U5OdnI+2m99mb2XUO5nV94yhoffWHvFE
NUCEECxWdUGsCrPiTgV0Y/tYT179nEqHWFc37RFGuWxNYuy2udylZjDsxhbnJnZSN4w6NBHVXNeb
zERm0PVj8YBiAJrIiOPYyaJqh5i3CtaL5lBDbT9052Ucln2qyTDRruoP/uB4+9FIlAXJOsY1n82q
kKHQRfaP0FlEcyCtVqmAQ+0T4/XC4IHeEAUzXoDGR4bqDGDkcYy/WE0iH3liFLixMmJsmjCr4dw8
j9QdQFrc4gcyUPxrQ6M8Wm2VfxIEwemhW16cVWBO5J34icTcnNVhV8pYb4qanT3IO5ldHU+XZwgq
7WNK5/AR6b5DYTEty19XZUDmOIJ2duPmJ6qV5tFnWHyRFmFDQexBMu8ULVgzDw9u4hShneABMwcV
ryfs78gEB/3kcX6vUeoaJyWW4VoyLTv3bRezTatiqD4aTAKcvUesyTmPp6KGEIPNsCJ11G10I5ZJ
FoO7C+ZIXM9N1R2JDcFsRMLOJqoEcGQ4YWsnkVSjPiazMhQVhF9SjBVyycLkYsut4FQXwQV5R5Cv
5wL/PCbDmYmm403Ohh1fg6fMsI1PctCTnZJt++Eq0ew0HNCHUhjp24hXFpAISM3nlFTu9WDHpKoY
gXfEZstr6HFp/LRp9amdzPtiGYK1hAiBHjp7yrCJlbI1bCLDjiDoYBX1irl7EQR17Ns7DB8C8/KV
u1H20OHC3PGSwvEW1oCRWklUWDxBhfvq0kWzpYsA34CtGf6wfDBew5MUsmOL3vHRBmHs+qAobdgX
u1iRBatSjSqmG6P2mVKXCyIyJIwX0BiclE26XLrZ/JKZnEjbGOQd86tNdWto7sXKHdzhwRGaNUWd
Fuqxtk2u5iSyMg8FSBXvahy+qwEk18VsOySH4Foc3AVpS0kD5oySLS7LB6gw04bmLcD70KoNxyGS
GaOTTyiG2ZvcD/JVFKTdsDIJG4/54pkUcZEqazeiC9ywSG3XDV5qnLSph1EfWmHJKm+o90lPanPo
oXt+yvMyOy5jWuzgT0AudmZw5eieeGSUfdGVYl2SFNH7TPwpMsyukltgdcYWwz0fVaZZ1BQDA19/
gQ5RFLl7sZYlwlXY1gEzxZgV+hyUH3w1Fc9eIncNiQX72YjZTHe5i4aLrSjyo9SjKYozf90XRrEN
oMYdWZE34T3zdGNStbASMDoQDpkDCebecxrsFxwX8WtEjx0CNLFC3ymG/TDn5jYwkAy0ymxfOHb9
tSq0g/Craq4dmSFbhJ3RCSNHysHdRicXDyP4MyV/bXNM/ykHwrbdZuZv7yXWRrTZVWjxBpqtfeg6
A43NZLRfcqqQ8VSuhskR24zABvvPGqZbRgsY9nZ1vy5gXM3mkMAM8OJXwkz4quYS/ggi+D0IxOXJ
SbQf1tyr6xprIsslrzssC1BvTNMTn0rl0bLK7Cc1i4LOsahDhxSOs2pgsWF/Ko78/n44Fjo6TZar
D1bHuDpWODcWMZr/FbyIcjPW0FAL04IZOuu0+c9Vjr2vTdRT6TDaZ4nBd90sc/HBtRX/5fHc7/ql
Ln7hYsuT33Xs3WfPPNTpNBynZtFnf7GoiJLKcJ7ZP8EcVapVX53bQpOaEQ07uhHVBi6WeajAIhAu
wniIfKJaQSNekPFZs5zYz+W0rqZFf0otDkhP921zW+IkeezzFuJb02WPHDdE1/jptIWSjYssq13z
12/Q3Xtebh0GhpwP3qzSveDEO2oUEWuR+yPiP4CzjWHFW8sCxsFgwB7OWcbzRe0hd9NgzjtlFukj
qwZ356EzfZWoMJk+9YO+SAUFHYDZfXiJi3i0ze+uc/VDzehpxxWCW1UzPTemyLnkEmQNJCrb2uaE
rFGvLeNh7LrsVk5iOLhpmW47q683th3X7drLYas0trQ3hqrtRxdt8NPAAOZ9DjKxJyywafmkJnWw
VZCeRAV4tSsUm4EhvftqIA7orfaiGa+57YZErmNngi5o4NrIp6cqY+7VLKMK71LebcWikh656DeA
x7hmYArgUssDtfem0mKX1siDpUHbaci+N5/S+BmspgwDrLqQtkTMnG56mS23fm2k+Cu7O+dquJs9
GKBlayW1uZ9dp9oMRS1eGMP2YTMvcut5yiUL0cbjgjGJ79+LkVUWRHROXY73HO8gFVjhNF9Mr97Z
7shtgp8hjLKRut1EqL9vufSYwAzIpbiczm68mIhjrDR6tAuz3btN77zDUjD2TcTqjH36cDGg3e4t
gng2detnxxbp5HfeLoBMbFYtIQqceI/41H9ldpn/Mm6zT1k/s2PzpzskDX2lO1vte80aYofS8g/b
PqLweMYLWjiMkSDTl4cO6itLe2YBbNCHf6ST1fvSicZVkicRIvbFe2AlwVkGq3Llz9DBWiMy2U8N
DBAxOic7ObTG+9Clyc4kS2btzq3K17JHrqlEBLbBZp3FZAJGfSnntXIJy2SeqS1jC251ouAvlrDS
vfcDGbL7rgcco2JOCUChhW1/rcYuw6Z0ZvSUlXeO6HS292zPP0PRNfZlUT6kpdahgVUEJt5Q7CpD
QqmR49AfRJ9HajcPIzSfIbIp2PFTsfidIF7XtsLV47A6PwjQdXuIr1AcPKAZoc/d+mzPPUmmaUbg
SDkPd4ssmX0V33c40J8+RjRwBH8uTEmq73Eq3ZMyXY5Zh71cRU79SmIhPg6tLl/g+yLuBEl+lPD1
H3nBHqnzR3CKs4v5qpw4J0n99ZbCe1qyOD8jbu2eIM8yLsPDt2EnJC/3lcG6ChiN5hhO1q7giFdE
IHzgw5q/WGxXJAMttaDvGUDepcL+l7jDJNe+7aYHP8EexMJKO1swrXgHurb7ySDDQ3rtKrFB+Klu
gWsjx/QU23IMkBsNSYL9a5K2a9f3+FKGqtlr35ePilU0si2Yt2HGkDcEUfxeQVpaA6u10ILTS2Fl
HDfS9TJJhVXqP1sW2MiquxTFT/ybDlh4yWVmlpk6zFLn2Xl0F84BxEoakBQrLvPvzvNiLVYD1OT3
tbfCDpCMgyjYC8cSVB1tzfWqxthgCi7/gGi0V5Q7d21bpdEZ5eqipgTmsocREsaC77ZbeqD5kdoX
nZoW+sAmdn4uTOpEXWj/kzAPtclQMT156TJxndjjDpJmIUKzWLrz5Ex5uAiWOlSifJvS1HuMXNCY
uvgOk480fYGP9rnT9rXyyaWZqfVXqSrcHeG73aGCKIC/UbMq4MpvXiK0g6FnDeWGNaWB0oSyIB8W
69YVXv6XFRVJT51re/TCeYJ6lnyDFeWhu+dhiNaRCw3At1AbQMIKOuJvyM37HVhzxwy0yaVauRjT
sbC5rNQU6uaVNwt7h6EsesOTl1PqmY316cyjJMOv1L91YndbJ20+Wav/kP1SQReq5mTl+qo+DXmM
mBKD4XPlNu26SECyGG3nUuzH0BlGCT8uEi1KdopB9lDJ0a9BABQLXjya/Owdf4XzVhYc1qUQNnOv
hFX3XRs3WY8tSQNHHNftVcyVuDXKqKlT0nLnpUgKLVfyArOgDzYovu09AvyB8i6vUW0DOUZZn9kw
avQYH3ud4I/EYSOe7KjXjEsxacAsG5B/DqhBSI8gmJnozU2SjeNbzhr9bBRLdWNCiztbmj5cGWGG
g4C2MzLcdbhB62afpYNwwjFiFaGi4SdiqnuClFU9jl00JBtWVujuwHeUycrgJueKz5dNtTTLBUE9
yiHEvPHBmvRwzO65NoQlagZ92vtZfMqtVZGkEDNdPPu7QAUGbzs8C7Iu+PcGL8Fzpvp+72gz3nGJ
AV7MTfM6+rkIEQ0gHPbdP6cZ5aZmak0ja5kBmpGkeucOSnYePtgfZOj6OgE1OPQ1EHFGRQCC/cUb
RDi3CLxWjQmYAMgRBhj24ghVkVvgdyi89r8APt5z68nq2OTEkGvX/BwzM/nRSxk8J7oF3k96MDK/
io8MPj26WwuuBevWYI+VJruhyCh/pyJOtuzWxi9tR8Ep7TzJ7q+1DL0HC4skOgDAP6wG6UPrG8a7
ukoGL3S72a+F8+krz0f5ihwEX1pCSujH6Izyh14mIEw74fwO+samY0LB9RKg5AGonNDNbgpIOY/G
UntLKAh2+Jr6YPluhYnkW2oBc9ii5Jo27czh6+e18x7kTvmUMRC8wCta7gJSm8bUjYJDPMDtbeYu
PYzeYH2BwfeOAWVOvGoroT9kEjnbxJjqvRlZxit3qm7R+eFtlDGMqzaxAkZ4/oTXsszOy92lZ/b3
iAQjM9ZU+sTgmXjPzKm/BVVOdB6ig8Mw9/p9TNuUpYi2+2vXtelOkm3Q0RG25kbyloxrb9Dxtqk9
/iv1xUsxNORVF5m7ZZYOOsIzvP+0I/IvK6r+TMZuxDpAAl2AOq0ZnnyCjQELUVs7pzbQmRVG/AGb
+TTlxeswaVLA/W+2r/+WLMpxUE8nnWn1aglRPXhkEvxnTIHzoEd0H0GuIIRGPLraip5l5Fprk1qd
BlVtOh/k+ThkKNdo172tY4tTIsBX10KdEEC++Aa/KyNDa0P+LBAofOBEsZU5PYpV7JLG1Ehl79Av
q2pOQe5+MYvd6L7Wqw71ZqvNSyqgN3EVrzy//8J8k++9enpDhzPeyoiXMC0oUz1BisxgWy8UWqdG
Rt+tUtbTgONwqxsLsr7yTp1KJXY5VBUmh/9qzAm4CzL7h8uH9IRe3tPAgYQpzdoFNXa+BRKDWyNi
mWMVETOQluGitvUatMvJ88w/8NP5ZiRGaw2XowQfyveJj/9S+B2zBqsEpBK94RT96MYMfEnbXLV2
3+XgsSBLiJoUWFqvJU1tYv5fXQUZClHWtipgJwECjUERsRYeUma65LUiLKRjYYRrnA3ArX4/Him2
fwyPapl0JhdBN8mRRZ7Db8r7Vz8VNS9AZB7g9LMPaxOcyoswV5gNqGrsq6Nm+4I3qTzooKfb8dKR
s6yUqwWN6AoA1Hyo2cySE3AjhAIhUjRc0ZEd0mB8ExHUM6vF1VXkHk8tGJNj0cBtMVNEmImw5cPc
Lt55dIYhjBwX/Z4PIZxetkSxPpLwANv0in3OfCgQ7YR34/+GA8E782qNVz4vpIh6bs/JApJg9oZP
Ta4VuR94rnM7BV0IYuWRRAI0m4s9bLLybv2JE/R9Jf1rJhBNp5NDQhvxEIfR75xVYSz4DyZXnwAF
WBs2SW9tzCnXCvZ5VZAxd9SsBlrbA3VcEiWPIM5bMXbHFWM2O8rWgzvW0JTzg03oQmvL08ywG8JN
AItqQNMVO22wnSrnwXCBIflttPNLwfYUuQkeavzuStBQuwzMfJKgVsGc9TQQfHIevPCD77MxMiBx
MyEBSwxV4ReGVrKty+y/mrk9kn/yIARW2LAeI3LoSHPauKiHD4XVgtbglqKGjV9yv7k7ddyMglpy
8pbMquTknb3eXR5Y4de7mfSVPLIXEjqgnIx3g3EXbXV/5yYGXgiw4GVWzVmYQHQhK+Dn/P+1hmvE
Rx6rXEFWXmncvJIYEikWYzUycFzlWKueLKd9he9x4k5aTyl7gxm+a5jKmSDChSgs5BZ7Od2jczL9
2UhDvKUj4WL5nN6/V/05++I3maxfYhazddYO3c4JYMKr1PtH1mDEpN69W1yL+WGMGe7iNPmDEslR
PZAjghPEIIODYMWoZfjqjffYtbuCPV36AZc+7gTD8BzWNrN1lEnOyjTovuGnEdFKkAaFd82gGT8r
29d9Qo1xLhbjMWvsOVwSKOHxuEtV+oaBo0QnFWx7Wkle8bzbZouPWP5usC7v3ta6Oc+K8bFoxoFl
aYwFw/zzTGIb3Sq9WDT8KzAQzKlGb+tzVzcJZ2iJghlWc9yrP1yGjza6uf00kkNV6fSaCBruotQQ
tk1pP8SJt/cFOzKp2U0z8nUwXRq/UY7/uuo/3DGHKmpKDAr1a+SN/ZFkWb1Sld2HFJPg2N15hxx8
l4zNqZ1Rp+fcBk/yft8u/p/ZuGBAzLxbz4blh7AoaR5t2nMIE1+9g229bZS5s1xolqZhVmyNys/A
ipJH5TLXV3n8YgwKyEGU7trC2BsBKuUlY6RU2PpcND7kiQ7Id5w+qprJuyfPXIhXadNQ0O+jrIIU
If+6Rgdbu5AVzQXK92IJjrVphsQhEbjT+5cEs+d6QmS2Sb3oGaHaS3N/xUtOTzxcDrHE5XglMPe+
dfHFjkSAmZgzmhOE2nozBNj6WnXfF9XaxoCETXgmGnmjrORUdslFTAlaY2+k/yU02WsRG/kVub9L
/STs4gdJ9qVIhL9hvTysIw+CRmXxZqAcNLk9ovdpdD5zOFCVzQ4jr4B5VFLsYcNofhXicXRtOKS+
JccxSKItIRdEcMVMnZYUDmFGhaoBEo6qPFr3mIKMA3I7zYX90NvLqTaK4yjk2UochYTP/Jq8KN8g
te/C3MQ6JVJiaHU/X+7vc2aVB2AAgtYO8D4OxCczUltf6M8ogTfa8vNDy0AdxnjphER6YeaTvFRd
iWKPUNkOxxk/3r1KxuNIjLhMk7mDEuBZ9TaBTcLrnat1VDBsmyv/dWw8wTeS3mX9eIDbKT7GOnB2
LZFXxJB/uo7zuwS5R8hPkWz7RP8jsFY8VGbuPzBfYyZhM4yuDFDzmXUNAIX8J7Dn7HCiQUl2IZq1
cd5fGO9+uHH0CzK12nhm9wKu4BvS9H9OJQ48ec/Cr55Nkc3gMkZxh+QgiBcJHXzlO2ujg59uGqza
/VZAfMKY62+9hU6Zxe5hZOFyp5I9FLM6jZ5/SnM4SF3qfXPeZjusnUSiosFAdz2PKxYUt75w2WcS
arSdfM1APyDXhtENbwwzl14y014VPAtOEnRYjtsrFBOMwWb9VBR8m0QLrJhsgIis41ev7lBrdBDu
g9hFRkLw0Y5avtybPjHoVAoffSlPidQorGsEh7kXbxwAPwUShpCV+AOVD/pxkiPXEOnwO9I/hm1S
v5nJ/P/z+FEa84lj8dNkXItFlEU2jv2AsdI8MO5KIuZknknXL7y1M3VjOIJ+C43SO+jevGUoLgpc
1VLhZbSzAWlwwgaB8ex+Ecw2EmJpzNKiZm9vkLKDdUHEsF8UxXasC/ozQFahDIILK0e9jZOMVBTi
uNe4lD+6bkA/7LCsTjvrgLyqv6A+Yfg6UvePaKNvRjtx2Bp2CaFWhwwVXvBynaEhu6umcf5FM3vg
Ovm6b61xiTLHTtBhatsvdh2N+cpu/M+umKhQ+tFOjszc2WjGWMBcTSokXCNjy8wSwKWPGoSCobDX
aGTVDfuitcauDHAsXpgTTi2HiBqfyUVsHsphgAmZ4Abwm/7Z1ukXqUvw0lISbfLM21gDDEX6+Ktl
+XcDjHWdlXG2cpeghSDIL8WoaMbTNvhCAX3HKCQ3s0TpR2rKuy1wG0Iky/b+zJrEyWX1IfAiE4xi
p9uUlJxV3I9ylfjJf50d3JhLMfYuX+8pmsBwUmzGHgskxB0fVmOWYQaYAN0FrmkkYdOqc1L9YPN2
grow36TiL58KC8FmWrykbXHGYA9TVWMkztV0QEhzqI3lp/XsZj36dGxDNnwGbTI/mn5lrytSH9ey
xa3QSPtXEHC5SskQXnfEhpDM1wN8WpbnxO/PJsNYtJI4fX0m1cxMT77njCuVFhVo3ehnGTF5+RPV
WFXUyxqz80UWpXWcbUxoeZS8jBUKKlJQjj3u7zDzzT+SlkBFqfJf4FcaLqFTnUShr1rxngF5wQ0e
xF/ZAK4vi32muo1D6J7AJFOPqAAWs0qupQq6B8nFcZBW/YbcTe6ZGG66JNsVbA7CuJrNjVFn7QMl
+Pjm1/I8whLfuC3p0mnkDk+wCZudGQXxDh5avE2SouSvz6DyNF4QmpHxYIBtol1mZA+l9Swkr6y4
9+m11/8iI+IwMcUbyb9UEnHVP2rZn8bC+0JwHa3zcnmvg4blW/maGBZqo+ox6eJyN3ATrqnoFXjq
4gUABYrc+qPI73jYGqAsRoBqS75bdiQnsOTPxvyBY+xKkNyLsmjP5ty5eThWNgKT/8rs7rmCXvmf
v8BAwOr+CnhxDMvevBpmzbGk899FNq/t0kUHD1g+J0d+RE5I1gHK/TBGevEAIO3I8dqf+8bpvkHl
yb2pG6+CCaHRMotk3kwYz/Y96irWSNa1NOsdSX4ksrpV/eGlndiQqj4iazKi9RBkRxgcoB3w0m2L
WPyr2YNgYDQeLYzD5MzCa7fRwwBUx37ls4bLkc6UTvDQmwasKv2Pt4a3D6Ol49FyFlO9ZcRBcm3t
PnXW/C6j6s0dswd+3B5LxycAfmLUnBqKyniq8+Uprp1PBVxyYSjvAPI1RHmzRnFzFvt9tCxrMyfJ
tB8rK6QTTdb36ymFNYhwFi1K/gbZ6kyBA7o+gwsAqczBE0Il6VMAYl8vVGzD7XdTTFkZD2sybTwn
vloBHdCkt0iu7qBsx0e66YI0TxJog3WvQpVP/2pbcK07yt/0PQhUv0Wf6RZM4Px6NyL6X0NXLbd9
ZD6b0v3Axs4ca8aiPyHZJc6yXmMEfFeNf/Et8ycwaneNiuJm+PpmUTvlo/Pqzqi40WOTkOd6YQJF
n++meavS5Mv3+ttgElDjKxp81Db9rLbcQM62zdW8Qn+Gah72O+LPYJWZZrxWSfuBEB/CUpn/WHfQ
TbbEIB+HfjMt3Pp3/9js98EaYhaZfr6Ne0nb44NsnEPUO6/ThDMjl06xZob9YdDyPLqe/dt64DAs
bECOwRxWanUiy2bgBej+xXV28/FqbBQzDKSlMZL+6AT4KbnYcCzu/uAvBKxoxIv5v8ooQg6d9M7j
RRxfJPtFqW8y1B782KfLyRoc0Q6GgbTwDirvf0gO+fBrRXykSqIzPYHFTGd8cyv5L2iKkEt+k5t3
OrbJJj9FGW15zlNgDXIfs7Wht0RpPZdZEmq3/dQI4Tay1Q+pzXY3mLDVaLtxEE7LSzV2x4XpfWiP
zg2ywG9pFVCKPFeCR2SNssaqUayHwToVQtrHMuvYNFO6Dvb0Jvv+5omkC/ktymObA+7IdOTwdo3H
WDkvHW0hUsLvtr4v6v2ad7rnOTRbNoIQufFEjNQiJnHf3eJ89SiGsRFgJ2SN9dYSyrvmjcbWkw8/
KrCftTscWxzvPO3jm4cBcLb711TG36mJCSsf1UW4wZnCA/0+1v65qMBC1xU1IIpoujOQystHHIA0
0h4PfuVw+dj9J7NhGp4Y9zIpBKuec3Dn2ij8hppn17vbHPvgs63ZfpjJxAZwwKje2vV7OQNMzhbW
XdFo0HXmb7ZLIglR3Z9SiLeJuDOyx7sjXrS7YAHJoEQ+NHJMh0uKGG0003ZfBH2wYdl5RY/24rTL
Az760yBJfcxM7A5e3XDvtf1bkWkusby50Cc9Z3HA1iwvzSemKWUI5eWITg8eUdV+5rWEtp/dWpSU
hfbGDap4dz+o5poQWIsqU6K1n6pjGutzkDrPGCTZj+MXB63iPloWx1k28XZ5/XCPPTRn5oW0ZoTF
fiRk5m7oSJ6LInsVwrhaQ3OfDA27xsZsYvcgHnLBrd4PQCed4QuX5iM5S2TzpOInC+RO8RSRATOA
Mc6eSNB5J2HpsUf9tmoiksU9O71qy7ookW77Psn3iOzPZs6lnKQ+L9TMdZWY9cts1mFC2B+utPVC
LBOD0wSBAByW0QLr5BnRLobihMbE4QAA0wbl+kjBe5HkprP2xUWhmmYz+JogUd6mje87GUlZnARZ
8+nBYuqEfqSxvwzpcBNmWpyAdvwbh4YdYIVov5oMoAD8qVoXBl0Y0zSik1aEtT1YXUJmmMMKydc5
BmiHvNbCQAMKWv6WJCzsB/Qzg/RWHluWdUe4BF4xxhI5WxuiuLiMYKhNTL9CsnZ+C9lle1KXeZQ0
hNDSsz7LfHkJXILoYoMCv/PVI5v4ch3XHRKtKGfLI7rnNvWBGFEUpT5BbtYCf6Xpu7fOzZ4Ml0FJ
UiT5ue/ZhhW2/QrdD3904jw5ffpv6OiWWrpzaszROHSxmZy7mILZwQS0HdSAWbB/jPuFJqGYNf9f
+s+P5+8+Nc9GIE8TAV04HZPrMs8OOk6JclyrA4KqzwyyfZj1bNmGeISVNbiMUpQ6iUUj1tT1l0oR
uOJuwXXKlmNLBGKHMq/JN4A8gk1MUGyo59wOCSJ56jP/5DT9CVD3O8wLbruhqjiJ+HoNPXNTMGk+
ARYDiZtoAux6xPQGyKKwtGZ4NdBbQg13aZBQV1gJQYAFC1Qv7ERmW347lh3gEZ3EQaTs61wf6jQS
1OdygKEHcXJC6VSZ66UR0w4yw9d9qSGtZkszYF9xtPiMbKdXAP3tqhQE5KV370aKHoLlCfOxukp+
Ki99rnXyuyzT+GiO8dcw8vZhcDnmNZc3YTMAXBVCzQnrgx+kJJGwgVpZ5uSuk9bx9yMpzIGfUVHl
iHHmYMUStN+VrbzNASAcd5puwEsorVJQGiBd1nksnP1cM6wQGUChdn6Rd9tQ2gevjuxf0RH+3aXo
+8CeOtyUgMqHBugVzNyHIdXsqBrxXyqha7EumDduVL713nz3DX1KNNwh8s93t7C+Bbl8K6NHWDPX
zD8rtu5OR4bZJPgn/FFOByGyL5DHc/ytQOk/2xM9R+UVzqkX3a/NwOJIjY7aXzFMT3z/uVz0P69O
zqrMCLwS0fht8WNJZKW9ZbtNCM4iPmrCX15cP8dcigPN51hdY/646/+d7g8a0AmR8LAirPSLR+BW
dff9XQP7Lqu9W046VCPYaGRSHzN3Gd9o5i5pzz5bL1eKOwJMF1JPesQ5hI8cgES8N5XtXdNxio4D
+5XnzG3KI7ZzGFSaHDZiGclBi102CIUHHAMPnbyMbFT+knyYv8GUdpscxz5yO4fsB7y+6wVDAfPv
gJTDuV6uIlX+n0OnhAc1b5DGoQWd+T3sgcRXhc59hVnO+5h0Y56XAWsC11jJvonx0kYSthES9XRx
GS2de0SfT77FQZuBf1iZFjUH7Bai/BjMYxz+auzgnhzTMXguXX+3RKa1VkBcNo7ZkzyVYlvw0/h1
8KgKajNbTiy1ozCWrGtr7haHPonoB4ce2bdWBM2RsINEFtyNBUA5ZhMNy1teAGR9ton9Xw8tw4cm
CDZmbLaIYr/QDrrrWXGqmcq84NgM24IxJmEgZzsho0T6AkF1zOBhqDsm9p7/yQgoP0IJQFdkdPbd
YZ2KkxDlBqYQ6kXH200BlHPmFC99Q45asljERHX7pm5eELKMq9wJ7BNbGmKgCJ0pNn09LLsRuMp/
TTzB7yDjADFJfjPd7F1MQ/oEj//Ltab3WZXfvdlXGHIbd2+aecNmrMGvkE9b4ep/Ve0cl7an2nff
dOqTE9Y0nH2O2DC96XZFIX5wm18HhkJry0fcgLH7F9/uHp+hugAP4wNKnG3e8ymZFgVITdym3Tav
WnnmZozc185mvEA12x8mm8F/WtPQB+SO3WXze8fPv1rXerQWZtF8ej+qF+rKPzwx5GPdgx9zpX35
RERb8QDmu30h6SyQW8MqyMlo60aF7X0jbcGIYcPvAAk0ZQNSZSJPUS/Vna8xbh3DAzIJlbPKEax7
pb71wvzFTIUfDyowV1nxiQnefZa8DWsLHUKLf2jVqCHeDcJ9YPjfj5Yq9iyacJ9Sc+ASxWA8B2vS
FUE2tUiF+q/A9YqWo8HgDMbhFJaBQi4qHWsiwaKst/PS/kGHIvnDewkq+SRghIQox8O5IyWvI6qt
ajuGZXFUcmUnHVRKrHIclv1qSBXhz+WlBi3eN1a+BmZhBN2yzjsr/gNvZb9aQccwKyHg57Eh2NIJ
i6KDjNY67rSaGxqvshqeJcBoeD1b19NHm8yANbFWv66Sb1Vzl/7ALGChz4MNyTZdzUoxdrKFdPyN
n9hAsTOG3ppcUep1L5HliRIZyiuDu5gJdeZv2BwHIcOK5dRC5D8MjrAZU/oe2AELiKoDEvV/nJ3J
cuRKkmV/pSTXBWkABoMZWrp64bM755mMDYRkRGCeZ3x9H7zeVDAopGQ9ydy8IeAOB8xMVe89tzWR
MTeEuBPy6t8xcTv3puxypsaeu/wKMdktC+IxQDhP9y/Te5GgJcBdaUrSVktb4wIvg71JbOg5CX3V
BkHGuAkpXrZWFrx4gUerMCKyo58vJUJSjC4+6tpR82gqhnVGlaDXQjWYxwZpLkn9g/HyRaYQlUQo
sg+Bz1PfYuLaycw6ZhWrZ+j9JisWeGZNand5aExIv4VCYJcESu/cqJLH3EHXEQs2jzHwNzM6Y+pS
QmyLbiyR5tjnc8KSF5YAyNyyZlFrIUpijqjWSTkb535t32Vps+tK/dMBOKmK5kfnDVgBURmvu2n4
OUlOEnkJHIzorIyQU7NrT13RHxURRWsvsafHKlW//XrCwmiHTxgAz4XCIGCwaJNbGCA2xFWE/Pz3
3KXvomNWntLJXYx5WIowWa4QYHiHsrWqF9cEcIvWBFnTNrdqpu8MMsk+MDqHXBQavUgsnDofXjLC
qBXqykWxRqkJ66B1PKT9ESq1V6dwF9teayXjFjJUS7iXZ6W3pD5KeC5KzhdVWPXxxoqL7mnSi6Vo
IogpYtYZxfltF2fDoZxLOE/d6MbPmcTWemqqgC26jeOweGgm1W9ZSYyQxDMX0UUL4SreGebYnfw4
ai4GimZY8N3DHI7nsDAemGPvUN1TuSbWkxZ8fTbEF4I5CYlzqXo6O98jznhFmHqNveJAy/yC4N3x
hdkmZwLfLTmC6vsU+z0FAOpDB2Kql09nbej4u7aIeVyj/DXBFARGxQQIAR7tPKKqeY4JKjvgQw7X
WJd6aHbA3blx+gRWpDw5rO+gN4kqRdQXTLjUwmJ471kZ2aFmJhk6pSlY0JRHW1GV2tuQCxrez9qp
z1JJBPe6SIjuRFxtzNsULMfDYOj0BigjwxESl8cLjbTzLrfhQx26rM/uyVICZ01S0gu5ws6Vravk
EcEZrX8VzOm4E+gxfrHlmuMuHCyl6WOkybUfMrpjd/WJuABHRMNyGLGstMB5TCcih173RKDGMS0V
U4ipPpCqVGePmurFXwth1LucZv24IVuYRqIS2OHbqqbWq6QsLYSDFQlzrJ39DuCjAVurcSEStP0m
LKn6Y50XTzpwjUMKme/djIvqzKkzmD3M/Yvzkpi9bVXiSVoC7JK7bvbsYI2RcviZIczXiBZ0e0Lz
iTqch3Nfw4nZauxLJ4nq7SUqAvLhfZ3Vw8ax5xaQFm9tcsexeFRbf5gpMpxFcFmRjXZTpmUEzzA3
YyKfPd5nwnBa1NqN5FBBa3p4pk+eXmUNOg8VCHXpGHb3liIFu/ZHuuRBkyHwEUvwIH6X/Ac00mSD
0pofTcNaNfBWPgChCPZM5FlH/IiWYdEkew8a1h5itXtvmmG4ZcRW3M0qjPYzKp1jTPzvCX7GcJBh
5bwEDlldzEtnOnnMH2oUDF2beGsc9hFMaVBtLzYNyzvcDSybFaasNb6L7ma0+34DO4iGguMVlU1S
rcumG7Qi5RgKBl6cqqmRI7TiRm51JFW3mTNyRgFmlcGbhQD3xK9Wi10M+Oh2jHAHjYxNnHXZOyEz
dmAqnABFNl34fRjy5HNQeFfCmb1Nb6rsSJhleY0U19952PI5D43dZRtI90dad6RmFo596Ctwa61R
QJVsDU1+W+9Ei/2KUDhbRoq+CZwl+qfBcYQUeEA4PV+LbAbW0caDvqpNuz8QthlegFxsX9O2m17x
WHYP/CTRNfo/+kpF5CAaS9wWF1wkA1I0yR1zL8hlhdVGZ1iTfAqRKN4QRRBdEzWSHoA9AG7AWWCO
F+QjJuG2xqh1o7Ok/wEpU6I5DPGsbejccEqnI9MnjHXj8V5OiZXciJoB4kUliOfEREprTBrvcQXE
zqjc64R2AK0j3sVSyzOZc6ZzfOQNbTbsmZvro104vxBUwZxnVllY2P8ra4kXHFhN7fEyAPLAqImD
NdyAW1AbaIr0caqTn0lb7DMrAN4q5DoygstaczQK/DBbG5VzH0GtQTYtXqWnXwoJI99T1smCEbI2
oOnADEveDExuq6YFY03XjCGSqmZiLNBAEJfkbOCDGicWL/p/nr7oB286hgTMUG+xnMRuxp/PRCFf
E991Iwp/oqYW8QAYu3ZpA0djiRTKOreDpiEVDohmZBj9SU8KFFnHUwAdjUjVq1SUb5wQOBxBwqKu
MuHM+7s4GAJMb7279UzjurCU8ximwUMAUSCsGLdVlbwvGOZspDQegO/cmINrrC2bcxpANFQFtVqP
vnCPoeuR/lnCoZMixwPXlqjPEWUyQIDmp0Rw3wxmtWHfHA5Ch9Aml9zTHkCKGqdpxQ5Hkkwa3JZe
STNuYmrAyifAmXJibiIJiw3CMbOuhshUNZw1pj0eOjMIoYWZ9jbB0IQshgNNxj5bGOx3vR3euC6p
lykUplDp34t9HbcNib5N4tBOYgBg2404c3WFNsvGIQmxZ/LWtI6rfZebj1LDRcEuct41kIcQudz+
AyrRnGuiyH2Brk7ThYxMxEgZiRkc/0uThlvcOfDvSXmqFpYJBpU7ZpnvOFckc1QI+JVJQEsdE3EF
Gxc5jUyJnPS7UxjKB076v1MmHKeA13YN+OK1zakbxjb52WFz59CtbxTBRby7nN5kOjirbkHeq74L
d0ySoEf59cNEfvvaKZrfvTR2HhzalZ0zZfU4tG3lgAgsSKwfHUBDioKkOADCHbZBvXhvDcQ0vvR+
J21wQeVKCHNb3di526+l0kz/Ik104Iw1EeXbs3ZZuUoSmrdllv/UoUmlUY45f0ANNV/p+dBB0mro
DDoCnbLInd/dmIBvARU86/bWi4JnTwXXEMs6tk0SCgMbd5ZFrNdaTfa0EWV/VqbBb7uwwk1VVcfl
TO9iv8RnyoNcGvIh8eqHNvbOVJw99+Z4Vst6NwbTW4xEAd0fBcacowzOjZjiK5vXVYNMURM6gy8s
AMsqTQaGFDmxg+cujVtIEywBroxu3J4bRdsUGkhImIMiwhd2/PBudtFVYdY3eaUJKYvy82SM9nFv
lLu4H36kzRLBKsMlsb15bBLjvbHiX3R5SXEysC5JNZJkNWkf/HtwJsDGNl4sTw6jcmro+YruKeoH
tpMxAEtQu9aljOmx9FP/mDbDriHjYkYhTcRKs7MMiGwmuIZ10VqQthPvAByXYWGZvqSN/+xH+dty
Nud09GDI8FkQCrBxw/LBLM03zIzPY2Wf2xnLamhAT7Ss7HX0pvtsJJ/S9R6ZZwSbLoTdQL6Xh7yh
3tW9ONVoCgmcP7MIUzLmdpeXkI6AcF7YVMg7kj8rhofBC/frEJIQviqdOtpqS0EKk91Z6gwYc6ri
6OD9ggIWr8bOOsSMLMvMelMjCpl68cYTwM1hDvrVSlT9ebZMTdxMno2I5TaQd+TKplxE6r2ri/EC
ASFNAHDjG8mweK17IKtlEwKPnehdkgDKiQMVaSv3XZqXW8l7w8qDnI2UHuMoae0bWWusINvgSqKj
cMO8+pWAw3gTMjvDegH0oDarbSKaa9MhFSGvU4Yk9YMwugeNSQs7hcP+UKEschLqK+KCOJpq29kS
UnYq+7qnzTPUWzCmrA+Z7Zz5CDxx59VXcRc5cN2oH6VAkdCpqt4BIPtNS5wggs4+Y4ojV7xgd1kY
9RdYmvZt1V/S3HuIR3SgdtLe6cSA7mTwXgc40mBb/Z6SpZliNorZKUdQmKV5D+pHKwI9IuwVgup1
7wX1L4488Sqp4ke9iB16boBXlMeacedOFNVhcVccqdSjk93FBPchLRBpc0Gjn0GsiO4icCU4ITOa
BBNzad9YV3J4CgMWN9yIL2ZtG79ErE9E7vR3UVb1Z4GLg80rsp8JPmr+pVTR9C9vqBMeNVbArWO7
ySYn3XMF1SPaoA5HnGKc6VIzA4zAHbjerjUJGSrYQ6G7LOJEBvZlkt2ZJcJcHVmXddQUK68b35lx
U1PPI7q7lhwE8ApFyUytUdi85uC341aXS7bkvjKQ3GhzRvvAS21V3R1weIa/QAeEgG9F/+JMVuZd
oTmjdD2jAn8E6V4Z7W7Ks7sssn6Mvj6KjC7K1KWPxMHNj5avm7Ulp6cwtwnmiyfEjiRvBV3926dn
4jt2Q3wN0K9hZuntTWJ8AQugPZjKS1N665FOCvuLxbFkFjT6wQPv7CK+SNzwnfb7YSrzdK3T6TkJ
A2gq1AYRe2smmC5YiNBhA7jQNuUJlwKi5Zy7kIpsB3oO6qkejF1nVS1/SHYmmaO/JGmxCwoPb8Ug
zwAXwuikBRnHbnICU7+tBdpla4hrbL612qrQ/M3/rbUiyJ3KhbsS9THiDAaofp0+kG9/bSDqGhYa
leBvSo2Ksp7rGyOe7qyoucJrRBpyPAXY3MIzL3LPicR96TMTaXE78dBE74Gy7spYQqVI7Wtk73vo
tfnSHw42NNrPHBWjW1Q/R5IFYT0iPrNMiz28Ik6BIJpDKVFIW3Mj8fOPLvHE7H5IQDH4gR4yJvsc
aUq5xQH9YFOAA2qMsQWM8JJZPjZ9YW6ciL0CbBmrdqGW9pj9m3xWjiOxj7q69Fc1E8fF5508JVa3
lZG5yJOK8x5DQ4RIcvHNHLIWzkIAHAVyeI+EgFgUYAc8KunadMsHbXqwsOI+3xDcRxLr4L0NPGxR
hi4NxaZEgZapXq6xzl1mDskNKsvjXcM0noKl3qWDf1UKxXklxpNTR9Y5Rro7OHd8knoyN5yOHwd7
+AUsdVw1IfnRaM9PRHacjLwOj0HQ30nD3YeOh7KtLC6pP5cghhSwisISPFSkCLDvs9vuadNjNDDb
yz5smcLG8vesvBNKLBZ24GVHtwBJQp70bYYNlrDGkUDJ2Bi2fko/KbOpV30TulbAiLCDwtgkyc5g
UET53MCHMl/zniOtzMIrHN4vjVFcjq731MiGhBjsn3ll7y23vEAhkG09NtqpkrSEy/ZUowdZD4Xz
NrTjq4qKPSwAzJmmcY659TcGuNt+Ch8Ryl4Bd3txyvoVRTqvQOrWTNIyEgts+8CQasuIl3ffxF+v
5/k1rDhW0fp8NZsFgxIhGmCT+BE0wx4cOpFIfnKZYapAFKpeiWG4BznFGQWQvZ0S6eJyo5SZmuty
sjr6gXDBpyaE5zWnR6uR6NLkryx1LknYMGhQxxsxdD/LmOl6tKy/OrqnLLykRf4WthPS99iyN3Hq
LVMl97pmZgBnJb6Cd07/Ne39jbSRavZecd+FIyw8YmfQxk0nWPAYccdarmVtn9BLM7b0ZI/ndTmo
NuFFobIYGAf3AjP5XpQFoHEFwrC3N4WFVTjporM88G6bUgGMpPcyhvp5siu5tLGOk18vhjy1jpz4
wje8G3ue5sUocie9+j40ohPiynxXllFCZ9mK7VUNUIKmbzafZV2C3SOjJVfE+RviN7CBITkzssnR
eSI6j0PrykfesYoIHsAQ0Tygzs2Y+nBa7KPkwgGZn5asFzn1DrP1+oYMS0z4Ja5WO6RSkdFDANAK
8svI475QOkNFURUIbOpAN2vZ3I/cjE0dV/Rf2mI6T/P8Mc7q6wio9mbQFqxxE4V9rA+VB+Ez87Fb
zkn1CzPUT3Zh9De5+SMsaoo7RmJAhZ2niSiATe34PiZyfk0n5umXE/IPFdbiwPwIY5BpoW5xqA21
kXuHhv9ihU4NP6zKhg2T6HGlXXlnMjN57H2baSS+SxqmBX9Q8d5xekN4bdJOtAu1b+s03zhjhjIg
uBEUfGuzGE9iaMmA1txh7hnCmjJFJGWhSByKB1yEzjYX6jHq+5/jAB2VELW3rgTq2gze1pkJtUlt
GykiXN9OkmaSG1dCejcSu+k2MR0a7mn2a4pdm3ZW3c5PAfrVM7ugKGIK0rYlY7tFl0EvqjlrZqV+
SGXmuzi3BNAbpPuMFANGHECQsIZ4ma8ocyONN1nU2WCto7hSFzFxKWfZCPWC5pqJSwS8pE3mpUvV
u56KHsNDYfAHrLqgTOxn7ZGgwlSqTeicTTZ9Pjd1rU3fxb6Gd5GTGA7Xs/jJFtxeJL3B4Zp2FWE+
YyCFoNdhpr9o+VDlIxpebGR6WGIXtX3ICFSj7VY2hmJ4NUAUMWNQp7uwFcLbBXPp4R1Btw8Ps4rp
WgXSC05zy9l6axMKfk646eBDJ2uJukXM5oe7HKsF4DbkjD9ABOSvbmEj+CvLgXgjgGLk2UG3eyhN
JAQC7ggow4XrsS7LwHtVyvfOWh7vYJ0BAbuQ9DeaNYlcFNOhX6AP15BZfswJEcArgw7CQ4tR+par
g1ogWfRKW17yK+A8iSLPa840JnJCBFK5mMeBqCNpygcjoVWvOcIS6uLG54R0179LNWBKrqn6s1Pl
SOcBbEBwmQlCjzHNhkjJLRpvyHBVwFCcPtlzV9q8GDyfHhRkM2RWziI1n8WtIgsSUzp9o5lT6zOd
Zsxckc0qr0eVRQ9WKwwYYYkguzftY0g3owBcTngDHcsxLqmDoQGIH30AJoCUdDqti578ts7kYixj
LdrhxSUPF0E7I7kY/5DVpvZj13WBt5p5084IA7d2k1FVb7VmLWJ8TTltD437PFue9+5hjL5GidNh
brF6Ob5IJyMxs441veQmn8RBGVakDq3rMjXJPFFiQjDMmKyKPKbOL9Oq/eFldLwb+p7rkqPBNjO1
uvLr0Aj3EXkid2426utUh3JYzWQcUFbDoZx1TrHRMIUGK8oo4LbSPSQsdK1yaTIhqljBSSOuwkGM
e8NvIqlpeGpPSIKY7+eqpPzEhxi2924gMw+JRNK6674LqnhLuCslehuQoVqMtJxCdJFbkFHxwdB2
nm6zcUrCfWelbKh0ftWjjrr0l1YjkqomUzH/zBQpIpAcvt/KiOjVn9FpsJ5JbbDHV/IbONHT8RPV
HpgM4dt0CFW8B8AfmizrhIWtrLI1xdqHAtOwAqpWrO1c5i0xkZaKVh0B3q86VsZbayAp3dKTwQpd
jA1rqBFWSPCrRHbnWYHWUoLo3PtZSV9MOVPgn8Y6ZGXofb/Z++WcPBkcXM6TAV4bRTFeS8QSJVqd
gIgGp6HAR4mewhVKJ+JUSZvNCEGwc2O9DFJ2WT9MpxnqSLDRfQuo6p+w01agA8VJrrZV3Rjb0BbN
IRK9trfUTjOxYA7ZkD5URXCI1RPD4QYHCV05Ksxgvrc9PFEwgjJvTbz0iCbGclHT0m1Bmz2CHeHd
KXTFqFDRiUJ8ovNN0KjOOo4zWDdUEARqoi/ErQx+F7UKGN/OLglPEEG5serOupzm1vrNQQL+QpNp
wznNZHrhFoYnghZfo3nOCDW9hqMM9RzPcNpv+76FykskOAGAbtY9KcwGuxJW0+mfzC5Nb/0hJsjF
vxDm1A8EwNvJuYqQr24aV7NQzoJPXhhTWTOsnQn9RbrQ3AxCBkSAxBbKCIkedxtlEJouNeS5bIU9
LgMt2LUX5LcjF0It8MMswVCPTJEX6Xjj79KMoSgmZX6EddfJZW2IE0aZbkkjwYqHudtnIfnRA1qI
jFJ14jA8AO1wLoy662bUr17qXf8nPx6hn3YQnlwOpEu2pNf8zKZ6MNaoUccnp0U59p/EzYcxQ7zg
VHf4NIYcFbztE0eR5RNQ+NB9NfrunE6IifXFgF4T81gaTeTsw7Q9xgZ9yjpW9gMxhku0oxOdoS2U
57Yd2wwyy9pw0IekzTNWMbULwS/soqpHkw507bGuCqRRPlSDA8Gm0VvkhFR8vWfEB6cs0JFmRkGR
69Emua5Hm589IvDu8j+tntaj3VvFEa9MG6BtgL1J7sWc3rV93HaruqmA6ti8kxWdY6wyKjOFtXZ7
t+sf//Uf/+v//p/38X8Hv4rrIgV2n/9H3mXXRZS3zX/9S/3rP8r//3ePP//rX/DnXMFez/88yxKa
Xg7//P31NsoD/mXrP+uub/BKGPoI3JbZAhioTZf3IXgTYd3l0Kg2Y88D//VF5WcXtanwyeeDfGjb
f16UxowfynD0juEUBSGy3pFyT/gFbk+k7J3cf3055+/Lea5jISA0EUsqa/nn/+07ppXDZCSN3OOM
VRtmaek3Lx4hlt98K/eTy3ge38YVJluxJ/68TGWNvTEj/CVFW4IkcazbjiXmScP/2ca1EZ99/a0s
86/rOSY/m+uY2hEmpe+f1xvcUXUGobBE+7XES0jygcZ2GI993qQAqyz/rFuSAIFWFXtbLrLgejmu
fv0p9CcfgvO9Y9kozF0pPjw/0k9Jq2nN4ORjNg/RiKbJc5vM4k1lXZ3RwUmrdNNaBdtLOlp2vvn3
Ly9s6TqC2+h68sM9L7wE9DK5Eyc3H6JbNuvWpswZKTglI46arXJBfPYnF0DG8etL//1UOaZE4/LP
lRU/wp+3n8JoDjMj4/bbqphxfImZLFwAjt726wtZyw/55zvKldA6WnQUGJc7H37o2M5qbOy2cRyp
a5CcqwSLRYY15MkDs3fJhqSYBjW6wkffBQwrO2eypi3yVJf+yOTm33ygz35zqVg6PM8CtvBxzSDu
iJiiJApOfWHcVHAsNyXO9AM+xrfZF/ZG1aV9m/dknnx9I/5eNrgPtJwcj4sSUfDhWRPUkr6J3O1Y
eWZ5hcF7PnejJLhl5BTf/fuXck2oNJYCxyI+vsv0Fvg1DZ6rUCRsWpbfXteejVC28qxv3uPP7qZr
O1IJ6fDVXO/P56iavDaOWhmcGkOUDt0rCy4+0uOSOLhljgGtJVVMIDHaI47DY/T1N/308u7yVNkm
HNGPb1Cf+H0lkXbR0VcNRoU8QqlM30OYBT4zp3yvzClbN6XQh68v/PdyySUd1ktTaUd5Yvlg/21V
7oqpm4rB8I8+0toTnM72iXutzlqLlkfBi/T89fWsf57LD++R5dARVZ5tSdO0PlxxyGqPf9r6xzyK
J3unHIq5zeRjCWAo1SZIHgnLeIyoosnHtXFEr/F/cTqEN79kp9AAABFHdlW/ajAL4uEQ2Ho2gF6J
KpEk2f0sOnmVMHG5SKTdlmsWPQR5I3r4VSwkGJuebke4GutBXwMMwetWxdGjMVRWyEG3RqUMvYeo
0iqyKMeyqE5gHnNfUCmYlbUp3My9kj7lw4a2mPe87EIPJvWfXg40nLCCyu1hOBDROp4HbmoSEIQh
dwI3hJ8A8nO+NcssQpef5t5TimbxWjlEFVTxiFRqBmjirqxiIERkYlDdrEPZdgdaAlSjLRbFlxQg
5h02OBxsujYsWn+RY77AAZLGsasSQB+4CZobiMoo6UPbQcRtE3SVPGvaB/5mcLiZAEui+VbXObU4
nYASYUM2M/qksJGEbRkNyHPHpu2/zvq27TYtk/ybAfHqwayT8Z2gZedCIUoK6BW5cIKALvaYVvmT
vIPMsP5ujbwAwVflPZVWzv44E8gQAL23h/GHac/RTWx4MRKtgoyEdTvJ/j4JjZocqIDeTQax+y5l
OFwfIxjWkHDtTN77ZDgdsqTRV9Qx6E5AijL3TTha//QxDqLqpx1PniV1MhIGAnLuVM10BMl36d2i
qIeNXWRw4+8B9gAn0RHRheuBKd4bbXJu+tfP+bIKfnzKlQMrYFmeLWQaH94r+g0MIJPoNJd+vIES
EhKFTbg9uenzVhEPtJ1VpE5fX/STpZnlgweOzpZp8zb/edFQm0UfOTqCpGJIf+222Ug31VHqVYYt
iZlfX+2Tr8jVFDJmKel52h+WzMk0tQ2FLMKI7eKVNsJmoOsxUVgUfdIg9tcNfDOR9N8sIZ9d13I5
JntcmZHrh285EaGLtjmJT2FJ9Yd7A3su5WV58OqkxPVuELS4dQnk/OaU88lSSRNVSQpHLSR3+c+7
O0RznQACDU8qRh81DplMgcnjLFp7MUxDqvo5/v31Lf7sdGkLm4rAlZyrpPnh0CzhsJodeYWnUsb5
OtQ54pSc03PtTCCt24QmM4qOTVCT0RVDOmQI0/b//i7MCsHxzmRn1H9vjUaAfR5p4QmmSn2QJQRJ
7NPRMqsyvnmklkfmw1tjC1dYWOrYHyz14WxhJyFPVFVFJ2JLcueQGhz9znna1bk0s+wBmk3zrK2B
oXY+a5j7ReWl3xwoP3u6OFB50L5sjnofjzeR4/ZFjGrs1Dp1DzpD38c2vnR0/G82GrRDSVjNv7/5
UxExHnXQuS2b8J8PlrIWbIIgAcJq3PAokIisYqN/B61EuHO6MGIK0qeE45vfXPiT9YLtiYfLVZrF
yv6wSEV+jQQpomyQDWJ50LPTc2Dn/VoPur/5+kn+5OURmG0dtnNTc9z4sFikft+XATyKE7XBYotg
ilfkHJWjwn0SJW3Cry/3SVkgLNcU+ILxQ8iP56nBFIhkqy44adwPzNfAz8Z7gssN8c0T+9mFOMfY
/xyGHSqwP387hHOTG6ecwgWOggm9fMySW4Uad83X3+iTV4Nvw0soqXI86Xz4rVxH6rm2KD9UQBeF
TvGSYxrE59mk36beFUTGqmibj5Bl6ryIvvman/18NoJZ0xNkK6FE+/NrEkLDjyVgPiFGUsfS1lgb
CqGfRriAeyczouzf/7qOtDgIWx7dCc9cPtB/O5cy/2nmrnDlMYhrFO3YdxGpweiE9KimvvsNYbUN
DyaZH8UpiDMNLzmt6/7i65v+ydeWktwzjaeGBenjTZeFpyrXqqj5VP9OuxYOWYcL2iCi/symqNt/
fblP3kfJX1RVpmmD2v3wksjetMxuLo2jkRriYhjM4pSEZXgniErbfX2p5ZT9YaXlSprfzFOu5Xys
HpewZpFwlDxG6E+fhgYVgyAE6KyhAt4soq2XtsCxZjJz/eaX/fRLKpsiR9MEYhf/85dtpkh1Yp6N
Y0lS8KEfYmtLhqC5yamUt/+DL4keWQuKDZpCH96ZWGaSgMLJOLoSq3PWe/NFXbXNpm5j+1j5DQSj
0qFtH2P0//rKn31JJS12TGlZ/JgfrixEFPV2u0StDXo4wYFo18CxCehWXXf79aX+aZz9+VOCqnMo
k9lBNE2YD0vQiJTPys2cUx/m6dnN220JtcswZ3bsxNn62rggqP2udpOzLnJPS8rXxgx6rIDYEUJx
9c3HWXarjx9nKScp17Xr/XU8K8spsFPitE+GIW5HzRzKs7cd/rKkIahWofoBQEdiRN7sJ/ysuEMk
lIqgfpqL+OF/8ln48S2PldNy1YedFRkCkW5hxhQdhNu+ibJb0BHpOjIt7LiweV0KNKIR82TVjAZq
QUSwcy2fW7RseTx+s4Za9t93hlLb4i+TTplnf6h8ySLkm6djeEoqa9F/o0dD+OeBfA0M4UV7mkv9
TT+RwKtQ8K2gy8cPQlExoXt0XgqCzdLvPtLybHz4sThDL8c7Oiye+Ng4tL05sKXF2U7G6fzTGevo
2QnGADjOhFnItxY9xTQIyGKBZYjLpO/lD7JFEnxofpN8c0b47AY5CM7oI7KhWpbzYZcxsJyhum6M
Y+FXWL7q9AfCI7jVrXuG/UNfuvjOCRivjHtf9c1FEQ8SAYOEzmhAi/v62ZF/r/3sqUoIfi4Wqb9O
LJy1O7uTHI5onydXwSDGt4AO/pPISfzYO8SrI6yYczHsagx2FM8Fp4PFxQ4HKUsEtQnBNT1jFyvB
J00ik76Uuee8Y/FJb1vOXoAjws5C6q+sEUBcGlfNBoMHI63EcLM3K0nm8rxGsNrStDV9i4rRSB5p
T4WYROIOV7kMVLnqHXj128YnaB0LV+5f9OksHomDDcC2NyONhGoaecwNjnb3ZJVGl4TPjIJMGGW9
lxbQISQJMLuQGFW0U6qgZyhFcQw8zciAz60ChIAkWgeIlGC/GaQ/iVETIJPwkjMNRpaVEXJmk/Mo
e4acqzIgL8Q2MUt9s3N8Ug0txxzFeW5pttN3/3PrsP2oQ/5Bxu0QEbU1mmj0Ii13JXkSRIQAR2zC
mH6PaRJznb4VHBC/Wdatv9d16JFMFbTixKzUxzYhEvSh0gAlwIfIX3SMbjCZXCIpvQdodwGqukPn
qg5DIMGBqqNw0CojaTyVVnhJKfMj8/R3n+jvAyhbjEnn0rLYAP6aP/SENoUtMioUE0gfi84mvczA
btGtAalsRhy0/vLOUjNjEUf37ioTAAStcjLP7lXjfXPwtv+un5goCRQ4/9SsUn/Y+ahlSbQDUHvC
QcJ60YDJwNKNtahMrQvPqEZgRumliyWboKZsLaFA+351MEg4XpWue96m0W3f+5hKTbn4NNrzOh32
RF9bTLCBhgYpOmIIq4feKUKG4jgWFOl0TvD49ftvffL+sxYpVsWlZnE+7h0To5QUFxolBHqeNBdn
gWMzei2tXcbKsI1g+4SyesHt0601PdTrqnaOAX0SwDWYsrAPRTFcf0Ga4Def7LOfnBg+7Wq4O4KN
7c/XgGGPKl279ElPS2zOFE5nNJgz8OY8hyX/ycoXDv5RBCxBsdPlAKavdb0OkXg63bVIW8mpZYUy
ViQ7kTvpmhXD/G8+49/nSyYDjEu0y+qp6eD/+Rkt7bcOsVr+MYkXlkzYmwP5KiPuIgJnexonnu+d
JE2aX13mIxt0ZS0vZzYpdLpA2H9E9QQDX8azJJZVK8JJM6ewTwocAXCH1i6dVTuN03dv09/TPFdq
amJebUvY7sdjMQKhIcl62uECKypJDpveG7cO5tiQDKVN2fbpVg3mL+IFxA5znTx+fds+e+Z43hjG
Ahdlifzw8mQJ9n1qHIo8RgyH0RGY42zNuLk1+KnYdEAffHME+OSS7tIuxHSz1MsfH3NQeb5Z049G
hQ7iZ+ukZYKzucKX4PV1eIbCu7/++ktan+3zSy1pcUJkCODoD8eySEwItpehQzkohDDsIEQBE6QT
38wz8QlgW+2hXNl2V8gD0nDz2vQS/UxQHbClhrrJplPd+/gjPc73KHsx9OKz0OqxpKd9k5Wxu8AW
xfwYGl1fb3KjHH925LWRb1ET0HoQgAdnormwt7BSFuSymkXd7TsPttC+YFT/6vmlSUfP4PS+9g1O
RCtz8NhzKtmRbtNiyyFOpEtmaOhzOyHb7d3gPijGLtplXg5+tp+s9r7MTQQ+Qe8QM+37HaafoW5u
CD4U3ampGSdcGFblQwCMHfC2fjm5B7slU+Kst5e4mBCIl4mlbXTrczIOl/gwbQ6PIDqD1zlrs6tQ
yHFYC0i4v8mUrAT411Ge2EAFELrWykEEt1HnYVYsAdvC1vCcde1P832dusZ7bg3/j7Mz2W0c2bbo
FxEgI4LdVD1lWe7Smc6cENn4su97fv1brFGlLFioNyugCkWLCkWcOGfvtUfoQU0dT4cxqtUhztTi
QNKM7OzXzQAFBJAzSOcsGlBDww4rN35SE6OHoAsha5SYw6+5qykoBjDj0E+Z7k6qwV00+Q2AHLcw
8fph3fkuQMb6q2Ag8GOdRVaabZF6BuYmyazxO9MVX6yTGafciqqQ9Dqz1+LjLBHR8+mBaW6kFgMK
N+g7tCtb2N03vbAgFZLVkmYr3VnS2jOinVBPTuNYbgTs2WWMw6xwI9yuuUeMhdY1y8y4Wwmwh18+
X9EfN+RlzxAuv1llc+O5KOxRRCIhbiGJV9Iyvk0qRpIOBqW51QP6+Ft1bMHMl/uDubSALp4zt06k
zwJoAEotwd1cxIhDYK5kE+L0IRyLG1fLD9UOK0XokiGvzh+OSOTvTVyMiINFqxwPRl/+JUnMBZhC
YOgWpGe7/fwdXnsWD7NpR3JpRp578axYlXBOK9dbDJrnsZLFicQPbFMacHPnxvF07WF8U5CKXEQb
HzqubqkhrSajxxuo4p/GqE2+mS2zoU2flRT0n3+yD0chb5G+OcNObjamc9k7q0u/ra1ycDwARY3v
KaEge8LusA7JHMU/ZOCY/gpjBhmokaqrw+dP/+fI+uuKx+OpyCgS8Xi55mVPnQjk2o4pZz2m6cLZ
4tznQjF2LXa2shXVRgVOGJKobQregUamreZkWA8mrSYNQUkJsJmR6/8iv4qtFTgj69EAIQCYmgAP
CDhJVr9//hd/+DXxB1s2pTR1Fz23S0mHk1O+jENAaLrlFMC8c3RCjPlufCvXlgBqFaVY4paNoOHv
9cYsI1cuOmHY/GRQrjJj/kU1kmEgC+ziRhvx2gpwaefxudxl0V2s7T43NCg2k+P1c6K/x1HofylU
rb60ZldygnDOJgdwE90rvbHAvrHWPxTkFK8M+DnaUVEwHBR/f9C60iYJWtLx7InBuGoUdG9TTyme
mymAEo1Aurf3kFWZHn3+RZpXvknFbNCWbFtX9sW+MgK7dgegD7T6cGiR9XsuG2H9arjhQa5Wdibv
yty0HvN4wIfQVnqAZhOm1QGFv0+OqNK52pWl8FPGp05cbg3kg86WMzHW36Y2ky4Xrm407zARFtZL
2dTut7EXpNyHCr/ZCgMfQBi9DaGFRU2p2hOEuVGDyGnqsESXFidugVmuyeGK5lPXR82wEYFphDse
EZ+5YPc/RzvuHrHcdHgpk0kPAQw4VYvYQCWtV9uVlq0Vmi42Ex2VeaiTjriimoJUZ9Xa4ixySUht
6mlAIhv1VskZbFHRwhclxJJCCMSkINS2QtUJFVq3oltSoQ/nBlfmZQ6C30HZptAvWq6OBJk1WDn8
e2d2DpqaGNCnyribJZ+cO2B+o4999XksOomwgG72ZdscAKryTa1xeTkLTRKaGdnhpYunYhvWbIbM
7RJC7j9fbVfWOUYD3WETU/RsLh/KTcSESEXejD1EgoSSWD+iWPAPxrLJlZBlHyYSa2489NondQyT
+T4zIAPoyN8/riiXs4+2nM0VoNJj02fh46zrESgjAo8Tw/JvdFeXb+piM4fw8c9ewijNvJQVYMDU
6CmwN+a9EyVr0x/sx6FCvrkmowDKGGH2APCaCH2BYGT8bWxhHtzYOa/9DUh0GI4uIxEAaX9/ZnPs
Gph6nesVVhLsERwMK9KUim1mJ8YxDMoKglWVrYrFLD2owL6xmV75nhmP0ABiX6Erd/kK4F/SJXQS
F9lwNr5UqQWA1w4cly3M6r9Q0tdemLvNf/+iLfq2tutQ5enW5fDfCDnhCS2yvQACx5e+60aCpDT5
IhNRPsgaaPnnq/nK8UTF5bBqaY/b1uWRgXZd4CXjyEDc/YLvp/5BDAvXg1zXbtw5r2zStMbZpZlz
SYRZF5sD4b21EdAD9WDwSxRQVTNvZqEqbfv5J/pH2HWxdlHYoYhhnMdl87LCsxBGTX2qs3adrmvW
WGUtzJ9cKCR09EFuuTrIbomCgfEoG308ZAiHuJoFFEmabKHn5GgPXwtnLOd92psFEN/KriZEcujn
GK1U8Z0Ow/T987/72jdhLnNPg3bLouf5e7lbeSWzkek9JG5juptwNR5mlZjr0azSG7+sq6+IgSMl
96LKZl/5+1mVIlPPwNbi+WZOmHChpvq9AR/5U2hxewqY0L8hloL24YfN/DsbYYc/zaJNv4AI1IgK
CovmSSooYRjZQ07c3I+SatNB3Dy2Qzu8TJl+645wZfnYDlUahB7afpa17JD/GtTqvvIrzbHlYnlH
YZcX4TOw91tPofki+B9dLB8GOYtYcZnmmPqyL/zrQSniMhuhl/SSOSvvhD3L6aUnYaLeopHEVh3Y
OYE16SBspOxLTjUXgJCag0DylW9HpTfjrP+la3P2ZgO7sE8NB7wAkYjFFhST/1qMgjiDrdk6JfYs
rGowKM8D4A1nCxhx+goBi3xVLEDVlhvftLOHSf4Zc6sG3xE587RP6zxfOoTTQAu/TjDiER1K1Pck
GiPfWZ0NeI+cIkdb077O/DsLutRwsIm4fm7cXrsrp57qL2lES2YAVnFszZY89n5IJSTJDllY1jYx
AkaLs6y0ovFLkiNmW9dGNLyMJIhkeEcqg8Z3V3PkZWGf72Z3MtIjrfpgWtcWRshV4zhx+oZqcv6q
CRF6ZTAZal+l00REZ0nxdacxSHtYukWnvq1M/OX66BabypniaNXHqulWwFch2pmWbH6P2eIRqxiV
kAAwZL9l1+Cc7PRAfdXxDt7b/py/hpIYSKTpPXLFKSjfwV5oL6CAg2YNLljXz6wb0AMA7KdN7ffg
tvM+WCJmpVyHwOQOvsWwbKUrg3o5d11/n+owShAzWltc/OFuzAp/9CLo2pCIA/zX20ZO0JKNNO7h
81l+a+1cmGN/VDxzt7Gn/KwE6e41qZtfi16RMmI7OviLKaOv29pATFZOp88eCHT/u283BY/QXeuA
4TL6koEz2xWD3//Sq7G76+imOJheqhjPp4FKA/N6AiHR4ufnbrAa5mINOV69kxaJTK3HaRadomms
cStik0/u444s7AaAyk/X9O030/U7HHe9Xr/h/zH43KZZfCFKh6KxwcJf7iMb5Os26LQaPUQzulZ7
wmYXRqduZvS8bWel74zSdgHrLnm6S0SCBfjRbOSLbbL0axyU73RnNWJlCGJcjGOmzgVhbl4bdKOH
0FTafeXowXMSYskm99BuN0qP7IGmlGp2yRRBxOfG8Sa1NrY3jp03XwiozrCZGcijH7WEqGKyQWeC
0LK83ti6aMQhjQgI3pEcIM8arsZNFLe6OPsIXRvkvYjKn0Hqk6Y1M5FMdpCxknXWFsmui5152OUq
oaS2Z8s99FNlQ/l08pOoyQM2/TkV34n5JFO9CvO7ivL6iCUweQSCrdIVX4+5d7og2QEuyuiMly0O
TXto9V8xYFjQ2W1uPldcaM/g2WEWcFX2v+sW12kGTFL9ynHXQqXvW/dXl85ktIQ2uaoVMz4NaCkt
ayBuIyj8mO9blktkhj6NyTdnjLC+Qy+vHvUI1pGCjkQFnLTvqVqY7xYoverQWaUAr23V29nVm3sT
vR3YC6S8G6Ju5rNv6MWXMMqKe8pQbouRXp3nURG23FFew3od6D/SPShbSAFpf2Qbc55CArPPPlvN
vZ4M00OgtPpEWBa+58pV/2ubvCjfYnAo4ZYQYPcE4aAa+b5y50GEvfAcu6ZKR09o/QZLW225LET7
Wln1fTumIXIcrlsrOxmh0yh400cTa+2CJpfWKyHUsD3HeSCpJhhaTMuj/iIhrWC/9KNGkAtq1G/m
HDb+A9RSJO9oqUUEMyTN95UNVhec5hi+iahIvVHLtR3mOtiNrhifSRydCaVwSbQQeuBsp1bvXnub
emAltciH0p4MYKoSBjGRvkyMBpDsK0sN9SmKwvJrSooUHAvdajbIo5t1X4xIe2g3tFQ8bRPfa7Ci
6r3psyltOmfuniRJLQ/cb7N9mE3xHTxRkMpxKDZhP9ikJGTEWEeA13cp2+yp4dcH0sgxYXhgSvsz
28nvkjMKhvw0pzsSTIkgbiPg0lx1Jd0TMlfkuLbdsHjKZmn/ahKdWIa6MctVxzh2LYoe1JijNc5a
r+b+ABbbOFa8NmPlYwjW0VUQAe6GHP5bie9xn/luuCQWjASqxuCdX/TIn2nVDpUdogMfC4UOxVzy
1qUiRjEEtNH4kvdblpr5jbi+eo9UYNrphHqQNJtS5ow2azBozPeu79UeNyY5GgibE9IQJvc4jCK+
xwde0YwlZurQJmbCDd4UX8JAc3aIYOYTNXX8RW8mscWCCMmntNp4QwyQ/Iqy0z3YDmPTII1LgM/j
kL4D5QF6pFHJHxzEuJ4/pVbxkGtY44CKqpFMdKSM4SapdezRcd3PJzsjpmjd4OIPN12MMvfUDha2
m8G2f08i0b5jcIVUU6fBRpM+zfHeT2datGH9gHGzB/AcuuotC8rGm+uW48dK3SULK4q3ReMyNEPf
zughyPT5QJelf251alC7lvGdmVjiYeqgYm11EK2bOGz4JxlaPyRR11uqkNjAhuY28ZfInK3vGK1n
Crg5kthg1dQjZCdW4pebTNCLKQX8M8G3/sqCWP8uoatrhFQkhUcqzgIBsjGRxaPInk1sx6Cr2PJw
0xs1yA3Z+TxBdDuDaBe8FHziH0hj5KPRkZ/MqsQ/jbSe97UDpR6n+8gN5avpBJTbaEvGvVE7/QFo
PEA3jQ7tfpYJNlPV1j0zxpyh+pA1rCIn1kGvRB3H2oPFHOaop5oAuBBgHTGwiP62k8qPT1Mxad9b
HPbuCj406WK2O2+jnk7IlMTq2XIajTjmPDkUnWVus2HSDyDkFPlVabsdHPsP00r1lOiRg43Z0v11
5UQs+0IZyb0/JDE7F7ortESGSmEmRdq7gVZC7fpEY5tv4Z+AfQTA4VZkKPxvCZ2FIsJ+auy0sLff
+YnMLQHHerILY3Yapff2U2jJCoQRJurfPt8EoVlJSduK+dm86eeoISZScywwyv3E6bjE1jYmALms
zOAZiUb1KHUEKG6bxIv7Rqa4M6ral4B0VL/FWBR4kgjm55a8FkI5KtqciLB65zB1ur/rBCH34Ffi
o9/xM4cKrxn3Mb9WkthtOzomeiUgDWllvhtCNUR7wEvVtotCPIUasZ1n2PtTvQtQhhNxFtvnJtPs
9kWkQxasrTlnlZIhArEaouPXBJ21vmnyuHUQcmpu/1g3ffKFuckS2hs0xF+7Mj5OjeN7I3EZr34G
lswCU72PTf6ORm+774zxkhR8T1s9y0AYB+rUaMePrEoOWu371rGWoo09GRfNfZalOZhile1lyCJd
u5rPEN3gReybVE9erSKJ7hoDEDtwcBXsYpHUe40pCLsvHFZSlpcBTjkqvnKEvQ+YSFQGXps0M2Lw
CoKX3WIo6KM7I0Y4gFqHpuj0e2dU5auvO6MFDSpKq3Wlin6rG4EEwUY5C8HUxpZIYPSGa5l9MEq9
9qDFQpgfZF4zscMdDhzBjVk8cfQYYq/cVXlKViEVLoUwaWivI9F6+zJzdcB1akloTwMiVoTWhj/n
uuqhRnNnhXxt1o/KadXvkilnviYW1NrY/dzfF5OofxZO0+yKdLTzhSof7QuY0g0oDs4SZ+jSU+BL
icPdSGlFFrkbnUrDaffYPn210hHwPIBaJSS9s4WxEYkdPaYkDtzTP7V+EtaZEYSI6YSw9W76hV2j
PbSzae1HcpD4sQxUs0FoUEcNYmsOAZFiIgo8N8e3w30z95iRtmCwrKLks2XFj2hW44khdr1utM5B
GVubh7b0tdc+c6cfUTL0VLZltdGtqTn5kszKsnOzH4M7JxubzWdnwxjhmuZPO8O3x6/Yrgi3goGn
72Xq6ifR4+FBbwSoguuBeUh44AuqVANkS5o+NfacQgvp+X2BcFFHeiX1o1HLDiKnpbAdhYZnOGG7
1+Zq3o8BBMxBH4kd7Bm2lpOyfvszoA9r9vuzG871XYjgddMIN9poUW5uzYUTPZqyODKZrAkb7Ltf
nLoChmMs7zQjJmRTxPG7bVPCl7NJ+gZV88aiWbxJzAgvdVzPb2nYdbs5h2GAzM5+NfyBPwPYz4bZ
07xFQEbuvYmKmM42KQirGMbEuer6bu9YDdcgxy9+cfKBD8udun2ei5T2WstokwDqzNjRaJmOcRuI
YFvTiK52cJwlOTf0VELbNkHN1VDlYGpDCIdocpKsx5NMKrKCbKwUnS3nHQQhVDftQAwOKpCpfmiY
pD7GA6PLdU5gFhIrM9zOCmr3ykF8XmwQAJb7JAkJh0i08IVcM3VO3JKcLy2tubG2Rty+6FTy2xzw
2hvl99eqmwzK6JDSY26M4kdl/gMLg0XP2T3G+4DeHQ6zdNoM+vzkDFN4MHXeq6zMFF4nba/1bGiM
f0UgA8WWTSeLaApIeX7Pis8CQOiCuIRN6RTGHmKO+S2rkYfvXd9KTlZicunE998fFVeQB+pX+ZbB
cd/GU4ZqIIMuYYxm6Q29hvAyKYWxK100bvjIq7uSccrGpctLIEVVpO9SK1IuZvP4Ztdx/Ax9sV9b
sk6+KnTTq0AX6cFkl/H8bKJdVWsd6Gw7B/Z/nMdC+1Ex9P6auORZb9zCoVdQTUWmbRX5Is/AhVge
2hj9bNiFqaC7WPf40pIHp8/EE2cWJFIip9YkmUFYSJ3pBU8CCezCzn5oqXAPWWqRD13Vo/1cEm7L
TS+i915W9p5YuGyTz1xSTfYrkjjMmpTXNjqWHXWUncj+gYyqaKuRwHhomxIieVvKrRZhQMFy0J+h
R49H2JL6ppjc4RdxC/kJFZL4WY0QuuZYBq9k5chwbZLKsZ0CpOXAqxMIyVAb1gGNjoMfk5W0E24a
/XHavmdXo4G9c4pOI72rg1PbNOadLgUZUDkCsbCzg1NtQfNeiVimTxUAlxUQMLFzdQ48jpDmrrWQ
W0g2iQ3QLC7CMY6EV0ZtpkcdpJ5dPzW+SE0fdjMS7VekHzqQb47GcE2Cfb5GvDlgY3AFY4kx41Vq
Vg9yw7B7MnxnpGm6Ozz0jpNjkuyGYhdhgWfaRCYz9geLeB2zIoi8Kp+Z4BibWlQQcPhq5UGrCPNG
kgqUHH4xTLtpGqNToQv/TrfrGU1CZ/Qc4r7tYSiLTvROxn3KLn+m2MSiGYNvBWM/nDOzCr1Q4tcP
OoCAOMxG82C1ep3fkQBjbmOzLjdN5JL/NFghMS6DvgYP2DTceVDrtoPRPVYdm3EWRcnWyEL7jlPd
AAEGRP1FS8caXn2kHYo6snaB79oPEGv7PeuthroEEWWB0vsBIGkCrf1YQRbC9H1mP5j/CLB3P2ke
T8Gag7A4oA8NDsOk8Y6MnpjcIE+a9Zh27VYHifKTi353b2mMoVnowJUdJ9ipnBQ1OhTWkbWu/dbI
+FzHdMN3ppW5+05KSaKf5mz9sh82kSEr+r1W+z+cGtw+c0EYRoWJ4d5c7tup74Q7UVNAaoI8Q5AZ
1R0UH/1uaIiRlTRXPHhDxbASQ1685+iwNyjq5/vAMNWxqFXj2YVZv3KyNPd2GQ4PDXYrj3kS0dSC
v6scyJ9oRRe/5kS63SdAPH+gNorvlRMgfYHuuGsdLT27TSa3paMbS1YasM20gbHeQ7uibdPveqwq
jD3VuJGzkW4jFvBZksakVmFHytda74n/s4H27Ps6Le5Fj013jqHdUS358H9nE5aNGz9O3ODvllYp
SXqSpkg3pRCkub1prxow4De2dOeb6MfmXhQ0JmtmguMCTzdf4zhR9xaRkRQ4gZr/+EPTfSdrQO6N
IJXHwp+TxxlY904PHbDZXa+nHXy3xid3wuzEfVA38UmlBXFnmGm1bZdwF9uEthHALJO/SeHRjkHD
jNSyKV/ITtHWgNP7LwLmU7rJqTJf7SSO3sfAbbm2ueJ+sHR4LdFiLmL6y16msxgzgCvPeinnxylW
/iHRMrY2sNzGfjCXoUCSGO6PrEsDyqymvzdaZw42Op3hLbJNcV/XMntualSzbM8Tcuasyu+Vlmc/
TQJMGHK4UEonQKO7kEYt24cLGLVtLfM5EqnxP4Dl0ZY0SP/rHEXAjEhuX5e5xaGNwAqFaklXQYV+
S2RcODvgNrv5jslwH661yAEtbeTxXVnp4zlGQ7Exe2X/Bk2s9kiAIfUrEXvkpIrnaCzGM6ED1QYZ
lHVXSY1be0uNfYZSahbQLx11VxcuefedQf+kqwJA6nYK1DnHALunguYrithjIMWnKfhCvFs/DaJ2
7yO4EVsCvwgbKUvrHVQQ5xpECGubx1W1g9VOpl1rDYCiauHuBGQsrtJzAraf+9JujJPqZ2+55csU
aVyPAcH3a82hjppTkybbkBHt5rRO9YDPuf9jaFwbaqIKCdCKJbykjlOmKYGaliDxz0C/YOR2qBCI
OYyMALFvDRuk0clGyhW0f4Tz1Vmak1R0zDtqZe4U9hP4eRq0HaX8nDS8VVUHHZezXnuhgw2vOLAD
q4Ycl8bLpl3CCagr9y1IBvUWz3lW7iwZ+916bGjg01AduarkQXiK+fFkK4vr91fQsE1IV5JmBrS2
8twHoj0sesg9WXPzQxcG7gNdXW1f2+BLdfDGZ3NU6XtN0fkzG1JgoKpr3uqpqh4x7tGkATrD7upb
5hOjarJnWJfs3X69Uwy3nq28NLcj7aP7Ev7eZl7GlBpDwK2ZckCbRtec46SJn+ypDX5YusaPzIrn
Hr4k7of73B2030E89XdOEZHJbfXM1ms2pmOQtcEpLAyNLolDQvoUyvpe0RktthMog2wVCPLn1Cy7
e7LSYT9b6H5NUn/K6W3qW+2uC6YlqLsE9Wr1QwcIPSI7xm3kW1AX7VOvOpZY1nPhXEt2+OIMPdAF
WayDLk+jMCFizohCzwnLvlvD+1RyW6QdbPaAKddr3AzTJiGkazfj76g3IcO8ba5zryO2GRpUmCaO
oupCHrgLZZy+zLFDQZwWE7thWzUx7bqi7hOWmOr2VemC/OfkC1oiRBPdA6UV/oSNLuCiAcU9Ia1V
sM1NwIttL+3dUmXu8JGro+bnirjn0KgsqDRJ6dFj748ToTebuaLmC2gQbCVwsV/G6Ifcjsj8dMHj
E5Da1+OfoJfjE7Bzn1cxlz8n/uu7dBqCXZDI6c3nN0wAbNc/pSV3eb5YIjdwOM6v3K3mPyjl2zvy
DNKfMgyHs6qC4RC0DYnjCSrLfW0tDWEYx7DSxpCEb8NX9wwI5QPs62oHKlE9mxOwUkE+EpxeFkUB
uwOiJfnU30IOuGjjkKqdg3ys23MlaPgXRoPggdZs9ajBlHvyCyd7jKchuid6oTjmaTPWx4YJgXGc
hhCKbGYTztRnlNY6PdUHFDDjz5zQ5mbz+Uj1ysyQzp0hgCYxCv6gOa5TM68FOEhvAva5LbiUPmvc
70+fP8VYpqUXE0PqCGBvSCavqKkJvohaqh2mqVHqbueZPQblhNEPHuqhTTtjTtCC2eXSbuQe5uV4
n5C+uMd5zj1TcW34/O+5MkhG7qxQxCPdoJlwMdyNYOX39cSfUxeluckqCJI1Q6WNFRTt+v/xKFea
C6qIBtilLIVMmdIs0VB4BYf8a0ojbEtV2J8GX337/Ekftdx4gnVlkPq4gBE++D30PBlEaaTUdRaE
FT3SGU12QKkNDTBCYHTTsVdKPuaYZI61n9qHwrHKg1hG/ZoZi1vf+ZWXjCQEb4RiRosSfPn3/5oS
ZzwrSnw8ym1duuehcMWic6sy+y6IZeivhtouTlaNbBjk4bTxU6sEWkGtBwgF5OScF8lDMbXwxH3G
3pgkgZ3cMkdcEdC40pCsf9OwPxKUStrwY2vVtoc6neAnrlAaKcRWBEzG1aZ3HETNj8QerB/0qro/
cUmn/8YP8IogEUEDOilapIsq9ULTUNkFJr65M+mIzGdMSQ7dRqgSDCU4NTkwfxa+1RG2MWg3MEtX
xDsuG7GOv4Iy/cPCrNsOFiz4Zk8LUveYoBE7lUM67VrbCnZTVH/vNBTtN5boB1MHSxTqvblIT1il
l7YxmabcoSgZPEOPa5LXauqAjW0qmdypQKWnDnDhqe4Z8jQJ8d8rwZzpbiJgabrxl1xbnErZ0CWA
ZyFiunjtsDUGTUsDy4t8861xB36QWT0Rw1H5N97z1SehpGbDwT1vXZqsk9QeIwsZgzf3EncrZJLg
RaMB6hGQi8748xd87WHo3/j5u8tXal94fZToKr3JeL+Dmu9L5KReRwjkus/n+sa6vXJwoIzBq6oD
+MMMf/HrdsKBohzpH84nNxXrNKppsxDlRRDS5x/p2jqlRFaLpw5m3KUQxy9MGnXM4bywSwyCdift
nA8ZwRwTNG5ourSXB6rIzx967T3aqGg41plomJcPpV9TNSqgfdF1jvpNTxLpAhf7jEm6QrZ6410a
17YhW7EUkWgiD71UQBOQOFqz8pVXzKV5qut6IF4uhrGEb/1hKKnEV1rcZS+d6QDMltGY7u3Sicp1
WRXVYyiQN1JyM61JhTW8KpCxLfrDIX9Ku7nx2rjJ750Adu7/4yXZUNqoHFkGl3IsLQhcTRi55Y15
2GHNMiXt73LY4WH4z9AL9g0HeBMTT4FN4NIM1tAZEthsLHAM/lFVJdmZQ0BaIbD9Xd9L68YXckVL
yuMcDFHozNwPDDjuGKXVQ6f3HMZiKxIziEkZYHr7mplhNaTs+/xNXnse70/yKHwXH1S6nYgJh+xn
y0PN+dPSaCebi5kEV3X7ZMg8vfHxPgIUbY4bRLh4KUluQd7/99GMpAB9PF2zRYiFD4jxuvoaDFzU
Vg4/699IOnttXZdZQtQMMiZCrrE+fx3Guqt3Xce8+4Yz4uMh+Pffc6FjdQZiebG98Btnd6RFXPrr
caoZyFpcv71Jn/2NX2I4KiB833gX6kNlypfMyuL7ZsdkHf/9KsoQXHKKJsdzaAu95FMWvzrow298
wVc+IFYagUxlEWthqf/7KcztnELhqfUmuu97ISblgTAWGyOzOev9Wt+4saEOFnFPt0qcj2uLD8jO
CckJ48kH82wwx4mrA6L2aCtn3MAGhs4mmv5N2ZCstzJIG7nxbX7czTjtKPMFJ71iTV+srplRU2d1
rObcsQkZbxO9eSxcAGiggZMQ/H/oWA+t7UTfI4JCKiT3ZfD78x/UtfftIg6m7gbhghry7/e9hC3H
A+ZDLyfm5sD84iuxwafGQCCdCfcHAGKTOOni1m3q41lFQKbisAIQxs3isrxpS5Myu+qkVzZ2vaIx
zLheWs9+HA5HxjHtinNU7D//qB+PKuTfDoBtGh8gEi4tyLODl8+elOCk11qi4DCG5YaVPrWhcRMo
8rF8o8+1UCpctAccyIsw9F8lPXZH3IgIE71O7/MVaiH3JW4JZA86E8bC3DjnjIkazhAn3Fh6hDqs
LbP/StZD/UvtyMUCFikl3MVXO3bLpGusdc8Nm44VFTZHzIjkJfruLZ30lb0BuaxDZc6+jJ/hopoq
o0maWmgYXk5kxrSii6u5mymxOAQ+/w4/4hQ4ZijCbcGp48gPjgl/TDONdDjlUfEjjsDgtUqN2SIn
vHFWaYVDI2NvWTXm+Kvo03YzKrCLn/8NV/YJVu2CuAN7xP/s4lfrRjq5CvhEPRFFtP2gPK2akitk
0clhzw9ePX3+vCvrFgsc9TdbBHvjZQEZa04ZD1FvelmuJSZymDw9GdNsf6M/It8/f9aV36XLogHp
RiMeCNHFF5k7uRnFVgEUoA6SaB8WaN68zhAd5pTAItC5B9/JrHkZT3/+5I9LSECYwV5tOwASP3xK
xDsB9BBLevTTxztigOpjN6Cg/PwpH98lTzEpkAke16G6XXw+N+q1iOwL5eESxVcLfkklq4IL9Liy
KzP+/vnTPq4UwTYF6Rg6oIQee/ELNGfROaAf2eXUmHwtkf+ty5jZuoN86xFRfrr9/HkfN3N28gVR
tTyT8ujieYVANMtAV3hDVYQbnUHfypqU2pmZ+hVzfG91LUTcCzLoxpf3cdnwYJ4Hv5MSV9cvHqwR
71yB8Zde13bRAVZqt4uCBpeDH40/St2q7mgZ1zc+7ZUVY+BhgIiCK/+jCaQCZVCRA6V7sOxAamhx
DdETrRiqxc9f68djmvcJjIkakDAxruR/b+Z+5SfZUPW6x9h2rcfR2igZvBoUXcgUzXlAlHckDeO/
v1Ox+LN0l189ZpqLbcZi9NcKGRge4RTBmuGAtYwSy4cW8s4f9EraYUg04/z5R72ygv566PLv/3Vu
dQk+xAVt5xkAeo6uWcbOmvD5skUCGs7TCqg1CvS4a4xV2qbB6H3++Cs/TzZ2kPQc0ctRsnwT/3o8
yvIqJjlh9ia0Vd02Zsp8J8bYnjeFX7c3mA5XPqvUubSyhKjxsRH9/TCR4GsM9cLwJHT07eT2eyTn
9XcVMMtj1mwzIp2Mb+j5uxvf7JVtgaLAMTiabVi0l/2+gOOLJTsbXtYzp2eSiLWRwpNYtZTOKlLK
zedv9erzyB/GZmhDr75srDBgMJyhGZmWYGzYAGeeDk1qBzuudBkaQSY2//l5StI0pp406GJdduow
eKQy1GlElHFlvWBvaH5YxLJ22xR2xo8K4emtu8mVexpzUSS0fIuLo9FeXsG/Fg5XzqCauZx5Va+c
Y2vp0y4RhUDkb5tgqlEM2W5p3wM7Qu9G9PBmVuQ7kRl+66p/5V1D4OK4pgziL7ncKyLHj/oUK4an
mUuqnpshJt1PesHAfTZdY96VTa1ueVevbL+mQSm94NAA0F72F0Ls5gW9eeUh5dBXQVs261Sk7UOR
MDETsflTJP1w+PxLvvJTpROsU4GhXWLbv/ipZhXQXmQL0ivsRtWrRObhux6MRYF+RHa3kFFXXitP
Wy4pMF8//lb9iuF3O/C0IEY6MAJzewJLnm78Kqu9XK/0/76E6dkxIaAWYVFd1nhk7wDTiVvpuXOj
nU3i+ZAKCPlgAXx8LGXlvH/+Nq99g7RsHBh7QAR4pX+vXwv0EM5zW3hBT1po2Vj+sZ2n7NUdjW4T
TtiowkAvtp8/9MoB+g+yB4YvLIEPPM3cJwwadqfh6Z2mEw9osxWsu17dumPC5r2yWtjvOMQgOnCA
uherBXmYk5CCKZafBRikeITOMvRm9KirukCvHzBrr1D1CCwFa20wkxeci/9H2nk16amdWfivuM49
HnKYGvsC+FLnpE43VKsDOW/YwK+fBzlJn1TqsafKZdexjpoGNju871rPSkP8kW04FlL45aBNJ6ZG
pcNTYQq3S5qHtjm2oWKBXEc6l/iKoyFewsNyyQZw2E3SPp2FovjsONsnu+McUPO9BoZKD5zzhXwh
7/YmV7BP+XM5kwat8ujdAhkz+2zc0X1aH0aW4JAPzvHpF2kB7k4EikmW3tQljOOZetAbh/LhatHR
bruZogbUKeIwq/Irp8DVhtCJWkynBZrbZyhrjJS44ya/hZP80gy1TtIoyXnSbJ4rtVMDi1bCea3P
3BHe+y1kcucqo3F7hyvnDIcVJsrJ3boJ0Ni6bmiMUyOp9AxsutrUgVlV4pB7OgoQLQ4UK75fyFDe
uFGXniNRIFmyIkQ6RbZzihPbDQbNzLPArecX2ywQjMEiDwdzmN9IrHU3a+/Jn8kuD+vYyQ7EFC0H
EUXmszCV5WSetFvFWSKeS3mPkedrZsgIjl1tbQrC27J8iV8IAUVsE03tPq15rd4SdW9lVckTMi2T
L5p0xss8i96drK6ee4FGrW0N2A6OAqjH0aP2QjPSPoiGYn7PSzV/jCNzCbVUfWxZ0U4nohROBvQd
56WblcHi5U9pN85ohlKaZ74r1DaA9yghYFXxNlXibusNafaUFfJ9afT7GvT8hcY8tmFk3hs4MBDB
0LaWUPzOAIlkh064zgOp0PGZYedfW6VwaXEjSmBzfYGynrSDfIwQ8poXKKtaFvK4Ro+npFezi4KV
sLiLwZpv+74rDuQ07j3UamFrx/LSsXrkFEV7NWEuDmtHHVT/2yEdveErPqcvEVirXT2j/SZlHkdK
rKRbh5TAExasa84NxQeRL9reFVb5hH0hPyGHTss341LO16XtVW/gOm6MFbDOWb/ZG2Cr/Zp0bxHF
2kUeyQjJvWueldK1qTIVBp8RPlmc2ujXTU3ueWf6CU3JR7Vqyw/8DFcCVfdbzRnprNa6fC+R+il0
IqeEZPcRjUyqL+XeROLhg23jTB4ZROtFor03JHaEhBNL4Jm4mYb4gXFcnSm2TSL1FHVndUoso0vu
wDY2aMN4qv61ULzbNoqMk7SOXnI8FFfFYI23TVMWm8zoHuqYqKso8qBcWC3ouMi9LfmOfHyEOIZk
jaXWNRDiRLJ4oyGI4Uzlv3IvrzYQQ5CWVB0ZdAmGW4pOjZ9MU4dYE5M0TWek0k5jBWObqC99p2X7
KiGFoNbd1wjbY+wL3vBpivj7Os216VyFYXWSYHTBOzRI1I0lsaWOiagxidk7N4jlA0fLzLBPnL0C
Sjb3cWem5zQtvujLMISg8O/1ko7uGJsppj6aq0TaZTcA7G/cqqUlBTHsxHOL5stciqtRqpWPYJ9c
UjN9LlOPFMWS2IBSkp+eieYDWZ9CYFtLlq/5ounNc6cNqFBp6n6ZK/JQWzWbrvpJdTfU2St8srlK
Gg/8x1GBt1nUXpDHCoCzkTFwiZfNu4C32p0S1D6eFzbwKr9iXIYkdSaMN1f3zdwdmfCq5AxZr7Md
Yu2dZL2ZJ0jgL3pUwpuRzt7klvDA6RqUrc1OiffET0XbLnbfXZSYvO04DyXo0Uc7cp+alG2EivUo
sGZ1QDOWEFM+zfa9VJv2Ts2RAoPaSy8W26zDKdJG/FY5AuMJjFrYtEWKTbF3Cp+wWTNkY589ymwY
zguh5mc5UtTm1LOIkdZ1ZSsjtaRSVXdBPrnY/QQRrb4jcdcVU+Oc5mIprmWZIWu3lOUGMQF5Y9RN
yB73khneq1O50HhnRXwMaGUbPyexFAkl4pbQigWScjOaAs0cyYWeWoKqi6Fis7Smv6z9McUHboJh
IFFz1OOdYtdIipiWoKUZATFFRZAUU71BWOleo6fS/XlpGoDpCLAVtNBkTOf9nvbmHCysAKFbzvLM
MIgxzAzEwjrtWl9XWZSWNPpoyLC/FWOKU5TyC8uGRVg8vai7QdFxBKSYyxoC3d6G1kSRaKUmHdiU
YHmdGNtS1uToLRkaJ1+UUOxynZ8qyJ38wvlBCRz4LE+G2icnbB8sNK7D5D5GTVm2vmLH1Xs1D1lC
LC60A+53OF3YkA781Ek7qzu8aJbeIp5qU9u4A0gaB50RR+d1kulP6ayMH1ZFEHI91CZp2Mq8cYwy
O8GvVPmpVxq7IXLdJwMxdDCmbrmRIpkTPvF82fbZOh6kek6pVg2nasZ7BFLmJM0HlQeNCXgi9TDg
A4HINynyRJcZNkyL8nAJkXaP88Ak+ldUfqPrRYgzlozFzFQvq1owyfS21IlFlvqt01napYzKJz1r
DwhmQakVaYOR3UbWq2XWOVjAuAmwqjwmsX7jqR5pk81yggU2P8n1SQv7iShk3SHquOk1sRWZ+t6j
eAtqYCS+3im4xyGbbZwh5QiRrJp5hzdJ0fha6km8iWYWDLXri53d9O2lkgpnQ49wDtmS6H7LETNs
lHjYc4xoNipSoiCtVeWqxH7IsKsI8enXkOHq3saS+jyIJtmqkRxu2P6P+0JvHnDj6+T7JY7PvkA7
KKK8lAYutr4vmyv8uNN17XBiTuylQCOou9uOJhGrzQ3CFszcNXK2qmExHsw5YxKbUMORqn6WkWV6
rqj9EMoUnQ2OlOm+jzLPx0z/RuLCEDpifLBH80XaTRdEjtEFk1bdtTl1phKW3pb4zqvEVjwcI1P2
TorLgHw20W+s2K6CFm9YwBO8Vb1lvhxLO7nzTNnuSHpFvVIg1d/IgmcjwAvjRLbgw4CMvjW1vgsw
86vIIqc0NDobk7qbnCRwrWVRwqKiL+WbqfoOssLaD1YRbZROU3bUL00Yw/K1Fg00PzaJRTgoK+mv
1h5SpTztwCMwvfDBGiU2dJ+QXSXI867b2iXh3ZH8MlEK+OjT8SuKDFYb0JpsseLx0phzbwOnUSOM
T33JhKNsvEX2B8XAjpxzjU0LoDNUgKRtM7nE+JD5opcp/YqWVAutHhwVwo1z6LB3Vmvp27Qxbup8
HjYcoboN5vi7eXLAFmJeXNUkIowMXOK9vuTbVjBf8Wb1a9tJPbTtTC5dYvFZVPFJySt8MnOCqtPM
GbeRUma+0aruzqhK9M91P23txKL6SRPC7XN8uiOYxlpr8vPEdF6afCo26pjWvi4ksu8kMfYtHyM6
Synci9HNCFealQopa2tuTH1pd0AN1N3MFxoWmkV0hC2iMGWgssWZk2tdmTClLV29rYqaSGmZvXgy
BdRVqPo2H+wbvY3P1TS5ihOYdlEvUUpO4g6iGZ4DZ8Ir08sOKCNWaS3PQHcMhFU4QxJOgC93hE9K
lnpyuxWq5wEAW7SzSozoIc/J99a4D8Wtt8BI7VBRixs3z+9knJ0bUqSbIcUGMvIl4cSz20tYCNFB
z/UrApb0LTqqByyre8LR9T3mqAuZWPjKjWLnRk17LSLcLbYy8gMoSfn5gJzAsgA5tFgHhojwr1rm
B6qTrFxCvY27vOY19P0XakzjDl3ILWUniCPUqYPZcvuTTlbGDs9McjsSDRa6E27IWS9PW7PrQq/F
RtwJTftYQW/nYzm+ISoofVYv9aA2FM1jsu98m7U/IPtGhOyI8Dd0+temRJdmjxr546ZdhROlt0Ne
l+sBiqQrBzWhCMZeUfdJy+LRD9lmkOwWdJF/RUzQM+os0IIqIsMN2YBTONrpl75XkG2MGroCvSTs
eamWAPM7qat28tFMbGelnK/aSJtxiThNOPKvriCS5oQdQE4xDxLyUCCOD1zABRccI9mElFW0jXKP
DWpfbYaR2UKaaYubsks2g0D8KiGcy1jdWjKTj2WrODcEmg2nUhWwgbH63ChGWp3PyOfxR6gJORuW
RrK5VQs/a+W0teY+x9SSRbferPN3tCX3tkXRVnvQgMULezh91+vteJ87Yxwy8TK31nWPMaPKLoSw
ttyYfhO16RC2GJf4w+7GtefukUrAw8CO2ZeK6WLNcM9MNJNXqhAxZ7rK9Gu2CWFaCJoaWCcNZdLP
iHfpDoBE1kzlAUZAxN6vw61y06RdupFJbgKGj6HCtOs+WmKr0widUN0KpPBC6LLVtc+6iltOYW46
UKy4N1BC4mzjRuUIKNWYWXJ4vPlJ78qdlfXxZSQ4MmsELAPHaIp9UawxwJk17ac1qrZx83ZDRYzD
uFOdIxF/YnQTjqZlzR57zF0+JPVmpVME5ux97du8O2Q9QV1uVc0fea2Mt5ZRiG05tdnB1tviYlWx
+kQAtA9K1udjAB+nfgeyzV9hU84Z1F4gTzgPhR1pu27pblPOysRQmTa0eWMmBK+efLKr0QHl8DTm
3DhZcMtA4is5D4hEPFeZplw5cwS1iIXYHxdy3hj3+pdSshhjIRlexoWmNoG0YFKiHFxgFVN/nEYF
bTlPqq/areoOzU1mlvJk7sgh1tyaqkjMzr7QVcxLOdoWELOXruXUYT1CtXQisNmcUfKvBA1XZ06W
vbLRyzctXOCvRV176DDdPAQtIs5IRnQvZquOLlHDD3sgaxPvb4F021WGt6lbtq/qUBNono8PmiGs
IFmU5bpkdcANXDt+ZQoQTPqCmbNdHgkdgRYWD1jQFsd3dVMQ1Iy0mggKXABekoX94LH9EyxliAeJ
4pX1wWrnCLuZq23SOnECu87cw5ynbGMRr5DUXANLIdb5hLPbRTm62k6PBxHkPdvvghCr05pM34CP
DpZUi0NucQyE6TUGkgx79AW6aOcUosy5nDwGEeatfdKkatgsjJsGYhSqCf6WnDMryJX0wPd5VXqk
4CSNQ8oR+4+N2vZQQVtd2UD3ZrXkuB4O3fLMh7yaCK1TzNV84lqLpD0x3o1JBc2gncmeEW5VzFG5
R7AlvzCXnqZXliwrFCpO6iaDFBZ77akt4/RrPZWPpoYJ1Gz1j3zBDq/YSOeLOtO3Qhcfyti+FlGN
lhJEyJllMd1MhIb7S1vdxd18KqbsOkYID9UpG9iv2W+cXOApld20GcxMfLUS1d3qMYfmMcWeng3C
PalZqv0m8u4jzV1O4EIkp/igvjTKEO+GUp47SaIjPtMUKGYFQYOEpO1jRU+u1s0tGv1UIbZMPWcL
rZ1FA+lQRu6YYdxEb7rs4HxkEUxCm1WSw85C2n1MvHvOENSLerlsR8Mijp5ZYoaODSwyuU0zwJKD
QrsYwh9ZAuKhq+LLfBa4NqyuaPwq1szTpiDHHq8TWdYWdYTRaV6FcO6mbrzAvuyE1YiELxktm05q
+cHJx8aXyxzXjNnERmEuSVIk0n4ntXrmdqavheZeTZm7y7WKqMdFf3CHqtoA8LpvtOoyxy+5k0Dd
2eTp94qSZaGuifErAVXXdZaBtR4j5rHIbQJ7UE5HZtAvUrOfF1Net/14YgmFJHu1rkIdgczdsEjC
gvUW7bhNsHwyGmkoF3ZvSjXX266jOdl1yu2UwwgAX8+uj3YieZiJzkHRwaFVmjsXctO5HCZz31HF
2mcECJ8BJYJYMiZLOOC2pS7IEjuWmbXBWZUTF1E90QVuNjy75owSQuR7uuZS/+jJbKROcANGwmXY
d3uINDBD0Y7uGlCvoRAsBRXViZwVIKhI9N40E2eNqteSS7xQrOuzeoXl8cxKKvwgEcaaphPTxkrj
EupJUoW1yRGi4gi1nSDab1VqGpTYyjMmmOcEo/NhUdiU1WVTb3urvxGMDl/q4qU1lSLxgXLMX+Jq
2nTSiPd2ifM7lolfsRr68bSsiKkGLBPaXxnExvwMj+kNy+CT17IHYoISe/yv2U530sPiFctWqgkW
xDzBH2iTKewlbrmtBvvroBcUKNkqbTIP4TyVoOQx6mfjPUL+6TfpwMYcmIvSQN2a+umVLvB1Gy1X
LjqSG2o1QQo/YSs7WbxoWj9sygHBB570mvKk0tAelBkHZ2XeNtIbtm1pPwz6cKurnbHltD0fzEQv
/GgWD2nnmsEgvfKUU096prAzxFu2Vk9lo4bS0raWoKRTO/EhLeJxb/R9tTNn+U5Q6rR14k7sK6Nn
+Sy68quUdoHVUaXbzkElaHvxtBZCzvvaGzFmqBOnqullJREEGOHWw7h7Xc4px5GhFldeYzskxFLl
MCsagU0EfayLEnOn6nG3A4/ARyPNk4iCnx/P0bud6lQ1FEfuIvzusCia5bQZRH1BiPKDR8VvP5fg
ydSmm6FGUXThEI/vzACvkggqJEXuXFZ5dYpZRvFzxplvN4oZJI5p+BkE6o1MtWib1KN9cKoOUX3S
B1KUF6pU8nAWXo+j2nhWV/JMoVeQi4SN/kSp9/mkNX6TCIzD6nw6ARuE84CjSPWy54rYcChtEUmi
5PT5c1+qp+kyNb5q9CL0zHwMW0Agh8wUVDET7XF1su/0UXUuCOVEnWt4qIUjz90kDolTAwqr897u
zdvJ9F4UJ4arYwHPSgav9RkYjP1xzE/GIZWbSqyC8irP2GoX4ERMaT9Nc2NfgenONsU4lxcOhP4d
J42IXmx6XRjVo61hE3TUHpdqeZZYCG3cfrikQI2XDOUgrYnxA/W4hOzVQgIq2Dlxzi+gKAAxkguA
qMQsutsMrlcYpRl8nhZeExLN5jovcVUbdUypTzfBDKaaDMy6zCh91PdZJZ09zLXM7/EXkE5csEHx
KB6Am4v1LQCM7LogvXcICoGfNDbkq5xriqdY4ocLwnMH35pG4zTK7C4U9Lc4QeVgYnQrDTUSiQNM
K6Ov58NI1N8ERBgB014z48Kn/3qbAwW5dRPQ6XDv2FmqVMZJtN7oM5AczVTbXQUPMAC2UwcMH9LJ
JQG9Cb/fBl0NfEEnAjTXaczDLhWowMziZUdk0PjVXfpoE2G+PLfJPOJiVboHiLdai22552Tv3Rez
W1+PRWaeW1Q1eWrR7RL3l/wfyZlgxQ3NYrzu0SieNvr0Vqr9W0VO7FaxBnY+E0wwVTb6SdmLgs0g
Z2TSGBTCenvAI8QkvU3xxKTWQ+kmVCeeAmOQGgCrWKxqyghchl7eIkm/thPOQympgT7G4XgHRs/k
/t1nYiNYQGybYjxRDBSp03yJXEyX48HmSL2ZgPZsHTp2p2plcpuO98TobW4Ae3kbIsjrLzRkHRY4
zwRll1iQNmFOi1untK4T133Lqv5Gc/j2IxpbV44mnItqrF9s1Y32NLfdk6Gpq13Wz8s522SVDLJp
RvNCzCd43VNhYG7Fx3XfGxFJxpl+WUbCuM3Vjhq26iztweyTZNvU+Vmn9hqSw9S5npHjbz3ZjVCt
ZUWuxFKd5VkbUQ+usgO2V3AmGmW21jM4usaT5nMaAi1AnCwdQuCGU5m9UM4aTmsxqM8xuQJgjOAB
QKEvtrVm9WeynUiljrvV1FXqB0vWzyxhsBFE24VGORv0yAB1y67BEYCh6OBWy7yhJssmj9ZYrnUi
qDjYb9SSRRgRICyXSE9CGkO8wlS7KKN83o+tWoWebXBayu021NOZc54cgZbYnnqtjDn+SDmMh1qX
436ogfO79GjCuB+MOy+j9jq5rEt6lz8XtCW3UsOLCq7A2iegfO6qOXuJFST1VWNkWwywlJuy5Nod
lz5oeu57qpMtSBDvXJnqOHABc/ull+a72GZrQc0jDZRmYkVREmPLKd0KZbnm/baW9py787k+Vzhi
LY3DOGHc/jh2YCUkqVh6gdUaeEAWcBtXPIU0pKzoBFPcXGr5fF7hryDPq9BCPsjbuSWeo2vBl7aO
OBiiYO82jE7oZbMX4AEg+sIpPlItfdbGuQsqryPWvKHjSTfhDYeP5aMQKc+JzsgCitU4x0WtrrWz
2C/HpN3Z0Eb3UN5gwjE7BGAaqcwYINEH0zZ3MjXinep1D4o63LoFO1nTLMgS6VWiymHjwfjReloD
zmvhipc6F+nFZNhDQMWa6Y/dBWe8XuwMGqkwvjil9hR5THFb4oUPhdZHFzx4oiQlhYtqkMYppDot
0IcmPoHLwmOoe4evox93y5izJ0ICfJvPymmelk9jnL57LSu2rd6RLF1wiK0es7nJQF9H9GWG7t2t
PaCtioi3JFXkflbShvMm5zEqk8Gnd9pcF1rXXulu9Sg1fH2NLu76PhI710kYob32IWmi+KPGwdth
cXl2qvKkZrwABOBMir5wXAXO1tekbuKn2E7V7ezoE7XI2tjnYABCt+4XAoLjTwRcv7BWkj+1YpnR
x66RoEeNfnbIVprStTmkjkPdCS2Z7vhA5dQ4GOHTFWEDz7f1I1dC1Wyb0gG9AccVUoMKVrMfbDGG
tTTNTxjkv9ANg90mgWSV2rMrPo7viWj6JzLWELbRtDa3hhhkuZ0boPxhHMXNSW1aw1mSye62AdAh
gqWBM7RvEtzbn6i/zJ9lF3gJ8TAyQWBiQT/zo9bDaLty7K1OO8wQfRPc8p1QgqLy6tO5NtMTU80f
EtXUQowed21l5xcJUtFHjKde6MhBOc/j4t6gMWGCQmWTHEXLOyHG4lB4hXHPRoqG/bR0kC2lvWlb
NmEBayyNstGaNdAL9mBEYS4yL91WBJ8BIhcNFJiOX+PZJoLP9m2j7NsAyMJybZHIR6Gjs5fXwV6y
r0NZj1eKi+cbrgTEYr+OKIKB3Eibk2bx+E44RN8ZRQx3qZYuO7Q//vRff/2f1+m/4/f66m9G6D9V
Q3lVp5Xo//LHT+OLN4hBeJXKaBqyi2N91czeoJ7SzDvIj+VSsLf4YpwzEWUv9bZ4Ud6Ut99fbx2u
39uxjy+3vsvvdGUM4bwcZi5nUqI8Vx4SEF+v2UvS+8ZnSYHHEpnjS61//t2lYGdKakSpd1D1eesa
ZM0u+AVE/okr4FhpdHyZI6VcNmjCqlwus8J5huRgr+dU1rNpBU5En7yuzx7f0VCvlcWZzJjHR4Pb
xysYKBNFCe1uvVKvXsW6C/FT/+QD++wOjzSscgH/mRRclH3rnQ5emWgn6Fuesh9oBwrPCH8/Ro6/
5/WJol/ANeSpDtKnoycqY47/EzM6LGLsdkU/7l13+sQDcKx/O77G0YNMjSlplpGkIW8759Qzz6pi
g0Dg9zfyy4/r+zs5enIQZRJ7mBrvwN6r2Q475aHc2Gc0q9TH6GG5/Ozj+mlSPr6ro8WiTCkV1gpP
TqeBfdlsLQSTE8BwHwrep5/yT5nDR1ezjwxstbrMah6RKMKpJZzYwH8xmYL9v88fHjjMTY+5+pNP
4FejkUUHfocHBP4nJaEYs9QqdL43s883Tda9mKK9YNo9YzYOZwzlv3+Hv/ridBt7LDMkpjL3yOBQ
97DDwcsB3LuMZj9+/3Z3jBXOEp/d2a/G/feXMn6csMrK0CXVA6Zi/WROT43kk1v5SdS7vrDvL3A8
+bJbXfSKF7aQDxoMO+M8fmd8GOfm63o/n6UKfnY/RxNwi2YoURLuh6PV2r/3s39XM3t8Q0czRdZa
TQ510TtY4gSeeLJsjOHfTBo5vsTRJ+xlzRSPqHgAgvr5S7ONtbDeit3vB9kvJ4pvUmsGNqySb5Gz
361VZHLWulC6bxOF/FC/NCQP8V74r/Vin3+7v1obv7/e0YNzC5HLPCecp2rOzQRf86GMtv/Pezqe
YtmqK61k8uvJT13lh37DATOeun1adJsKFCQpys+aoZwKzbxcYKYFrRN98vq+ZYwebzi+v9Oj9xdN
TYM3gvdnOMYQmk17WCbKM1kKdWt0g7hST0k4PBmob+FAua7d5zrKbzuvxSFR3opK7qUFiZ20Ultp
N4Sdo3rF+q2747+b9rKOtO9/06PJe4HkThjK394JarJ52H/6Tj557ceWY+quliEnhllC+53yjT/r
Z+xTPnnx65T4m0d+HPuqw18vRM2LN16BpLP6fFuI+N/lC9NMvf2Plr3vnpx+NHFWeUOXbb2tb/Ma
O8sIkTIEv8A4jx7qT8b1OmB+d3dHs1pt5bGnZtzd0L42yHdGQhh4jEZ8gow6F58wPL7tv3++HBZC
VcNsywnwx0VBcQaL4zfj99Tbr1t0CkbzZUvg57pLX74ob58usL8eJP+64tGKVyLgzpZ12i6Sm84+
j437/2jeNtD2/eOm9B9vyqA4PLfDOm/n28zelfrbGL3/fhR+dhdHY8K0O3XoZy7ReefUM2Eu+zL/
ZBP52TWO19Oqj9M+KnlSlH/TRV15rZeW1/0/L7P+Gt8tDp4RD7AXuZVyWSfrZH4ux08G9S+3Bt+/
kaMFYVaWBfgdLz1/YaEbb4fdt62B+Qq5bPufDTGIIw4r3Wo9Pprq0hqqGHII76AkXzwD5QoAF/OT
mf+XL+df1/COPxy4R0zyXCOfL+2ZMab7Svny+0H2qx0Olb1/3Id39KnM9IQ1o+EaQg8S45nmySeb
3ePdpwO/E/8gJAOoOoSdHd2Eqwn890Y5AoBNCc24wC54ZubDq/DGDwTQfm7JhyRebn9/W9+c+99P
OlzW4pquAdELBo16tHQbsQTGONTTYU4S5E04xJsnEoCj9iXijCE3KDvceKNM3lzfIkKUvY8bbhb4
skyP1qY7NqcUKcvoBrUucPEp95a3olCd8THv1Q44sAtE9dV2IitrqHnG8W2io84/UahAvuej69X7
bpm0PTLETbF0M4qMRTGehSgONZSoZ7dxyFuk0EibEp4frruiVVf4owoqB10QQtINbRDcDTX5J2w+
7bl8tLKsi7YWss0nndDmPBBeRxSlo+TFJpnhOeNbnpLorI6c8gP/kDwtzci9U8iseNP1gvU4cuE5
HBQ1kQesCbPYkCW5yCt1qb2ehkrqvdO8SeNQN0aasuXQlP3Om6Mq2i0xMSMoRmGf3/3+Xf20deRd
gXaCZbzCCRiJR99Sq7cg2j0k293Q29QH3fh91B2oQejIicDmpvtdnxWDHViib+dNaY+mdpWJeuxR
wkiHulddJdH+k19rHZlHQ4ikLp0ioYZFiQL3j5NWasYuz6kZDnzqDXXcVYUG3TSJjLDK4/rdXGB+
U0IDGYVTRkL7RY8lisuo1OxPeHDr3HX0q6xlSn4RrPig8I6Wgq4AqFx0qKwsZBGhQ/wSkVDT/Ars
y9lUrmp84vn91SvBP60RCUG2uUVK4o/3LuKIkJmoGnglRNBc5GmbXVkRcVhoXKhhEg8yeFc0Tmxx
6pR6nZ7UgN0D7C7ntt4ZGnYHxSnD37+Qn2cSdAYEJrLLpJOCPe3H38kS6mD1ZIIcyEkCvd+QFt6i
Z6NS7FDKRhrkbunEfTU6SL6/v/LxgZ2aouppUCqZy8wV3v3jlVO9Vdkx67hl69gL0JzwAGiNBCkO
1nCI8vMhEZ/M/cfzMpfkNWPBINMX8+jxG8fVVthJZcy4DSv7rKPUe9mAtNz8/saOV5j1KnxPePBc
vsCfkHL1ELsj4gX1kBTKEKyU6pOyJMOwiJ3l8PtL/eqG8OOyDMCvY+U63gJkbjVrXq8eOgtltW+h
wnmqhhhJ1++v84t3tb4pUmLZVVJ5O3pXtOo8hE1cx1BTcVhiK7pyR3KeJ3vMDnlPmp0o60/rfT9/
oIZm4dV0UG+Z8I+P7q6oME4TTLFAO5iVYRMLsOMY+fRK0ENr9TVNyWsVANdZ/9HEJmq7WWdWDRw4
ag+VLej1w2galRBUl0dfBG+b64sB2G40jNZ2VDzxMepD2oSkw1IpRehnrZCc3tUwE8aueSDFzCZ7
YkCi79fTqu4ZGjO7jwGF3KK80T60qbz00FL4aZHQOW1M5HgItZBM9dWiPS1zgXALZr/61Pa5fTY7
i37XqVo9hqOw6VTbc0Qf34G5fBVJrY+DyVT0KxLNuDtUZ6PxyYv8xeeuIWTAOE1RH4Pd0SPVQAXB
58+XAxBAumtGLy9EpIJMN9Rp+ai8No83OZEPwu+QO5y2WWF88g3+dHJZP4/10vSsyH5Wj8lpg9mY
uYIq5JDMRYeeTDZ4OCNTuQWrzGxgakV6KOqulWeAfCRhnkX0nsaOcc9ngFzQHRQxsIjl1mdT4S/m
55UjpKGbgZACf+FolBMkkmOhKlXMCRnGTpjKuF3Tgf5I4OZ9rAS0Bot0C8K12BMdaWpBqyXutZ7H
OZG2wHkW4Cb0hT95Zz+Vb7kt4N9oX0DaOTTDj36v1ioBP9vonIYCaHoYeW30vKQLeENpEhC1KjPA
JUu0Q8qmm8gkZORX9Q79LMKr308Ev5jbDEDhFpgV1syflrA6qixwa8ygeEd2ydq5TtZYS0f/+Lev
w6JAWjOkMNdwj9EGM4RsuJQlGyorUtFxExyG13e6jhrb3f7+UscHd57uaumnh2qBbIH/8+M6NOIb
Iiq8nw4joPyzSbUBkSVwnM15UsNCam1QtYtxIJ7q8T+4sM1OCIIV3ujje2yWSim0oZkOuXjRiufJ
eNGix56OYm9vEL9/8uZ+MZmagCL+cTXraOOl1wydyaimg+e+uMm7hjEcSH3df/LifrFS/HCZ4z1O
lhOLM3NEcMzUb8fnGnRsxScBtlbDffvtCf7XD23K/lvb8pXUgA4ZtTj6x7/e1SX/+Z/17/zz3/nx
b/x1915fvJTv/fG/9MPf4ef+/brhi3j54R/QkqVivh7eu/nmvR8K8Y9G6vpv/l//8E/v337K3dy8
/+WP13qoxPrTYpy6f/z9jw5v9GFV3ss/G7Xrz//7H6438Jc/dkNavXMY/dvP+udfeH/pxV/+UJw/
r3sAGySvp9rfsH5//Em+f/sjzfozBWT+gE/RAzKtMzwq8iqTtfX75xWOooG/oZa0YuL++BMC7/WP
nD/DieL0YPO56bZGAe0fd371t430317Gr1vKK9yKT+lfO252XDYXWakLJmPegJ3646c2yNbV1cXe
ZGTghan+vxydx3LjSBZFvwgR8GYLgJ6UKEOVpA2iSgbeZMIl8PV92IupmJjpaJVIIPOZe88Nvkp7
Jky37zAIk9xC8N2KXFni+iy1a7uU5KHiaCSFkIeomqwn/LJRMxQlYWFUAnfXRkra5NafxV9QyuQS
iSGLjdaP/Oo3VVUVdsp8MbL2vZ2Qyidt/ezVFlgoOUeCGBJflTctkDdf015bOAG+NcWz6KGHrmZo
SCx7mi43liuPNpzl8yC4DFoqhvSZJuZsVPbJIJ3tVIhGi5cEW9Polwx7yIzbmoSe72AknJpJ6yMz
Bxe5dLd60fFHOf1jN6ORNFy5612Ua349zpETIHQcQPG6JCdUstMOszO8VYV8sirNItUjh06fpySG
OCEKtpd8CR5XWS6AGZI3s6mumXjVnPY3tbqjyI10V5d4Y6s1q4AJmS8kLqH1yg9eN/9zPQE6AZfI
BRth3Hd5CCah/7Sl8cnCxE75pdc082ML2AvhG1tfm7NDSsRTOCbJFiUYRJegWcOqGE5pbb4twIRo
KJPqasztMbWDcp/obmxPfnk0lf3XdmKDsDzMDfKGA2KKpPOtstiGx3SQRrLu1ky7Nv4+tWp5kZa6
WF75iJ/VC7nMUPQVPkrwEb6fAPp/XCwIdP40oD+rvquFBBdAZvDps4KEQs2+KK9EeufoG+wCFhlH
znLqyvTVMLPvFA7HqUjy7p2+2BZ+cZl1YUdzdbeLFVyWpY8x1CzqdOeryriQwENlq/mfECTth24k
Zm7FhE2sbYZtuaziYtjB+5tiVbVv0+x82iyvd0gmw0YfEW8TGueRYhoXjpGw/MfakPcHECvmi5Zb
FirQQe06vdwZqp0QsRvvQZ7jrssqFKItxtfkrtZWqT5c27G6lZlrH/T77lvZ468VFGie+zG7ZDh7
+AWlJcyo0AUmYa/c5L1/VCS3HjuVdDHQSX03JHNU3lctBrIhx+VRIvE2Df3MzF6HEo1hwZ5sclAE
G5jNYDJQaejV2R8y5MpQ8HsPa6PRBYjfMlVF6//GxA4WeO8ZU2wrgY60VN9CRzlcXFMUUfDCu3Vv
ClBePBzBiK23LbvgWOfzNV92CdS/L9HPbbQUX/lc1/zzSOu00dlpfZIdk0SPxiH5thv+LUwGy/2K
TC3QKalnqZsH2KZjWPI9Hme9/cjQwYWNQ1TuvBrzlWIKgRnNg3L5KxpjedJJ2WPOgzVEeQnWmNaI
bFRQuInQBE/pAxDHLgKl0ZLiWh/uYsGyhPsamOIlw9myaW0rdngtck29EQxH5JKHH7Jxs4hX7bWA
jbK1+xEbhHYCRfpqBt09k0+eZI4bFJfutGQmHx11JHS/jdfHLYEp4ehj7zKsZDgYmbkb9bqOU3tm
DeMLEeqAUUOTEOLcq786iAgIoA0naokzxuqq66BQ+HuMc/Xutuqu9/Q/BnPUQsI4+ghE3YfX49Em
RDE/5NnF5FXIq/vbMyyEarneC+FUJ2986DrrVuvFs6yOCVcwESsOH6wXxGxrzh64xbuagyNMn2+e
Zl50WqpsrbFh6ok6zKvkuVN42jz51Q9pBh6SzR4xoUfDMUsUV24UeARrTSm1TeV136A5rnUXaMAP
P0tD7TvWb8cyrVtiS2oVEi2LVKYmVnv0iEixeu+npvDdyVTTNg5Z5Xlp/kX+lMboB/uIc/pq9jgY
ODWO2JWzjd9Y0EkMZxNktRY6ku+fgB4HoaQ4trP6SNrRj/Jm+l0QYezrmvSX8pShE3hQnfE6TP2P
ObRvHDhJzN8yfUKGH2lrGuDWVN8LsL+q8qbNP7PBbUPYU4rcvjgb2kAanvao5jFlZNUT1QHAjoQz
NfK8LtYaCtd+DYZ6izIITzNIux5BflBFRm1P0HKKi+2uD0WQHVbD3jYmxlCr2kq7TY46DINQTUFM
lgs2Az7Lcc4fiF//lC5XDPDt2bBMwkgDnC768qhV3TGwrHO9iivZnDcdvT2mpe2o54+Fj7C6NANQ
H/0QzbP5qFkx7lrOOAzeFtGHevIkWJLxdDa7ckG25GQdRghxXZb6kdicT+yqEl1W8lkMCV4Rj5Gr
+dab9d2pT4Z8Km7pUMfe2N80SLCbhCQ+aRZPnWvOoWNrekic1EnrkeSOBX6VRl+vWIwspXDhqm+z
035Ul1n3g2//PwwPb+neHsippbH/WaG8zEN3mZshxZ7VX0dz1jDmBn/KNrV2vZ4/JwSHzvjByspE
mqGXgiC3Dk1nObwo3vWBhEX2u3R57V81tTtr4tsrdLBBxvrW9biFuqWI8ulqZBilEPoiVbaLvTL1
V9tyz/XYb73JyzbzYj4Rbl5sCvJL8SWv+cabvb+5bt5sq1v2xAsyA/bx8orhQRuNlsOMY4Q8oEJf
eYjstgotWwXEm+8HxnuMjMLaXh6NdazJliAWySx7yRjW3RCGmYXt/87VfIKos/RHoxTvhCdtV9GZ
t9ZqPucWeij750NChsG2N7HyphWEhZz5HWc/0nJyorZ1Z98P8qhsknOBx2J1frH54h8fCB5u3epd
r1o+AI+YG6IwmW5bWBK8n97vv0j33DeNloY4llDLBwaJ8zsEj+YWJzUGf9t/VAvWYDD8VYisEJMl
UYaq3LSGO4R4hd5yOZyF4P+VTvOnoBiNpeIe1xUFh2c+5qoh+KhvXxJtsfZwcN9Ke9oFZQWvBXbE
1ihHI547eWiVx/E2iKfBrW6uqOgQdf/Wr8FfL813U+D4Edyc7skIiKzWVBE1qacR8v5oG8ulL9O7
PzXvif4rk6MKcBakI5Hyo8D5gD5aYc3psrPTTG9D8+2TtRmOlf6rlx4nj+JIZTqSjulzP+u8080D
N2xc9pXCNOJ+0ZpXdxzTukrKKhvO0V1LGmfSPg+gjZB7muJsoo3dJSrd2YUXGW7znjgNMBky66mR
agob0oH8ta52LZLpucl3jfA8IlCZDneooH1vtfiJi47llIBT8gg3vRpywrKPRY4VWIhSxJWfEkW3
2OQDNfouK7vPIfOLa+MV2xXzB1/VwkuYj5+2cQnazn4j7HmXJWZzSleHeGs333kaJGXBDwpL5BlU
4JOxN/zcDO/4f2HpyfMouQQKAx8dxK3I6yymDn37YQma6D41y5gpDQGFLYMzM9cuq0nSlC1/Ozf4
wUzI33+4+o7FJkjigpJ3PIfwrGNjuaE92PfEwIZtjr/wdRSbwUxnvlafKKP+R4MbEJnT0yRLDDFj
GhztIH2QpEr5ds6D7EHvUQbfXK2Mp/Sn5OplwyHxD6yBQzHSHV2BZCdwW4wW1vwz3rkwvq2dpX03
NXjrfFir+TMbCfzGqFRHEFygHWfLbhxs7zFpVuoiirbRLp/1EZtfXhx1gqq3mVH9TOUCO8ipHhqv
d7fSmzvoLp7c5Um5tW2FbzxIrMh1iFlDCvNblsW3WXt4f6yGCDbn4qz5EmUSaz8QWhxijbO3Gxsu
QnpeqreJxUiR+SxvkjVE/y4jvN27qcVWpBadqwBrrut0P6Xs0xjwSMU3BItpdUlodYab3a/nlZxO
ZbhPXq+9pHU4z1+a1j+O9kcHvJL4OB+POh2aL/jA9OSndghdb2QwRUi/X7jufxl9x5KMaytZKT/M
flsFAx+NKj/90lFnUBk6Sp7s3WmxUvZyaDGL9tQnDj8N3+R3WXsMa4FYebXQaTYwsYm2hsVnzE+M
evkYJvtcqeAE59EBujVSpAPiIGLosajHqzVp6yO1Vhi4OcwlQvPCMdVuTg/9R5Scte43np/Ner+K
8cqlIJiMv3ZA1l/ff8lg3mVCAWgbhr3yPIpi9QH1BItOMf4rJzIaax6rMMuKB+AnHZ4WsiSLdIc7
StkkmK2kPJT8xvoXvKTzWi3nxUneW19U/KoB8UU8St3Ev1Yuj/MgV64GjFjLAK2GO3fbDQiGUudB
Te8U4SHuf3/VXnsMgWHRkfxWzVYQJs5HvoLyqer5WRrNw+B1HywTUxvTnAa4dEkecL1cE4rJzmFl
AxmhWLtIr9K/dHh/i+TVCCZcD2sWzRTDSWOeeDyPhnCPjvS7Q2q6nwNh92p1MGszIsMz0bzOdvFn
tNrnofTwL85WHOjigIWCz0mWkQ0bO6rJMt8ox97Mnv6ozMoPF6865FhJwhplF1UDvr9x/TVamEh6
vqfgMWOhktcV8U0u3TfVDCeVpW0onGVrV/O57qYf5bwt7T+18MKWyn0wJnfrZOttKfS3meFZiIuF
bl7C7hdL+a5qJknZlD4avSU2yyD2jSr00JMUq5SYJAJGft39o+U1o5q4nhaQSphQeWGdL8Nlo8B5
D0RdziUknbYmWNFFeM/DsU/dL2bxJGNxsmfam5ysbA+S6TsxXpVDP5oW3c0sfZyvwbJrkmrfObTT
gCpoMMaTM2T5NrAqAl6xtZus0XStPbi2wxddrbGniS4Myte8Mf9okDUwvcWZLkoe9vQvUAUVZckT
s9yXZpgfwa7fzHbEmGTX76OtQzezpzd9IhPTTA9TMH3oWV19Uer8hdFIwDN2oZZHfNusRI97qNr4
YIY3whfdB+WlL3Mz5qcMZ1fY29MK3tD7NWdr2pjlIVnTYe8mmH/4jx15ToVoPUu+LEESb2Fx8him
iFJF2nFA+EtunnhrzIeSpDawLsCyWlXxM+6bWjXb27blrsiDni04YeGeXpVx07FOlovBFVWILQOO
LqI3TQkDJqgHvtIEV0nvGBfCYOmkOkNSPObJTPoarIaN5afrSfIBOjiiI1dyb4xF0OwyL6F7dVjb
Nt1kHTVvgoTAN9pbgIUBk+hdhsKs5LZWmvrMvW7veuDp9EBtTA/Q6EQRHU90EE0+PKU65lbDGQaA
QXujIovR7LBI6dr6OzciOTR3hKPl9UEoeKBHZ6KDBYLnYp60qfQPdpXHAVVYy/yN27bhAf0/r/PJ
b4ZnoUuHWzc7dIl1uy9FYYaTNk6EzWUS4osszZXTxcJz7ZBp7C5cQZoztBunmNhjgVixu4ucmvPk
udUh87FABy5+EmMOSMq8w3GEQ5vKC4b1tNmTFvic13XFjGviFdOh1KruYJVc2okbPKZasx+Nmige
6eLpd8rvUhJpX800NuXcUVRP/lNaL7u+Nx6lqZ2bdnnhPoAuhCTeMoSIpJm0hxLWh4VehHKDIqnO
Y3Y2y8bVP9jsP0t/3VYjr5HjTUvsWQsn2ZicDcd1jzrJ8XWKq9a0BSFqsibYayTSoHnS2RY9SMgl
IbHzCe1W+Rgs7hSurXR2qkH8+OGnrXiczI3tcsOPXfLp2ZSoup+KuHGyPFxNvm4ifN/vjkE6guzB
z77MkX0X7saF44wUOIV1Un9V48oecRypVb2EfMeRy5IIersAuqDsGaZTrtABCM3ZZLDIohU10t3v
ELdN/neWefuu7ivIuGNteIVGSvePlScED8AobKRZFoeR8ImI2HlMroVmbtsk17ZCzHc04fyvHp3Y
1uZlk94JC37yO97dQIr3PZK69iyaaa9GBSwOr7EJl4ybHLQbKAkwCNzGbXFLluY157mJzBUzIhKa
TxFkeyQccQoUzavML2LKfuqx5ZQDu5WV7V6zmj+GvPR9d8UKsArJXIzxaLncVpH8ClXYm2HK3poY
rU8SV4xndyvdVJUZiAP4fSN6h3NpWXsSw4tta9tP3mS917Q+2jL5ADG8d68zN+tUjSHpxyo2JB+/
GG6Tq/Ect5W/EX4Mz/hxILRz21BIhHUB2MfNphdZMic1RiMitlXGjtJPiIJEiJKbBGx8A7Np4XYc
2tcFGsrOroM6ZNM/xYNnvOTCpMpamp/EHCBx5Xkku+yDjidyDT3qlz7bkHbKiaLz9jNnjGRKq6Z6
POgGpVUH+6SdM3sLL4b8zXzvO1MCpoNgJW/hffX8Qt8WgG423qBeM6P9rad6p0p8Ddhyf0yLviDF
/joyETKoZlytw2oHEwOf82OtAusxAezXNDa6yQaCLdKkZEqDk+6uE5f9pO+set3TWvzr1/5alPUW
caKqh2Cf2W+QcLBjE2/vSbmr3PHolraDr9dhdpBALfKEggdpO7tuunPy7SsD6S60zebZ0cdDiVca
b2digs+3KFhTpFVcOeUCFG1+UI4+h4n5QkrK3l4m/VTJ8kMDoxQ5va0Tw50+2c5L0Hf+vtQBS+Fv
zgweaHDO0Tqqd78an4H5RXLSOZuz/Gu1CZMgrGnWMM3ifl+JLkIM+TERZ7+tm4nCmL0yO/MHaTMK
XhvjKvFnmqX8NpvgeXIG2o0CVz0hSGCmqPWlLAinL7tTjeFX8g7FwdQu28Lo1zgvr6k+mht4cDm4
KwZaCTnuCcZLacIewChPkp+zSfK02mDEn0/rwHnZkg3R1Oz0Fxi6uNaFYpLaHxFiLyTAQnARuS72
pVt8l8O3BR+TV5rAbr2fknBQz0UyZOfVqg+ri57Kg3QYZ7P3W6W9uM6+dre046PIGJ9T8XgkpTjl
KR3u/mfCrA3i/VwJ/JgMNxEZnbYd+zl2QRcxGy0WPsPUO1p1OR18dJc+u8iioXDvrdgvZv+Bgwle
cY9qcSx7m2aWP1geQ5FzVBKZonSXmOsE8o0vQIFI/TrUwYkCOwinsiJ6PTXRUJA0SLSsZUYztV3q
zvWG6Q9alUk7mHLw+LS5ta3C3k5VVUTjmCdnUTCiWIerEu5W5B3dUl1eEtAC9IVXZwmugfvqzB4g
RYKXC6ywoJ+GWzXll3QkQ7Z0/ThRib5bTWs3aMldJVHt7E0WWB+ar63AgT0z9JEbkLPzbGaav1Np
WkST27+OxnJCgzdxD1KrjYaxn7VK24Hca+x1DSfATTG7ZIC939yJx0XDj69I+JWjqfExUzRo+eNU
OfnWCkBKDFDqpS+eTavcG2n3iYwxZBb2OAt8jqQYMHzvG9i3N3umXZH2clppfWRjbXUXP/vEmx20
67/agLHR1bGJOiZOKYs2DhopDfZ2qrrfHsYNiGUINTZnURukAS+klbPwQcJFd0CxZ47Luai3d9yk
jfo+Aqlon+dh+UiSF8dMAqaIU4ESSv8tg/Zv0DCrFpa2wGXkDii8P5IqecyHPyLNGZzPQA3yhhNh
AIYlONaG4BIkXCSq7XaiIjjNMEQGnLfpt+Ui5tA1hP0ITBxUWMmWpchZfrnNZSDwLIKkxZEsUjt0
q2dbl09u/lYBsAqncdC2ELbYIgygU8HvsY9STPS65DGDaRQ4T9NgdvvK1yPJeNyauktAaHs8F+1f
zxI4Ek159KW5cwtY5J2tZzG8Q7YcVGaTAkQ7/IzzSZb+ehZTs8F+b28Nv/zDUvnBMNoSQlVc6rl3
q8Z7TYQCViUoNPueUPayuVgV5BVv4RT1/lg9p/0zueVA38zmSU06M7TUA0KXetGwGtyW2B2SgFZM
K//UoiDylVvcKgO+VKHFTo10e3SNh9XYjZ6zJ3jlJbCYeBD1suu74cHK8yZuVHLN/P65lEXJBHb4
qQlCjK1uHjd9vW5b4mJ5Dl6ZeO28YXgEQ7axSmI+NCaDqY6Dvs1nh6J7+NsN7h7J6aDayMF3wnEN
oWfpvcOYMiibRvZ/AJMDW+6HfO72wxi8m453AfT5INjqGYt1dsxjbutsHLi8VMerkLIkqkjp1hpK
LSJb3gL4T8n06Nvui2bNv1XSs6u28stgOJ+toO1TzrIn0r0PWw0+da9vgMVVnObgJFg7PAxsZLfC
zt9c460Zhq+8ECj4dNgrHmdKT/OxmVS1TzgEejriTbp6J62yNEgIdUS8LxzL0v/Re7vYLO7Ab5qO
j8jxn4MKTlIfyGfdfkP5wTFkr4e6o+KosAfxLeX1iZFYH0NFfiWn96KC9Q8bUnYdKntJXdjswSyM
SBU8Q6h1E2EXPNk1rWX1aWrspyAs68PyC6eujQI1PPtZgVLM+VGR7S2C15QR6xisemQ2rEA6f6yP
BHFNYHRKnhJkpCHD8Txy/Bbcco7umrbKiZ2mOCKcy+H1AQrhdmpDlLNi/l69eQOBG6yCwUdvtgPj
a7YKFq99PImmja3BI/S7D426TC4VQr5okf4ZwhhHw+rWEDA/kk6zwMpn+q6wyx/HYk4LUP4FSf5y
mGRTnuq+2KhRkL+haS9tB3XasDE0WEUsFvoaraZSbaZL413MbvmX14wIXLPCTd6bvC/KwjHQvqJQ
HvdWfaJUeWm6LN9zKblYloPv1kmORu5+rR2jN9YYPvWGtVGT+dmA/tuJLL0SBVBm8EezJrN2bGA2
hlhPICAYZky5jIqmfsilfsqGvI2sh6YpTlMXAK1h79AP/ZUglrxhrqrr+dFnJgNW4TZxhA05C3J0
jJywzR0nsRkc9SY9hkyzrABtzLSR5XzARhazpbEhpZPj0z4Q7PKvm1uPWUX6OmgNX5JTvYHJ/mO+
apahb5Jp2i7aAgWuxrnVrMNu4lFfSw86jXjuu/Y21+zdCNQ8wkMDy+vakRKlRbTcLDcqsf5xrItZ
/VTj+A/QKXf9aRLrP2/xr4WRAyQZYMPqdnrsGjj6ZX4PmAYsOj/DTALr6aERm7LIrB2x6eW0U3L8
Xtv2UuB0771xPEyF5C+mx2JidTVkE81k5u281KX2T9xr0y/FBmHWIxt7ijpGUh7Y1uyqQN6xaZuY
PJXTP5dzvBiZdzkztWgXPKS6A524QPRozOnn6kpA4BVN1tw9iKl4aJR/0hJiBbxC3Yv6jlEovL6W
mtGtuByIIzgLWC4bUN40tr/5bPKDDb4YRzFfdHHTZNIL6ZecbeWyEEsGGkoN/GKfyZgm6EW6FSna
HuvsMWML5LoCc8xy8nVEm/TT/phwe/Vs4WcweSb8GmIZnDgvzCYKgpRqk5wtmCM7f+LfVfvjpvSD
a1nYyN6Mdj+I71FMUV86r0NeXSl2INmU7qfhgvLypTwmtp9sFoeneko/7No46m37ZyOLihardBih
GeVWS8qbtY7jdkyZThFHHrv+9Laa+NVK+as3KSA2v3s2gmELDlfD1BP8oyHYg+H7qAMofKtOj+E1
X2ZrwEhSwPqoUr50jMJ7KbL6Lkx5I1iGxtLUvxu/9LZs2o+s3B5WhPaxPmpWpJoUkraf00hTvi3S
Nc9l03y4oj0No604U/VkV9zbh8LX0N/q+UPnOv9kZZVMJ7IzIymd74T3lLjUVFkbQbXUegQ9dG7j
RHorquNqNXA5wnQyjsIFYl93K8Ajbu5lacs9R8ptmsFZGkP53a2etkUkL0+eX/1lEI4AgHGn7a+M
zIZn+GpfCSAn+Dw8F3mGmGfq4MhrTRll7Y9IgPFVsNbnMTgrQB9hZU6HhX2Mw4cWe0b2xCvexPls
xEQCM6IeJfepRaM+FNuR1VJo9kvkSAjfAzofRX2RaT+FWZubvPloG9Z7rkb1gUvpmEyozDBeQHEL
QFOLJgayzkQjUExRSQkoGZtM+vjHzquzM1cXFsj/ShfYUhoY8dRx/GbEKMS65zz0U77uV2QdQJk7
TtKtZkLz9uz1AWnSiaOLf60p/zG6xilZ1DdXl9+JPd185Exh4Zr5tneW385pedWty6BSOvX1V++t
Ybu2RMoL7VIr94/QJ1bHrX+Yq7ndSP3ir47cmLk5c4yn+QY74RF6y7l5Q6FYI+2wuGDMBEzR1Ojb
tSZ4gZ/Y7wHaRL3ZOpHqja2ZceYkZgCUp6XB8dy5f8uHnl27W35qhXpPSRX5ctxjMevBkzdCfc5k
dmCJvqs9aEaex1M2Gwrzb15TG47cJ3Vxmnt5GhwLUlwxIMEwclYPZb/uaxaLu6SUTjSkjOJTENqb
bKSpdwTzyLyHOtN1u9Ux+dXToT8UKWiqtPoXFJJFPw05ggAWzFIMWwslNltX7gxQk/pod2fCMe4A
O4D4df0zUEiFk1UTDuNKuMyNzaTXK14ZHwOe8zEPWe2b7VCyUS1/N+V88wUjH+nSf3LXed5Db1a0
li3l1TLQf1S27e8lQco5flo9GG5lc990iFAGdPWiRdQ9XYOZXWyXOzejVH9boEUED4QddDm2UNOL
4WQblsy7FBHSbCdJOHfiW+npxWgH4AqcYOQcnNG33n8hd6YiVjwfvhZNdnFKm3rj58R35Gleb9ol
3zdOuoGgVkWVrzHw9pwjl/D7kATeA5rniZo16HYg8SNSPxnHZCuxBr2ujv//kc9lvWOS8Lh2brFF
PaGzUBxEJKbERQjBYIsB4alMPp3yt1l6F+uNKZkuUyCONGuTvqS7xB+fFlhec4WuLMncNHZGa9Mv
c31ZvIBvBqwxIecEN9yheF3bDmc5D9+MRps9v8lT7a9PGMM4z2s4eI2UQEuXwURC0n2PTAORlo9d
OEAPPOgzI6vZmp/bCxmVrDMXmza3L94RTh1sOaIsW6+p4754A6CPekRw5NbZEsJGTI9Nwn2PSeyk
AzF0wL/tTCYgHQcbVH8m854pH5Npxr1y06pi3aoxszdFhphrTYxTYXuc3imzTB5sLDbQ/rLa2Jhp
trdN8eHolnxtzLu6JHtvC3wBXYbEyBtgrnIuXS3h/8qVapWdd63BI2YRfeeAljdiim6gadOtYebf
ShXuvnb01wzx1wZaO3kA4AVfusUGhF54Ppi1LOxS9k61lf6bCJW/6F76oTqf998S18EKLhXCJkwN
M8PutHjo6aME+hqUvKwPgeUr5mx7j6E0GhJxbVM/OTBtfJIrLS9jHWlK53FJ+p0xSnnwkuHsTCWR
DbmGZzi1vtdq4trCohDZffCm9YQ9cCnTglXpvlyH/saRuq+46Pw1Kkr+Wc1dj32aHgG+lDvT0Jia
wlKUk6HTu51TtzcO5kT8Jey3sOva9LCWzJAYTkscVpsBFBGHTdpvHTN9tVMbgZBB2JYhq1eTb33G
t7ft+6An+sKgS/MYbDqZCE3ZKzZ2lD2Mhvq2+U4YM3V+d6Ozw0SuFW8zmjQUWjkCHLCNxrgFo0x2
xqz0rc40hzps4o2Y3puCM6Sep4lJnJBRVVvdHh/ejjjvm17pV+VBxOs96caD6P62tf3uVoyAVftU
4b3ZLZmzQxLSbOihEauOy1vuKrQHsNy2XT+cbZP1iubr7601ggVZ3Zd1aTdiuu8RbO5YAJz60R+I
qnCXB2WQA+PR9mD/4wksMiYFuuVGRfWu8MNE7Nlfu7k4qYnagPaHkl5G+mqomBPiY3bKV93zvzJd
3jS95X8bJdzO/LagxdtVNRlXjcmQptfSY1vlF7iscFQFlPOQ+Zx3mkUXVxDYQ0sg7IIZl2+cleqs
v+8QskffgsAIlJDmh1c+4NuLYOnFa16zEm32lpezDPLClckdelauGd2ejt3SvY7Ot8ZOLJoGIApL
rUzYnWbNX8Mm+qLw9uDQ+CFzhu7J2moLM/o06Z8XBGgRiM1r03jvaaEefY/QWC8t7pw1iu8sSM5V
wJA507NdJzxzOxLFR2jWuHfwZiIjUnuROrdRtEe3o5ebMDFyqiIOSxrFxIj9sZzx2Xl6smGKGruL
eDDvFzRDKKYQWb6zCgR4VqdCu+vkyUfdFK3c9tFgDOMpxx50omp+t3vdDjMKF9biQ8SGdT39/0fT
270A8Ve1J0D9raj7o/I4syBr81///6NMJ3cv7Cm76O6jVZKs4hjam7YqudNTVoteaVDMEl4TWZa8
zNr0La2kRMA7sNIruoOyu99sSGdA1BhVWycPlztJWtnZVxBIe5P04t9cG9pzpg7u4Nr7uuVkszQo
tE2dlpvClhD2qVPrqjbJFOHEq3vTD3WT+jkjisAxFK2F8Z67OlOzNUu2FlWgiSJxk5Wg0hC46MCd
4kJP3lf/pdD95Tgl6dNarhtTLyPtTimFO/qdjOJjXDDp6H4fQkqeWIz0f5Qz/kn+4+5MetxG0j7/
VQZzZ4EMLkFetaeWlHJP+0LYTpv7ziAZ/PTvj1WFmba73yrUAHOYOXQCLrulFEVGPPFf3ZES18JD
utHm31rTpgkJYXbs6/QgTfcJWzax0kjCVEjKbNOikirRAhHfk2P5KZIXqLZNYrqEr1JDhtLa+YQp
7cewcFIGeWbMTYpppa/Rxz2iX3z3emxjTv8lJFkw6XkeQFRpM1DmfLZn+PgRzcRoWKsgwvgVRm/Q
Xpy1R/PrkCK1FOqSSuGgCY8/uJY6Mug7cjTupHXtNKCkXcvt306vwzRd6xSV68LRQJFE38cu2A2z
NaBQ08hvYRZW7PlyE0f0DKaVPPd1aHHaQUs7j9XeKmIIXrc6KYXyGcX6euAqK3juDZ1972oGX8jT
6WQHkAd8Eb6S5Tr1Y5ZaAx8UHUmMvro+xWl2T7qkBxReI2uIvNVoEqxfC/PMC5sjz1taGSD/g92f
594+TiFx0DVodBH7cm3G9o8SSZKYu6eiXcZohYBREiu4i50RIXhub7rKQtpnkcHaDf5d534eDHe4
r4aPpFHF/SyD8JTY8mxVCtlEYGAC2dl+4d5r0z/4tM2uwfaqda6T9OQN8GUm58EtbPC8nUnY4xTV
vdltMe85dJQXI6p3+RzMd5EkqCFUiUKhTCQ+XwuyCa9+sntm0sk2sm1uhEe6j9XBG6Rx9FHwN9Sk
rNIuJZKbg1xLUvQ9pYNkvQnCXFp2vTxqEtRt1ddCOEfdzU8Ooh2ENx7glza2FH8dKek+y7F4s8fi
KwPHG8UAl5BuklUyqjs1RvcQY/56GsEMWnSQbekep9z/JAxyQUN5jgJEtGR1XFmRD3EbPrfYJPnF
EDBX8ze7cLbU73KduvCzzofPnVLHbvHlgUW0Nk0XOg5c5DnqiKGc6ECLhwXM4gqN/VHa8ilqPhqW
tA09C2XN/JNSdVa8xZOPct6tH+mbebAShuDYKK4DVkMIevWDWkykiaq95hX+RY5na7oIQTlccW1l
Xd2FYkYdi7gPfuUDPXx2sHX5VLYG3UHK2cK2tI+zWR5iHPhbNdbbVps3N00OGlbFNczwiHt813kD
zdjJ0nSQdadptugNmU5OQA6zsv0dn1BssjD63sbT58oja92E4nSnwqLOBuBxtOdmL+K2XsQkR7Ol
FIjx4HFuS31WJKuPkimilezh2AqCUlEhEzsbzq04KGe97wOIxIxT8th6h9i3vht18Yh4r9g7ZH/v
iRGfwNf8nAgLVOUxHow8bKz31okvVqGepRPXr6VZxZe589El2CZyYJq/jlYNmstzmj4WcX0wSaQ7
QINQfRib4S33vItR+rtmvheNIJ+3dw/mKItdN6vxSJhoteqHZpsYLCG2VZB3P/eHQCf3Ai3c3lQ8
OaK/QNXIY7EEtTkR/JFneZt29nd1xNkj7KPpmCzw5OTrcpslfrTT2GIJp+yOLkD/Vx9BTjYo91M0
V0sTVEmbvZbVU99KugnuvSAenyEgxUNRqU0mR+LtU0jGqavsR5FW7cbC+rj7/Y8JEd86N84TOpPV
gMrnNRGJOsUjd1daRe7Rcagn6rmDDok5cA1q1D3uNKut6MVEcmzovoJixWt08OE2LuTZBgSxXbDY
OeRra8rCQiGEZDPyX20i7y9Bjj+XKjTBCWxrzMh68rTeDYLHrS/rG1EHmk4cnR0RiIM1E+m/ChJ1
5cAvtrKBxLJSFEKRW/YPEMD5tvCN8kmXrBw1xRTsSSl4q7a/1Kyv6CB/lJnh3fo5uhWli+SRA+bj
SIlBHp6VqmPmYEvsE5vg+DwX1AgQahilrvsc0bfAQJe9tHYePk8gLV0IfRMxo+2WEKl9ROsRYr7R
fRj9Ht1x0L+2s7Ov2upkD+10kkMd7dvcWkWGMr83ka6eUECwl4cA/hVJQhtZdbcMneN9Y0zrIa7i
59EKAeBbe1HQV6gsTRXvbIVuoZ4AYlw/3hD1uy+LZHgZmM1bMzjRg3kpvHy4RGVfYWrCjmBOw42q
yRI19/RhZWW75pfj2x2ERxNq8xCoUaOizHvWN0Pu2qHDElI30Tbtxo8YvvdEqfauFpd5zuWtHnNY
4dQpNmBU95Jn4KAmVWw6NTPXkaW4DerEOxj8f2AzqFpYqwDPAjJf585yAvvO7Knbke68sziQb4s5
kJvEpedJ5y9BldTbMfQgcrUbnZQjPspaRHgFnO+lW4R7MYN/NSh76J8R3UPbv4NBeUf6he76uUvv
uEXMTekU0JeSCVTatKZEDWo3qfgIVq8phwrTJb53HE4Vxibk4n2/w0QSbFIvbi9mcwyI3XsC5ZSN
XV7N3k/ulA1HWFQRcfTjQvrE0oRZMNER5QOkEjfbXZp80MXxTAnKmMETp3H9lCw8menhvEgp1rUH
E+AEffJ7pOjhiXFTReGyD5MrsoK1qS5NKPKzSJjx7CzhtC/Llxr/5j43mg28bkuqYgd+3sQcLOeZ
1SCYnPuxi+SG0GqbVb77wiZn7qJmAAdC9LZJbOPD54WQp9kLKk9bZoyoFYP9qq0DQV8dwrlSuRYN
qiRxLA/OWGE3CgO4/rL1DZJBTDRMSeetbMaZDSEe+kn48UOPceNzU46kN4TxrjZVvRPL4IGOoFjH
WOHB+EqMOU33WiXVdC0YJ652GbxrcJuq9qY3s23kEdCU20iIdhuNtgEyOiP8ygAr2bZRGAl1T1H8
c1Y5MECVG0Bmds69lUzT1lBERVRRuGVSfdZQV/soYuvl/cstEdzlGrGTcYyWCo4GtQ9LMtV+jM3B
zrL8fDV6afYEbDQfEjCTdRr6H66Q/TMd9d8gLZ1vIxsjCrHgVRWgc5BMyIfH8K1IxS2JzODDPKHT
uy21vI8GgZAXhCqlSb8uHY76IXLjPadKZ2vlvrWn9+o1loLxcjQekqjrNtZyZPQjOzn2fjawEzHy
ojB9jGvIFo4jVCdYi5YA1m/txPKYDwSvxyETdBFb88VwmysFZ6rpvX2UcDyduuaZXHckHZOdXDMh
Pxo1NHfSn+idSvPu1nXohG3D3kfEcB+JjW2x9zEli5oHsySKJe78g1f79IryXhzVpLsiVHZcUcwF
1DEv2izKQTn0RqhKym5mJZT0AnjVfOCQx/ELDUCbWNNdo/0TTrrp2M60PLkdiJZrTrfesy590vhr
z6BBLNZOvu8Fx83en/S7Mox37cGAcSJNbwUtFG0Wv8ZxfN/45QgQl9ovGS0kZ1DacnaDLTE2+W4k
N+R5DG4z3o0TSwy64ECF0DR9uJX4lHa1GuVFjuPDFJUITrEYbjVR2YQ2uN45y5pPNmqtTZdQ1WtP
IEBK9bdopEVM6Zhkui6yT6JoORjEOwst8lk6VXfx8GXMFmjoZLj5Tjk2FcVBJo5oyAw36lj723Q/
GI3aiNrmpFfujdI820X1EtUDlISitiqZKHDoCaQ6VUubVd5dOxeAF36LRkoCLC5p+8OeakQAc/Yd
qO/iRowporXA82uPU3+Ro4pBwmZW0dsQsqWIYmvYER2nI3s7EExJoXnyasRtdVEWnczDyg20XkPq
3hudfMJ56WxMM6eniWKHDkMSVkb3JYnSb5UFeRk4yMsC4F1v5NE0sVocy+YlnCuHlluSKwLD+exU
EzdFXEUbv4+wNtFvDdgrH5xoWgUk0G9x0Fl3hW19dkJU8jUdsO08YAufnc+olki9bdE+R2H/1V9a
eUXioY9yfKrKyF4C4IZOyhyHyKY2hYdmtSaT7I447K1fuc5qVLxe75DgU0zjTrnhF5qvxj3HiuIc
gh8h4OiMAwvISldm9SCc4QSXd45pu+ZcS/Sz7wJmD7q9l34YnmanPpT+BJMrH0oveqKcUW5qK0iJ
qxBbv9hjSbk4AYgfZ0tNvZfcg2yuR00dhOjlYzSm3iavPplh+5l273GT6haq2b5YGkI6nMinVXBZ
pBrAv8XiPM+o7T34iNJZQ+6ta4DjwWWwcvIwWGNsfWhqiWsBM1fvNHRBlALRvP1OgvUPw2y+pqn1
MRRU4bmLuq0M0udAtZ+MxBs38WKSlmWGBMy0mLghJ7qAxsK5zzYCe4UdYkwDafFXVopNsuGRr/2J
J2bYeZJ5Mmv2mbJfp0G/O07wnjbTk/L411NNWCZCQgxJTIax0R7KMIzwBvgXrNdqkVX6dc054l1p
74VesP5KvDuMVewGG5F578Sj7JxKuSs5+ciS5v7ebyhKDQXa6ubsIURBjucCruqvfU0SeI3xoO+e
K8+/ljb8XF2fS9e/JGF8IWIkW9mCYyWSYLmzjYGi9QFecg4xR05UQfuGQBbv31cF8pWw7zeZ6gfm
529Bou1Nn2SfkaV8BUTG9uH7Vz0VT2TL3NrJfhiU2EFr35I0PIvSBwiuuqvdIWZVvI5DCtDar523
KGrWsSfv+gKzjzlsx6Zg5mNrnzKOk6HpoHQlfp9zzSFwaZvv9bCrasl9P0anbuo+CyS+2ZBtlpcn
bPSMQ34QoFgR2FCqM2vlWPbBgtxdKawFIsg37hJS34rq2qUsjZi1t0ZKkTHBRhH1xEpzKB6s9F46
Bi4nLTf0TSJsznFMzFb5SPbJByqGfu1588VJ0QvW2SPs420cW17B+JRbWMORQc1t9Bi0B07xE9YM
i5ul/ygpmt9lCl1NLnZt765axKQrdMcYfWnNPLWU5MKZaMiSC5xY59CElyIw3tDt/tRXc3H/+4/Z
MidcabhvrGozusZz3dr+/e8/uhhBXYohl3MXpiLavuMR0JfFfZVYxbNTUtTVWmo8jWmHPiugUlaU
VbWRQ4GxK/WhLoxx3OYc4RH0oW7u5p0bIIvENr0fAu82yiHZQEf9WOqvaRzVB5/8d85a9MsJC8Ya
LZx167zpWqWVe8KQYt3YuqZDyCizcgvxpYXfYDOst5NMnHWYWUueW7OvDFju0GjmSwRrwyNcUlAm
hpPR0J04ozlge4QyslqA19//iGypPDZ4MFYWahR6KMM192tznJBl+RnpOBp/4MaewpHjHT+C1ubS
dNwvNfk1R0dHpBdatJsLrzJ2xRg9+F7/LCsNq97Zb10/mke1/IjHPNoY1JLzBH+btRqOXW0PR6f7
7jKI3jUODly7BqaHC/HwJcpgqWZoggOMsT7aSYBlZGFojbg7embTHfU+Kq0nxIzJNgk7Wq1mLrfl
0GjLN+G6RrXFwZpxh9EfJNGF3nmpOkTwYmtbZIDTlXGCN6EPqLOo1e2yY1Nm32C0mos3S+dR+/nh
SY/9PXbp+tlDmgu0UGeQsdT78bEdEB5MAUGCsF0W8YavlHBKo/4oG4WlGqIBaW/9qFozXPHgU/bS
yh1tlbvKzDtk63pk6lJLQTEmrgi1wmRmF3rC/U2D13id1u7KLcF6XVNAR8gFTZq8E1bhizN/i0NC
AMYmCLgfG+s8XeoijrfkNL+WMtg1vZovZpTNa4GeuHSEeEJPZjWvDATxnSo1XxliPZut/N6okNhS
0Hqh22rl9s47v/oVr1zn1sCI+Y46Y2fnuw1rfkKVe4i90Kc9W+unirU9dmza5f30owtw/zoWDYA4
pBh8zPkYt+kPH1LpYEff3RES14/GL03NIubgbMf/WH14MruTKGCals3CiLIfZhOWq14hDlvmB3mT
JBwUNRLHKUed2jGCFvQWbpI++jGq5IK3HLVJtfOMmCCrkX53Y9aXPo6OHNTblZr6YzsCjii6ZrZh
Id7pCyBAiy1k79vF0tK9Cyf/0uPPX7GVD7gPnGzrI4ffN2jP/bnZkengb+Ju+JHM4qGZVMeWjuKT
bsHqQMk7naQEZ5iRfxClx3Eh1Duv7p5RGT9Qz2ptMUYqiVwawQ50afopnNGe1CaF7G1vvhd5G2yH
DDQVwtlIs61RTeN92d1kWXhM0v2ndomTjGuNzcTBaTWB7aPpy09jm703nMDXRoCzKC/44ep0QNvP
Ib0hPPNSR+Epi7t6i5P6QTQB860OjQ0NThvflBI7ebBJiDRYw2+53mg92uVwxLi6T1EibKaEsAtb
hF+s6CqVqbahlz5itH3Ka73q6xMZiTyiXij2/ViVWwfJ8MpkA0uj4tFPSFao++qlrGS9qnp2DavQ
zx1tOZs+jOiqK/uSxIKg3hY9kibK37euplmpqMdkb1XWu9VGGwDxfkvLD7AHoqbB6pj99fzu+dWd
YeBs4aQ2r8Bp4QXJEcIls26pXVurkrog2Yjp4GkEXObUTNusdvvNDEYccnc5fnNu+5CIBSEvY09t
tzUICs+6N6N3yFzyudUpRkAqiHhtU5SUclojs1fk1+sZsbXvdZ/ammQGk+OAWRB72qPUnkeI6Dna
4i9bEyiOHL/46iK7IegVSwKZLHbTYmbTmqgG+bXVbbCvi1mDfMsXORLMWZJf4jHRCFVE2zaZ4FJh
tdwE479uUZwaBQ11aEqQqCCotozv5dYDjNklTvrItoNwGVqFxih2wjAYxmMb1S99nB90IN6TpP3q
dv3rkLLjGks0waTHeA/35a0q94sTzbjU2vlG2MoLtNzVxOdf9eOLGNU5sPq9oKJwKtOvtayPQ+FZ
W9umRdpL79OGi4ITEqc8ohY8Fyjs4h9OaSFSTI6uveRpNO6PcIhPqZoBCYZ3THTJYGBkatBatTW2
bFzoq8YYrm7s2XvDzbrVmPQw8a2xtdFTt7pxVlPCJwfmOUtcfTfJVmnkQp7TGUSy4nGkhIqHqCoe
uYNC7qj7kVlsZXotXVdLHl+hnKdRxY9eiJVkUBwmQw7O6zKraKpDjL+OZv2m1lkDXZ1ZaF6JBzqa
qQH2n7jE74HshmZCH49r7kU1vSeS1mG/T1amzr66mMw0dnCFaYLythKhIm11n2nSXjlZ/LnrF1x4
LiUJ/QuSE2ksAVSV7T13eALmPbWpJdd+WAwI7TqUxDnhMUjiYmIVt2ZdUCJmjG8cvwJQ+dEm0SE8
lR4mo6DzL1QqmpuBEMTNYIALIelCaq2sbRu5l6xwuZYmCSWks4b7oYjWQmB0oUvI3dih/lEjnM0D
LphbaJz84StqCCz/eQxba4xXajElA1L7phXAnSfoBdYZK5eJMttAJrmxR+/bOIDeVd14b/cJpg6r
PtixdyEtgtYvt7xyG11Eh+5KdDdc3TeokZUcW8q3rf7kFehSp7E8xYo+q6gJ9R1yu7tOcTvLAsIt
6Me7CdAz1XrblLpYhTw5q9zPP3ST3Ns5HKsr5qvqkZWDhjFZGzDwXk8SR+XDd6npoyL7I2fMBWG0
mQ1cMlmaUd6F2DBNS89bwyHZVU5nZwZmwPwGgqmAl8Og+ly16UNqOz6wDn9HPsvnyM8fKFtDWjSn
q3ksZuIZq9dqqknA60EYDTF9r71Hyxs/JHIC+D9GAY+SxpEQFciA4zhk9aZCAnH04/xNWuklhuhG
Yo3kWTKwrcKmu4T4coXgHxL7dxx4KnYTx7N15tn5VuOgWRfpe+rlW69MEbnZmC11QPIxh1CQqh+O
bRQXRZtexWt6dgALh7o3RlMzZCHVwZqZA/PZuqvE4xCRvOTW9g3M5Dbi5/ruJta3dOjuZoRtOPNJ
Qkw2i12jrI7zPL9TPrWzySEkYSj88IunAkcwDhRkpbmJTKEjp+a7CczUMG+dfCdFXV1bBTw2tVuZ
KGGkkpPTRy7Rdp61akjPXBWEDmKYhHkkUfrRCPBCEQLxEjnqSr/cam7k19ijDx5bmkBpzOzil3zb
yp7vug7ZWSbcO1cqUptwRkhTkHvZmRcDEHMddClJDQQhwc2g++CktZ6Qbm4KBZUV6fSixeStMr+5
DyWn0bzIvpdp9DpL1MRR017jsQOczHbh7IPzyJrawOpbMuiOpbN6RQH/FuY2WVh29Q5UXiKIW+R0
/bnX09e+yODRyxlWGhO8B8y4awPjJoKh3qMrqQ9J216dmZK2NDbzk92oJ9RubC+kQPO8HgyJ28S0
wNGGasHaPNKjR+zY2P/O4WAQXmFGG2lQbJm2gO4YaaboKLLMuGvb6hXDKOkBWQ9+nXy252EfzcEn
y2ChK3qAlsX62U+cK+LhgRZK7k7rm5WY5xYpXQul31UPdTHdpRNl34a05g3UHKixZ8rVto5oJJYV
uFYEakFvd7o2sS5hebwONWJF1HsnW0ISgzXB8VQczacd8ZEsx01HDI5zA3wW8N6evXW/lwnWBk/P
j8O8L8ETuZg9W6OstimMxlakIUdHQJXMpSl+2MVT+uIl4aeuz7DUYMc3eOrCxKz3MmYgmepTH8tn
N4g/LL76cEEWDMvE/jV5G4XbdiuQNkp7fkvckJvUQHPlzK9d5d8P/XWGogH5Vzddwhy6jc0cUY0H
04CJHNL6svyvG/AjEqRGjExDs6VISYkZ8ozF3CFifehQUFhd96mU7ZNHoE08EsljLGNFBNpSsfWu
i9L6yonzRMhPCSxYzWuuK1WheFl6T9wHGY7ZQBD/ZSkDupu9Rlg35V7mLH3VKR+oj2okxROFcA7f
ZVTU4cEPs72xd4gDFZ6F82M+W6h4Eb6Mt9oM4g3g7EmO3qEdNV8DQ89dTUtDnTeIsVtKeEv7+xTn
D5xQFQFazbFMBr4hbyalxq4O5HiEx7a9WXQXrjOSszaqCk5eUtwIsDhTJ4sH0kxp92U3buirXlV2
E7zEibWmGXrcmYwOVMPjOFXWW99zM7s1bdeEm7+R8/aVjst9ylHyTlfNeMtRkppWK9dZYH1tPOLO
giKkzrs/M6Qs1hv9KgAsNorNgjQlNVMvp9Nj3tfEZfW3Ic5/lGFxbTuZbE3ycnHq6IN2mnyjhMPD
LNlqR58bIWqZ/f0w2syGlR6qQJU7WC0WCKARz8lfkpAvu5/lugn6o+eq4oDJdp+FjMVLip8tfWAq
+jFzKzoY+s3rcS/GMW3KqXpNXZCsKe2eMcTcZl986+xxH1EQXYw8KHnrf29TdKFKv5eNe9EzYp5e
uY8uoO6668JHpH3kIc0LKoGMjZP77vfJLU3FK3uEIP4LkFNSZQ7n/UaSL5pEd0TzgyS8kKVxSQj/
cLXbH6B9X33ChwgDCLL0i0ChdFd9kiG950Y4nBAcyE2hux0BHx2MtXoHn1HHykoYGcSMyG4i1sIV
AF8z8Vg+LdZMGVgFs/5blnvOVuf13vWnU+3fxnnU+2kBo8nkuzZTudM03GAiz2GaEMdAAN4Ktz1n
iXyigNx0mnHv9AfTEh82STn/d2I5L8m3tuqqH/2vuZw/RXn+vxTeuWTH/vfhnafvpf45u3P5939k
dzrWb5S4UK1Afieh4Y5LNOYf0Z22/RuZxEtGu2v6Nkld5Nf+mdxJpiezvjD5KwI/iQ0kb/PP5E7D
+Q1lkpQm/90SwrYc9x9ld/7P//GvwZ3k9NuEtDtE8Zrk1Jril9hoxG5JZ4ZI5QwcA+uqLx/bLPv6
Lxfjz7zQf62cZNr96V1gwVw38D0ZCIg327V/zaKPJvSCxRzjkfXEMGx7P0WGPA9p9s50hkcgtjlj
z1XpfMFd3epVoRqVsDuahXqFIUM4WgLVvLQ4/OtVl5AOQAAfwomMbCHefTFFZs2yFQx5gQ1rFZVa
DzwlOLCSnSMd7Tarrq7ZMKagcQJGfBNKtZ7sXF8xpiwBzLwYmS0saxXpcS4y0HNghKkxrAfV+TB5
EraGXoyK+GjcFJ73LgqtrQuXFrC5rYLkTfv2SPtRF3k0yY7zFx/gboyMKl43TrVo+a+ORQ5GYmE5
3gxDIFn7hhqTEn12UYEKbl5Y6wDI/TvS3jncOfbQwWmQVdjAOMs+onzUh66JYADGoTVuA7wyE/OQ
Rtr77PrdMLwPjpGq5gtoTtkF37oBP062TjsktEssjoV/eW0hAVJfkWYbLUodLyX3HDM7wuVdXqda
3sbIqym6HYkxoPPRKVnU6wEZhE20j3sie7MJQAajIj20OXqa9VTUfXOzavRu3WbsHBrpm0FSj9RU
due+FXWVYKu0g6Jrj2TQ+I23DqNmxq6NIqLVBJKzMfV3Jqh9vRqCymFjnbg6R+0rggCanAbVFdCy
KcjxIdtwX1VCRgSEVslDE5d2fWVArmxUg6Wwq60qnPLDCbH2NWNoioPCg1FusLwbVyvQ8ZONN6Tc
tiFAM2SzS4gQXjKluvJeDYjw1K6gALgR28FrJ6/eiCBGP49i3ksfUPYi1DqX7ejq9770GEtFPOjP
QeCSp+UwAI0PQ5PHlGRDxIs1CdQaV1U/+SU5Wn7eJCtPo0R7QEFT5U+uId3+jpqCkDOVnLspWtmh
pFvaaASSub0deTnt5ZUsh5RAAZKcsisEEv6KZAyg5EcAcHsTIeIfjyQMOvrScOjAEdj7WPZL7vdg
57nlMsDpFCqREZuasZQky/FKAE6DV9X0UovkALKxr5Uwcf57Q10NO3NAyrDN2nIU235q0MAlPmMG
OTCGR3ag4eCjXmPgHeAC8agb2066dnfwnFINO4xMfrdtNaznoU2HLLqp3AXCqHvJYyiEVu0u84pM
8294xLA1dV7yYXtB775ScE62mBaWi2NWaV6nCjDW4lY25rB5DCbOjXvSPmMJxde69TcvWhYU1st6
vgxhlYVntEwQKzQoQ0TiHKySC6xqPz5rW48+2Y0DYTWZlRIUac09epgoCfQPr+kqhMPCZH2xxlho
yDwvN4jSxMu9ThKPCAyCqJCtrTLlKkF07+DJE3t3V3wbehwEbNBUQ0dfIsAox17r0BefaqUHuUeD
BL/pWnkKpVJZBhZbxytFimAxxbipum9ZESVOPWCBGDr/niOqSWBdF0RJv3OsNJqvkOVWu5mnnPQZ
oHFO3HFGLAOMdO+Fj0Pgg8xtcC25MyaqUrgF43HI6vDprxfyn5PGCfaTnickwt7AJeOZyiCW+X/p
pYq6zLApLGE1hLRfpaFGCWPq75oCHQxopfybYHPr51TpP94Prs0RVKp6FEf9EjlOck+jxon3U2P6
dQFDRgb9MPc3UR6uW3IzopD1oUfICuzQ1OarF6gzT97RjJPnv/7oP6ef//mr2Oj0USsHlvw10l27
ANZBQb5AHEgOnqYxfmZgJidI69m+l1KobwYZntX6r99W/Nyq8+f7uuTyk+8urMBdfq9/ueSwgUZf
yw6pb+ddOA7s5nYIIPxKmHx/xQMKyDFi60I0PJEafcPCUhbIzMjbEkjKKE9doE/MPaRZ2uO4sf30
4a9/xX/7kkgSsAnQkBbHWZNt4+ffsDWtDsM6iyjOCmb/WHzIBvfXP38TB3idmHvBffDr5Y9SDvhI
4ZJVMDIet2pVEkj412/xcwECV5rPQT+dx4RCiYwvf7nSyHj6fCaPZTV3ttyHKUG6IxXsh1G49vav
3+o/XDI+huVIHqJAUprx8yXLwqxARIjBSI1Gd/DTCTYtLP755+FN/GWM9KTzb99LkLfFqFO+l3Tq
SZBYAnANauyP6Oqz/5O38iyGXFrVBY/rz5/HHmwSz2I+T4sZ2e8/A8VnZvc3t8B/+H4CmzRux10u
m/i1ESeSY4LHFZTQcWP1Wswpy2mIC2IbDFr88/uNo7FtewBbnuMTdvXzJ2owEnjhzP3mJ7H9Wtuj
eRklLva/vg+W7/l/p+Yvt5xgzF8eHMR5y53w87uQPCYRQ3LLhS3yuQVaM2VAntpUP2Iq4ViOePDu
n78lxCTJiezLHmeIn98yNAjbdAqft1TF1pYWtKWFxzQ5m5nmqYqNv1k3//1bE7ZDg5HvCZYwFrKf
38/ujX6uY1wMZT1+cm31SbiQqV35NzvTf3ob17O5B2kWCSzvlysJEp72nsvNTsCQD25RYU5Z6UnX
5aZgX7b+5ipay+v9+s15zEO8GS19nOp+/lh9zVBi0nW8Eo1j7IBHoN8qh8K5Te2OOP6RdYVESIQN
ibTSGdVngyrW6pDlkR88EzbNyB03jobRVdbwNz08/+laeFhPJdcjEOxYP/9uFZ4ZlNV8xbZGVXx2
UyaOtd2yk2z7vCMZ76/vqJ/PdtzEpNpZjAY8+gEw2K9L88T6SPjkcimsETi5qsjIn6M39OInL4Ou
VdZro51/1PD2+5t6jmtJ2146MTjF/vwZA7OczFKSle42EvmvckpmawIa03WRBMNl8hP/6a8/5r+t
2dxVVGzQKOPzqP7b9jBUQ2M1ZIKsGuT7W4u+gsfRMMXj7+/yZ//In2flX4pOfvnj/2+9J8uz+N9D
J5cvef8zdLL8+z+gE8v5jTXKt5dHjOHH8flO/oBO+Bu26aXazuems7jX/xd0Ynu/8VxSQCcFI5Np
B2xGf0Intvubb7IOccMi9GVZ8v8JckJT00+LAK9PZBR7hCMpMsPKHPzyoMF+FYgrwPJRSK57YioE
hi18bB1llO7c3Dtdu8jRUl/c1UhCdfyWE5lnP7jsjbQtbM2y2Jgq3dcJZHk37UbO8g01D635mlfZ
afbju2og8QQv1wvZHaslXe6BGMS1r77UI90X61J9obrS7I/hrTRuCC6D6pg/R4gnQyIh+M145i0y
GeU5MB/T4jqHV119zDXn7HKX/hd3Z7YjN7Jl2X/pdyY4GslXd9LnmEMhKV4IRUjiPBhn8utrWeSt
e6VQtoQCul8KyBRSU7o7nTQ7ds7eayMtKXxm7WcGzfgmeU+bzMM3bHyYOcv5t7YIZpczsj/vBDLA
BakIgUpogK09BMBQpEePTAOV9a6VjDEwduo4b2OO9fnGsW6ZaBAj13FYaLdplgfTvOzU5Um0OfBq
c7PQb19GEkXy7kTNuk81PoJnhFN8aB3rKtfLXaqh3yk/efkL0hdrm3KdBUIXBKM4lltQ58oUwjta
rC1EHfAby6ZxsWFmYH0MxKVZAAGSs+C01acHD0euw/tGbrWbTPds1cmxpB8y+vFuTMnqINairJNz
LJPQmjmARd+M2Tj69sTHh568IL1jmtDE2FKTbD/VS5DHeFURL+Tp6yAvJKugH9yPzkYw6TdW+Mv1
hq4aB2QGeflmWNqtpFMNqyxULvUIZb56n5rzBBENjvbdlH10EPdKLCrhwpDM8z4MdOYPoF7j9LnW
T3X3BbKDEltg5IJb5MKGqXHAYeeEokgPmdAWBxtdbTzxniocAREyX00+qXfJcGazACovGanU8atm
E6GALCCqFV0oVirCDcbxsEWORybNvpyzwMyeuataZwrMmsRjdKqcena5xQzCv20bTt4zSMSeOT9f
lHxVv0IvBPkOeQ4C73hHUoj5OsoOaCpDcxSbUnspV2MzzU8VRj0tA2qkhHbNCUYnpJgFGLoGEphh
2ZAhdEVHBnfTTnES+lDqcKlKKGaViyupPNg1R6CWJKqnrn81IAbYyGVpCG5bbi988PvVB7zPy+j6
HAiLIkQ3EagZ6GruRbdHoxVo4+e5J4wEV2iDi8PUP/fdyWj5UlZuHu5cjBHbeo6Rs3HXxoj3EHD3
stzG4qnJEKBiCtD4Jgb8aVVWBHrzOvTXEjy1yzA0945++0SPDa4C8hPugQL4jztPoRQpKJP9aM0B
oz5ktYg8hznoCfNZE1DGkQnyr9/kaR60zhwod3gtcYjzYSbuFfXztOfn1mvDmxXrEtBNvkgQhTMy
o6Lidup4xBTvYlYarjlgc9ti7RFtux0wxmZrt01OGiWTNl4l2esPi/g/tHzdn7fLf62NaOjoUFMZ
MMj/eYNmjkPjrGfgYRbfO9xn643PcE/F8eSEB0dRgSTlqSwlwiL1ybwzQGAeNS0wvKON37JZ593C
Nz7qxpEJCFYV5MkCz5hlgPEhXJC+aYb9xYGsmjT53ptvW/3QLCO2XXX7y+1KT8DH/1osr+ohm+e3
Z4ARrK7fMsFEAA+3yEOCO6GQSl4LHiBPf7Lp15gI4/nmZcpFHJ6ihdkSqvBIf7XhAe0iXg3WrSyZ
I7WvrbzrZnR/2WtEl7jmWqdIKTyARELcdMl92YNdmPe/v7rGP+48P1zdd1X14C4lhhmu7kp40Pwo
CTAANcHtD3sHMaeOoaOX3y37WsuuF42tx16CjlIwleHv3wlb5o+F8N/fs22ZglBU22SA8C58jhAs
zZu6nO8ZncS8a4yLxd2OHMvWj1w4B9UkyQjRiVGwD8pyCSROlSiMUYNhDa2hrgpmvEi3951+1qqg
aDdmc5fXoFU3rXxtnLPUjlrKPx8ta5/jN9HFAS8SWUI3v/8oarf+T0n/9klosejcr+rTUNq/u2Mz
QlJ1D7ptaSMpeCEfIOAQuF3dC4rM7e9fS5Wnv74Wx0uGL8xH/XffX2sUfpLMyCGgajO1AKdYjLth
4JS+8V6wRfzh1ayfG3d8NoNCiNYGxwFVNqtx0o9dpMnTZ82MEiBzrDdrZoIM4bFK8n3eGMfZ5Ak0
ll0+v5qa/KRBYWXPmEjiJg4JizJ8uDisZ3PbegYAd4layWIfSc6mMQBXw+7B+RHS2hMMdSxtzUts
f9RLcjSTD5mVIaJgepH2X8mxPUbJY6tiZkmzMToYpcpciShJvQtwpLedN11NviQT4dWd0VItu9Zj
sZjvYA+uOjj0OJTD65S0W9dWnBmkaTx6YIQIS9p0mBq6M/+wvV4t4CCm5QLy/xgv0WGmIrCx1qAM
ClrSNdsh3lmCtIH7yCr3nfa5tA2i6bVDzzO/yNeMuaxZAPw3t9wpdDrnoHRvzYFCBj+s2nlTJQ1k
kTDx2U20+ie4Q2rnU582nh5NxWp60gc22gZ0HAJbtZ+w5KmqQefvaOrhaHGqOzToWOiZR5yGFzdj
IFNss0QE4/Jx7OGpwVzrJ6STRHWx+THdYaYNy0L7ui/6jx0wmXUXj81OKRgqsosaNomYumepdi29
v6VjUIbGb8wdHDvf7PxWo88cgc8ze0oYOLZG/qw+l9pQyvrjanOR5BVUAulRQRppgPQaLulnTzCW
4D1L9rwF4agq2EYJ2eRmWCRoWze0UWP2HmlPFMBEn+Oi2yQOkGwEK2C82SaHGch/Hx+ttPzoyPaA
COeqno7ZMga6lR4TWt+LrR2EK4EcIJ6Ig2F4tmDqGTVx7/T0exKg6phiEZkt7Ju5PhDOsZmNnJHg
squnYp/VY2gBDNfdve4M+7W8rG68i9lWRjZN2+T/jlrBg4oEna4oT2yXqbh625dDb/VRPX3pEjTU
FLCReDKiGBTSt4FPAfVyKwDhdDWGo2yj9HyqPGpyBCJVe5h4aNSO5JSvAGn0tXhaM4CthMgtSg5t
X+rmjqw0vgq4GQ73YhY/5pVFqXgePXR4cXzsm/ixINYgVzeE9rQMgIy7+9GYL4pSOTrjFfO/zQoc
ZexeJ+/FpLo2tHjbORfXuywehC3KWu/Fgg1WGY+VyoLiFfB3Otz4NW9uHk8+9OluUfcy+u1ghCBR
x4xbYrYyl78M0IR1YJzgXiXYL21zP2QECMhpZy0fVSlCdePHS6CeyrSD3jXG24Ytz5IP3AGYaKCQ
szVvLGz3MdthY1JrkLrEwO6YoC91eJxYL1xsx5RFtTu/7VZ4UwOHRVD3EdJIUrsYNfbxW32L+o/A
Aqrq+bHsX9QhwiWZS50xWjmFrolcwnx7FxVjrGZ8Ra8c5lkcWuXd0L2qImqyj5W589gUFRuKRlRQ
40RLCHlKtDHs1uccJbEqioXQQFXpYU/o7fAoZsg7xF4lzWvVfWzIq4RlkVgtcvSMoOo5FL1xFE16
22VUA3yeUUMJnTK0CUeDBLa+2OOQDboEvX0XHaTz4OHyT+lbyutdlipGdB6ok0WXNIFGyFS7BNY4
BoVA3Mr3NTf/OlhwN6ijg88u6nOj0SCHVUgxB87HNu+ciMoSZ3ydfkV4EhIziE2l7+/SeWu0LNLu
i7rmFq7OKH9tK9Z96kx/GkNsqpsibw/qRDUYxY1LlIqAh6cX68YG64RVuilycl/AjDGbJnk8nI0h
RJF2k7cxE1h1EzxHw3MNuSpRbhCe+va5iGB1tzUpNuWBrxUR6tOQfTCq72kF7QKCKnEZsCaWoOE9
6COxKVHglBPrRgqdYw366tBQ0qN2M7aZhEbAv4yXQyTk+9m6Gqgg6+RUkEZikcEmm+q26WEwa7il
0f/rmrM10W4aPfFUcxKSMtYZdzI/RcmhKbDPnYvkxV5D19pH0XPqvKapvYEmSkWsvmsVxyQeCsgv
g/39v99snSPD6u8N7TafCgRfxIcBTsTUwLmCvcQEwIx3Ec6vMy97pYeyRkTQXdBamJUQaCEegvnF
pqvvgXLo+SVmVDPA0JXyaiymHVWGckY7zsZ0P0KBbcHx2+iw1binSl5GLm36wRseWVljciMHM9+x
3e8Fi/C3xEGwRvph/DjZ5Ld0Z411M8LVEfUfautxzr5oLM/sABGPD4fV/pITnuHUMDCdNZDupSoe
kfHH/Y3ARz4eaDbnxslf8XHdYBvgU6giSH1l6J3csMfig4kegT/8vBQOgHfxIyTdXIqVLKwvvlMA
BkTtbRLxwpyU7LucGZWyA2aacaomwFItKCYsybn/QYvlzYrYbl1NfN9UfYa+9/Vh1yMPSBdQ50gd
2yEJVb+DpIZN7vAJJLgay3/EmB6QghMuPFNOqoHW40Fi+SOU78bPSqTczw2Ff4+NowMvkhzgNPEe
UmJcLy0bgou12MBRYPONNEFufIyjvUbMVY4d1syYZk/Am10MFSySVXmeNYi7GdgUDUcRpvzCOETr
R8eEJYePi8/Pc2CPn13zA/1mkoDSLZH0IPYS4k9mG0QwoXM59sUFTqdAK0zOPUO5KSQjDxl9v3Uc
kFSLSXnQBl7ehatv3xHOgtuevgyLZJld+vJjywhduSpNgedGY3cYuLuImZyY16MN2STUjbYBBcGH
bEw56So5b/GgXrjlKCoTBzBAdyzNIrSwEmnT4zB/x7F61ItPHcj7hOKFJJQUb+/S5d+N9VOJx8h6
1HTCsGA/2NrjxBzbNL9bJpi1FLHCquHF6/nC4SM539WNYrI2GdH3eXqcrLe0SY4eaPO7vS4zfM/f
VwtlOpekYZ1rZ8CW/LdYkvAghEVI3XcSdxhoUnmnzxUxIHTfmfNOWyWjKIznaiHhC0skSYEBGvZN
OUYhYtqQgeG2tdSbWQOIb/g8gDOXyDpWGt8DxmjMOxUii4lRSwvLyjSbUGDsUn++oF2jvKUZDjmb
p83tQ6+YkDGX2LdtSlNuuyRFkjfwACAQyuBW5ySYjbxRlROboW1ltdNYHZLJ4dj1vAxE71I9qkUC
hQdv/CLx9QFv3bRqefeHnc2RcHbnu5Kzu/pjPjjN1BtgotkbvcJEWmnhgKRghKyh28le2TXtrtiB
/31eVhZ6/FBtv3MkUqXpChf7NqV5kJXLjkRylgA2i8W8+JCACjTknPYtjM/UKDMCZVQkIJVAbFra
oeomlal61JwEt7m1VSAE5hF+kj2NMWkEjJvz5Ty08P5S/TmdwIA4U5gtwOvpd/TOcFVRj0E1EGSo
eWxnY0zHif5eaj91ZbZTRa9qG3ZQaXXqvL6+ixv+hG3syXOANpfsVOGZd2zF87xTbZ8KxVbJbm6R
rluQHjAh7FmJwpiML63DI4/7NtObA7oftWVvJpLquZXFeuZ2IJWX6Uvw1oPEo6YoKB3BDJIqLbUg
KfVBESELUnLbjLwHIgflmcHIdpleM7WfHgk32fbJ127WjwjT2CmnMKfv0wn9IiAGr+21XyY7VbNj
MN9AAn8lCw8zlHFURRagqgM+973fFTfa1KJWQPDfS0V4fLJwGw6JhvEp/f8zMvhfp8lEjvTDMfiX
QPWHb8tr8q0ovnU/hqq//aW/pwuO+IsYYd3ybM8UQugGh+a/pws2v0MfQPcEkemeg9bo39MFzfrL
JRtGTZ2YBbkOwsn/89/jBRTvf5nCcVF70fXyfboJ/5P5ws/9CA+VDXoK9T5s1KO6/X6Ml7UpThjd
hAsmek4mnv3CVGPYjnV2NBppwvCjwvvhCv1D10595B/6En+/JtNaC88HAlO0Fj/3CdDEabYx0mFv
vS+AyTpAfygP8/SI2F+7ldFwpZdIyJBN4t1HrYfCfWT/nOWm75grtKYKlptI6Cmj69+/tZ87Xuqd
wfFBl+ESEoKNxn7XT1zSuccNgSILoaYG2Fe32C69p8XN193vX+nnjtbbK/EaliGEwtOiNfj5GrhS
JkNvcjSHOdWex6r+7sNuPHCWWMi664zz3OrZHz7dz/0g9Zo+XSAlBcDFw9fNCOzH/gxRqn4LUZoe
vPLf2NkRwZf2OHsCrLEbTZAzdvhRQ2CbZvD7T2v8+nF92+RmZUDv0iHy3jXwWmPVhzT1Vfs/J3Ao
pTRtUv8iLAvTXW+3xziOn+vYjh/i2UdClBnHrJP3sU/RZ7rY9PViOEwoI49Mm8khy+aHaiUw8Q9v
U131/3TM3q6Qw5yNTqMvGP++10ENsm9a2VjJtlGpfk6agIOZPGy3JMlYGoa8rLev0WdtZe3smRpj
fY1l94eL5f96F/rMD7kvHEuphN5/T1VE0VVMJeQmkn3B92uB7jT+PiYH27c4xUZVE8Sm9WLrODmW
vjziwecU48fZXq8xra+xwLWP6tbMtZM1O0ea5NkxJ7shEUlAgul9MxQuzAXY6TgNqmM043Eum8dW
QH8CUWST9Jw9GK4H2rafvnawsu90kZLUJ9LqGKPAOtqjfqsxcjiac/9FEMHquanEUMfISHjxpqya
PvTz6D4DB7Orpvyb3VjwqgfNObrZxzklPoATGrW74DDn01q8dxPnK/bdnVwI2EAYWiFMaYoQ6SyX
XbR30jY+YejrNoLau+VUx9z+Nh8BOhEzyu4K+6wziE7B8BIfai15LJaGvKqaWnQ2zxFTgKDRieEl
qI7lg1Y2gsrdlCZPemQSvWiUh0mQ1GSwIoa2NF/0bKFW6NZxq1mDo7ZYKoiYD9Otdeh1ErkuZlCG
AEwKIZv94Vl13kny1MNK45ZF3hU+2nHxboGYHcs0W6ZJlNNWh9ufkYwN1QtU+CdjBI5rGCj05hWj
UJZBIbYQH7ucLfJ1vS3G6pGWCuf5ktMRgbUvmMCEHpcPmQ8qomTUVUmSGkUCut6NmNhYrfFQgANa
xmurcgugyLIOOAXmjEwbnK989cLRgEuAOdMGRx08ZHljArEY3PSehvCyBeeQhkaypDt864BjHedj
s5DSmtvJXY4qLiQC/qtNEzDwPRIYrfEKA6l1+P0D/A8rnHCVJMWwEM2IN0HNjzrGCI1ognpr2wk4
V0b7Oa05+LlmBB1Ufe9ErAHFJX+KaJHfv/K7Ycnb0iE8LH20Okx6+N67rYOYkXh00O7CE2+GUxbZ
H6Tw581A/DCWHzgn66x/7Bt/vJGIqqVoYxoG9o2LqCX0MrqLrjk/YlcWf1hN/mHlVbcRMceCbc21
1e//cEkItRYCXgmgUkIlygfpOqD6mqYLTLNajst6rtK731+KX0sKVZQYusE6yqUw3m3vaHiaTMNw
vSUbuZMLiQq6vp6xbWwj2XoBsu7o9PtXFO9XTPRHJqge3ec7Z0t9/5LzRA546k4cpDLatzRITei7
d81cOJ+mFM9o7PYZThDr/Ibm0rP16+xIpmsKOAGvpSmJZ1r7ABfwk6l1CCVlIaD45WBNfZI+J3uk
4wbRFzwPJ9+837cYQHem1GdCU+pN7WXTmfgtesd6t+/Q54JQ1a7ZXRnyZAQi+PZKOmnZXdUxHqvB
cGqayN2AsTe3Q4wnNo+qmV3FGsrjzmGMmgOHOXeainy39Ytn5w9JktJdN7IGJwYi5KASTKuNxti7
08Dsa3KTPf54+7ha7VkrXch/a3UTi1YP21kwZBkIPdF9eaHlNN/I0f7TsPD9fWbqbPCUs+hloGsx
4vr5PgP9uzbWsiA+95Z0b1ty3o0jw1g8IqCMWVPi1GiBYC2PeQnJKlv6JHRmlZJNRl2JQNV1sOTQ
ynwoHaiDdZmceuwJ4e/vlLcK7scdnreJTBUJsfIh8ay+e0yLLrXynJV3k5ZJsVuMrKOH66PAJERj
71hEiGte5uwAZHQbAomv7BgpcD01GcCGhmaLQwBJNY0v7uJvh8XdGW3pP/jldEap35xQEHNWpXNl
JKrxhQd9q7U4uXtLEPa3gDZ2Lh3JhjTgGp9wVBoqnrCARXHShhHZbVkNbhYi1rsqgVHUevtqPk5l
0p7xA9jHSQfAvC4LqpUVA3VSOEwyV+0PK4bxfhVlfEf948IWRuSoFtKfv8o0hm0QcWbZTA025cEe
n6MZlC+I0f3kGBX3WTqdRtqfdeKAl+kyHWlAX+3thL3ccVwZVrH7wVe9eXekwVV1vYsEIk63Wkzn
/vff6C8LLy4NHaeA7bHEoTdV57UfF7gizkHAt3Sae9qARA8w2FrSL2/x9ctML40EFwiQPVDiyhle
2o7CPl8a8g97D+6aSfiBR0SV5jH3+P07e3/M4Y1Rt7CuCctBMmq9Wwc7a8WSA8JaKSTDyXeZJndA
KjuVrhVTmvz+1d6vuurVPJ2jpOt5JkfNd/XCxBsg6oR+yTCAvdf1Bs2VD4wc0cUyZdeis6s/PfK/
viQvxuGF6SMPEsvvz1ee8re0rTFmyzOj5ap2IQF03ZWWrt/xGrXHboJYkxTdrs4QicTOMp0gzs6Q
RQr/4KTbiAHkdbrgmE/diPZajorr99dE+SF/que5/ByU37YEnbP3+1MWXPzVEmSSMSxN/Wv+5NeO
lDOAUsI5LU9Dv4asAuJUreMtuCRzMwpa5CzkaMyHxb4rJw6gCaePhKzuz2SDUYsvrA0SI0qRmrtS
nZmT2XFPAqUVwF+rCSGcntZJdKCRKOB7zDW6Nt/+/nO9FwZzW3ke3QTX4pSiykN16/2wqec4Ufp8
ZYqcFoTbkW4SPSRF+4FOI/FzCY9o5BddAD4CudAIjkdGgkxFKE34mbnxzf4Py+ovtzrLqu4IW3Cq
R2H+vsjQU6f22hwDtiPai1nCqOkMm7pmBZxgWP4fZLm/fq3Iym0UkbpazJFhv/v43NNTLktmnpPF
7qGTBb2RgyVxP60sz05PDE7uHuaUU0s1pR9AHJukM8krKG82OCiYu8za6qCfaCmq0XcDuTWURhlt
BBzbU0QweDjV7Z0p4JNqNNNCr9fkEYAIRTgs+IRIV8BY2TnNdfGHS/nLQ4WCnY8naP3wWHnvWxA5
djh9TPVkq0ufaMExO5YdEQ5NKdiZfG8PNXL8Q+36tqD/tCnidrE5b1A5U7jyBn6+nUq7LxofIuYW
qFt7dEtYGdFqMJ8zJpt6DegnYoLyWDCE5SFFDrXgBWcqbe19QRtaWM0IkkYkWNb7kSb1eXBHJuey
JSfNzIG/oAOFiqSRkWbeJlVxSmZR3kWZXIKK8PAwqqqdwHu7sVd4XT6TLNaFzwZmtUtvjy/ANZv7
lZyzGQJU7YviG0eRRiv6K3Qv8OPjkcNsncjAyFnXLZ3AE6cy8hMH0QkoV3U06qgKdL/DnAqIZ0+W
IGIO/JcIOCw4uk67BzRfHkunCnu8hYesnz4l7igCRkRt0JGMdNd6TkkjG5djBCTgDFVrRl1H6oM7
186lRhMOBq5v9zTTDnyBya7KIzMcKk9+GE2wWP4+ouF0mcz0Q7z4/sFaDWLCC1LfF8/trzIGv3Fr
JEFul84fvl5H7dc/f70uu64vfFp99LXePy4up47GcKE26Im+BJkbeeS0tNBnvLG9KtsGh695tIiQ
uE2JzY3tNr4h7y/IzNs16bWD2ZBZuLRmcd1fNBeH70R+6/2YFkfP4TmoCaivOq049B6sD9ImAT8x
zsyXDqFvHXWnUc36SEA7JxU8rB7OeuXU+anrDoaBTyCLomlfadhZu3EYgQyyaEUd+Mois0IbCYK0
6puUKkcqCa85EaS8WrK4r4f1vrTBCkn9tXOK7OxFWno7+j1ijfXT7KNaeFt1/1+r5v/XtcANdcP8
37X152H6kvY/tr/f/sK/uATeX3BMVTsVTTxVgsW9+e/2Nzcl4AEE90jGDGW7/BeXwNL/oqJTxadr
YleiCfjv7rfp/eWYNqsUZzx2dMqd/0nz23l3cOT/7cMMsNWipyNqsN57P8umkrHswQ45ctAPjPrn
kwFSY43T4vCGzWQbQIbcCXKhk053A6svoJYRZGSeOy/e61EWHwiDGk9xtIwnV3fH039+KoeVXEYr
YyxcThyBEmEPp0L96b9/HsEJJLZIoFLlN2hoIlBpWYFOmBWO2vApHzmoLHmIng6DD0LV+2p2jxo6
CY4NGQl/po3Nh8llvjoaUSDsewKha+ohQFnoXm9I8bDDNY8q5GZZDbWoQbIxFN/elscyxp08Pupl
5Ic5iWFvcpxZ8/AwI5G0UgiP0YRYvVkJ94kR9HhOVd7h+r3Sx+7Qxn5x9/bGKt9DWe7qnwcJlbTV
T2PlgBxu2hE5s2TLqAqxdwok531rVigws2CK9f52bvJuS0l7lZE+dTDj7i4pZY2SbqGOWMx1a+gs
22VzH8+0qTXD3k95Tb5GF+PLq8brXLKZI7k2jXi8OD3hX6M2IxNAdX+LRxYxG6mgZT1jPjPLTZfZ
xTlpETPEeVvsC+IhL720gtKJx5OoptuuGwnI6mA0mhl9vcRfuxvm1lnZjPdmb5xNa8n29ojuNBpI
OTAL4nggXFJNxlZ+t15EjLIbdENKnJR8qHsGdG1+cderYimsQzmQ0uV3y3qCHIRJPiVWAb2Nvx6c
ZaZVWpLMpw33S/k60FHeega0CU0SbWDmtPjmyUuId4SeNvafK93LD8UofRZirSL4ieNNmzP2lG0X
aLPYZf501fbMYXv9yQWwSRHKIUcgfmWdDJj3a2EcFR+SDPUxZQjzfYvAoFRemiyhTyFHagBEUFSg
xWVxzU/r4ng7ogxIP1VFXdF3DKsXj05y9zkmTAIhAxKvFY2gldqCG6x8ypscX4KDW+LvTyJAKY1q
psK2oAQ+J05lw6YuOQb1yF2QEECnGuPiYCOMMO1xPZA+tOUi6DvDnoyN4xg3Wpzs+7It0Dk5H5eV
e9ReLUJnZXu2UvYrArZKyjbp7NLZ9xlhgeMjXbsO5gVerl4JUsMaD64CLOm01jv+hDMz1Ue6Uzj2
lcFDvdey8bbyjGQXkQ7Kwc2Y99xd2n4VXYVcSuWdeOb6FPvNJV3dxzGxxS29Y/+YEMS5taW8qXq/
vota6KFZ0Y97qdMEXLOWSCGK8z26kG+jGEgLIkTWzs0xEEazomK5cgqiHt9+aCBf2G63XnvG6u5T
4PM0tMRh1H3jYYqanQeabe+4lXku3OrJlYW/H2xJ+ZA2N7MZJM3RycSrzKI+ICTdOopRG7mNoHlq
PnEXSY1pD0nrekDMQbghCnbuSa8IJzBwoWMQZpYXryliCDpg9K7w94J57NvHyB28gCeP6SChNdu3
+6BHVLiLex1CUb+E/WgNxOch2nDML3R/vIAdvtiv9ACE6SmTjbQvo8eebfeR3KIpm/EfJJxUCc+L
agDgjefeN2Zdn136YdTs5JFKLisLVaSpfGyVPmDHiGpI5AVcWmX7FehkaDNBp7WEKE3eaTFN7yqz
UBQvHmBCnbZ4t1ouknq0KiA4qDPAO0z1RDxGgTTCrR19lzo+hAH5EPGV38V+FqpWF3YY2Z8oWr9b
jEnvrFTOdy1Q5iObGikI6tf8Kv9al5Nx4jZhROMgJCWJfMRjUwxHMnM/u7rsTrriHhethrKwQJoo
5dqdBuJj5EEM4mSC7ty7movmtO370wQL68cf5qIH3dveu2IgmDM3QaVzSgn7xmhu+Sg7iXSx1Ivm
uojG5hqlEzKxguag7c6gJAXtBua/hwLb/2V0U+uYZ6goe3Mg0nIwuAudBIm0hjPF9pzPNiLktB9Z
VeMEYdtU2Cenm5hKeq+SY8LdoIrhrmDME+kzIeONa5wNmT106jel6zNk8Um2mSvmEebgPLf5cTQ9
84sl9TbkSRlPnkbSLUFjV5Ff2UG2jnY4S1O7M7Ukvgfnl4PyB2TbmN55LCrnYzZ0xMUM2dfBMr84
bpPhReAokTKVwDHBIdtthX63Ji1Bq/rgHxlk75veKq5LpSmC6EJkuOP7ITc7t04vgKp2xqmGfT5M
yTWfQiCTlOHIAvapaafrxCxvyjK1H/J6JAjNgXigdaZ9rDu930NmEZfGRPm20t1ebD3/hsjFgs7z
dR6R3gitlvdWPLt7LQaGObnA0NyeV3csA0WQA1Zmbh32GheVJIrhXeWY1Q2YoHPfk60nKMsf+YtN
aEmHTJqFjUG2l0wsaLxje20vIkdVVboINN9+uuisHsTjDOEiyu7CLTX1m7f/fPvBQOt21Gd1+AAe
S0XVkMGYTuaO+gsW8mQT2oJPmy5I38NjNQG1WeO32ors3dsv4WoaLnljiUPuOiSqWoCg7WYdLnBd
mCSRzrVE5CHbOqETaSrHXeN5w8UcJZlJ+tuPdjVnh9ye73ywB6HRk2AbjRZGcOaI7hI9t0V07aNV
hsCef9YaF97nnPbnRA4Ng2FUCBZ3GIEza3aVjRZ2JRetZqaJp6hiGUvSJQrcshz2uSKZwj4fr8au
u2345jnYxEc6/Pk1I6hT05r23tMvOhfw0jtEpxCDuWz7cYjOeje1QZ+t8A3J4wzdYprDtalv9Yjh
olYZxrmcx2AR/XU0Te4d6eBgUiONx/s2NUYjpA/r3sxTvJIqPWu3VCsaYzVD/GHKYf88ElTFKu0n
CmOLctUVvwAQ9JyHeUWWGjSgbDaDGL61WnnXr/DptKy+tDxAOzCUJ1ZCydCLPJgmds1AL2halUX0
hUXhtdaG+WLG/aEskpi2hpUCBZpPvOp0sMfmEwa6Z22p9G2O+ecyTUR0FH15ylzqHltoVw15V/u+
Q6mQJkPokzMJF5mMEHi8et3eUvPEwbSSsry6n4hOwY3g47H54Xxx+/fJ9UfSl+GoLv1/TrRvV4Jz
LDW75dPgA6Hwc8OinR1c+Pi+FLe+v4xUenurJvWeU9/ObiJ2UyeF7J1rECS9qGKyi7ifXgFqWcnz
jFn/OqdKIxyRlJs+XtljJuOglbr2ORGAK11i2rQ2Q69ZyOk2zZcNcMVhn6XWM6BV+xBrPAi5UX95
q2Aci4oIFyQZ8LOXbN2MDKnErgj08LLvFGLu9Rh5T7o+FJdh1VEwWtW+Jp/1VJu7OMdwNI6Gc4qt
4saUef05nbpDlfiPA95EyBBDdW3I5KM7FpyJ02qk676MN4s+7AWQIeh9fcXsAI7s2tsoxf0vfTyH
UdKLFzuu7jxScpT3lVs9j/AYMjkmus3ZGVPthQ3XqFKhB8ZYoVvz8JboHfVFdmFKAolcTwbC+xqY
o7hETSJKSMkk3hy7pevrfSh80nsWWlWp24Jkp5bw86HYEkZ/EEzsN5pmvTi2xcSe0ReOGDpHxjLg
4AQZU7uZv6/B93JyEeQTDVuTHJsT0DU8XWV0yswPVSuao6hJFY1W+SCXzNnX5RAxiBmxc7Z+t1vq
BBn0KG+z2kcqTspopK6tB+F30w3pEvTN0mF0psWnoqEeKnf+KLEOETfP26n8vWY2n1qHNSm2aT4j
1HostOyDHfGep0J70exrVPikI7vJfSJkvY1da9wiBgHaMnvXlZMnV6VJuROln93FtR8rSMiDFZvE
nH2e9OKu1Jg+r8y9jJGql7btQ758K7VIbOyozSGCln+iMvzciVVPhucaHk1RnOy2+feB94fOcCGa
HG14MgRLT15gG3GpdDe5ZW4dLHbyaALE2paxR2JNxO1AlcAcZ596tFfmuvXOzrg+aXoPnca17x36
yru6dO6bwoFB5vsEMxwJLSXEfD5GQ3Ek3j5kA683iIqQW5hnTe0oWFJxoJrdclri6smsy8/+7GDQ
pwr0RxKzALJ6rYmh1xTAdk2LYrA86wXyrqmhIDZIeenkf7F3JruRK2mTfZfes+CcyUVvYp4kRYRm
bQgpJTlJp3Oen75PZP1Ad9UPVKP3vdHNm1BqiCCd7vaZHQMAXlXi22QJWKQWeaQMI7XdAqMN8prH
DEzoLrA3tqIbK7Ksh1TW7T+Xmf+v9zxN5c///B9/ii5v6+n6I5Mi/xf5RvxHvQdB77urP5v/9k/+
qfgYgf0PYFq+7ZrC5xkV3EK5/5R80Kf/YbsQKB1boAkBq0Ro/i/Nx/T/4QD+YkQDfwn2jo0c9F9A
BdP6BwSEUIQ3kAx8hND5f9F8/pJC/vezw8W+yFCIAedfahHuu3+bWsHh6bJYeR4V0vm2azk8EDCz
3EU8jNtmDHe5DHcNfdap9iG3Fqcowp+HEcvRxy4PH1ilLiVluJ2ZPFCV8ILbfTkBA+nzS1jBvRN0
fhRLVv7zjT0n5+S1G/p3TCFXJlGLCIN3oCOCA/O7Q8BHq/qrCLqtX+NQgWLbWEAb8peEWJkq43Xu
uxtXw/ZNkjUFWJs2/qnH/8uSEfzrkIwXBFYmY0NmDc5tpPTvgInEZ3+PzC63ZIptAjJ+dpp7l/aF
8p6COusbrYAT6OBcp1ZISMZ5fhYuRnvVNSR/TX9lOjJ5dBWn4LEvHuK8fhmtyXinsPE9mwva2/2M
Dl2jjS9JR4CQAY1Fv1Y/HydhPvjRmO1qV/ocgqv6aqqNjDMmhXFxss1fW0/9HqfeOUsp7LHI8E9m
A6piCp9GzwFsrKbxPi8S6+qAEV7HcWnsI69PluC10m3t8pMzfCACrAZqCcPJoAGvWpcpCQo8M6hk
TuQsVdt0S9nn6VHUjP7azjOv2gM0BdQmpExRhHc2gSy39GLO5ECT8TAubdmGB3AR84Hpc7LCNrjp
ZocWsNHr96iCMNv8vqJPhLqELpNQMcz5M06a4GR5E0OLEBaEVL350PfztzsaH7YXmZ/F1L7Jt5A+
UUp/TobDGPU/753+Kpr/cvkzW/Is2jG59Ino/rtPqcHPq2PJwu4ldDyP6qOIaRvtIiCnpcBtOTKi
5iCMD8Uq3gNrqPHU6I+wGwkRDeUVcKbY56DIZ8AkxzA3HnXmPzdZ15wp6SI22uas3PX809/+QIlT
S5iXrnHm7I/BIJy1qcNq4UvL45znXSF8Gttu4tjYMJQsYzwZ5YzhHvJfumwSgoS6VluMju6qpXpq
4eV6+r/sJv8NG/v3+vddEwGae4D/3Fae/3OYGmM6RFtJYjbRkrtzkLfNXCMRZZuNEdBkOIZJSPHT
1J6SxvR4EDp/cBEn9zywSMT62bboTCYqObIYHfaLdqSjqQe8/ApV3KRu2LyPdP1cGyYBMq3D/RD8
CYgOH9yaK9kjh/af3+J/82/wC/E7OND3GSjBrhH/zjBjy+RlwYiLxb7lT9V4NDAa76MhmNc8Llc6
nOwd47QWmgc5224UCKvjbqQslzZfFaytdCzAIkxvDb69k9nCNRfkW8yKt/0//6g0NPzrhuXvD4tR
wCE5zs/r/zcTQd4UmLpqaW8omae3jY4vFesth8kHjzsG7Yj+K3MujHLx9496LkruLHo78ZA6R50G
TBNLl2pblBODsnN4+GnJwN5oEODcfGNR+uvRE+4TQMPMSrZqsjkpUniQFOHFMaivz4jw0eJF71T+
4FvycfBumcysxHbp99c0+pWUiYCYyJ4EMH46VfbY5lNCu+R9GnFtGY8W1jP68IaWUnlIs+doAq4y
mol3c/0dyjLpttVA0XctST7aNTHLNG12YWq9yTn4gqz3SM0MruMRrBU97Y8MuJ/rpPIWRhI99d53
qcn8mM1bhGISd9MpoPajUNlT6vvEFZkEYIh+bn7YS9PoAKQzIVPAJIHGUi3mJcOGfJcMXzZgFZXL
E68e0ZIZPHvZx18yYGPb+AalPVzTo+i/4qbYBBrvUpG7lwbuwimS7bmLo7sgccxd0CbQbhKoMobz
KUiljn0ykLjL3ueAutyKwCr9BNjikM7TMwyMKR3fqqSzviAdAwJR9lddpb994X96jB6o/SVkOT+U
rZ4PdWesJjbZD6qpHpxKfEbUk9NEhKPYmhIoGgRhgp5Ups0xntoJ+w6gq1gKe3wqe0wk2E0+yjQq
F6NPN7ERehujtMiPtxxE2nyvg5kQfI/LmYR06k+o03hAnDp5dHS56lmNjsNcV1hfgbaIsiUFxBxk
Dfo4OFWiiTYUf6Aa4rKxZnpUMp4vR2XVRwduQNvEjzmwHQJBJuD4WrabfhRAT6aLkPSxzZ51iGDn
QE27VBF8l9Ey3prevPYWPJmCG7Nt3K3jGPo6ebj8IvGg44sYm2YTtjkVh3SfajoOnFYofs8q20+d
fReo/ZC7DH5aMYCiG5MFzcDkGLk+BEBjhJjvNqkgl4hqTYUy7TZu5C1LylOPrkdQu+sDYK8zw4mp
5bTee9COfTQWtyOZlSbpc9pm37ntNZgjafeNAH5EWm6mkgKgcl/U0ZsrBhud/a0sS3RX6tU8a9g2
dq7XTWSLVZMndKFlX33tBitIMWBy0pbzNA0e6GY4afIwItzr6RXxNPgpBCf1hKIdqi8yXZvaJiA6
t+HnqIYL6L8jtHuiW/67qbL8VKKQOXT6whoomLv7+bKKC57FOl/OsbioBOiESTdA1hTIHHGILsCa
7mZ/8iSH5VBnKX+TYmEjKz009bQGWl0txgiSYKU6nxrGcmk3xcnIZugQDnm+sDlbujybRhYuOS8+
9n5BocgoMuZ1vPX+1B0GculcQHIjhvqxMhs8+qW57nFDSLXTZpscqVP0CFxTjcST+jsZBd+uM9/6
XHlrI9dLBL1XP6/P5mAxiKLSZ4G3xl/VcX32hmf86sGynaaPOppgmPjP1Mc9BH5/H88kSv26fHej
7HMciDBXIXZrhpJU17UajMuyzicIQb3Z7RLA4ys6nnDfu8adETn7TtXlVihYPbWUdz6bRiTzZEOx
A/l616KcMii4+EeJSJw+Kjv5kJZhEY9U+8puyx3s7OeWYOu9au2zk3v0q3Vi7egJzwz9e2YqL74N
SMfzdUHLgaAvJ5fdGZ+muc1ovy1nba/DiE5yUZbtxmJTCEAsyFaB3YhdSDVFFXByzn15V3kk7PKu
pOAkcz6mDLhL+2p1/OhV2n3H7nx1Leb/g5Af5jA+alsM284lBxz7hOITBrKcU1rWhhzxt5/ZbpYw
1XO8C6Pwj7hK6Mibk1UhS7o6KAPMS+/WVQssYgiGnBbB9ewkFyP2v1svJvoHCTmk8wxYwdAPFNPh
U0mFDvHD8UbPI5YiOx3I02oswq24ixJvT2Fbvepr0JFdm/6GQb1VbvEnq/IRBx9WGDUjFoztGePu
vK1nRr6iJ1PtFACHUvTeIWq3OHJNRh1+veJHfxGD+xYTRFuYE/UMtfA/KW4/WUX4NY/OsIgNEzOk
joN1mMEAgMP1lEHsRt9zPmiHp+Hc+25K66hEdErD/iohPC9Nz+RerQnI11FycW8UIzmn+5LBJG3B
9p2hPvKCylnFVns9rgz6KkdeU4tilMqEoizvDJ0Ne1c4vwiPh1BkK4pFcRex3M4i/AzGaBExUc6E
96UgnCzYN+37hM+wWGgl42uaBBUTvSZYuV3/XieMEaV1IFd7kQXUCGzPjUuXm+rs59E7DTcoROFU
kv183W/akpSMnT31drHSxvBr+81T6hWnHpI69wItWR4CSc2UCyI66DRLnHvrO4m0sXRceQLL/VnL
aT008rdOjtUwofusGm5LjG7Iz6PyqoUNlxg0SLurpnLP8W2cxHPlJyEkDOORESCLotd/p7pIafsh
bKzDJZE7XNymeEbdJ5TdWUxgit8xgy4QJABnUq9j7WXGhlMS1ZVRKtx74jtRdag89e0yQI5T/dhM
ZFurL0DIT6ZODrlFo2Bn01cm1M7wvdfoN5zR26Y20Ks5EKArRf4rjJqyFspAWj517Q0EOor4NGal
sQws0G1+kQKXYAJVcz8x45JXw9YDzISNB0QJRjnhirEp1pQNVZzpNn1Tw9BR9V0o/9hhBueMCmkd
ajI6zBwO+VitYJkM22gof+m8+kQxAErKEMMdeQaXahNWPt3ik4DwI/MrLQjQ9PgR/OlPAckPPlBL
i5/Rg0zX3vAezMVro/pHpfFwgTaFVh2/VjUFfPFrmJKn40FIY1cpzqqY2EG0hMuLYZ24BLBni8eA
hffexSi7skWYrqTXvTLqZIpK64FMJmZr7YGJc7totejPzDIPYorA7AkenU7okaFovA/I9wM1wUa9
Ecn8JCb4/ZJDiwBISukS/RBOeGwtAud1dTDEvahpsmOjS1ie9RLd+cY9At3jOpQTpP2exxA+xPkn
VUmySSuCboYPgLg+jhbjRIDRZOs7y1tzDv80aGFf+pYJjas2VrKRexq/byN3mgpr8UyAEgZX3r1i
x2f5Ms1VafjWw5S9diRvLFl128iWV/+m003TyKVeXAM4V2be3XkKn5cX3iLX4S26YRV7RqY7lUxf
JEvOYTUXWxj7xCss6P/N/DiFHjxWxOMlLppwgdtn1fssLXXAUwWddXd7w2glePAK65d0855cIH1V
xNGXUf3HDurg5rTj+iOU7Yr0mkfDceyIPCdzPENzGphYtduYeLNZ+2AUJnsTqBCYUEDLIo0Ddwje
T7M2MCJY1yZ1z/Bn7G3q2Kuh7Cr881a605IDrGfdEfm5YfP8F48xDTedItRvqIpr0Z1vR7Z8LQ3z
aOcx5w7aQ9um/aBJdDM3ab7sy5jbPLG/tOXIBRMruA0q/yh98Pd0vSYUXrs97ZWT8D5dkQfrwKcd
26ElyCM/tiqMp2gwTtroX8XArR5gfFnSWveo2ugI/hmCA8QnszokfvZMy9c3x6XnSpLKpDZlndMg
TytgrV9VHLP/nFjf8GG2t0IJq7LOZWPdDYVDSrbHym7aClsEpmZgNu29EYxf1o37CSmRHXRS/yzr
oHdIuvsficX+wNwEZfXTN+4uTz2eh0QNePMJstRNfXYb4zfzTHqw0gOtxnio87duhn1neRVCBaFR
s3pTjvrF91fTtNacWvZNSXMrgY2SnygsXzKOfdztAxzA+FvLjAM8mBW74/mbUdDu72iDe8vT5uCk
cPYjX29USzsRUi7NqfcTPXSLsMY4IDsyLq4zb1W6Kzt8MG1IJM3tg0/bn2DxJw+5hkeT0GubfsgM
FV5302M6Md3u77WTfPid/TGHjEzC7tuLTWodo7cEd0CRUXsc3FCQmGwa5xNHxQ8lUgumrg80LERr
TRPvDugZtfXuyFAMukcv8YgbTbptIrOiOMS9BKUjlpM/36uYXgnqmJ2lHbbHieqtTUut3MaM4W0p
fcAyZm2JqN0J4CC3VtGzBpZhsldZlIH5leVRvc2CF3Zr/lLGcjvRPrMYBv5xG81foyrWppq20Rhz
UfJUpqLLuoeTpRd9DFjitp4MHIGXAXvgGdpJgCM7dqF1mLE+wY/QVMbz9vc5k7uUIFKEBuVA0MJo
4i2lXVLVWfqMPNvkl+PfZ95qKnE4/lXmgMcs9CkEzzcQc6lBndSZWTMUhCZlc5luWp9D1aDL58IY
97bFLtOypidXG96qUsMvFKaXTsevnLtPvQlFWZriamP8aT2r2KgseQpU8Tja7jbQAI4KezikRRws
54IenaDDpuNODhv2CqEuNTGosOevKlCviUHnTkdyyI0k2TLvSydwT8y+eKsmdQll3q+p7xTzwo2t
VdnFq5QsSi6Gz78veu8zXDcggfTqgal+t3KDdqRT1PuDkekFpzVTtYZfjJMZWJjgmPrdtJAWi6fp
ZYcCUmRhZS9MTjTOL/fe8pi2JMHtFJJcdNo/kSp1VjXMyaB1HuPASta1iI/FbXStS+4CrZ1nEFeI
ifY9Ln6EDeswoSJyyKNN1tTp0+x559BSD5FlPAufm46QJsfxdBNNob9q+vyhHAgnh+ZLUcCBnMM/
TYH3aIrpD6M0nNuUOmb3Sxlwkijq84PmQTp6H/AWuIy+tW7p5wvHYCGBp1rVXWsyoiqipR2ZX7dJ
J21mcgEvhW8cJtnSNRgpzmxuIP2vJ6Uu+SMJRrhuAyqtY2CpGg+370dod4Xv8Apf7auOEwbRLjBa
8mwZhzxwoL+9learKeqQSdvudbK8bDeUlbms8u+mtlljyrpYqiDZkVA660BxlvuWA6zhNtL7vqR9
g5X2pNP5q88Kwo1u/Fi4prdMMZbruX3pKmCaplWtiOA/Wj4RWGb5yfxHzXLgGR+BjJuSX/IQ6w5v
ySIZiz+pit+tYX5KB5hvGqccOcFlp/1dFEXPCqVszPW9awbPw2TfZ/qztUe1DIP4t8KYhgGWwSyF
2C2wIMkBI5mc13ge36Lx2dM3+JSRXWhhYc/Tio1PoF27m6FpT2PgHdQgeQQHbrYUP4VV/sakajkR
DifE9nce+DDOUgd/HNg/CDMtW7Z2602Su6/gr9O+P5HlJqXGNRNjOgQbEv30riIONVSPbTpcUm09
wrKibwmM6NpyN43nfHk3LFdcWCc6FYZl5TeXaUYFnjiyBKRZktz+KvLyMDRUSzr9CzVh0EcFy36u
Dsnr329tZOOBmHWw6OzpEKbDu6r7fBmzHxi/egLBlCbCyJH9uTA9dxVBGW5hXS8r9rhd1r+17Xig
VLlfz22zS5vp1Np9tmS+vRunrF7ZPSt/pk9D7RFrGpwlPpmfQPApFDdf4qBrVvGkCvatbyn207qF
S9cHWwfZkqfhhpL2X6R9nBKoJQgkAa+XBPHS2vfw8oalzvJpYWluQ2BGl/CdpqcbVgrcYl6j0OeF
h4Bru6CXPSBbQKAmt3kf/eJEk/1mLqeTfQNP2RnGXjOOSnIol6I2L846C9CMqJlEAx/RVWi72niN
uZkSXrxaigZoQHwX4bnsOgpMcZMu/EGUpFCoBpvtkahEAr45cDbhlO/p+9r0ThKsrOjY0wvGnmO6
x7cR7lIxnaORnlxquEtpvuL/O3nR+OmUbQgiyXnObH2qlLVt8mJaDqa5rTsxkV99oBZo16hJ7uXw
Adzc25HnfMlHdl4m2LGwMLBCexpvQEYFUBqqleUzHLOd5CUh4YWwKClGz1TIzmosN+3skK1zzDPn
N/sw17l5ckW8FWPgXDrS7atg9o8hHRQwhjvjZchMjhqz/8hyaG9qWXRPc2SelTl9Bm0QnBLZtVcd
3Fi6vyUE00dN1TY35TlzMt6VSPEcaOJ414c2os5opq+F42BByUMgdp2ZnsqJXzdS+bxCqcHA0IXZ
Dv777YxFK9oy64zvOb9pAbgHVr1A4l/EIs7P4BMMxXmcDT/7kMqunipRVSuCImJLjqN6KgEm7cK4
XJP5oILVroxPnrsLGev0W/L0MTvH2fuZL49+wy55LO9qGaWnjOqnq44MD+tj+hisoozBmMbpsx4Z
iCKbuO7N4UUxU6nvZTQOP2rqt5GVgjxXQL3SoJ12gzTTA5U068QLy6+QQzoKQyuuKAzBZmQtO8ZJ
Fp56ioLWTjbEzwGOqhuaygaVm0EVfKhSBk2DOYQc8Yb5UvXmtNNhV+1slRqXzHBoSW4s7zvieWNM
//xMEyb32ZyvgBr1Hp3K2MyR0b0kgXhgadF/RGDsKGmPDl49IdH4ptzKqriqWymuoHJvWVWeiZk7
L090SoeHBq0cqSW7M28f/v4prmoDI7TvceRjyijL+yEQCK9NFM/3jtl5G7onsHPQ2ll0+l7pIXv4
+8F3es2RvDuGdaN3vWF1Cw8j5hWHUn1smvQ3kZQkK9t476SbYxLqWdfmtNnXdsJFxfp4Z8bm49//
+/uB9qWHsJe/NrlF2tB5cnKirkje2swFiRQv6P7jQ1M+1tT47QQkyydw7Z/WUJYb1zTmfdoCXWDa
GV1oFYt3vrpd2vwukesWj2iQTNZEnOLpI+sdTAWpmhxIuxHkM6G8gXVBBA0e74l/MqRzikuk5u5J
lfVQK0huxhSUS0ZqPfjTq2dsC+uxztVwr9VAfE2BYY8lmzR2cxDeBv/G1kxWkpTm2Qg4Ic3CuOKG
pM1TW+EmK4rsDavSd1LH08Yx2HHOLpdRUzXQ/MlHR3NzrYzaPvq19cHsZcnswrzj2Sge6DgiZoVD
uY9vwQQLi19AFSKeL5rxvJuROUrq6GAicvuqxFUSD+FehVSVoJ9TwR6CF82r+L5zl37QVqcJe9FQ
huhsRWRB7Ueg5sa+Ggn5yWWgp3adJQVzBJZMml4iguHQ9/yh2WZYNFdxhRA9us2ZaxPEse+vHTNW
hzDugnvySWEh3soAJIonHffQ4VziYorDle2xXnKsDnZ1Ne0pKJdH7AfBlszEk1nn9jO7joULlefe
mg1/ISWhs8y3jPvenY5pYeMqGyKg+ZbLxSKCHTXT871wnN+ujyc0kjihkzaOt/2MjtbJsbh3dfUb
844tEsun1NnCvG+SgdvaIX7IUiXHUek9RDuk+QqvoZLVfZYbmoBB5qw1++SyUuZVuue/t1w1jt1d
VU8spiMKuseT8sAqtTdSna8TxhgLW2dXtv+gwQiiHP24alfJgOl/yuPxLgur7RTM046u9fAg8xEd
bDDKjQF79G5kyjqhYB5l3R2C1oreEbMOYcKZtDQGfz3lQGmipoROJ0R/HxbtS1DT6oOR8ofXujjO
Q/HSkrLdO+Psn22eJHs74KlfQrctI/EVZt377NfF/ehHUBbnfFoyUTAOTd0whgvQwGm+iU54wqOT
pbLpGHOcIZIbo8JqYzcBab38/aCA4dIY6M/01MW2nV7CkluAIhmQyGF9Grx0LUcY7JnyeG6N7oGG
AqcaKdyUwbse5naLgJ6OoYUZwXhIa2RaM/FPbjTYpyaFhBUFQbxLa6Ykva387dCU5jkWKeTw+p67
gkUdJ90dJSHtstSABFOPJXdEc5lLp1rQoteduTqwuOsKBc/xONGns3po7OE09FQqZq3pHBMjybCo
kuiY+2TjjgTtNANiYRrr3nKmSzKh5zr3g6WTX+/Bcxrq6RX91xzXYE24lGBGeXQISdyYnL+2QDKe
4ptbGGS7BpYUeetqiDVURXgRzGs4L0azuzNa87czwZ8jGm0ce8DalifeIa2dRytcJLW2rqIi/MA5
fw8U647Bw4Mq6nhFn+I6TmGImCqeN8WeAa63DQvmx21DZZ8xlvbB4ft1GRNQh8sNmqgu7h0i0xWw
hWvBw9ih0JToFyT3wEX+KEBF9MwUOD3Yt+LG8gYNv3U5VKShCm6icMQwjbzj1y4rVZNs2iGTx9kz
z9x32HdlZ23G2M7uyoYOC/SKbdyn1pbs+TlydQ22lSxrOgBZjdSlm7PDoeXyX0GaeskmMok8qReT
9B9Joz3UlMwtZNpWRFI4Mcb2iuRCvgLXwMmMARTfP93f0KoG+yruzUHfuNEd7RIGJtFMHWxvIAYp
GCP3yXQBp8zAjBL6xtdsdf1F04vjALabHS7RZVlwfrORhiv3J7MQq+NAHSyZnSyMJZBcxYtngG+v
aWm5s4ANnNScMeJ1hvI6av2R0Y6u6jj8aer0CeRz+BrWxDxJ2jP0jtS0ybqx3hFOIi5EIGW2vPha
ZUjFqWzVSfd5vaqcdNc7Q31qcNBvGgJvs2OC/OlGb+11qJ+VpDsma9WuNTR1Lr2jX/EYQlyEgwRd
N3Dx34l7XSrnZywnCMTVinqW6CnPRvuYlqRx0gLVpJ7hAzgOiAYCGB3bYaZ5YfI2z7te+lh1HVMd
Idf+lik2i6TE0OtChW66vvzh132dlem8DK1zLblSFuwP5jvXiZBO0Y3gaRCztUR0hoOAvmgPI1L0
fIfMWmW5zXoyEt7WUePsEpn0+3DA1MsyO1wo5V63ZsX4bKzUHYztU3QDf3gA3+dgOjgYRdnneqBz
yx62Z5uvm7BdUy4O04JQ1yqpmqvthwAag75bMVQoyJr5cuUhObKHDf7oUP2oDHdtnGJE5Xbea0u6
2yEcAU2O0XGKb/ErzUGlT3vn4EchSWvua467F0/fyFo4Y6p+2LB4R9DKMXdHpYdYYIfPwTg8EHnd
1rXfUf4bRavYYksK5W4r26kiwBaBIOFwYdZjv7XTYFyLfqB9QDnJfprQqs0u/Czjdg0ikO2UHbRU
XzKPphqdaLP9bTLQdVE3d6qct6Gv/3iCLHc27sVcPAZe87nGeh5xJIrJqxHsibp53NFTmS4acoPc
v3rYxKzC6IJSb3ojZWdRltmmkqM89lMwUkhiH7mJCOmYkghV3aQXv4ZSGvVskJwxvyYTK1Md9+0O
KZRbUMAyblZOOLxabYHM69AiM8f2HbnseIX6/z6gS+/SG889KUFU+fbFG211KkMjWAZl7aIvJ5hj
EAJahiGVSRHIaIcsbZi8vGg7p4M4dA685qGTdx11qJsUrzSOmq3Zh/GOec+6nme9dTS1NBjRgVeX
xZ6Ayy+VpvkOCfvD8q3mGAt8C/gH2NnX1aPnALT33dvTGuqqzl6U2+xd9jO459H0h5KDsUSO5IEt
F6MYnrusvacRnnEIBCOlzQ0rcnnNbfBoecfALqg666oFKPXMirfE6wHVNeGb0avp0Qf45sRK3Ggz
7f62Dx6+TWqbKgUaiKIiWYLu59U5Eo+PVrVGanCcbkMtPHanOH2YkOMWVVg09/aMZVcN7XyfJmQt
IGGsoyD3Dn5S7GQ3V3y1XVnlf0YHwVWIB0oIZNCXvDhezvwqyA9e37SkJ4LfvoLNZKX24QZFoarm
zIgJNLZ7cyKxjhdW1xMiCKZFf5voCkceYj2+/LaZAwAes/PKKQl/F3GY8GrxaWbICBnGHZdas1Tv
RT9tmZt0RRvxmGG6NE8wzWPafxftpGOCBxgzfWfudi6HxWXhxnoVZMmlAUfPl+jgSruQyOvWzbmN
3Y+0St7dBPsB0mF0ssna4YzGvoMejXizKBrOn0qIvcNobSO0saFOG/zq4P/WVsIgXrj3JCHWHWJB
hPLdyh/WoX7PDtSnJod0np+cRYBsDSYJvS1/lk1vY3xMWFYB6mqzekJZRyq39HfDhiZt8VoOU3Px
I3FToNGuWkiG0O1DoNq2u4ZYAKTdYnOceuU1jvpdUc8gf3MkjjC4aXyS6YGIi33A8u+n0mTfn3rr
WBbwNZ2eOTGU4PF5irlzg3DTFhTlYAXzh+hJYl7tRxwEPXc09YMzJ2SrXYEid/sMwEiBWTAdP7S6
s5P6neZ0ehns3l5UNnH+oksfPHtbq+gDDfM1EW2Jy+eR0r8RK4d71KKk2Jpd8WOV1RXjT2jxbArM
sRsOke6eiGlgDxmrd3e0mH5H2WbocHAaqU0OOenn7QimcXmbJTFljXeUgDsryfEpM8v4OWrbFapK
cBwsi/oTXX4H2D8R89pix+v3VpNVynrqbfIMqLsG4Fy5ySok33IXJ4VzmLFGICDrY9Lr9FAT58Qe
4eALcI0tm7p6eTu0nuqSi9Q1h+mOpGP8OOfDxYveDRHTPtEu5yxlgehv9clms44qvqOo9lxgTEai
kCDkTYkyeIoV8nsM5KORQHVM2haAd0SDCqjU2M/eYS7uMTDmTCPjb8q+22yTO+340DvfodCXoWXS
o1TwWkWvViYUo8rKXZtGdJkUTQmNZNRG9I8UdnjyGewvm4mpjiPGs5rNM7PNdE3xExeILPc00z8W
fe+ck9sbAuMMmqRp5pxVzffOJQsOmOVdFbJezylDEDaDv8KVG3Yfe1uSNJVNip2ts7Kb21cuKPGG
9kpWmoCTd8RVJjvMbayfARNU2yYYz8vKVp4Rx9gvWHYOvTtjBkCTiA15tcWIBUXlN27hsZP2OSmp
ufB8iV4CKI0wYzQvUJh4wPdqPnKB7Ml/jvu47PeiCowtiiINW/umY67p1n51v5RTzcjG668hciZK
e7Tqg5jnVcc20GYL45fdV9bgOE0aHBlV+s4UI1jaXvuMMxiVX1cAfrq3SjtPAJmgxNh/BAKgwfFu
zWjtDj/pT2JH7HkU51FUP2ZY5iarfDyDbn5vh9cs1BkrkXgrPBxIqT1hDGzbdZNW2IdrB0lf2JsS
gxuWHKI46X1jNAP7BGfv3WqJ49k65LK/0si+GcrpbWpiMAP+20TnWjXz8vg0ASAhfQydaa39KcuO
4Rmm5cUtPOttDCglAUlQ4byyaDA3KHSHXXeoGuCOfMlmI1THzDIv75ViHtp4Cq4j2ezZdne34/PJ
dObnZqDULesEanfG/Fk1n6WXiofKN7hJghH1XLUcSeYIk0apv4NShJfm5s7jdsR6jRiERTPaCtv4
0wm25zDJjI1lCQx78IOWXHHf/mARP/FQNRxaeCIqIf4Xe+e14ziWZutXOS/AAr0BBudCIuXDSKEw
GTdEWPpNs+mffj5mVc9UFk6f6r6bi2l0NZDZmVGhELX3b9b61mmk0PL1mssiVQmFwLg33MSZctc3
obWfko7qti8Yc6LK1jStDRTEN6tqbpubqGPkFXtnjn9jl5hq/GB5PakgqGPZTfBtmajpElXhZ7TA
S9oxvaua9oucrx+Zod1mOnoWdTQDAIfyXpHmB27QZt26DY31D0MnAIENekh/tXVF4kFqgw1bqXC8
XamNgcdiknwCmMJc8Q+0OMk9ZIIXaQ/D3uhr1EBJ5tzNXnZprLK+y5NDx2JsrRZ2GcShtFetaiEC
q9r3khSLbTl4zxNgYeyo1bwZdPwzYF5Xs9rWQWe6tS80fHut8Z7E7MgipTFBBTA86bvymFRCWRuT
9wJcAMSA6T0keqRv5oVzzCp3cN1DRcdruT2JLMhIY/2PHOz/Ndf8jblGd/Aq/nOYyhpnzcdb+Wdv
zc+/8Ye3xnZ/sxcnDPm3cL/IJMXL8Ye3xvZ+48zG9kXK82K5+YevRv/NINAaV4dqYA77iVn5h69G
+w33pKsRfKo7qOx049/x1WD3+sWUycFNa4yFmH/4NkzV/guIT4z2mIKg1H0i+V7yrF/H9nwh7oo9
B8LKFnxxGuKNHuh4hXOFI+mwZse429+kuOeSLU/2iw5pfz2NGAxTM7mMzG0M9njdkiJoGvZpHGeq
8qzyYzd6q7qwoU3jjvFwhyzWmvXcYuObssmDD0DT4AhwUlC72EFNHEmTzRbbte9H172qhF229vJn
xuxTl8Oru2xTl8Psu2yeTWt8GlPyLEY13TT0lhvHyKqgfe7lkfWFuUlsmXCCrMzU8zZU9I95Q1iT
xUUVTEbXrPpmPhZkHwRFOFKao/FPtbxad3OGnKJ8IN/B4wpCVJhodsWUnI1DMh46IgfSrh9vxyom
VtEh+GgSMihTr93QPxG+BI10ayFGSFiFqD3DUjIjKigckFO2RVa/VLUCEKlAO9fj0d+EFjkbnYcm
DhsmCWgClIN2pMztt7raidXgzfYKZfo3qOu9MrYywLgDnnCI60A61SvmlYeoRSnQEvjnj2rdHstI
v0J3aDQQI02/tz2z38iy9KecgqspzNJP++F1QoqQN3SBmgg/5hmIsrOQtFJGHbMSV2s2BE92apyL
ZiCpaQR0meoV+C8KI1vcSp1TiTH8tGYrcVMAuiTKo7sxh/lJ6pm5aS3e9DHfdmN0V9nlnkv7ExXZ
znWrB2TghyKE3u1ODQkgy1OnuwcrJ7WnEtOhT61XlPMnAwwJOsNVYlibm3XVpDwo3lgQ+grSNY6P
gK6QeOlnxRSnvEehLi3tHicpzWMtX/ouwT+QIkyr8vK+G1Bo61fPAkhumZUJeKVjXG6VGGMjtPri
2/PsbK34A2NTiATK1dH0W2zwESOlcCc88ap6Qah5bwNvPLj7hkfJ7G6wObANdT4KLTpWffNSSzXZ
0ZkAxjCZhGKoRAjj2Ac16d5TGV7HjC+vxyZFlz08lU15D33kmsbdC6vFayrYxaLpZHmYv3PDI1vN
QWv3FcijskAmB6ovUZ/0ur+ZpEM4iL0q2/ZsYGwBJute2RWxaqZd7ZmhIMr8dBTKm5/qZCypciUF
j9Fk7yMrPzEv9cV80yYeiSQa2pNyPnvjsgyNkqvHgmbftclrEiLPDs354EXuHntMFVht7W6LtlZ9
2tm3MiF9I8lan871IWuk5K6PjqksXmcTbhtl9pT8DIkxBlqmdef4xAYOo/Ol2OVrrdm0spX+UeIp
CvX5mAzmKSYqvO9QAqbpSohwM2XOi2V6O/qhgAi9V5J1VIhA9iapeZrLGuVtXFOYucO+7OyXVKkf
jIHHF9b5AyW6wV4+aEyBWO2ZXvPvAKLar4b/309UE7+rZnK4kqi4sAL/ZOY1etMcilbooH0It9Oi
w0xfvtDo0SihtHLCq9Syk6jKwAq18fjz4vm3buh/jWV2LQv++x/LV/4oq6lJorj9v//xy6/+6Rf6
5S+RUf7Ht7cEbfzyi0BAKZrOIA1wrEpGHz//BdFXufzJf/X//D9fP7/K31zRACn/f1f06ev9TfzF
Mbv8jd+vaILB4YjRuRoWmZvoGXnPfr+hyQWnYrdtUOE63iwI//91SRvmb1zNHvhGKN0QPc3/Nr8a
xm8L5cyE1WqxDXa48f/xyhlYkJknfg925yfxx69/ISfgA/vllmYh4Xrw0X/iWiF0A1L79ZlqQuFw
eGHIxBbOc+tUTdCVlv3BFEz/alEYHSEaJwxWl9A0Q6K+aM2d4CYfQEn5Qqmm27FOuWCRApI77Qj3
SGt5LglopYCtw6MtuJ8NBfuLjvnI1waUtV4JLtuOmPah48IdOyjxLSCvLABrPwfjJMqgLhPvMe+0
zzLhkoqrNNs0bGQiqH83yBtb/JDozNNcNw8lupqg99RmzeTf2BsSvV1aNtd5AmE59k67loUC/T4u
vUNLFg9rF8IpbSA3mL+i1rdU7UeupbtamLiTiryf8ZaJ79LF3bvEtOEb+kAbaq0jKaeVDZcRGVB7
El1IfT3qyzSZkxJvgDeh2Ki16l2I6kUZw/bSiMgmuQeVp61FBaccFbs+mQ+pW7tPBKokexfH4NM0
F45flaHXLrth7ViX9UnLEb45U/2kiry47ROabDDkd1rdHZtBvJpiuhFKCBqtRK6eLsKuwptV5rKL
D6CtVqVKNROijlzDZOeoygaczeMTi9mnKR4fE6sq6ezAbJFEAxkhWg7NZL6YCUDcejDpS5PhrhH5
KS90QqjUK25MQACM91xcPWt7SIDhLmqZyuZVF5H+yCVC2SUYLhAFHK66pHGDGnjPOlMjZZ8N4av0
JnoN89NuM5IcGvdSFobLssdrT8i+PCbQ4sHtQbSK0vrh5iFxVm7Lops23B8KbRFRuF94jSFkDUx3
bEvhubWQp8XAIGhplhb2pkudIZgQSK7ihkWHURxqERHs5V542NiJh0gevWI6JKbyGE+eFQwEvCVA
wVbCwKLdePqHmSEjquryravY/IDEQNsPnGPQ0ZXjCmtX9mgWtPLEs0ijee2ryCPxvkN3k8HxaWKx
tUIVzc7clHgppXFpYtxODbCyNctgdJq18dkKVsOLdFBN8/HILqY9Icnq7qpJr9Ye97vfFlpzliCA
mGU0gVJRUZqmGqSec6cliJoBo5IH2plYNdIvaP+EDlr6ChfhPXRpix5RwdSuwvghm3YfNSRIi7B+
HovoTUwKz/gQJqfOKUaCbYYX4tXkOs8XtZimTGc8o8MqiQRYznIkrnUwApgYV2l6H0iRX9DJ4vyw
2G3EDS6IaEy/oKjf8sw/eFzTeFNgeujCYQIHih7Og8f4W0Ms2RI2hvAmKrGe6lqQeyRv5J0b+ao5
R4ciyT5U5KxoJG3c4zD+ofaV8H407rdhSsxlLZf5xoRuvs0qMvMcp90itp+OqNmISzeGc2iB8x0G
rBEqGoksR5M+F+PzmIo8gLK7yTU1YsrG+lJLHnQty9YO+y4MgjprolF7ZWOj+J1VfUEQW2JpKb7s
GbKEUcujo0J8axRlgukqr7rXd2tmjkkQaaWgpVaUXYqb/8bt85ZY8fIurWaxFtHyQ0UqG0yFNV6s
IQuBp1TkmpommkaWcDtXIQGjlvV2NmDk4K6a8reZnmZfS7Ex3PlHNxbeBjPa7bI6YSyir22yYta1
mb2gefyO40FfaWr/EhflN6rbb5MUx3m2oBJgffPK+UeSwRwsCD1wCK9TiqBsyG3FZAUI2w/n+lai
/ETDgY6pa9iz2FkPr6VkoztYPxpm+ABZ3zyR0s2AQQhzpqKji+yczc6j5ZAoHxKnrS0lv1PFDOBV
+9q4yWddaq8Z+belq5a+g+snUMVMPV7UsPaHMtvRv6INZbvrubq6m0aFpajF2M0eqv08CZYWvAGo
0BwjGATEWclksrebeTW4+iWdsB/1c9ifism+SMuqFm1tDMoIREmmI7VEfY1qg2zkMG/XNsyyQpsO
9H8gxnX9ANHsYVb7V03LYz8c0N1RPw7oq90rA950kw1Qyyiqf7CLIdCOMBRk8Id00h1oMN3F4LPe
VxkJRcWLSCQ5BgX742ShhYdt5mE77E5aFy+qTIJZR6bNfm/imdCEfGjBG68xHo+3cz4Seumgte69
4uKM+oPBxIg1BVu5hk1aZ2cX9B5HWfVMIUejRuWPjFvW4uqmnXkMO2fe1lqL7pa/hi7U3aBg/lGV
7g/I66h6HQTgRmoiAIB7rrfDYhMg5t7Up7c4Ioq5rc1bLe8fqFtVCIvVI7wavIwEDK8o0cmM1BNe
fK0+KT1bCH0oATJK513HJFDXjgjsGWmgq1bGyinsC9zXdq0SVbAMxGFr1uRfeoQmwB9tr2I2Ux8D
/04DgsA25skryk+uSM6lypdzaq4TE5Fb3xJi74X3mOt3fddtehU5idpfqln9MjqMvF2OHsGIxB55
39ZkwbWSOUECOG/PU4SMLYa/ZZqV40fRcO7GcQv+bYc07L0cjdewHa9UYw+tMr2HI2sjtgmb1HD2
nmVvG9uiETIGR30WET2w6CvvPoH0CTcKNFbe2puuJlt14CxJF0PsEMhObpM0RRNiPrROn/oo1Zy1
jJrbvDJN9KCKCMp5vNpRcgZl9CgbGyNMv4d9fzKU/D6ahp1jEqMZRsViL8wuVqaeaZbvIsOpbhEP
f3oDQ49e2N4WJSlgV5t0Y1eCFjBpwf1cn586WxBg6szcBejYXFzbuNi6R7syTkyINkJt/UhYJ7yD
gUUAL0fDTnbZDWtQAgQN8Z5M40F1wL8uq7WmZR6NsoynH4qvr3YZGjKsWwxXdWAbZmtdHOy+CoYj
tREnIy9uEL2Snpn4xYS3rJnteoenrdyVcq782gih93GdCXNlycpnprIJY+82pIsOrfbYO+odOUBB
YaEnaL2XEHQuLlsM5Vm/PH+x/RAzt5FZcsaJ/2SgMir4LKWSbkx6N8rMNLmUm4bcRacY+AetCjmZ
hgJuBXseou9py2Z2p072Q4c5CYnHBvrlNpzyjaING2JdWPjnuzgj+aVf4GDMczIcRrpW30wKYHjD
oE2fERQ2oTx7i2rM1oQfNgJDxlJpWQPA8H47DuoDhESIVkbITASYo+vdK4C4VyShBVGdRUx25u+Z
3SPb0GOJDCfqwjXOqA0tAAQyft6mclcuCfSiulpxBiEgd3/kqP9JQrGsVb1MqIyOKw+mZRrNByuh
FqqA3hpD9eGYA+EaU1rv1NDZlfb4NefyPmvrvRCc1ZXsMOFZkqDedLGcBq1db7us31ecQEKv75jQ
Hzl3ahz1c5APTJidlJqrT8otGgp0HcXBXNLvigZgu3UB6+QXEV7NOnw3S0/lX21/TzUbRncYrgS7
NasCsewawgpsgCnvuXQwtlhl9MgRG6ijvoXhcVCFdmOQvrqx9eTZsfL7BgIMM6tuJ+P6Y5BGtC80
5a41HHulGvFpJj0UWsg+obARLOSo6ykRE9e5G8LhprHTQ0nZkNrnMCPEFsFMbZExz/di1o+DPUN/
1c6hkM9hk2xTg9wxKUKuYdaGfl3EwUAAGu7RF4aXHPlsADkRbWE9eejmROaccEpcIvW56JyNAboz
tBh1VLRqK8OOH3heOWuzjRxz+CTSX84Mtf+cWCCFhdhXifk9opqZtPDssGPtxwuQ523IWqAYvu1C
3DQ6Y9IBU1GIzcUt1yrgc5cldjtdei67Llk2ha82YoyimCCfncvS442xvmzO5gFvZY+ecxYPpQeM
JUQyUKwylDSjXqNJFwHP77qA25WG73bs4kUySRO4TopYVxkArkbd9J2xnvv8lNjaVZ8cH/GCbwLn
4h4jaTQ6JtIMDCs55p1DFx6eMHgginSQmZSByXeHPweduLFhhbh3jPYjldXzPBDCDDUO3TkeO4Qs
s7kvPTdohopKeNjWSbWWGUda3K+kHfohxZ7bWNeQTaEZZqvCAVBcLX7Xz7hGHEwqvZA46JFDrcd8
9uOSNXcMTjMqt5ywq6a6LYZsP3cOAliVSDak391Q8vCKbdS0Z6//Lu3mvebITGfDAIiY3MfKUAee
MbPkUPIX3pFgogJHrrQpegRUdLY92eGkC7eMGucpQrsuVipwELa7+JXQgYfeeeheRv1x6BM/WzR1
vCTN1V9LNBRDbu2LFvERMkYf/bNfFtEeDTr5M7ofjeoPyxl2WWZt8ZFzUJUvSWns8flgfVd3PSep
lxogmVtfIVoBau7BMmMejDryC5vfYcHnrqNCcwgAsY1NZyibkr2RhQKCN05dx714UClCEiU7s4+e
1nMNIwW9T0g+unppeNlgQ9ZkwmxaI952ouZqi/wkLw9o8/wxc89Cy7fCU+9p+25TVLbwILdqmxwG
+qvJHu+ZM1pAd42dzbBwGjXsu3gaUet6PBgZ70TV+s04vlDr76wZ3Co3OqInFmQmF+qUdUehRWIt
Fe29TZqAbeAud3XfVElJjqm4oiJR132F97bI1YG8mDzZCzWL7yy8HsBQam68ggGhMmZnR1FVdn3u
e2FE/OhCvOhlz0JwoStV7zLn7JTzTrU52SUqW6yaUTJcYJ7IdafMybaM3FdT84AxNrT2Kjovlp87
XaXQqJGIUn+kvgfjy4zMzWgTNCLtwg5MOQVdfOylQmZnB8MwOxPFt5IOkb4xyU01RlPMZo7xOLra
a+cuksJ6b5vGUcSOj7d8Z0bI53QLTnXNwYF9kRW1gnICEWhD9gTMm5L0xAZAb4NwaKjVGydtmKEM
6RUrhR/H8RUKDhq1rr7p3N5lZUlpYw0bbX5kmvDJJIjL6iOvKh/GyXeFWGWU9aGQ6pFwkQ0E/j1E
RbHHTf+jh/k7zkS9m8M2rYttFec7TzHfPSyIW5TLb3h8z7MB3iZOblHb34ygFOpEfqki3vHpNzky
mAuoKdaHJHGVz9DKtkPfG2s8DIGCWVGNxJc+IV002aMilmXgT37DfVe33m5wzduW1fdqJmNm64iF
GjMRsem1Ozy2W4BS8HfKndQkTb24pqrzA7sDOqlZs6AG5Z5foho4Vm0k38aZe2/C/7Em+7I9tmZB
3nPBhNcsDezgLZLLKbG2GXvRbYIJhWDmEPSlR92sDa24KeekvKujFhVFhoDAUuxbrWlQsIAz2XRJ
hS6wVJFeOExQlNTFiMhMZ1MaaFg0Jul0KDGOrdTCz0C5MW66dlpsAyM4xiVgEokAdbLWWmBHygrN
SIo2AAn9xhUKS4LOqoOpBtOZurryO+rt3xrp/gvD2u1XeftWfMm/TnT/J85qXear/3ydev/VdH/e
pUIj/MegVll2qY6jgwLUNEOHRfgnTqH2mwFE01I9nU7T/PM+VSGbQlsSnfmPxmjeYKZLpsUfK1VF
c38zTI/YCmKxPFpy+9/Kp1iGxdV/w9pISEZ7b1gOYbAWOwCUD78Oa12EZwo3dB3Ug6r5sdUWPmKj
Z6W1020t6mc5g01oEI9vtZozE0vDus6Y6DaVgvSKDb6dmuMm69gRuMMqlx8K6M9ANN1FVYyDM0N1
cj70Bt2NGm2yqHsQevfd41wA1BcAf9lioXmZDT6NMSOONW4c+jALi2MaOj6THnoG76nHvIPyxAZ5
8FRMSIJgKgdtpmw074X6n1kCgOfV30DO9L/+aHBsAYlkCw3uDJrkXxHAwtMioOUJsgpKgjWnGaGH
xOv1x548dEyrjITjyjxaKlvFEd9dZQdl0n6xesbqHMKi9kBftNpw02dLyTNYDGC7j8ZUnQOzpEhW
xqbV3c4vKw0abYoUS2+2IGD+Nm0P5uUv77FNwp/rWkhDXV6Maf/lPbZ0Lyljp1IDElRRWVf2vah0
miqE464tiFolv5YFXBodJKgJp8AD30cBCc+7P30y/h+7Ae/34O0/P24wfTTT5pOg2zxvwN1+fdwS
UEdznhR9kHnFobjYqjU8R0wC7Sy+xq10duwdO4b5rbnCxKGjlEXhl4VGFoy2d2tb7kz2BYb6MMIC
MQi3Wwr4zk9iqE9R4z07eYvBW7t2Zm5c+s0w9OhZUMUFrUnq9GjdAD1698a4wLsMDwuZTvOEPb0F
Y3QSk3qXzrW36RpcUFPm4r2Vnm/WVbdnBLiygPygISxIPyhjdZPDPp4BgQAyfouoVVEQPvWzeiDK
OHy5EXqbvC0DQDW0lJXWRtV17ObUF9At8q7UHr28+agr5tmKi9S/lKwAAE75dRx2OzdD/hQ5fCga
dg1+u59r8HUhTykdOcDGDrotDoYygyygP0YahIcOTNraU6wQEvTs5zb7E+Ig5q0zI7OlPXsbazO/
kdZDq6nDVdwxys2PRd69jZWTnGwXinEZCRNM2o/GasXOsGgli7Q8dhhM1lU8Lny1NQnRWnKWIU4Z
u7c3bjPehWMq2YQ7XkCQL3NoooP9Qc2uFvNB3w2NmRpPlkcezhdPr9dMj8WxMKHesMhfs1GgtDMs
xvf1hX0BNc3iqflJlgdzEgb9wMinrcabyrNrSAMqxFJ0h3U1NpvRyfaAePqAngSxV25MQT25RxfX
aa1E2lszMH4wrCE8OWbWkwxN1azqydGoZ3AvdQjroSJDVFTZse22nZpGVzWn6CvVFBNO44+yr56U
BH3XzAKdbbsdbij2PxUEz4HTPXDAAUlwbGudNj0qsQoDN9gEGI/VMeK5GayJrQ4tF1Obu5h+dsPI
Hi2CiqJTWiK+n6O+J+jhtupgeHAfbJ269+6UWT5Mg31l7Htb11I+J668YCGFZBBG1bYrBUuquK8C
0Lg3k6FCe/xop/A9Bg3NFLgh2mVg+Sx7+yILgj7Lqmg3lDnfY+mu1MkNT7liQAXhZ9FIcE0ADMVo
ojfUvvn0vMYpL7g/hQ3RGAoWnURCYHBCv9bHYetM6WZMG3JV0GGuVcQem+UD04Rw4TV7WcmHd0ZR
MILqWqzmZR2y5ZD5nT3pWBmKHtCTqP1BS15aZ4h2HuCpORvdwJjD6hCXbbe2dPMm6VM0Z4nx5trR
dFt9lq3HMLujdjEs5bOPoXahYQtqz7wbkbdh6zvGA7JSWWVxoEoM1UKQtIfC9MXV8qu0bMAROoUz
Fpl3T0mPozQOiLPRj8baEFg2UnfAdVRdXXqFw/pioADYqHl8bmx+1zN5QYVq+jnkhS+6sutMduw6
G2dxj/712KMJaKyG2Fm2qTxYBvP8zjrrKs8b8a9bmQL26Uf9TmunE9FDRVAv8s+etgrixXc6vGQk
kkMaWBru1uJ0E90mmgDGmdJ5NEZYI63Dx6DmqyIWxR5TEpC7icSxDS0JHUbBl4RsCXX38lGdJDlz
+rVFr2vOxo1ah+A3SK2z4SGs0nF6Ge1pXoXmhNOXTG/doPDFn4uvv3iT0glwXcsFWfCsG+5HDmXw
sYvx4wN3f8a8cefk6aZqtDdmITASPRlD2sFUZHnL6fOuqhM/RsmnIOsewl7XCKVZQJV5Pm01BgGO
AhOScqjaAvSezynPN49i8eKmQ3Ewlj2YF2qnpBq8YAAcs6mKXvXNadrlfbfTxrY6QdZ4dlLgD5Wt
hKB4Pjt9QOmDbvNejO7FjivQjJlstqlKsxBOhnPo0l5dpyaoRR17Va64zN7GAhOgMfgx08JBAO1l
gLursvY4p87y9FMyx1WpvbmegnAEC+2yOgxHW0eaybWeygfAoNmLkmIYd89T0XsfpsM4s1MmxIyz
YuKvlVs3csOgmtcuxYGPH/cuil22kzXtko5JfvywKvXdzSI2tQhX8bIFbIZv4YceZwvYs3UX6y5b
FcWbt2HePM1LQxLK6bXsW6heCzM96lQ63J79jwTHBzlmq9klcQCgIO3SfiITC97tyFIz9/Roq1fG
g7HAyFR681qX4/NsoBtNiS7aerd4AqJNXxZvSq1WHFa5sebZgsvfOdwOrvsh42F5XQTp6VL/MZnZ
be+K4WhMZo67vlX3GXa1xTBYF+mWblVnGEDxydecQPT1cKPsarhzYzW7ZLKYT2ZUXTRTyS7G8j9d
fhsbbRjENqFcoin/+O2hnVRKwoowwOUvqkCxfKfkGyQ3Ayu0W93//LPkdaGEkuPTJFXsZs5TO8r8
1pu85LEhcCHN1OGFQrvZq4JZQ9lyYztjaOyExoaTB7zeEEJVsr53D4DoRrrxWK4Yg5LRHZ8tFsiO
ZDc7SDns69F5Cm2NDo51HnCJdlul88uoJo9hE9p4BO0sYAI2+237HOqcB9mIursLGav1aaAPDead
7FoinwZrhoFEFMPFjgo/zjDeKGZz0VGR71rzswqbZwCWdPuGoL6IHlLJ9LMBt1OJhgzYeVyBNGcY
M+vclIR3d26ZH0ehrpSEpEkkAfetyNSgmB3nwM7oYTb6u7jDG9NZ6VefwMHXJBDl6atzMnUN3Yxv
xlbfuUvZXmKnwT+7MfonnqY0QCeCu6hmNZfmarTmDP1GFrbuG2SLlolTxWDt7If8Vq45u8hmxzM0
6JEjttldiRLZGd+9Xhb3sdN8RyNRmWEhP8EubTWMA+tp2poJCXLQmFgbNkN3Rql5zrKo8adGUU+m
oqIdwPCGl5kks5kXqReS5y6vTpmedRfA/48IKRheN/LbQmW+cd6bKiK5HBrjuirhSNfMrEfno+8d
LkB4BDd1lr0ndmyvvSn/mlFcLsOecFWpEcSzlE5bWpntjyk4LUdt7o2ExRSKldpv+1u7VC4otd69
uB/8dMxL7q78s4tmcYtf/xklNC5n5N75YCcbOy8/0yVBCdwd8++Iv0LOJaWBS+hrpBor3aDGzZJ5
W+XOHcRmb5uP2gN0Zx1edHtu9bE9dg1RPDygM8MOPHdZ6h56A5R2iJuyuiviArSTarhICWDj9Rlr
Jz3s/LTBWNNq8D3SxHNuBibjLKXyd5l2myS3WH6afM7hQtHT4cpphxigZORQMFk964NOfYuBJa1s
1IoGLvrQKpvDMFuB1DVx0VuVqNR8w4GLk8euxG0ZDYemkcaNa8/zGv7l80xaeVd2zo0ympvK9MIH
OUc+Jc7WMlHIhRVjGksn6YcdPoguFUGloQ/4Vmzyd11WKInlVOd0ySSsGLnvIhT9a9urMxyqySmt
03prImDPB6SBjhWf+Dnnl4YRXKZrOWa4guVKXdxlIyggouzcjXSZedlR+AKsRT/AbtMP85idmhbb
qDKxDxigTLoKJqc8ZZkSZpcpsXF4QAcGp3jv1Oku1FgmDZSFAUQCAZhG+0AFHWFo6u8oO4Gltsml
qePmVvei21iSJlW1yr40sn6jKuIrdqb2doRD7ZMBSYPTu+8aoUR860+VGEBbMXVaa7m4ZLAGoQWK
hWP3WI5oiG2DuKJam5INHgO4RN3exTxzP4vwiXEDTgAnQsqXKcdKswymworie2XBzDokZ8SqhUak
5Mjjk7YwWCLE0K5Zz1wPqsAze/R0+NF9ywbYAKzWPSoRy3O10vGEUdiPxgIASrqTx+3GKSxe3Ql4
S1cS36SILRgNuJGywvEOL8WpiPWVqCBWwk1eqthzLqE97SaRn4d+ZkDqsY9r+anGcvhIKQko0Gn2
jH1Dn+qjV8QoKhjmdvEhmklRELqBJaJ9zaOgGjWeEQdPeWdw8qW3LhBvjGkpfkBWbQVfx9HB3hkt
vMDF7+XcqXLc230M7GQ0vmSvvMq0OOozAgAQEyCJKNb00q2DdAi/Q+PMQwkqszCqg8IHbFPD38Un
ASdYJvuUrwV4PnqCrrJKqWNupGq9hSHYkIoLpUeUUmTllyYfciSzxBYsG+9Ac9Nghleg1gurydHe
PDpuDuqaod6MaQg03lI9bDujekowT1iVjsFyXCVqwaE3MxRkRvBE9lZ05/LxEnjsLB0duRpY1vKe
6Zz4ZqKs9QhG20RmmpFQhnl89oiImWdC1B13girV/0j0Dq0OB/0GhFWxUpxzPFgPnrTfiB9GDuY8
GFmGyyy/WvDKQ8u7RdKDSb3esya/QAAnSgd9W4Y+DSPsbeNmz5Or7+VoPLRW2K0Qma+7NKHQSaf9
DNK2Q4qzchRxZab1M69pq+BqUkAcrya4oqsEfCJNO9QU5Oppd0dqzzVE8qczDg3dmuy/hE4fNu2U
2/Brqt1YJm+hhUJWaViHAfKO8POuRrs9F7wMZvAx3hM+YG22b/P6GLs2DNf8Q8e+pkm2LsqXCiyG
2Wp6HkMiH8ACyDVMAYQrWJXGCszZvYnrrEXFOMoOuomX7lMdFHHSntR42qe2glumaiH1UkquOm03
b1POYyPFSo1s+q0zrX3kgRcVpQv0h9egCGxoo9Xt1Gp0QLd7fuic6rokBlkoNwP9ehQfCiArnIMs
Oo0oEQE+I9+iOiMd1RSrRitfQxu3I2JrbgV7p7UGanvMoWvdBRY+zz9Qmd2lSYWYDaGSRCfFWoZX
kZ4tHjrVsxlHfGStCTcXcRcP/byxWrypdu54qzSztLU+EkWuWcm6wguMFMmmjyGniahlQF5ib8Cf
CXKFRDrSKGSbfBCXdCKsGeJAUt2SxLVVXTPcVEB1/pOo81puXMei6BeximAC+SoqS5aDLDm8sNpt
mzlnfP0s9kzVvHS5ffs6SCBwcM7ea2dpzbVe25F8uht7vEGjxcCtSrA0MnsfbMsvTXGMTAOcpIe9
1o7mdUrEKfAw5sRcW1DDhQClpr+jqt8DKjfZ1UzU6Fxg8QU03wSHoi7+ELOIJjsK4o1pofscZgpb
71sbxoM24udz+wYNTVUQQ+DOu4h+KK+HS2PFm/20dN4jLHzE3Rm3tqvBMJa/pMq9YXBG3pDLuy7F
r0qmt5IpKt7WeBsN2l83iZ6jidyFTP9qZTivp5C4DjK5fNBEwy5X7huZRs8AXwHlSv2zqOSfuioI
HXJSNPHOuLUB9hJ4Pb8YNgGmk5p24ZxepJg+B7LHQaDjaLWM2zToR4BoTx0q+lJZf7O87Faw52bf
mdAVmoWzbazy6tTfI5cL3wPJ4ptlvB9NzHR6Oj+EtbpaeRMgrPsIAuE+YuRNC7N4QbriB/GwJgDv
I+kYA4ErJio9zJAwGfAiBEmYeY4Wr2uLNV7H2f6YUWjsCgSgpgHFvUXMQ5YAo9qAUYSOErVxQBob
iPjAMohVqREDpVhQOkPP2RW/cVMXCyMVOJWdXOswlbdgme9Ejn1NWGc30b4R9c5ID+bvznbL9gaE
ZM2pCdoqdZsbQmjo540gMpz0+KqsoIua3kfelN4DBLHoxpsH81x19vHfXwVMKFR3AP7+/bWVMw4Y
vQQyJT1/htN/q6VtbbFpkGgKj14a5vinNAHvz6C3DKPfEHCy4AJs74Ub29kscYUbfQyxUMj8Q7DR
uYxE34JKVCckXPi9rS7/mKaIHZWY5RnVJY0NiPEBSsobWpZTAzrhmVyWd2kF7aUj3jfvs/Ij1UWw
oI6hFwDY+6hSB2hn5LxMpdwloulOYzGPq2n5rrKakjWGf+2Yxpp688RXqKrio1gkblpXMfHuiRYc
bReOcYIYsXP0F0VY+sWqkXZa0K5erbwlHNqDTj0M5I0Mtvs6KqR8Ex7jiEEp7F+93SsjfhGTfdXc
nrJjtt6DODwK4HfX0dEZ2scAw3qOdruZLrHmtNe65VpijyCJRYWuhDZ/eDZAUawcvBbmkr3IfRFH
ccMNr6dgJ72svQ2z8IgeWopgw/2KyYFZ/funQZsABR/ci2fE6hhpqIu7tAACX7afSZsiq6z0p6hA
fqBwfqXK0zejHBdiirbKPce4C1PhAh6IeB7Jj/wAnxr6iqw0VJNJvM8aru01sJcVdbjNrfeU0utk
f83ESakYmkJr41ut/o41C342UXMor7yT99bzbMg/1oJk59u8OgQ9LSvkATvssEmm9CirNjm3OOcx
cPl0lWnSREZKfHaCFhDH8AYt+DEeQkTJQL2btP4VwbwpPTmsVWIgMJY5AgB92hVwRYsm/C0UYh4B
D5AAo+oxhgE9Fc9WQuhRb1A/tFa4TLILE8pozIEVDERAERa6m0uYYYQFWggk8LfXVvOAhqu/ipBU
vMktT1nbXuZiJILOk5v2vSzx1clOOfRrnb1b9Ud7omgOw+bFKt29Bh0BHMLwOUB6xNk/xA9T3/uo
z4utmJecywwygdNaBy/SfkKC2GLR013M6Y8U5qZEyYFo20NbgzBVZ+BDtCkSzLnv21VoesVe1u7b
FNUxuNhknWa6fhPzfBjm/NUybeS7ijgfUCGkBUvRH0jhUGtTSObtqXxBAHcng+yimaOGFL8DD25U
j30opqXxGeyyOf6kDv5gRj++DvnwiG/gE5mxe+hjm8q4QSLosYEKKjKyTKJj17nkD3lXzOq+DCtr
Z5MFu6VzNG5rtAKHUmBGnkTwGBbct4qJUUIYwsc1yPRbJ1VVnlo5+E5iYPxBc5BhlXY6fP7L8yLz
g92kCK1Ynpx8dM8rSk0iUwc/zRaGqpYzvjW8LDy0FQ1RGuVcVux36S1xg43GQR3CQCiCZFeydDGE
NV151BMv2Vpe/6rJXzScUJa8/b9vU6adIpKKWOm+sPcTpXgGSVaUx862cb1lvRXtRtE9GqPJSx+k
+zIzh6NCFpGtunjycxFn9HUQkggofLpCkkAHmHmR19DnDJEbaPSamL+ZR235oyvYZk3caZpgpIXh
vDy2VorqY/me//2rxvwgczJrPWSw0XoWhNbV0c4Z50fZDeduBCMcNsmEsr1Aqi14XPYu1TqWJBwb
ZXWhTITBYT3nRfKdj39gdcr9WBvppm/aSwm9Fxtbt9d1Ui+SbyyJiGSyokYe2PC7F4t7Leyhuipo
4p19D/LxOqgqXikBnzcGw7HSbfoIEA/K3dy3H8UVAmyzlcx6meSPa0Pa1TZPtJ1LcxsDdCX9vMC7
YJvzgdkOaJt2fgsTqI95KLCgTv1j3H4bwrnZtCXDalHPuBermZDgg+eFD/CTu+iBNTX/6Tyz2ySi
fu5JwkHv3h7p8HB5mFByjqVNI7uQ1arBX7Pi2c42QQ+Z2JkoW0dtPHvKOzXJx0xS+ioPkjdQtsUK
uxAw3JzY2tjEa5L9WClRAi5y+jSExhFq3IuDYdjbA8EP1VBPK25Z0OsC9zUrWjwMs/uQ9sawmRrj
4OToNFt4MmAqYc+Uk1iYA1CDWRnFZoxaHj10PG0IWFi3krOaNag97kQrFHNN7jIDqM3ppx+G8MRp
5K3YjqBh5M+VTEF+J6+GXhB2Yxgnm9cv6c3kEVpX6NEB7fQAGVxHdFeElm2wHeZHYWWTP5Ujpu/A
76NQ0Vc6cc+i1+yNWwOzhWXkrC5lrILniTmjgujiD10c+81SHVvIbFYq1UzfXQDwsYZeOBhZ4bhg
V0wd8dK4+9RFsEngbL41utl8cTjnmARwV++tbeNaBvl5zk8xvMSgiFBt4kNqhxVzfaLZ6uYGVs7Y
4lH0pEnkxzbPreEUYLKD1qKOKFpXFQmwryomiKcFcdCiOvNSmt2dtDhT4Q3V4DtXqs7YRLAZm9ky
pjcijYHtNdUBliQOhInQQSKaPRPJpNmfVvAwALVYNyX9j3kmypwkmzfWPpkJ76Im74h2HTygsJwv
JgTDyi9KrWULgkyRJVa/s5vxl8gqNNvRSMAgKJcwrexjTVspzWosx2hugjFtfNdDAti1Vb6H1fUZ
NGzmXUFvyK4KpLhTnb02RbdONNe4fiRFFayNlIGKxcw5w39bFCUEy+IMYIUse3bCtQMIAdsC0Kg8
Tm4BN1+/LZi1BB1/oGSk3ETWqLz2DFqRTS8NdkbR6Lu5mNjL/n2uG8LymLZqOjTGY6U8CtJ/n2qW
z//7KCZLDtJV8JS6tG7+fV4rh+L4/79yqDFRpQezCnA7HKscytl/P/z3D2sB7gCaxEgsQOH977/8
98MiG06OGxNwX2a8x1GCwrUcwST8+4jt+o/VJo8IVvUdGJ2HSNOK/axcGLug0B86MKpy6th/aPSg
4LV5HikeqrwWkPNhc3hzehIWpiknGNG4N9qXQ86Cb1ozQyHi0QcnB3Dk2C+9Vm6zKoBr7SL9BUe2
oTH5g7lqV/ddyqMUDeuwc8lNKgB5oQ4gyUbOVzd+cmFcLwB9jiSnhj5E2cgxhplV8KgMpt2TXoBQ
rq/FO2DB8WwE+k9FAbgKO8iDmid+QKWYmxzZLFf+9gD5C1F2+mSOsgWWyENq4fCd6mHaDoLfSNXa
IU8knh1Tpy891zs3JWlsGFbO6C6qXarxlP4J81c4y4H54+CSIxxLQiDOUWXFWhXfjFQ/aEH9x8Oi
zVUvWCsaTJ67ZGcl4ROpJTXnkiIol1C2MmtOXoTEzquDM7dol9IDfibLlt4JCTCok6lpqNqY6lE7
AlNB4hq1MH4COwKDoxMOO59LyqbT3E1/EQQtJWDx5RUsWxQxL3EjJ/aLAS579Zam4khGDF91CPpN
iHhxh8bm1Wtxa4hYgd0KuEk1EwRhoHJpPEY+YSJWD0YtGCMaRcuyrYzpf2uX/9c54ODBU/e/z/xb
tf9f4coL0Z/rtCyWJW20Lev/3z/594dmDoGP7cWkVFMeIggxP+euvkchVm3aCnOcx5DQmOtgYwgL
zEIbr+Mc+Eg78+zNAdckA1nrQ2iah6hX6jxkxUXvgj+tpmtH2XMqgQygsWLpalsFyV5INi+nHHkq
aOxc3BTi0EyDYmNFyiVNff4WOeJbQM4Mh4b6t62/SU1Wfo5HCr0ERKiQW/3sYJZiUwW1y702XtL1
KvNuKwSzZWFgwCrEX3xN+qaQ9d8pgq9kIBJArhHsx5m1OMbzQ8+gyW/y9qXrrZIWQE+1llfDVmvG
e24ownQyXu55BC+QCp2eadXSKYDZ4me1QnOPEraF0bQmhwcV7FOffNHsy7aGhlvOGvbWKCwGGQMM
gaaHrmcyCjErgFifkVcQxgczFNsD8dygdH3RjtVaXmZ8fRuySKfjZO1lTtXDE3Ud3Uk7BgzEUE4P
6drLors0FQazEWWO1WA15IVFs+yZN62A+lVFhEqBCubpCGFAob/yYSg6a6JZ8j23p3+CDwZfzcYm
cWxbRyP8ahHckQvnO8NpEHB6E0LCkQKbOWDcrqBACWQW9CN1XpGISzI9Qa5oXvGTcXqsOKbv7M3u
sS2Z9uIgenGGbC11FIYF7d6tWee2PxTDI0PZYjUDsvWVmjQfLthXYtSS6U1sMLQhOCg0mI7Bh90I
jss8ks5hOhiA0EN3nnhZq4mR/3DAkMHwdkhQsQY2Le3K9BkTD6SshKxPC1yYmRp7SdQM2UjFmV31
u4OjeBrC5D3W9GmrnE/ufQ1vA9hisNitEdxpbdTbqKUX1NpAI0oWwpZsp1uCu4omwWhvwFEmWxOe
7r6yUpPLbb8V+buRhq9EN5E3VI5nra+co1cW1GWBxZtZFuUWajbr0oz3Q6GiTdrBFRbQBud4/oYg
In5k9GH2RFQ3utsckiL6VdwN4IazNQXpvXJlAbCx+huIutvFQZCuCfsp1/CxIyCMzK6VpT6YZWRP
BVCMvHLzox6Z1drGwVx10XjI6GPkQ/BjuzlvpXixKuN1imamV3RqOkd4kNoVg0HeX9em78jz9iol
vdgsj9Yt1UEeZC+Gi3gI9RvJLjMHBEZCdj7JXZLpahaH5i7HRkZ/HjJuUBq0cKnZsPfBpV7Wqu7Q
867UlUORi1JCZuaQeZJ5yuOoGWeLvspBgBCh1RIzI/K8u4siwhx5JhupnlvQJpDQgVlAgg28Ol+z
sreh7MDEh9BfuwzcFKKZFQVTykVXbNz8mlgi27YxcA1zpuGPo20NLP6HwuCkca9ajdCgNWa4SIcV
koIu8pjknxWHmlEn5XogbGzbeum7S7jg3p5R7CGZhQ4DsG6v8b0mvZtelGCDaydUHJb1AHwRZZdy
eCBbo4Wv5/4Cgk4SLXymBt5MhlmtAAs6XJt5HrII6JzW9e0m0ihZyX5j7SHJbXhEmrrpfWmR/G6Q
18tPqKU0n/R5paG3P9meInAlnj48K5MsARIuJSYKf+pAYwM8dRgVYO2zquYEGfbcICiFlFWhREGa
1Bn1l4VskaBLPVMEalQ3L3Ro/7tBsi7ppMB1oa0duXKlovk62+GhamhO2rHT7NkIUXtHJWcD2ifM
BrU/OcQfZuwlLrafWHrBGiz3QszhLYVtHflzFANmV2I/JaH0Z69ANxkw23OqnNjD7t0dY4XECgp+
p7A+08DH1GR/p2LD/OzBlcHfpMEDmOlIRV2Qs2WtQw5FmkVItt1iHaDV1W46G2y6TaM5QoI3N5ih
hiHVmU8xo8PUh74DuVisc5HNaG5G7niqGU3wJnKft+Jxr9L0BeErLRnh0FmhXaGaD4ThW6P3vkLY
LkGc6TvGRALJGxHP0XKXCOLqBDqeoOnhSqpuz+AqQ0+OBCmUyaJdjegZBNWu7fQ1z0mGmRZzfqsb
mh+DkGUc3h9qeAj4cZw/TToZJ6CUvMcuHQp2R5NznZbaOTez9gAGdNfWStAVyl3a5jBCUkQxTmP2
xIrzgjZqYh/niIch5guuy6QNEJdg0iHSqBnJ1YLDx7y7RYjH0IMQsM61fo2lHpnsTW5xzg/i4uZE
eQrGyTtr+fesw+Mc6Gs0D2IVjhhZrfhpMLS1dOJbt/hK3aElhJjclo3loDIjgRubMKNZXE0WpoeZ
iBmkFmSvWeJaGfTLWIBbk3BL1aHuasyi2w9NQYQGwqx8InjXLqE1zRbcpOIUYSEwq4DRb8EThx4K
e2lNAIWbYoIckbEy+MMwXJqvJoDPXQSOj7kA1cBiVHWm6GUm1ylVwbRR2KbmmMTOeIiLbe2SeFnZ
4h4Z4m1qeObha7vnyRHnbh4X8nr+3uuxOCNIw+BMphJfyMS7HtwAIyBRyddVrMIzrfdso/WA1xYR
Ze8wqR7bDCg9BkLG9Uylw5yPmnxv9/HbVJVIB12N6EEdXDlR8DDFyfCYI3/gxrvWMe3obRMuQ0X0
zh0uQwbwm2hMQAYP+V6EaEOwDR9675/s50zekFwnNgeIlm0SM79NVb2WIvuyLbpCWl3S1wrfeqNn
M5CQkQiLYG9ysm+KmeRlSDvDJ3gZ9KiLG8FwtXsrBtJRpSc2ucS1bYJik9qpSVufjMx3cr1emyQd
V6WbH0SUvI49JW3BJnEbLBfaAoo11o6Li02vHwK+l8MR2hYWxyoPXDphV5CUSpFn3QAMrSnAAr+C
0Zv1dncRdUYnRVhcHMriasoOSuFrOwRfedr3+8Ykeq5GSUpPqKNddYzatVHTfokEAAjg0WQiNfpw
Aol3mCUWl2AkPaeepxWP+SbKFCPbMkWua7d7w+zGQ9HG6N3sCEx6PW/7ktEcPZdv3erX2VhPjyXs
zq2Xj9g0tIiOStl9Q8/FKONWJzMzHL9xukulKMhqmuFkwuD0IhstH0bdj120RH3RPaQb17ME6onU
5TpS7QgYxfMNu5bq3yXCks0QpRdWuEmMa3ZEbtGavHKD3TI+eK5yN7zUE5NInbGUnv8ExRQQL8Y7
NhYoI9qUOLFUgwPdiJB0oaTGA0WYYFMHvHcxF9HilayrZCPBcfGH9qjRdqYfHtq89s1eROoZ1zpT
ce156CUqR4CIA7gIB1tj4VY7CM6IHGMrBQmFVJfQEZ7taC2nRf1qkiFENp0Ye7HOFDlxHvJkURqb
lD18pTrsOVloHJRGyNYU3zKd4X9XEEjZX8Ne3vmK1jqA82hNdGBqEC50n/L8ME1cXftEvTa5do3d
ZciwLYHZ7iBVMgRdmjEjnWzEj5sOZ5vfVp3r1x0RA3X2rAHMDDXrHdbtcUq8Xy9MP7togWkjqnCm
T+mlj3bFQUUT+LXrw+80hd0ANJancHyvIw9qQa/TAMnOUM3OFYTMZmYndTsmkEhitk2aXCgOyy2a
Bxr+OLqz6cHADjvNJwU4bqM73GwoT/fVkAOVsH71ZnmTMnuA/ZKx3NGwbImPoFg0WLXBgXFXhfAJ
VTk2QVLpfxtv5OgY6y8RTV9O7e1SnYRfMic/JuR5POmOP2noDRr6pDh76mjDl9s7MnstnFlcEMed
mDEOO8yYLuUiA512U3XUOaFnkq2WLPt3A09/vBLctFEoFK3gTzchhOSiZmycNnod4l47eVjUVgAD
1pHVJw+a0f6hEe0zc/p15kAcWlDA7StTvS2H+183GNdu079yk5s4JcFFm9PR4La5LaLuE60rv2Ac
032tmnzLnk+WJ+l8eXQZUwPw50AntIKjEvzpoekSf0QipNPWHF/khu7wKFdO88Z9v17lFae2ogz1
LYccKBfdes3EItk3stmbhIzwrXBSeugehqA71rbA7wT8IS5ruDXxJ6tFPxRVLXmsEXUEM9qm1Lgu
C0WL56fIzWzfjOirGfTwJrGW83AbQwuxG/N9pYK7k6MKDYKV3stLPWLihJj5qlfMNpqa+oXoj4z+
CJpleqotHViTYJrVVGGJcQ2GlOQNs1CX6UjyGTEC9ttuXGgAuymmCAOGRN+OKK1Anc1u+ih1Jmdm
xVXL1fEELFiOh3EpPKgpOY5/c7gSwEAZ+6DQO6Nx3+suVwNlZkcEb4fOUhXDMHddN9XLjLENYuth
+Y/x4G4b7UYEGQ3RIL/qkfyFePKc1hFm4Gkhjei1WqfWMkTusU+2pEFMHIyWQR4wh6M3ABf2mHgG
OnQwbYkvH350DyRPGtVPc11yz7aekjD66vtM8rYniMOzeRsayeB3lnjoSBnZyjp8Sa13Gw6oHUzX
PAv+FnXvruKIDvQ4h7cCdZQ3pe/wxqjToxSTvfJno0n9WQ0/qlLveTdFm7rFMEiVh9KR1iVACPov
XbRxjdPMCHZnDPmnO7VHGUFwaIPqkOOCQuBUU+koFA6VvLsmRCb28J94Ci6QG7+WLUvhQkdNuMsT
1NJapK5YEduanPRm6SbNvfaTdBM6av25Y6TlZ5qxDzKH4qHwFiPPZZQOPkI7vTnjSBFffrutnmCl
pJGEt5ub6fC3ghhj9NMjD9zFGF64BfDmNsKirW79Dd3qqRFus4Fjf+kF4GRB5ZVHCulEpP81l0LY
NahRGjbG+W8yWeamtvtr5+FIIWMHTg8HstTAuUAxX0Ue7YmMq/VYvgml0r3Ru69Db/tN6nGhXUpL
bXgqgolYAhIWIy6tTBQavoAFjzlMXsYYm2fQ7tC/dIH12GBjxyk7oRUIEcoVwScO7U/6OOglq0V6
UY1bw8EAQYbUPRBsFH3OJFpER2l9E0uLk7vltK+GzHqk/bLGaPrX0+f3FGSe3znBdVknVs/knNvN
eowIdTcSIrwjKJOVMB9Hxo0R+IdV18fDVpI9lZhjuHYxRm/4xVPuKIW2k6bDJNzaLA+IcrCut5Z4
nuOch5K2L3Z31lPwrYaAu1mPSQBWKJpWXOHucsMmQGQkxtLambW9Q1Ng+7qrrgFxsxvmsOsejVjs
bvs0PUfZzJ7pFExbA2uddgAGyob8t4g9mQ7tSAVW7GNpXuFwnrQcAbIWvRYoDXFpHhAl0OHm53Yj
bxfp2gMjTTjQoryJnD5OKbMdEdQMXtCK8uzTF4RqEhndgaRrv+JMjx15lVP94M3ykV0FOF+7sp2J
fC1yhUgs7w6CJBS46REXOfVkmhEyWEKAVxlCZpvrszmkLzkj6VK1x8iGnxZMDYHhxUFU1lmq/IT2
8BLPNKBbUWK3FWpDPLpOYd7uls1TGPnbvxex0RvTL0t1JoxmkxCvW41UvSR2b2WKV3sO9m5YX9Ja
3XGzPgfJeB0LxEXptHU1AABxLriGRnwbh5xvr/zkxd93BpyIcuSHKm1UwmHw1yDxxLUaMqYzgrmD
fitt8RCy04GwnXaR3LeWDaRg/kRHv8zTnnLZnRH2wYVChFRu4tDF/Cv/avIhz8wLkk7SyPNqD53q
WCk2GdKhaUqHOg3zilQF7cGwckRlHcfqMnQhMntToR5beX23Dcts7bTjney8JdrqILVog8kL9Mz8
kwSsWEFeZZHZD4VyPswaqOo8ZPeQSHVaicFF0VUwJ+1jdsxFVKI/LlS4ZMZZk6bmuTdzaNTT3bR5
q2vbOqSSgZxqA813A++pcwn/RfgOecDae71378tf4v8eJddB+iKcKVxceE4Ikl1m4YU+nI3lsCKJ
Ea8S3ULPqK6MhL+KLNnEkt9E0ZSxa2+jMnHDtRetKWlfbOGlvoMOHzlGuifYp/ZHk01aKfnH7CkL
DeNTpL1YIe56J/GzWDHW+oyRqni1c+Yq+CYK8Z7UP5amORtPQwmcMKoGYHSxympv+jNGFjgjoky9
x4UZALGToORZpogosG1YcV1udEk0hRnLp1ggD5HyQHI5vwSglql7K9X8Q0jVbtFc84zS7eWxSC10
hmVgP/c4aPJWC3fdaFwdKrp4nE/Y0A5ZSFqsZ74W3rTWjaOtYxo3dKpbZjWq+kVDcnOswfYNyzXp
/UyMcDvtZ7C057rovlHWpuz7ztqqyj+2gZBj5kQT0WdjBtamhqCTf86irpFAPXRz9VhgHzrMumRp
Ve6D7hA2Tt0F8u+U2AKXRBmsnaDT1oXy7k3ByzpBJJgl3F83a/34fSKqhnzK6JDiL/WE8RR14Xcu
w8OMDNczvQCdL0kaI30doBkjBhtQQQXXbEenTom+rMQGxYL/UOkpCjK3OPUjPadg1tadGx41r/5k
QnwkZZgqXn/vwMYRppTe6XYgnE3ZFowBj1jnue1mdC6GMVyKhMZaMFLQG4yc9SOFAxlKqLH28wDb
TNa3ph6aA9l3HJT9oV+4gmT7rsaU2YAtjTuJ0UD0dSa4PfR1ylrnNjCs8kKdVTqjVhR6f24oETKH
zgCtoDcnwtCoa8l2LJLHWGo316P9WJI1ZnW/MuFRFsTbTbr9MFTWU+4szYiQn6ogADo0s1c0SU+F
E1ECBqhcyT83+48oPFu4Yi+ZGh4LjtwMa2/lhV9D6rx2prgropSngp+468XOgVnIrKJDvtialwRP
lhcbJ8KdCJcjYaePafDgHCzh/jQgXen3ZgKM0yR1P8M5laYnvZYbs7+Q9nBwGxqTNT2OZqbdCfiw
8SvuV57RLBk8xUu40LXoaX7qHbASZffv3Hb2kRNHftxzEYHuQmYrVLjxNDnFoWM4kYrPnEnOxva6
q7A7OCMpgXHchQdpYA107qgzDkbX1JtIjZ/lXJanlIDxqn0PuQ9zKG3CwXghH+pZ4ghFQmcxCp9v
ZpF/9KV1NXsAXFF8px4oGRr295zFsoqia5XFj92SUhzr5wAx9sQLqVvmubDad3tICCqcmM/W3xlx
AEsF08QdmrlpaLeWPbwtXo5geY0tlEsoCK0PARSHWKvPyvTW6VCdKluBaSEXsk+6czWMb/Gc82a7
gq9c2fvUDv+49gODJTYVLD5SFF9lFb+7EWFjNZ0gMhwsRtH2TrPkI90+ruFezeRXXEPyq4XG9dNu
ytMovlBX4957yBFr5tH8iHERdT8J3Luh03eIYnhgo7WHwsc3q+xqluOjGAJUIXQ4pT3SFQ0TZOjy
YE7jaWzyzzzfdLAVGuaDMmHomn02fYhsVUDiGsZdkzM0VtmeI8DZxH33rZfq7vTOk+t0T3nWfLpD
9yRLrt6OdInCGxH0GvM+SPHlewuO8eCE9Y0oDewsQnvg7aV+05M1ZMZ6x6AY2zTtBpJxeHYFXnpE
OIwg6i96j0fT1u+0X8FwoHbBI9lj+cCL5X96I7FPVjp/lBLKY1AmjzhBafB41hu9DDJ3OScRxuib
SuaQ0egPFDRK6uyaUrfEAZLeDDzNxLcigonQnomKFFMWATQGx6V4D0YywxwoI0EwwDCpi21hI05b
gmiE/WCq8kYgh6KHFN+IBw9WdTMjUaW3mbM8bE2RG5h5qLGxHpW0ylwtfWIs8N3S3kFphUkh8q6T
gf0bKR+XlKy/6M/TDORHag2mWvR94LJusUucV6sZJ53G5EobYN4U7SWi+VjVHQIqDcsYtRhUB+84
cFJX6b235aeFZWVVQ2uAcJ6fh8g20UzUdDr4tzT0Mtjw1AmkFx4aJUCmFM9ZFBwjAMq0sXoY2wUO
zxJc+sSIbjlxEsKiI6e4m6Yy9pZOOQrR5BKWXrWy7l6HA5t8wFfolYhr8+az5gabzF198AhYy0bj
TeodgTf2xXK5pkUtjsFkMO0VSo+Atn56tkgtOuSg0lW1F333mVY98kyHhzKCKu3PbsnEoZv+uMxY
wxQ2m0VKpiPyX47eXTDCXmeM/mBW0xNd2Es6sBdhM/xsFPpps9UO3jT7g6Kvpjszd7Z8bQCUaebp
ndkxvjk130exI0kACVjdIkGvhyflKsoD7op0BZBrrYx+HbiYpvTjXNX7ghhVnmi2ZZTxVWOcY1qp
STHAAZ6xo5P67Wjxtm3sq5rFLU+jdZyCwrRcF/1Di6MzSViVThxvc8e7obB50IvmZUwRt4IH5RI9
uNrb0DGotJfzCHk7HUpwSIkTMmq2zNOYAsaM20fqVM6uN683p32s5YeCFhQPwjqzyFSMzDt7Oxex
HnTWMJwgHQPUiejXtqD3Yga5RKn0jrzXBgQpfZ7PsGJ2y+qdtX7j9cxa0J8BdTfHx05maCPj+mDU
EzFRGOULUHgyhCpTYdFrqvF7LobvCJuMzTSaiA9HIxFeMZpH2ewOhlwVbHWQavvjiP++RLLcVLTc
Cw+pVRbNrKnZ+OAp/SGTtcNZmB1lDjMeINGPl+PfD81Go/tHXnpZ/G1a3kWF3bbqteGkdUwPNQPK
YTDWN6ce730ddb7n4cKYesYsLRYDCvTmJjyUZLFgshIHNcw9409Wh08mkIC1k2gPbgp3LdcjmMiY
XsGMRdWf1qnPmts8ouoiEw2aXeqgIAtDLM+hznSHjuMdgOXJEdnNmDihA9oI5UiAAzKQcBabSKQ3
crYempiqIR+0eJMLtCc5tkNO6Vll3UZH4cRM6LFk70Kpzn04GW8VUChYq08GwmDMvl9dVey1Shqb
LDPf0qQ501db1VLdFD09LnQMciQSPKd2R6iB7iVwhvdhifcieWuuwCjaRuhLBNG+Zwf7YdSAQqr8
UHXP0i33aAx2uqwQmYL2jabgrQQoWAfajvn7iujUkre0e8sWw2PHXAatg3pEgh8Bx0Vy6dL016L4
d2i6z9aCVBXg9vKsaSSqR6O2NhEkBLWgzHGuvRGuWy96CGPuQboaybySl0imj2A4tyRm4NM1eG6z
igjQAM+NhiEIqJRIcbosLmKN2rKZuaCg6PkPSeex3DiSRdEvQgSQsLmlJ0VKpCipJG0QMlUAEt4l
zNfPQc+ypnuqJRLIfObec5nx2Je58AmQL5GZDfS+GvzsCt00LdDZ63iz6oUcGukNj5xcUKDtzqMx
DCIyWHsM3SPGaow+buhf+1R+KEq5FQkTDxPy9ymbD6WBpGY0+/UYEnrqQHAE9Hc10/JDzFqQhYQs
ERtze/BLosawRCzTDOs7KwJjU/rLnJB2dReY8bOTmcWeBLGMBHNCoHB8HFAn7aq5P2W/vGjPuckT
0qCdXYtQvTJ/MY9C/QZomxh9unzH+UQqG99iP+voGJNXh5eDsjbN3hGbyJUfNJruQVkHy7R2VlaC
N+36gRzwAsW2/jdKhMgCpRvKuY84Nvxz4R6VHvVhSDJYry1udxMRcL0lvTaB2cQuF3cFM2yf2YE7
ZxURGuODkfCEJbaLzkvPD9lUYuUcQvwWTyaWiWYg41AM3LlZaSXbEDXH2prEu6OLYBPQ345iud26
eEdWlmRWbnPeeByu1PaWQttfla/VUJyi6eSXVb8lewgJYzsdDC8lokNxb1d+E6KlYnhkBBjOPcTr
TpRgDCs4wX7iTlhXlIQviLxiQG1YdfuSz8YVBzmASOSJKQz7w7DNq/LAaGcgPUhZhwS6pJn5XsvO
NPv2HKRNBFT5ZCjCUHmQBWcijb/coyr+yAR2mwHeoEm3iIOLqUroXwQR34FDhyh0vBAkkZwOMUla
AzRxhImAg4d6N65HOIaUXMlvHKV7Wkteksgb15Ud7GyTCZUYkdObQfo5Bsge8CJuojKvz5kqjlnV
vMSIUrR8kfDutoNDmOqsyIUgMdJCzG6CkF+z+dnOFPloa2rI3/xfLWZ6gcu93MwsByAOdmttjc+h
zQIi7+zvMfLi0yhB1DbJLrRC8AxTheZreJhQtjEzo2UzG0lPTfW1zKw11BwAS9DyRfpqxtDydM2f
MN7DbShUfJ2a6lr3pnk35dADyGjMNZmC6tOxZ6Q7rO8vuJy3lW2XT4vMdEXCr/HRzZjKbZUVl8ZP
guegjl8oEjhtcyd+amb0NI4jKhSTWrym5hMM7U0QJzgskhQKMqlMzSTZ3PDcxyr+LgYCi2tpEXjn
+uZpeCNkvv9oiHU+pnkECr1nhmqX+add9BdfTvULVg/ngaDRaCMHL/s0aEv9CGV4U4ztccqG5jHu
uYHyZgw+6IuiddM74qJZx+2RXOBS8tx304iHz0FCJMT5UpxnwjEePKHJMAmKl8zR5SdqEr0JOss4
zW5ZvYbSPHYzyMFekBKNPQHbBT/ilMWwGvgUc6REARKdT9KL1J4dChb+5ZNMzU9HwLqxwK0cczOf
1skQnGqvCj/yTDyM5Pm8oDY2HnKTGY8/DtVbBE2NfMl6haZrfpy8lhXvWJM8bI+PtWS1usSWD3wR
jempTVeTlVcx45M5/fM0HoPpBk9B4gYn6gUZHgN6g3VXj7RNCOvmkFSWD09exj7eJSd+5feoR5zk
vW89dRjnCBz6Eicoh9U8epdiUXV3fvzcTiMUPm48K68dZtEtqEdWIw1CtzVEr3fZ0BFKVBGN+tRR
PrF+Hj+ppY4NkgLF66GwV2KmpdEDhuvE9uskbc0ta91Umq9ciqpTWMyPjOaNySVYjGMeKM+OdPCe
2oZ9IAkueIf4PdkHxDzxqzGYeWlQk5rxjfB6axVEJBUOQ3mVQoGHqfD3GMg+pfellXenOCM4aPkf
cMVnmCrcxWumj6DAfPo4dDRoKhDBFM3WHn/GxAr4GHSyLuf5OreUoBMbF5QCuOTDA6PK99bV9SkI
wqvVk5qsTOspcIZ2p5GeTpYNLiarr0TGEz5sQDTgHVgtS9IugfRk/lEhZ3XFlRYz+Rc4REi7oopg
xckwMrOwzKXeTXpevpP2M0kRJ95JSau6H0m0Swy+FdGgr3NtHrwk/ecyEmqRBUHvHX4J84PokogV
Ist8E9kMbr2KrE2Dy72q0i1mFI9rGGjLKAYGDEv2pNe5q6Yl8HjuU7UJEllvvIn5ZDNRoDDFAhE4
kSUcsaZmv0MzNfbbNMA46FYMKRMqUKtQB1F8e8WoT0gzx1XI3IbdKH2OU11qY3xk78e23P7beyH2
1uLNMugas8Sadl5vH+yifQ9bqo18NLeiMhHogWRfl6ODXvqGYMzZiN4V+5pmE1kl5jikLlmBPgeE
GoJg7ON+tzMFLIch5A1x610XJb/MXMGJawRTbtkcU4XlAxAt0qFWvTEsgaM6XfFasOjmDe6GF9tl
WGePd6NbtBLFIQ+ctxEVIwhUQOLWm2+Uf+dZk0XX9Tt+tzIUuDWEexHNiN80fUBoCKa0g/rry51Z
dt8NnqNDZfk3dOL20ToDhn3RKYc6aqA35HdZVN8KeA/XVNdHLiz0Ekz46+hfH4qfIOGTFLrFZDtc
M2y6EXU0QHO2TTWUrpRBmkA9FEOTYOSxGC/M6JmfqkbWObrzi90hAvMHkpHsOjzmbUt2E+2jlyCx
axN8GHSgZYpdiev8wNv/t2DQbTOeZRv0WMj6JWP3y66K5PTSdhDOq+4Z8SLfQNeEqDPbu9FK+Dmo
ALr/qEhAelsC5VddEz+GMWDjuTdG0koZn6rXVAc4dWCkHZvqKEa3fGS25qRhvuawuRklFVwQtx+Z
YR1IVf4tHHV3kXsvol2GDpX6hrxz1vMhtH/hn0erojclYjr3FkaOv2JixtWefWgs2uu25PwDRRJX
MNMWpaVnQNOxU+1jgv83ZIzjusbcxT0OrRAFN5nv7PkT2iLdyJ8e80c0ZtYGaPOvLd112YZEaLK8
dnqUduoWcD+sluDbgESqRWe55GoZrMNURC5Y+Dm/asv9au36oUIEsYozVEVGtU3GGNVgcYx1FAL3
G6Jlf0skcIdqtq7dNZIa0hhE9eZ4zlveC8z70V/GXW+eOd6ZpOKAm62zpXHmoDHmaK/7VWtjRGfO
mTFMX7WNyTLy3yQAUiUh1hbWWhVEO9ZkxW/HfMV11abv6nHbJoUF6PMO3oG60WaEosT45GGNc+0L
elLw93LZ1pYBSwgkJC6hWhNSonXafCR50OwDFb6EUp7GIXyfAvs2COvFnYdT0o4jryoPoGr/WI2L
21fVv+xkaR9b0kmq7TCVTGBYHR0aQb9kROzhqh9d8njpaTs38bodcWEG3XJXSbIR+uIvMj9OBGe+
qwllbyrMBxtiDHogAxMbOJwyx2DX5O/xGLFkcecfR/ce+ncghZ7/5X/2ijOU2KALOvufIH7MPfaT
fD/DiuehftdRnWyqicPJrA+5IbFISsYMeqSU1iWKPhav/tw+DkMK2ZnMU4uMbIYo1RqGM9PWiHaL
gtccLmO9OGoD2FRjigHBXtST6cC/3QxIN5q5+Gz1Bf/+P8MZPyIDhmp54h+dYlnvhQs1FjSgWKth
vCUJ2ukp+pQevaPaAunjvwFDCjxGenesyj+QOfLOHXah2DkoVQxYcFGQNnQ8wv4aIsBGpsLdFVQo
R2SBPlZB0qpsRIIqRHbJ2HnVxFNzhMd2Zrd4xsG9Be2xwZcYg+VAJFAn2TtiCGvDD+xzcR4DVFUG
P5cZ2s8lY8o1QqUDw9q/DOcD155459LkkNp3AzAj426FlzXvLk5qsD3Cxd8SecR2QW6K8g84+XVu
FMPOif2b3bH4g6HB+KHJDiN7vP3gdvfiP6NSigehBZLuUvtMaeKDvWb56Er5Ci3lT1s1zQn/Kzcn
0vBI05xrh7EQBeJ2UOVrGo/Pas5f2K6sbaJO6bI7VvzvxURx1Qku0yBs0I/bfyGq4YUrYUNYUNLI
/QMaYAwIEnCjN8ckAP+giUo12Qm38bAxQw8XB4QAuDfmEZn2kWIEJQvxxLQogQLKy/uYQlFiY/jY
e6Nej1+Tb77ppMWtANHvsZnaB1f78xOGsbdwLr5Mv/lOBQd8aFXGkaufEL5d08inMJ/OHXcidq7x
kU/34HX9PbHiB7THWO/omW1HvC2UejP7kc3OxVNGLBnSXItPRUEo963qqYwLb5PlRKgPM/b2sfFp
Z1s+mLZlbN8exzD79BErh0N7iFIWTV57JHohQ/QSv86Jd6OkWTykMIXepapCSJtju7UALo2hZW96
KzkpDUx1bo8N4xcnwLc6VzS4KD06RBn7HLxZ4g70C2T3WsTqeETzbGtWm33w1rnVN73YtYox3S2W
l62ZkN3NNFaVmf4EpcRAuadI8eadnxVq71oE3QzJttEot/MAtywWUpKzsGE2NReHbPCXozNRrPS4
aYHlO8WvVQb3QjJfnDBnTNRQa1RVHSXDGhfwQ4Sus+qcN6R+r/4yjyla8WMhkxVZ8ttSAnRBd7UD
9YQge196OUUyAk9Wy2f8Q/cSC2IfxEfXjm6ejcTKFFz1STldIPERpYKiKVWCZAd/71mUoHICG4h1
dOsHD8aszqYW70HOv0WSNdI+f1Vmw1ELTMXoTMlbQpMqhu/a6e4lA4qhZZ4hM958G2BcNIYvUMuo
V3g6WoROE7Vca4Rbw5ip1WeCki3RnpLQ+4Hg85QS8Q1EDgEHzIfK0dz11Xaea3Qm5Y14pgTIIbXW
UqZom/FsGFGL+K56gvt7BimGVcQKeOHdV1M217ybj2KSr1FhlHi2q4e0ab4pj1dp1b03imCfAFva
iJ4+1rtCzNxNtgzWbM2uepgCRnb43+I8wd8fGmRzLNBt4KwOH2loXZBKibU7e+dIGbeBfPjNwmWP
I//RjoClT3mZcBLtBiQftmCv4HvG+5zdCJF+qxM0RnU5Mmv0CpxJlIKDc3XNkzD/SWx97FB5wXDv
+VTE5uBTk2fPtdHu2hYtlEckBtTXZ9bfAE9i+slCxxl2tA3Ibe1DOkJTABUg6qqVmCEBTVRiYRtc
oLuV6xzFR2mBZdPlr7SyT2lZf61Vj+SGy0M9ZaigB6xjq4ARNnEgPgGeSXmwkGJD1v6OmCaiaQBL
iwMCpc5gpN2xI6AyRK0AaQAW4d7Tzj8/ki1o2ea9lvGf0erOZdbfW3Jq1k1J8tv4z5uZWzYEPrDN
wlVqbAAjTusSk0Grkt+0ih99ZFqzrJ/jBr1BqYqDl1H9s2l+0Mo/VwydWdMwTzFQBvBXxtrPEXA0
n+Dr3S2YcdTiWcToF02cDrAKuLI9IXb8TTTbdyNCHWXYxmOAB1v4xocjuouA3lNiQg2t6RPB4UtO
nYYXwNmVONrXg3yyJzPZDbFxS1T2iZ/0Nfd5zmHNwCMQbyL2B/5O+69NxCV21praIfjBYzSvnJ4q
o40TLOpNhCzUIN2zcxPyBliyl++xnTwXXfBYBTXjvjHaj0a/tkpc1GBkH8qWH7hL5z8GKut9P1FW
m9mHR30TLSSd+jUwyEtnYUNnNorbLCx/PwT9e+C9xkb3xxRgzTSqik0XRwfBl7F3Mw6k8UvE7ivZ
Vf/9zo0wvkIvfvLLUxBxFhooAte9Vb2OarrojHzdUNlbEZvXJqHFYpWJF7DEHjHQ6ThbIdgeOmP0
7TQzEjrIQOzp7vhjzh7h7N7ckZkGGKvGt5Ci0wrB4OIZ03tCupG/DOauqfQPZpXltU1ybtPcAfGV
2u0PQH4LsE/Fm76WnEJRPT3UyiWbr9k7NVdFNqtp27L8G37ckFswZU7PpMI4aZgsG+naNwdFgjvV
LIPKJytadvhASNhd9yaJdyND6SVW1yV5bNC8dsTlrDywpCsv8IhOywRFeI6Ax7w3nttsByCtK6e2
9EZ6/3rqAorMQ++zYMDCtA6Cmg87YSI4ae/UiOohG5kDaAZhau4uRA/+xNZY4zZrX3DPwhakI97u
3NIi7pUrKU6KYzQO0yp1N5Hfv0umI4zrmO6jpk8GtqThhNo2YNdBH8xqp283jYMuqbSzf+4kP5EA
Y/dmrUwnQmEb18NWk9xgcSj73U326MBIxpDbPtQEThQfZWS8YF7hzGJ+MVjGFQ3GqRaL7gU7+Dqc
vbelpGobHInIzY2tNzkYf1I2L4Z4Lq1pWNxTHDT2qjAUrLaIj0fY+a8i8SeL9Q9epPt/9AlCh2Fe
LtuRIeBr9EsOpQRpMo4fhGIXI8aB6+XdXY6MFXLmjSyCUS0NzKTdFml9CMaihZ27E/Ulk9WLk3H8
1QXu/3Zqd8vv4ZnNcdmFd504yoIRDZ3yTxPnr5OmnXSj9gF998WJy5Prun9Dnowaq9jK84YHAEKo
q4zuzFJ92c0Rr+lgbu7z7Ckc3D8Ym/ZZ5c9ry66eVDMjQa5viRcedeT+BGo+OoazH/PkXdYJIn+D
BXMEQZX9UsqTMYVRi+0JAEjQ2Scs4rG3tHhKn4IGCZhj2CFFoOLp8YlfmlrnIpdhexh9plg/zwT/
rf3WuzRVyMKC6jdJRMg1z77IRNyqre/en76cQBJxO9ULSkZvm+b/BGHmtL7xJ/QdsTKtt54YinUH
935TOeyLqQuFPqq5H87TkO9mCzdDb7LuLRvnRhPwOvk6Xws294iXkte+Y5Y9QZFl/UJidsRz0OOB
X6WZIJt5zy3LjKOFxBy4DqrmxzHHPh8LKAiszq8Aaa424U+yhBJqGOIa5tXVd7r3qFriHGnILfOS
IjbKkF8YY/LEj8PgfnwwK+9PZ6jjMg6AJ1mAnkD06iE7TszmfSpy7HHEyURd21Kz0a57iJx0jUxM
T/M2QEzCgbJmsKjBo/OraDu8MQjjS3B/oHE+DDn0tgDepTlvLcPLtnNdvPsop8ems9YQg8g+VoBN
zJ/RoXsqgHYvq/BPM8SZBJkXiIbUUC6NR+ivdUTvbCx2AcsynkNV/KhNdGibEUxguuxaEh57gq3W
zRB8AvGiHkynO5aVM7aWaUwQYXIjrZK6+MiKDAlAMb4NMWQf0+EBLalyvDT5HdjCbDLf3mRu/t3B
89xEJnqLUazLVDG6B92vglXMNH5lJShANITuObBuEZpFYAP0Eu14DEmJ2aZ+ojYcSG9B2MKlyVhz
dnKdeWwFy5IZrtugMmMfMlmJ2sZRdxVVd/eM4CtlzS6XUEbiOh1oGkwuVUk6n2GglZ2qjyk0Pnwk
jVPDCzqR7rbOGSGvJpcPrO2tj7xoXwOnuHlDdwctu+hkWB3gr38n5aocObvs0rvm6G82c2L9SMFg
2LPTdzdhhhGxbMNZyq6rxgnrvyUGqi4CjZ4dm8InoUt2MvwTwawOdu0rJjgRR6jY9q/Ap75h2y77
MvUU1P4mbC1nF9Qu4OPoIzaXs9p1C6AYJKt3K/at9TZvuVXsAPq+3V/lCEEkAQy6Kjp72uS4FnKG
N05F5V7cvY6cLdLMyJ1PH2dR1AeOUjQYhgFTA4ZnuGgpZgf/3M3P6o8MBWVl2CTUeP20K9p803Ur
plvst2riAZrql8EFwM4ZRs3MBKtGC7pqMtwUJP09iJaxHhtvDIvLfooSxcROTB/NTNMm0jT094GX
vjLn+U48el6neCqj9k2q+HNK0YqZFZeC4ZmQHOMHXG1EhJYsd1v4myo/TB3rUXbzEAwvIWsANExq
TzgifZvppsehxvvgYS0a1UCCbGicmnKRJ9I9dbL5jRx5E6W90rH104fFLyuLGjLnKc3Dv5GHWiye
kJh0V4dsMqqavzmBays/rHIs5QVerU5fq0nenOGe8U82qo9OqXTOFXZU00E73bHASqLpl1pu57kI
szxM0Oizi2nvj9hVw8A4TuWXGNv0WzuXPkIETUA6v0XQ82shkYu9iAca0zIDu2YdWt617hiNjYBq
R4cVQHUKWv+PyUDgERrp3pPD8zRENTPHFmvNQsVMHLLAWvKAPe4/Xy98MHWPLfD9EbesZ9hMg7Fx
hBrlh/LJQdTdha5ZrULPXiOvjKhvoN2EgIyx+LDy67WCCtGeXV/z9ek3HzV7RXwaQ67qXcUUZXpA
HADZMpw6nM3y3C66qUE4PzKMuYs4Wbtm+lIFN23a/CEpQ24rJb/iIH7VTC6aPv4WGauGwNtNGX1P
YzzlZkGhZ1d/FOOqBtvECsY6z112bFMeJI04zNH/CDH6sgifcNM8Xc9Q7DA9W/ReVQdf3WNEmcbY
TAKH/tqzyUpOl/qYImgmxMEEiOEyGg1b/r7JsaEvOsXfFk0i9QlrmG66GhGiPLc2n3rDD1YOzVCR
o+Rl58bHJttrnDJKwATdtJD/pA8zJGbgK1qu9SRtdqQM27Xqv+O6vnYavwI+eCOXG0q1V9A3H0g+
3nJ2j8fcMWFsUk0Hc7VH08dZNPe/sYGyzmg/DVqsdUIemmfbX7xLZzeabhoU4rJJvjshhTzd0p3U
gp/BLfdhpcc9T+StyZ1t79f3CVsvCEjZrnB/r92g+sE5cBh0PR1tMtXWPThcT6wqWKYbEIbOUC1W
Db5OCdlxMVh6KB6TjuxTEXN9Ba63aXv5gsZm67dsUEwqpbDktgxKte87Gyh12wjE/Tl7mOhavvbL
N9Ev4h5ff3ZT/+NL/dfAvq6gpRtQgUhWthtkv6qFZkLtG/Ci8DbFNdhMkANYJuMMahhzZ4/XycpZ
L9VHHP072WGKIKrAxfDjPuQpMkFhZHcDhiGFa/5oQE5VwpAvdcS2GUh2X7PakMC2AytAou48gPyj
zbT1Y6a6aBfknPABvAXBz6Fje4cOeMN9VFbg9NqCJWqE3zMqoldmXwT6IiR01avr2Je2h5biyPHU
msY9sMsIL78uAGM+lSJ8jROG4JR8yaFM7Z/Jty4FqKYxDs+jLi9V1+w6L4W0xUumLqNRKTSrDm14
dsFNsU9d8ymhLnmZmvrOolBboL9Es+5kghhZOUz5mfgWHEJQgtNdZxEmCBYyDXBoXzkY8nUxDE9V
3NMP4TPK4aeCmWbkk7K5NRnquYA0snbEtYx9TAymR5yQj4NnNF46FoKIQgh0QS/IZFYmMN0Yh0Wu
fQ9TfU8d2K1Z5JbbNmUp2coHmHI4cXODmJsCU3pH2ciOFG8t/OKRvAGQqNq4z0jB1kmSBbAAxM5J
mx+LvTvPHUMBAQEdYER4RkW9l2J8S0y+wSpjOSuwpri4C4ysrxDpY+0tUVUtDyzpf+v/njGsol+Z
N0F5ewRv/hUY7RMdarJ1nPZb18nLNBvmrqpt9VAy4cftbd7zaPzAoYUqXk75doTccvLTm/ADdqLR
JIgNoMrxmibbBZHTbZN4fHMYHj+6CecsbTozu4kbJkpjagUEQ0UYt4sjm3uwL1AeosysqiTY85za
7PaOeP47lggdGQKQXsifnSsWeGYqX+VgMZLtdb5tHckpu7Wwn2tNemsrll5pzD+tKWHGLB+bOHk2
mYfhuzUsbs1yR62NQS6hPoHYsWZA6/klVD6JqCLUYj+BUmqYCeNwX2fhgv9uPjqMwSOYWMFtVGvr
ZDNxWYEOuKqaraFFiFzeT++FzaFc58U+YCoQ8cNoXf1UFahSwCIo2zv+LmYz/m651GNGahOHaFSE
H+7I6K1YynXDnYNDadF3sgqadPiRUY5DDPwuXD6QSLnmqu3SR8vw471WeF7ifG+X6clxqSa8tHyd
u5641M78EWhWi8rGRFWESFF4XLSOjxSwdLhCXwiphB+62KmKMmMGgRp9OVApoUCqx+GjWYX7MeRz
9b5CTc0ZV9Q1kwLAlTbD98LXcGbTWLdDfe+V90/n83NPYdh3xT7zXrDOnNOp6PYO21wrTOdt3FKb
28uKuYPGe0pV+Oq1E4uXPnzxSKtcJ475jKE+W/eyIOMFwbxTHFsTop0IYJu0gZoeTUS8Ifac1ayc
jAVgnZxIDPsz2ImJMlX/ZhbAKJgcSznXP6doW7Eg7EMWWscqPFX9GJAB0l3wxzx6ihdaT84lbyOm
EB5xFebkvQN2XtcTLc7cvhlFkp8d88cv3G0VOvCKe+veR+mTC0RrUTvZm7HXh44msgK6tAlK60Mz
JGIi80luCgmmQ9efxgw01Fy+JCWjMif9Bfbp56G5DVhzmJW8keK4D81mHRWxDTDK+RmRgPeL7Edj
EcB29zEyj1jqgJkBHBgu80pAaL0TwFmBno3bERKone71iFSeMf8W2vKTUY9AEFDK2LhZRw88sEtG
aCLWnQ0HYsb7s5286AxE4dylwT/FBxT5rCU8hi/c7MN66S5BzJypD6+OkwH/sVwyPwdyVadX5DUx
4/ZZEmfESscEwEbErfzTClDJS8vi5+Q+mv7fbiw57HtjiV/62zTQGUrLv/jAtON0OAzO2ohY1Vae
ge4EOb2bRtxyLCSapD4XM3W4NYEJ4uprivC9lOLbDJbTqqJ4iNu3uYo/x8Z4UCPQJydFOByTcs4y
eecaOUZJVuixt8jeko0ebxxQUAMCLImAEhj70eGHwULfH2D4m5TnZUT1lCWLsmhR6mFgF7b/w6yE
XkykxDiwQOjaayUpJPRQ5yc3YhPUkaXJSzmO8oJQHM2HVJ+99v5YSXEiqXpvjOqfm4pNW/P+dCaX
TNtUe6PmOelMeQEsyu0nLqZLSkYfFE+9K0HyLCCeW0YS0MYtbf8Ytriiyyo8GMp4n1ybQ9DAzm6x
bSqaN99y/JOfmPAdYUCxtGWZ7lcEVrBUhaWln7Iab2VVvCMzcpg5ObQIrf0cY4pSsr/P7nDuu+qe
srQsKg/dXnagOr5XqB7DKb81fYC1v2IE6q9tf3gE2/7E1QshTzbv4SL6khOKDI5SCmwq3yh9U2b0
6WbgYUy2v1haiTa1JhaGw7yLre/RHS5zUhU/5kgSmv+gve7m+AZ3LHFZC6xDnQPMaNusGskUyudP
MQoUclaQg2+bcKWj8yDjT4yPU55tRhdsF6/7Y81V+CBspFrpyKLaaSLEL2ngXzvVz1g/uEibNpc7
4RXAlH7zyqcyzYf2ijiFoe4U5kev28Zxllzl4ExXd0Sdnqmg23o9W2qB4VwklDV1HKhrzZYbCiFW
eml5/nlQ2dHy+/kKLXq+WpSlJwBo74j6P13UaF18+u+/xBKQVBiwHLxf/gFjMDEFr1m8EBlUc8cg
4aymJtt2WfYSJYpdqpxOs1Ryy+e9whJMoKEejpHpXAbX4tEE5a5LCDQaJNIMt5BVqIWwPv9LOLv7
5jbubfanh8BQ75Uq5TVIRY6NbmzONHvtpUh7LO/Nj5kN0WfHK2v/U4oNWYD+5SHTEcV7dCumabxj
0fZ2ADELsF/4j9OW3pD6gcjysFI/XXwBWS2ePUKiMIcH/ipNEZfnaRhsUyjgYvCs40BG1T5x3eol
xQLDuCjQvwgLt+yQQ3hap3oI7E2VHpkODJswpw9jzG2gWjKrS9yykxezyAmyF9tqeewJJSAwN5DD
2l1+UIWDYM16D31pH5zM0i/2qLovvRDwPsa8v9JaZ1APENtZyXhFvkXngSTJcZKRbIR4YeoDr8kN
gWMzGfPD8oJu1FT+YqJAsJa43lF4PjTwiHUWMB1uy6z+linrpRojat6n3uO570vEQNbwaxquu0Ux
jAtMOkD1oubmZLn5i6zlKtp4+iPpJvlciCmmQSYDruyTB8ckfKQBI9KRHnU1mpIrvH6w6qT5lV7/
ZYOgfR2zJVfPly+52Sc7pEj6SVXRbjZjeLc92tO08+TNZQyJE9ippSKypywfZaFINiNM6DmthDpQ
bsyHGWvppXTrR6vCQVfy7w86mL/D5hh5EImQCc6bRofNjsczQyg2BNjnTXM7R+6XPzLcMyx9oVVf
RkKwV4yDb/bWTbbInlwOtIKIWbcFBxN6M5Kwihq6wUi9qpWybrYmpbPgfd3/90eggszUpUVOh714
cjwIoggyocgWeX1EVLDACSOTNR1ULmKLLv/9KS5dlr8S9LUK/zCGLrfCU9OG4WLr5LfAmtm7EZJX
2yljDhpvRmDBMGFvD+R0c6OaPtp2oUNJIl3ypnriPFizO5uvOYKRpwJa9IDtXCSdepQd7Bi8am9B
r0v+FiN86vhGCjx0aevOm1wOYGWJZ8IMb9joWMELIXVpGqFvwEKHGz6F9pFfkGRii3nRaE1sNBXO
3KYlxAOY+IXo3ZN4QuvFuA3rxYxO8wZWpkUxbxz/+5PFBQ1xMDm7kw/guXUfZ2DIPUGDG5rqcIt/
LLkV0nEffQIjKiTeZ3cY1/PCqfNrfevcrEP2CGsDsFqEuHEjCm0eIlnyBYaS9qoSZzeZ1A3UmTZm
RggFQ3TJli/J8+cR2gVhAf28Rqr8QjRZ+2jKiLQ1nFDIJYh5q8mxH2MmKhbrkjJnTlu1D/bA0eW0
LYnw2W75PuxqMh/TgQEZCpnXnlQoGiiVnmGmEkpq6HPPlzxgrBVkJH/oEjf7VF9EpZvLFOO4AgC0
9jk9K2cZMM/GdCERFCjMSLnPzCybkdo4lmduWqL1Ti7mP+93DlJOlrnEjyLGK/bJbQgRJWH2t3FA
dq8C6f2I+Z6kIMfGvUSF85B7bJzaBLupCeQpt/kxwbnDs/GRFstSAtxk1lEXiCetxH22KqBJoefv
rQhFWTIlwRmzK7o6wd3os26RkIfRAxFdPQ3BQUXJc9r0n2FYfIZ9/thATlrlPPyb3GfZbMwpwDvs
WSjAZgWAe1xMCcLdFwJXNMF01sXw0TFBVgTNYgbTRrX9cdDg9f0anC5X9+OoFYNUH91HbibhOsKW
VvToXac+3KehC9QJnyFOfkzxki7cAH+OPq05OAy8g/jBQI21Grz+itQR3CtHrOnc8f6wyHX/x9h5
7caSZFn2VxL5PF5trt0HXfXA0DqoxYuD5OU118pcf/0sj6zuQjUGg0kkCAbVDeFhZuecvdfGUqGN
Ei2PliK3afFt9NqnrKMvG13cHSstYFJ+A8t0v4rl+JmY6YkeFXrAQppbI4twWTXDsuU+K4I7FrAx
FpUHvqCvU7lWxdGCjLUcDf5ylRurMGZhK3MKY9rCwFkIg6od5vV+yyKf9DuRMUyJaREWUBKJTZkW
qsr4vrTV6fahIurPDcNZQl6vgKfi06Y2HnO0UbZqANPW0xWvPEM3j9EM5NcTVoq9bvQzmtrUF20I
D8Wb7CPhGSirOZTS7CQHpOy/kKNGC0v247IbPyuSdU8koeLJc5vdUJgv0oAMBTCa4S/6HAxNVtNF
M4b8q7BTHQflbxdYuEKS43iaPBkEMmhVtitmJxOrCHk5yKLuhow9VYUrJTLmhQoC/jgB5OJodC+B
N66HBrtE1Dg25D5mEg4xhcgAOSBqsDZWORJzXCSJh9jHf4wyJMil1P2tRW+PKqHj7m3GsP0AdU5C
Dbne67IvzecgeQ59ykLTtKdtG9FUmnOsKpdfoQLbMUOl4G8424HkX2SxcHcxR95o8HYMdXiJdI9S
ojdOZLi385a1cEh6PZrOY0eJvq3DBHx/+6sgI3bB0Oo1iP2PkufVLumulaDrXNoLd6OwiFGmYiWZ
dU0AFI+o4UAVOzjY5w9lz2tU9xrsc4Y6i7btoQbPl0HprtH9zlZhMoYYf10q9njePfgXPKh8Dbmg
Ip+oi0NngxkLk32sLUVRc8jFZrwRKQIZIjZ0CkmGdWlhoXCQvzThLJ2ugGDsCUZCyKoXIMnB4Kcc
WlJFTJjrwcXp6/wTdyM4ycmDmDeihywMDiF01lxQjOkVqD7DAovXNywzAlNmxRAIhpaGIcZ4rV8m
wlSbUgRvrsvOk4SENObdc0AJIf0JbQ4wnUVT2j8QQvKVC5HCybv8fkY3gk5c+wUz2GK6ypC3n3w2
VVTsXVVsrKb+igTdlayFrDvgVRp9aj0d+rMTffqqvHogG9FeKWMdmmF/1ox4k+HwyMauJ/8IJ6Zd
i6OOaIVtIbsUOgvOOPbGXWMGCFUgKVTOhOkdm4hXdHLdmsxeeo21oODQu/SVGBbO7OiQAy6NeNAd
GEsmJCbWIaRrHKw3dYc+LLA50sPRX/gl27DX9WjUjOmXlk57ardiWfCw6cshNR4y9HUDQyI92eNl
LVlQQjQeOArAda9sjDpZMh2NfiCsLKNT2zIQLp5oglxhTJCZ58BdUS5NVjvmStYDhomIIeachZ1R
O1y0pYPXh7jPRTKS9W005RsmxvlciXLB5BFO/fPUNdY6i8SLIB4GEjgSUJdEO8DX4TY13ZXjEBU4
+U+qiEEY6e1VB4fmha6/SyYfnXMvvjNhg6nKGMc3GRrjDocfmAGs58iUNvi9qOpIPu4RHAtfu4rY
YB+0w4uvfxL/l65B7b6YHJ9iAxFC7uGWhO2kXHta0S7nfMQsF09yRYxUgHG99y4EX0ZLnJqbNLTv
WDLXM9yfRfVbb9u5w1Rwao/V2ayje7+2qpM2f1CtcSKAFxFsWpyhxUxLjdnTAsN9uzfo9US+bpOJ
RxBBK1/hKRl7pmTGQhYSlZdOdCG7nbfKnGsH+mExmDZUtpQ8BN8lP8oS9ceoVah1gxMJNau0Nu/h
h+FbiGgSPsX9lBA23FzY1enbTNpbXVrvTQdyiO5utUtScCm9t4QFjfQgz3ZwBZim5bE1Z9Buoc/q
ZvfVFDjcCh8pX4wupIvlzJwwdjZZSrZZL4m/npOiFWYphDuEF0EXccQvjNPwzKewmxWUz7bG0Dzw
42eeMkWdAXvuo1DJR6bZSxEaZIiUHL6IHMZDD0bCxBzXUtXKpl/SZ/1N6M1XbzSPKiapl/qe+QIb
ELktOwtIQxuwdzop8AVLh/2TalcQQDxXiCdCiQlBG4diCcWUVco5xnqnM2OVTAHNhLLF+GWI/hd2
jlHvUZHpdNpDl1GZTbhFWW5MLjts40PFLDVMtqbGtD0Z0EjbjYN3xKk2/ZTRoeT0lkzFD+Nn4NA6
1oyaMPaFH2jT3ajV7wX8njLqp9eJ5IvI1knRm+ZpitczeFxCJbNWfoPvjVMU7lDY+gQrMjgPqOCY
nfnd1dEGTIMGLog+6hYQ7rGly3hfBNoric3agJ6P46DeE+6KGRibRftjy3DZgxY6ktKIyQT0EoUw
MuuG+81UUOGxY+xG1F/90zSfpblzfjWiiu98hdnDt4miFm0F9JVzWBiFzxzEv5quf3QyYXA2Zrnn
FH03RfG2s9WO4Ov6U+PVRTl3EDjU5oHhPdBdDO4pBT+k4l3TmE8CrRcm0JhDZQmBaARXZlcVJzg8
nFwu41tWyIeWsed0L2q6EuGwNNMYfdC9DnMkD4wXJt0xCE3cENEz55ePQM8PBYOzW+yAvZtHPaEV
bNmFr4YY9q3FGjq5cbCtpxS4b8Z1UzyZWbDDuLWKMbrjy3afotQ17iIN2X1MGl/CppSwYNxNBsQT
MrpW82kH0NWLV+B31cmQdbSOnABU8Rl9PF5xRiAkK2ArPkzRBI0i2slWvJRF168mB0fIrE5QGh0z
L8p+mSmvbDfht7anDL339FuIWKzHpnnUBs6VqNuQmNAsL1q0AUeZ5d8JDeFlCcapbJJ9n/GeI4Nu
adbuT2VnW8/NXkQhT22Y3Dfoa3BjruuK6GNTXdHgQcrheHOciJUjdihFWrnvFWfRqQ+fLTfG/6d9
0/xAUZw+6hpHk74R4s7ACAJ6bZtlMd5cGamD0wJr0nWFshD/qiPv5TB9Fcxi3ZFdKHXz343wrDtG
Q6Ybag8+pTb0BO2AOv5F6XDgGWqvfFFcrMZpFxmw1GmbslOh4oSO6DDVGb1uk0zAq91uk1cDiZzt
sGkG4ncIvF6UuMkG8P9U7XdFh2O2W+CEfZPol8j1/qo8B/TcgBnJvPPd8mU0eb6Tgil/GMQv3yOV
8UVxzPbwUcAkSg3SK+iS66gDeIkEE3HxPmIYbewsOuqMm8xqkzDUC2L5QIAkjYJqPNbB/C4eALGn
McderDUzdH6wIqDWplwlMRB4dgw2czSkWjG8OjGW9T7HYiFxRSHqZyTGEi0wv4CxAwq0opcU7yL+
VSRt/tFL9bfOZA9ooNc5DOIJ9SzvxNyDppvFCGwicVLzfiYOHBBFjmHYof23eWg5g4lSQOFjmjUA
sY84B8CHiZZaeiEzHqCYq35Dhd/4l9rVvxwI3gujDvWFhZqe3dDD/7MJLCxWWQwhNHP14gih55c9
hpcKz5nWuq+yznq65RKnWxEgqGqowIdmqQ31HsTNDEGkPdDF3X2fGeZKPpQaMrGsp7g3vJqUeROP
6ACZlBmec9ep8OAZ3WOeYcpFjwUPsioyWubN0RlDyIyZuZ3i6TfyLgbYHfD1Vvcv2kghA4M9Ck8j
PSlVlF9tDvomJ97D7/rPqMJILW2OMl5UhgwvDDoLOWuBzKOzMTKc9X1QaCLZp22FLWFWV6O1lT6f
MM/mjmb1wlY6pR86lUmQMVNPFgds0o8yhvqV8Ja28p+CwEYRHT40Lr25YeaudRVHiIDLAK6lPEPq
fKu1+ME0QDolxgd4uIxJuJPz/uX0VwcvIkSsb9TNfRyg1wxkR+Oo5B0t54nNdERgbO6s7JtyH505
W0OYTRunKGCRxdYL5ASG13EBhqMpXJok8VkrLzDQoNrak7ssc+rzmGOEV/ViYacX12ubJfH2H/SA
7ucTIQs9QFFgEaEL4G+odLXVGgtxoSHoTA0dYp1h28cDAzuxKgRMT/KMVkGV/1KNIq0a6B1iCYtr
pyXSzwm+KLWeg8rU7qJJu2ZM+sbZFKHTph3KDLgQO6wUGI0oZWBYkpLCH4nyaEmIHwKjVLzQL5Gn
pmK9GQ3L3WBuzVY2S/kJ+esuZ/R/n2aj3BP5xOA/rDmBinbcS2RJ+x6F56BJg0Z3Ej5EeS+ukCBv
N0InO04MvR9pdCVm+wGfsd0A6OT6YLmRdA0Psq5fiOxxToHaF8ZYruAP4ZAxi/AxBM3HxLT0V6gM
XnMsHmejcjUCi5lvyrz27m2DUSbVz7Izrf7U6a59SM2Sq1/v42PGncblZHFiAxdAahVGuED7IJsz
2OvIQh8qHwCOh5Y+wwGy5uIynkvvjcEFdk9q7tcUDizYYyjmt5udKhFsGZrHOL/c1QnN6w4w0MIY
aZGOCWz8pkJxyWlk0ZlGf6bntcGxGT845tBiF9PjtWg3Mizox/JJH2kYkkRb3/sR/nGN9mDrBdYh
AOKRkQm7cqCVHYk7GGFO04lSSdQeWokmNdfr6qDlIy65UXK6r9MzRwIdaUCB4lmjT9CFLXJe+tta
X47LqQ7KUz3B9ekBHy4cw4aKqsHEV3WrFm6ytGyNgqm0kCgrZgdZknVMYEKTPn/7HRCUgEU8tx+d
JNj7GFhoS9ddScMwDpAHj+FH4YvmOMbJxQk67aQlBS5Vpe4lKnHGzkP53sBUQIk1wC1F0eRwIF6E
Vb8BkjpsRYPG24vcGqFk+VWoIryQNhifKq8BHj3p4jkOg6WmMYuS48QYXLfiHWg/EqR9VZ1GSz1S
oiPWJwnwsxPkOyd5VDCiGWdaD8fgdlJqp0whdr6yWN9qU2461QcI1AJ36TGAWnYi4BpiH78oYEd3
osERHoMSWlPpQIuPm11IJUc/EmgdREO8E4b7yyMY/qd23zxUlRu99RgpJY3Sicad9G7rhbnB6FWt
NGKmDnEpPNJqfApngAdcjLV31fDornIH22zuEYDmGYCvWi6cTzDv64Gj7E8ijSsxPDQHBAqGiSro
RCYUqj10MS8wkT3W6JHWUd2tJE3zCzWFOqBqoDYoo/EDR9xVo/32VJGPsGimBIsfKbKLCaLT26SP
yC7zRu2sbiK/rJyj2NEzHUHN6QcORrcbtVHpK6U8Fzk+vpS7tmxPjfSa6+3d4lBm3W4ZGapwGQb1
Iqeo3Gkl9PO+0bWXTDQCFXfxQYzd7zrvD53S7Cdhj/bTgClcm/InOnXaXmIiuRt8C8+VFZJE0Kud
qI1H2Vvxt9tbj2HPgENKtzvNX/b04aT7tgBYrY27rkW6bQGC4GQbues+Hinjx7Z/SSM17VtCXc5O
aWzrzA7ubx8M7T1qUZP2WWs9zbndCBud8h5VNomYOElHFGTvfdN5C878iBsMOzukk8HwZj6omaSL
zfefGdVVoEqlt476PqlozJvdO5gy+ZOkigt/srK1kPABsUOQP1EmAMymAcwkA7QGkieksmh8czLE
091YWxcmgtaOxh4u9fCX2TB/mr9PXIS/aWVIUk7srNyuYEmPbRtRePSWKK96vH1J14rfRo2kuibV
ZVUzwnsKBletkevB2ch1+TRViXUq3WNYmY+JqztvDQLptVV15qYOye1l5rIXQ+I8aqU9nAMj4m/N
X2e2SviC6pY4GEnpi4rk2bMHg1CGGSOoXCAwFfyqusJ9f/tubYDGUQw3YAzUSLgCx3sTLfV02uTe
sab6ezaKaXn7OiEirzSFALOxgW9qKzcgn6X3ehPqX2GGjqONs+7eQdJ0V9vDtBxpIsLAjcuPNCZ+
tez1r9jJncUwhc7JmCqOEMBRkBo1AZZ5J9sFpBUimuWVZ3RWrjqrh1pfWTAHvNDcpNUQPupKfKRQ
ola1jvbYjOzqHecqJruhw2aYV5ex4snvhV89/obyGC86xtXvmUQkVEOGOeoFUJJIye3t65itOOpP
Kc20fvzolf6oN3X7GAjyU7WM7nGMlLV2ISkhkjaOUP10tsAcb9d4i7vghJxgag603HqO0BKJsu/e
8GFW23QPb0hd/E51B9t197x1R5s+a43cIp+SdTSa9dFNSJfJccEEvDfvOtR/G5/1+NyCAllgH9a3
Fd8hDigFfeJY7sHPoNm3YTusweU6G40W/mjOyAeemmed8UjU1d2r1cXmkbCrhdcgDUwZfLxUUjM3
TEvUyq91/cTGkrCXlmpjyXg4yUG79IFfPyHae5KaR8wYVUSlz7UwEch3mVZnp6nRsXzDL15zRoSD
x8aPRZ6bpHYTY6OSa2sX1nMZcpQiV63+LLAteW5lvVMkHx0zRF9odq/ujEXwUw8+WtgMr5Nw17ZX
2585uXKLNg2f2ZHLbW0b+tm2ULHdri4nCJY48aP3kGELKoPkpPedezCbijZbqYdfyilPqPe1Zysr
Yat3RFkqmqJ9AfAusWgSBM0kvozYXo7lpH7Ta0dPStKDrDtzj0um2chhxHhUT/1rprfrGBS/MXjB
paoIkY41/4HmsXEq5lueS3pfEGY2uosSyVHqOLuQYv+26waIB0dNTIcJcOIS92z1jEfApYCV5buZ
5N+ZnMbvdtJn8g51JuU6sp/ugW568ZkoVPal8pJXZ+LlM2SrHvuBNKvmfpB5f5zmD7fPRON3x9Lp
opnwmK5UrsKXBot6WdCz7gX0EjDcaMlBmL8pHAGW7fIUg98jd0arj40VGpT91iJsgo/btc8Sy7y1
DfyzzoT40pTgERuvDp4sWR28DOVSDVj5OLY1hWEgvItoiSEyK+uqd+M+svMREGdn4MEaOKzikl9r
DHSZIEY2pobA+GhSdU39iLoArDP46O6VsT7jzFq/x2UTbfSognBEfRF3vOo5fSHwjKiVrIrQAr1z
DHR5tUe7JNSo7cME4o5vEshQwHBzS+zCrvt02+aspsyZdZMpA7nXW3V0S+hveR7qAX1vg6q+H5Ag
osix7U1hYVcZwgzDYUc4WGVGOyqjce1OOJ3BBlMdTMP41gzCW0+J1FZiLLYqM4xny8LfDpxYHBIM
eVbaZfVdZrvlPhTecPUtiBXAU7QNyXGca1hcxr6+mPwhaNVVuWryyKAFSRoU460XWBLVBtbqQxQC
xuXoP77BSIVQprvWnibO+Db1p8qH+jmklg5EjxC7o14GzbqNij4mC14SjlPAtRjssWYUkJFEnxrm
gVSmdj4unW/zEZu3y7HrKOziuGFhS8daX0kSb7aBmrtwaGofSGz6UpnJyEdlHvbpZ5i9UBj5pKcX
cPtEA3DxHprqGb3sQ+c7w7nJuu7J6miIGCISJL2199nUMbZwi68QM/Nd5PvjW+cTApMlj4anCCO+
3QM/8HZRxOTG1M23HgESjpl0WZpdfmUMGh2k0H/G1tohvrQePa99kEOdrLU+KndRrKWH22dahxky
YiyNjECeRhvaGeTncBvmjThFmf9bm2S4bSvmjykXYUPytbwL2wtvDrFvnVJsdM94VSZ2UHsq2ksK
GRrMSM3OEkkwfhr5nLyPINS0cbydJnYRn56GhmsMgd0dtqaZFIbxiMFZtW8V4TBwpsvNbYXs8i89
HQIQtuqbiT2X4Zg46lA7xmuOf6gwnV8dxochb0BmAQ1Avlqcbh8yzYO34IOk0xEa3Zeltpn8Lj8H
fe+SXWDEVw/zo94gtydKaN2SxVUjTAqC7V9XI+CHfuuJEll77Qwru2He3JJQXZHf/aj7+dwrGqK1
Ddka++LkXp3xoYifUgaejwgMu8duYjhmyURto6F9Die3fRB+ek+M9/hkFVOwS3P24aT04/NAgXLX
NWIdeHn+BM/DuXgqwbpuyhdR1lgK7Q6UMxcyDA4yPISMdk0bqKU1s+LYmxz8NGa9v11IAAM7egoN
r7MDv8Jr9E0ejHKpFRyJtUITEG07l7yX3uy3yPr2RGraj3WiI/MeEjzT5vNk43uh1ETn2Rjp+nbT
BUBdOKAXSbO/vXa9b9GQkVLb5olGig8AvjxR595qYBn3NVKKtrbYR0PrePsMlX+1HGQfvU51HF9s
zQZwMyQg/4nga43G37oII+hg3DU65DXHpYc2V2N1W/8UGjZsiHowMVAEnWumcxBPIVUxIe6Gpt/o
RgkyiJneudBoGg14Q/FcKvsxLRal0MdtEUzVMhiImcpVck8fWS54gdZ5VH7iyiWRFTOkI8vwwXBJ
SGjGXH7brXPWO3weU+ReEsSpVyAM7y2u3zeks9NKMHk2kamyqnaePABW5T4G9obpv/uYWswSg7r/
tKdav5aW/syRB/+5j/r/dmVbqemsOW07q3lM+eqMJZQrEzaHF6d03Gwn2ocGnvkiGdptmOj6k8Dd
vybil2EpvVVgRFAD3Mn31z2JUNDWjHaPOBOvkW0dbucgMqqLM/1nLOAaAyYNvKldRUgj0tL/NWRE
ds0Lz+0Deb2HHtPcpvQHqLNjCs5UtdVDQDdnUeDNuEJEe6Q4YTY/+PKqrLw4hE3SrrD3AEuPzwHZ
P+fIjP2F1WG3wokTHCbvKjwvOQxphQLRpPY0EK1To/rJY+u27zJnvYa9Djar8hdGx7RFwvcGELau
ZVjuq3mCUGQ2mjIpio2nPJ4Z9v1DG0xPHa7Iddj35k5rCzrNQrf30jk1ON0fch7cbZ8ps/GVLBBj
o80qYG0oxYcMw5WeO/WvECMmw4C6fPDDX8EAt6sp2vI5d2bgZC2JrU/J+dNnIXhIIPdjG3Fao/A2
97xzk0MzOPEiYhPtS7fA5dVUSO15p65anen3ACjsMNJ9PRh4dg+3m0Ck0b6N6mkKJ/NYiMceP9sp
bvFSVKUAp3K7Xf3Kqx6xI0yaRRthLbjLKkfsIpG/kl1RbGWOSuDWamkFIjS7RXNtcoB6dsgcXwya
ZW3H2Aj3Yu5iDFH/3ruGt9PGSRzDBj2xCoBXVAZt7XDculYmaHKU8Vq5SJDNrNtFsyi4ZkU6Jg7k
28HNBEpc3VmGpA4PxoK2B7D1TvdxGtu/MIN0zNm8Nw+RCY1qNC3qRUUSLn2EaCtj5Xnw/Opoo7l8
Rce/ywsFloy38nLC5aM4WVoRERzzhlpYmb5uiqaYm2XJWu/ycTkMfbspTBZvN4he8jDnyKPEsVKJ
cywMDmq9dMX7gAAMeMZTE3XJ45TxKAYN7ZCk8cq40D7U82k70rFHOLn01p1hMSpWw31gNJwHEKI/
Sa77dUS19O7ZH3Fj1J80svpVywB6rWnhRdOG8agVcPNyKxj++gzrxHjs8V3nFXys20+M5hhvqZb+
+bMRD9Are/sQojiEiEdJc/uAUkBdROqhdQ5AiEL32jd0NF9NOC0rSOj2wi/gpZmkDbzX4VaNTbEK
pC0Ofc+d0oPUW88Gyuc5Na9qkpU/KHcjS1O8aBlmg16Qg3676ZFFlcfBuZ0KddZ9aT5Xavi43cLD
hhpUF8ORrPYy7caPommNdctwZwuWI333PIbxDhk/7CMHjIpkZaQZSEz+rfcqtJdpiYmEPvGjYQce
7OEIIkytUgQSCULVpOs2dtIlR1lZPsc6mkF53r64SEDuWAXoZc03J905x5R219stD2NkxK6MEcj8
EJJcSxUKcF2BufIraT70RnWsQaq8iT4Pd5h8XXBQwXOJKffZsk+RFnhfXgmNqbXjCSlKFVybiINp
5PmvfRJemBFWF9IA5M60mWXGrre77d85J5xzaEiMClmy+euQWLmmS8sFumkeuNmeXJtsn4t05+Zm
sayG2n7MAxAqQRI+u2XRLOv5GZxCsRsw+PjCLE/C1NSDGYUF48tcLHOblrQapv6+9IZtoxwL+RsO
uNur0iKI2Y6VuzNYMqCUjvW9VjafoQiicw1K3kEx/YXFDQaoMblnDMQMDCWZvuhax8Xtek0N60Jq
j4vBw7Z2bWU+GPnAXalV/uYPDjYR/iNMpZIvLunE2vx1G/sI2tLJ3TQw6NNxuLSTK6+3D+Tcm+ve
s7JFk5iPPH3ieHuyeF44CU2p3HPeDx8DuPozHP0duDr507gQ9Kh7o39tfbQMyKqCDmA2FA7knk7b
Ro0Rr5itcSS35Ln3Ah2r5ODuZa3TQGzj9l73+3eXDinj19A76ESCHYDtv7sIITDA0NGdGu8yAaFa
9jGavHEs9Cc9ItVbxRy1tJiNUqmYjIL053YINQQhZLKoL5KaHSsUitwQMkqQ6BCK8KOc064vTuhG
mZ7OBIZ7PbPXY76zmzR81ybh7Fy3MMHWmvI97imrUm36sHSLYkK5xUvkvw9xab62dktNkSfAFqP+
ZyT+5wUmnVHoM2HEFxdklNqzQdrPRKbOSWB/iUF5ejRytW6LXaPgPFZk2dZxoD8TwkJHFC+freWw
JbUo3vM+/QrgIV37KiGS0/adTS2ZjigQuAfJUvpaFeEuSyftIZFKPxMkwcpmNJOt1hT78iRFmF+z
VyR4e9NTUD48nV7IgRay3JaEADw4U0o9wtNsNdWP45TRHiaJ8czZ8ZFDcn0x7MZ8FpV/sKd4GYCc
3qWYZc63D9gr3TXEKcjAbgtQzunOMmy7x4zZ6TpQacmQIKCl06pvrduVlV3/ynX8/JEKaV7jtd9l
yfBWJyhhw0y/ywIjfB4jTDduPpgX3HITQ5rkueoAGGPKDE+xOUpeNAqWYhjvBxGNYHOJ4/rXXSrA
eOMaKY//+rpd5f6m7kE0GZ1OKFfUdPih/+u3rL56jVzGvjax0reH7hbsJtVg/fUWTXOF7qsYf6Vd
5Kw19rjtYKnmfbDPtwpVVazwfuSurGkkQHIugPxiQAGZHF38K2c0vhWXwXfh1xIQcIkgO4Zc0UQS
rOFY6de6AWbh9Kr6UkBIYuWRjaTbI4hb2jSEqujnbG7ThfShyOjZD5XboPnnkkB0bJy6WymbMzNi
VOncZ07ifLdN9OEovM8C4cOGTh6wpsC8Kk+lhxRc9TInCvpNeDQ+bS2CMIWmsmNgP2j6uw853o8k
wYbzxWEQw44dazgmtn0tRWIcoeMG9yrsk+04ePCYbG+CgPpxu8ysNCsOnT0rN43smuoqv96+7uRI
wpDVkbNjVwC8XdU99RQ5O1tQK6HDGrbwh/1NBKPFs1PnWwvRlNSGcu4lSO8dPuZqrcZftz2/kTjm
pM1ZPBp3JEKAOsRV0iclrOdMfkxU+efU9DgFcKDejLTl6CzxQcwf0C1fLQD48/R6F1The98mBvS/
KHlAtzrgTrLhq5qm3N6uY/jI9VHV4itKKShZfLQjqqtpF6cF8FmifTn+YIJBXZYhabjkJi2ReKJc
STqfxmiT93dLC7jXedJisGtzlIk/Q7D9tPW/GuhrcckoiCiGj6Ql+Uqv9HETYt8+j705nnFycYBD
/d57+JZte/hKreLBNthwBG9K8ktxoQ8W47sSGvxtNORzttONwHkx7V6i/noHje88TOm4F47n3WNb
h/7YoAuFKrm8lTSwS8ZFavsE6frRHvqkPBKXXa2ipvGvt89yFDRHYTtvfQYv18qaHubybBftpHsc
86R+Shtrr2da9x6mINTkQBybFliMj/PEf4K/Rq6XcIfV7WY/gPvNirnNyjzqTlUiIo+S7SjRdHHy
Oz25xj5PaFen+WdQsMmkEuPqlBnRJuxC2EijkXyISjvSgj//+cd//OM//+N7+N/yp7gW6SiLXP3j
P7n9XSDsjmTY/I+b/3gqMv6//c5//8y//8Y/TtF3zYjud/P//KnNT3H+zH7U//yh+d7891/mX//n
vVt+Np//dmOVN1Ez3rc/9fjwA8Ovud0LHsf8k/+/3/yDeSx/5Wksf/7+53fR5tAKHn4kwV1//vNb
u19//1P3Hd27PVV/PVPzv/DPb88P4e9/nkktCP84fX7//Cry6PP/8rs/n6r5+5+G+Tdherrpm5Zp
OLqr+3/+0f/cviP+Bs7UcX1X9wQjapd/L5//6t//tIy/ma5hgLX2LdO0kcr9+Ycq2tu3xN88nCU+
ubCWI3zTtf/8r2fh317Nf726f+Rtdi0i5gI8LMPjTwHQm1/2+XG6hu4xeHKEI0zLN7l/Dt///mRe
L+ef/18QT02KAKhyIObpccqRhEykdhw8KLfQktVX5H5Ax+OrsLyDXdbPvAc3SUE6cosoahD+3i7A
bGsN5gPiUGiHhx+2cdZYbO1meqPBwnKqaXtoRedmYHOMMS7DSo1YNzh1O2/gc44pA1KceKAEGeeN
4cHOCPPOArWG+XDqJx8+vh/QS0NTA5EKU/sEDQHpX+oztAI3vOu08LOO1FMfG8lKBHqxRknGYzHK
fonB7YUaFTyTaIj1jmmxwwJ5Dhz/kyIFXVVIyxojBOotCgGtbLHuMtxxR2LdR/1bVJxgbeN36dM8
C+Nhnw3HqJjRvAGYere5syYAYz4NBXRQYHvDceSvtIDhogiZbIYRduG+9xTgc72PErydObCP7UBJ
RK31HvUe4esFUS6kY98baJHLPiOrkuCK6Vvi1ECoO5yiaNHPxtdqSJuFqGGTatW2b4wXDroMN2p1
gfi2rJv4PifIAZWJdzXtEiby5B1csgSSZjrlUXeN4ROtoog5vhZpyCwKqKg5QhwTnYbjdp+iZ1NG
DBMuCsCCaAtA96THwKqeYtSJDVEgqfahN/7LjPMPUz5E0Wtd1l9VJI9gQPeDlz9kGqlLHhMJ24A0
OZ0gsrOX1vLSqfaoCVYq8I/kXv+2SvvQm+EZDYfc0iAh00/4TzYFDQYrWGvdS+SSuWZb5A5pcJp0
aPW+sGDVyJM2v5rCUtcs1behZWGFzu/7JkWQx7TKHi30Fv2n6zBXY99cAt1EW13nGUqggkiFPHsu
OdUQVbKzbB3nvSIntb9G4Uwa/D/MnVlv48iWrX8RD4LB4PQqiZoHy7Y8vRB22sl5nvnr+1OeRt86
1Y3TuC8Xt4Aysqoyy7IUjNix91rfKsWxE7Azy7F9KiWIggSjI/cpsSAhNQuRUoGXexI5qJBllHQQ
G2YoxdgZ0iWz10WGKeuArJbkN4Haqog2WaR/5EZyd71AsSlgB8RhhLL9SZ8BJlJaAmTK0AIHJc0Z
MrqMQX+tyHq2mbwPiB78JsNH0j13ke6JCoFIWm/t/r0J6CIlVvDJwH83F5Lpq3S+8lwHGxh4Wjxa
uGL6ZzMALjGJYW9yF60J70vZh7AJwvkLZiAFeU4mj4uot1K/tLHlLerzmghjijDDvMOOHtAjw10b
bn/+q0nRtmjwDMrGJctrcPHgGsamG7kdDoRldrn47vAK4Qg4hBG0DdUMe6QQy1KmX4PdvAun/+2o
6Svi8TciuUpcuFW0o+udLPYomkPw2NlD0AOgn5zxQiCTPe1jG3q8hvOu5vQksHCBJTcEe1iRLJnw
tAkmL5OZvk7u5GW9j92VjB9zQBLSnEwjXMPsOyBj35cq+wRx3yxeCq540MOS44jFfg6CUx86OwVG
e2zQQfv6C47dYWGMJYzEvFqCwAwXcpoUtrSICJVAIYqVKMeM1z6BiiL45o6S/Pg+F5n7010ig/AB
NaYqCzwmSehyg+YiuXGnALoWwAxXTpyRFoBE0KdZzT/Yiw6lZeWaDal1w600EXShlyiYDY8Pc18/
xnZoLWrmRxiN9kUKxaVH+JoETr/V+OmYgWsbdz6jgy+8OU7Jp0q4VU7l7S5D8aP0txzhMdFNAoLS
jCjdUYPfeTVhUuGXRTZpE0oQW/FvBb2eDbo6dsimFy1dcDIP7q4D5qs1N18G0T8FxFIvNurHiet4
dSYNKVzO6CTW2FsuuQSQJe/hKlM+elZDz69nSAKcEXGNETC3KD8AVQGqd5tmNQ/mJjEwKo3MmZfl
e5chiR2rd5oOTDVg6NVoddEdI0r4xPuBbawx6E8XF6Hmc+6Q98NmdQCWJ+F8xT8E2JPzgwk/4gwA
mckDRuLUC8bOwww1a4mNQiyH2L1OVYVDA/mCN1rbuR5pwTZOz4Ysvib1gRQVZqGYQHBo8UF1vbZz
aEQ2zCg4SSAKGXQFugas4NC0XFBHmBQ89rQ5friR3PI+fbJnbIVOtJNTQ+Y8MTELTrxi2fKz6DZ7
iyObF9BbIAhbdUya8ZbyBbshdBcNI8xyjh7dsiGxFic6EHn+HvaMXrCbuqx3v/AwhdfLvsuyBR/Z
M84hjKlG/K5XV8EJsCxd4JyN/RZnxDMUOHmIB1EIGQkYs43yyVFltQDXvW9MHct8N2E0tK2la3xR
ggFeGpW9aiz/hj8fv3rvn3OGf4bDimnwclUo7mrfOTqt+IRB/Ksj00FEP3Z1aQ3jbU6ILpoTj/Qj
uVCq+iBXkU/FzJjeD8+mTA6N9d6a80tdZu+6e/fL4NTk8SPYJ0vQnpTPpZ9+o+dEmV40Ic6AmpAT
pk2zrI8xtu1Kz45ajfUG60K1GPpyh2b5ZgdYX9yadwQs+0scdtu+wc1R2M23NVYEUBZiZRpgWnr2
TJRx6HssfATCIIvGygEZDehQdQ5s24UBRVQp03HnM2zmW6yQqMqifba4Zfg6dp1RqXMZNMnaMSA1
oGPgSgUor7KgbcX0JYYKLdGc4VHLWmsX+M43WiFy99DFpwegnHT50RhVjSGhbYEeFCkuZ1NgG6gL
hlN63Xrsdhe7ie9JlLxm1xw/Wksc9HvlMj/nMubTAmXit8ap1y7B7ALhA76qm6ywrh9J1JU/ee1D
AXCyxyDsT2x3mzF4GRuxjRvzBerVs0UTbuiolYJ2xelU2uFzRiMTMZCOlKS5+krd4ldUEHcZGiaL
wYLd36bJRgl774wwP1oHhm4CMAT6ensxpMESJjkRUwXFHehxrAWE0GX1iabwq2LuuLEZeZHfQqve
1w5D0yHPZqqY1TtXn2EuFMTVvv0pyriAolz2YokZxM/Fmo7wGi0EwN/6OzP6x1GUJqA4Yozy8Rdj
06dKlG9jlRBQ9WIiEMu6+Hfb0CIHPzKusJJf2nuuhxGhKajNk5FhWdOoYV0rBS7AJx44wGgzhRKs
io0VSYv+ogvwDdFUONqyeqy4Iy8zXeu9tOnZZatyR5X3Vg/g7zrI011eQ1KrQYRhMmH0+RR1wQNq
ilNaAlxsczizxH51pskEy1HvINwuehv8vnt5Yqbky1mWX76rk7laXu5lYhZZu8G0nkc00YvRBALb
VkCaowpzrzZ+xQUHOXeFRQIndcHPB0JzJPuIBkZta5CeolktyAX30Et945N+7dW8Vy0HcxHOP07d
sX3FgZeHzoek05lu/LF41GpK3DJDpuHbuF+Kznyce4XID+myk6K3hKrwanOw60TdtH26kW63bZJJ
22hz9TNOpMmFFgkUZJJzY1XBsWDMSux2rmOlpP6vapAzMvBTzzH8dy2GmxHVSAn7UNhb1RQXaXzj
Jq/p/2iuh2N6Y+s6a6BHuwAC486gRb4VQvrGvVaasGP7XMca0lQQCrZDPgsapOYhSWmjMapGKUro
J2wguavBGNpNUq6qATM8XMfZC4bkORhHtB13RWjrk2sXsLMjYgU8jrJ27AiYbfTpGxAmoS8psS4z
iiskCcxTnZNLyb0igxZjhU/nkkrEs9r4hjTyx3aAP6PZwfWCrMqFSjmz0hISumg5cZBSoSwTlxCi
MiBTKFNP9BtTBjGYpYo20BYxGibZjzsw3hsfoZcmPUNeQTWB/9bmSz8o3CgdlYWuU4YE7OV1Q+U1
YkROytlkx4ZMOsOIYIxcMw7A83GPoJY0eNdzjo/V9dMNZMduizlRRlqxygz2YXMCbmzEmOkLcQju
5WlXT+3SmE+jfy+AMvz6M11ObXRCb8MAmDRaSewZhdcNcT+ZduZDDP+aEHaymNrNWDsS65b+3XQ5
AmPydpbdVOzIjTviLrhiHmT8My9tZyYr0AyHTdeY76YxsyPVPLMtuQ0lbl4GWaHw4lne5MxJoHXD
Htf/VGE/beElFglOMdWpt7nA2G+n1ygMjEVUS4+gE24r9UcbVdmKZUXR0TwVQ/E0gcmfFRx1VfG5
SECQWsaGymFZ338sPKR0y5HmdCR03DNWhYD0ZfF6HZOK36FJv+ySErsvcdBLciRHL7q7YOo4aLdu
y4HgkpgxYefuNetodPa56jJ9CRcQrTC7ZqKDSUnzF79L1zBDD2aOOwDRAGYZV3jgO3bJwM5NtjNX
B0O7GdFYk0XCRwlCwmVRh6nF/D15IyWKiPAetKSkt7GZyob2q/qZq/7OtYvmu0KL2rLHKCWgEGEq
6ZgdnEC54Ukxx3LnM+B3I+yOlbDnnWhrtTb0fmcUvXuB73XIiQY9tKG7UVkR0pjUYacpcndZaITr
kNN8t1cVqB4Xfh4xO34rp9xdzVN2CXMVeCoyggtE2qdcK6FrOxtl9V5ICc/QlVtK2eJqRYCur0qH
wFnc/jiXiTIhpyi29f7YrBDs3FBp1XdQNGuXCJuNk3NVCfQmPv/5wvgcbhnuou2dwIInCOddC/EA
z3K3zrPhzeh10IFKpMcyf60CDCQYarkHacNyObQcbZkbFwhggBukmTypNLE+suLUS56o0j63frrr
SeBb5f2RuNz0BQbGFx9tvTGCsVyTOQlqDAyE0wJ9dYMO4b9POmhvbocUcwEH87xhxIcXpAvqPddi
VPEEWJvkxPjVFeJPeUMMfo6jyT3iIP8JUThDwAYsot2SIH4mpXPg6fWNZV/qa+bSP1XVPMf1vfBJ
aJTrXYV+JOKhGwyuU0JUniJovaPHmoJGX3YyJ4k3eIX1LhZmB6GvrrrHEQRd1Ju3GBuUYRWPrUCA
6zKE7qvg2lSY5/LoWw32I/7+Y2uYpzFuruj7+ivg+LXE5LDGjvdkBvKGeXdNK2ybCO60Bg4GVUUb
5I7aJkCClLdau5agEgJnutYEOhFdlZkeT9SqMVyKRJgMIPZLHOHWu1NOaOgzbYTKZD/m8GVYIjGB
vynzM4cyCTEMqVlQ/GK/MJYax3jU40QzYvrcYpRvY8j+HRgVUfdz/Okkg7HPr3IaYZoK47dmFs0q
182YaywMNPIK0dyR7xWkqRcWSe61jGt6uz4bYjrZ0rxEXAQraexZeUBa2AjN4l3Br1poiN8YDgZf
hBSkVY0PW7q/2iT7kHZHG1f9wi/8rvdgAlTe/Q60XeuXt4Q7M8qCz3BALyQ3SXPPs0gyOv907QEz
sBuS2rBrpuFn0NNmy+UkziO0hez8UBasTIPpGhfPLhIkY86/e644LqPvpVtDo2II9B7MvYduAmcY
kXdOkM8emO8vqgHGQ4qLCmkxSzMqqPwxzuAYQvKFpkbr8C70H1wHKUaHxF7TQROa5pEEbYbgTBqC
6rLWj2nyMMzVRM1H3z6NqXiKlU52ZjfQR3TsA/kK84qUCN5ZuIl+60IZVBNhWnFWbX3fvpkN9ks5
HOvZ+QYlrs6pZqzCkjbMVCCcyRrKJFvR267CSMLQs9gxaU1akEDw3UP7i1Nznwl1lAVgVIIguea0
oHoTbcYNm8Ot60lQDFBoz+J1TKG35JaxouPUL2CmfAZW/XuW9oNyjLXu4zVziTxmKUQl0Ys+LS8/
JhC384EA24T6mdykpgz3GgjublpphMPzr9rQ/kUGfOVw32OIapHsSMspGsrHmuoP9tW1yxrD8/P+
2ersjztvC/gHoVI+U80AH9cuqZ8SpL+PgK53+Jrm1dwaIxBi9h/SANFPEdbSIexD21R6uV+/9Cr0
amNO14ljbdRQMOuNTG0BBOyaOpO5Bur7y5+qZol16xmy5UdvAl3XW2itzejX5BGMb2kQd97/2ynB
/48DAEf+2/Z/9Ouz/gy6f2383//MP9v+miP/YRt052169UJx5P5X319z7H9Yji0VPXdsRP/s7v9n
4183/yGk6QpkvYYjHV2a/9X418U/GAmZpK6ZjtKFpf6vGv+SV/aXtr/JX5bjCsu485kZTNj2v7b9
7VRIl04XoJqSlUTTkcwgb/TtZaXRv4umg599sdERTQOfOakedH08Do7GUM1xPD8c3iM73/WziSNe
HhhynieDyT3Ijmcfr/Bf3tr/nFr8dUrBW/X31+oKEyUB4xJHmkL/19eKE68044hsp8GG05vh3iyT
jZE/EK17GSoTxidaXG3777/pfdzzt+/KZ6fDb7KUcF2H9/tfBiMJ/cppoB5ac6/xNB3KnoYA0DgG
EOUoDPZNe+9/frSgSEsq5+6UpMaTs4NysHQRg7cC8ZxuQaT5X16X+J9eFwtKWNIG2+f87XX1dWPW
WJXqtaX76wl/dxZoZ5RvjMs9BOneHPU7dC8LBCunf/+t/yyK/zMrui8aW0jHtiydlchX41/fErOk
+srhF6wbum1l2e4EfRm8A5fOoTk4+RBN/C7zpns+VjHBBQEzsooUeVXIV+9wqR/QYaaniTuftbk6
U3WJh+FRH6cn4oXfiZg0uxtolVPsjksjiNBTphpNKvlsiIapkcN1A8aMJYj9ibxc6AcLcqiIASpl
nWdG3Ua4iNvIZ3HCpdVBG/Mx+c32jb1x05JQ6vRI1KzqotR8MIS9ySZrUzL3bQrzxh9/LB3SSKoD
BkmAE4X5bTak3YY60CZn2GKNwZrBvCQXhFlYNTkv3SMv7kW17c6SPkIZopQca/pFe5JeTQkh1aUL
7vQ0dUsE+Yv2499/IMzp/r4YLMuSglng/RFmSdwfnb9M72IppJ66Abnd1uOU7FJAlsFjjVMo8PRo
o9Ur5DVJwWUCFCCazEVzY/AyvViJh3vXaOnVQUaBNbCYbqDo5uTZImIUJ9VnzV35Fb8zCnaaFRrD
LhT+0Vb3PawfEtIxEqt9Ajomu2YjiJgNzqylYkjSzw3MtIp6BYhduR6zNx81LJIKMXg1xL7pgnIl
w9t+B0RHT0l0SuETmReR/Wo4bnuIQffvWA/rlmpartN8h/4vrNdIwhSQUXfvtqiSjqinJjJls40O
h53ubLYBtp8PZAVsw+IBPNsY74CsauJK2n0Z7rriAuuYSztjTk5COMo+YQnlSqFQETg/FhLtX7SH
0C3r/V3snk0HKJeVuy6qfdkjUlo2lJasMzvaouenkN5O6oBvVvMfSUPyo+tI/UZkJPwpkkXsW1Se
0UGP7mM9v2XjC54zxOoz7xLeejQ82Dp8lJ/HkQ6kVtK9AJVhR3t9uAp3nfTnqT5YPeF2hMosm2/U
BZ39v20l+n87Be7Lx5WSo0hxRIn7f//L8hmRdMiCjKC1oFHivtrDE+pCMi1AiqUgLHDE3CNX6YYn
08kEY9pIcFpyPuFYeAwn7TJLkL4VXLCJfQe4ARY7Lvs3y6E5PnLT61djJak/POe+Izb9Uh9eLV0S
/vFT9ffEWbF1u4eKdJRWFYwhxAqu4LagD4NaYlHNGvBnwDLpjyhxRaDMc1Nay9zTUHfMqL98fQFy
ezPhnujTHB8u1sQ1DmcA2Vn9bPoP6bQSaqvRv8qDa9x+AYER4izz65g9afaDy6Xb2cr0hBmsxFNd
03ZekdfWYi3q0ktI9IY9riBVKMWdnWYR15f1YMwQmx8M99z7D06zLcxtll7n6ibaJzXR2rzUTHxp
6i5s89WIfrXVuByBXA526Zn5jNaR+HPhVZG5DRE0mvUb7M9FCe7i3+8Ohvrvm4PtOtIWEHVtCoe/
nfGRE8ahaWfZutLmzxFfvGeX0vainNQIPzfNg19W6V5FGusvExfBtrcafRaxoBenTxNT2uIq2vHk
os2xyZhY1MnwG5Zmt7WMbm82/q+UOZspC1LcatJzLfsXtBzHS9VMHHjYOLT2iCDoUzCaU7Dpcv0L
L8oKlXz4T53KP8UX/0OJQJH09/OamspAM8Eh5RgGx/bf1nLM1qyiiNQNp2WC5zYZFnCNDkmtkXbQ
qGGmd/SdSRAdUS/o7BN3teiJnR5t7j70e/f9GGcrfDvhsjS/nTZJltxnv7RQP4mG5Fnf/hqHtAb3
M48LrSJTvcKT3WrJjjy+B01B3qFIYq6s7dwYkalrzDh3Cn0d+C48fWc9yfc8ALJgWkXrJfm5QgTG
E6VlyzQmNjnNthV4L7NqjtY5TSm18rsXDMTztneLrbAx84KWQQ5WeX2JlX40YmIF1LEceaKwoKfo
xDFQwpUlucZHhhVk2TEcJj6PrD7HdKsMu39GhUcTFRt0mZBSGBrjOq/4LTj0754sHwgcLm5UZLfI
qQ8Fkc9722JpaiY5r9zttXOttkkclmBo8KBrTemsMlwUpFYkIQPx4So1IfdOmSkUJTirWhBPoFl0
83mKRl4TxuyDLb8yC6mzFE78aOLKoH8dHh08HlJFpDalpnwwpXOzaLRtSfcrj2ne955NoM+iU2W7
auMUs7EGWAZRVbyMNZO31Rx2rdCsPZvQ2pqVc421u3Ozm1463YDUPdQ7blXGIiUqzksrnG7IxC+0
CJAi8HRc7bp5ZRQQYz7h5j4AQS6ron20Z1orMmzdDaqvDZrr5BJKcQuMVP/yp8Y88gktSGMBppwA
xTfA15SiBw9FePSfX42dBNARDeERyRt1SRv9YKDs1lrhi6+WbO5d6mNlqdHDriX9wGPs0HTHWfHT
x9yekzKCUhLg07fpDh0rxtIOHwbmVdzmdhF+Ts6EoC+z8nXahZPXmpa2bh1VMU7itu5mt9q1UaUz
eVwaeZ1t8tql30QitIsQYc3m30AC2zAOhfSg71VWNQBiG2AZNEgnesMJozaUoJJrZoivhFEt/5rT
1/yaU7h/c0YCUhvelJimVahT6OVT/mj2sHTtIrJIJ6vdjTEYxAia6BtzE1WfzpGQucU1LX3GIal7
NszgywYnQSNeIqYYINxwHrqEAeXz+l5K9mG+ilIKj9wnJWTE2D2i2ZGcA5HqXkl92eWM31clkTZD
4FQwBkh/re+eIq09hI6OO4HzE1/4Mk7AkYZTVa9886IVdrlECjV44d0/BBoZoV5M075jVOHT/sYb
to7LH5q21SI2GMPLpN4CU61WMtV/T6LXN3HfHbvsXlbcJwlNAbg1ZbHto8Ks9+koH2TaRpxR2GD0
uwPGbAyeDeTknP5JcEH76dD6KDjNJFmpuci+aj6ngxvO4z5NenJvfC17KorNgETs7PZsP0kNQ15T
ZHpa0fSNlyvZZaPdg7vW9kWPlbQAeZm0rrYEO3v1C4gMkpa3ofU0cggjwX8OlN3vQaL5/WOJ/sDT
sxVEWSqhYj3hXg3qed74mUu7q+PIyAZskIaM16nftHjOQdOE4GuAByfjxsDlUHdJvC2yvkKZU70i
1/b3jqEO7Ne6pzsODxVWKDqkHJvGcwwovfQrVBOCyjg4xcWPSkLTk77/XmdMJYtBHWjfdQGaewhw
AXkdxotfDCbF9Ij/OwPcQvudrOT2MYkS6Jj5ZPBkFTi5QIdvoH2mcHoTnMAjm+TQYMI1ayrAuISx
p63NucVTBY1yLRG3xRqKL8DCKFx80JwwWkEGpvuQdmPtgG8ZS3RUijsFRkeaAqTTLcpqIk4e/shy
YD1XRjlvGFkVC0wa9XKqEAe4SI4XJnQysl4we039SjgjsgIcnVSzSEEjq/kmK/kK2unZ7ZnS6fR8
2cepRunG7Uj32ypXg4/VJqsxp0SvB5wyPF6It6CY/vk/zP2yA8rTDyQ+cY7fctSvJSBLbRgdz7aH
V7ZtenAhYp4IZ+yKq91a9u2EO2A00EGB28qI25iSENt6d6MkQVs2kiyrKRhmflsyZKS/CKYAPnhR
mUsCpidmazjmDVLGpJ0yyoHy2U3y6joxSruC/PORLTlzq11TR2xr0obkr+TT2A1v6TSZW9vVvHJo
/J2WBIwuFIVVTa8TUgZKtAanVKs/E3GyFlofsjahYeGhamwAdbj3Pe5C5KSq+n1CJL1uK3W2x0ct
DH/NIt/4JqUj4xNuFBpXyCFVvO1ZuK1bC84pcwCIjTY3xwg4UpDY/SorQKg2GRwD6R9S6m1Ri4BK
m4gZZvr+mvnjzh2YCab9Pc6+zGFOgEBeSN22jowrA69yqrMJpk0jHnyZ8rwuyyzB+iZv2eCiS8xU
vTYcQGQByeuT1hIY0/fWKQTP2AjjpALa+WOMAwFmbbcYAqPbWJy/XDxVHFhHfB7EAac6LCrNERtH
+R91T4vBF4O7NSKdGu1H6KkGWoDLQ8rbihtG2yfcFy+gYuyLZbnWYUqjQ+wYqA6qEaCbo+/9etb3
WTwjP8iLYZn2JGq3zrc7KXxKyewf2m+LGgTXatEd//yKOhuujvbQmARwhaK12fU9I3XFybfKeG+S
XcL4CdjGZMHHdEkmhBp1yAvxjOtQ7FICbs9/viSUq+eggr2l6422mNJipMfCKLyWbXZq71/+/OrP
lyqenkcheObnl0o1PcOXYvptTb3OLKAWltfWqTygWWSQWTkIBbBjrFtBkgx10JZ8GGfno/E85vX7
4I7qLKNGrlQ+OQShwEhrSinWtuWynQEE3ocjl9+kn32yGCvUY4hQdq6iwRwlJDvVtrsG5cfwLLeB
X8YcuSekgPkpFc1GJkFxDDOyspib9BtrqIA1WOWhED03UrdwgLvHeEdc8wJFuN/2QPQYW+AxbxTs
YoT00bLP4muqyAyICtt9yhn/nuwSihBN+1EUyWfnWj4CwtBejDSmtvGABKTm8YycIX3Gcowsw636
dycorzrJXZCK5EMR5M5hcNODEwTIfkQ1fAi4Z3dKE4G2oFTwSyTtmd0oAGygkeoh4mtBzfNcsnb5
CfJhz9jyi9Dm5FRWrg/0i63aHeZdhDhqn+XTSE/M/B6xQGxduI3wiLo7lxiFkGwYXonErg4J+aPu
FCRUS3dYnpkSLEeyCbGFKFpGG8+CiU/hPOMn4EY3H+1SkWGa5lTK9XzOJlXvg1COh7FNNnat19fE
hNxX2ZRfg/aViQz88xQ4p6xs7FMCq3Ubx8ZHN72bs4PkKClYJGV54E1Sj7UWm4+oZBty4Tgim667
JKaqn7t2Yo370CTxZBA5W/ZPmMeewfwtrRSWmN3SMekQT60JIgbogvV6jtwziBIm0HNAVnzZUvbD
g4sblItKRS9EkYwbKL/Jyu3pjk0RYhdUpNtRsLf4AaO6SrzowrC2KvxIEpLN5jrCBHPRHNqMo65v
Wtb7khpsY4Icl6l9C9zJxXYnPpuIulhMr/OYY4wH+iWGB7dl/AZC9DwUeuBhPB5U5Kxmxhw4Fnc1
6g5Mm4x6xgEvFHMLZ0D6S/mJu6DDOk9mixWEpyYQDX3E+y2p0dfApsArtSN2Dyv7ScAserkXVPO1
0R9ClxZKTc4RlSiDKYrsYxg368kujujq3jGPQAAfTII+kSJwSX2d+6akHQWyZy4ixlzvDoNEv2Rq
lacwe+YMiHEx6WecIVBnDQILU630mh6VoK/a3/AJAAXiueidTdM6X0Y9vdvyLZgScBcOQcUQjK4u
SVqE1dk/iCMY6xMIriXZUfYoq6eUYAEcIY3BbzH04SjaZjtPjKBCp9+3af9WDsUCwxHGp2R4KXXL
5Pe3DwHvVV1OzPVl90WBWvcciqJ9p+Tbs1AcqIX9Hj0VZr3XNE/27NWo2aX8BX4Avvp0zHOIHrnx
JbAsRZgRJxWQuWhVVz5Nel4jlkI8PEvOIS4V66xAsiDHaESPJZ4Idrl2RFih1KVsSPyfiDncoiRn
dGFgGcZfevzzre0JAi1OSFsr/cWsRQhV8vsrilOU0En+TqV81Hs41rksf88/oYFaWcRMydvK3A9U
+TOGP5KpdfgLU8cKbrT0CqcdAVV6C+bxLZ7UqxXEQGfvIWigU1wHmLFJPRVrP50xct3IPql/z0p3
bkOeneP4zuT1b6Dntkx0wS8h6hvGYou99xnU71vkpL/aGf2RPzueYWo/PvLVZQp1DZLSL6maFTOW
r3pQT6NZYqrNUZiUNV6e5FqaOoGCZvg0pKg3sn74UiJHq5r36MiynUbhT37mt29HV183HlInArBM
6LLjzEBS1S8CQ0ADJ3O6tcLmNcKAtxhknGO0035MNNwuw/BlRc47l+7tmAdfIvEfES/T+jS/ME2g
l+QSruGwtvC7ZU9jksDMJXgDE9LC0vIr3BF4z4LoNhFzG6djsZ2r+YvEvXvq+ZPrFidFT9ilZEmx
EK1d00EOyUmksp3jNJd5fkw10MX371dO08VxKNVkvRXJRHqpa/0qMmC+xUs1QKdCsA2nExuwFsRr
hEhHp+xZga17g59wgXf8YAbhMx6pnIoNbOlsyz0ytAUR6NiOkyVE0FtHCA0KYJD4oCUOsCgjTxTy
Kef0DrNQrWCFPRNUd9UjJ18aVrugyDjrdccfkulLaZWkFlE2S/73PXeKBVC8Q9mqFdBv2oIp5U2o
rJcKN5ty2nFZSOBKXXKJNKzSc1odxV0YmaHZN1pIRYA6rFCuhlnMC1Cdee8RWHElvviNrjo6ueZL
bygtHYdtY4KQMYlqWicWgwLO0w21bQe4DamS2438GAptYhGiQDeGvUtM8GIyiCNMiqc0jZ451gpi
9WJ89/JxIMwGj4F97LPwNRj7F8r53yCrrJXfD/z8beANw7Ab/Ow2MvJBYRqvE/6ONQSf6ZQ82AZs
CEvl5OlZZytFuZs1CeZLJKAEVH/aQvvRI9kQGUYTQ7iIXALGElqUbPwYQfuQg24PKTfjEP2qDLMj
/OoWG3yyJBwEnV8BmL4Nlnf9MuI+KM4aUrigk+dhrismJOjzJGhCtkRvnCR9mrsAM00chs8hUoPW
XmbOS8Y4eZMW89efN903iNZE5U8kYLrokuCEEV1nmEK4IXuEiWuTJFzLXcdVc+AOpZYCXslqCqaz
kOjsrNggymZCfKPBs5ESJHFiMywxIembkYlbPEjYZRWzm6q+TEgvMzv/mRr1mbE15Whhy1RbWwgf
ySN4s4Ac2W73jb9jY7jiI1fRh9mfWfX7bBZPCpDmchg/kFg/ITS7gn28KHs6Wr3ziXqKoMNkoPqz
N3o/QaWvqqVfA66YLUpuI03P8ETBqqJUNlL2LTwORdzsSeF7ze+UVOsUKBY0rVouq0jo5vC7lVys
yb1fam750vnRD+AIhLXUjE3SHJuypX3oh79haCB5moCxV5/9XV4aDvmbDOulCON9WSv8pxp0xfLB
HEKCI/ooZMgxY2XQjK1bVj8QH+6wCm12P9CfqwVElppGEY+EgSJwBZbhC8DL2cxoURAglq/GvnEB
5qtyUTXyZFT0zO4DmACptfBxCqVhuIbv/lptCroFEuNK1RH0Qsv/FpTNd2ynt1iv9hEqVb+PVgn+
HZ/Txh5LVtqEkJ/+/SuoxWOpPdtpQ2SC4kbM/QuBI4h8DOGfVs9xlkQz9yYfyTY6zCT/aFIaLLkk
ng7N19dQhohMUrqcbtCsTbv6iGp3hcy+vKhKHMYh8yJzRnKbVg7XEN+rfSaJowcT9aUmUxSQkX5C
lkdbhkIaeQw9GVxFQ8SkxomNh2kQj1PGBVFFz+1ABitAG1hCuL0Ctza4egFAceNdhmW5KO96Epfx
rUPlVVf9QZ/Ce39vXPdghdgAnK3vfKkJgV5odApQ6ryzuvn3QOQd4RnvpVZucwsn1jxV0Mht6hra
iBQmA2LMQHHTbuYnJe1Te8fSOBXTBsdGBxlNXy7BMrUsdmED9NVyXTqCmpkuy745CZZD6BcIscZv
4hjuSt7g0beYZmZjtarUS5qM8qK48qx0xTzDrl8TMlFXejTdJLgE9PqgZsA1WX1KPp3Un8mlI9E7
HT6bTiIKbFOQE5IwGbM+QANB2eU32x7dEzyI8SePw0cl2v8g78yW41ayLPtFKINjcsdrzCPJ4Cy9
wEhKxDwDjuHre0FVbZ2p7Kq0fu4XmXSvSQoFHO7Hz9l77eOynyBTAjeW1PRSCgMae1Hs0GvixaqJ
NTi1IG+3vQMfxyCf3iyD14DomJXJbFzJ4TkNuOq6LQl2A9CKkBWA4pJfpYbjM1cIT1Vc6QeybJCQ
Q6mJaOtoPZFiXQ+vZd++SdNJNllgEPk0FnsQtjBp0HWt0BUO29JoDmR63mMgebA71McKMM06fKsW
vhu+OLIjFdmGXM7wzmO5KN+WBxZomoUt+AEfr1vo7gjz+JIy2RKJt8nD4jEOcA5wi6CVWKU7B6V1
WKuA/qQCYJ18+EP1PWmQxYnJHDnQ3Sm3qeAJN8m3rMYfQfhF2O11aBt3UxsO6rZu341tua1DfB0M
bBl57OhhDRsnDh/RB4fskLI96ZKqzREkaUMHXcvZOMsBhXlvR9sZHhZanfo4yvRbByMZAo2db9wc
1Ez+CwH2WwqLtySGDiIgozErPIFffk7K8tOsD3GSP3mA/Ukw/SWDmvDHpFqzMDlHEFTFMWEPsUfQ
jU8wD8QdAhyc30aLRFLlgCJlO73YY5Ks4OOtSaddGZ6K8c/rX2mnNWYa/6kOKG78anrBlVSn5VFR
j6A/pP2PLH4lfJa9yfSbGfKmWQxG8RkYxncRDNspbT9cN7wkQW6skwLd/vRgSZSoOoVk2WOe0XV/
3zQS37NHuJJsn/us/549UjfG5Lmv7M9IN3r5OkOMHPTBJu+S9fZL5+IplyTNDqqhlDMeZG6Tfavo
87U/JpLmEeQ5u8jl1Oqh6NOyxEnpWsds0LS0DfvTyLsrPkzAV/4HVtFqMwg0a+DjoKSdhCe+Ey5j
x9y+eHJYB5gzxrEgMznZiHU6zdm2mSsIftaPIG7sK8YCBPQxKtMOsFgQkqoAh8AtORgGTb5L4XWP
SqkLuJmztzDbBKx0U/x0ScJiVFU9Rz7D5iyP1DYmuw4po0P5bXqfAOtIs3c/3CYZ9h12DIx99jvF
xEviC8LVKBLWodXuSbynVUeI6YzEjxFqjzitV/O+heeX9tNTPlf0kogPXKdp/qVUs++65LtvKrLM
Ct1sfKwGLbw7n+HJKrB9vbVDXv2JTj5SVHwSA4ffSEg82VLpKtg0OVp8L0rYI5xf2glvNcJjtyk2
sExDGO4eykSgdLR58ZhOc7yxHes0mfJM4m+0dSoL8ek8nJIUP8ncSprLLOJVTIqhdkekxbY5MCLV
YFeCHx4FIhL68XFqm1/9yAnsOh3yvj1KHiDjOZYZL4g2tE6vjQrwaLK8gMKbdCxVtrEbkLuQOQg4
DgKGonNub7FEndBjiT0ftn9IJiwsiFKhoNhtTQx1eHPVwN+Sc3UZxHaI+UPN1n1wcXnchQrSVCM4
EjQzQIv9MrOpVILkCUL2e2FkMVY+MgPZujhhswiIie0sU59LW/DRoQtV+1nbxyoMrkCaY1xJXrAp
nK4/GLw1WzZso6xBrtOB32FR5iEPuKuC7MNrKgSeQ8cWo++62rhji33BFnYbI7o7ZMFyr0EpXj2Y
gA82vhtzqTBxS9OgeIhE+NYg04Tg722ncH6vzZF3yRC/+o5+D0Y1vjeRxudB7We3OlFmbWsA8ee0
rZ4CAAI7xjgrBa32BAf85PUtJCAraveTaT1VcMLWeVk8gFl7gE9abWU63hI7v5iQT9C1SsbCHEBe
y4EeNtmEATnAsSLinTnI+ApTv8FznnwJpKV0K9S1CDkGLEZbsTWSXGPeUCQz2MEOQHwmytLQpEtO
zV93hAGlWXEp5I88juId8/DzlCKm6PyP1oYQyChzR0r6ZzEx7MqJux7RVnR+tpGMiTYS5+W6iHgJ
BbQJMkqRxQ+NS9Bm9glj0111gW1uuD7lW8Zw+5Jma11RT5Tju2cONsWGfAfXYRY2vmZj25vFtysG
cWwGwR3Win+lcfLi9eG0m/CrsE7DG9iLZNPOBr0XjWCCRi2L0jPkWbu0kPyZd8ycq4WPm+7pW/xy
XP9b2dvCZQwyzYwsSgiOK+Do4VapwyTElRoqO3I6ptuxKXhIDcftDCWeXDe8ag85UGOJkbokleXR
jR2opYCqrJLXRguQUsZ7hfEbmXh08wkCmjyLICtcT2EClGE0r0gGMOSHtf3QVE1zGkvjsYymj8Rq
QHeDixGzXi4s4VoST0swBv3zPgnVhSwUrKgVhEKagiaCrAbSBklljHgq3sr4SYqOZusI9w0EP4kB
uBOGbpUJtD+h8ZE0pCZKw/fQ/zVU68FSLLY/yZM1trM9Prs+KG+LCOKrRXycRAXO+aBg5zg6Zkuh
Ds2Fvymd8cPU5X2MV+le98EGFeZ0msr7bCTms5YUtML5aOvkO8w4ExIymJq4tz7nZHxnfJXmVfLQ
jwwAY4c0WO3GoGcqTJaFp48mEpi8sz4mJBJKM9JMy0EcyJG65nHz0PIAL0AOb2ZCpm9HTTWY+lPJ
+I5ER4LmTVBOmQo+RGjOa28c+cum4NyENcXqpz2VxQGzCGBksuunmMYE7nhM9QaJhL/9ZHzphgTn
lJTXMoifW0NthY1aoXA2rWjfQQbSrPo1w7QtSlzrwute0mR8KuFQsX7wRM6efDImaGEJZju7PsgI
IQeSCQBxFnJQkchubxjTSUi0fhY6PmZAzzN2sVMwjjtQ7i9Ri0lpevRNWpCzAoNbtMd51nvLiJ+h
nRnML7+l0z12JNrsHSNhcjkFjwx9dQSrn43p4DTQ/Opc3szR2zraJO3MaDWy9e5e0lC3xUR0llvs
4sJoSRJPMGeqhmu4SLuTwNrGqs1OnWs6Z2R545YtqVppq9PnqrJYLX9+Gjf9zGtEblDiZRR0UAXa
Nu1+VOYVbuqvUEfxfaV0i6mr+a6IK+Ux+3srDFFxglyJFoaCz790jsoLVDZgx017HNpKPExENIAH
7egdl/GDhVjCr+3xzp+xewZ9OOwDhR2lq/NvbrXjHXzkTZlW+oBeRWzSgmZBoMb2MnGGqiYynjsO
OS7S4VkVwavOiPcbyHNfA/AJT13OTN9JjXs/LIdL4vsfKhyIUolQK/jQAIeGuSQo/1fHTqzHlzif
87Mf+8TvlVm9T7rudzvU+Vcvspd5rLxzX+E34A92TkEI7rz26uSHN+QTCQyYbGNDKXRwIGtaJCuA
6Zp3QPC054C4ubCqHrE/4VUsuo3XE+PmI2veuM5Bm0D8fMWjLOEMOsItjrmGeFuj3Qdkv+8Glz0v
/k485H4qe/Q9JPWkiuTmOZgimKXSPAibrOoIHESHqmLAR7GrYi/GxsVb4LmNOPS5+9Yl1ngofXYF
VQnAIQp2FFxXStB6V5NN8DK3XXzwx2cQOxjQOZaPMmPg31bNA5nwZFYO9i83p0qwclJ/GUqYWzuB
U2CbYXWATT9T1mfZq85BCSZ591wmFbSz0JDPCEKfyqatCU2y1WmiSChQtL0wEqSyLq135SbmHRv0
Vc0JhHT3TD8fOV1QcpMv6s8CwhwhsZOxdR25yBvrnwxaH6eZx1HMLVuLfCt7zzmLntFgW1R8a958
hxnaW1kxzSyHXNml2X8BPLGptDOcWVz0ehkugpI/Wy4FlEeYAcpV/UoEloXZwGXs52GhRekDLHfi
dvdM4yxBP11Ijkd/m+TmuLPNJtpLUrgvCyM+RRY5YV/56VR0rRV8wXsDlZ0rqGKWybbAmvCJgG5x
1r42bXolZWvYhp3l7f+w2DrDp8Rve7UhoSXdzDh9Hluju/2BI/WgDLfC8MN9G8qNZQJZm3T8iMtY
fQJUQnpKjO0MAxB9yDjc1QZWPd0mGysyskPECfackAmE1M59zCpVbGsp6pei7xuQzVjX7RCpkMNT
P6u4vrX2VOxAJfXcJWPzkiXIQjE4rm0bpJszGPkGxNS39LTzCgkZF264l8Qyb6YIV64ceBcTo1iX
bt//lNSotFG955q68sWIZbW4SnDPk8e9Noz+ybT9hjBP9MqU29h2oJ73ZX6H+mO57k3lbvSwHtUE
H2xbVZWHWbJD0OyID1yEPRZ4F17G5DUa3fwr7b2dPdu/phHKUxzP9y3JeQBqsvkWF8hIRwBsjzZr
uHWRP8ycJo9y7L8Dss9O+EEvXRa7oEEAM7YCaEivZ58XEzZl3L570fg+1L298RM2pCjI6IY10GNI
zzLJLfgjp3WxRul2QzQiGXAl76rm6FqFY2RfZrRqwD+Kdd0QtlqNIMIN27336izbtXw0Iy8nNhZF
5UwNvIrd6qsSTXD6Hjq1BTo3H/KcH+IQreiovgwH1ZHZL8EYEgGd6pv71DHtM2DxZI2kI9gODicG
adoSvAUCh5x/lK9t/dCbybgyz2oujTukA+0a+U+4aTpT3hXA0eIAqbqrgn2BwZAXFfVUwbRwZziG
iQSo+OU76vMP/bfCtX9kPr5KB09AFIGFnEWi3QYI4qRLJzq3+uQFrEKBOY0uhCCRfgWAP3gC4JOf
5/5Hw/jQN4cNHJvsCPYO+n7VFpess3GrURkagnYJnNBd13Y9GkAalkUUix9DgH4Apdaex+WvJzH9
aBVcGe5vv2yzvzFeuzf8Ob8iS+8YdfpvFmHLbjmDPHcTwCF2dUfL7EASuAm4xUm4hdq0GSFXEwy8
wfaZPDr44B+ngIQ5Q3Db+vPf8gxYSRFkv43KK0+OH1cn9A5vQpbd3lP18wju+WUWMr0bGvz0j3Mw
F88a8vkT9yUlhnyd9qo91vq3nBhR4SCBh+LcGR6GCGcKLy6Q3L22pt8FTqU9Og0sw7Lwb/UApmD2
zBoRFK3yjsCOvZoxR7mp4d8UKPSVXwT9qXbr4Jb56C6kM95lLLG26DRNDQRhaw/xSmCnuwAMH5pf
Ebx1LUnEURCAcll+Gd6JzCNCzeseptivrtZYvbWl2PeZst+9xJg3UTd4eDZs593PyhWRCNc2CfUN
4BCit6SHEEE6m13aB/gJMT5FTZ5e3qi3ltggcPmBfTYbWHRlDpbAJLr3llkXv0diFE0NvJQ6vdYa
AmtmGNY6SqNmjwVxhgX9jMUuAm+SySMXoi9bTdVxEJVzMYXl7aYFk1sd87oBKYKIxsqqD6PQ6E4g
ucRcMcz8gk3VWWei+PaJE6gIKAOcQ9ez70MqdienZK4gKgiM/su7RybLrvdRbgEerm37NtTDY+Gy
wIRH4wai0WsJtRSev3lzCC/fz9hAaNt26FaWTgvt7LoHXW0adO+sZD5gy6PCrgXDwwxO1iRJqzHr
V6gvtFFv+AmBV7VxvO2rt2Gk0aLGlI5oStVq9uHBjc/RLElLCZNuHQ8Iapy2f4j/RNUEKLuQDg33
QT7fYwR5BqGXrQIz/KqBkOQttcT4FHvyoza5yVWiJMT20ZzCjzBwGcFiFqin+g3J7mEw3FtmJm8p
wHVabeXr0DWQrfm4dqrepfKfjQwt/uAlX51L0xtu8c6ZyGeVSXrI7PJCquMLXFime8Zwy+zfU3I/
8Vmq9ieNK3GGmQyF1oVCxUjvYzBS4vFSiNk2eBnyWgg6NX8FToGObfSPIXOQDE1iMdK/ov8Ax0Gl
T0brP84GUesYoFb1klfXhByYplqS6mOkmhCHBqJebDrk3CMO9aifK3oSmyrS30lpPLtOhlQM66qd
1thUavu71+ZnXROgarKaOtHcGTTEu1bSUadUThKHcTjF6rq2mg1T4Y5ue/JEfw/7Y/bqdtZ1pnZZ
k/AM0Cz/T0n6fwH7/kun/Rc/8K9f/v+JE5Rg9eAu/ncwwd9d9LvJPsjx+yeQ4PK7/tNPKP/DsqRv
4/qicLMW597/xgja/2EvyW3URlh9WLMufrD/chO69n+ghjdNfiOxLKa92D9aNKIQBl3chHgJLV8A
J1S26zv/LxjBP06C/2MMk3RGHax5i9nAM/njzL9sSELN4IpSPEO9RlBOJrSCkWE+GohCcdBkV8Ac
/qGY0CzOKeaSJWFkS7BzdBxMUlDD/DdvGQIO3aoLoTWSN2EZQZhkBRLdsg/RNe/KEFfZJA3GTM0O
wLG+Rzy8F4lujgMpVHsy3iiUm+xB1NZRiOCa6r48FxEvQu9qtUtKCHJCQCdBq+BRMz04JnliYVbu
glLWhE7HIMZG1V0am36215jnOQvKvQyJIJvBoD97kDoMDxhs4mbyNCYIkOm6Rgc4YLTEkXwnLpOS
DOP1P6yF/4u3QSw+jb++XTwNrotMm5MItw7//x9cOqYzKS4ZDYkfYfUAzsTYFqULEL6sxWMFPBaw
4yrGctVxG187XfJuUaTipOnoaaO4O7SJ/eGL7GqVwytSq/HffD5vcRz+y+dTpuW5LjJw01x8KP/w
+aYlQ5Ruv0J99ubWTXSK3PA+aIRz7keurCHJ8ooBzIGoXzpudUeDI62c/eyFT72qLr4a2k0b6uAk
k7Y8u+9G3NwqJ7QumSK8OOzNS+rX71McZtixl+cd92z8VfrTq6DvBKl3/2cF5HqmIp3Jsu9GvQeh
84N+IXOUqt9O3L5Pc/+Ao3UXVhRO4xDNO0PW01lzl8Qfzawit/SdlSw69Zwxg/ayJ9cjqxVG9jL+
7W6zM5tsqvG3ozvjDnH3gMjfvgZSWvf5YGLVQGQcIu0TgUUC7ky8xCTTeeeCljj9WSAFYTbr/3lx
yMXW8teX7/mWstDBOLTO/7apFiFplTKtgxVdpk3lBk/4OrKjF4oHSLHjmXQCf2W3nn8Q5ozkDNBv
WE/PeSIR0eTOzq9y5FVJnq+1lwBrcAglE2jJj3ZSvPlyBrNbxmI3zceonEc45XhbVrYK9a6QpAMu
AIu0MZptg95/axpojHFX/AolBCdSsDFNqWHRNsTcTGS6hx2wjhb8NtX4Eek64tq4KO86x5+OAb0S
MvhSvO9Z2e5jBwDYNPSal7our01o1aRq9b+jMU6uRCDH13QOf0D/I72s7L4IQoRJHczhtVh+8EJ8
HE49xvussAd+N/b8Come36PCaVq6v22eo9NHTxd54EU9n2y7wOX87QWGSCBT8b95UDyQf3lSnvJw
7KLjWa7f7l+k1cF2dEbKDlysMhp2IcoD2ZbJzu1oLEag7BrffnC0fqO1cwfgXa4QSaFESJhrWr7c
Tjk9ub5tMLwO07Rzuk/Lr/ck0VR3dOKIp0bgti3nBmtlUkVbsnC6M485QRyDSGQmm/BYsTstrpzm
SFKp2KWirPetbxrvmVmfByThZ0RPDba1oDqqmDlTnPr9OUiByjltwU/aE2iabF3XJI7hrVqcEN02
6WfcunOR7kYTGmCa0jxTJbQS6+AIaR+jYNtW4XSe3WFb5NgnMA6V5z7ZeoIgJwLk7uCcvUM96DfK
5O4+c8HpHPUNi25gbCTEUcTjuApyL96VhfiaqLg3jtSfJahuIKzzQL1UIj4M7lq6tJuqcr5stze5
bzGXdxNGKShPcUFY6pKY0zmnWhoyd9z0vmq3KXbqZWAG41b3eBVc+nyYpvxtHCIgyz0SeVuUhpvK
aBc/aguAtk/w4mQdOMb0yiIfd24DvNTQziP8hkeimD7JFntO8W/sQs94k44nd/wN1NFTnh3SNko2
junUW59+8FGbRE9GY/ojbm24t5VHH4/wxhT53ropkbjFIX9nYTXtyQ2sHykeifUytq+b1qcrnvHi
4rYm5WHz52P6tcFwMf9Baii+yE7hnEz1oW/kvsdxcbJqakCpoWVq8Q5zlRgha/E/kVxvu/Wqcwfz
OkWNRPLrrmcDvfxIAn1r3EdLFrRWxVPohTvSBYms+IE8ozraAIuyLKFTl2dIbPuQDcOv9gtDySRA
bd356JwjpwvPtWk8l51r78vBy3aZBsgRYsW7m9i/MGuYx0GKUy3caevUQLaSDLObVEjkyjj4Reb3
RXcRCvi6PKQdw9iuq/H1pu9M7+4cSFMBw0kuZRTOQItAKzz1qHjXLQlUa1cVH8lkP6APaFYtbJpu
Mpp1xB31zO0XlaG8r/Sz6KOOVKHgffb0l4OQdAdRfCy0tx9HN6TJdsw6geAcr2kti1VlKxDIiDDJ
kiUVxC+jwxR0D72/DIdhrfXGZAIjrItz/J2Xojpq3391JKkCGG4RFGZfSCneaPUT4go3xIVPwyyF
yDDYL+rZaBuY7VP0nwX4f+uT/HMc/ONxIUw2Js92lOPQnAUh/c9nNbqYeKR4AHta4wlwGfRrjIon
eH9cU1ofG1XnP/dznZ877Lh47gdeEelfjUKmxx5WxGzV4bUOYpxijnnLiH4E8Qo4KdKXCaE1u++e
+kif0x5VpwgqazfqVJ0zO/zp+u14l1B7weK1xdVeRm5W6NPQDR13Ed+6pwoFdNzk1qPM0a3IbFc6
+MbBhXVbvVR53VgffHZt0LKXse9+9y6Euf/5RF2I3P90ovIVMXl3kI96EvbDn338H8qZQmmboAum
r0HEjuvzvO1F4/XHtIb6r0NGw6nUL71nf+E0O6QmLy6NkNd518aXZOw/O8v9mOPyjtjoYB07roEu
1/o3OAaxcC/+epZ8TFu5nOGe8P6uu0YbyjI6zmht3oJG1tvUKoxnYXHCIOzDxVIkw8Vh0twaRbsZ
crSppf4362m5Xfz1GahKpeRZCzZzy/qLzWGS6mFBYQNa1tTHbkyZuQQMFv2pPefCje5keWMKDwe1
KfaMlJfqoWaD2QAmTe8LBdOnRAi19QLsyIblwJRMCnejGwcvzPLAJw9ZngAdhpYCdU4+kOyeEoxQ
FvDAqygyTsXyw5+fseKxUwfp1cxd8zQtP+huAPg7zlwptBlvTA0QCoPSvSYwnVSPBMe6JImIinJl
qZoZBxAyx6d+qLDP8AVico63BrMMhBiMg4ZQ090cN+6SdYeHDOMTMPR/s/6U+S9fqqDap9z3XNgO
SE3/qhSaQaoiNhbA5ux95p0eYR7nu5nEI2T2xaNdALHW3EY6G6dnr+nHe3mzqUX6VvfJyLqVJkb2
qxxONKmLVZ1TPgAuvIi0Uns1RrcxyA5jol8ls/M1FpOPGtkcQ7VnuulSxP6LE7mwH/JJECAHS6OT
j7OiCZdOA32CIRu2LuYMkiqUUUky0Yf7dCbemCkQ2gRiCWir4ACJra9KCnzSkotRqRPGJP6iwQwb
bFYISADOrjrPP9GPz7bePhlpcIUYE722ntf+4BmQp9NDZ6IC90AEtL1OdkYSvRIteT/mdLdz+91G
gIj6eGsZ5a52kg8EiM5ZIrtS9FMxLIxyRYTWV6R7ew90FMNJI9YOtynGmyNXOWDfM09g60mOj9Jn
37Zb6wk8z34KSVFLSUEtB45J5YBn0BWy79zYN8huzspvv1uv16ukj3s+c3vB80YyrxshbxQMfQKc
KbvOdWkbOi0CklpH9Mii93HwuUIgbVkmKq7C+muZRrKB8pFtAHNwuceBYNlwRf125l4KTLIpoBcy
McjzKr8rc3zbXiAOJNhg/EjfOyBaRIt8OS6I0xE126nshvMYvNLhRFvlaGsTBg8WrI/cAnjSZL7e
96C28rLEwDDItetYTBS/Wrc4eIVrPkjKrShF+k5wBx6NGCG4V3P+S5mePMJPmH37pG8sXFpmO/Jm
eFhvo9imUduLtcgS/2RHxtFKW+8hfjUmjDhhRtfZGa8Yzn8OWDg4S7s7TpFHHsMnp1K2dnx/OwdO
8iCbGYkmfHYmyR4yI2YtcG0EcWuOtfLzsro5KvsszSLYVSPf45wHC63b/4BTuuck2aNUBoK5JKzN
PBCy1KqrP3XXzABCb+UVmW6TeY5zMR90Ht7PvXuUbdZyfS6zyzh7T6aqnsvMad76Zn5Lgwohs+ut
1KTC55rQkjJDoQ2svaYb2mSr1JqTNXFgVwNdOttg624pypQ/l6eyfwQ55u1SsixgiUI9sS91NAbX
PGOYtR1897f2JRlcKmYmo9XPjv7Daq5qnAsMmOwca/gouRVlHXLx6tXlIki/NXnrutHeAkJAo8vr
sZ4bQ25YvGcbYODsTu01NKIdJ3yD9svhDxuEfSZ1qtlY3kM1m+rRwbNHaLa1HQpDPaJkupu5ym3Q
qdgEnp0LNJPbkOH3mgKxSWj5EpqHRc7Ti4cX3KFqN0qjmzXj4QLTYuMJZCy2EA8W3lUG5WlGB0jX
5q4fJI5IYiMHHElgYJPnAgk+wPkIlBTNk5S3ELG85a4qQdS5gAWfANDNwcIOefVNvxng/zxbLMWu
unmZ3GapWx3rto52vkUzlBIpy+X7OA3QccluJBkRD7LFvbRGvlIb9Y60sXzjqPg0D+1TlFAJZ9XZ
GOYKjdDwWVREHPQO22Qzf+oZLbpJ/YoIPrtF+c9oGvd9g9K0QS1GuxpMzJh5m6oAV8JWTDRX+8G0
K9xX3LXzcHgXBBhdVAMRKupL6CdiZaa2yziJCx7KhnjtZl29BViNtrxlRtWXNdisuhrPVo7lSRT0
joEvjVBMBmcTNoC1MNGtstHw1gMXxMjqX23T2mKT2M1TFlz7zr0SLdhRe0Pgo9O3mIjotSMghnDo
oDWSktYE4KaDc8d0t49qOD2Ei9pIhK06OUzNjNAWIu+q1bsUFDJ4Udi9PuFihgR8TNHNV818YkNe
r7881TV9yhtbUrohxO3DQWjFQcFvKyOuEQ2MSZ45ziIBZMLNG0wkYcRLE84nMn7XY8y1qjBAE+Jo
RNXScHPwnI5rkX9WZnV1/f7nqAb+ta3/5M2oUKPQf0Wo3a112FyeuZVNd5xUso3u9WLGtHrLxTDp
0gEZw9tMePV6wU1BkQ0Z/RtXb67cHQ7UCxLLPR5CgjoJ82OtKe4gymBk4D7ncfIVZiPbvDvZJG4a
W2acXEE6ZR/VWNI+D9Xaz0KGjxXihnhOv71Bztcao/gq1GW+H05YLwl4RKF9sJdBdZ+D5EroKsw5
xjPcH0ydWoQVukE1q/O93fXnsDVhRssNNERCScX4JGrvSQshNwi/uD8ZIVSLfqQDMtRboo24EUQd
t/jqKbW0w72Bc5VJS35AMftqgrcOUBRa4s2d0WgCozxYjf7o9Alal9/Q+CkoeOK6FNTS4g5PxjZI
jBzmhD7EmKh2vQEDJ+i0QcFrfhmF5e8YfjwLG6gsl2d1Z/Q7OyiQ3mVuv2lSmmZDARl/jiFc4ujY
+4N1s0f/Zdh6i1GL/fAYRRNeTt6bsiHaZcD2S11XEuQ8klXR7okIPwfFFK8bZ5bHWWcnGRn3iOBa
rgIzSmm47IfabdeTktO5s8jSxt12k9H4S6AKRzqOn3rU49ovnHmdgL/o22hGyFf9RDSLb9NuH4bF
lNIr60dDKyVMs7ugcqa1N9GfS0PQEtGMjdZu1FUrrz50JfbayQze/a9Rq99sAP3K1RNIiG9rttSh
x66HbZRgA5X6uzn2RpAQBW2t2T9bQf4lMw7hLN6NUYJLYRqa/agbcL42poKu8T6RpMdwyHK16Tx8
MsFsY1VtUNWAK/jI4/5LB3V3VUQ0oJN78L0y25L3wTGeF0dauvaFfLEessWe5sBvkm/NreF1+cGI
Oo3SkwxWEudZBJODS6k8+zmK50qo4QTqZoHJN/dR6RIIk60myiUu2cK4qWa6EO621Yb+cxeDYRok
r8p8HfvMvpoNe53dECLngQZM5lqcSzrSZy8Z+e7GyxSnu6bouoPdjriHytbhazEHAleBkkdTPO8q
ZFGiZoMuGDtFChtIKRmlF3TRTeGSS+cUMe9AgXJJQdcn6354MdpCH+ppanE1TMFKTk9M7bFGdPVx
pjjf9RirOJK1JL9jvIo2vyY0AW6RXb8Bw/bvCzQAffswz/mniACozm27jeEO0ffIz/QcH3obvwmB
hSVv4olBNigdj4jkBj9uBFwC211ITlDLCHBNxOa6XQxwkSX8VeF6Oxhz48YKmS0oCZ7By2aPGIeJ
MXAm6MyFhPJ0oKMKD37vVH4nVtKcHHvPvo7dQM5v6BRWlTcjbavUfS0j7tilIm8JvjvLkT5Xpu59
OFPnvubNERGEnLaNMbyHD+T8giqKvUOSLTyqWgBrUKTxEI4q4jnAw6mJGQYBOi+/MqXCEmNE+Sod
M+qrsdTn1kFPCYXZWuPaadS2HHO+04k5DCKbR46ST4GsGYzA7FPkV2hSKhuhbtX8HAeZnEsUJAjf
2ukEoS+leK8uSdvynWBVPbmAFaZaBBtITeIZ7bWBUAsobqkQnAA4DxAO0omSzjUet5Vk0Awg8z3C
L3NN6x1yF/+YTBnot/GntiLAqWF4Q0EcSvsJVgBKjireIccHcF4jw3ZkurMpN9LelXhX8nFvdYqg
T8f54aXTUTqo4jB2YgYWzjOzzl+k181sftmH7UXdgYwkWnIEGCUcKWVIlrC0x8e+QPmm09K9oRTG
vkZFNqB53zNs4GIz1jBVXLc7InICX/8kuHjFEb2REaBTpYhBYUZyJDVi3EYk8OjCT7Ad0OyLW50c
AxPjbGIN7X050uXkHP3tJHeNMrCdmVRQXTa21xyRMOT6N9NPrFNsqlsVesWDkiR7ogOAKMNHcCf3
tSsi7+jQpmImg7yq2jpiiO7TgiUzorg9I5o7dD598N4pSW7sX8N+YhJSIu1GTjcK8W345YtfYH0S
RLmuINaj10hbUCNgsj5zGaXEkYCgigPH2zEgJ8q5aXG7+OE2cW2ihrrRuzcimshoeZjstI/O/2Lv
zHYkN9Is/SqDvm4KJM24AdM37vTdPRaPPW+IyMgM7juN29PPx5RqWpkqSD33A6gSlVIs7nQuZuc/
5zuVbd4UQ3C1wc7vzWju6VVffiB2QgqgWkcxEkIjKJx8q1Tt7ZHZFsydbu5qUd93xEkOpd08pnMP
gC+snVNYcN90eMu7H3ODSV2qjBBfUoHOiqL+EGZTtauhBx+mpHwJMp3uCl19xHr0bmXf63b6UgSt
2nteSnyIDFJQePq507jxhjzbJyO8bTnRzpNONVNZujpBWM0+/fgjNUHXT3pcgxuMxgtz/qessh0f
b9ljDf3uUhAVvuTsrvGM6+m2Jol6E2WLFNmipY4Q/ddWaBTXCBNEMOXFyRiZbfK2tV2mTV+tcigI
ESfGnR5pG55HNE3AlVnD/lR3QUektQsCYxcUsrlRei93QzSRlky414B9inbolUzHhJ7u2yyNfDlC
oVRj/Wh2E9F241Z6bLnpQOSuXwi4MBVJhAnpWeLljCO2brTJGqcIDBoEK7x9uVm9mfa1IE6U4qVd
KCmu31jo/RMDMAUvcsDCSK8qJbxZ+anP07kzDSK8ZjfeDg4rUIWEaPKUb23WlnM87Nq0PHeprR4p
7fVnmziQVlfq1KJZhWUT+wZO/X2QyAa7s010sqvwt4dauqtzaTyXAbvPWZTjMU0INqZxqyAqNs+e
GLK7rK3b53Hek6DIX5Y3UZjaeAcWxO/6xnmc+zk+TNV4rZf5QGZV8VpYM49lx5oQHVzzTJL3XPeI
Jwn7HNx8JC1ymmI2bchNC1P2d108D5ED3ILOEXJ3iKJw3JZRgNl2jAfKwQMbZxAXivjr3OX+OHc3
IKABGcYRMn5H9lNoTrCbJ3x+M5WvGxe3GLF3AitQSf3ZCPZVSr4H+GyFXuxsHBecWqwwX0ApaQZ1
5TobGJfjd8ToX3kwndj8D4VxaVEE/XSuF1/lpRHueITZgclFt89NORzZ7BUXtrNVLLmtenTiVVTX
YvfEh0CtIHb01sGcSK4pXKyDFeGRg3Lqi2Np3l0hdUjiLmb/hBVK5036JaHxgyeiS52HU6tL5Jns
pxWZNEUp5jYftBe6rZNDEmQM51BNYTXmt0LK7Dbg5oVYFWzZB8ljXiIM9bIftm05tduZyYPo16GK
b8KEnGUUQVXqMIsOBGojM7L3fWDi4aJlzAgDAk4O2D2rqNmkNf3oAyipzgMlDT5XxmGOK/Ekuu4s
QE8Q7+Hnlzh6Xz32B4lFNQh5gPLqOSVPZiw6V0Zg+VaDag6oI9hVTR4+4N8JOVng50k5vXeFwR4w
5Ky29fxGkOddpV1UPCNCK5+w6CvINpbjUa0O9El6IFBrnbymJKI/J9uqm8eXrAGrgsUs9rWpyvdF
laV3WIPYIvXjdgjL6QsAvUucTuOjALU3WqROSdu4hyow23NrQlDt06NsTO1RrwXbtkl/0ycpqEpJ
j3rBBI5AJDvvcLjHM/HMBAuvJYeXm7nzVYuHY21TPhdU6Hq5w+KjakCReX33FoYBhDPBFV7pOT/F
oUpm8mjx6LnJL/kaZtlT8eTIBOukzq8AcMeczaSNiHnUOSj78jTrTxUxlNAaSKWWxkse6teUN+BF
hkAUDBWOT+cQJyWswpGMquNkpS+NJQNVYG4bG9wIOckQ4Jtjw/whRhnbAEf40fdKHeWuGCN73UX1
Ue+wsi1nfEdbCYObCWibCQeRbdCLBLB+TmvS9fg8kEw1F4KFw4S1yZ1k24zoXPFElG0q2N71g7Xp
kAA6CuB2A36Q7aCX1bYr4YtmZU2aimrioXaHUy3rD3ygbZR6B3PmKag7TbP/cRGOk01ysjEjmm54
WeO8xYFhr6bUeR2W92HrhX6Yj/rcXOE50EKAfe4OR+VXbJtErxl6DhH1dfyEM2xhHMGMVZKxHvY6
DRoaJLM7dowziWrojb5OLBYBiebBUZUfPbXMK1XE0Qko8ZAO8a5cdBs3sXyZk9ROidL1Fmwk7jTZ
ylLdvYl9elVNHDYajlwuGfgFUKxtuwdPyaTp7GZpurFEqG7Cjsq0H+NGrGm814ZmgqAqT2JcGnmL
cdoG+XjE5Mi8p2qrvWwXcOtsZ7s8X45YMJxwONME3zd8aeDWPpqPJCMS7g2EIoRHimAm+7MoIwkI
0MhXtFs3RD35dKritVK6cdt60X1fUuU02e1BgyZ0CEfN9cnGhkBvFnKAddGMyrkYwnhDiQt4tGPo
WNeVDq9TReFlGIh2MIgER1rjMFzOvtl5Bf/f3HZOWG9E8VSYsVgVZXBjk6tix9duCkSn07AXRk6b
usVOaVrmp8PwRVtO9EYrbuK8aLazsKG9OR48GOJoo+BhgFt3vLK2TLeFEUx45i88kdnfztjrrMIc
D7k+X5J57JmTZ/1er3u5JXvDukreayI9M+1v9q5Q8U6NBhBrdwIlpzO0hEIQNd410XkBsYDraZfG
Ma1Tg2FAT3TapAvdVfGlGyRVWpH4hsQAH7nrjsA0IXDFBZJMRmtMwEOikIgLQrsgPJVcq1bJolX7
Ui8z7VEWz3FEC45R06hRjUG6VVVm+V1qwSemtG9bLjPRjqJXNTQep1eEdu+xQ4ry6RtlhbfgRSmy
kSYAaRBroHu5eQRZhx+o8j6IM8Lari6dW5mHqtc+usLGRdA9TWVoX20dT2fZ1DdeomtArrD9Tolk
c9RgnDFrC/DlWEOvSBBdrKS473DcrxIXt07DDVejXqWPRhMvSvQEDolywB5rhJqMVwmS2nPr9BCk
wj1VJbV+FFw+sdywwwlRGClmY41vop3od+H3tKmF5qeXu1J37/KKNdYwwAoFIDJshZamlx9/hLqe
8/gfyPsCI+jKxD7hEHhtGcRd4H7aUNaC9NbwZkV6Ed/QMAWvxkCdB1XTLbKb9TEjX6ywiq86ZbKI
YGS3mjAj7D1Nq5lRsT7E68BixjXZZJpfJAVHoHjmC/2eD6RPzf20NJHQ5tk6w65gvzqvLSHajbcU
BM284sHhXOHCwHpjltNWHx36Q4eHlPsE5wxcbLhP042l1++yTSZ/VoaLVmGc8gB8dVK2e9AR7caq
zG5Fd05+Cnpn3FmdeeOENr9hjjEdR5CY6dfKYZFVawuU3GuQmvcNdUJVkTcnvbO7Oydovsumjd4a
HYOFEI23xxn0YYWk/IjTfDX18pDglwC82XkEWF8cKsqRqeo3emyf2ZO6xHc9MtvgG4y8OFaud4L0
SEB5kMFqtDGKkEpttwNRaR+lu30Vgnu7FNpLbs2PAE8I9VvjBPEIQaTgt+GiMx4fBoLIfjC2B9GA
zUlGrfALeLAsRPtjg3p6IUXM7Drb52Xvrhto9Lsx+AyaJH+azfkbrCGJ2o1MAUcIAIG7nVtKolxT
0p/Vc17SU42FBrem2JAK6o8FuaBjryjQKlxP+Ib3bfLcpeC45N5ZjQm8EbPaD0b9WM8dK0RJPr+x
hhejzJ1tLsdDNkMb6+O89TWNmAFWxAs9zkvytLEepKUN2whXol/X3K5S+2GO4tcOXNU2dAEBxBx3
/8QhAxcyVtT1sNIFiZdOUbp3U56BzdjuG6GPxzFqnxqQoLuodOfTLB4am/WCTTncrp6q8DRQGMMd
jmvNZGi7jMs2dQwUtsI8eVd37sRec3xRlnmb9dNzSLOoQeBijrpnZcY3HaVnO4/Gc2dIr3FMgWAj
AXbPyHEr3M+OBJNPU/u6H96LiqVCbfAcsQdsmV1xrVCy/B6GHSNFL1/L0UOGBzTSQVFnisimTQrk
GIdugNKtPxD+1kYBZq9iNeM4xEesrwUnx3p5MQmLOy+DVyZFzquE3CWE90AM/AFGpJ8iWUFAgC6h
xHipVfGSZ87tOMtxh710XCvS+XtT0dZjxsG0qkv9aZJx82AKdaPwHFrLKre9qFJVUAwqgGOxk+6D
BXQpuTtircI4RY/yZ0Yt1zaPRm3bBOqgxujMHi64CRvM5AYS/jCE6ZFU7EdFlfCq6BAY2yi86WPk
nkg37pqQAOyAUEiGD77eexdbr0V0qCls3kUjzouu7qdLbes3aaMYXJhUerUUE9hMG5K8fJI9GyoA
qPfeEFKJ5fY39KSTwApcQpawEzyw63M1+Z25bE/654ZjoiyWfAOmnGZ0HvImeLVb0+VleczVh/hD
68IHB3EILoRLoCOeWWbPd6UuGc7C2lkRomCNhWw0ttBJLJ3nMgpytG3hpvqse+nfHLgvlkHh3KPf
rhtX3Gk1zwJWkzQ1IJ23s0uIPASlyIyWNQib3slEieENBi7qjeY+thQiQpAApXaim3r1n/yfcmAX
Q2I6L94wCd7JNoJcajPCJAcyWOOB9vO91960eXxprztXDHidpruiGI8R/X2r7DieM6BaK5Mt9dxP
72ZqvMSlfJaULVSuOndk6/T5UxKBT7XkUVCiUIf6sP5PcCZjVuc2W+vQYZCHZlxV9oMnyuOQJY8J
g0Izs24UiZrfvYb/32b/OFXf/+s/PkrF2Thdv4dxWfzZMO+Ynscw4k9+C/+9e/9f34suRsF7z/ne
xxh2nnb+3nbf/+13/m63N0znNyFx9DiuBY3DdnDdDnzPf/2HYUoqejC6C34RAD8bb8YfdnvN/Y0t
o+d4Fl593UJaxQzzh99e837DSqHbnuAmLyncweT9rzjA3e+ent9zEuH38o+//7kRh9/6k+8GH6lj
O4vb1+Znua4hFlvwn0xKo4Mm0YHvP4VdDtGsUNYOZ9W6cGKNXA9dcNnUvyAnsPskJ0PvajyuFqEX
pEgyy/qOTjSrZTILG/V2iDQPtkT1fQ6BlRVw6U+uiCC4qKPILHxW3tZJk/yEzoxvLFgA7c65coaQ
TsDooS6xnORxCw0FsvBJH65zX9m3pEq+DtErxW3eGujGFjp3flROT06xZ3+qvNDcsA8EIAEjIY4O
FYv3DUpjiiEtYW6tYyRYdKt+3pOginfCDJHruPbR2vEFE1ZrQ1BR+mIGdWEAlf04X1rNeAAnuI71
LCN9YGuE3ybW4bLOfK2g3y3CkjEoHVVDxQ2cTfdOD+hFmGsM1MCznmnP+zQq1911TDVHySB4DEcW
H2kzEdWubcL3CCF6/8JG/l3jSFII2By67C5t8miruOJXtpzou+iMd5fmt02x69KPiicxrrPgnuXk
LU7H8qKbBSIzQt3Y98o3+uhct3p2oMV6XplMYXAfpicJFrTVhYGwxGKh9qgqjCIdnBfwmENFzVqq
WDQquv+oKuyftKZE62HvF+jWS006F0dD8OhYPHWT/u1PF82/OQGpq/rrCcjFZpsEPqSwDPmLkbA0
AkRaF6SqBiZ9i2273lc9ElRMLh7dpZ+P01xS9VN19J1l48ly62etQ8UU2IvmaBoYTsY3aY3zCkRO
CQiE/IZBCfvV6cMPo2NapAYBVqvR/XKEBUvZFLA//b5XxWdc2RieEzfdtCgvzMYo4Q7JycHHi160
23a0/TnpDZLL3XQg271jN6IRvN54hqY/YKfYT+BQOd31e12zn7IBAVpj+OJD7a98Ypbmjo0jgiQu
5R9ZwahwTB+jpO+AugHxWAY+3DA6gG08avGMHlB29E4WY8Ao2C7n/RRRpDwU1YBH9wu4/nVL4faK
FSvWGUVrjWuq9B4QxsrTumKfdcmF2oT5UNi8ZzsQDLEcix11pq+7Cjc3OJtV4tRkXy3pd3QgZmTH
125Y6nsvwWoxGdqd0DuegcpcJxDnfNtW62leWHeG7qyGDshYl6CUadRfbu1JYI8e4w+AFulet+3i
NhzDc9s2EmSeicsjGKUvNSM9AfuFw6ZfZ0oV72dP7QxuI/s8KSqgH6xVJ8vMWTPhtMYBpj+GGSCb
wmAcgKMUbMPAsKgsP+c2wHev5HCr9exJDbvdOowE70RGnkNJ9nnt+B0RyLug656yJJtR/lFDUoNp
IcQP/RwtfzC7/l6aM5UFQ38BGtWC+5j0q7LjB3qTGYAKI2IU7GCsKhdLvT6AncHaDyZlnuJDk1lf
AhFfYFaOJ9eeH/SGsyetCpwijbZ3PbxQtszLw6jxIvWKlUGf0fATwvfm1wdfU+pwRjVkryZatwdi
FfGXAWrDQg465hkJsfRbokN+WdDqg088PxvsBBH/JvO58whM4IkZNllC2QUGRHZUT5k9doAcBDzM
nu+ZNba04cQ6orJTnz2/64f1A3WE+c2Q4m0yxglzCpPWe73RAr/TnVubOdamN5AKK3yXG+Etmtxo
A1dK0gnkWQ2PjYJh2brEng33rGm9uB1mGnsSeiWRUJ6mTsTnIZSUAyC8w3U3+q3LqGxlOcjaESH2
Q0o0124Kpq+pjSSOR3IVxpJmUq8uHvIeWmBSBPEZHi7sx0wf/aCD82Q4ef4cD/GWGC8dI60i5Aog
ZtNOunakFuCLIwgQFC3s6wkwxcYe6clsU+p8R1H6XeNAEUE2PpNSgZGirHMYhrpfhVz4LoFekr72
tuPF7y3WyrupQc4aLHlsahZ86Wx2Z4MrFeUE5Ns8J+BoGsfE61IGxAZceeWcEtuMkcRqAHm8C0NG
XG5gPagAK1bG2FnDprDJCzZ0cgysg7TzfVIxAM+WPyho2JaDaV8UO3hSMMskV+YnthpPTIb6sxUY
bM4zIqd5hISDJeJE3Fmzk6Wdsbm3qIQRTtEcONwfddqOUFRovu5Tlt2Ryw2GVWe4KlQLPkxF2Sal
6PQQi5b2BgWAJkjJHJBW3fdMI3mzFhTWFlJQlHd71wA4Q+UOsKXxE+bjjZxHLHKAq5uyM/ym6ow1
m97h1jJIIeTLEw1e5wHCHUXbrm4w0iHgkxgMG4llEBflo4lh/W44wlzGnnqnZ4P8TTVvfgSpXGaX
N6Z1dQp4IbV8sdwkuwQQp7dShV9bwrqriAy8UfSK9YF4n+y8uxFXFwbVOcCh5YiQC7lt0YfIVxuW
oA4zeaRevK4FTiavs+6B5HV4NjpG8jN8mNRJH7jdTCc3drZ2ybzJafMvFYW6h1hnkMjwHHxK4ise
zs3cvlBUcocczB7MaDOMDrjDcKY8ZabLnUdOF70naNtprEOU2zx6caofi5zK6H6uqPSUSCptkxD1
El8CKW77BLeU4w6vuvlcp9bONmZ9zZDdXJtmcRhNE7GPvYYfIWVwzyf0RfE6zAZz5MwAGWv0ZASo
Qmh3IsIHF2rhhXlnobgAXUtqGypJm1PUu8Uy5tj1nZn5PZ6eFetfnD+YsHJSXyDBDOZR4BQS/a3L
ad/SrLT2gzjPT3XKsyAutXZbC3sTdcLdEFwE7IcPksA+mLGmFP1K0setzNpZtzrDR2QmtaWRxN4E
JYYBUDL9mslSuzbb16rszmk5HiYFPqUvKfbixOzXOMsQZtOLNjjXIR70k4qgmdAOgpKTBLd0WqcJ
J3bFeL5KjW6rtWo3SLgJHZ+xr5XoWHVGgSuNulg3C8UMllIGWHSIcSCwMczMbyxgyECznOV1AFLs
zRceiPORtly8Xw5LSS3HakX4lbhR++ZSGn3sbPEYmZa2aZwcC5FLNkg2r7ZLBUqCzaCYofGxSd4F
kd3R8JKlTBmBRuHWuYzV6Mfc6A5OpT1NaTr7pOqBRncl2P4yQ+DCNJAUkdxoMT6qgpYoEdwUpM1F
YQ4Qi1Nky5IUq1YfnEBV0FrM+ej1ofTZxip8ncw/5wRgVGOwzqOLplzrWWvvtcBrd+2C1V1U0JOS
MIw86J48LMLgGArmtSpS2ilQIzWHo2uuLQNnbGlMwW6sgXrXhkawxcFZkjPIODMBBjOvzFM6KLky
G5tlpohCv6gweaDBlebACrcRNwN3g5WYAnlpHVYv1nJLssH0+HbsXUsjmWgfvvNqRohWRx+fcORD
ZTWtX/fMZxi3MoreIwxt7Si6rfPpUk3mUwBLQVc4GcX3wkvvM2VsYgNj7VRfrDbXwcs6ftpZAEUk
feHoV3Q685lDUlMM4kBINQz7WtWdai+caCgrFik9WVV91m95AJ3tpMMZndu0q6jL2Cv31iLnUOM/
1QvtmzbLi51wzxK2fZyFUmwKmX8MpmGuGsejd7cPGdux0ptD8NaBNa9aihU0HiJ7ahziVZwF34rC
Gna5wo4bGLQNoj3ZNV6/6F6L34UsB/B8zjdjMPcdpjojnc8Vmircy/a1G8oDLVvGCuwiBePF6Ieh
AjBPjmSwZ2og4t63bPAJQV48Ar4YjyGtNkdzolBx1BhMqNmjnStmSmsdmBGah6aGatDPLVivHG5d
Xl2jeTrmLfhCaG2Ij6ya8Z+xaxqxcsmRRogeo5LooVlVE6Fs5jQgioszYS1yYsmTY05senKwdnUY
btmV3Uij3vEI8Zxqi6Oi2BgFLTCUPSWnLO7XWXg+JEV9HDvvgU3nk2Fi+6s2GlaTZoxSnxvJ8kid
jqXGyL6YuIfAdNsFOovuJKwARMtmU5cS6MFAPEBWGMTbMeGYiB0GljrEpRaXlIHoPUehrHGOdriO
Mzv6lg9ZQYujwa0s1z5yCKKcb3FtcBdtbVqTzefAxJoi4co1AVjVKn/XYszRhrcxC3ooJlUXm8Fy
vqS4mXOzxhM4aB/DCOalTD/RBsHz6fN3PSH8qHwJBQvsWgGo04DBjGg3pPwHou/cgaX6p0zoskv/
7wQPu3jXgBrDIocmVxI0+i+bqBlpPGssQMQQex+gDzu15ccjVmurys5No76kvWgxVHEra0O8y48i
lDqBKuzkxbIIgJo6GTD18wm5HLfBgL02Yi88sj0KKx4nP3Z9/0+60u57uSgp7f9evuujrCaQj1H3
Q8v47789ljn//O2XXOKPpmzLz+7Xr/rp5yKK/PHqFiXnp78gpKPq3KvvixLU4qD/l56yfOX/9D/+
oQ39g65EtupP2+O/aEqXd9XEXazaPytKP77ndzXJhsOgC1aZOpEyHI32/1WTLPs3GqARcwyHmd7P
ahKFz0I4hu5ZtuUI6droWv9Sk0z9N8u0AD6CgrB+V5r+9e7/B2qS/Lk60cWLZxmWYZgWI3TDEPYv
AX6EZPhamUMx21A/x91wRwDuKgUArrFtt+Eckz6ujXqNNA+gMa4Jfdb3dl1nOxBoPIW15NOzd7ZC
4K3Mr84C9/fAPxlRtOkC+mCLGWI8bYYrE7tjCOlwqvdhPl7sLmZYSfG7Q+mom1+rlsF3NZr6WqXR
exLN6dqOaj+tQZ6DBk99XJ9rg4ZJX4GF25L+3Iw8OikEsTeiTu2VMmc6f0XNhC1Y/ekj/TeKh/hF
8PhxkMjY8UF6unTEr9dqppXWmETUwI7bqSFOHiyA196A6FIPpNNwttrJY6njh8IcHc3hSRn2jbEA
3eaFA6qSk5jiC9vl8gYU1YWKokMrmfzk9QNaue3bRQUyjWLZIR0fqGwDJxsE0NnhJRJswckDTTqA
GTmnHzmdBWXU/lPw8Ze7kYmeRPKJ9KO1IJE5GX7WFAMrHmvBuoO0kPsSo4k7fBJ6bBMvI4yup37W
YADvgq+i6HZVlD8M48ffH+RfIo1MyQQnu3QcEu2Gbem/xlMLfvNInWbFqmKkXCbbUxK0JxT9/t0k
2TvgvxZmD2G22Zhu+w95SvPn4OfvvxzCyqKmehyIX2N3BeSQMhZu5SdsK3GFQ1i+6PMXEy2gddj+
Tk95QAtYUfse9WphSIcN+lsDqpbuzTmPHvMO17GlsSw1t1Yerhx0T2u4OjXLLZGCFigfdIdC3dVI
+zJtDMe/P3pieVz86XHy4+jRVO7aXMxIxtbyAf9JFA4nO2n1Nqx9vf1ojBC70jTchBLWs8P+YQ26
dW/RAEDAajdNOBHbD7fawkuDMtXRPSKwstvAD4LRJ4aCmBYeww+46s9kTQZtOLJBuCsdLuzEwArF
ujOfzQfKbJ5xNP7D1Wb85a046NpSWnwYXGym+8stiUVZFU/4RXxZ2BfTodquU2cthvkYGu+TMPea
0t+VE362tvyn5ve/XAeOYLvgesRaAb8J65frwJxBhBl9SMk1WSPCeeItSvV1SdRw1RTZ1stxnW7P
WIwoZ/IwetbaP1E9pPzLuchrkLwE8I/SoQ/gl+5eitZGUvAs2lVMrCfpi09u0hueFR9ein3efGtz
8aYptj/9YLM8xxmq9JhAqsYy0Jsg+kGnWuV9Dz25AjZl1KD7tTP9b1tFCeq6yZf2AQG4g+kT1+LH
LAKCil3yNTQC+p4bMhkaPY+4evO9hDRHDGjNqI/5QMMZPbBBFFl6Mtp6SxcHw8RCdy+5ufxknX4X
eIJENloSRiAs8kxdWQRitahXtjHOKPxYvSFlNcraWL1865yLFo50mIqXcEgfmdif0DJOlPO9LSbm
Voi93sqv3Dmj+abridpVxltrtyyQoSt63ZXl7ofuyhe3sz8SL34MLcKmwYPbipeRgktUI0gAqt6T
PU2oInin/fSzreBsSp0Tnr3HXaft7L5Ze/nwXPODq2bsqHwUb4HTnoWprrUp3pldn7SQNGaZkzqg
GCswdy2Q0HVm4kFQBaU1xB+9yfoIK4L0sApBgWrvdQrisMkeB4NPUjbdtQeIKpxuUw18RW65D3X1
Lcocv6hLwL7pI/vZU6R7TxFc6zCjzaKx0AesD5i9d8v/2sR8G/GMhKF4ywJ4wVyvhYFrOxQvHhQv
Kjg5cGFNnO0KPDlZ2WncwCTmX7ZrUuOvQ48PtWcvUupQkSw9/qSf212ZctoMIr1hw/yUKOulTfWD
KdUpdUikLhVrPITzb0X3aAfdlfiPtcrrjod2mK/GWOxLeIOprkoMgVUKGcR4ozlUVfJYYdw6YI4n
mNnfMeHgKOThJ5RaP6PDmG2Q/lZK481KWcTOUrILEfKmoCUg517Tm8TT5gjRqNS/w6IhzEj3wGz2
VwejH5biYhUTtfv9PUIY8htBNreiLw03Th4Ra2YufJBu+kjc9gUnwV1p33DCvxBFOLSVTu2MwRAK
vYSTZ153yvpImIKlOQ0DtUkN0lRHWJq41k0gr1obfXJn/3RH4w16IdrNUikgcNvyUfc8I0yKYHAY
l/Fg+DkABWKkDzETCLZvNPAUdXEL0v2UTsgpQ/ISgsJT8Ilq3T1MYYL0gTeOTFC20QT9b1ZYRSzm
y3MYabBXPYBT8my1xh68Hy0bhqzY8FerrtPfx4l1P7KIq91meuCLtjoENb9WaZlGj0PA/D0YH139
o3FCC8AJIaRMpNTVAW8Awv/uKl59u/RyNCqAAk8LdiQgbzFzGHtAWybGpyEEDVpER28iPh2X0Ym6
Zch8IYGvsEfBdfZcxfd0r3yMsjuX6E8rc9B3gzLfbbfDF6zteSXoEEuKPHRShLUlKJzOG6jkEcMW
eBDURifRiMOm+xLpo1rjAHiHOg86HJ5uL94s23lqzfG7N9rUwHJIsbMjU62yRLxRvNj4+JiydZua
wHexqTsfPCOoo2qdpwawX4EPJrSac5Ak9907/l9tVVjO09jK91Kl0Pj1e0aQb3XGhRbBg2/lKRo5
71H6T0XzQd7hWs8crJFEJKzjrJEfVRSaK2mpfRajUzkAzcjcdlde54OUeJtjH6x9PN7YrbcKdfsu
snBy0sXIrj2vsCfidFCJvSHIxqrVhZAccffVm2vVYIVPu7OteO5pEvwPNaqNhinFxfoTfBqhtu7I
etF4t9DdzeSLMICJ1zmXQqUdlCkvwo0s2CzY0GnLwVhhbeCw7TNXo+/6vWcwN2Tz2S7oOukgJzLP
ZvUuP2iFXrJZNaM8I/+aLZb1IEjQA2ODFgcGxngXxVuey7ewF4HfZjXOw6vVvaGvHPiJtyRVcKgN
AwlmjRSL611K49HO1dl0ilvMIU9jzEFKOvPFssfTZES7fvSuBiELGDKklRlCoZsME4locFJhNqcY
bcjjLc8cp/SeipaXBODnQSbJtiBoDqi/G7cWxVikXGGyJkyCnLkny014uMqS59jxHmSV3cFj9knt
3QVmcQsLAQwrcpd6+PtVmPEzvYFlpEPK1obGt8xHBf6Bn1dhXj0oNHXIxUOUPSKWx2sHuVBpWKdw
apqUv86hfZfoXOneeJvI+Ua49iElGp1xO40c8f73L+gHH+6nZaHDnFYHz8EeE1aH8ct6ZkpVXOUY
Q30FQChXhNRTsXc8lnY3gjbXReGaMX5aL8Dy30gg0C+FxOw6uDgD+gyCmc8znYpb3SiWxwamaNL5
3Pu5Mf79KzXsnxlZHDt2oGxAiMkaZDAAm/187GzLTWUEF8cf5LBp6vo5M/qNKZJjJ3ndsbtl54X3
cYj3SB4PIHYuThqu6xwCW1u9GKrgDHRZoSU3siEL3y1KUCXJsiW3SRltHIFVfOieLbffyFC/RGVz
NId506REDiC+eANlF26+brru004MTszmOg2gRe3xyRSPeHwI8KrojM/pqEMl58ZivTFpvsswo/bi
u0W+bh29qWKA7AAJEdrBjRLkgypv1bvHTvuKN5fjfR9q7m0T5D7PjFPQ4PRlr00LJrNh8nh2eGrM
8bPX3W1oFszTbPtNq+IvlZkvM/2lwDHCBRc+9JH6yCix1pk1xG586Du5jpdF20RqgGnoEB60JKZP
qI/80TNOdNI+Zg0Ena56r9jRGKDzgPetZOc90Uu11UZ3PagPPPb3pq2dayM6V8OTzsTDrjKeJ8Dg
u8eui6HGFd/itLhHW7vKlP5nKS/KQNFkOifmJ+7JmN7e26ZfB864xSbnO7nhZ6B28wNLWUC52yhI
zralXXQxfUL6ZUQixFkR/wh4CGNNXAWN9Rg2PPyT3o150IMOGox7UZNUwzCyRzJZ8FDYrXnS1hO7
qy49Fg3kCMpapGcd3PSbGVaQuf8PdWe6WzeSbeknYiGCQ5D8e+ZBs2UN/kNIls15HoNP3x/l7Nu2
MstG9cUFulGAq7ISlnh4yIgde6/1LQ013Nc1ksH+1bPI/WZUOJQdNpcen7UmgpYecp1c+KSrtaPz
zJD31swpF1il0ETTOCZXkYyB4ejUmMvfH/n/qKX23+mW/dKE+3e9uf8XW2oOJ55/T0S9BHLy9Wv5
S0Nt+Rs/GmqG+JfvewIiCOAhG0elt+iffgi0DOn+S/KvQJrSlZU03vhrfym0LOdfvmlyrhKmCfoK
MdZ/tdToqLEy8hMhbEJRFfTo/oOOGl2LX47iDosX1yCUJWxTseh6y/nup6P4qB17bM3wJTFMmtN5
o1FY44DHYInFoH8h5qutXwKVhsUmH7naMt05gA7m8oaQ3bbxjpOWqfvaLxibdN2PCSV1WRCq9tYy
i4Je088m2OS46KjJwjQMenXEACepniemQ+z3teZdQYIeGIlNim1TCSwmZ1guWJZZcIakb6ZnYeUD
k29Sd3N/eAh6dKJ0ujPXEM1e5yWHM04Vw9AQ4sn5KdVrV3qtvJrryvJfBCHg+qg0R81TbwxGd0r7
cGo/98iPp4ds7N2RZbpqEYgk5iDr29FKsvItI/HexFpmmNnJiaICuRZDJ7Ja/MzryyuOECOBN37S
DwdlJxnTgZaE8LapbCwX2chW7wmfnBFYUrG3F4KKbROapdfuDJWNab4NnNF/rcsOccxcpvhCVx1c
C3jW/sh5o9kSpemRtVPEJClg96pyKa4p81uU3cs3CuW1TBLQUH5rPVSGlY87T6VsLZ7vpU/jFDrq
kBtVK7aUueQCT5xQPqVuAs3EDU3Q2tWM3FXlqh1WHe5a4sYwKdOYHFzjJnH6nAIP7vIFgqbi3qT0
fUnHKntl6oDlw8mlBBKeOGRGVZXIglUIuO8iqozysyc7mfBLk/YyFuVi4YdFgp3axX6brXJ3MCfG
M/g9ioM1McBZGKUzKEGdxWgFRnwVKIXMKSCrNLRifN21w99HtueY8lNmFF1mEhmdGnLr4y6ZuHrO
GvNVMcuJ52deYs14QMgMIqq+dkmignl3RvmNt6X0/cR487Kx9r4mHaMy5hgwNZlCeSHolbUUCblS
WQ6fe8sBLZq2YDwDdeVWbiCvnbF0jRPyELd8GnQezxvLavr6olaMqlc+ChlSb6IlwXKqfWAsfeT0
zSlymyzS7DlFY9OREOAvZyJ7jBtijUL3vvG6zt3S0Eziy7kNfTYvG0xivMLbR5IvDslEPUJZGQzM
eGMWbHTvO+KGKPIdLyR9lc6qkxOsVw6hnpcVJtumleobA2mzeaipzRmG0gOxSSDvNJZ0CxSzugzG
UF1oNyD/2ZDj/OjkfTCcPFHwnjbwLx4hWIUTHyfeEhyzTXg2/MfZt5jFxVEbdqRUmqF97WI3JcOt
aSrr6Gh2/pVTNIJigFAyNT1amcWRMwzbGRAPOZ1gelARIDAPagcQFxYdY/6aJpEiq0ip3HLgzYve
BC6RSnlbz5k+sz5ClHQ1Oc9wJQiaCuXISDT3k7JfsljZi4EGV8gQx0HozVB4KUksRSPrXWUUBnhk
rQG8m3LKgp1ZmQTTBKrpm0WeYro49eKagDIC9TDQe/ArxbSasA0SN52S3pNgSpvpcVFQDs1oIzry
8pwJXc9Rg26/j/6HvvMgUACsy9k2GMSmwq2HdmUZYJnPiTdNZKKYefrZMSZyShFMcgImFEEGZ0Ua
V//SSof8mq0nppkGvWPnzjYwvUzfqIqTH2tqiqp7KgjnpbtE3EiErLx037siTVPS6HJ12qkVtokq
PSJVx9zZTkwsd04zRmrP1DpKDk21RHK4qcI6FCW9Pc+bOJCe8RYuxo+979PYadZhEQ4eclObETpi
OcP+3ldj12999C3dvQV0lwaB1ZFOv7Kgm6G/9TCeX1OhWMmdpRA8AHiuGoX9u+BHXhLnUc81PKIQ
/w5zTg4W4doe2omSllhIVn84REXqgx4oJiX3Xo8M4z6rKk/tBHLncptEkW1DnWhifR/aIakJvoG7
PUZHORZ4VmOFkxbpD1Uxs3xdNJU8kgDnSXjGohdlsZEMv4erEvNddKDvhcABxKmV3NZMJKNV4zn9
uHPpzponGw1XoTeOH/T5F6/s0pcmjcpXoKHIIOzJLAn7Ko1CNBeGJQ0ktFCVJqgNBn5dxPoJSpRw
JdCGwYasATOetAhtbn0CdO6Qhf2MfIDlvT7jCqgQO4DQl5IO55w1r2bslZr/q5zJu131s5f2b5JN
j8gmpJxOeBoGSw93ahz0c1YHhuYjQ3D5VkZInO683CuK29hAVhmvnImbAH5wJErgG8ZI4nzroNI5
Y61wHI1NbOnuSsz+2Dy2TYkTGjSYnXxulQDLIsc+d9ZeZJCQGdeEBq1aCHcTYhobE9gnjGJYv7LI
SCHvFoErLttBifDerSCHvmSpi2osZoJYbYlNrPxLf+xw+iJSHlO5pjNnivtxhOF0RLUaRjez2RNf
UEUke28hkM7Gw+jqAPFiquZ4D5QC7NTKrrus8Dk4aJvuy9hBF3nVnul5TyBbyzdjNOx++z9S7f7/
VMcuR9R/X8fevBQvOef1HxaE4xsGguUv/FXGupSqaLZwGNBw/GUwbHjWv7AQMIeQ0lkGw8sQ4q8q
1v+XspkLAN2niOWQvPDi/xoM8/MIWiXvlzkamxUTlP+kiv0wFwZq50vXtZY/OIlT4344jdMao53s
Qway2UdWGvs/JYGIaRRzivKp7tjrvttGK/bzrOpN6+hoU8fGOrRaa02j6hqzhIHeQn0Dv5icm8FD
zeSEO98nELYFB2A41bOytLXG0IbC0cBehmO63ye6ogkZYBZQYfmIMe6yjyqSr3rUj0kX17RHVx3i
pqP96i3RXrFBrn0BxQu2QGlsZo9414yUrGgYo3VpExALy9XEDUeLTtp4igqt7nEfjD8EEv8Wr8tB
49e6f7llsIU5lphLF4ib9mvdj53b4dP51ja0YPnkfnWnY1h+Rec89y1eN2JYfKu7MmJU5Haudozj
gqgm+4Dsm31rEEPrd+N8QLJMjg3nBcobuI0MDJIC0eZk1UiA54r0jsDeNtUp73FR67ZqAeJ6N1gx
NmVofQuFvC+9fDpoSz7I0vxmeqTous4+VTdo94Bv52KTeNVt2RQtUEmrhCE0VjR5sEQyUEj2teq+
1rQwJcZygEU7mDxluFjOVf8Fz2G/Jo6BuGMv3tSe8dTW0xXzzwLRvH9I8sFeV4MnaI+qb76cEYAa
yT72/I0g3iGtv5jVYBzKqT/T9wJiGhOsqRPzMUinZBOHTBMsP3nE6Z9u6TtRZGK9p2YmN/MUG6/O
Q7HuBWm1btdWq8a3L9PW2/ViASSoFfAQm05OfSeGHLJIFjnbur4nMxey8wQucdLdNyVuEhUBHT+G
aEGjnPRPZD8vqcSp4sg/dAPNDwdBHgjTQsSBcsD1kWt8fCCchkCuPkt5IMq42RgxCMURFZkXUexU
BXIknKqPKpo/GW519v3bqRi9tTYwl0kjRWQ1Lv0OVn8bAzWRD2kFS8lE6NXD2utiY1MLguuKED5y
cmOnsr8gDGn105L1D9IHc3nP/08DcVkHFrzwEjOiYCL74kNHkyy1nHe/lVtv2b50m5CpyNi18eoX
v7TumNkf4iUsrstmvUnG8JbJ1g7v2/d4ssPNpG+dqltaiImxRtK10ZZzGkiJ3JbFN9oqjxQcu99f
sfz7FbNwMcH3LI70prSsX19Ddu8uHYBpbrUmHkqJL3h1vrfspisn5rUUxasyALsVskDYQF53SZPI
j5r4D3fu718+BjL6ADQBHLb5ZaX+uQswVPjqu5pRnzdiSqXv+USk010L3fcPv+j9J/36FfGblElC
iONIy//YbyiqISycWUHjpyIDIuGFoEGZU9bNl8iJLxHR4fV2lkB6s77CvsjVSHDdkHiO2hpZNoJg
k3pJtfVHJC5GA3n1D1/J31dGuiDsGKblcDtQ0fx6LwIeINpxgLzniEehfY5KPA95VVdbppO4ehmx
e20I31M0vLDz9wjnL8fPh8LS3xi//OFqftUXLI80V8Mts2gCIbD6+M20Rqgg60IzUZqQqro6iqB8
mWoF6AA1sVYBzg96rf66Sso/9OOXt+XDVwXU2fSkQtqA/O/D2xQbI/TPPu62qYXQM+4wVvMIA90L
TU5DEO7A4DrHXFl/0Ld8ENcsn9mTjCR8tA0OwT/vPaufelL9ZLdt4foN/qX2gOhrP/T1Q1iU165E
BhKV16RGKPghbXZtqfb+D3d82fl+/dj8dgUoXCjbh+++fCM//XZXYU+vW1gAMimv+7G/r0YP11u4
xQ9/gxTkLYrnu8AvHqRhXo7mRa6CG6ZjD3UiL90K9kZZ/+GSPgh+3m8IrTXyOCioKGydD99Ea5Ny
xuPabNEx33m089uWSBM8U2Jqvrii+wIV5RB1+QXdEKCU/SX8rMvevAVIe1ieYmDkYODXw1Dd4yoq
tXn0sZZFXf+Km+WugH6UGdMrprRdxx0vZofOdv2Hpe7vSwz6vZ8+w4fXCnlGNATMNLeu45/Mwr/x
SQbhmz784ev7dTLz171yhSlMTK6IGZcV96evTwGLmhIT4LQfNg+cqe68bD6h0Lc74AXFg1P7J6qN
N3sgYHoAYIrEPAW51EFlkcNrNiNuZuDyf3NR7EfUXApXrYvh9ueLAtzX0a2Ymq3tw+RAGD8b1qUu
Mwhc3bYzp7skZeAZFU+weW7sAR1X1N/rgX9XNft6WOupuDGG6un3l/UPTzpqQWpmgQoLONLy73+6
VWgqMvKAlnZUIu66uXzqSTtoyZ4GtvDjQPXvC87lE354qygyEX3xDZnoRD9sdIkN4aqmGwZKpKoh
vbX3FZgfpp4YqWa6UIxt3QO0gYnOEIG3Nip9TnxUnb//yB/0Wj8eD2sRauHOUThvPjwefiOlmhKs
tJYf3EhNvM0hnO59dWl4+k5FzWtnu6cBSs3vf++H2eb//r0KAS1UI0avH1aV2oCiGWgAq1Bd3tyq
+JIjcWLgKi7zvn4yyvxaT9U1w/VNspldvSEZ8wurMihqM+B0UYN4EkvMwzQl31t6cLJtHswJJOLv
r/NDqMRf14l1ymH6YAtvGUr8/Ez0tOFF3dXNFrnEjbQHZFYVrpojIUbBioY/OVPCfEMyehMKBAvB
KD43wgg3yghhy7Vf9WRuCivdW757IxlkxUPzR83d8h19fJbQPbIdCrZFxiO/XmMKigjFS9FsyQj9
XDQ0YcWdluYlLtr7SlYPps1z0xvllwZKUhC7G19Ff1hmrH9azogmYd1dlJi8Pb9eA6tH3oc4u7e4
hL42I+ndY8VwLyBIWtXt7cgYYeNZNW6doj13ZIIHc34NqfyUgbpd2/NwW2QIXCoxOKshkbsapW5m
00yaDPndW7DdQ3JLIaTWmruA9CUgABYGNczBWVR7TJsuMj9Bq3fThO66AVWx9Pe3EOysze+fib+v
qMywBMYdDtZCyI8WfuFBLZodIdGB2Z8VrJpjCVkl8b2962ncYrjU/lSDLd/gr98wO69azvRL6NDf
TNvtaKq+g/lLCiZK6qgidNiZX0KL0S8xWdQiNNrMebzNTeKRTFjgOw845lwB3HObev/7z/8hO2R5
J1i3uCCU8ajZpflhnUySQKYTCb/bjPAYF6NmkOIIbznwxY94SK500XJSwzOCxBErxrAqpukqvcpt
clBN5DSxiJ906N/mE/6f4VsES3FVJkhTEcc94oolHMrtL1Jh7Saos13bvGa144BPtNZ0GUzGMsi8
oq/kxh29uHuKeviRvncuUIZIt93a00BmPWuDmOGi8WE+R+F11XKL0gbv2TR6wxpP0EM0MuKrOr0x
0gZpB5Not9sMaXNM8uQhq8Ob3982+fFLdAV7MEUcVetyrvy46S2uXauM6nkbZQyMSOBZy0kAd1Up
QQ7hLjcQcKC2Q2uZhm8Y1J0DMq3bqkcfD0TnP92AflwNMl2QF7Se3hsiP2122E2TQVTNvA3hdaPi
91+qim52XHbg/0CUjRLPJgj2cCUtsGMzXcrV4C10jv/qqt38eIR/BmIsldrPD/ZyFbbEMYxdwlyO
Qb8uG5mNVimmD7o1Ec9t5ip6xYq7hx22B7fyAP7Waer5D++v/IdfCsKS+S7FLFYy98PpbqrGyHNk
qrcyg5TYMOhT4H2siS5H7j0E3YgxND5o5X41cn3Hd8ZLBNnAu4eRjo8hc/Tar4x7N7RuU8mQ7Pe3
xPyH52Q5alnLOcNGMvnhnjiJh4fK86Yt7JxrLw2w8IZ32fTJbaBdprQURuEltBqaZI0bdJP63jrX
3S4w7H0jcE33w3WCHBWQ/KuacVWJ7hHi2QAIByteYrcXy2zq99e87IIfvkZOsCz7SJUcW6kP9dxE
H6MtwgbadGpY6ynNIHWF9tGb9ZP0vUcvvsYnvSl05P+hiv5bHcED5DGfWw7qWLGsBfjy8/6caiZM
GXbvbeeQRYIoGgaTmT9Vb4mV3+qc9fidiahm+dIRu+ehoyaj+pWI9Cd76HF1Y9ZtHbD7tDw4X3tX
kQxph+nD72/Q387579dJFCzX6FGHvz+TP71ufU0yz0inbOtbnENIQTVnsUvG+DaEXodG/Uxc9Amw
xcaqGbXOCR3Xybpsqx47uTpy7rfJF8GKWLDP/qHG+YAEcRwXBxvuJv7DxracbH+9h3Skm7KYknEZ
bH6ftJBXvcKr09niYdKZfRr7pF6Bud8piQfIYsYKfxyCJeilPctUcqhcFuWCcMDG2g9tyIuVV3Jt
ACG/tel+JjIJz46qIHsFj3kVZX+6uYv+48PzRxEpPZulCAnB356CPqsJ+EbKsG232JvlDpCzwZEc
BqLtVvHetNLvWcS7kcGD23tai008N+AkankfMAUdzDTbomNif4krKLAkSVKHj+cywlloQtsrQN8c
sKrexgXokqZCCt/kqJDkdcGuRipj9QZq2j8ymXmEYO4SHoFENVtG8lE4Uiig4o8nuZ/sbLqwASfy
jlTGumnioygndxPn9M0Fyg82OW4jagtvI2pxo0W0pBuNTBzjYl67oS/2sQVDK6EVsA5sArUwF/eg
COOLGqftxk4jBNEhIospONBcPTFXJXuhce6Eg37bJepthb/wWXTyMoOTXxrooo3yAUBItHKy4s1x
sIp4zVqa+c41k1emVYmYsl1lz/dRUN667vCUV8PaSix5wSzLWs8A7ZHOrlU/jqvW4pmA9nYDIY8A
MwdYGJOUDVHj42bOUPJO0Zhvkdlf+fiw1mOHU9MZCqCVIAxyHBl4IYnUsATJqwDdqGjFqyWmu8mG
eDtlbEmOPZ173zSOyopOueldVQPPqiIoZGUGZXPtdNByKSQY7tFlBUc0bW0j4vJShdzB7uqd2UbH
sA7ztZPgoKlzB9yBIBW+B7m7laZ+6Wduf6Dt8vz+9HQ9HnaSsZACxg0ptRFE/0E6e6KUmJTifn/6
w1rx8WwIGZbOJ2KnpQe5WAh/fR9JotHITXxI9YV174T256lxX0u3+uKIaT0p+61t5js3ERuOEqE2
vv7h1388TvDrYVT55EJbLKv+u8Xlp6VqBmNsp1kzbI0MDWw+WRRw2qkRyWxy9yZPhFo1kVOeYQXB
W+0quaukvWiV3evfX8l7H+fXbYUr8cRibmRGSn3w641AUFJ4SCGGrePreA/5U4TI4wf89++VNuwP
b+MgnoiGIiFjaPwi9BYKnnWUSBz2ac5jZRzhXKZ3ZHKs3gH8oFCB+COFrKu2vILGDL3TH8sVkbMm
6aeSh8c31MZ1KmMbW0gk8UJ/a9UyCnr/wR5iQ7N/jhh/79/f1TFH5DJbESZM6Mt7fyLZK+svxggr
cjOrnTVGN8UAZ1D1gEoIB+3DYQ9yYdrHDQTE0ssUSSD9cZ6EdesbJDeN3rkuYZZXflXvQ5f3127B
zP7+3v7DhmSzsBMexiwPwdtHxx5FjPabcSSHWdbBFnvLpnCdq1KVPP5Ovk1M77ufQJu0ym6djOZ3
QRdja/eKlNIZMC3+j8yDcmmMGG6KsR//0OjFNfX3ooLqx6MS4yp9iyL1128/kkEXBgENIcKgrH3Q
jhJwbGYuVVhxmPFMN4a6rbIxurKaA3Fc5qnz1biHJDt+dgg3ibteXJuBNV27FFN2M2WX00yuUiLT
vdmTtDGJOT+HRIG9s3yXGlCiU7ofOyNf+1bT7pMQw8REz+lQOt1O+T04NAjLK2xv1kHn6Us8z8Oe
5iNa7L501st/IxM8mq1FXimQxHU3JBDc8bSTm8Wa4pN6x5nmVc8nTjnaj/qrtqLjMwZdtivIuwLy
1hzyvmBWtmzB75G1YQLDP9HIcXLYuG1/g6ttX6EkuTQnyjpkN3pH8yjYQfbioUnJrBTVeKUUxpLI
im7UbI9r06jwfHi2CV+kGHfZ8h1KUuaEWbrb2SfHLiqpj4B17p0xDq7q1D6ErrWvF9S0aQEx0dnI
K59s8yZKOa5N9WVZDgL9+dnsRLUOBlwgfeU9RIpqLNUlAXQtZJWqGrqzE5tvKJ6EyuRFkXtvOpis
3TDnm7ku+LxmQtPka934+b1jZsUnH0n3lPobpRN51foOdI/YvsZxE29DIJjVsufmnD/dBv1cH3kT
WrPGObZL5kEWZhkRaEm3JphmZIgc5kcdBERkYV55/3UQp+wVcRJvkdMQT9EJuddh/DxHz6CT9a1h
Ol+LttWo5TQJY52GyMvXjF049kBpiPbAcIwzd0i8r70ckkpIMbg1k0cZ16806orPZOTugIPcREJ3
X9IqvRkOE8XAMc+yiSdBtJeJxr6H6C3DbETSoU0mQ6TfKkSXbyMeE8RQWw9w+9mbza8gi+1dFIXn
2bPHm9ycsL8Z47WpZs66qiCk3Y0hDNkhmGVOI4ha13SKsgd5dsj2vWCg0GxaVPUb1tMXgrrBeIyW
85IBYYE6nHRbK63gQcyReSFr9EhJF5xbhHc4JTcwgJITqjMyq2CGogbtAJgXPIFRdJ4d/2FkKDs7
tnGMBAJ5kEzk+sSB/5CvWlh/FypTdwn4CHjkSJd88Cz8QAt4hRq3OTqlPeYYjKQkNaVOfJ+PXn9u
CnGX1O4tYbfdM0GA/D7/ylMxv4dM8jua2dQXGHB6Zd3DZ7VvU+guESFgKzSxwYVhFtYZsgThDzXG
qYZc6a5OieKKXDR+cFnO0PZ8bi7JDW6jhnWXZ+Om8BpUblLg8IKtvVL7VKfG8+wFNwNy+XWjoKYj
p4Qy1utnOQM8bnpjPkSoPcgVNU42WqaT0AwlEwskYGnekZhpE7SMkcqnmRWk+TEi3mDD8S0CFjc8
I0TVBwcF2Bmr/n6mJAkslW/8et7lxbDzw9RBkTXt5HJy41uCX+IBNXQj48oZmfMb6WJPYwDvI61L
y/mJwb1514+CE559X+NnOI5Bfg18hBzU0TxGLbhyjrMXEWC0QyTkhT1ia2z5GBtVan85PzVHx8h/
/BPBTI9touUJowlMthQnXbgo62ivgGia1l3A/sgLsk5nnd2MhDRA71R3SAKOHu411MbjOeEkgUnQ
UUdhskLlPaFiUIjcanGhLRVuBTQe3tt0Y5TuTZHX5f4H193iG6i0vsq0Wtdd2KI3KA/vpZjm4Dsm
lIKeDZcMvB2aA3uQB7PYaxtACV1y+PdW9KVZopOy7gRbOLgMW2xQKfhGclnJOI/qqL52rfyzXXTE
kPBBxJyV8GDGeheLgGy//sUH/HbRCd2zFWNX4Ex24Sx/kDhxMfhTcYhq6Zwtl8gsXU7kBXn5QRYh
FqHlDzMxncs3Cg0HNuBl6HbTVaD4A5WxOgUpIrGuNFdhQUR6zYLxCSujdaHz+QFrSXRj+wgoBpHh
vSXiMESPvXv/x150RErWeUUYStFvijSsnptyWsdGS66T319RTxJiMLViZ7O/7ULpQYjqzt142YUU
aAll5X6uKDG60QYd5k9sKyk2LIMfMgIO3PbEOCPWMRyc9LW/49uxMpqroG5u8pk4lnJoFQ216rZ2
wwfPCclVahL7aBhwucIZtQ6VD7Y4L3Gx4aMdsQX5l9jUxZVZGS/sY/uJE+asSmc7et0afUVwOSVn
V3EWIkqzXiFbLHecy58Db2S0nPQXtUlbo5rSHB5XSAiXsxdmMxAnG8yk/YCXYIhEi/PZ6Sp3Y9fF
qZSfc410E9FSRmgeZb52/E/sUOgcGVQmVjJt6d1DubCK6TjFXYRSu37zlDy+H1DMYbjNxHKkafzh
OpfZ59KBBboQ1pL6c68LuaEfYx+rjq5kPuw7xR3s4gh3lVC3Wa1BEVOtxW0LDK8KOQbjAtzoCEhO
KPEVpop8v7m0kZsSspO2wXnqDPhY9FT37UxB02NcdkoCBob4wvTru85tSbtwAtLp5Fudh2fwqqwE
jnFQnpafYgSymFRJaMhG0+JEBeKMjBOFBiceibX3h/SgBy6/IeB5WaEBv7ty78cQnxMHFDPDnX7r
peOFiMbvZkuATYiZ064dEqEVubiNG+0TBt6W2R47CJkALd4qq2NjrnIYIj4BhWMdRhuSIkg0bedg
VyPAXbsACcysuiT/7qEL9Yub4f7TU+mu8eHRZi3crQOXZDXZMiB53Md4VdDtqAI00dqzMSjKsmNN
ni9wa25GI/d5TUV8MQ1gEprYRn8s6ovGbh6zAGi0RIaWI8+RaFVsQT9H5kFLC2DGWd9eGAlpKmSb
FqAWzZ3fQOYklWGfNtRETepuExv2Xd6SJk/RBUo7RYFOdgiqNoTBO89+63OC5YTyj4FbfzPnXtOJ
zocd9QcDrP4lGsLobKJrZwItWTS7irNvq8+uExzbqAOUFlHstDnO6QVGi9Cs36exCQRWW6TvJPMF
3o01ydLJXeSZjw3R0oQKuMW6rksP00Lqr0YRPoVtK28qJzX3koTkbSOn89imapumjXs1Bs9lWtsH
k1P5vrc+q8Iqzp8K+sv3iwEkBs2y7pC98uTOzbUNx83PO2Nrm68tPgwkawfKD7ZvoI7wE0GMB4xp
d0kmLnvXKD9pT94jnXY2ZYoAOUxzfUCg+w3pbk5gMI4xY05J8Fyg3hFegB+nLdeHiyKV6a8ncmH4
X/GAsYCdKMdcvxaTfRElATOjgkB6XivxMDpGtSWmpUT+2tD6qAJj72MyZyB9SI24JpWKR9nUTr9C
oZe25VkDw4/GpVNsJQULSJLwARdpSNR+Ku3HxChWNDgiArvoRbiklK/KfMRtPvZ3Uzh/ItJkSQDJ
rusAWlnfmzvTBLLoV/MFoSMTLLDGOE6RgljYKF7eNDgVfbbvBl3RaWUoW+F5A67iP6kgIBilb5OL
3lDW0cwgo4tGRReM35hw9uP1VFacl3K1Kq1I3Zi6Z+cucEKMo9Z7en/+5QC77aJuqmvHi62zdI1v
1RL8E+XozZoYnUBl97tWJ+4K6n4Luo5CJEzjQ4KggQCLUATWgf0XDnyim0PhPFduxlA9dZrdGAkS
80b/2RhTE6GQnd946ktt9wQViszaz3546tP+bNY+4IEpAkKZlg+TsMOL2QA64oQzOkSvFyt30CSC
GzlBedB6qAlpBdQGgS5e81zEMOx52zh1VNW2NW37ujSyQ50XW+4dBosq8C79Nn6eavBrkRmQoOM6
dxETrqMxMOngKMk2YNAobmiSg45XhOrNMcEdDZaXLu3v3p+A2i4Oge4elEHqYTh8IVmnAXFHry+z
1ScrvusHlggk6+BZwUeux9DTxKU55oWlbjj7EVcHBx7D6SueJ3WrwYmsLM4tsgpwn07pg0X80Tmv
DpEv/E+RnZigifprhWZjN7fmUU7B5zoBgG+VWK3eL8mvQuIea/MtnbmDRSwBCTrW4aGKW4f47C5Y
x5quydjxchhJFSKzZO8k7EEeLaKwN329B2YLLFsVkF/rJjzHc/9slNa8G0ha3YsifwwNxmdqCCDX
tXO4c6M4X2fJ0OzKxt1XMR03yjl0Gw4SoeQTTLd6FYXWdCB0++TqYQT67MYHAiyA7J6qPu+BodKO
E/awY9zBOmlE5nbqxC7QY/WUrWcdNBcjE5oNEZPlGgnbA6HN5yjx/Fs95sc6ieTWiQsgAnW0Z9N2
LxNaNbdFU1zOBseGsa5ZqXFo3aYKi1VbIPPIdLEZLcgG2JAOvFXiNhShAwEheNJVAiwqsh4Qs1JF
zklzrEta38MO5otzIuf2a7DQVeGVEDtlJCGj12lbD359RrP1EuRpuu+c8cUWeF4nGFc7PH58eoeG
pJF40HOEBarzanC65KKNG15oWdwDOznfe4nX7Co/Jz+hGFZNHl7aaJ26zC93c1F9IQtWEH8t2r3p
LSWzH3+i8fOaDB3uY57pvDW/KOta2GV2lLmsSdHNSJAc068KdfBpqnj0ingiNEd3KxWO7m07Rkee
QRxyAXxqZ5rcu+kzXVXzRNwvjnlFUE+hvjNL7E6MKsnE6Ipym4ZLxDTWdNOeSX3Lx43RdbveemkT
vqWEBIShN22y38UV/NW7Zm6oOJO8XnvVt5qh39oOn/pUJkc/bu+8piavSIXurs66m1lV+7FKhpMs
52k10+lYqa55CiubjPXWIsSufSjMKtqHATNCe75lbTixNQjieM1qtRjjtwn0wSRqzfU0f7IIp1tZ
LgpNECAjXt+hWkFag9eK6skj4nEPoOUgA6TMHcP/9RSZRwyMnLlV/Fbl3Ysd6WhvMjZZS9l94uSK
y0Y63SZzQjZb8cUr8F7MvXPle2BYs8hHVTsMXzJJFaWUPEmRIrTOURU0JZTo3r4dAPGcYp9CqK/K
KwyXIzFVr3nSfmqHVO6S51iXzgpREjW/cus1aUi3Q8wuI3XXrMpa7t3EOPAlvQIm567kcIXpH1A4
J88Qz2gWuf+LvfPYkRxJs+67zJ4NarGYjZOuPXREhtgQIamVmVE+/RxG4R9MVwN/Y/azaKArKysz
3J1u9ol7zwXtiIuFKzQmY6Xj1XCN+hvcS4xdR0gCDCID24c+poI/WJNmrE9rLnDntBtrweoiZLNj
Z0ZwW6v1JE475AHhO+s88ujJInwhuJlEgAHMcq6XT6bf1xuFjKZ3X1U/vfhEMNzmO6ttyO5M+n7v
9eJddsaMZYi1JWLOYKVoPlXTuGsJwQ6pMpcIKsppaXXoNTiAKjJFt2zNZbTo3lvCwBPmaMecxREG
0aHi1Ys1RI9K1zZuXJTnTExHaLGvqqHBSWR2sNqpg0JLUvAwmSS+MLTbTBrkr6HkDIQbagkfBmUT
lUa+ph4mOmaaNePYAiM7bvOMAc5gH7hza7jHbrPD9xVxId5bA2xKK2GMlTveKU7nx3L5Riue3SkT
/Cqidr6fzQ4xKmcRDLbaRxiE5pY4HKr0aATXChkB5Edcagwr8iAi/viqyKyWsE4CSDVvvl96sc9S
+552+K12l4tD+ydUet1N+kFftQIufQuesdYobhyyp+nzb6ARX0orezKHZKIuZMDWIu635LhrJupJ
KH6c58P4p7bz+8RkbYuElm9Rpxg4Z8kti9NXTZFv42Xtm1vCyDICaO0j+56iTOBXcirE7Nxs9aXZ
6pwunIQwNYsNfc4fAeaSt5FgG8QYDCBHxrfMN2IQuDuRdbe/IZcEloJxwqHFpsr9ju25PYuzg/vg
rqnsl7LgWZLxdIr9xbslxoVPv0Av2KVrxrAb7yYFQjBTFKpszDYq0UXIgR2HrEMu4Nr10FQuEgyy
sEF8RBaqk2eIK93eHR/nbjEOoqNq0LqYtCaueAIE0QIRRT3dFqx2uLqWi6YH6bZizH7oDPNaA2a8
bZcgNGd8XRIbH3D2pAWOfvJwCeoV2c45y2ZjL90uPVYmCbtNKRigLjgjGz0siOjbD+TbjJ7e720N
t9pQsy4xtC8sc982QOuoX/QgVKX31daTBaO/eJiHOZqSJ91PXkpsmmEp2QoaoiEixniT8e20RMHQ
BZfEK/StNcFkyhv3jdEMfKW+eFKxfbADxay46rYYbQErVXMZ+VYz7825ONg4MDekfVePZmJ9ejI4
G44075RLD1Kthaxb6B/HfOLXm/6m6JjIpjI/AJy18FCM+2WkuvGK9k9pcYbyOq/6HrajU6BVaGCa
7KwCrAqEPSC+458lBhDExvuZGVdwk7bl9+T2QxiQ0HxShs0REvtiy80I3akgq0vZOalY4G9v7Kn6
i63uiCB9GkDRbUU3fjsU3mfP0+ddatdMKF3mxxlLEFY0z3nRDpHdEu0VaNkPcWr7voXwUeP8KLzm
RxuQUSz7kpS0rSLBdKOVkLGZfhKcHDtnhnXpNUGfW9tL2mfa1DtY5sWmJoF7H9TLvunc4drBj1Nn
e2PWP3oLE6BMqaDIpbTPw/jFZL45J01o2j6FETfwYFZaOKiJJ7nXDlkfSNqpbQPfKoyVh05AeP6W
FSUZkw1R1nb7GyX++rvR1gKyBWHEQ/zF5vhbkbdM3ffMrbAjEfYU0KieqiHXd7o7voGzWLAgPMcm
0/u0Ar9WeqSrJXwBN6lw7oIZSnEN0rrmAzHGhrjZqt875fAxaYRp1px8QydpfBlEEDq5cNhyRVg+
O4iU0NOdyzKaIPaS93esIgDn5oajqksTtk7ooNnmdvzyCGSRSdQWERwf7ZvfQlRaMvPkCTYRbdU2
aLWSJ0Pwttp0qQ3INhjhxaqYA6JdTjvRP+SEWEVI+rG0ZsZt2thfCTNrEzm35aQWdbSNQssLPQu3
KbZbwgqKrg39mfFI7LzjUahozMdXMzjwHRQbkmwQo9STT+Vc7glovanw0JQpMm1Nt8VGKT/fpG77
ZLPqP1k62s2qLx65LW5FrmM9F9CEZ0sDC9BPW5R4dJIqYZ03uftB6BdJe6tKeEyJ+qklya4kwTJK
J0C7cAbEMyOrHmRYRJwUzdZg3seC3QVDScNjACxD4ia5Wu0Yh06HAgu3+JzM62CXUXKZmXRU6k0T
So9S3eEDaXqNi8v7MCzpwZB8LOK6gl0EyA9rx9luAOqVDgWP3mNUsYSVbksAYejTLq6+77aiQlid
N4Xc1RIkOHfcgVgsGNq9uZWlua5xKsSK/AC4yCmnB/jx6fTiZgSy5VV5TwosXKYYrILkGDGQsx0l
4Yku4rm9ZtrluW8epeiaK2RUnnoHV6pB8vo1gQ8n074tnd2QHxOh5JOYKBn6LD11sUNgbyDuBlGj
wxxoNEqfLbfHp0N/2x4XS/AdU0z/aopVn3OtN7Xduh+OBss4T6X2ZmS6c0Dq+Z4vScWmgNW6lT54
Wa4fQT2FykpmGKpC344N/zV5Oqq1Ln6G9CYZ/a9qzGY6yzjd+17jvJuOhVV9SQD+NC9dMQKxmBns
aFlJ0dTEJrtRA1o4AHuxJH/iqiU1HeTnRMFrJO2ZNAMf4UMu2EoH1tFdbjUPbVvSlGUUmE1ycNLl
abLYbKDMN8J+UMds7M1D0gR5BDjOirjBv8pRUJlyxI10pszORTjX6jptSLxdhwazYfmXxXjpGajv
yOnkCDF672LGALAgfJyHH8JLtlCx5EPV8F0K2jVZw7RMCOrIaDo7+bL5uXPR4OTXDiY32L4YOkBp
WWUhv+bPsZuFNIXGemyDntXJiAba4i3qeuJVhReXu0y+FUFxThw3BCjHJY29sk/KB0ORvCenieR1
rz9aPBU+mgwxo1rTFNOs1s2fTBdRTIWXiPoyXKqvPgMeVCt0UZdEJyVvUc11mXaHWfO+iFT5mXQs
YIqOl3DNqJ+guZKKswK9jj7ncDR3Y72DOHzflDmderJOz+MPJVYCYAG2K5EzM2k2SMfgrsrXLU3W
DFemmZnUEDqrKANtvV7TJGhlzViY+KN9MVF6M4GQ1MA1YiT2fUwOs5FAYGgek0sfgEeAi9bggyUI
p40IUAlCG0tf2HreiJla4f9oxzosgnd7GeO71FzTUfXgqDSPchXkfaNrIDYzZTFLZjQV+I22G6qa
GBNCkyA+GS1JsyACg+baIOLnwAOmr3KSPkyJcrjFl7XxJBGlrhZv2yHTzkhVrogOIaRifgYI1h8E
bL/IyfF21cLrtqmPmrnrNXzcE3iCCt563Ey3ABP+tEFKhjTqgE1K9sC2ygtE0MD19dUfTirFHzp8
mfTOXc/THldkwcCh4TIiNpDQZvJO2jJWYC7IcNar3A5Bn4pd7lAicn4ZIX+UtWELF2xkBjCAKGyd
YsHOozjJuIqyzN7mLVIWPBnnlmrZh7J+DbeZsEVigBujb57mkWGckHWI55WzJisf2MeThjPDM8Qe
mdp6+tA5yevvaVGa5GZ7sV+E2O8PuoffNalepfTEQ1I5F80IjqVop9ssRQc3+c0KgUy7kEQuEGeW
sxu91GR3mbAcZxXEKCvbVglSCOk1O92o3jNIKnQveBV5ye8B4LNTJvuDk4/2TS/SrVY3GGuhaKX7
xeWJ/NVpkEKThAuPTt0RMCgtT+30Ob8b9HeCfdvZsZgiJixcvelgOnVAnGb6rPLlTxo0zZHS7d02
xpSS3zj+hjL/BkAzj76qB/IbPZEbG8MQap097koj827nuXriE3WvEqen4za5o/Xitc2z9XPvMOKa
Rh6ZeKi37tKoSM6aHtZ5mZ/jv0ZoS7Wth9S+QZCmuPEVyRrlVB41963lCryxkoQm2+mcay3J6lW/
u6HHmb/KufohbHzjWp1+o6bWvwLVy9eKvE6zD+K/Qu9TMYbepNIzYJJ33yaBJO+hiq2x5FKiUwAL
aUSgGVimU0eRQKKFN4U5dgfbXV7kxJ3vmRttAiiEOyzb18q7UzMPh5FC/+QW3cczLw6gBRAwYV+K
FvARcVdPNVO5PURtyISS8Z8VE8dKd0s37ipi7dUY4iOgDJ1qCF753G/LItllVo/KcNaZYHMtJc0S
qb3u1mpnCH/PdqK+0dqcp7duiWQcyP6J3YjQ3++6Q6dFdMhznIl7Lx0eZgXKhM35aymz22LFmhex
hkpPMDyO+/y5a4tnZTvnmRDfaCLeIBsmLNzuHLpzke7SpDO2bsZ+lmDuJSse8SV1BEK4P1PrwqLp
65Ml8qfE7t46R1JUZc86U0AuUHzrVcLC1eXlyoRA54Yk3DlZvS2JDdDRfrE7D5SZ9aHK8ry06NPz
fkxpylh35CBPGLoc9cl1dpzk5EyU1kPrkVmaVvKTexpZSAEwtOz0fU3Ax8YtKQ117xwH3n1VOT/C
gxELUTIrnPSC+JnEUxazJWIRRU+y1Vpx03hUhsyyjTI7cO8GUerIY0GwTWgxMdto5nGsjPs2KR7q
kRtVr70vxdq7HpBZQkIKwrJARqAQWSzxtIGuSEIh4vJNYrGotM300Il+a3kg6yibHhPD3qrJ++nc
9FkX/N7BmlJ+W9ufSn/iG8rzrfNZja7cW3EykWZd3aQVSTy2U374LXkaJmaDVJ51cw2YH7mUGECx
9SqvcIXdZ1BNwgWYwN4VL1ZfuleqpgtVKYl8BcJoNyj7nd4GeoQsak8S0hF6EqTcFVCALX7cMMW6
0ZDkbAKYlqGbJYjLZqCqWWi15kQTl99IM7hPMwLBEaVuiKEl4i0nOGXWIOHXy8HKVBcZNsqUts1v
bPxP0a97XteWlrGQpSIWHewsWPcz+rqZnKdUEWdi2CgSHEs/k7RbRSVGvM7iS+pQ39jowMlCOwQ1
0chG5Hf5sS9rVCAGObOU3mOO9dcSqHlSYATG0J1aUKE7rWFwlTDiNljnhxXkno0+VlPkGWxHr8aV
QlBB/LQFpzjwWfJ+GEmVicfEqS26bdyXz72gTg1MZkz8fTTAIKr7eNv3fFP1GDVUMsuXkcpLup62
EoxIWxmA8hh1rEeJz6tcoNf0OotfYDMbqhhyqmJ+ajYNziaHrz6RJ2M9MkvyGGWx/8lt6LPpGFwy
GnYtbemhme3YEwGRU8IYOl2EYhpaMmUaNMY2ozoaZn0vDBtxF8QevgEa5MIsQdbHpPR6GNVMXpqB
HOWPYxmcdAmSBvcnE9p9h1UDSefM/LhTu1qU34FluRvrflK1x0qjfNEw5W7oL5AaJOo6cam1EoKa
d/OloO3akd74WhtTmDrWg+aGZZ3vC1jTEtjUDlLTINuzwVa9LfXvzMRggQY7h8HZ4POuhvtscb+9
qWfuUB8Gw4MP58tPYMThKI4tnThTKo7UyeHkWBAV2WXH9MjNoUG4oU1uOq01apfxCWPWg5N217Cm
2DPryMzUnF0J16UMm+vTQqzd1inEbdY3aHmqkSnxOqlZlluPtnzjMxU37LdZka4rbtpcXYu+vc4x
YEVuRYsU04YRiYA7ND2kVXsF9xFGOR+VPzdetJCi7jtLf5wYRuadQWvtsMrxag4z/6XpUWY1TrG3
S9ouk5FH36IrYo3R3AC6gmJVpx0n/XjK5/IqX6DZz631XkjCfsh6agsLQX6LQd5lCWbkNWmRulmE
rTOzDJQHrbT5ytQ86mU9fMn2ya/Yb0EyATWZ6TaKgZnk816vQ5P0yiPRE1AqtSgAk4N1YrkuDOL4
Miq9eVgpxDlybVRYW7gK1+gji4MGJIMvsUNr3GcPJlXeVq5J1WWHE4uEo11hUqTjH/QYsc5kZ1Cr
Cl6DyDk92aCSpSTeSjmUGw4cLupRvFTd8P5bP7Ssaxv2dp2OajsoMfk0sGP48pbe3lKuSYICnU9h
EAJtKnZwmTePXz539zwUd+jRKCWs7tvVDOvFk1AygL0Pj5j7loiYyeWWzKutJSlPxER8pfQ6TFVN
91p3XrsqwdudKNS1kzq3TrZcEYVVbmNUUiHaFFQLDmW/OWqIgO1P31VvqO8/aOtFWDpDaM+wvsaZ
btgD4c05flHExpZNsuxcOAUAorZewt6m7dFVsxc+cJbc6+N08F35qIqcYtXgbR3cyF/UNpF8vB5b
6HFsb1Rhv9VdflDTQrBPdzB9cpZizyGx0Ln1AJS26MLXDl7ugh7mX9YyGsveM9P/TC0umAAplQ5C
bCO91gEM2+yBm6rzLEbJw4eosa32td0xWolduoU187VXzyb0m9YzoriQp4RvLmIcFsX521AEd2NX
/+kgPrn6izTcR7Fu/xNb3ltEvHD7cYDpZsWtgF4cDz+Joc18cVkt96Jep/noNir3bpTiSvQOd0XC
KrmNP+yk2HpeFg0VJ2dPQdbOnCLca5E9iqdcp1dcOv0aDKV7mFiAItVHj8Pq96TJNfjP7J8qu77t
tPlFDoDfUuCAknR7rf1qbJ02z30HSvUHBurOWUGs4GlYrLbmVVzF/YbFFDhrLqy0nY6o7lMVv08k
EGZDFc3tg9GRi2eB8pbGU5YEf9pZu6oXtrazdVmAUx1IFD6QY0ViKfy/1pLXHaDfC+9WmPtWHpWl
fml1Y0+uHzrByfzpylFurdECum9XZE5NJNpFNVNABdLmMCiTZZOXxdXJrcv/938p9YkZ/v1nxn4N
LI4y3Zhzle8mlCUbszGg6RiIz6rT7LYUXEb1qCdQIAq3+bbIjdwIP1CRFZjPZjpYJFLEXpRaa2U6
fiHJ7l6HKUUvkWk0Z+khQLpxT2e8oXqnTzeq4aZmIMh+TPPhAJZoitGuOAjGB19UJ20AqTJQ2Ici
dauzFXSR1yoVLkmXo/Tpg1DozYcFqyNQnGvB3GvE9cHA7Ja7IOb2FaKjbrJRKnp0Mr7hgOoe5LB3
VhdQlq7RDKNDKGxa3lV2wgLeQgdjpIhGDJuW6ffX+A8tx+TYatVwyZdtDcVqg3ODjNlh4uNSrdqj
8gUXX9Q3cel2Gw8RBbUnkXO5z9ScmHsEmETIW0PFP05IMU2M4E0TXCutWdjQO+fcRDRhqGrPylj0
1u2U/MyTZNipTGNbz0V7RZ6QbW0WNcTggYpPr0I56vACFn+4xI1sQklOQWT26TPRqlBR04xstZwG
BmvSlra4iICn4h5FUB7mND46iCoLon5ooB+BMTQ9dsbEQ5dle6AQe70B9D/KNTO1NG6t9ttEZYqJ
ZAlaiVnJPWf9ku/KYN6h/+pO9g7dzGOKto3M9x5hTTroOxMh9KICJiViQYosPlLh7p3WS89Q9E64
5F7JHeMAQ4yGHZLsUg0zTI3xB7P80WpsSh4HV7UJ0t5yjPhGBBBFrRaHblx0j+ysn3oyJLZoUjDi
TfE9AwvarL75TAvxk0/zhwcHkmyUYq/z7QyrQBDw5vcYUtFUDxJzuVSpusMIyCLPtL+BXjKKdc5F
w7fPdtpdUs8+iM8XV8bL1g+yl7TANzBB/Cwc9nPZ8puk2uGVyX7oxWGXzjLeGoVl8g2EIGmPLG8x
m45IYTFtlSR+jzyUfjscQPr5V+As95j3rdM4mrfdEAQHmY5zhG2EJGR2NpEomnE32MYXT6BPIgSn
SM/ofG+zmWCydTKXGYlnkCJ0hI0faknDhTIAb/AAP4Y6SJEIZtKGPSF2bexGCCCS08y2Z08WI/0g
y6opd+mryn67DEY4m6Vx0o2j48MtTdlL7Ml/Y3CjpmqPcpf5RHJVNa4bacK5zhzDPKSZ/z2bsM85
hbKoYgBu88PnhvFJKTDyxke66TlEEF5ljYyvh9ZkRl2fzZJy2kmJ7p4prYjXYWNhgYNa87DvmM84
NG9GaR7n3H5sWdC1pEg85Bge7ybFbxqpVanK3V0u8x+zrYuj02fVxk7j+dSlvK/qD4rAOWrzvAor
p/wpmY46s77sdNBXgP8JA97ZTbttxfwZe+2HKX2XWDtCxEkBRp+F6rd2UI37ElVkGfRUxd3EJ4C5
sB2cd4lgJMucOULTDBY8xoC36POVm/XJhnhIelGfJMSkfivb+B4KaHAMwILSmIn8QQScjpMy3w2P
gn7ubMRy9lyGuZd+o9kmU3dJ7wwdyFVP2dtLeRiWQLFtVIpFPousLBHpztbEzsHUgz5luNB/RB4k
pXpKyKMRV52y6rAyOLwXOwg91X3MDi9LK5ydgY6MvF/WmO59O4ovsP8l42SK2YyJm2D9MQ3nhDo0
zAtc/Q3L5dHx/xRDpbZC6D467f7SW6iu64yBI5EgR7DJ0ZC3HVmBJJXq0zurcKbSDYUlnGa5yd3P
kXfZsPiwR8fYswIhG4S4IsDBPSq3Ba5Mkq769UeUs8W28RQB0tp0nzo73JB0OktEkkQS5XMq9p7J
J+KUTb6GaBDTIF3uGdsMM9Uve5T0OIrQx7Y2v3VO05GkdWPepwP7f8YhOP7G0oomT2cohRZ2Wfuh
zDGX3dQ9o4RAvWcRWGVc9KW+JmHk09M7ZBj2WbkjaefGEuBnFqT7klE7YiAZJ0/jmBuvSkbbUbOA
/pfkLzdB8sSej0DTlBRSPpAp6Y5NvQ7MKu/blzxnq9ZScaEzUS0UqtPumoRrUj+6nDF5It7jPj1h
oiu3dsnfw/CXehNEw1aXwX6iaGqTrdjpZG9sS6XdEORYbpIm2XZViWjHkbe8ThyLzrkqqAF16HSU
4z2zoslmCsECdFtMyZceBLRd/hC5xNy4Rnt0eFs9SmeMNYvajHJkKWMH74r5GjNyzAnMq7oRF0LS
s4nT3eK79902qqugDstxQULY3c6Fw7a6SsrtOE43Mp4/28bRjl3QGNzlCFFyRydsOSdTZUj9jYd4
yWNHGibx/KSVZXflj122Y9xbnsXocfcm42l0ptu8wWBiJ+LSL19p0gwbvXES7nxJfeMUl7GYURFU
Cx1HbOhY62kBCaCz1w18nJCaZtQjTz7T0mNQce7NtOWMepe90/HnVmkmKX7EjzN4ZzUNxgklMpHO
if6gWT02lYIdlE7QfOoE071ws2KjKj246yVO3WSxklM9N3InQQL+CtWyOB4fuqYeTgggKk6NrK2T
K0Dim8Vh8zwL/OMxYDo7k8MOefFrjgd/RwzNFq3/14CsPCR12kTiQeam06s7k0DYQKDuUYKBh6kj
7TcG83pI/LtFczBW2EiAY5IHhgdWNYALQesoBnfk3qDy6qfA2PgUk3IuPyw5HUvWINpF2tOr6T2g
Q3tmqjdEaWU8a/Y6NXclSjCCwr3VtrBqJH912/Y8oLeczoYPLI7JogBXxxIPsQuMRrwLs2kXR61Z
3UOd3AiuXIlBys3hfterXLiUl6Fn6EL/EspE0zeNdJDK8L3Pix+pkcAmWDunMUqKdEo+e5abXle9
VkZyAk4L+OUr8PSb8WS41VXhCuyk3XA3Bc2lyyh0Mi37yPLpHsvXGbfkH9fXngvsOKCVEt3FBTCc
i8rZaYnxKDTxHbUdxqKxW74abstQnkEsip1WdUz/Jvkx0SrZxU/ik9HIBin50AyGY86IxAWlnNQe
++A1S7sPz1CfcyI+9Uk/2QbZE9bEs2E04NtgBgwN5/VA4JKJTeuXlVEhjVsWZj9DxgfpNtpTAT+0
9onENe39UOrnISWlIo6LT9uMEbv233AuSDjHT2Gy9ErKUzIuj6atXoCgstJhf9TY7c437Yq0ZOy/
1BG0dHMKVdi59Z2vjGGQV7VPutmqDbaEOyPxeGP0D3AinA2teJky595m9KAWf4lS7sIoNfAAScaB
10BwR9qdzK32EIzHTV91+d7jsWdORFyZMw33sIRXpWD2oQ1cLAmfNK4Uktyb3NnXMfZf0D6QMFRk
CsbFON6yXe1yHVGzHKglEkF9nqBK3Gf1/AdmxHWXZ+JguYj7SMEkagrT8H4s85tF7+0zhOl7GPXG
9STr02Cif8g87TgI86sSQ7pzxpZdmtVQqI+TuekcllgOWqUqgZw+8bT6vnvPxYM/qfYfurmuDmnJ
sCpV8sa0+o5VS4taeZH7X/OGlq/QzMZ5kDVBNBi4mP2JetoUw+JFWgWST03qwU6s8JADc2fApFom
2PdGzBDzV4AzacG30WnDnsV0jC0L6QVeOcLh64T7iiHLTP5yPvASiSHeNwYRVtCpcZ7X2NszXU/3
T0aW+ge1KvnrKeM3z14Zmcj8doGfELYdZB8m87pQ5uDrMwe48rQwQiE3gVI6ZvHhm9n93KbDoSa+
yBZ6sNWGXNsGzK6iFrFp1GGS/z1qxtZfDi6f5aZ3aPQz2qYz9aJJZZeZu5NDeiPrBuntvF7DuaKN
kmfB33WaF2YF/dDcfRZDufPz6j3WQI6ohEoCyDgZvYzVQ9/gyu7tbDwaJfq2UUyhLQKSE7qCuUyR
cEGmQb7tYHZv1Wg9liztNn6fNbSjIE9bbWJnhc3N9Hpr72n1NsBjyOksn2KLGV7GNnRrTPaZECH/
3xBNbPtf+AcrQgx5i+u5+gqB+mer7KhZGHl0s9uObj4wnjdP1tg8kPZDvJmXvMUDYBfHuwA4f6iq
Oo0qN/ueKhtbqsDFyITwKS+La8Ymu/V/scZpUi7PrSbcK5jpSL4GurYsvmfkdBQpc3ME79tB6uuc
MvvoRYvNpykIdFK0ccolRpr5h7vuhmw7G/j+36KhcDagk56MMW9Okg33psjqdN9zePMnOSEMhuLf
wEF+4Vz/7B8nlBTfGxNbC6uV8be3xUalHROMh5Zt8LVD2dQC3XxL/9PsJbKHqtV/FmdMIgc1QLBU
1wy9qX8rVe0Gr3xu3YYno2HU34DpdYuVEULqVzUe0zK7E575NmoNrGJEd8wwYXwhvQDoB14LXbdV
ew3jePenaO1P29FR9OQl/dmXv3IPamyWWiPrc9wCyB3EvzF3rwCbv79uCKooEQKbl/0LNfsfDn5L
r7tkwb6w7e01yrZh5+sn733pY65CwbTpJD/Dv/GTGysl5G9/KTQhENarX9/13b9RCzxn0Ux/XaEk
/X0l2u9BxzQ5d0+c6iPJhnixUOJqcrgXxHgxGDbPZUnRAsjfJBodkwFDAQ0I8cY2fY7GKos0Mq50
pzoNOnlgOon1wvzWOldGZD1cQXDC2WCLmA5yuFAtLszYrZuM3MUy9oad8qzpvkmXvVo4gvUODWFS
fCRFu3cCdsRUx3LnzS94pl7Nim3iTGW30T2TVM2FjlpXqlox+x3o3zXrUBgYiCZjihwV/4nL9jIR
RXJJuiegZt6m860HeIKYqYIdNCti0Ih4YoXf3rNrCogNuRS1ddf53rmHUxaKZ/QxchsHaJrmiaEH
JUjKA/GVs8PFjYLtGrcVFalKonTS3pgG5GbLgrJhNuLGN11FtnkOMoRxyrDF/HXjjdr1KrUC1Voc
G3NykJO43uU6XrzgjyuuWCn0+GpkspNNfqgygw6mqV81B1d23ev+WbOfp1LSXzO8DPzJDdOSN54o
zLOY1TsCUvkkxOX//8z8C2PZ+w3Rxt1vsCbFnfi3RyaYGyCQY9dwTSCjn2r7KmmKZ3+UDRu+lPgJ
0mc454fItOc7ZjnFkWrZhIHTPc15lLsWoo54OuQCtU4l8ReVUr16hfU5ZNV2GSf76LJBDlNtKcN5
mbZ6mzb/hqO1/oj/9NQDzTHNwAQkZbJf+nto3MC/aTOm3FtnbVN0lIyd3Z3HlvIIg/aDo3XQO9Lm
L97S/6VPPc7t93/+xycqdSXm+2/UevX/hPCbK6bsv/li/xLofj++11/v//If/EXtt/R/+Oj9gF0E
uoN7YuVJ/BU9Zfr/AJ7IZ8ctgcQMH99/M/s1A5w/mdYQ74CaQ/hY/51sepX+539o5j/gJRhw4eHQ
BpjzYGz8L7KnDP1v4VM+Vo5AtyCQekBI/fVH+edr3GGtCEDKe2CrCgrODJJNF6fXXoCeyjEArCz1
VkLsD/WCJDRnHCNkT1dg6x/83rrkjmqOUhCa0TXPkCawwOp2tcWBtpsG+PABut2d8sVtyogkBNcu
DoaNMNbpzQv3COOKLH+V2rwdRHXwJ4YjRaBW5Tp1GfIieW1SwARpcfa04ZPFtQafu/8qcCvtoVbL
jYwDLC4Wp6o2nu3WZ1ln5DqktLF8ZYWI1+sE3fHCsJBmjkIpVGpPMBYZAkTibWtTYzgPCsnRu2Nv
j+1ulOnj5LHzmIbS3GH1e3IC9cBE+wGnwLntxsemd6Ey+fJbN580rbU2vRUzApefo9GysZ6QjKsc
bTcWckJOEfTqonOBKMXnhtMXZs19ytw/tYZhJWB8SG94sGMNI2+Fmqyc1bHrnDt/gLvhsHEp5ya5
tjIYgUjReqQbnQKpnkHom+w0woLIepRCIanUHcR0VELWtz8QbePaCSk/+rQtFy09JYZJwCyjlLCX
2cNAcvu5tuioXJBLFa4AYVr6JmC1EDe5RLre6NvaI046QRwQtHs7o2MmkogdPR1VGiAowhrQGYgQ
Yl2e06Z4s2172bEmpYZeAF2obt18TszO0j4Pi6lT+8IAdshC4pbk3vdRQHuRVoPRaj57FRUj/u2V
IGE+Fazy/bZzj82UH2u1ihlTBPmjAKyDvnkzO0IcAVCCn/4YBd0h2A10uzyG80LKvapAuFfufFWW
WJ403dtPrj9Gui32o/CLB+TrMOUPROCUt2VG8FiK2cwaGczlDyW8ZYfldbvYT47QmNr2bXsbs9wh
XhBS42T5O7eHa9FjuoOh1OxZ7EeaRg88L+To9hNPvrc+Iul/sXcey3ED2Zp+lYlZN27Am4mYDatQ
RRY9KTptEBIlwXuPp58P6jvdZDZRiKn17CSKSgCZedKc85u9iXD1HlT4S+aQI2F6cWK8lkvvHg2H
EYsjLbnKppaNBgQNxUCORooRXxq2Ds44c3Z1qPVwhjRqY369h1P/6kX5dK3UGqpTv8EV4yPdvnop
N2m5ULp9i/vVJkoQ1yBB+8fSfPs8CgCFBdw/KeoF2Vwq0RHGNJQ/SutjK9klv/SSBL49veoZZ0hT
nTgSS8+6NVtGIj5lyfZtQRXF0hKAt8ltPeiztNWTPaUmkBb/mzqqyMRT1pB77xzdk+AMQgXFZk47
wzCSpwNZ18v9Pc5SYN86EuYttEVF5zoLlX+TWrV50VEaN5IfjulSRb5p5dmnCnvRWI/3JmZJmwk5
tUNdabvErwyQJFhqpgH3yWKEpqySQJUDQDSgNA64aX4HI6ptjTamquFIl1Iqwa7vhltlVntNZPt3
qdaHKQ3VS2vKv6l4QmzNrkgvhjJ9LLvfeaT9AWqsYjBMBFWt/joE9XPXteCHSXekVfaoQH7cNlXz
R5vIdVeSfqWydsFofzUC2JqdbFP3JoXTJn75CCMSfdT8aZCi75lfnMNhAdULZkgJnW1V1Y9e81Zo
4NKyPsUNnVKdNsDFUgPzOpu9U8CN+Jy9JiRuEWNCfiRwWn8DJHgv+7DeK3znoMhRuq31O03KX6MK
86VJT58sqJiK5qEJQNq50oeYXPivMu8BZ6vczXzJmnXhWvJ3AyqqSXoGVPSy8chVh+gmhjrImzAY
lQvVIwmpBne9019l8pBuIq97+UsGSKh2on5EgV/J7SsZGjyHO7iPL30wNbeF/qMHG3mFCme7MWzU
z1C/GfZZCJ4OXFh6SGNLfQ4iZoyfPJPa+C4B2TnT43QHSDZAZ1cFK9OQ+IzVi6rKt2nWPmim8hJw
JC3hLGkSoFtOndiRK4CYda2/ct4TgO6wVxQQirb8lAU3aQE7o1bl6OK7MjQKtSgNI2np4JXSvuNW
cUbpEBzk8DPSjPe6rA+U6/O9NWT7WvJ2gKFQoolDG0lf00Ooj5RIW5LfmRTEoQpngzBlTZW9vChU
KcZvSZ8XwsdGSrjL+v19ExXGNeDIdx0ssqcPBci+icyiNVF/4XLPjR3IcLaHU3gnB+VDjXvdrk+f
uWr8GmVruEPps7yuPOROICqTyNa87NLQrfMopLYMRVbfST2Tl9PndI6dL0aoeTleUVgkzesY3a7l
iKujlrAryBiTAPHPZSOrUbfGLiBAiiJz7OYyiY0Xr1eH86BNSVCaDYJ24Y3lYRqjGShdIAFZuvxi
vDEBMEJCrGqUA7ICR8b+kOcyEiy2ioSl9dZWljLTYM0t5MeHwLPfBpsldjK6PQnj/qwwu4tRRxy5
CapLS0YpJfKHl3Qm+cEOmfGrMTw365ySwmWmQ6LV0uqlzSmkDfDk0P2BVa1YByOF1hL2Kcyy7Hcb
ANwbFJDhiWHd93H4qOeGtdMHBC0UHikjLFUEt4kUcZd2MvAqA6YibUPVNkEtAc7ttLUgEFFtusht
JFlVM/82JdPD1N0o5N8AioGh8zTjUpoFW40d9mwTKBYI0HmGXjTAbACDQXGoFCdAQudqCm/9XHuM
aqwgyuImlBHNoLifeskjUiWgsSObfVZ+HcPxd1gkkICS29DO7jyS+8xP2YUvX+965LHgufy04u6b
OmQwxtDNUmWf2G3qX5zWSKxUFQ5HHrrbaV+RzgcKErfmC+RLrjQV3Amjfw8T6c3zkxrUnzPLRmrs
GfDTzmJ2I9JEEMI7drBhwpoyZF2NQhZRg0mvylZ403KEOlOM6QoMGui92v4dcsrKvfw1Np76Qdql
JWkqxVZLyKxQaxOqKFPALJeBjLspgYqGrFTb2mtKad+r0SXIveiakme09S0kq3J4irq1y6fuoaQk
vQHwR/kjfYgnNMdKidvsLEPZV9JdUI4PBWCQM3CGIQC29r00R/NMmiykH5WphGsQ/Rzy/Cemuxai
mD2nOnQzpmvH5uSVJOTXDVt6AqfzzgnXq9rLZFK7jSKrfyp0bdBVSYCR/gDWl5/laq6zIQHiV+Po
m+HF99Dnt36gncdjilgxulzIMT5F2cFTjG9JyVIZxQDdVcm+GFuuzCTKzjnV/3RGE5dpbsxx/gaH
6bwqssdQMi9TNTSeyyp76RRggqluvsMaC7d1TpoE1nLgdn30W7KnK45Q1YWJmspZa0HPiGeANuXz
gCUHOQx4LY0ihXeJhVscNEmy1d+GCoSkrLdb3ADfYlm3DxgvHuQYn5a6nE3U2/ABBRyc5jL5rVNH
FPbV9EkZA+oPba5eDlpzwLR712nT714brvvxUZLc1qqTm3EmaAWdhKGojyJFVvavXes/5ZxmTbV7
QHrOA7rDLp+GcLA6K92XKck6QOQZtM6Dk88iwLj54FsIcKTr4h9BZVnYhMac7ItmAn0/bMcGK++m
Lw6kuLM5GfYHRYbkktK0xWCz4+EpTQEBvaQxILvqQfiu/e00+66oumEg/CBHO7vp271TgI6TW0TA
bQn0PH0UqDy3hu2qpGho6hFnCuTopyIk31pns49VGN6aFPBJ0lPFaXW12jigFA/oZylnsh6TM5Yc
AqAEHjtMBlqqfWMgso95Qe39ieriItdMCaUW+TmMRw9npuKCVcfTg+YF0NyslkHy3opKZJJ6dasU
vbVJZbx1WwUfzcFSiwtkRy69PgU81DLZS6mhODTkb1VvHIA+GBhAtb+i6Q0cQzYm3yuw0V6A+WOA
jlo9tc4ZoLhR6ajT2/kACFqqd1QHLFBXQ7Jhces5SF8DeUDinqV8P1ams+tCQIU8bbwe4qC/KdQW
rn4IWriykv4a6py/M9oKGAS0N1VT4vMatDlnR3hYKKZ7VMMdoEZgGC4DqcMjl5REVfbXwLf/KOhF
P+A2mpyHI9moytN/106mXiDb3t7Jcfk+IWEF3JQZjbCbspW7CGEldrNtJkl7xBf1C1WGn+55dXdo
ErBoUm2kL5i+a25cp82+M+UttkzOC/bq3GgooDk1/shkRjem5qQXklKDWEP510XY9UGThjcvnIXq
c2oFCeoKV7OhkUIFoalZ6RpSZzAWrxwFqF56h/Z56Na69d6hFo6rQMO5tIUvJMf8Ce8nZeNLJQuD
MVADQQnWgw6Zq49mpfxEf6gCiJQG5/44vJAhBG90b/kNO24LOwWl5mcKrG7rOeaBO4KSZcM3i391
NMpIHeMBI7rZeGm6q3p2v6a1M9dMkYHopitureNV4YWsufJ7RNlzhiXWEXsZSbN4E2TglhRsXzl4
uRgF1HjOsuBLTgcrtL7wzOw2jY1oL1nUmdHvwecXz/qu7f2NgZAi2Dt2GhVWHwcJz9eGKy251KJQ
2xZZ1kNiHUCcIVNRyHedHWXYgub9uemn95o3zafJ0HSZsC+8rHpWUYc66+MeG0uJAUvuvVG77nr7
fBw80pgYOANqwQwTh+XByK4dcxgf5JJ7TOa4hmI6t486IopUPaPnoOmts7jaQPxFKt/sQPM1yU3l
4S1oFBgRTA03qGwc4E7jF2XobGdUE/OmuPEMWDfRMJeN8wcFDWimYXOo0RsExsmZByNdCOAAyryY
u66xGWAhbuXMu/ak8LaKyr3ncMcdp/ipx50L9kylUTT+48W9CiD6odLKszpBvUebMQqdZTN10cag
OnyepRbom7S7HGQFqWeSvGWAVakMmySc7G8TOx6QeLAkiulVWz1BqroG9kfpyeUqy7VG4aqtQXzP
OlW96yBWTOCxLz1l+oGRKrTqwGSpQ1d5aOtfTltbe7VCkmsys7uJ04mEAQ7whw5lyxuLFWab4r5W
h8OjNtlnvYTODslfap9qeVvHAVq2hYW8XnypTiXHb6/pXMVGjwtCwQNIbRRqSv97G5eX7Ky3fbdB
zknL2+vU0KfNNPi7XPsBX+HWVjw2XpB9e0mJgW8k32OOZVaNmH7D8qAYbNUWEkbJXzxdP7xWsbdV
HP39b/rt/+cpV/KUikN1ZDlPefcjDuvmx6fU5t//8s9MJfaiaJhj3gmmevZS0RCI/mem0iSHadmm
bFvkmxUN155/ZSo1679kC5A+aUxslTTDIVP634lKVfsvfl9Fs4OkxZwC/X9yF/3s9CLNWW5qaqTp
PicnlWgKcKHNWFjCjmwi91+/DNEGMZsVM4HPxcx/P0CwZTDNpB2gB5muIqXPbZwf8I9eqTgsNU0S
96NLQJNrehw5GEknIYRYjHoc+GiTuVJ2W+qZ+ecfym1gesI+b3PTtc2BG7dzGWrlja1OK83PL/nv
UsO/+2X+qA/NjyO1NgTmTNeozgdO8KrRbj22hbC0dh9m4d0/2/ofuNHf5SFb6f/+n0sfIOSdgx5I
t4fso1vJ5eWAcFcyxD9qdCePN7/U+4KQs69LpU4G0nStKUScg2vvtjfIdRxvfenlZzX1D92jkSnr
dZVp4xVNAoKDTKbaPdk5YOfjD/hcVf13/wv2CFphwLfIPcOFa34ZxyX4lPgSGT/XarSrHPmNlVLq
55LSv54jVm1NdUD6u2IUBlwe5UTazCYV3dTsbcqEvgTaOOuSlYBY+CbRjsJSq7a0USzh6uIohxzX
nrMhiPdtMmNiU+MCoBW2esf7T5lH4osJTJnk0wjVfmB29sBdtObE2iXlOXoTcqzumvy6y29qhEwi
excPFA7UlZBZmHGKEO9o51R1WvBEn9PCWVkN16lerixTQsH73+MkhHtSJRm31hqHWhUhQLSPhzkx
D6e61ePzIc0eUbo5N4yKfNmaXc7S9whLgBe1g1d5yKb6SvYrSsqrMC3vjo/OUtNC7MeJ5GhkZQ23
0Shup7oLBX9Fy30hMv+avX6IzEkvzPkiaLijXpPE7tpxjxh/fwEP0F95xNLbC8GPvLkUKWNouKoi
XwQNWm9YTp3WMULYT4B/pl7GiNixmusi6V4KvzlteoqWql0XwJVHjdB1UrkH8hnFGxsDqpV1ZKFP
RJ9SRNNLL5GBa+qBvseWDHW4E/dRWYjkqe8NOZ+XjWgsdzbhGsv9+fHuXtjl5jrrx2Vc8dpQJnVj
uG2vwEa0kb0mQ1z/KQrKQCrI6BUPyqXeEaJXN9QOeiTPgQ/7lmbOlck15bRPmB/5Yb6rZgoqVA5H
t/TbXWDYNxA4szM5YmVLmtP2UlkI1yAeM2NosdgpI0fde1REtoWq1afNeVn9/AWZXZil3yE5k3vD
gxJhVZ5Wr8c7R7B4/teyKQuhKmXNVGqgXVyrZ3uTXqQ8cj3tXpPKu8x4rgB2DuUuzkD3yNKlXa4Z
XiyNtxDGiQ5/tA1REApRNNYTtB/j7nD8k75e3zCs/txb6WRSLAx7tPUozkGXBibURDfQOH8db//r
V8dx73P7o5Y6HcqJupuFlAltJIEMrf1xWttCJKuAlUqMGsDE6HDyjAgrFzCRKx3z9UmGK8fnF68p
3hQ5ErluPyEkQ6pQDcOtk7fnpVO9MXvvORJsj3/H18sGMIzPj0p1FKKdiDGolPSmzdubmBSyPpgP
Zdmu7JBLwzwPz4ewViJNLxDEA/6ujqYbmqQ3sC1JXpDjsE+KatxOPj/CrEZ4nkUxuDAk3xNDf0wT
Z2WHnAf0Pw9fuiOEdJUb5Rj37eiqJqnMbkDlktlq6Po9ilI7ZBq/HR+IpckqhHc3KaGmdPmAZEC/
V2r1oc6GlTGe4+mrTxBCOPYGW6IIMrqmzvUBPTUM4sFTBhRF4LTAtU4jYO9rK+xfdOgXjxMt2RPP
mFDfLQdXVUHSU0yxEH117k2YgFocXGnKdNNQT0eujxr+1VCZ2wxp4pN6UYSTRX6F5jrEL7cI49fM
TC6xR1zZnRYGyBYi3oeym9jzHIvJBG8dHbtdM0BS//iLL8ShLYS8B6W5BsTCGJlzIUapMBnQYHom
E0yj7vvxhyzMZVsIdi1TUzsumWNTTOURNdzMeJXSdC/5mI1O+UowLqxe9tyBH+Ldl+JORzp5dGsF
jfPWOkSheqWY4XfJS900aNCBS+KVtWVpUITAR+gpKyFaAw4qmtcUpfBZiePmeG8ttS1EflJOQaVb
87o1QgSSPecC1Zpoe7zxpfEWwj2A3JDBPxvcrrNuK9+4NEF0YVXqmvLKfBXc3v/vgYGc0+dxYA51
3sxncLsUrnodQFRGESFr0PcYix9d9OBoyRuYFyaBDBNjNkjCZQmB4+qQcyNL+3Kjo0afyh2aQPll
zuVz/p2yN25aFg0pQHPaGfE1CKE8PkiVT12sWll1F/reEo4GpabFut3gWAZh6BuViYcpWEVcz9//
xfokeqYOUW7VFmVmN1SlJ0v+YxhXNvT22HhW8++A6BPWdxam4+O8sPZawqqhZ4PZ1DW2RaqNpQ46
sxR30cQ8yyVW+hHwEnC19aV3YVZZwioSaKYttypZ7lF6cWTpoqlmqT/0/CRg8oydhMRyH8HCO8g4
L0DVAtU2uUlyUWY7FSLh8W9eGjxhmcF6p5CUkA5OIwBOlkmxHkrwyuqy1Pj88w+rC8drHUEZzGdB
aUAEBwyTNF12YuPCctI3nRX7s469hpIhMuPZjzIb70/rFWE5QXgg6EuZsRl0sBCWte9N6eF408rc
s19NaWE1cVpZS0Bk/HPcS2vbeD/ZdFG9/zvy8xgzx/JJ2zSGfTaOz9i2INd0LymPx19gaZYLS02Q
G4hp6jUqQTpu0W0BlV/LdorT3yOit+tta6tSiDGVcSWqFua5KSwPnTIWjcFdbi6WPcie/K2ieIsT
xoUzySsmigvzTKRjVEmqFqHCXhmYlbODthsc+qlfW/6XWheWBUtuKvQjCJEmgLHlQ9LfjlIWnrYr
msIyYMWRBOsbp2xJn4q3PizltxLg4PlJg/0Xhf0hAiNzmNVjjAEzNxSxYOZCqQLU+ipphmsb5YaZ
t7qiLQ20EO2NprTR4IOI0KUGCw6k04rhQeZsUWlgT49/z9JYCEFfV+BWq4ne0qB9hFp23abht9Oa
FmJeUiPWerkcXSWsHxAC/Zkq/Ul5GN0UQr5A6K2hvjq5fRAgn+TvKvAGp721EM2mgb0OmACErpBf
QPOmfepPzIDphhC5/qDC154Q0bJajMP0eIIsa0i/j7/4wslT5MPEcoUIOAATLrAeUvuzuuDzfNWY
b2wtyK4iWjkaLkxLQwhfz0oCtQOxgCRP8sscfRwUyosqRkmpLFeWuIVZaQgxHMi2UUXDTLpJ87cp
ms6V2FoJ4KWmhf15nKJBhqTFFho1d3WUvQTT2v1L8Ij/16HTmJ/5YXFIsJYqs4mFDVWtg6/9zPGK
MHFXGqNr/GJbLb3W+uu+35sNUIPH3vTmO6A1dedN/osTGLjVlY9c2BJFLog2ackYwQB3p3B89GUI
bwoGmo3tHp9qS30oRLYVlHaHAjB+uUV6rmfmYw1P+3jTi30ohLaeFqbNkqS6cF7PNAMJ2U46GzCF
0GGQTHVyqJq5C7Go5Oiu59EsS4j3eHKIZlhUEc9diu/W5vjrLH2psBp0jSR5RsdqUJbqodO8B98x
tyc1LTolA7BWnMrAdNiYuheuKwcT0YzjTS9EqOgBnYOR7x25wNDVx9uFmQXZ+2fQI5KvYwZ2/BkL
U0wXVgEzJB1rhRiJGZJ6P3nmIetnPGugPx1vf6HndWEJ8KdIj2O5QHkQk1iQ4Pe4jJ+2e+jzJ30I
0xEiPDBvpq/lc+zn6CG5IzaCJ47r/EEfWo9yv9SLQR3dMQ+vbZSEJL95ON4nS30ubNYmDq25nNK0
kqmvoT481kj2damzsmosdbkQ1mHg6LFqEHro16K7TTrastuX015dCGv4vJqpjyPFgXB8T4rpLU+s
V6urfx1vfmnGC3HqOLPWfUxlo/Laey02ElzIyp2iBG/ID7rHn7HQPX8J4x8GNpEVPcMlXnXVUt02
Zn1II2ll1ZuD5osrjDbv6R+aNu04mwpzGl05SrSfYedh/63gmQ7QlUXB0O21qFqYQZoQtWo1JlKd
k/FG+/NZT8ztiEQQeuAruful7xCC1sNKR57IdLsyGYuisR/76aFHQEjF2XV09qeNgxC+llwPo4Xp
Mb6IzUM8ZHCfndfTmhZi18flxHZsksVakFwljoJSe7nS9MItURNiN9LDsUbXlVsi9hbGmPyQUny6
jXrvyVem0pzrJe6Y6X9zfd+H/+X/zu/+OXU+gnIW4kETQrlqrLoOYkT9wqgYtlEyDhdta4S7USm1
CzyAs5WYWPoqIayT2scp1apYSjNNR6IuRVhNryvAmlV9Xdh1Axewx8BR7b8rSWlsjw/T0tcJ0T6M
+L5bmAO4mam82x2K9qjgNaq2R1X7x0mP+JtX/BCROsSLopmvAUauoy3owFetoUOU763qvR9/xEIs
ipi4QXeswXQotdtIHp8Z5Iug0mCDRKbi+APm1eOLVUUVgr1uJGzVWG9du9lZtrazUe5CjcVD6bPU
MTuP6pVZsPQlQthrCVaMQUZn9Yl3NXZIIzk26lVM7tM+ZH7uh8HoMcroW7wKEJF+bMfXoYGjJhXb
CSPPaFCeymLlOQsrvCqEP0eO2oNzicJObCl3fqBPT3JiJ6clVVRhBVD1PpO1guGAFwHdzw+S4dYo
OeasvP08rF8NtxDzY5FnFsZygwsv4i7poefhU9ioJoQWWGRjuLKQLQ22EPKNbKZJ2VN1UOVmHyn2
bj4Sp6GxMmmXmhdiOwsMGdERdnKcjVEHhlx4bUcjCmTo7J12uxSxcm1emUk4RuTXIfpVevPQkVM9
Oz5VF6bQf2DjLHQ+9CBjg0Uq99LpJRM+WbFSwlpqfB75D3HQyp7uI2vEHhLUv3N86zmkjcqJby4E
sd4n0CVRJ2TvLsozb8pQ+otWTtwLsDf9b+72w5vXCPti3cnc1K38psJ2QG2e0/wQJciuVbcTfO2p
/bGaOFuYQ4oQx4PkZ/mI7YOrxcPvSul3spW/9Sbs4eODvBBpojSQGqmJZRt8DRKDGbZef2rcVSmI
20n1i2LC8YcsbHIiAK5p21zxx3BC+jB+ljHYjRBIhrOxKWuYfMefsTShhFgOkE6Buc2EUhFwpTzp
THsNH44TWxdCOeqtse6w/nUNu7yU7fY+1tYOmgudI4LggkKrOMiS2o/q/IAk0LNUSTeBb+xLhFmP
983CJBKRcLhlN3lnss718nhuR9XWxBxQr9f2tKXmhVju0egeU4s5igbMpnTagwUlR9bGlc1mqYPm
n38IODPpgM10HAAnCXWcXB6vjbDCswy10UYfzo930dJD5m/78JAm1vpBA2HhVi2gXPhvPsRnBQHh
gPL68UcszNBZwuXjI/wkMBAiYxRKE3IoA+7E5cplZWkEhP0YeKkdOiVvn9WAjPLufGCgE1u6OO3N
1c9vrsQIZ+ZWTw2lld9CTToHp3Pimwtha5rdYEWZwvkXtQ4ni3a4+mzayNmd9uZC3OZeHbb2mFE3
k7TsjEzPJSTOlVf/ejxR/PrcKxhegBhGYNgdEHOuu+Ax9fyn46/99aqMNevnpr20VnRZYYrkWOui
vKdcB9yBEJVoo20xjvD4JGVlVn49dTRHCN4cf7OmcByKvIa0VyMLAnV3Xkr+ic0LwYtU14DMGEt/
j97ATWmE3QUu2GiIQP483ldfRy5mA5/7KkBdQNEBhruwng9021NBqlovontyry/HH7E00kLkcreR
ysCyuRoyEnKFXB32oqc1LUTuEFDnLyuNiw1OqmdO1V44jb6ycC69thC2dqSZFE+YoAVQjyasLx3T
WOn0v5yF/zyhQ/D/2OvqPwpU1PUKu1vXsG5Dr9h0suH+Y4oh62UqJUWvbR78CX2Ws8bx8FpDJwkB
3NZRJbwuoRtflkiIlEjs+FG78yupTfYlRbBqYxuxf1MxPdKVEs9SJwgrQKpmhYoOxwQFM8dYAH1w
Yw33utC0CJADBoA8rUz/OlpRvWMWhvpHrtvjsNLJC6EpguCKgvSQpDM3ukC6Q2j2MpHPpbZb6ZiF
g6wmAuFUrzMrEKqd6yd/KhOXcTysFWM/dg6+kbYLqIDDLFqjJ20iqIh9nDHKP8agyBAmRKdvcn4i
pnTfTPG3k2JIhMP1CugBbliF25fNVY+NnZWtHY+Xhnj++YdjQTJUPS7xA+iXLL4qSo0Uvvl8/K2X
RleIfKkLM9MbSN3jHfIMI/kXB1eUMKz+8Xj7S68uRH9gNTg71lPhetBdN7pnJ6j89Gtcv6XWP8W/
8o8Qk8AmxlfPLWVo4ZMHPxhpnP3xV19Y0kXEm5rgL+mlDOgAhePBybsXG4hCrFq7NKmck67OmghN
qy2vxDITkt/UNyHqYlqoPibYckgrH7EwviI8zRudMKvVsnAVOfuT9DmyDKOJT4Mx+tvj3bQwBiIm
DbfWWo+NqnBjNEDP0EzA/fs0xIMmItDGCTcCFV9jt9P02Q7sGbHJlav/wuhac4d9iKmp6zHMLms6
3kFeoZD3cfRrKH4XyAGs9Mu8tn+xOVlzh314QooVpIJacefaFKTRBNsO0i/QgbH9OJexnRDlD+5X
OJ1uQE+yZe28AE0CX5MxmHUOpJvPhhwfNS4YPpJIRnpt+tVF01yHgfLk8L+cv3YA1a4ztG9Oq28L
o3az/EB1EiOeX41XnBmh9F12qjk3YCMlFyXTJXAqN3DuVj5x4QuFxQPxNymnCyGmZOgDoMHSUDxW
td3x1pe2hlki8mMHItVuNgiLY2XglXitU1Qsd069h68Y2eY5FMUSWhJyHpvjz1sKFWEx4diQJTV5
aneSqytQ7j8gcV90ev7nePNLE044Aox+YaAjHhtoVpjOmVb6N0YGgj5F3yYZjJVZvRCMIpRNRz9k
bCqsewMDWGiDk1hlrJVAFvpHxLD5lo4MhE3/YCB/06pcgNtwh5vlaTuFKVwBSl0r49ieYFVKUo1L
OjZHJQji004x/wFiS7WkCmtaD9XYNfFZkqJgLqWszNWlvhFWkzxE2jdqRziEQXeHUvDGqrpLFT+h
43NnaViFpUSpLWvAycckdFsUu3znt2ela3evpcaFKI6gsip2xbvLrX9hYjqNMOvK6W5hzptCBFee
UsdaDBu81qKfJXbfSlCTgka+xErt7fG+WSA0o8TweZnAhbFp065A5bxDJnUKn7AG3KnICCVK94Qi
8Y1S6T8t/mp5m6H1Tsraa6YQzvGkDiB2ImQGDAXjc+fcCINvfeasXOsXek5EtmFBjgl0AVRRTdTr
FEdZOay3OvcTaQ0YtPQE4XYfhmYna3imukVjPiZh+EfLw61Gt5HbKlaibm7riy1QRLbpk2WqaQ29
k3QrgvMo7MWR7bZhdmNzONay4ro1cLk8PhEW5rGIccOpLfZNvAldrMxvam/YR+GJ4W0I4d2zExlc
HpliRqhcNjFqlP7k4X/tlOWv42+/NBzzV304LTDecoexHHoDXvcsTfKF6Unnk5rclPJaoC89Qgj0
oDNG1TBVA6dD762d1K2VVxurGM+qybk//hUL66AhBDxEvGIYgUG4uLBgGIHY2FheJqXlHm9+aYiF
UO9HO8LHqzcRX1N8pJHj+yZRT6vXYFHweQT8eEharJXYoIP6WqmqDhWpNUz9Qr/8BzZNNmBttLy4
avhbjOYnTHvM2xAT1pVIW+gZEaGGvW6qT+EAu39okVPDkyrNTzvlicC0pjXM1A87w5X6/MrDoCO2
wofj47nULfNM/TDpAynGVwnwvetFEh6haG6cIfV35ctVujJjFlYgEZrW+CinBTr9Uh8SeUvd3ouM
OxWd/Tx9UKv0tGn/1xHkw3eYRTuOutYbZEo9hGqvG1yCO5yPTuslIW6tFofdvqOX7LHQ78E2JDsV
oUxkCtPitN1MF+LW6zGsRSQZzZkhgYwlJ998X9t3ZfPttE8QAtdWpKwbYiRApNK+NpL4EGOK4zCX
TmteCF0Zom6epp3ppm2+x9VqE5v2uTzFK5vx0hFDRKpJISx4KAJEV1xcOHhCnWE9XO3hbP9OR+U7
gps3CUERy8p21miD2Z4HK8+ej79fbKEiks33gxbFXAZ/1JudMSApjLTdW5uZPzXTu8kwZ1uZZXPB
4KsHCefvQVIsvHL5Rl16ztNbbllK7qHi8TJMb5r0rDTYZR8fraVPEqIeAVmkqpKKk77eppup5ihQ
hZghNX4ZI8uM+D1yCmu5s4VNT5uXng+hicqy3DvzzGslzLB6r8puxzJE+dMffsiyfxpIVdOE7Ztd
dZANhBjdNJUeEgsbLik9ib2oiUA3ZQCqQ4Ca7uBotxBr0Rsszo+PxMKuIaLaUD/NOZm3Jprk6nWn
+i7AyO1pTQsRL1MwDe2JQW4xmDufFEPfFAlOUMdbXxpVIeBzFA/VegpQJ5uCzXzfCob0IQ/tfTwm
K32z8AgRsGaM9uh1FdKNfyEDVofHQ+2GDVisssrTlTPrwgYoQtaUmUDtZZyXTN9/GuAibtCPfKlG
VD2Pd9TSA4So7nJrkNSCYchM1E7TyJMod0Tj+xhKzvtpjxDCOchRCwl0lLJQluy20yil13pT47yt
k8o6/oiFefrXuuZDEBe5MkCOZyyUaDR2HpnZWyTpjJ+ntT4/9UPrHur7Pe4Hpht1VraR06vUyMcT
+18T2h4HpLhb2o5z7123ptshDA5pfxqdQlPVz80Xapbloc8tVM17FLflOEPQxehWQmCp24UYxtfA
kquAtTPQ9FDZRkMxFRsKp/7ueMcvTU4histCL3l9aOqYsOwLH7Nb9B2UVN8fb37h9UVYmhnFKdsM
fc9eo2zSyu82vTlO7vHWF15eBKapag4yu2BOliiqbbIIfemyKqvzfPTWtKOWHiEEb5HxhEYxWUNz
+Sqwx9vSkw8pRebjX7DUP0LgxqlvjZUxz3stKG8djOyfmrgPHk9rff6oD1EVQVB0kpipOWn9O3Z0
F3ainbYjinC0SEo4EWVoMDZVm2+SEANFo8ijlb1lqVuEkLWGwvJ1jW4xEHdis0XYujent+O9snDK
EkFoVZ50zZAzpBqm8mfF2BwoiX0bTfti4uJjmOND2MsPUZZ5K4O8NIeEGJaqTLVCiUQSNpMXeZQe
bKudjQe2x79nqbOEEE76UOq1hO9BniNk82rkndV27crLL7QuotJ6RNVrpyDlbJqAxvUJS8kBLfmT
Xl3Eo+nJ5MWZP+dsfd3flrH/23Ck0ya/KM0WoUM8mQO5BG/sLhVUML0xW7kQLAyoKM0WSJj8/p1B
rZPuJM96sNF0TzXv/nivLDU///xD2CaD40ueyptXXXOtSIWOOlj528Qm8MRun8f6wwNKLMQ7I4Hd
bTTThROi/qys1lj+IvG/uMSIgmyGNKYp0Hnumej0V2P/mOsSzrjyvivKey4dZ05po7h9jxUHBnz2
Rah0WDnlJhcQY8MN67rv5N9xUZLjkPEvSe8IxH1TsXjlOuGKGj6S8oGFrXhTbJtIvwt7jGqP9/zS
ZBf28kEtfdMGt4K8eoZBTmw1B6dqqtP2clHwzXYGM8wy8DFx6yHLVV5g/7RS6VyaMsIaEJQxibKJ
pjnx7fEk2ZlhvscLcQXr/HW/qCLCTbHAXYYW/WLU8nVnJi+4sKztsEtt258no6wXcdZalIW0MYqv
OBl7GyPO1kSevr5CYCX3ufUAMaEABWgqinZ8USNXX0ItZOr/jkJrTQ/3685XRXW3zDdSA6IbvZNb
7TYw9Hg7ONRBQGz7K+O71EnCkoBSu/N/OLuyJTlxLfhFREiITa9Abb0vttv2C+FlRmIRCAmxff3N
midfZqorosNvHWEKJB2dLU/mxCZsgC7Eb1FDHL2cZP2hc+mfibL/vA6mQCZdOeDhMhnycmC3Sd1d
uYQvLc3GkUMJUgjwcAfooZQMqjBRAv3shjQgofULiWb1+3Z76Wc2dgve/r7wLX4GnL2Qzgs6QPBp
NWXUYmrh/Z84H5h/X2tQQPz/Req6yvSVj2M6KPM78qbHoI+7tArA4k+i6S/hh0/v/9Clb9mYsuBB
2TcWlzMpxvZlkb/iCsLPJgo+9vwtWK2JIToYFPgQ6pqdgJhdpPsTzteV6OrCSd1i1QIIBioxog47
jfWUsmV66Dv640NLswWqGUGLZaACt1xU36/Sz3s3Qug8+ZDf9bfANEhtKT1HeHXe+/vQrkHqSkh+
oV56BYd54Qxt8Wk91CnnpUUl3PPaJoOg92O42FM8QrdtNGFOG/6x+3rL2FbRfhimDnu8tuy2K7yn
qOHXiO0ufcTGpCGcBjGiwAvgxaa7icengJL9SMQ/vl7xa2RtF8wg2Zj02tiVDASfoMv+to7UjQP8
Jmnja0NNl56/sWefisQGAcrt3jjfz1X8WvL4eV6gZPT+Wb1kBxsznj1jwMuBZRqhVQQy7BwlxL/f
f/SFHdgC1sLA0z0IwFAmbg4RRJqrht7R+KHj/U05/X7/Ny68/ha0Rs8apJhyBTltC/HFCZh8D+Su
V67rSw8/f9gf8ScLilaMcQQ1K1612eInuxjFw48t/BawRmU/J0WLg2MK+RyWxX08zm/vL8qlhT+f
pT/eG7UAaLiZc4dPBFnEo5MNod0qePmZEnlsa3kFs3HhbG5ha3WtgDEBIgkFc/+Nt3lFh70y6xV3
f+krNgaMiQI5GgOSZ9JR1COlVCcQ9683RQXmSIYiFhg97bXI8dKPbcx46PtRFwO2emjmAIrjUZy1
xEELdeF9ihnYCHK7UDF7f38unauNTXsRaWtyXjdV9y+2Fvdecq1Mf+k7NubstXbq6wI2x1DtXgXJ
oR3upw2gFMr3j+46b+iFb9jCx7hAJF9OKBY4qe8xRf2wymt4ywvfsEWPeTMA9zXHxkMq/u3Mv6W0
fu2b8W5tAzTNvCvn69IXnH/+TysJxsZQc45VJy8HmP92gRP60AZvIWSR1yF1jREbFQREVmqA0KC3
uGuzfZfWZ2PeTQWFNM7w4nN49FbvJPqvgSC3xfBX/LEwPjov2R9LU0dkXKtzfkk6dWKgs01HSBte
ufgupDrRxq5JwryYokqzwyB8Ptoe0qRfjDc8rsUVoPSFa2kLJcONTaI4ZsFO8+hnuKwHiqari6+R
3F16/MZ6R9oEkwG39A4TnDz1Md+A27vORlteCU0v/cDGhpuEOSa6AIoOIn5BS2/PKCRsG/H9/cN5
Yf23eDE3jpHsrI97lXt1rnSxcySEgm47HBMXfcwCtoxoko/jHEG/ADAoTG62w2Proo/Z7RYpNvil
Ef5C8f4EKPLVLZBVHq5UzC7cCVtgGJHSQEseS6/a6sBLDzyW7GoH74LdbqFh0ASu26E832t1b57Z
MI6vkaPJg4+R5kMCkv2sMLb/mG/e8qF5Y02B68YqVYplUqhjC0yj4tdaGglugv9IM7csZ2YUTlEg
WRARVR1U51R9M0dtcWqkLvJlnIusCE3x6Dt7NVK9AK3wt4gx6FGDrjIgwQ7IbkOgpM7arG2hBfEl
EL+XCgSj9Q8EN6mGMunHTGVj6kCDrnXCDJLEgbz6Uj0kU3nXr/Uj7vYrhsIvLOTG2NeQm7ln2CcV
9kcj7A2z8gckriFoXv6CBF6dEij+5PWAs/j+R10441uA2dhTwsmMj3JR/AA64tuqm6/4jQsnfAst
C5vCJ8YBhj8O9UhS22IueegHzM3JIjxMlaM5lrP/+bEP2ThwdEBEGBVADNZj+BcYxuc8hvzRB1fp
fHv+4QLXCBh/JYF5nYsEwtHioZg+Jsbib4FmZhZeG/To5Ot+9G8iV5CMBupaG/nS9m589+BFNQRg
TbCz4DCAXBrk6mXKByl3H1v1jfuWINavobAcgMFjStIeAsKjF3dXDO7Sy/v/v+pELitSZwBYSNMH
950HFnrMbX1suNoPNubcJQuohRyWph1B4zCir4YiP6ig3l+YC3412FiypVFVlhYt6iYwPxl4XaF0
mpzarj5WLVTX3/+RCwu0hZcRNKkVbxB2LzbKJ8CuUkmhF/z+wy/cRVsAWVgKk0iCIZ3O8gNfwemY
rBbE9hh7gnXtPWXKG+1J/RO6otemLS590MaIlbWj6v0+2AWA4odA0QbzNTu7EEexjQnrkXooPqOt
HIEC3Uj6RZSqS4tlvXJ1X3r18+/+cUXUqhFU+ej+shJExInpaOZI+8Hiw79gYjOZxymGZFMUiyyC
QEocXeOGv3BS/wUT61FJr2sKlGg/5AMXd6FVuafLtIea1ZWzdOk3Npas+qmuxQSoj6qQQQclhwyX
+lLX/r0Hgd7D+wf20g5vDHoRUc/nJMbhIcPjqNzBteFBqOJapnVphzcm3TZ1vAhKoh0MuH0IWuF2
BqN1Vy6MC0/fwsaobx0LZ4qn+4PB1Mb40PXm5f2VufTsc9z2x9lc27nS4KeH6Kda5pumYFCB9oNr
0f0FP79lN+tDySoG1YtdZH6B9WVPijto4+TI4OQH++K+v7HefoY4S98DB58044/YhajKzNLu31+e
CwdnixJD/qz6tWuCHcULH5dwid/icjF3XjTzzx/7ifPO/LEDXHuqNmi47aYC4geMdffx5N/IUn8s
VdlSmukIuqht0Z8NLD5CPzZ3V8eZ/5Fb/I/ofosVK3TSNuhIok81tncj6Mx8ovYK63XWwX5Tmu0L
xfdxDR30NvhRkfZzMEMGTHqHeKwOkUl2RpGPsQr4/sbIB8QzNXWIkAs2zmlRNmTPkB3nySimD1ri
xs770YqhMHWwcw6a5VXUQ81++CCuGHro/38S6n6uDU/w9FbZnJPgYMBsPnfdrgiG5w8dtn8hzAbZ
LfiHgcuVDv/EHY0oXkp+raRy4TrZKoF2nat5BBvEBBi5lQt74/rarOilR2/sHNKpMw/PlVdaFE/n
R8fJNY6kS4/eOGgueEuGHu5hmHme6OpeBPpjmc4WV4bUM/LCKUERqFuPtsGQyKS/gn5iMV+F7t2V
c3nhnt2SnXVWuX7tB1RRluUWmupuPnGMT0tX7qbly/tH59IibRy1EJZHoHlHAirj6HsYOvGNNNFy
bSLl0uM31rt0BfG8uQKqmLBb5UiTlm1z5dUvxKv/TIP/ccV6ZFK6VvJstu6RLzXNbIE5b61Zutrk
NE/NX9AB7Q6A0rX5+6t1YUe2MLNW9SEDbiUAu/sUfGuoICqbddcvKW/8+I5XapBpXyv79P7vXXBU
W+TZoIqx6keBMk4iHhtugtTK7tMIONH7z79Qx9miz0zEIGpawpNjOp98mgc5kdzoGBzU3IAQYtdP
c+ilrVltl9Vt612T/7twLLbQtG5R3JYgEdmFUWtSh1MH1dDkY/zuPtkYPikxmw/xKVxXfvTWmaHO
KC2uTcNeevXz3/84dcwZiM2Igu16M1ZpG+GtJ9pe4+C8tCHs/58OzINXgjAL5kjYHci0HylvT16D
DGaKMFjA+h3wI9fgOpdO18b2wVM/F3w4f8piTjLQ0NxasrKgx/cP16WV2tj+PLdB653VSIcGfKJ1
F8wvaNWKK+CBC9ZPNk474mHCdWUTMFEJeI7hvBFtufYhIHcN1OLjqPL6tOQeHXJwv0RPs1OJuVJe
/e9Po1ukGbHdXDQJak+g0wghBRV4/K6grb02xnD2fv+OwOiWUI0gmQltCfuIKmCQZuZ+gf08CxV9
xmWz+8j20C3mbOV2IHHRxDumlf/JhaF+nJN6/tiQNd3CzZAUi9orcbjiSGZWJGtqNU3Sj737xsJ9
PfiTEFgf7HSVL5LdaCHHDz58Y+FR5PEmWfBwyqt+Tzz1Y1iXaxWcCyobdKsZipzPM6OHpxv4qmJY
M7Guj0g8nokiz7FFW7sUf3lFf9M3zfOAIX5WovemPTDBmIGkIcoBBhJ5tfR+uVZ/e389//vaoVu1
UYxv9loCLrDrnNn/M3lshlNV9GQ/qcXCxY0nipnFK6Z7yXo2F4OdQMVSiibcYZJ9AWQ++X6eKHv/
Sy49e3MtzB1dmppwzBh1BeTvBPRsypwGml5ZqQuWucWl2VrLmnhYKSLM97Eo7mXk51Ynj7SlLx/6
hC02jViMxC0jfMA8F2XmzX0Jwqr2Wo310gecQ5s//FdEFO9mi1vZeVWeVPSJruPrrOshN76qPrYL
W4wa6CJE4HvIearxlTH/4Bf1le4uC/9Zh/+4HLf4NMGTlYgRtXkvSOY6K5NAN6kHug8A7Qi5rQ0I
W4aJmNyToj0tgI2CtilYTtXc673v+uUI3arkpvGW9XMZxPVRrMSCXidenzDoLfNSxP5ORGP0udP2
20JWc7B2KB/XZR5uxcQwf16O4+0AzrjHxufdc12B7LISCU0DyNo/hlYC7sQDstzEddLch6NWXwOj
qgNNpHjs3AgfNZR+NiRqPqBP1917RbPeAK2s82iu7LOZa9Sl2wpSDmie3q7jCnIxFPWr6c7hrUHT
hGmWpFFz1kV1+0bt2j4IqDOkteXI0scYY3WpQAAss0T4ED6tifzaduepShapGqqcGEJOgxg0rFCC
LH4Upetu6xDKr3FsvccmKD2whA7jcSoGiLpH3NyEla3T0jd/UwIsqVvqX0WL1uJUzV4+W4/sgGaq
D7qiYaa9/lfkrevXFTRiO62tybhczYmFZk05XT2ey143Ge2nx4FqdfJ4S+8qSpe9GSCV03t1+UR9
bnccQJncnzDna1hcIbsNTxC6eJx9aPdg2qzKunGq0ll0Nzxs6WFJonVP0Hr6HkzaHVgfdenY6Cob
WqB6zVn5l6wReZyBZkAFndxWGNXO/aWLc1Run/zKew3nAGyco/gpY/3T1FV3N4f1mPntuB5ivrS7
aE7EMQyTJe+Xwm/SSQ0QsnXIMAsStpDbjItj39MRbd3a5r4dq10ydyINx0W3eb+aZt9Uy990WfmT
r5CcguRpRUWD+1DcZvoODFb1owIrIOxThScT935GQoLXR4UqHewCFCPHQBCjjZdLmZiDHzmdB123
pnWIGW+mLVruTsp8XqsvawBFzO99OXaPbTvrXE7smYbLADxblUBCDyrcGWvmg15XN6fGH/rb1bXF
gkJLF6WyGwWoMmuXE1s2e710BurNiE72ekzYro3LGlNVYzckqfRKZEGAXdRfEG2t4m4NoyG5rb1W
iqd6qc2Us45g2ZKljPw0nuphvanilo95kpTL8Llem2HGZCIruc1XRQi50yEtsf8AYB+I9H2S1/3Q
FFhj0OpntY59ljdT3ap9Qwc0KIQo+1+JFX06OwYST3/q1RtKANW8b2DYnwQdqmk/Bk1ldvUytepm
qtf1O9YwuW9XlyjQqC2+SCHm6N9b2QTV7WgooenoJ/3TwpriTYMp5hHm5UwaSKiKpHYBPUQopuoz
lK9WngfExdCr9SNKd4NV5hudePUG0cX22FaGsmykziTpqt0Eeo/J9091IyFPPkKofNnzgDpyFIX2
cSnxrkJ7BzxdISRBaTAmu1EUk3zCiJaJU2FMwrJl9iaFMVfJzt0a3xw089sgK/zI8t2CGtYjxEGm
J/R7qU2Vi2YJwe3Y6ocSIWx9cN3UmEyExUhTDzAKBVp1SNLknPWsfp0rXtV5XU1dvXeBE/q+CTRn
+7KwNYLRVTc0hz6H+exXg6/20RrSKTewJHtC8iWSVM1dYr9UplnWvZjakD8EHS+6t3C1cbkDQKCx
QHGAmLhKawPxv5s5oUt7wqy9/70rwmT6FETMx1oDYauLT42KTH0vZW3x+ay2U5eCpt3+LlAimT6J
au3jO8E8oEEbPiafMehaxPc9L0qRBV0PeVLdhFP7yGpd+shs2SgeLIrw0G5e0dW6dcMU3VXJWBcO
ylSsG++jVif6DdpwdkjBP7KsTVphbJx76RC5dn5bYpK0J75AuRAW2E/rrIH2ot1wR1y0jKh19Eld
VMcaI2/6OMADeE+cTl00pX6JnavzNe40mv1D37Luez+N6MClsYEgOy6hellMDmq7hn5qCsn8XJRI
lHfeqmh9lmcjIagBWcxwEhsR52XRBW997PcPkfRrcPihcfHLXyxjx7WQoXmuRDCQnS2EWbOg9yr4
ltlhWm4aGn0/xAnl+ULLRuQWxOJNagF7RL2SEvLI4gD3kYx7PaXGts7kSRkxmTcD6MAOzM6g2AEs
op3T2lFld5SOQ5sSv9PgVR8bPGxWRReDqs3iuAH/OMU3nV5NeW/0xL5OJlpC7HHo23TBdVEcldCS
Hs40xlVeOTmbX1VptTvqal3bdCzxOneRHDvyY+6INllb+NJDqxhV5yeYaV2eDEYThucWclo2M8NS
hzmmX5I49cLIfZV1ZMjD0EKO+ZAEPv9iK0IS2O7MvLSe5/BV9svIjtXkx1ALcQu5XWLoR+YziyeD
Rmi7IJAgXMZZ4PnxkoWxP4jT2jSOvazDoOZUKFfqtHOFm06RWAf/yBDDYWk6ttj7Qs8t5pdX0XUH
iLk7mYpIN3Fae2D4vO0bvtCd0J2iL0QPM4BZorLhHkqMncgab06apyVodb3TUV3Fp3CO4b77fpmA
JKh6oU8aBIXFp4Jz4nakZoF7iTXGclLc4hykP53rm098jRqSzSj1JSCLm8dO4fo/NxpRVnMTrukg
UbAeib5UWEjoTEpHdZg6qGw0j5MIk3NUNw76mdFw/tmF8Cw5iNddmBNn1pcgDGIPnpTr+pvjAxru
BLksy8tWTveFHGSQ8WSYG1QyfbZkjEwaclIj5iH3c8v50qeyLsD0wbn3d1CA+QNcMyEOXWoW2MUT
yJ1IhzMWK88+MLACq2cQYzp77InlX8uIUP+tSjzQoWR1z8z0PXFgRIdiBEClxW2yrkqVO6jMGHdf
VTpU+7GyaJJx3Nb+0dRQXwOHpKTTc3uW3HxkYdWxrBZCzCAjW/pqX2MqNF5y+BGqp/xcjQBXYz+V
QHMsfWH6HBKycZU1k53C33BwfbGPK+OJG8TfXKUFuBYo8ESdqr6FQWfup6KFLHcRKZX8bPhk9CHC
9EL3AsSTXPfFPPT+cU2iwqRRmxDzvFCD6UI2YRh4h4IdBhKTmRGXhZ62CUbkMfzwMok+pkhULOjN
tAwKlRuRtECNJi7oz/Eh4ohSJ8tfCn3/9ZapGJAORgxISUJZlcENK0eqXWZmswwwfYLb5HHG5Hd0
x+tGPEfKb8JcY2LQpSvo+xUKsNGkc5cYVt57FY9d5vn4D/ckhnjAcQ0HTFQGg6bla9RN9LMpERsd
aujq0QPXrFcPqgUFbapMIEQGQR1qIXAwhhPY7KyKIShOF+cdmJkHqFSyyl/SpJqKKBuAkgLUliR8
Baj0zPN3jyjHjt9Uo629w4xDX5wqv2fya9wlEQNIrBhU7gIIEoJcxpubAy5+7Ym0XU2iMafgoBSK
dGJo/9LBsCQZdwsKcN1aezp1dKDkZikkgQcal777Hgh4mX3joMqIn7fNlNtiSpq874UP2ZDVm/oq
JXwO7NEvIGKyh+RLSdICZyf+vHCJ5kTktV3xlZVwgSfUzZYKwtLTsv6YVkz3ZALCNlE2wiqHuySK
A5bGqyjtfnSBN94gSEBE52odtacC0n793i+Y1xyp1IvJJnRB+CcEGKv4GTBb4W4O6YDz3yote3CA
TYnMGjXVMeIZNlbLIXbWK0/jNPryPpxocSZ4QmT7XJaDWA4F4uzp6Bsd6UcQwtXsLjnPLx6RgYj2
yGNDQCgbKlf/1nHTkTd/SEz5ucL8K79fW4f+WobJYTV+D4xuquNaolcKBnyPLYeuhuzsr6FijdqX
Q+e6l1GB+2xfIg5mmbdExt72s24rXAfCMsStsY0gMC+hnj7tuYi9EEhHKHDeWwLXmFG21NVhTEC4
f1JxpPpbWHM9vy6ydiQrCLorOBYt2sxx2Kswo9wal5sEjLn7khUV0Mkcud6e0wUMrJO2EzmT+lXy
1Dka81SMpSE7EQO191isZg1E2oQ1YlQ9jbP96sJEFykCBFW+rHbk/KWLV8d3ehYBRRZp5iAzXWA/
R7WfuN9rn5QU+KG+QAjWds4dWVgmLgeDhLU3XiSW9Slsl9FmorOze1UCtGi3HcglXUbHdr4jVg5m
H8W8fxJr13ppMhI+vXV+KaPjsIYaHOlasuEv6Lc4CsUBuIx7XqOQmvk2Tp5lGQ7tcZaA1ubFLMPf
wcILf8hoY3wUUwGbCup7j7vOO3nUaZnhTu1kroJQtMATDlV0z4DX4gjsSzvtOC7H8cmF+OZTiHnx
YB+CxLb5WawTbsecJW2wpKxdhZexwiNlDk6xliHXqIdEp7bv5vmLhqq4OxWl8sM9xiQrdUD6v4S3
cHGOvoHdCpykv/UQs5KhczsJRLw0qQBZ71ZPqe+rZznfK8grdZmtz6wtAUNrgO/8lYAr/s1JPwyA
nceU2Hzrc1P7xwl4aFv9qN1oGoext9HH4DZY+EmUm7FdJmS6q6szEoEgLgO+SHS7uBx9/65JLAl4
ikCo1Utm8eRkJ8w4riqFuJlmBNvRLMFXRGqiR9jW16X8rTBF4+UT13bej5D3Ese29e1prGoZpckC
z/Et5LPh37g0vn1xsmzjl7aLkT8rMiC14pqOeUwqcogRdDSZbcOwy5CWJ0fsQvxoXF+MALr56xNX
qptOSL0IvQ0g+1Tcc2/oXxJE7zLTsYJ2L7ULw5z9yMb+0bOMgot6XN3O9wHlzQKwo0DHruun14i2
zt9FtuVN3tlhTGO/ZfG9LGRT5EGshhZ/7v34nralF6Wi8es3GFpTp0Mj26clhPfehbNpQDLdt/Zu
kTFgOzry5E8whMMSA1TawEscoUWRgQ5x/Lb4nv0KPw+v1+ACfoydAYAP0JmJpFMHjq5hqUy3j9gs
6jyKe09mfFLACMPrLOaBOjbawwhpqj5V7RT7KnVkihS4s2Nh2Gs/gicq9WojRTbM7KyN0K7FCP2H
IDBkzBoBh595bUGfq6TQAOyE/t+lbyOROn9CGcoPe//JBDqed25GkzPVIwRjwVLY1yG+vw0NkJIN
sg1pLHwCxGqRSvk9qHR3UVCyEuEnKk3PCnSPEKEQcWb8wMsR/Mo76RH/MayjMYVARvDmlYOpoLIa
9EgklymAX3BltSth3iIlkGFASSRswkcWVJHKQtuCkMBTekBwoJcECXvoyA0uhvWzC3SYrcgomnyZ
vPqIPLoR+x5ZyB0cvj1wWcx/DXb4gYJZeQzGrtr1MdG7hAyfeR8+DrYp9hXY4G7aEkJcVVNRBL2Q
UEkLURqsY7TEKZGgqs8RD8ePrB1WVMYA6GhPyEsN+NQli+zjOvroAHpJDT5nWbMq01OBwsPcf0U+
8DS3JDmdT+Ansc7LK12bVxktA7LsQD5FElWw2rdKfJtx7G5QAnJJZk1T5klQ2hdWhuoz2sTK36Ho
CU5kx0PvJzGjypysHwqCtFs1MTlQq9dM9Rg79tJ+EDRb+OKfwPEimjRG0eBlXmjXpQQsAHlX0fgH
OGumHINQ4Qu2xjx4XTFjHLdjr64d5W+0M3VqWgifRUAhpsgG9St1bckgWpZ8g1IjSWs1KsDWfAmp
WfhkKsceN4SqwIUqXZJDDA6JFpfdQ8MKpDWz+yJmpXNeB0VWG3DF33TDMryVHUYt8xIiEkV2zjGz
aa3jfB4CVPJ7lLw4RGAiN+0K0bx6cBjHUdXQOYEGAli+Osyhz+PfLCl6FFLHG5mEz3OH9lkrCbKl
zn5SbXdLGnVLovWrYD3EZX0I0Fe2vIlQaFo9/69ZuD7DwTyYWLwOfH4hsXw0xXwThMiWqgLs83Ts
Xqu+uUeQ9zkolkfRym/FANwEQzBQ/hN2OiQgzTS8ujn8cf7PXtUl2dLyF4QzzTMuvJs4RBaw+tPX
JgR1KRxel0eLAatbYw4TqHyzDnoavUWq5w1VzpQ6jyTK6AYloeW2TEh8mquAg3omDL+xRKGOa8Jh
zr1CH+qO3oI/8QuT4rWExHOatN6XivBTZ8PfXaIpQARjl1u+LhmUsW3ajhQSDOiNz4O4K1kj0N1C
QJl007EeYGnaxXflst4jP3xGqIMqSiGzQLITn4o8ajyEL9BJYUW5Gyj9HS/lF6SHv8q5hCCIdamv
5T1KoV+LxLtZKbYXI4l/Dx06tZIdPUayqGy+o4R4i/rrF0LZrbegYdTaT1KgVQzHBymB8hlVI/jE
6FjU5G8tdQa1gCIzxnsidpEZqucPgvDjbNdX5Az3qEt8LSL+05XDd0bU5yokn1H5ANF38jaUKN16
AzvW4Rm3VD11o/7E7TxmLGrQoCxiAzEKirGPQO3aBIWHWZZZ2XSHafC+g22ZpbzSdB8FvjjO3pgG
rLwNFBpflUEUBRlL0GucqVajs5C5ty9MoNK1Ip87fwH1So/5LX3qQAmNWffoaU2GXVcHeziAT13D
b52SO9WhD8sr74RKLRxLdVSyOGgHFREUDhwuXa9Iu8RkgHmxdA46up9BEtROq8XtYb4piRVpov6m
muSxsP1ruKpjiNouPAyP0nnpbGZje7OGYr+4bjfS4YcGYzGJJ1wfkMmAEhKZpzAdIRMTNMErRXyN
W+ReQPlKo7RVOP2GUv/3mHVyxwbyowzOLojRo2j7L0iSorRf3L7DswiaMzSJwYC6HpR2+XndwRh5
26JR401BKvT0Cfp1tzMg0xUaA9UK3aIEMkxTEh9sUVbHUDavxtafIHJrMiD229Rvmh8UGoMuAjA9
0tFh9vqH2C8xHLoUN6Wgz9a6b0nC3gCruWmT8jPj6KqcFc68OT4ECPjlVNyJvqxTmajbWqhcxOrQ
TWI/yfIX+Kl2EaM71EBvOR/gNUHGkkVMZ2HRHlUxv0DhIslQKctll+S+RpYXIn+eSvq9JH2ftipC
EgBQVdoh+kpBzlOh0DN1OdH2M22rGtd1I3Ozhl/hBF5CNu5RUFWpACztNC/roxDhb9RvDiDYP8k5
eeCL+5tX9Jspy5u5tA/BPD/G3bqmsUQKo9q9gW5GQsbXMWzxN3n0pvmhEuTOxd3v2cocHA65gJNC
eXB8qwMBNnK1R9f5Ecp4r17UHsqm/aLX6Kaq1rzh0KA0MfRMJy+tJBxxaKIvpBuOXsTvQAnx6azL
W0EwGeOUtxSSd4SBUIi00d89rY6l5x39RhxRC73rPPlJ+e6GL1Ue+d3ryqJ9g44v+nW72cbP0LH9
9T/OznQ3cizJ0q9SyN/Dbu7LoLOAIemrfJNr1x9CCim4X+7r08/H6KrpSqEicpCoQmZGSO5OJ++1
a3bOsWOW07LzYLwL2HV3lLWLwtnoTlG0DrPe9pif/L1w5l1VzrdZ1Kse59o17fKTFFYneaq31mLn
3s0pyn5pp9YUtQSzq6mPa0CZY2zaiTvo8kuqDBfKyuegD+/0OVhRqm3jJH8uqtm3pJhkl5NhLPV7
cJUjeVTrJkn/WbPe7UHyYn28G6PySUzhPguLdWeluyyxVqFd7lWSzVRtd4Mt7ypHO3Yq0SNSnQCI
NV+rauwbarGZUwb1SMMF/fVjkjbg8fJBVUoU8YJavWCyMocQs1g7hWFwZXs7SEEMKAJMiuJW9zSi
7/LUECzvcEtfUaIdqxw8MjG651Yeb+tQexvKtHSncQDgkvcyk6TGONsowPO5kaKMya64ADwXBMjR
aXe9VPt6HbD/xcVqWaiWmK5W1N8YKc0F8hwlRF97m43BDc1QPij4VoTW3RRaG6sJXqtuOEtq3rtN
XR2kqj+GdbaXdeXsjM6JXqbTPNVvy4pthOqpdR+txJxtpBaUpVL3dqs9iKQFZpGUXVYkdyiQjtMQ
Za4hVCb2KjKDzKD7KkXdCUc8aqP20trS4KaycYmKiOM3fnSs8JHc/+RwKo2j5idqfwrU8L5C8CqA
VYyyWdl9v01JxJYWLtuPSUSYsCHORth+xHb7yhO5I9HB47RdM6zsYyhAKIa8P5dytw207HbInc3c
6dsZwzEsP72pEAfmynwbK9sbLR3bGzaGU+g36hQ23tChf2cc970xBLIf2vK5b623XAt3dRSkK0R2
W/qjtlFgvxQmj96WdNcCdFoVcIvUeTwtUb9PavSyvHbKaajvpxvV0r9jJM2oQ24l0wUuk6ps8yS/
FJbYYmRybYBGonZ+rArp2JWLw4Oc75hk6GKLqblTHZe+ISMv6qZ71Uo+GQeG/aF5sEJQM1UvHy3H
vMGM3HQdiUFwIfMixl46Gk7/IJnTQ2OJ7xgrnSpbetEdqB0OiDxL3g0htrU9ntK6vAnnam+q9doQ
4bXPis9JG65NlL9HxXhv5VjeGPHTj4Wex+VmDsx9r5intrfO6cBiU/TwMpiqucGvOPLUfH6EmgZ/
KMJNBfTlA4Zz+PFUaWq9aZhey3rdOE16qtRwZxhB4Fay+kqHw3qQA9OdhXM06752C8A4wwGoT6PQ
j9LiiQBwlAz1fRDWTSsp76LJdksE68bk1QkcwwWVOcud/ZgLTAcCaGiT++Ywd7Np7YM2G67ICs/o
omsUkWI7S4zv0pQPaleR6fglJ7VpKZuY0aWWorrylBYuy/rRicbJRUe0baf+AW8YVmHK1Pk0U0Ep
YfuBBtyqYBBFWkGDJFJ9G4/UTQODfqjOrjie3kxVZXq5Wa64GTJh0XmVmoTIkSknhYOl7WTLh9m+
SMLaJ+HUuWjKQlIQai1smm8iUuLWNL+lrXGQEqPd5ZSVdGjvIRxXTV3I7qyrNhIexTna9XwPRfy9
08XNcrtEY2zkOH2TBtVhTlp107SDvR6V4G1gDqynDPJbB+iRuqLT86eoCvP3rpgfQqARHkZFYmiR
xEpvIKfaG+k408Xxd+duU1LDCKZxvO4LpdkXdpBv0hKBJqjrPu95aoi97lMpmrbaoJi2F/eNeJfi
kln3/cD9aB0D1rUs1qLVI1c0+WtoGJYnSeXBZDzUxD0JbNXBGi+3N5M2vywByMynz8qSODHK5KXN
p72WgKe3pXknIvOhZjq2p44kF3AADuep89wiJ+hLQKiEpx5p4jgl41EXRCzOi7iE3rciJVuNqb7T
hjhditHcTeTKo9tAWk+GNXybEdbZXi858if2eeZaM4UAfsR4V+9F4FoTuw9XTIk2bcnakt2zHFAb
u3Cb6go0XDonUd+9DvYQeLAPEIlxBvBSmig39YTq1VW7bnoOLSvxe2HZ61YFXFMMJz/KBXDzPBWK
4qIynHzJQb8RIs1humFp35VduqJ1l76pqouLQz+KxHFrNqLf49P8MI6TpflTHpu+gavp7GZOTKkt
2bntuMOchKd0KAoqGjnZ6GKSnpq4GNYtOfJOyyy0BEBZlEC6Fa5T/Pwxh7GrlTPTnpVMMwO9Mi15
tSFp78m3Gd9U6UYBUxZB7CDW1fMBz51KHrwYmxnDM0a5RlWh61XxICVTN0N2jLZw47C1r8g2sPFn
IITwGcQ777muEqlIPmleVY/mYQoqDRq60AYEGzhDGF6lh+or5s1J6WajGbxmrLgDNVVzE+S2sWuw
j4bfMOfH0FT6fdbACDlJAvWgtsdJruXbqE9D9ZgMIsRpkdEuoVsaTf0SJXooDkleNdIqb9twH8Nf
r4yQhKGvegKILoKTEsV15+a9Xa6XCcL2s2hGzfQtBC6xn9Faa5/0tM9XSaLpF/IiLfOyYDJ3Kc/5
rDt6vRoaWa1wyyq6azpp2r7rKvMeB5bkOMIGHwNDkCcMjrQ3qjRas/JTv3Jke6Mx+ca1EnZEotJ5
oqWGCU+eWyt1iNQ9AHHkxc7Ue6Fp8wZtmq6rCiGJu1Dva+Djac1EHuml6FXzpW1kcWtkSrIHqKmn
daDWBeXO2J8Tq7M3VWi0nVvOwLpTpoVPcydZlqsEnbNp27Lc5o3egWYgERry0QbKTNpdq+XJ4FcA
TDh2WACWOUUVRlT3XdZMXg5eGB3mfjKYNzVma2eidJ210XR1drxrdontSSn7lP7OdB+rdumZSFW2
dmH6oIoJ8EK1letuZVTDbtCFN44yQA6zZUmlqsJPUwNaJFcfKRYqj4sK3dRWbuJO2uqWs9JG61Z3
ZoVlYT8xXebBktOnvOhI0ECqa0gtLEEuJJcnrJZSN2uYhad1ADu2jUFSWfFXtfVNKa2PSW96D7g3
94asvUrp8NjkjuIJW0q8EamMZMtHaKlNmTuHzowTL4rHczfAxcvJ+F2z5mNu1LErV/KG53uSFLk8
1kF8SIihYxocm4JsYpJSjxFBqt85nbVWy2lnCu0lS1SMPMNNW8rrydQOKhbOEDgnUxfvsVTsxlxf
B4U4ixqBU5hZt1I0Hsy2NlwsyZNtoGeenQI6WLOyGbRQc6Msq9e4/6OGUWHQuiK1qBZKCr1FxKUY
HclEI1aIXVIf8p7ssvKFJgrXSjkaRKg9FsH8uXzrfpA3ZT28yxh4lR2nMuvUd+yBNcRErVZs5qbb
So2yGtRpEyn6HittYmWbw2mgmJsr2Kx8/p7J8n1ChPYzGVuAucrhQ2SOp/HbINmVOzXdY8qSoSWy
uLRo04q8ar0Gh5LRhDpSljkmXcgBPTD7vCWQTiIsXDWUjn1vnMxpXFuSuslSZjopNiHSOpftRPJj
3COdfpUj83XSmGtYWDKICiBjpa2Xa3ekcSMqk8cea7tM1U6SRZUwRYBBY5GUHia0B8ZlrhqkTLaR
HEvu9kayLbFWbXlPgyhga95ce2c+z2F0aJDVBgkVc6ErpjuoqX3kMd/HOHHUGOu5HXPmmRJSbuc+
YIRg61wGXmlkzt0cGvehpp0sW74GIjlUUevrMbwiMjUkCOMGzO8icde1ULiSRBd7Y99gZ7Ru5ehN
zaVLFAdMIhz3yzfqLey4cuc51btzUykvmiqtO9l5QGIHdByhuMl634wUKmHZy7o08S3QFj2oN5ja
u2Icn0C5QrhmZISlviHJPS93VG3Li22m2zKoTnqcfmDjj7Zp9pW6uW3NWXY7ZAP4jn/gruvXTvwE
v7Epkngr62jM+i5cCznZp9HoUT9vu+B21MOnYtE+yJL8zVLsqz7ovlzXrojLx+VRwYZ1PnIcX7dL
X8m/abF0UkNxo6jqRbcCmQpJ+abDUSw/EOCqowPYakMESOUWgSWcUEnCZc0uh8MB5bXfBuMWCozD
2aomL0Csk8ucEVrjlcErl3ib49ikSI+SFe06Ge3ECIDMIDftfQCC04TmhUQAWWKZi/52uQ5h1kdk
M6vSzs5USpdKZt3hLJU6zL5sDBgEyP73CauH1k58FVoXey4v6bqbED1C6khe2DR3kmUHpE3NvBkF
RsCqPO5Z7nAj/VppuzOHuVf3FPcOwCrQGwm6tHGKd0ZE8/6gmG6eaF7tiFMZ59+1Ub0qWefpzuhH
iXhbpgxKkyDsgnFG/a5Sg29FCy08VnuhvrZSctHrbpvK8jad33Rr2DHinvtIIyQi4dp4lpiQYrXK
WlbsbWBSsdlVeefY+RYfM0aDmZAQRuYtd2FZH/Ew+nOk5UhDlddazJtyWDzOAs6rIv/ou+xBqvJz
FyzTQ5ViS8n6+eMrYMO21hiGaMod1V64r4d0E0/2C8Hrhm6ldzvsKBykjoWWJZ3bJplr2+kHIpvy
xlDGZDMn5nbUu2d0Wt0hbqTpQ1KjsN+DyuSVW7YxEpdA1zJ2XZOvO1OZ9vIYdM+54I5mMSFGcRBU
wJZDdfRwgnUukaHB/uptMt+Q/Dhnua/yR3sMzZ1dTvFngBrSN5peuag9YUS2pJZt3kcDxFK3Rr/h
EKEn56JrsgDDRumpmGbEcE9lfJJD6qQ0TM9d1k7kg3Ce6QBDk1Q4BE2U+27kpMGMS4LMTVFJRXWz
No8z7OkRod+8Fo2t7Zo6El45ararNA2EPNTVZlAFrRdRZCAzSvR9RdH3Milm7Snz3O+mLkhWjh03
OzuOqoFyqHszILu3slzH87bIg/AaBf29gIz0uzC1OtfQJBC7ZcoQpHG/iho0wFOm71utMHfJnD4V
ihrQQTsXjxGoKhPjOI+T4Mmuywe5oGlR9OlaZYKkO+nKJUq61LWzpHIrZ0g92HwdOUGhuNh+yy6c
e+hacWVSyeVim/GJB2aUntshkldtq1UbZ5w1T9WQ54aG+lkx2N3VeoAPArmxE7MmsfzG9OKIWQZY
xeEq7Mb82Ar7PtGUQ2cg/LTxnwcRWA9qrbgaV+iOSXHTaNJna8wDWGIubcdCKjhkU3HXV0207noS
b1Syjflukv35dtbemlrdvtRd4nioBRcpKORw1jTfQZJfA1mcujZfoKTe8eRJf7Is+dUpe2gWswPB
Lst6g4cHVZdaPQ+MwEFLbN+zPq2bMW/jvR4bl3EatorIuQsDSoxhY1v9zpDkR9sKO1egpbxpdJBr
q+mEh67kpkmMu9DMs+3UkboWjlkStPrMh47Eu77iV+W8+sjkxuLgmttNJYzgGlrGM+xd5w9NttB5
krbL02LeRIQg1zTnN03pwXnROwysL/SIlMnxTT5wxgmVTu3RDPdjzTjCslM4PWfAnQps2ptHWXhq
NvKlKd7CSZ/dftQKWj4m+UE3szPFM/Nz5fANp9zM62BkVjUzaV2kX7DoaXPbjGOybsMRcVtTOHSo
2tRZU3stLSPjAJ9y17L0wzypd1BnlYtlz2uo0i6+mJhS6xjr2ND2UhS/IO69VXPzPWpFibBd8Qyc
KsCOqDnnaQbDZ2LqJKr3OFK/1VZ3J7JWgmKjJGHLmL7ulNiYDfZzpFWnNJ4yr9UdHoBAnzWJQTlg
5yB5MmOzGcMBuGxBt5lV3nk2kMsyZXKqOW4QbaUHKyAfj9L+WaEgs5ZVDzt+6oP+QuJ6n0D3om5s
nnN60FErzBdMzU9OHb7gKJwin7SflaUbaSZ3UJNprxTzEXVt78ZpfY94MwXsWmazylDRoQgjGm5H
6xkVitgnEzBEbpvgkdk+m+IbWfTrKap29Gxc02q+NSRBx+lQ68ixhHloHOUTt7jaDRrNwXYJ1XMG
QOhbS77UagGo57ito0ldjTokWhQ4PLcOaBYnUB5rKY85khIrnm13yPJSdYd6Hq8g0dGzYk/RsQzT
00CQLLQ0dG2nayleC4/4eZOq0amAGqaFyTTQiIdHY26frGzeNRkkcJln3wwt2QiHO5mkhBFzkJ/1
aepRitvwa9b8FIRj5xe6Zaxl6kt38YEf7ERzgW53qkL7hi7tTV2zQf/KrdoibRqnQ1Mn21K3D2qU
bmYZae/chIfMCK9CMd+VvtpkdoctnzXWLC6LIC49EtGPwrY3DtlN4+S7ppFoctVvo2YY10wz61k1
gAZ9jbqwCrJta0HwhR3K0SZyfDW0LrT8PHBLX9WYgF+Ws5/n5W1QdavSQPHjKGglBo2btTCSXb8f
JdNCONQFq8VoOAymx1lAc40ovAhhaucWsXENbUumhtVo0YgFEFI/fqLneWe852mGfMyjMCb+kn83
gJu2Cg4hEmCL0Bw/LLPZT/QKJEK5wcD3DhX3GuNPLzXDzeIT3M7Otsu0dzOQkX8OpLNDRlI6vBRj
8eQUxcnuZPIDOXtMy/nVaaEs4DQa18JiphzbizFmLC+azQohkwZbHpM6QeWudWVtK3hLMb31HOxE
HA4Q/ZAwJ0DHQsaZbvNKRk5+yBsk7zxpEa/H/LNN9VNrMbCKty8AWYaZZzOu45I0tSMDmZwDKVzI
3HEMnzwUu/7y24unhWEmDAsPvBina1yEdUS+/CtLerCXKvSYSupnPdhrj76cYFM79To0k0OYD2up
Q5wzDX7UTsgjkq3CADeZXhpNVW5lHSTSvg+nU5AmBHkuU5XGm+Xi2Sp+INWrZnpmbHimjlC9LOfe
uGbMephVAfyDJzb3ZtbEesYTODMeU33YMasOaUH40dRPfGWb7F9JxXpYxkRhAzW0zXs4Zn6d26cu
tVnrtcdVyCLw7MUeJK73AU4CuqFTVU+3Y0e5H73yX6pO7q40MBxwLZpF8nIymZLsFOnKSuKjBpau
ZOk75DQokDLepSRhnYfk0j4L9BX3ZWOaKmURHDwU40vbGdeOVoiEO1O34O9QQooZuL0SbelNIc4x
zw+qJYY0Vt/j7Dvo0vMyhjkdwJ4celBbeOQGVGVsNcSjNSxlLuBT53Ut1opIT8Y8ocol+Z3zgMbu
7HWU8w+jUw8ypyRviNZ1VbNWl37WxnjO5ce5Djjnai8oo/Uw5DfAy+6yC+jNuHKSb8wGriuSW7fu
nJLokbut0Xr2PNz2obxORwkRSQMaX25ZG7Keb1Fb+oWBmhj2MRPJuUmTY6+bV5kPApYZM2UD73ug
T8x3LPmiCmkbJv0mSbP1bMHgMr1N0tKLriZXaxzAJOmI5sTnnJr9wu4A89DvrQMpK/1EknyhdxdT
z57Qiu+Muj5wIxBML/OkyagqGgOsibFMnB6Nn8obu6N/c3qm5RckFTGGTMEGnoRi3JxueOCTKa5h
NqyGwfFnpbwY2aZzmtdlEUlKvErBi0MNjLZ+jpfxP5Hqjl3/uVh9yAIvtlmG2mvveYwJCpdAPsip
4lvYFo5WfcsIucXutsx/9P6FwC0OlDDgGqG9uY2bR1mzL31Tn8xe0PGgH2RTvRkQB6OLLn5sPUW3
3x2lvV9WQDbiuGSOPe0c5WtJCFKxul/cqjJVuoqGLTdd2zTYWLhu6ARmWr+3bYlTfV9Nb3rSn1Oj
22bTU+aQgAz4srPQYrJFiAoxHXO2W95zTipOi/9MtMXn0ZSQ+hfzWSfDUOvWT/n2FDFeBrw4Fs1K
ryJ3xq1MUfW1HbdI/guk9tNuLPNtgTNkZdCGV3oR1WQeHMVwmhHCREsXG2XgspBoyLumWrzjTfeD
lJ/T1HoIm2lL1uHKbeA2dDQi2tkXpnzTj/rZMqXR0+3mfkH/8Dbn0SeqcUmjwJf6zk2nZpt3pAiq
wkjrA3DUW9vPh5zLBeAnpQ12DQZ6ejSvRLMIp6b7YCmtW1m5/7HhFvPO2kifLbZ8rt/KI9Pow3xt
E6QYtPbjaLKBYSVIkx6peI6cyEE4ThMxwauLx++IggCdEMilDjl76JEubyugvKlaLy9K2hRxrHNT
TNoqHdUjX6Ek7+LBdfW0GXhOC7WElOOitGw55yNweqqDBln7sFuSjTgBCVWAQBjHMeERYUz9Gusc
jya052Ao15Wa71sp3SwBXY5eq1CnaeBjeU5ExuPyTBhb6llA4+YYUwtrPit3CR/LIzaKcRvPbwrI
+vK5lklFsrxEZwDBaASrJhrXDmfKWK2XiMIdFgjNUrqlCyafiTw9xFW7KicmuonHiDA7YJW3hO04
j09JGz3wda1GhhHGhLVWvTGOz2GnrIkRed64Mt2TBgcEajyIUOPZdgL0XTl1S4EUZvAa29mFjuU5
lbWeGZGjjvY6qS0f0RMVmeYjA9rxbTp0Yd5yXCZz8mAMFk0GOSEAj2jXLLRjBjxONbUdLfNuia8l
XpNdUn1Us3JTW8ipoCKDq4xOmxiSsLCIoYAVm3qiHbN5TEVwThOGCHejv9z4Ah7IyYvVcgGpXvos
ebVTPCKjwb/m+tkU81Ur410Co8rfLo+bwxc1p7/snBpl4hLHZuyJpmgAitFc+mZu+E0U7MA1hYdp
9rGw1KtOkdgmPYCWOMzcuZlFHmXfUABCL2QuOUJW7GmjX3MJXVb7QIiUjKilJ/ovNFJF58IoNtQe
FY/MPDsIOb1SBPuhdEZyb8xkc2hDl54TDcC3BgAS2VucDW9MLHiwG+c7sY++MUlPvWRuzwmWph7N
XoyvNNnMeoCHU2dCPimBDRpobIo+iXBPacDslvWTWm+dGjyrsnlftXR+LDcQ5sbPgl7eCoi0bHnD
KKLEpcy6rxcrVlTEt7o2n9QMeGWmijP0rPXmamKTLeq7JQIvP2eS5oPci886GMQ3OZMvVjHC8Oiv
tDBQJ9R3vbK0fvXXYpjOOKBcCl39ZvbK3pQaVoXGxBZJdDdZN9BXM34sywT+9ntqzG8Yq3JvI/u9
F/JtL3SwOwNs2yru8IYs1sosGFmjUTEljnS7rEaI3Fu0/oc+Fy9pMr/Eek1mUJ5xKF8BKqy5ibtQ
GlZG7qAMVl7MSj3RpnGoneRONtKjZbb3EtS3Di+CgEy6T4ue1uEyvlUCZ7opmYC3pvVz35bVc5ho
j0Oqvoa6djUyEoHYcDayiotnriuRr+oDIcepboO+uuSDfprN5mCRGlBP4IdcqXxI/8PCN7HaVZrT
P2TnDRl+NlG2qvmH6IJXxHQHypXEpYPBwmvMWBSjsLVpRmG07Pu2MEdXy8rzaPab2WrOJcAAw3zU
W8R5CNCcT5APRrMAaGN5kns1rSku/Ulvihw3bl1M4Dple0KMpbmhXrwS2u9VLPtXPI7nxpoqOAb1
uVG1BxL4i2kY18Eu3sNiwscmE+t8tlZ85ZUMKKua1n0SaWezsNeNHa96m/R2UF8r2SDCEM04QcFy
y+yjRqSM+KfRfEVlMtbQAgNhqD+P2fdeRqhRNYFzg0vLcoEZPVAmfbgibmdaQqFqjMYeVgpFw9gm
K8mqmkM2ireSm5E27bWg/asdUP6h07wsO9gyoW2GvvKySnsayBjKlLJmCURLAIa0c4OcnTMYQ+Fp
uvRNK5e2K2jHtMreSgQF9dC+xsZYeHHevI5G/A6yIzi5DQiIzm8a45sQiFJamy6jWlc2jRk80Bby
CPO/LnSYbZmoaoziuRgqbDAayVWmYl/Uzi0hnq6lhngrOdd2To4kZ49mGbyFoU3LizTvbbtHiGzc
ga3cjFn23KAKEpnYaq11g50El86lBODm8hTvbfmlg7eKHtPIWQdy+lBk6LmQiiYeniE072W7WJ5p
i5pJMEo1uioaQQojrDumfKEcb9Ef6AmBbe7TFb1Az22rwhUmd1M2f9pxvzaTedpKUT+s6ZdCrIO6
sHJnu6yYysYJn0SUulJjB7sWo2z2V2fRth+eTbmQNzPt0Ou2oWEpUBjna/Rh7CFjziH4uyumcekF
IANVNC1YmAuIYeuA8Gxpi42vVhYjBas+6Wrm6+Dh9MSLj5Vhhh9abeX7BvkDNPY8r8cKKZpZymcT
b+RDGkwIxycN3Vho9K46iM7NbIpcJ1FSWp5pa1SKNN7Iifk5au26N6r3qrSvSjzuqsS4BlFnbBJA
3RUi9jx21YToG5omDp9jZuL5jT2cXdnyOm9DyTOMPv5OH6WDODgQx/9lmh2Nv4EOpeeohReWm2/l
PIAVmbUbVtJhzqNbeoI3Y5buygouMD+pev3510w1vpi6GNXcNqUR49sR5/YedoYyRXWGP/G7+Jmp
xhfbpkxuc5Mnzrtj1r34p8gcnlpPsj7I6fuvv8G/9x6jm/uPxh1hzIihPkEbOiMYVEzodtU8lezn
xRJmsYP59cf8xEDF/mLOQk+nBnk2YuI9Kh78yFHOsz/x7vjZW3/xZrFoI6L/dfkGIDc0L4cqxiaN
5f+lC/86b6jVm8IqMhxzMxQXro2dpzIFf82x5uucoWKWcedJ6CyX2ua+Ue1zgfrxr9kNWV8MWfIZ
dqrqcn1lM/t2k45R65qt8mc2TMqyPP6NW8rXQUMzIr0k7tl0aV7DBjm1WpJh9hY2CdFkVGJF14l4
kvRc7VGxqtS7QzsP9EaaAz7TuBzndCuWKBT+4mMy/riMq16Pi2bC+AIJAcK8sqSTE4HDn5gyL+/y
777tsvT+xd1G0YopCqyUObBVnbegX8F0Fw/qeFARLCbrX6+0n+x268tub7sqAUXDszK37wTVB2Aq
rQHyvSY9/voD/r23mWJ92erTlADbRTMGdvrC4bxQv4ADhOW7HH0suz0Ddvj1Jy335d/dry+7vRIU
PUz7xGIyDN7LIX9RavvPzBJ/YiplfdnunbAwHo54b4q4objOIMcmImgsJmg1Kf0GxvHXX+InD/3r
MKIYbxIjQX6xiiTxqtMOalTlrg77P5mY8pN79HUgkebIk8aIKwZP0iaI0SNOK333F53MzC+7HxOW
Zkzp2Vv9SOyWexQNxp8NwfvZlS8L+F92wzQrCp3HSxeIJb0jbW19Jcz0v2Tvx3DxP745cr0x1wxm
gDSM/vAxnK2fmlKYf8nfWPk6g6ifOkvpxuVELZXopGBAjE9p+SdR4mf35csGjkqtG2DPWDDBcLPM
MKA2vf31WvzJoje/bN1unOUgNjHRV5g1Huk17J3pAzQMNApWBh37tPj8+pN+kg+YX7au3RZVKSlY
53NA58ekjgsI/B5hKTWjCwNBOyVs3eXXH/aTkGd+3cuGYjIRIMKyDYtAxq4oL0Ml7XRZib2lkvv1
h/zksXwdTYQOQ3ZMuTRWmWZVnoUEv2MU1V8LEl9HEvUhTUozQ3CxO3QeJdzBRDgfI8fY/bVr/7KP
8zGmSdBikGIRD54U92edTotfv/VPwtvXqUS9iXmBZXPlthKvZVRx9O9dpaT5awnf17lEdVkkprFM
wsbYdPTwEwp3UVao/q8v/mfPdPn7fwlB9qQwwzJgiHYCjL1agCClms31r9/8J1vg6xgiw3BMGvww
Qc+GrigBxgMj2NcyEhZXKwX6fFrVUvSSpjKG//19/vPb+L/Dz+Ly32dj8/f/4s/fihK1fxi1X/74
9/si5///tbzm//3OH1/x981ncXrLP5uvv/SH1/C+//hc/619+8MfVoyEapky/llP188GkcmP9+cK
l9/8//3h3z5/vMv9VH7+/tu3ohPt8m5hXIjf/vGj3cfvv+EHpOBZQMD6z3/9kH/8xvItfv/t/7x3
fzt2zdu/f93nW9P+/pth/AdOLCY8P3QVJqw2j3z4/OdPZEdRbcOSDX5FJ2QJ/Hej339Tjf+wHccy
HNUBTFENjVSoKbp//sgwdNO2jN/+eWF/eD7/87z+Jjr6N2LRNr//punOEqT+J8mxNIvPVWXN0NGc
cmp/HViZW1hvKsoCzfq5+/h6f27cc+zej+79++v7KwSae34/8w/+vnFfUb6475xu7rvi3iPKct/j
5ef8Pe1Uy+8u/3h9ha5wn9Fkurl7nLyCf7W+xR+fJ+/2ufQL97VY/rtZoYP48Vu5++y4j49cwfKa
1H3+eHxET+A57vv7+fx+z8dgQ+Lf0xi7ynzVe311ls/ibWQPJwHe5/kfrzXcG8N9Npb3oC2f//1f
5s5ruXEm2davcuLcYwLe3AKgkafUUlPqG4RcwxKecE9/vqL+maPGbooxutotiU0CYJmszASqKnMt
rvlFzTvKJZJhkbpvvftmuVfiXEHx9zotpyzxiTbv3AvZM/iPb4yeEEp/+Cja9rO/Td0LzX1Lef/2
kw97b+9evInX3nX8259vwGStRL0Wf0IWFVL7EMojjbBcUlAoW5QlGvzT4HLNJc7V6z35F5BO3kXv
/RR91+jBT7pyQY1cmbp0aRT/9169PFwhrmIjjm/u3Z8S12lusRj2Cxb0JeOy6i9V+ZyE0Iaw5Qez
YV/SDd7twTUiVlNXFckzT9RLLT0SJL4JWYuhUwrXXE3Lafn4uPfAjXQbBk9zSa6P06s69yrLJX0B
dEFWgrU39Zq5UfzC1my6bZ/0q+FGvZpuAtpCmozmaXs3/pmcyefBbUsWgOrurqvr/InMGnKW0o5L
FuPg5svGvAYdz7LOyVJJ2h+KcxuM53l1TlJO0F85k99KXkESaEFsp7s719b9qvF+vdw4Hxr56/4+
dN/5u4cE9WxfLnsQvMC2ECqKLv/nd3LvP46gUZx8uQFhmwvuhHLdo+tJuPPUVbAKb7Wi9s4qV4jk
hfA/d3XHZqT7Prl3vGIbiX/QRfelckXVd+/voTjFC3t54e10Ua0MdgtvjQvyS5xtd0Yw+pmKJQj1
tlAZ9Ev10Ie3t9+3P2/fLoT2UdY9qhihj8uSUAGToJhVujAJvqRoyX0pRGV0InSXBGO497x9ueHT
oRMKPeGA6DGneFmwKMqNkQfnAu1ZZ0vReWFBnBeKKdQU4xjcu3dOvGDWxBl72PVL5L2Y3gvnDhZx
uOoFO795wc75JL58Q2OwHlG3qP0XFyPI7QbJ3DfeC+3iC5R1U3miWvF1fvlvWXi8im+dEVpFXxas
txbe7lfj3b+8VNjzFVl+h0YKwf+iNuGMDib6URulHvp8z+jzhtLxQFR488K/w2fq48P9zTLOFhnb
88QDXFiTL02+sZ1oJ4LDHj7skkJGxgVHI2q6Eb7vhRiFK2e7O1dKX33XUo8VR+UeeDx3XNB9UeHN
y9Vu55ZPN93Z5MuL/cJcBbfSjfFYX3LF5N4cZIeJi3IpWPyKShhn4fCEmxHvHF7FjzjycZzmvOAv
hA4chG/RuftV4N8LwQ40WuihUAKkJ37+0Qda/SET1p8PCk8jcTx4SUrpF4/U/3Lzob0o684TXxTq
Iro7uZEvNPj9/e7MfjI39plFhne30Lt1DRxTt+aZ3Rdiu+MqtOWuezFFrj4ruW78q8QyycSMXOOC
GPHVbg1eort8eRG3C1SWvghFOuiN6OWvF6RH43h9WUb4caFM2O/75ml7d3doDUg+B9UWlxzeLRP/
Y+QP34s8eso5VIlxfuEYv6FQtsdf4jIs9UMr7g86IOqntR+DLW5U1UHaYgR+ibvI1S8xqOLH4ZD4
eftxK8zTEc133JtDq3EOKFnjfpj5hx9hYEX3KldZig6Knt68X5fu89Pl5h3/gnc5CPjQWuFaX7ji
0Na7923uPj1tL1/fN4EvylQo/t9qwffu0HeaKvqBd7m+fr5+ursXw+Ov3l/pYOcyhu8dI/IueQM6
MYiWvSMKRlOYJh3j+/Rh8OkChZmeEBQlv6d84f5gn7G7WTxdvq42GzGyFLu526wyN/Xu7j70Q4hf
nGTURSdwg+93r8IqxcV3dwfdazwUVKhr6K62T5v31YZz7x6aAyrSXXfRrdm0XHDt5r1jGf+tvBDK
1PGTvLy2LkpHBRtqeH/dbLcr2vChi4dOblA2ruTk4J6FbuDT8bvIpxsH9ReN+vfPPW6BAYo8FEEc
+/D0B+VAD5YK7bt/LzzUBrmiOIrLFxhVIXmFcTk8yog+Hr4sFEnYhrARcYBbzfJFvBFVYkebzWqD
wYjR2by/7oTRTe77CuG+bzbb62svcc8fIvdH6Z6fR+7v3r3l9/ePH8/P1xFnOGV4D+fPz1BQuZB0
+or3VLrXT4p3bbu8epN3vej9xdPkbTIxrhgfXX8XQ965jJHl8ZK5nLx84t/1w8Nz7VKRqPPHw+X2
iVrOr59yd/vwdH2ZuwveXW4ut7TOJTrDXb1uX7ebnXe3faZOlHH7dI2a5YvzxH1W3Yfn54frp+vn
h9vIfThH/Wo34Y3sXm+3l0+Ut33aZpRo8mazRYHE4e329RLwHa/xB9FqWkWfcpfSS/po073np+dz
1b1+fhJFiIbTUMrZ0DDbrRdPJu26fNps0IDN6/uWYoU+vl92iD1YXnLldnMpjm5yCqZPe3+72m5p
BS15sjk2Lq8xK0qm/Mvt5XZDvy6fhKguLwePRlExveXsR5t6n+bRUw6Y7uX109OC/za0AAMVInt6
AovdRQrXT68rsgO9zdPTwzWXbydK2yIZ4uAWW7ohevTwRI8RV83lSPSJk7gD3l8/M/D8pwqr59pL
WiCG7nDBobULms9B0QebExRmi+oPbaVJQrwc+5A8byjk0EBRDBJiw0k48dB9fWeLETGtXu/Izzi4
K2GOwl6Fm8GMsPENZSOKrRgQtBMlfb/bPvx4xn6frs9Ld8XFd8/nVI6kL1EZMbZCmncb4SwQ7HaL
F/BozRNXrFaL5/PAfUZYHDj0RrwXshC/9PHwfrHv3KfAfQJGEyUpXcUTqm8jIfFe/Imjo1+6vR8c
jj4HWAckHxxSPHGhaDZhSlzWnPW+RaWlS/qWm93FnZdfq+Qi/lZAObvXflOpKP7j72OsRRniZ6Ii
AFMpR3iWV/FGOFAc6sGnvnOEdjDspTh5F55l7oPtPhPk6j08jz42y6AKw/1oN3Y7HhrMU4YnLxUP
ixJnhVGLihVvUVJn7w8/9b23a84KZ1WWm94+06Nn/ZHs2H6/UtRzFcxXP6ZuOgBWzu/h1lpYi/rC
PhPtI1yA5pJ44jmLV/Ex8dm0XnZnwflwdgXwhEssL7dcMd8oDv3ZIr7aRRdrGlqjsHyp8pa7FZq2
fRVqJk4Ikf77feBihhjZK9zm7it9x+Xwa13bZzAHUaMoomGmd3iC9ESzXrlWKCKwbP+8Unq92C+F
GmbcL1raTKaEF/h3m/xiE3sWH8PVxvYlHkIm5B7QEXSXSKdDCY2fI61u0S2EKnQLecm8RQhRXaru
b0JucHPEByDT2B8ZJoZFjE1EA15F6xrXWGxrF0dI0ryLDHpfFs5LjFpyGDQQM5n3PKCxpcdMbuS7
tYuPEH5KlMjYYlJEV3j0RUgJlwhsMT9CIq/byM099CtzuX29iIPXr4X3uoBkefUj9HOURMgCOaaM
v6jyGY04SJa0AxeBQRHHG/vwf0nLuEwcenp+IODTi9x2RTAsDcm8w3Rv9Eh1EQMpNE7o5UeLKSoX
3TqoZoosIn6SQ3OfgL5xnx8ePgb4H22lF6IAMVaiHaJpOPRn3KOyANeNBjwzdaEtz8QWcfpQsngR
Px8N/seoPlpOjz4uE6/cs8Sl2rkwLdHD19fBIw+dn54BJdkAaxA2wb1FRrI/cjqVeUxwrh2f/XYv
9DOOhL4Q4G/xMvIBkA5femq6JYh02TlBivQO4RJPRDab1+38DH06t+HRIVDwqb3TnqvSle+d9/o2
umhX563H7abla4mbLEpPVCwGGIx4hnA8fIqppDxPl+JYtBBnS+9DsWiHaBCUA1zK60P+nj+w87uN
/ZijsS/RWHFeNB2wfJdAWmbTrASw+CHm00ytfGGOLyhJ5RWYLxE5nu0LQxYGQboua+1uNJF3/zq0
bnyb3zRX1Qq8glWyTJbi8Urhm2figUY8ruQ+JQGRycfcJxD/cPBjpqBVwBl59nnU/6zv9dbvF8Th
erLHo69YmBHeA+d2RzqdK1ZvWKVAj95k70WiOPHsRsP4E5MGsZSDia/lxcRCi+Myv6Eg8dPxrl8A
KcYqBjgp/AFkx5H6suMps1+M6dq5Tx7yq3oF6tdSW6h+4bcHceaeGF4x5B/qK7u/k0XoO2uWMPK1
8dbXF+boR9IacKNO93eNN3WL1FhVgR8AoJV4e6CN0kVkQMhx0ZhXXXqRpT54mUFDVsxKprfVEtwG
g9avgSA5t9ftbbfK0Bni6smm2hie6hte6Mm8DotnvUDlo2t5aa24k6xIIVq2rrYCnsmvFwDpn5Go
hTWAwbIkoIhnscaP8Up7n2ykM903+TR49QKAjjPS5ZbtguCss3FZnIk7gLIwvBZ1U7foyDJcWj4r
vL7u4db9AF2xfFKSvWxFD2hPyhXBIlsFHhgHC3E9qdLLUGjZCoSXRYxyAqzE8X49rjm+jJflKlpk
C3wCuDIoJyJa2Ax5t+yWDXPRx24pgXDmEnS50M/ry3xjemxHLckEWZISsTgrPPBmeUa+vz/jj3dn
Z7zeMP9dilG/Ysr26/Gx8xlhMTNlqA9LY7yMYtXiMTvTV4/juU4+NzrPmpnmPl5cMN+9EktnFz8v
Hh/5/uPFI8tSj3zkMxOri9J//Pnr6tFP3R8Xj7+umP15xhY+r7XQ5o8ZIzOXAfXNz6bH/UL0R131
5+rVyNqaMC5pafjRCswylkTUa5k17U1zId3b19YZETv8NAaY3clqGEhTvtHF+ljmvUE/YPRehFvc
EUXILgqi/o3kxM+tMIXf2Dq/LA3e/n57e7t9u12zMCMO/vPvx4/fo/CXws2eP4hnRvFcv3NZFmSx
kc49igUVPt/SzCvZE0WwRMjpC/+nWEUUE34hUSQrZMqUDEwi5pxiAnn1z/okV7OU90bDRFcdfAt5
09gM0VxX4Q9iEc9Eu4nGSh6UbkE+fPYwboW/KlcBMxZ/XJdX/Uv+DnAWiJ3jVn1RX4b+irzuRvLY
AlbXw3t1kyzA28SzEtG7bFfFjZx69a/dku78ELMH/oTDpJu8S7kHMzHgHZ9+isUqYckal76JNQWW
akTPEByioH8/War891T6LfN+fxj970ORD8Xy4fl687xdiSlQhKB/3779X7Hu/l/tP1zFr3XRFL/b
+e7CHxsSf9+l+F+4AaGrstjyO777sCqy5/z/rN8PezGftyD++ebH/oMmthJM0FJhXjNNWRH7ZR/7
D5wBhp0dCRvwZ0V2BMP5P/sPmvYvDYohmK90Msp0y+RL/+w/aOq/TMsyVNkySC0G8va/2oZQDuEC
n3YhVNMhsMwxHHZBbFO3lNnmM3n1+96MHVmg3Wfr3IhXROSBv1QDZlOWw1VErGlcj7jcFhi1fQbO
wl690vZ7gpMNgDXlRie0TvIJwn6wQX0KBpvcSF0jPlkK34B8uS1Gs3XLHliEDrC1brcK24LM8v10
He1Z8RXQadCClBAMsU+dmkSZs/cFXCURfYBz/pQd65yM2pWiFzekdV6DqXEuye0FGKZXhRMvU7nk
Xl+rxOCGOYR0yZXsBI+2SpKW00MdGRbtbTt0l1nbLK0KNkbPKSMDvD1jOpdqM79ICUAHyquZlllm
FZf6FIKUP9lBe1FOxSi5nRks2jjE8ykZJDYu2Nztogb/hcdpwwi3ZZtWP4DsVHkw3g/ZLaQBRFKG
bXO2A6+v9ksSZolf1feQkuS7d0vniWFIoKELosI5TzMBPhBrLQMwkf1V1Pe1ClgcYBLaWT32tVeE
LfkDsIqcJ2pJTpRetheDow03ZGpbqxy2GkF08ZYJbnmnvE1yy1qP8uj4RWYBxgGzjbufbPIWQXJc
7Zu4XcV6fk9WS7weIXdhswdiZZ7epr55z+J+3ZfVj14pHoOhdcj5U+6bzh5ForXiE+nTihTYHzuw
fN0qm0K/UMqbvNCe6lwCpGtPZPhqGomQjsJzM45IkahNsiWCNlcWIxwvptk862GXeqlSv9S9bJIk
1F1Ijk3OoKqmN31PTL46FWCo7iWeL8nDXkdNaAgMospDD84lM4kWIexBANPIO69VWCuO9kmyHOWg
vHD0XX7bmOTjllJPJkzC4xLpx2XMan7Vky1h+nswP7yusoPlvmR3vACZyCi04hpg/WlTmyqQTDuH
R4ZKevnvneTf3d8fHvKoH/1f6CQF2fpxD3k1Pue75/qzbxRf+HCMUBX9SwHpjq1PRQNQTRCqfThG
R+WEauuao2mKzF4rbvjfG7P2vwwdR2VznswDiCz+4xidf5lsGbPRK5MHphq41v9mf1YEAvx/tyip
im7pgIqJjd/PAQIQugzkk+/LdW1mxeVUpLvHUsv12Pskh3+2gz9v//41eILiRZzOp/gDXFwICDJB
AHqYlJdS7/S9Rz6Bw7N3TibbieCSvwYiUIs4/qmWSC2srmyscm2oVUUFjd0+RkDSMi3GyABSqYzJ
2LSxFKYn+nVMbCJQ51ONKpzKBViuxTqSnED3elAxL6Jsn0/+13JTRBjR38ZlFt5VtUkd6dlYrAV9
ebdu94Qcrw19Kp+kTmqDcyU0+nfuluG9BGzzozaZbeHaZUTGvKyr9c+vm3Gsm+L4p25KAMDpuk4Q
f1fua/KxkqLKyHwdd/sTI3dMP2Z34wh0tTprrWINIlP3A/gA5XeSVbbumVCofIvDHvVQ/+zFALqk
GZlRua7i3NCB98nsm7Tu2a/b1f20/J6oZvFgpJvZgxEV1Tpole7Grsp+Y0y5eiJk7picZgFgRVy2
XUvW2houD/0hBS6KmXtuW7o7Amilrr7VB3XmDOTQiVTTDop1JrXdcqqMnS9neXz3vdJnviBJpFyJ
rQTYIRzObaWU3J8ii2SaxdflK0eEJFzvZ21V8nLQR6ko12YKoOxNGBujfFZLgi263e2q6Gzsy+Ki
rhNIr/HDMSBCUgRCue5YsXxhgOsWL4JMhuo1nwQWVSu1tkK+Kon9J5ooBPkXq1ZnbmMEZrCwLRxV
MNk8WewLKEMWgBvruyV0vU7xa4x4WFikQV5ql6bVpgMxyLE63X4tIVHN36oXgvtkzoYe9Z2dhtXa
LGr7vB8D/ZZcrsItR7O8IOfNefm6niNuQ525jX02lfDWJdU6LML8bgfuouVGSlHa3/O+6sxrkIsx
pUpBynlmZCxig1+2e7B2kX3C6x3To5m/gIhuP2hJVK37es+acmckP6SoTl77sdqd8BbHqph5i70C
8rBsQcokOWPD7Bq4p6VcTyCYJ5FlfdOcZ04jm0iuI1mxXCexGlukA2oNy2+7QspOjMORXigzf8HN
Fm67gNuDXkhKsyBvoYJ+agf9g5vGcrL9WpuO1TLzGypTzTGzjHINmmYDUoq0V+yLBlXOrodmH5xK
BBHF/cU4lJn32DtjawWtnAOZ2A8Esyh62v6wFGDdrsBUlYBCU4cc+jkmPuR+QqpYfE8XFGGtn6yy
i+RK0coAt9XFzFNihUVnqx0qogQcgXb8tRRFaX/rnpDup1og7eohVumLdZiWeQhYuaoV0qKXLDgt
dpkCRZqrmO34naB91VFmHqCD+w20q6paM0Gy80VQNnqwgCwtf/i6N0c8zHwWP5SWrOmFymMr1E26
n5RN8aZncvitvADaP3MBUjKUUl7F5Tp2wER0bLPyezPLFl+3/sht4PDQ92ksIIBWd7WcFOteQSRs
B4Sk+EGsmrfWQzbpk7lO48YgOoXHOUhcyQEc2d9w+lP3gWMWNXMMuRp2uqIwOlLZOY/BTlPfenka
AM4Dr/zEvebICMkz32BKkkUS0MgzeQ1LAUnivX4OI6j1+1silGdOIc+6VLa0XbWGoimFG2nf6M4i
zKSGfdwiJh5Na2K2aILAJgNzDwPukxWY2uvXlR+xJXnmKqIhTsdK50FDDhR15+tmA4FBkirjcAuK
ai/9sKK2KO6+ruyYIGfuoZTUMLDyDFWEseMFusTwQYZMLjjhw0Wb/+IX5JlfIOGc/HH4DddtNkp+
N8jb3dh6RdQUfg5icWbGq6/7cUTp5JlL2LEKtR/FTds2WKMBlLYjHdcsqkJ1Y0WeWv971cyeDUZj
V5l63SEuuYndvVU9tDZoFtBpfLOCmWuA4DRpqorBb50WWl+WQIfA1RyosVZT334r3VRlyeBPd61W
k1HEBfPy3sh2+YMSabARhMXO1rxW2gVgXvSBBm4CsH/fSkajyplX2NmxWmhArq3lRMnvtCRj00vu
NHbIvjMyxJv/2SWnbOGqkpnDlGNYp24HjC5sbqUqAzDXDLqx+bqav9sLy81/VhNmWqm2gVKuta6A
OLIxc4KDq/KbnZiZfrEDpdYR1pgHuXaRW3Xhw4XX3pP4GH9rrsdi+p8dCMw2TmWb6aqZhySgJ1K1
MNr+h8RK5vJ7IprZPBDEUEaCVbsuBzLSa0sn9KEKlROl/93QbWdm6CCwg1ca1gwA7MdwTLRelk2Q
FRawSn6v/TMbjyS1cnYgoK/jNKqed7LUEWQpxfnP7xU/s3C7KhpmvQPPzbuxuCkMaVxUjnrySezv
Htd2ZqZtTpJSqkww1/HY/56ChB1SyJeyeIC1pgUYSYpuvu6HIiz3f/p2+5CR8ek5Y8zTzLGKnHHO
k82kxo92MALLXG+atL8sQVIqI/U3N9HUsxSiyb+u9Yj92TMzT8CLZb3FYeUqic+dRHqZgvTErfCI
ZokV1M/PsOSYA06c4UEiCwj20ClgTCQJz62lWDph3+bfRWbP7Hs/QJitKvti3ez7lQHGh99qjXmm
qo5fmnr19D0Zido/DUxbSF0Wy8jIFshq0wB5Vgyc94k71LE+zMzbcqBF1Uoe9YsqhiMFFL+xVRMi
p1UyKJwpOPu6E8dGY2bnuRl24L0yGhCjVpHH5k95UzHDEJh9MvAqX9dyTJ1mti51RtYoo1GsITsH
7B8QV5On/2+O9szSK620rahRGYfwplSmi3zUXPZX3ERtTozFsebPjD2C46NzzJ4sOLtWQHMCmri7
gG2r7tdfy+fISjGbq3/qkm1USdlXdbGWdoDE1DHcVXUpkwBTCbzLTM3uNBVGQLvJyIoFkf5HrbWO
b+ybYft1C450cY78YAyjodR5gcm0JZwnTdHcwdkefSfPFpbjmc0rFgB74MYAgg0by02Y7FuikoCh
kwnUcVJCEtpCfyqnodt9T+GsmQcYo70zAXhIhakCIu00NGC82S3WuvxaXkfsZg4JYcDTSGY4LsYx
WxCyAjj9irhVLo3E7ldfV3FsSGYeIMqbGCZYtic09sBBK9wRsNnm4QnDF5L4y21lnsjXGiXgjQYr
JeSEJz92owXoXORnSrVf5WP+ktZWfWIsjngya2b87MdbMnxCjEU04o57cKdjS+sv21APHwYeKBZf
y0so0996NPMDhS5HTtYPyAt+8HVb16BJjcVjrkfnRuvAbT+267RqjRMWc0wDZk5h13Ra1AUl97G4
TCxvHJSEwL/B7oF9b6E9+LpTx5Rg5hgmqUu7JER4gzTY8GaG+pnNZuMJv3OkdLFn+cctrNEjeZei
Yti+tSzLYn/mtEH6PRuZgz6AFQpwEVwB63CfFf4+rw2fGVG0tuzh1EPkkUGYQz+oUmHA/4hjGfVY
uYScPAKey4G9N8sLxf/WEIiwls9CUq02gQPdydYNbOmCuWNaDFbenBCScpia/UVv5yAQpa2ajQZ+
BeyFTn7bGSE1gRy/3sn2dKmm+2a1N7TJc6Z9yUNmRuh23uw9ebDi50GKWig74aiJofKqIXNOa81U
iFvTdGjQKjDCisSGmYnJVH/fgU57DviAvpKMJD23pnL/kMUTcbdyN1zEmd7DR9mor/u+qR+6ug9J
N9U1lbialudyr3MSGebXIGBHNpO6q1iNSBbMSgBf/V3YjaFn80B0DhWXrAD4F5fney2bztXALm4U
vYFse4z3jxOQJoRVAj33WO0G7QZKzMlvMlP6DUEjDLp2uTNvIao2IGAqUxC8Q2v62Q1V+3M/DQXc
eqFqQt42ZQ/haPyqk0F+AW5rPKfu5NdujOyt2u7AKG+McB0VrEsYRF14dJCHQMMJVjZEL+sordsV
G0zyBTCk6ZltZqCHtXBHLLVpUiEj1O23WjHLBzNRncqNpaFnjcrZ773AZCvXnXZaAqmlZVn3sZmA
bG+m0MPAo9WGQPtarfkbemvrXN0lMHxnEsD4rpYE5qbXgbHLjCK6DcEBI0Ew1qB8M7VqPJMipzDc
ttsF70UbR6fWA4Ql/025hOV/ekiFEl1LVfDc1mU4tfdtrsbXLOg9B4CUu0ksA0kOYg30OXpZwZ5Y
lwD7f201xyxz5vVHptJ5HIfF2kx28KqzYbUsYhkapSRrTnivY1XMHL6R933Wp3Gxnpq2sjwrVEdf
Y+fvyW6iRP9mP2Zuvqll24SaJV/HtpIu1Exr30Jnl19MjmSf2rU41pGZkx8aXbcngBTXLcEBPjx6
ur8vHVJdJXCbvx6OY0+Yc2CQ3EklYqXkbB3GmmScW62dxt40WVm1ksNBYQez1aHZUPdQc66gZ6+J
kgIFmkCmsRhwLFpgw0bxdWOO3HbmOCKZkhpSp+rZejKh4/NazdoDAbC3y6fvlS+eeT4pfVtMoHWF
Y0b0mJ2CZ223YG63p+bGR0xqjiUyBl3fW6NK9HpgbAM1KjygISu/tUU6eAbJMXsYe8Aq+ZglO/2b
MhO686lPgQ5lfd+k2Rp29XCZdGO9MoDnOHEXOvI0aMzcxL6fJLNS9kSn7Kxp8PZ9Ak0psEe3UaVB
Sm72OtzK+53Zf8+q5qgjUlANmaZOzVofUpAkAYbvbBeyJdthP32X/fyeHswchGLEfaqzCr5Oi51x
EWRWtgE0vHz5unRx//+LazVmniEC6gXojqhdl0Zoam6n1FPgZqmmEtmYAFpflEm9PzH6x1aBjJmL
yA3T2O+TTAJXUiX3GOTZoBSMo1n0PGTRQ9NCwxAX5dmep91eb2+/7uIRQ9Vnz4eTsk8aSHUCpgTZ
sCpCSVpVMTGlX5d+xO3ps1lhasCsGuRqDSHPAGyEszsA9AQijhHu6qA4Uc0x2elzd1CWluCOrNc6
hDQXfberquc+1aLyAkJ7C7hksQIMUYGTkvQQEwZ8BglnlGz20VBPJxpxTJJCiT6Zr8QzpByzxbQO
oTS8V+D7SzLnlJ4f0UR97huKWGNqVcE/AIuclxZB64+2Fi/2bH7HkrP93nDNfITRxHvDqrUQ8ix0
39NwqU9ZBXSVXwQ7/QRm2TGd0P6Ukw27gsqM3VkBcUgdVQY0fUpGgrXTC//rfhwbirlX6HfQZLW6
sxqCvPtpapp0FQyOdeLec2wsZl5h2AWqpUtg9geWYjx2BQFAPIOrberDVlp1S43FzvJET44Ja+YU
HBhqUluCWLPKYUkdIUUifn3S3NCB2v1rYR25McxDSxWNsIK27MP1IAdG/G51bGTDxlPm/UqS87Jd
VKyq78+Gnuei79U48wrA90J143TBKpYqWCkbAJLcsunYwe80lfuDnKUEn2uO2Z0K6DqiEPPI026w
oywyEmnVpATXgP8BL5O302R4rL/u0rEKZsYf1UMA7wDOs85lMJh1YsJSfzdUu+lEBUcUQZs5gESd
1LpMpGBFHKug5EuddRjthws76YYTinCsD+L4JwdWGWqRDOMOIVUkQjTdqPiJDUj31xISg/uXe6k2
M/uSHIM9cQvFGubP5lc8TRmkh1UULsDwZ9lVayuSLMx2mbDt9d0ezfwAPDGWKTtSvraHbNvB57sq
zD4/seJ5TFwzNzB1A5Cp+pivJXnc3xhj7yybnWOdGO9jpc8MP2W3x0wDlgwkK6kvOkd21i05BScG
40gMJhHlf461E2Y7Qw4ggNzDsfbYAsnnqSWRvE5KNHZU8Sw4WgOxjZoBOFSpqBcQyDvnFtxK69aO
63U8pPZSd7ptHY4n1E+Yyl8URJ15Ba0yZChBAd9l+RC69NIK+pdWjcPbFEbld6C7U/PEnfqILc0D
UO1s7BuIyHjQ1iEGjcLAvrJkRT8DkzL43ubwPII0DyVHIoyGJR7d2bls/reXWS+r92E4Nb+/Nqhj
vRDHP5krizIEG+Ct13rPQkxrmTAtVZkMX56zPzEkR5RwHiAaqL1sk/CQrPucMJBlng3kT4ZWHqon
tPzYmM+cwq7eA0I7UAE0fvufRmdqawl/4JV1atxkRXEqqOVYR2aOIIknFccG+Wyb1pEMZ4raVz7s
nJN1QlLHBmPmDAo1GPdmBJ1PN5nmWxrJ+uU+sxRWcnf5twB8VVuduQTWt0rTzIJ4DT59vtzLupz5
Uj8aJJYXpvn8La2ax4padWixpBcwIkoREZdh5knsq9ZIxpoW2prlf13NkQFRZsauV4SYqPKQrLU9
2XV6vwe1Tob17OvSj4zGPEY0hWgqLAY48Aw7sS9hEypumCcqtxB1mo9fV3GsA0KjP1mf2jlD2udU
MdTqcxWxUBRW+ndw1FX74LQ/lZ2FfWuq1i5Z500DUfFgd66sF833XNM85rMfiFxsajPm+aGyJi8q
9Npyk1EKEheCg+rU6uAxAc1MGyruqSpLKV6bctQSaGzbYejlkga29dcjcMR3/I/Yz6GHLcKwo3UQ
6s9OM8H6kSaX+jBc992gnrhVHFkJmoeAllZkw/BoRvRCu56U/r3PdcuDZN6vbGXbSKrlhskPXZru
v+7UMc2d2XiZdkxeIy1e7zuTkPlor2gXsh62v+Sx+15Yvj0P+QR1VM1qiV2aYYJUbAomGJIh4T37
ugdHxn0e8TmoiToofRiv1UKRYHxlNsnGs3ZCPkfGYx7SGUqWEpoQb66tqXKyRTGY5J/G0V5/aRVC
jK93ehTfVkPk/Bp3ilwBmmKzWL/+umtHBkee2XybSn3ZmcyUOkUdztS6k27brosv8jCxHr6uQvi/
vzwEzcM8Fa3ujJTQIkJnSOa1rfd8gCMmHNtnRx9Dd0xYvdfHIT9x/z02WOL4J09jwnM1GCzKrNkJ
6ReS0u+3zpiejNU/VvzMBxSZpMlWhgZIeuJcGKHGDk0XFCfipo5MXOXZTX0IKiOsyiJc71JlUw+7
jdGMAIPJ2mM0Wdu80U/Uc2zYZ/f20hxavY1Yeykks/Cbtm7hqWPtZeij6sQ4HKtiZva7/djGtiyz
pJAToeGazi64jipJJ2mm2EP087Vy/b0Wax7ZWeu62pV1w/KOLFdrayyadJE4u6aBsDgTcMb/Sand
fOjq51TSv4+5NY/r7Ke27DRzlFaGJrjAm+pS68fvRQ1bzmydz2rJ/bLyvbRig2PnBlV8k+30xE/G
4IT9HWv9zMSrDr+b2FQAE0bk64pcn8HcXK2+JxsxMJ/Mrc7KvlMSyVlFcRVfaqDgn1VSfipw91jb
xfFPpe+GMJtI3nJWcHWbS8sYTQI+6p3/vbbPbDnemQY7Y3m41trit11kBUy1yvfWTg/w2p+briYd
CVZSI61yM4tWZRDnriV38YmZ+jG9nxmwVtUw9wWTs4I6TCLiytoPlf//OLuS5rhxZvmLGEGC2Hgl
u5styZKt1eO5MGyPB9wXEFzAX/+y511kfqYY0VcpAmwAVYVCISvTqVLcbU0qoB553QqtnBiPocuE
LhrUT7hPzuM4qWPTT8NVSaFY4zUH9PT6QQ6qOJHn+REqhiqeKlJfVZQVa8imJ2ezmCRBANIdkgI2
5maOhOzA0JzWOBZ2lmhjJ9awTbUQMqYGcY5b8S84N4oQ1BH3rQfSoKv2AM32v/kAdrbHO3SmzjqH
grhnJvRBJ/K6RjohV/6bQVu6c1o8lmjuTX8VdMhBuBGAzC/1zZfrJrByYrEYWWa5n8RTO6EmPrZf
e2u8K5d/5cNNCzk5vWBw6J29erK9o1XyRoH9/fi3b+0u+X3xkwHqkSoo1bkFlhgK56S8Qw62nOfR
7mGltz6xcuXANmYRNUlif1geU1vfQh7+pgS7ypX2s/JhI3XB/SwL4mCCwn3TVqAM8bUD2eqPl2gj
Rq9BmJ2vRrSl4HTsipm99QYS56br9wTWtkZf3aprSqdgTjnOF31hT69sd04HQIo//u1/vnAB+fL7
9lbSTnaecTY69VSAldLBQ1Qr5ihvb2vlNTuRaGsOKw8mNQQwvayFjYLGAMj3NgcbXWbnq9R+CCiL
fp8FKdIaaBmNE74uspsEHPYThFlP1y3RZVLvjuBsxmqTBEeAl/mgYZt64KsS/jgiIkWg1tipPWw4
wRpuSVqZOzn6E2BErvnWtF7Z3/dVSuQnhqvPXsfZ1kasvDkvW3+chiyJS0SLaGKQik+VmHe2+c/J
uxArRwb5DhSS+WWlmKE3rNb+Y5eBia2TOUSJZfHaeTLZSeD/fKkSYuXUrKIksAKgF8hPghrNKfRt
AIjMjUAV/Mi9eroB44s95mXtH6+ygzXq0tYIhRQi8zFl/In5eN8ypTq5pvuSBXQPdbuxQWvwJVho
3CKAOnpMZNYds8HLQH017JXjt0ZfebufIRXLaerEo7H+Ie8DcfBL4++kZFujr7y8mZLOHwE6jEfd
ijjhaPwaS7/c0QLaGn3l4wC46FZ2eO7zIWU0x6go11OEtnGR7xQ5NgAHgl++/M7RFUgoUpHApPxk
/DY0wVcTLN0xcJa7coJkdFV3B1CLvUCj7tZN5n8/tqoNn+Gr47ubugbyUokTo2+r0YCoom3n1qhC
9Ye8SkF2aZnw3SizbCY7E90INXwVBEzgMFNnkxOnZDRfgmCczi51uiev0nv9KZct/9+Sh+CrSOCD
ZGxBCTKIM1u2AXqrSAUBkqTn3wim8zDVi95Zv41XL7z9/b5r4NZCfF6QPTRux9OnzhJdHIHxr+yX
1u2qL4lDW++mKep2AQmSaCEkQ3g3hzJD43+sKryBgdO0dscnNWQgVS15moGu0093UVMblrvG8One
ot6oKLYY2Pm/NSjcisgVpnn72IL+XD4Ta1he4DXK85o5iI1yj3ShP7QAgzTPX/KlSkLmQZWltu0D
lLmuKjZDWuj3FadtiYSfdknc+/Xzks4PPOgepg70vB9PaGu9Lkb1zg99PH9XbWWCWAVo1SFsKWPH
Cfqd0Tesfy361QGf3SsAw+N5gUrKKB956TzicrpXI98afxVFQHrFJivGIE668mnwqhtnrE8s6Xbs
fWv4VbyYMgOUuIRcKoHIeyjHJgdP0KDDuWuvA1aA//H39efTmM2mwQyk1//MCAyJ650MYevXr+KC
GX3mDlCfj51E+kcB2fnzSGuwPtpA7VjnxUr+EHrWkLtmBKVb4ta4z02peIGyXnb2hRN8EXr+wQt/
7715w0jXGLvEWDM1UPWKa2V0WHkzlBn0stclvLFOa4zdbI1mQAqguuEPEIlP79xsuLWj2qk7bBw6
a2id3yRlX7dAIClXece5G8F11I3QPCeZOZIcHZ1EDXvn6tZKrdxZpmnSUd2ieNim3jfii+pHlyVi
J+nYWqnL398Fizzp8U5H0CHA0Ep9cJsZ3OSD08QLL/cSv60JrDw6EKoGZj2RcUt5+0ITTj67qArF
H0e7rb1YOTThtJ5qBy6hlw5kHe1QB+dZ6R5VXDUeCkaKMuyscHbC39ZkVs5dOWQoqhHxQ3FuYz23
CN8lbY4fT+a/t94/eN9F5+79dmQjHoEnVeIwcpv+F5vmkkErM5t/LQXeDE65sl+I2x659bIvgd8J
dUPSxDrRHFiSxmhq+ymGoNCf8rZhnwLH4zKsOB3MYQFL7EvW95Lu/NQtw1nlDXk5swE6rjLGM2n2
dYKw8TOgrD0K9f1cnz9ejo1vrGF48+wMVZGJJK4yOpwCOrBwpvV47JxdTNHWJ1blgdLvVD4tI1x5
yrJIBepBT+JfovKdtHsjnK5RdoWk7cKsh1uPVsexTKcQBZQlLMbxcQAhw+HjhdqwSn8VI4rRWxKZ
o8ghPEeEBZsbqNWzLrpu9MvavYsRoxG551UsiVHqQCJUKfc5cUX39PHoGw7sr8MDGDtE0g5BXNA8
gs4iGo8UF+EsFhtmuAj1nnr7+Etbq7QKFVBC9bNqRtjG1Vt+dzNlTqRNk+frRl9FhoE2kwMyVMxD
yTfG2vnzkMj05ePBt8xoFRfakRZu5SGn4Cm5s/X0yffJ3YC+symhe3DKreVZeXTPncaRFnmjgz6P
kwD91f28DOz14xlsjL5G14EDhhA3R94Y+LSIqzyFIkabBMePR99w4zVQbl5Gh9EWHNVZMpqvPvgm
v5OLNnynnW6vjr71jYsBv3MDJ2sW3k+BjOdSlzdNVUOYhTXDscFm73ja1ifWflwltm5qJlErK29B
W32kXvlNVN3OKm3tweWz72YwUY+1k2mDuFy4uFOlKW9AKu3u3Is3bHSNjJNoBel4gcxR5AW9ncGI
ej+Boemm8izALigkBTtH/tYqrfx4yvGMKpwKJV3Vf6+m6i/HdT+h2WUPuLxxIyRrTy4Bw+JegWja
tnUTLQyQ+TCDBncd120RBBHaCzN2g/1x9SlBZwP0QOoWtYaPbXlrHVe+HvAEV3I94UhyVBZWvcA9
ZTZ1yPj8MqNE9/FXtmxh5e3OwLWXOIuMURfS3ycQap/dZbQ7F5WNOawhc9XsQdZawpCpU96ofE4j
LpxzUKKLR9H0Oqgkgvbv9mxHh1S0wMsEUfVnPQWvQdU9tAl5GUqA565apzVuzkn5GBCNki+Yxrtj
0yU81oHWO+nBxi6sCRSXhi+eTno4fKdmPCNX5Jjy7O26n75ydzTeTLwiRsTjVPVFBJb+EkpLDUgu
dyx169df/v4unqhptNVIBxmn45wc06zv4rQqzMt1P3/l5i1I6seFdDIebE8+sWKpj3z0rmMYFWuo
HCqEsyrwpBxPaZOd8mwsj1M/V1dazcqHl0T3Q8Cxr0xrMOn3LYkvHKk7xfst71r5bl+DwVtLJeNG
yC9+6Y0QVQjuqSiGyPLg21XLv4bEVbTHiV12AvJCff7Va1P/cRra9rrUfg2J0z6KF23OOfrRHYi4
kVRDedab7kC/pHeOiQ3rXOPiiDu4U+umiHC99Puwaub0jVcZIITXLdBld95Zv9vj/tVTn8dymgd1
nLXOJohKp3rH/jeOuTXuzU9ST1CFOmEtB/ZtoQ0920Kqm3Ze1OPHU9j6xMqBoXzRUfQT4KjB+fU8
0Cw5ol0rP6Rju4fe3NqFlRc3ggaZ9JF0J6TpwnzqIco8tnuFnq3RV0c1TxZoucypiBuCSkxQWedT
1Sb6y8fLszX6you7JPCLPKUivnQsHDrl+IfFKbwdF9gafeXFY42o3F9OL1+JIy4OfxPm2h3b/HOE
4GtYG/XtXOYzbs5TZQYV6oCkN5k3DnEzm8ibg5LtBLo/WxBfQ9tGNRSL22ISqNCf7SyOtu2+BZX/
45odgGLE7z5WJHNVmmLB1RPEoW9VLSEeYiTR5U6ecskU/rfewteEhf1Sl5OTozbFBTk4Dv00yfln
t5Tf8GZ9LqWNu8C7ypj+k8N4Hy68XGnASrlA0dAvIMnl6LIMbZ267pVbcbGzd/FIOAk6EhrcT7rZ
68IxrWLryeOc8KsOBB6sPJnOfj0NVsCTZ9RjDmlggIoCwS+9TpmCBytnHgotS6MlkkYx1mHXuiJK
g2GPHGvLUlfOXPhAyUiFQITH7jQaZPGXddlXgdbxnfXf8rmVP/f+kLfdjLzdF/RprqHIWIOhvzHc
v3Gse1XQgCTV75vcFQY8Egb1KrM4aKLSaFJzE4hOfOxu/+Wdf/CHNeYtmSwvq2TCw2MRpAr0eAyc
TrMSFuqbHhh77qQHrRWAliHfUNYS7BJ1V/K3tg0c/S/aG8hfampB/ZpQ2d7kQML8pFQH3lEGU7XX
J7OxkWvAXFcN/lgts4zrBr2kB4H5D6FhNR/CTkCRYyeE/jk88zVsjoFUb0ZLFK779di/Jj4Zv1XL
xN8+XumtSVz+/s5ZpUbtVCkCW+/SByw5Cl5+dpdm5unj8bd+/SoY9NY6vO1rGbul5eDM4NVbD2Kq
nbC5NfoqFEiIt3gu8DZx6ncUartBrqaoncQS7Bji1gdWoSAbOClbkPPEKN8Ev5AU2hdZ++Prx4uz
tfirUFDmYlrAywiJYSvbW3/q3OOYV4DnJZJfdb3ma2rDBLQ8wPenKHclhTJoiAGwOeyKjMnrzHON
mrMED3IB+uzjBowisZihjFBX2R57xMYKrakLVSeCIhkASm0KExXKxwVjvACDd7b3cnz/IcysYXOB
W5JBuDWLvWa54UkABdKSxEJ3t2nVq0PaTlcluHxNWOin9azGxGExWt2nuHLweFBQ6n6Golx3nTGt
wXPVlDtLVmoci1M5vrLR8YqwzLoAQi3L7Pz1scVewvufFmzlzmW/CD9NJxETSNTdTNanv4jRvRu1
EOpzAoNe5OkZnVFQEm6q/PTxRzeccI2pA6nDZCSkdGLpTMttUFE5h9M8TXuNZFvjr5zcFpQv2s8Z
6vEFqtjStezbUHqVe7zu96/cHBoOwKJILJorZjzO+p2JfKfde4vf2pLVcd/Rjs7kAjUz3ltSLqDG
MucgRWl7pEdQmx8EruXa28VobnjkGj5XWpLbvsHnKIXCQziaCZSijhaQFu0E3TmVNnZkDZ9bBg2N
nRnNGLQpx1Mme31mLZn+/ng//qut/MGK17yFEs/AdJSSx40dwoG5JztVUV9+t6UJx6QP5UDvDGlv
Fg19dgXFZG+5DqbO13SG1YIrKDQYL5+20CNOfGgxg8g0Mr1OrnOXNaMht1nZakl5DEL9FmVO/5+k
CK5jDeJrcF1m/K7xjQdVyKrsjmDF7CM9JlAc98ed+8mGPa+RdO3cUGvAuBT7LAk7VZ4S34ViOMvP
OXGhvTM/BIs8ZP5e+WTTGlbuj8TR6FSjnoraW8HjsnDr5pgPWduG/uLMeZSRwkkgW54HC8j2dTNH
NlnQL8fdqnmdCpKj6WxyE7uD6tgy/lW4KFGoqNBpj3IpB7gvz0EMjavnHmfn1uircMHQcgGUXMrj
btInHNRvBe13yoEbQ68BcmgrDsaFoc5b8tkeQbA0Rn0/7eG3yWX+f/DaNUCOu3Vn6YJUEj1scjhK
W1TqGzgOQRojwf7bhUPmeF+4yrQTJoImyQ3EgMQUuql2Rehwx3Wg0Zp77JAtPfFOOg3AT1dkhJlb
vdj5h+tLcXAI/8ISs0DQHVl2E02gmOQ7B8FG7Fwj7nQGNJyTSRY3ujt7SfmWzXMaNoTt2fLWDvDf
s/msES4Pcnr5wPDTwzaHqIlc1yDE14i74lJmVAtn4Fbqwccof1YLdK49+fPjqLz12y9/f3cTKYXx
3UDjWj9KBg1tpaeDU7p7jdWXFfiT8axuCqhgEk9oDfV5mZrPKA4VaTiDUvbQgGLtaCsVXBd916g7
lvW5WJhApjdS8qPD66MbFb6CTX68TP89Xf1pJqvwgD5RYGJBZRErAonLo8PqoYw8wFFfPLClPFRz
aeldWZnafHV0lqtjuZD6IeeIXAeohoBahQGkA2l0ZaUTGTXoOoRe5JjDVtJKgioVKf0B2ko9hHYL
O+01OG3twCrwOClRGU0Yi43J3i7GfzEfocYuTPPxuvvgGs03q2RZspqIuEBj0AK9J06GiBLH7Gkb
bBjpGtDX+GMA1Clq7b2hIPJFxnNTpsTfOfq2Rl9VGYNiVBBxcVm8oLQI3qWgvgXfbr73oLs1/Co6
WHD74ai73JbdXP2cWo2aFurg7h7rw0Z4WxPhCZiSGaeZ4cyiIpy6C36gFEHoJRBd/tj6t6Zw+fu7
IAFyafQbccPjJEUeEk5gJfqWtklx1TMop6soYQWU94reYAMq1d34KTOR4KbegbRu/fhVotFCU8md
Tc/QwOab22U25Rkbfh32iq8he1CeK2uAomncejQ9JE7ADnJxr7yI05X3yh6aNKaG7figCEzBVJ1X
KiRNnanbgg3834+3d8OC/gdoZ82Cjju89Q2kG5+pEu6TIDb7CXI9Ve8cwhul9v/RU64GINELBGit
xXckcyUYQ90G3MhLVVBkdin7NQQq+2sQkzfufHNj59foO4DhABHA2RxPQZp2UeWBARwps6a/Pl63
jdi6xt05Y1ejVoFXTGgedjLUQ8/8iC5L8A8XDX2xAFi8ffylrR26/P2dA6KtFnelVOOuXGTmIUNG
8zcHkvYpKXh9nROugXgF4yLpWoL3TIcPNww1STwLesXOa+zWBFYuXsu2t5VLMIGpZjpKxyl5ALmZ
/Fsi1985o7dMbOXoaD/JOFRDGbY7F2hk52r5N20IpSFbWitu1KLK5H7S+CHhAmjSnhT0lhmsUoNS
5j4MyyJ8KfqZt82DKcVhwaGIfDhX14VgfxUJIA8og6yeUDPjXvDZrwZ6aku2B+fd8JQ1PC+gtIIl
I4NdBi/9JKnyzkPKiuPH1rtR71vD89K+mse69vzY1mKIBnCb3nIaeCfIZw9HbYLkFMgkv85V1lR2
PuW5rcH3DdhLW9ooTbNmPoD7NAPBLiAle1JFGwa9prMDy9gA8nrlxxLOeOHdePaLsoyyWV7nj2Tl
8iVVbMnV6MeaZfamzbMWIjh0j51ta8Mvf38XUJIymb3Bq2nsNkV7KkaAyMXkdqePN3xr9JW3t6B0
h1ZvSeNLy2QXkmz0XmaIHe91IW2Nv/L0ogXBrKMwfuo/0UVUD3SRzXV1gP/uwe9WBgiO3ktVjjRT
jxyoKfqrvwgdX7cwKy9GwR4MQBqZzpQt+Z1XZBl66Ru+89M3/GwNuxubefbqEXV1t2+qJcqTYpFA
3jULnIFSy07CNcHXdCTmx8fT2WhY4GsIXpLwbFg86cfFkDUSuPYBzAwosjpjeKlX3Q+NrCC3QCDR
2B9af4AEBphgIRd0aLKBjiGF+kJ/JCnuSmEwEW6jnIOwHImBhpRskrtgekLXqH8rK5P++vhHbxjP
GtKX5uBCgqKqH08CT4nh3NaFCXmT2ysT/jWqry/xEFa5E0KDyfWh83oaOXU9H677+au4QHLqNAvD
li4TGc/ocKoeWVVcJ1/D11R45SQFmJ1cEoN9pjtAmcHc1gseaIoy36ND2zim1wrIU4treddQgkJb
8dkOFBA2kt1z3b8kNRCKFR3Jqd19Md+I02ugnz8A5MRF7cegvPFvpsEh0ZzQ6iwxq53cZuP8XzPi
jTneZjQ43QEPDioR0bpovwZu0nSRX+eg+KMu7/eOna1vrQJID5Kbfqh8L65ZORykW7HIrYi99yFU
8EOOvt2xso1lW8P/uDJJPieCxP2yGDwygPvDhDLoUz9qTdmP18XDNQ4Qku5m7C/mNuER+Qx1jOSQ
Av2xM4kNT19DAKvBRYtU77uxU0kZpZSLA/bmOmgwX3PfOZmuURL18NsvzHQ2cdmhrLo96qSNjV7D
/8p+Vj0HBCGG/FUNQhH72LvjdIBaBB5694jntxbo8vd3Z13plKKHrA/BxXumr+jebyKR+M3rVZHK
XWUBVqYFrRrXi7nOx9eWlvl9MVd7SnEbh92a626sZTEvTe/FMtBZuLQGVUbTO8kQOr1yX9y0G0c0
qDvJTqvk1lqtsvzMJ8zm44TvTRMgFXSoIjyTmx3AwNZ2r/x6YhQqlLnx4sJk5ZFyeteV7DSx1IZC
AL56zY6wNS7QGiVlObde3Dmqe7bQNf7M+mmvRvrnmMHWYEDdCBKICnOwpc3u58yRd27j2SpEV9Ee
+ufPu8DWiMAFXRczVG0I0m5Fn5Q25X3LCfl+3fpcduedP6SDHFvkLW4MifbyVKHWdfDSYk+DYWt9
Ln9/N7qPlMATwIrEc18vpzIIyj4ctU1uITaCBo/rprB2aSvBTeYNbjyVXnLg0E+7W+h4nXYeW4MA
BdOqB7rBQ6chbb8qZ6lf0a63WyrdWiHy+wrJqWHN2CTwMTZpaJOx/jBBDA5NgLm7c6368zsnW2sY
C5bjYltP2GKnFa8NctJoHjsVcmca75zMryG55ha3fTsWr4Nv95CmWzNb+bdwStVmFWJhBu0QEuqu
Yz8C65k0miFeNx8/3vw/RxEI8fy+fintHQX6Lxx41rc3njdlRwedN6dpUfpYj2bYKfj/OfayNU5w
yXIP1wnHjb0CEo3npYLQLRrH66E4JoOouyNIFXICQuBLAvzx1DYcfw37K8CMN7Z17cYZFDVROgKb
lxlSfbpu9JXjL0KM0lUX8v+5V5+b3vHeSmunHZvb+u0rxx+ySoEHLiOxJwZ97Fj6A7Kcy87CbO35
5aPvogrrOtKj/xc+04g2nl0nOFd1saAvUcgHkEhdRxjP5Oo072p0UZBKkVhXFPWzzjYXKvS9Qrf/
/wP97wsbkyvnd2TtVuDxJfHsK/WvSyeGmqo0Ni8HMHWUffE561BOuGFzMc7hrK3FFbdzsuU5qfty
PNg00e5nNoFLM7K6rsYjOFxnwBNxI04i0LlANSLvWdd/DdC36Ybc5nQ8uM6QhzOoFUyauhGV6IOY
8m+9tneJSKq7KfCTR+kP9hFaSn1UazFGzZjOoZZdgYOt9UJHtlOIdqLbOeu/eZ07h3WgiqhIxy7i
zP5sCwcSippOt3wJGkDym3vUdeZDgGesQ1Ik54kOaegUThfyqkkgpybIsQ6g4tjYMmqAxh37+mvD
XOdUFO0/oz/NoLov0JPoqMdsWn7VXXIRAvTemNW/oHL5lRn31ZCJRwUZlnB0zRR5LuVRY6ZPdU9A
w+bR6uSgAZoR6N8C5ltHKme3Y+N84amvD/XIv0Bx1YQ61w9D5z0VHnstWxClMIIktGw5i7ToIMbM
3SlSjf2xqLm7ddz5L4kWyaMIINZpvPpVlsVbGhSfR/z/CLlVfZjJPMatqYOoK61fh4UdIFTnFE3o
Z5N9U6YnsaI4UXI13M8Je06y2blJwWWMGr4fEu4+5sFQhiDpfq0hhRo1i1R4Ve26gxTMCftRO6dG
2Z/NAHbojLpNOLjcAMGibodgzsJMgCCu93/kLJlA705+NQl9dGnFHpxmuEWGlIGZzAf4I/N/ucTp
QBBTlrEZg7uknW/LIbiFsvdPVi7/OD290UXlxzM1Msx4CYXvZCGHGYlpiL6sBlNsxkinxXedS+8w
jNSGXQKWOmgl5TeVAG86CvvsDEGW6jad+/TgZdl89P3im8jST33dy5Abj4WMQYaDkvTfKaVFmJNS
PQ6qfQI5VA4MJavCwogubPAIHYq8+wcMTfZg2nI8itJ9bcU4R9i2GUKbxRDaoJnPcz8keCDs5cEf
yvLg4eIYmty8ETY8d4n+zBwPkGSDGi38SOItF4CJQabPCpqWeJ7uiwNbwIntghw4Vot59kArFjYa
bHVNunRhKzzziVp9D6f6JVr3LJSQkb60+I+QigpdPyBHp6/HkNTmpaQVbmde+3Ng7Dv6zlAWGlgT
gQwVfMMEuzgo+W2sq/5Yu4V3bFEAiTKaNiGdir87EkAv1hlQx+mWsPcqA6erf9EGt0igoB809R7H
UkLLcVxurBrrKBDFJ0aDE5huirtFExUxH5XJZHTubFouZ730n4s+fVoc+rRwuA0e/uu4cRDw3K7+
x1ODD8hzrU9NL5HbNixiwgQnh6fDwXPyJZpKoJfaVjkRL5efhoxFiD5SsPKL4ovp3NdMBI8tseZY
QWczTBGeosEFaGTqgV7vlaEnnjT/9HrKgbnVwMa0GYMwEB2jEiwn4TLUKiIW3UiSWHL22yw9NJam
J2MHG3mQGLjpPK6hdGrdyKnoQ8XTNCy5+NlY/ma6BN0nIOqGpQxDOIJcJvYoSGEDOWfPKFax23Zw
+izULlpHWj9wv3pA/37VSQ5BTC/xwD+iO509BlB9pBFre/JXxsq8B1rK8HvbS32bDX5+6gEledId
os3gmmqMBEUNOxJgfE7D0eHqBPdXNvLd0XnLR8hxC+VrhW0gOi69mZ5bMMveul3jnntIlZxGP6c4
cTh+RbIMy20xX7TiEw8BdAaE4oZTap6ZLbSOggR9cgQQSdT1Wtt8cluNWmOmWEZDfwJGKQQ7bfDg
DnXx75Km7M60wGyEfSOauIHA5IHis1k4cD+9YwPJzqMhYgg9XMm/OD71vlXp2N+h76D6N0g79ahl
y549JfMFWtie96iC3j7UPrLZSLK2eqRSOf9QO40vqp4Edlc6n9mSFfEEGRaFM47ld70FBD2s29re
C130zX0LETBI8TBeOaEhvv8pEGY69342lyfl9P45WIw9k6FfXkYZDK8G8sefHIum+BCijzkPKzUn
B00uWhatZUt11ER2vwSYzocwzeYW3PkWJIPzkDw7l95dRIiHdGI/OwMIStX1VeSVQR62pv1pk256
KtoZLSF+P4TEdfWXFvpxt+AJukeXqA19MseSk69J6T9LGFAI8j+NwwtzgjpbfWiH7s0hGTmA4gY1
7x72x2T915I6PxcY0h1V/eOQ10BOgdT5pXATGAkX2S00OJIQUjjk2LqeG1YWzR4I40+sELcJI2/o
Gh1OsgJbcmZre5v1og27ieVR30G5tezwJo9G9BlhN9NfgP+mBwaMa4Qj73ufZ58LB1VrrkUbASjs
3VmqIfkp+RL5rHnMGwhaVk0HEH+NxyrVuQ+MkwZnOZy1g87lTSPKBwNZUvSiJC+zYRUEq8mRosR/
MEPLcICPOiJLZkPS1z97FaBV1/I8Guw4IqhXBuc/LiGl08eV32RRwzsnhJDqQ7kYFSVF6UR4MnfC
JUB/WtX4r1lp+2hxkV40w1zdNGn3HS/DEKRSePCskJ2E1jfxxJH4d7JfoowxGU0QXTsAr/zSWvTF
5+UC0jO3/C6zEZLRjVHHNvfeQAJbhKnnlcAW1/QwsalGKTYYo8rRf5vE+wftkCrsC2sPgXbOnLUS
SvNFfjA5kIDgJXyrwI0UNiV5cj2/uUVjCOCjhtl7XpUSJ62fW5AF1V+VMBWmpsUpnf3p1DZt8UyB
bw0XM8eVqt3TiPMNGJPkfgQq9dc8LTrEIe+eAUxITw5p+anTJTsnKXFQe0NPTsBlVUayb8VJuQY6
kFDSUQdobGc5orzN28emcOAXXTbhia6ClkBxzxq/1meJnvtTtlzcBffCi9K5VeyLP7tdi54HsElG
rOjFE4xsPBDSyxs/8C5X96z+Z1y6/Ian9XIGEtUe7aT0d5enbSQaOXyRI/VvSZLJs82W5qYL2PLs
+oR+7sncPCXQ6c1DYpjzI8n65mn2aPIAXk5+coIu/atGn+8ZcnDJE1R3zcGg3vE5CdL6F3ga0mOV
dsu9DHxzB8pFBUahDs/NdVK1UeLmQRlqMiFCtHJ5bnwKGjpZV3ejHacexzJkxKfFDe5clbgxiH2m
4wTy5Udrs+kwBOVCERm74R62Tv7qVdG/qBb5TVvmyMRzf0Jrnm3hwjx9yz2dP5ulJMdqtBKdvX4Z
YVeQ9+U1qmK6b/w76SzsZArmwWTtfK/6NjkMPq9fRy+Tt2XD0iyULEUPDk7yT43K2uy0+E1xULmS
kS8SEqFBMz+AQ0yd/o+jK1uOFMeiX6QIscMrS27O9Fp2uf1C2K4qJAESCCSEvn6O52kierq60k6Q
7j0rwqASUN6haULfR+exCKeGs/Vzakn7LY1z38PW4ffURWGTopz2q0i34qEAIognw/SvK/pqnvXY
60NetKrpC8mOfO2n+ud7vklUeGGyyCQEoi05LY7Np2E2cLHFGjE7Ubpd4L4eMOx4SFhBkjcM/X0V
Rh5X62mM3yLq0zuLd7fOl0jdT3ada07WDSzHGDyuUOpXy0+anum3DDrBNKxNlpKnIkvS07ACPS69
LHBkdm0bvi18LeYTAnnQ+r6m69ag1HfgaE/Npr4s2EJ/pyvSjEoPA+lNiIxcRioGuA4nupVha7tH
4bfkCQyy+RO7lb5tQRLdDS5oP13YBr9DTovgjSedAuC7DyEaAJadk4+sxy/zMAd7KytCljX8EEUw
7DV3BftigbLTjQfTNDVqh0sQycSIJKw4S8g7egzbAftJ1//mUU/gg+gA2lwCm5Ch4Z2RbYlhPYrr
qO+Mu+AxH+ZLlKPwtAq1ZAktp6gV/2KIc3CUkx6Ow4FlfD+h8pLG5VIkmtXLjrQAzKnhNDdbUMAB
0SvWVSY2c3hCewEyRgw6neXfsEfX+91id9GehtYGpOSW248MHasPfbYm8LnPVqR3Xbyn/qAdCUTJ
MfexUu/xZJ+sj0Pz3wps3FVQlGBOUnJZxTmXqgjKjWTjAqlmiDtLokQN5Zb8x3g451kPi0zXYUVC
lflE6921Do9fj6/gmeAaQkIt02hXgKW/kMdgYdmfAYHqWwUzZaCuewgdRN3GrBgvselzeVFkzadS
jiRYq2Lys7+P2yDqYf9UxVUFMwZD7rSJn+IhgpMVLT9YGXyRrLg1s5XTsSF6ESBjB+JfilmO6ElI
IvDaeRR7c+AkCuKDTZ17RtwAib6gSgUlHSYz+rDRPxmLZsT4rg5T7Ej/JMgMlkY60ba10kHK0aI+
i7myoU31UQVTpL6oMCvFhBlFAVYPz6l5RmheJC69njjIoxnpNpfcBAHGuA3Bti97P7j8okkXjMd5
X2Z8CWLkwp1lMcTBuR2mNb8HDJDxoByWLSyqrdjIUpoIX1sJHVGKosZdKIb1c9R/2JTt8rYnyerv
w1SiQrz0lLH9K5KRYFVLchwIROogv/SdNHlZJMZBIYSmuhkefxzvTehWbAYUER592RM2nOaw7SBM
x5iAmsdtNDi7kDzcNkNIoBrFTYi3suMW97DdwCu++C6i5P2nJjs6mDDAME17EWHt3af40bQmQj4y
6Isy2Uje3qI9DoeaSZwbJ7X4zZYgxcceT7vY8FDxrkibXYuFAO1IpDrnkCLTrxY1L7ekH+mClnp0
PJU0T1aGn2lCHpEfgmI/ULRChVj6A8nxePtitmU6m2LD2zshJwQnv50OS7Cu/xae2K9VI0m53pC3
256EhCz8PlUkzC9hiHS/Cmp+Z0uMcZG7ov/LBzVZJiZv3I7JivSLfBjPcm3HoDHORhIlanoyb5nY
g+g1XCKcYbjNt72yS5dTVGkOWXdJkwjxxjHB/zQtws/Da8eoelr6Aqwp1s12OeBWxt4XRaYXN0F2
kl0MBi6BSIMeTeB4BTN7hsvP/GqXIf1NeGcZkJpwSSpLW5ARFTo8uuWATXrav71lUXwPapZNf1EU
Epi/CF3Hx1PoTWvCnBT8O/SD/AwS7Ic1jFBrVCZu9/Z+pvCPPYwOar9qSfOcPKJyWC913nLDMVJR
CSoehrkdl0EY416A+hsIk1MCHqNtkV29Y5bBUWA444/I9uj1e0cRQHPhspu+nCg4f4plOKPFMNHr
2Cgph7XK91btF5+vfYAvSvcDjKp8j8o93CJ/79tp2492lDu5DOne/547vnZPdtM2Ko3ZtumMZyea
yt3zgtXoM0lcE/hNbcdw7oN/0cTo38Xm+PfGAEPiEbvdkl11tgQDtu8NZ5EfjUlus4VP42ySVdHL
FHnnz7HutT3QuCXyhicmSJ5BORhgV/CKx5VJ0i1u0nDmpu43il0+wqv+gabZZf9LKeS+vxhETb4E
fNzHxzxKC2QiZgZJ7XYYUgqhE10QvtyzUd/Fq8x9HQRrxpt0c9NyTVLjeRWlMcnPQzimFLF4Kg+P
U2CxDBQAb7B5kGXzB4Zavz/pMmyqjielY9xBhg1XMOhrdFnctOId9rivakOGPmnazLOiWVelzBHA
nMFR3yY9nnrEvbKSTYuLm1zowjWwfMxYEhDqQEowClSXZgAMe4fJIGbXrsdKUQm9WV9TQ+K4gQiR
3Nt54PxYdLCjlIp7BqYSMsSlXCRNxR2m5mk9YS2Ml6ONFNvrASc+NrHMdfyOy9j3NeEu9EDLZPuP
RoRsTSrmUNZc9cN/QyK6N5iNVVCxXYX/MgaFWjlaI9Z6Zlk018xs0RM8DPPfn3+IuRf9kl2TMEb6
Oo1V954hWTYofZom/60x7fXZhSydar3PFmcvG0gwVcmwRP/g6t+SxoKD01jjW6BqYcQwHQEX7OSd
Q0zBeMhWI8RxWZKJX5APleJLQd2oCSvTqpUfVFaw1JcCrxFr7IKQoeefng521h2Sn3Dkpp1+MgXK
myqQQkF6807BVdTtiyOQVDgawUCxjoMNL1iEk6zWGX7ew4I4W4zg+aixP3GkRuEBRD0KcrBn/zZZ
wVAQj40/LQmPXfKhezgdHyNEEbpDjIid/gUa1SDrAJUh+6DSfDXPmVCQISUJcpd+DSIR+jR0sEI1
thgGcdYzEiz/BEmXB5cCCckwPgVjL95Rrz2MB5zPKSBHLUNE0eOFVA3pBI1rsRnVPeACQ1W1ICRX
skScKnLlMYCA8L+2kK1u1Y5aC7wYhSjmb6miVJ28y7iDsUV5dYcQRRf9nIQ7G6sU15cucalPvCww
beLiFkpsT1g3Q/wfrQA5cxgBJj5golPdQQNiWkuzOrXXcwp9/JlhWgwuMZHZfFFAVuPLGPLghM7r
5Togilae1SBx9pgw8lg/Zzg5m0gGKBaapyQC6aCSVp5WvfQZ9NAqedl2P2FOH1SfAmBJVsAdvW3b
UoiwX2tIjxJArdug9Z81MZTU+G3y9gnNdYAKpYqTF4VIAYUrBChnAxVHFxxAnK44FeEdEzWy0/hy
2fKpfee4TtmtR6NtjOWUz1mJhGRf3CcFnyH+3oPJlFOR2zrqwu0OfRrbWK5qU6d5KYI/QMTpI8Dt
7D0cd5Xi8tzmxvWzRZr9MPunnyFXlTuTkEHxFKh0Jtfiic37psp2ygAe87hHMWnCnoskjRDwQvfv
TObdO64VeyfQiferJQHFiMvlfJy8nzFPisW3WKARYyjGoDuEhGVNigyvG91Uu5Y4lfD2xjjz0Vi2
kjsdbIL+4I89a/TQii8xb8BI+n3Nrkwh8aXihiSAD1tHm7GlZsEdW9AGBmjzNgahNFiKdPI2LMAu
WgvRZyO0IE22LvrS43sF+ZBrioenLcDYLwIdtAiSzQ5z4jbs1ijpgedpMQ97FM6vbT/6QwKMQl76
tkPKfGAMkKWYhO9FZ7w8LPM4gHlgSx5iKXDAhdHea3ZMPPl+Sj1WsacpHudLErTYixUVv4hq0TxC
uHhs5UrOjoR4DItc3rp+S1AWkuawNC5bZnHmyfA+5mAQOhvQT7RCmeNmYbn+ObJfhXBJ7UF+3yVe
iWuIvxdnzcRestlFT+gaaT+oVv/klLPKbrEzZYFQ+9O8WxqVuAA34L9bgUOCZEhQjnBJgUN77X0M
jpjR1CCibLZXL8LsS6caB04/JYeii5evYZXLh5lld1ljtv4ZshxIvMvDFU5WbECly6W7ZVhSPhGk
G+LMdJseDvsywoeMSNEuqsJsnfa687BpYWidTVzuNgl9Oe8BY2fD8yFvpG7ddlYtddsB6/y38PxV
8Fg38NlF90Hqh7wK4MVqJgjrMQliXztkk1pp42GBzEq8byHw4X17yX3Xv7soGupiRQRVl1v2gsxo
+W8CB/Od+zX8IweP4dUNtMeVlOiazsuAHWmw+sw2+rzmBCQvj75DXNQ3SNPAOfN4/x31XFdUFwty
HWJTD1E0oXVpLKpgI+1rlPGf9tt+943eDRIPGeKowBrZ0hMgS9mQTqdhiAoAC6jexceNDw6LWlPI
9mOiewsycMsPjnoO8IgPB9y/6zvMSJhfoOm/73x7ylxCG+rQqZAQ35d2NDDnD5n9oH1Hrha/tn6l
291A9+1kjNSmgWOAgClCG97fHwHiV4hQ8WaBpbBZFnSarblKDikhdC4TmWffcAunBbpHtTrgjIkb
TWJzNSjPOc+ZKg4rn6EckVlcgYfEn26H/tLzlFxSky9nsG/BaR8RxeUwaSFlx6V1OOTtazoV5lzQ
IMVrmWApT5PiGx3aMitx9/r3nkQezXCo5sAf9n8iicMqkFheMhAcZYEI6xIUpMfEsJLaY5o4Uobl
dI2m5TGlsTgvxi8ogHF4G0kfP0gUSw3g2fLpiAIxV45IBR0hhFD+GSN8Ukt84sZsljFs7YQ8ynm2
d3nRRe+GGXPHsGRVbiSi3PoVC3QopPv2ud9OEr01VxKSrzEQ2Zu1rfsll+4pj6mBqR/Ul+KOYwdC
FxTHZ3qhQ9Kd92Saq1yP82Ga5+kd6H7+uCdMvYP0WeI6twnuFRRo1qle07GZE7vQX0qMeJao1cMx
z6K8QXwIqyHhlkgcTXLdYJiKG0vm6HkdkqKGdVNemDAeM2fBSyGzAAk5P3hGu8ygcmJXTz6M7tep
M/U4bP09QEl5ZIEM6qBwnx2mghua69mj721Uw2dgTkyHrhklVhsZkKLKZvbV7tE9W2bsMEEfVb1y
fTWgOOonlLs7xmE71noVvUFreQakWLYAFoGp72A2aFhgoSMbvsY6jlnyvc2E3YqhDy9rm24hYOcf
0H8L20MI4XLNQcjho/E2razR4o9OmS/TaO3fNh3iXALDdI6ytf3LRLDcIcxhuszsh4GD4yN+y3YX
gSeyWOWrbOqQydxugb+5nwbfxA3QjWDtfKYyit+TJJsMdklY9qssQm2G4+GvQKiXMcHQXOVAiwBy
89miOEqAd8kcjpdykojQK7sIYV5lMM0GkRgD4p930+k/6Jnwd6EVfT07lRowfQtq6AG8nHUetWiu
9uGB2eGcU7O+kJQWb8HeLV9cgGubMZ7WOSKfjpsfCYx9XN+UwcsIl6K8G2OSnUcjGB6SFQRHD0jm
JS6iAZ+QoOdywH8aGg89N+2Qgt7L1dJ0YfeCXKnisBEX7yAC8+wiWVEAjCAianJE136oOEDuGcq5
qgRIJSIqMnKPF12XGaD8bx8T+jLLKD3FBAeh3rbiYtEDcVixyN/5iGQ3wH7LTe0LSKawP6GwtasQ
2+Y/gc6xhhorHmk0vI5jMFycmHtw5cv2oefhCT55sFyTRlkWtDZHJYk9YyLbRdkFPj0IH78qnAul
iOb2pA0OLFPY8D82jMHr3m8Ege1T/57GYjjKIQgwGYPVgABt/2wpjf7RNP+7IroZzMU8Z/VPtgJY
nQLceiHGg5F0uQ1Bsh0SdFRVRTJG9wYnPG4n1dGTEMtQQzADu9NQpNMx/yndkFSoO488tzMkIt1H
AZDryfIUOc2z6T9ctNqjtMn+km/pdPHBShoh+fRQTAupd0VhVO6Lul+4bzLFITMqxDu6htoSQg9e
5wQva8gdgGGGuTqMRPYAiaE7tGzrbkNbfGVpJJ8y9QMyFeG83ZEuS+9604P4A27zFPNpO1hhgfFz
Go2VwsjdsG7CN5sOCXJmY5yDwOiAqMF0tTSINlj+wBMV3pOiIAeT8qEWhYMgGhPxpUiCFMUEmX8L
wM5hmxP5lSGy/W1iuUIbL2kitJ/VY1iM1zBA2gH+kqj7lnnuYRWPPq2Y5L3ahqeR7vGDCFGso4E1
XUEXJI0eN3aKkzZ5Q8dS8ZH4pb3fe5CTI5/VGS5Kf0NlNbtAeRk0lMoGEpPsUWAWbAhR9hhI3I5l
qGEFphK0ijLtfyN6kK/KOvVHaQAtLhbAXGSvASVa1vhYBs2mQf9JtpoD9uL2io0zOy1AGA94L3D3
A4g6z2zb/7rZIDxR++RuG0FjC4n7nHYxRAGzSc/JsEswJvxg53046FFHhxiirXe+rACeRP4Wp31x
gu3I3UOnX9S+16KcDXQ3UCmAtUEqZn6wUBxibtztDUCkuu8jsZxI3vV3wClYuZhhwho9DXgfkAan
oGaulsKCcUh9V4+oPPtv1qBGNFdDHbYYgBBIEFTbDkyB4Xa5pkHxOiDbGwKcRV8JiISXzqK0swQU
aK4hK8TVTf4z04wg0KX9l+1Bo3Q0PAdR4BEZBq6DhDQpRx+MB6g/gNJ7zGGMLQfHW3fSqf2cp2IG
nLeEFTir7ej9lN7Dw0GAg/V2OHkVk0b79BsvjUCOspuuxULNCfvXhlGiH45Al+MXAjrqDCc86IMh
e+8T1Hy28K5jdUCVog3hOd7prs/B8ENs7KBNnNskMI3ElC1W/V/jGC5litH0XGCNrQywgy9gR6CL
0YXwnvV5/7b/eNMZRRxL2y/kDitHfk4wEz9ttgvOGgfTAd2cUNMQLJo3uxbiaYDd9T1zhj8OHB2Y
+kdx1XazPIMOH25czw9BYeF3mv3vGYNAA4Szq0adkNPaFvdLuhcHSGW+Dc+2mnYDeyOYOh56xLMd
eg0u02WDvThQBCfO4vcuwKvfLsaGiIHpxxqk91TneYR7iK3DXwiv9JEl4KhIvq6nnWy4JmBo7FoM
uBAM+D9GDWmE6AORXXheyHLzQvz1EziwQDHZbDGC1NJwHQ4B6ExMIkLgdMdmAL9fd6YRFFADgBiB
JZbJhy2NAE13qa2g3lqA00VZxQM5XWWb6KsWQ3venXVHanNkx0sGjx0cwlcY7aYyj9FiH6Shq2xH
giM2EfrocxQIbUmaTmUGEOF9E6Cjs0GS2jH52+9h/51Rh1CcwsbdHZ23HNjI8gRVS1amQ8vrrE3+
Rg5RSmmY+ePScVeLFcfckA8YSuW6HDx1+hC3xX9TDkWSFsVWEexagLIm82B+flLH5e+cK3rIEQD1
nI9tcVt8qqt0XUG4cZ9cip3+l2BVAja6AGBoxzOF/7laCL9HfiQmzGBa62jcAIwiwRXTmXwfc4yz
xutfGphj7TagWBDv+7qVfPxEBqJ6yKeuLX1u3ZvoEegbRBG/9DtR5yHv/4ap7TB4p6+iSMImi1wE
DUo+19EEJGcJFW3CCUo8idibq2vNiSA5/Emiha5GnrTAlYVXbaPdDgkHDhNrETCTsiLCj4M1A+xq
X6WTZaeiDwPcLmF/jYgDzBLgHqc0QOxaIv4uAbFVIvLuOaA4PxFYBW1d6zJz8PB/1IvS4EjRUVd7
SJPOI3QMFaDWtJTDqC7LT+LUMjno+cC5lECa5VlugzlKgfaIRU+w8UjkuzDKnpEnR6AbkfrOJTG9
rs52H2FY4I/aGXCbRhC6jLv2sPVp+2ZGeHHaliGgLVnXJ4Nr/NKR8WMuwO2uq4fvgg94szwd6mlO
UhAw+XA3kPArdcnvKAXb47okKIMQylQIDpqiaCFZg/wZdwWZkMskA3uhcZQ+wD2f3WzShzcUwrOK
r/RpEak9x1AZ1rwoVL3rWN6tFEBFbJwoYSo1qLu3wDk6aNHjfgxxTw5pWYBGg0CCyjOwXSiFAkQk
RgFW1C5bbENjqAokmkLTTX60AjoEaN1o2UF6UnZQSJQW9oiKwP+OQXLsbgs3xVXgEnwQaZ+cmGu3
d6oQUwS2I1APPy2wpdGjTXE4jQAyp8T414xybGidDRugIFRfIbwrHiEegwgjCDUCD9vt5PF6X0Dg
7Y9I0mBQTtIDtAz6Jrv2nxVB9wtSnKTODC5DGwbijqF2CUQjcua61elnjtjKapmQCr4y4g7ANtsr
SMugjBPwajwgX90CwM9uClu966RCJJF0I+RSSFeFEOPL4Id9Bo02n5npeJWw9YlrfGGCjq/9tsZH
waGSx1Ew/OQCfoK/EFWakrt8xDYF+h9W+xieLffBf6QbJrXrkc1sqPBbG0D7JjFEn+Lrh3GtUDUf
4apPP/Jt/orBtd7nqRgxgE53aRbcG410pmRy5dBPr3vknzyyyOpwg8QlyvUhI+vvJaOvM7XI5HIY
M3ZPHqfdw7g0SBDZhTT3eKQiMANRVCUq/Sv1zI86J0EVRwDCUeq4lhKyyKNY2G10/He2YTXydprL
LE7VX4oWxitmX/RgQodxH+XziOUXot73HCbXX9INK4XStcB61sPYb3Gn/Q6WdTnms51PycCLBoxK
cnK6yKueQIQBwSYk5ZXvPf+j+ITMZM82UsXgG49kBUTqdWeCe7qCLdXYeP6BVp9u84ipQNIo7cuW
bFNd/F8uFkFdxVar0YrYa1BOcVpDNhYC/0g6YKpTtn4UNAcfvBqsB7u0zxQqwk/k2w2futM/V71N
73QH1A0CwJZcdjVGGG52aDNtsMR/CzSP/FOdQveXgioYF1hq34IRBgwcMgRl9GQxIa1x1qtDW7Qx
aH2LmIWISPdpUWl1ytEZhty4bD/HzEKnk/rFPa1TOoOo3+bDFvf9sfUdrTBXDldAneFNuI2f9k2P
GLH7BapmxKvLQxC16T8oHPh57UF0iXTSr7bg5iRIBhmKxNGq+yJ6UhjlL26Bf3Rb1FbHfrS/0o3u
gCjxd9V5gleVQNX/ppOd/QG7iCgQMRYUQCYC7n+DspGvaMic3ihLiiYysaiNItsdpXRaS7X1vpy6
afljCz/pMl3pHhyinUMyhkJY75sFKlUEj/V8HstOttkJ3o7lG40hQG3xdfZYorGMYZJgN6xm5I6g
xPIKTHKAYE2sIWTdvgg/9wIJmJCrig0hTj1/aFNQirh1JsgsMHDes3wNjyNyiJ+7eaFZnSAaGYiS
AM6BbTcscyaHN6iRZgluPluxjO+Iu7vuXtGiAsSjCsg1ermdQKSpT9fR4U0V1Nw4lAZY7jyksUiV
BJpagYaEHjudx2xrxmQvQIUk2XwXjyu2FpB3QVfSeWVgdRgthoaJoVureZzj/Y1umHnLwgVdVu0A
bZp+HzEUMrxqaxVPfQRQNxHxIQg3a7Cc9OobytZs/oltDrEGTJlhFd02g0Kibk1V3cuVNx5zIKCf
YcWmgKHYnObYqMd2SbIGTGN0r0ZwWOfWZ0VWTRAmpDdDAUxjNEXI30GlkhalXor+UsgOD7CLwAo0
qbQAwyJUEgoMzBt4a7yw5D8BAHB87lsG1FRLfCnVAtzH1vMwJaqGbdHmhw3Np+bwM+k9LoGKi2bW
kX6E0L04r0uXqVo67ccKyhdS1CIgoIhDy4cI4+TKP2OUuiTlhAFcNvuQuw3iFr/DQiDSpThnnKcZ
Ikphi8UvZJjaucXxpovoG9LStX/igMf2EjKeML7bc5WGFSRmsW3QytaOlc0E8K1VrcKA5dMj5G+A
fv09N73SJ0jsB1cCUMPvqcU57uo0VVH7uqpwaV+czHf1HxOjjUaIFLZBHFIJ1vAdHKszx4xjGFrR
PL/P4ih9H+Z1ayV/E90wPyrE+vzikmVDSYDa32vC8SlxrmJUSnKWjfUYKMDa0ez0G3iiiNdAPbU/
WzShTNW4r+x9EUHYVjP6aexl3pjeazq6DNR2sS3iGzRvHD9lQUanh6il7XDcoANDBP1CBvAHaQrJ
Jkolf4iSLcxxmbbuR869Y2pHW+bkX2O3069N9fzIyBzXQTiHSM9dn/uR4SfpqDi1hRxrxOysvzLI
Q+s1mJ+wcLu7FBEvjY7dgoFjeRK9aiFMzzsHY0AiD84IWkpoXWu0GwOFxQetgB+re+8CDBT9uKPt
D62pDy6Zgr3ExAbMGbxxA0bb/Zfs9gkXYn/ioY1+LXHiLrHt8ocFZQow781QNPl2PnZTgiPXROur
B8QGQtp9GAoBWNdDmCzZxuoc9CtkmY6ULA/FsUdw08+MiMy3XqkX8FAYN2PbP7mATDX0CPaQZ8zX
blDktsUTlBoJrN6bhZ2SOMhOME2oAxWiRWNtFmN2zXS436/YLx66Yt22ppiz4D9QlRQnrAKNFbbT
/L6K3Z4nqEEQDEnm+QqdJNGVhLI6rDCgq1qYJW9Ijo0AThgcduUwt90HJJ76yntsfVAUBdt9Ee8z
hPfO6L+cAjIPoKwMKlPkPIDZZYChYODaQcQTOFwTxbIdoiUJHwqwGcAp8UCBn7UvXbKsjVXo24Fv
Job2fxC/QjN3Z53u41nvU/KnVyGGwlBOD3Jn07WFFuslTWh6FzKLW2MLhwWXGhaWMrDxxA6KxxMS
9UJ7QNs3FjbI6FBWjWxhjP/g4T5cFvZYq3Ll77Sz/iPWgLTKZN8LVyKYs60FaLwzLsOlwa7yloRp
O9c6NaioQ+fel+4hyZmmNXiJMXliPzJZHbgEebUZlNRJR/O3DKj8MeQooNtX/twW5APxJz0ouZ4d
kKV7PyrMH3732TlGqO0BJ+M5g+ytRpxj21Agl9jyFL489ZBpcY2spI2gEBAKuUHARvl6h00Ctogg
S7CxRp+Kc8j6VTgclV2mUsTLYxErU/tJiDq1BoE3Jr95iYl5LrrhIvIsreY13WuyLhlMPNN9bsIb
hEPNNETy5Nf+pNlWiwzCP6WX6B45JY9SQkyNErK3gY0xgnpV8Bt1a587uP4ytlNeEcugkMqSX+A5
t4YgULNB9/onhEW3dPHHxMjsnJDpuibpaw5hK1KXnAbVw2543ndg0BJeIt2F5d4G+hQBY2qN6eo8
Ek2yDb8M6b80o5jOQIiggQV4KTuHCbu2CwRX8KLdwD9nZTcH9JxPO3rScNStJTjCrEYuSQziKm7a
iK8Y9cjjjw4Vune8YvAlR/N8NhNjv3iq7iO/mgpFuH0VRJ3AfKKeWgezl+oY+FB886UD1gp6ZGFj
KeaYN/EMWd+MGw60VhcdluXn9El6ym+YcD7HmAM3w63SgL2zUKEtGZBo7GlRPxHcVoDf49ZepI5v
k9o+84BPdVfs/xVQCTIQp+Cmu+jMCw+Ub8uSg2QaBo55Am4R87nawQqfQcJHjc/Z/zg7s97GlTTb
/pXGeWc1ySAZ5EVXPYiaZ8/DC2FnOjkE55n89Xcp63RXV+KeOhcFJAQrZcm2FIz4hr3Xl626FjOW
GEr53ctpbMkR7w/YXnGAdlXeMSihfXTChGpXP8ZL+C/dMhqsCZWqd0qKaeZit0LvufPs51KkDJUg
aerWqGeOvW6UT5pMT+6UhT4aK49B047+NjlD+Rm54UBUlhsn2tdpcsQ7wV5IS/ooC5vKsEaoOAVT
sjYDxP0tNoCpSV8arxqv+H5oHqNd8EcntPej6I2t8MT0PrD7P9JEC5dJRd3ei81Lh6uKNtigL1pL
VrSlYxOBZYmDqIo+CLAxgoVNFN/Xmm7gSEPy3+QyGv0hR9Z8oKRAt7DuPls0i3sLO1/bW+46SEwE
VnV3lyC94Jhzn4hdkYtoCNHTmGtd0ukPnanbWkPVfM9rc96WZrjD53ayyFu2hhml5wRBCXqwt6RQ
T3pQvqkiPORIhDYequITdOZuST26X7pdMb3x5hmbmYB6qWXtza9Tttq+Ul3RLfTJNk+FiWkxUlyl
MpsQ8KF5iI74xbkk2wprY2shypbCXE6pZ2+VNtjHypXFkc42UX7Utd9kqYc7rXGKH7PN+nBM1zlL
diQfy5SxRnod+arXLOqRXXlMh27+imWT1GCwKefRpHSQOHhBtHetJH7vc5gTecfIqSwXxWuWsCE6
UtE1s3/gXQgPkxzNH7T+x30RBek2J1tENgmzWwBD3LZjpHybMTHnhvYkP9K1d7GGbRFjRpguGoZ1
HmUfkOzocWa99+ZMzBEx9nUTtI2bnDJcLKnPIHX9RzZLqm1WNlTd/ahqA+FI4nnPY9bYT5LhvfGi
KsrpVGhZv/XoNMYbVVEPon2ux1fT8vJPFk6YHmQh5H0ow9FBaWhjpAvgtHXOgGXjRmc5BGPlHIGQ
GXc6yv3Cz7NxBEwU68PS9vIKA4GjfRYO43VHDBQT+VZoK9hNIrvGaRa9t+TU277v569mHqqj8lTS
LcnY3Zc+nkt9k0TTRJEhQRPb6/JqsmibxZB01Md6rAnEw4b1iALMs/0inw1kabT/iNWiyqZeUFdn
E5Xdo9IovIimTI/4FJodtRrUY3inTlVgaqdZMX2mjuIqwOxW5+PaCCJnWepaU/OeS/OeoNMZAe17
8ZuNcvqQWnqzi3N72piQrlHmtK44IeLN7kTn5ku3GjA3tIU4abU0joSo6BJiIAmoVxDHDHglsed7
zWNOgLuMjFtVT9fd8lqiV1T+UPbOsuna1J9Nk+ZCG9Owt6c3yyT/a8aqfY4jV1vbU3LzTQ3uXULm
S4ojaJYM2OXXeTr+SJwqvks9zLu0FIPyKzFKookGNT3RPGyMUK9OhmnFeztKx71d1TbQIgtXXVCM
J2HO2po1ola24yJTnmexbMHZPCfpxCRKzv8LjegH22jiLUreGVlO3BhbpVs97lXK8Kiyv+lWTpEl
Ih2b7XTw3Z6aXoURY2GkzoOOeX9R9hV+v4HqSyXM8BFhj71T4Ww+AGzpV02FAt4Y+tbvU4PmUWTh
TyAcwp1cTiu0coJkjfehprxwUypQzqv4y8jKyR/Yrh97oWfLqGAIaRuiZCc2Lwh5nHBn0GJl06Cg
KkzT3DEKmEKCM7V+gFj1Whv2OC0QmhjfOYbGdZMy/cLuaoqYGkk607VH8or0Ss3XXZOYwdynB4R2
cEB04TnHuKHoVkWR942ZebeqWDAevTrqF9IM6MwySXkNZ4Uo3aH1Hc3dOZunGDGvQ/AAOGjJxJ+E
vNyjwRobwQW9xuDzyUebLtKPYVJfaDgnlENRYCVNQ8jvuOLBujX00iz+0ZPeLPJRATTvI4PLsYk3
U5+JhY5pxW91pE0opY1ViAGRm8A5l4WZIZn05HlQxpPn9dIvUFldB96+d7QfP8TNopKHpHZGrF97
O4/WUiL1oy5E6ZOMZWFUUKObvg9XCaJNEgZXo1Iip4sDEbNIZjS0GDOrm1mjMYZ5waRke1HrLHsr
pTaXJv2JeCJb1OEAgnfYOiNStNBGnmdU3rYeFU8TJKKWfRtSP1onpjnFftlj9LQq0KGBVXJ8lPIH
GwGDnbIx+8pst99Ys/OdeLi+VCLm7ZwptOC2aA99iLu5VvqVUTPuti3cahfHgVq4ZVGR7poNRz1y
L1cgvcHuREBEFyfX0oDlZTfGOUUDuEnQ8/pqnOjg3eaTxwOUpHEuX1WX3UZ/EEJmufXYkgKyQJxk
M3ixRwMHHe5MirxnmtwrhELP53A7UILu+MvDfIk4IVtJgwk42P8yAn5BE5/pUecE0eNH1GkyJkpp
7YOQQ3UPolG7cDRP27juajLcqkXFGNpsBgPyrRxhcEuuvsG7d+eiFzpotptSqU8tgt+Y9I/K6y4b
+vx+RF7VhbpNlsQe4bVUZLvZEr6DF2JBfBRD/7KRJ+Cj20g30rh6PV28OPqU+fQ6uNLzYqRbj22g
LPWcEtws33tvUtuBSUrnGcHy/Zj23VJjUsnZGWW+hjDLXFUSNUoJacOXo9PjtcrQdgfR5DOwQ51H
fQwJ3JJ8abrjDDOlFVsIRg/d3BhLffRufILCPlkY5nwUzdSNTXxspPXRvoqzE9qpi63KdB03YbhJ
A+OisuqkoWbzhYEzzh0LDkaKM7tGR941xW77YmKNo9GQNcjBsmQ7WrFc9DKYLklQJLg+c8LCoVvE
KDjZ2fR+xa59GvJb8R9lbVMjnMkzJQ/tLM3HNiJtSHsGErdxSWtouhmmVUFpu84pKCdat6FK1W5q
VFnX3IFwklhtv0iM7oK6+EUbNH3VpIG2QIrWnATv+1Ja2b4Q0Quq98bXR9TXpU04Uk/tmaLb/NC4
sjw2MB5Ls3kfHa9aK8y9lN0Y4TI2VD9Di1nxgUn0EbBp2DM6MXwh9yNbqK8n4xNjOT/tmFPcicZy
jeylX+Uq6zcijU6BZYlV59oPdtj1ZB7e1lFWupqVp6/1sAj5OKonS/J4yfxlL8tfaoUqc7DNaVVT
K7AlhrmKsQIrgSplKycVo7FV2S5oouZJ9uJ1rmeFnoHeQ261iC9777vBbGdCOSP3LcnCm2aFvx1/
L+7wlC3CC8ttaXnUw+L4QYxj/ZFY+d4x4+kDo5Y6BMoM94aZuEvchHBsi/qjNJRJ4mbXdFsncWGu
RP9Zj4Vaz6SYb0kq+kOO52FdYEx8SGscc3aNKDvUdFQywjZxY1gXOAG0uD06fzThF4I8jZMKt6DV
Gb7piAu5RQZ3gSphz8BrvElbJ7CuYE+Jd8ZNqZt3odau2Rn3yMKf6yY6GglnHNq52G9KZMeSdx1p
XbvC3/4tHHPFIZrdTqp+4RqqWXKunrHmojrVk7MJ7IJEjo21DHRMsqN2CuZ+WYbtyot6nCaddmZy
ub3q+oaibGtingw3zpygxEu7Hw4nMCAOOa4mYs3lyHW/YDy8ufTc5DvOKRL7FBwttkP4IKkyipXR
Tuoax+0xzVxWgMWqCjXeCLyq79VsPrEXvtt0UtdB5+HhizRr2TgdSizSWySnWbzmHJ/pd6pwFYbe
ImlKcfZERCPQCJ8wW3CRpN18cJXzIMpp2ITTdGegtAPoUKDqmek5zkqlpOzYz8vKyA/EbtXNXpMW
lByD/jnuGBzQmIgIDHNGtT1Wb27c/AAngk8WCaardSgc0iA8zgEGUNRJs4/5Ee9PxcReyRzfrZU7
o9+FmU4rkAAmSzGmGHOBvAmh0EIUekxvq3mKwjmhkjefScNuoVOf+AFa9JWNc3qhN+KYtmG9iBQ9
TGfSSj/HCLGgav1YFMJYtIF5ZRA70pOUmqOyLVw4lOj8MIveQrrvMRVtNaJVrzQ/Ju9aucp11wjU
c9/Osq+gmJ9nz0nXDBO5NXzSixWbFYLQEqmdQsca25hIvaCijWvOa8Oax4unJsePCJueazF3fqn1
AVfXFC5FRbtX1spdw0ApD3TWzAU+fGdd1hjoafJiIfTMwxTW8oCyYKBRFsVrHV0gu9LwWQ1DgNFs
TDfCap97lV4ryomLnqLYzY0fb02z+ihc/SmKOiyJQzT7ID9TVjWt7Em/cTOaJ7eV9UpaPVafm1C/
NMmrs4wgKZuf3QEABBkeUyACjQ69rdebGaUVIzUTSsxWnxGj1eVsbdKsQQOMP9ATS20iWliMauYi
0Yw0vkRS50OMhJN+w3XZvFPJymta7nYIOHWSBzxD7ID4I41vMXt6v6yFVWcbras0YzlRnyo2ZqUj
+wl7DeKMW3stvSs7T4LdEEYdKFkVywiNzljxOWqi9ja23RXe2RpCezwYRt0/DwHL91E5PXITMw1a
Z1E4IujW9Mnjho6DN3OpUT93qDfriL5Qf8R/xvz+I7TSL1S+oLMNYUqSa0erkIl7nj59uviofvxr
LtQfYLt+neM3afM4jrqNV9qYM/RRY3+kbsdUoqiY/gTsbdz4Rv8P7tGvo/zC1Ozx7aJyi3VLN7YE
1YnBqqPI5U8I+MD2FHHNDMHciT8I9stvdVtNDjW9wMxOs9Fl5QZcy3j3r//iP8BJ/Tr6j9EOXNLU
njZBURB/eRUHmz18y5z+bRbTn3D2/oAf9usAQI2QQrm04TdVbmWEj0HwbFKsiRdpaOHNLRPFNW5U
aM//9R/1B6tE/oL3CqNKKqSo8wabG8ULLZ2XnVWbD//eq/+C9zJ0MdCeredN3lXOkpTH2up6Ef8J
3+sPlqD8he9FNKCHZuLwXvU0yNCc6viJKHZKGfwZn/2P3p5f0F5p7RW6i7BkUxhexuwyfCgmMWES
/QmX+o/W1K9kr9zIMcThVYyqu8jstsoqlxPh2KD92UTSP1pQv2wDNFFS+FzZDL9NfKsCeoLGWXsW
5rqK6+LfXES/IPyQL3foIBgKXSuHGsRkayuTrsD2Xy+iP/gLfh3wN8LmsEs9mQnObq1uuyk2E6CK
DYqJaWnXRgBapCpX/94Pu6GZ/xczTqGXjO2WD6TpbSYY6nhdOsgI+ykM47VbZjmlqz78O/3uP7+N
/yf8Kq5/38qav/0X979Rc6vjMGp/ufu3U/ytLpriR/tft6f9z7f985P+9lhk/Pv1W/7pGbzw7z94
+dF+/NOdFd3ndrrrvurp/osKcPvz1fkVb9/5//vgf3z9fJXHqfz662+wwvL29mrsfflvvz+0+/7X
30xW+H/+75f//bHzR8bTcNWDFWBL/Ptr/fcTvj6a9q+/Ycb6Cw43pGLCsU1hidvk0OHr50OO9xfH
0qVtMbld6lIXLOe8qNuIp/GQdPg/EwUcTjhp8FhTdD8fM82/eLpl6Z6F2ZsJ3Qwk+e9f7p8+nn98
XP+Rd9m1iFH+/fU3prf/85FEmmbDhTB4gF/Tk+6vgxv4HaJR71x9BQFv5aVmeKF4Oq8DCfEjaEdw
Sq4VRpcqjqej2WG+u33Lz5uf///zq9SrrkOO1+vnPfk/3+GNheYXN0TlP55gRUN59piG5XXq0Iq4
eupK6rYo2PwB8+nTzxtvEbV6SXKsF1flzR91Wk/XhLLsvfQqWEwYh1Ot2tUWAbAF6m8Z1fWnCNGu
pk59DyvdXNo5oIYO7M6SXvoietXyeErRjMovS9BAzD33bHXCWE0tWCjYR8cuUfpGFNoyufUptFuW
HqsQQ02o7bpkTo9lqF9iJmIfC/z1fW569AmTag36aEdU3PG+Tfx4G399DlPQbFZabifXFMGNO3ni
3tTFjoGoxgqrZ7EBhdgsk4giyGQ4G+WC6KE4mKxRMKgHFJz4zscpXtGsz9f1gCJO1WdPRdop1Mzg
VBR0ZWSwTxqMlAyxt5d90VrbcnyIY22m+uRpmzhdlIXVUTljqCO8iXaHG91bqFQ/mXFPVjDE+nuq
nwda120Fu89E3OYPdetu3AjHg4NDhjibDVaYzlXrS7VBLEe8Pa6Bs5BgOFyilxbRZy/xvPBxDBqM
JrsXcgW3kVQklWcP0fshk9ML6ZS9sz2oHngJVqgiRhL7iBGXJJl+ZFpP+s2BSdP2ZKrhXU0xkZHW
wfCgIldrcsOoDGR9ef3UIB1CmjtEfjjrx5zZ4+vW/lZ27ran5pVnLQ6XdnoZMuNOi6h4Yqr2qXkf
kMvmy9ktTyMqYBJzD7wIwwsnSiNah1+lx1oV9CfTLTYRaYSpJK5AEqGKM3Jh+hoaND9X5lGgOl9U
8H5k0/pRFr20ZFHx5K2Cvv9CKFL7MGpOXhcdwnz+RoBDSU62PwTuKRjya1Gg8GcUkm9MZCjzGerH
TaJaLZLXTOTfLDty/DlXr5V5wlHxpShZLGpaQW1dlzipxK057FN2aZzmbKRiD5tB37iltxnjSkMJ
bgW+zF9ZfgwO7RESGjLOl4ml+F81r7UI9X3X4sGXc7nyMokSGgnNokvsD0BzqJYqT7+r2upLmwN9
36pPd2xI3xhgQYZni+2tGgFnzt0NtnH1Si2GQAt5GDKltUSJ9Dx1SBhU2oQcMd1m0g5gY4dNkOX3
rmKtk1a95XPrbUT4CHJ25IMc0yUivJ3QlEKlxU0Umt6GpPPFrSyYeKlzJoehiqwo5zgKp3tdfkxa
O+49u19TIKg3TZ2d8zaBHaDX8lnG5ltWS+dL2+mZxzYzeMw0zeKjCFx7kesS8VLATxVZtgeXS11W
dHvTMjZUo/zUsCiSMDpl04BDZFP/jjfuttINHwV/v4WRf0wD8RGK7BAMzcPQ3YR20sOVRftYlnTq
aWKaCJsKKCzGwYOhtBAT+h2kg4cui55cE6FHPyAKcxGCltG4deLgSHOOjVbSQ42b/CFuh3MRDudA
0E+14m+ziD7YvldAjW5zUrkuKwHoIwhv6mo3R/Q638Eiu9OxgNxGedIQih16SqAHTW3Q/RiFmgyI
Kg8REcHx5iNgPEawqzX3NWE05HHE8jKkyL6KqlErkYKlabuFjNXN00IDquucfIn8k5CRwT5d4DYb
3dT5TGpjlc3zOXKsbo8MtN///CooY4wKY4ZXr39AEwdkwqDtXA/Bgx69uMakr5DY30cNRRsjidHN
88wwmPo9zuQeTbhz5PA0l2rmTjPbW1IGPxNBu1e3m3JSuzkFVQWwvdqXS2I13KUdwOfEGedln9rR
5qZNFg+jgvtUteJ+TuXKzjxsN16VLId59m0YsLee0atWejRCA+vpZu+vRAIGAe/UslbGQbV5uBu9
sUHPGn82Hk0800IwoOqX0R77tZiDcO1IeitiTNazy8fMNAjh92+61U4bJZEMjMYaAR9JeQRCLqeQ
jmfVF+JeONDKaqUYJT5nT4bSLpjUooNKvAWeC9M3wqJGXt1DAM0YlEuhjfPBAMjgfdUcsI85PCst
2M62GW/GMXiXjB5kJUJfHdTtzaLozEo4K0WbqExa3648b83AiqtMA7VE8cAwWd7NVZHWb64Ogqys
Uub/Tlu7tr57QfvZ6fEmwPt2ABgJ2ABtytzXs1/b1QNexIs50XMDAEfQAO1koI4uuzzeDAHljlEi
GEQmScXKeJXm/FKOfbK2dP2gGn3FWODXMazeA1LfRacP16jKN4lpO2vMlYeQ86nS81czNLzVGO8r
ryiQg5tnxklt+kkADoEZPEv209sLeUTSDHJMthoKyEUNR23hgl0oG6Q9wIVeexpEgHzbJ+bpvWc4
kZsMIHAYXub8vq5Cezl5nMjowzll0a15+1GLwAN5Yb6g7oGtRh9PUqlnrZ71RV1hOEmNMxHp1qAd
5ISbwejslaV65bfeCkmvsUw7/W7q8vfeAtWqJZwxZoyfR8vx1JfzOjfXSPNRyGHN800zAOJ+UsO4
ak0P2aknu2VLAXouwkec1LZvdPz5QwNKzkjLs6OHl65/QALr50PzhBbwR2a/p+o4TCWiKIwZN3P4
IknTBa0dzJl6plYT3qtK2tMde/v3Oeo/qIPraGvqry7x1tSwx9XYT8B8ze7RrSkHapBwlpiA1xO6
MPRe772bPZW18yJbuRayAu+RXAJzQl4T4tKT1rgwS0zJIeV1cD20hUcXtHub/pjCA0Ae/oAEu2dq
0HYMkdUsOEnOtQG8wViGlqMvrMb9oc/Jp2otxPJzcRRR8mr1NK2K1Kbdb88LW9hPSqYHI3/HXqCY
LR5JmAQZhNYKGC0Ram3R/klwMSG3TWDJWouEPiwtYLguMtdYM/l0jtL8lNigfDsI5kWjH8fec/nF
WWqAcBOLA589BB8Dh/7QyierBZ+pmUQEpR5sDYi96K3vXQHETnOPLt3J0tDsJa5fi7Z5/9E5TDlq
mcXqJ5pJS2M+QEY4R3IoDwHFMcyuweJgdcFHm2TNGrAny7pQl8I9NGPXXDxLu0MZV/ogchVdWNem
DefhuSvWSOjMAk6Yp30UYTNhYMQknOkztjDNXSdl8DhM1qfhVm8T2i6Ls8mz9ZOTjne4Ll2/CpL9
gL4qgUpdl/iS0+iJbASFFnySZVRddAFhKOfsaBvb4xM2T2NNi/H262dj1ftDi8YGozS2TzAA4p3C
35EMRVvPJQMfle6Pc/MlEcYCrHgzhOX3Y3+HjA4hoqTZHL/oVaz8m5uC9s7dbE71Pqmx2K57YzzX
IZEa5O8tskwNDm96EK5xFGl36B3to1GH0bhSBNxMZvFsNwFLXaSroO7uabLYCzNFjF/bKyejqoYE
qWcntKPqUAh9mQ89Rk59WQ76ieGAyRaq/KU2kx9jjbwL5WVoCN2fDMi/tQh2nMebuqt24A8QE6EO
dO+saSrp3BiSeVYEyRpJ6Q0ijxdwUZrtHur7g4SFizQQ0d8hxum4lZbq0Gc4666jVayGDqNenk4r
JBiIc1Ojp2lBWV923q7rnaeyM1+BjCAmdKa3rh0hUslu0xUsrti9I0g7MOEhF4SWrhqQwOf6YwKj
ugn62xCAh8AmcCltcqYM6cBUP4CXakCMJitMUMm2sNpvvWMcVVqJBYpl4H+j9E2DuME2adeZ4g60
VbkM0pfAG11Ek8kju8g9PpUbXn0mFNCqfJ8JUWyd2lrilHVBBKU2TXwJwSjHytZDNhF0yLbYEq5F
RFemcYZzTN0aNclYPaYxJIeafvG5kEIcLJ654lywlx2UsGdLT6e1WZU7eD3P04R8yA1ocXs3PR1B
XoPcMf6mDdWwMrKjGHNjN1M232NdKvapdO4akxEE/c2lSUK1d57gGpERwtngKk/KVZnRM8LHj+FO
T4kCBphvBZV1+kUATDg7n6vYdCE4iHt60Tjgs4yGk0tKI7QjYORoUdKXXY1NW+z7242KLex6mIAX
t5mHgBsCSoIhlEKkF5VfOk8QWcs9Hd9V1TOYcAySR/TPxUzHF/+SRfCTZs/prFFmMsYtPk5SFlma
y5ROq69DTaOzw9U/0277eaPneblnYPSHmAe6i/ObgAS2tcNmVcRJt4ek1+2rLtuoEhVrq89fc999
Atq42dtUwfbVb8Yu7YCmoThsu6UTZI/kVOtJxE8m7vis1C806PIdZD7E1Rb7T4wYfIFJd5+V6NWg
1/u90t8lx8ixyYzjoHTiwaj6ziVar3WvPANZfZqsahXb09pT2gMrCOlyGYmzTd+PfIo9O07l19ig
TydwlfRSgCL2TfGMXCP1YSUFqyGGhEiBDI1RMFQLVtS5l/EG+QAql0FdNT1MUPyIB3xl2aptoVfF
o+MbEeJFfEm8Z3YsCTzWdduUV7tjY6z0DD97HKTXd2whNsdBe4Sjigd3woSNXVGt8rZYq6oejgjD
N/gMkI2zvBnpRRtnQi55FVmVX7UQzMEUasnWwZbU4Ze3yFh3KmhWUwzEtzJvtMAO5cqoA0qes/e8
7tF5Ks/berGs7+qi6E9YZnZBiI/JSBCPKGwXfsDYSuoGjh8quvOBfknIF2GZffZRtemyGXJMWIkr
5hDzip8cNmoKAXTKvauGxbcyJ/3UIUkQ7ErLrOfCUk3LSLqwztCxuR+Ycf0So/Odl9DG9YTbr2cy
Q1ylIVwXIEsq1ts1DWyDVAnLdxn2RPrTWktxEuLNilZKTtugJPQbG1tt8LP1N+cPUpoZsTMdi2EB
dKrflgx3s+ro0Nvjh53pF2AWDxzf1sYph9dU07Q1JKmnIR2GO0HOOulzSB1oHvemlD8aNkSovYW2
aZ2vuglPZt2lmzEqX83KKLem7UHvJQ5DbtCWW2WWS4LN/jawobuz6u+6EYw7Q2tXIgvPuRtXm8JB
hsyo5q0LoPmUGOfBzmF4BEmOe8C9N7vRuBsqNgHDbWK67SyNqqpo6O5kUme7GA+INiGDoyx/QmWB
Wz13XAIxTuM5OkPhi/acFWI/hEyFCKjNjAhwgMAwk7smGMxIvnzPZRNtIO8VL8ZEdS1JjG+0K+c9
HLNpL3OyHwx34Pqr/jXqkmbtMayiSyMcAzJ8rUrVrpkG/TxM2qMnvAYHFzqErJq2RejRwrzdMK2q
3hvpe1qq8dNBzuvTPdikVmHvzVpWZ9DmXLpVPL0oCGlBWm8AkBWvmDBXmZ65S92lEBPcKDYpaCe0
KpyJ7ROovfyzQFSIn3Uu7m6zOP0MJz2wbeIolU4X6TFst1eBu4rvoaM7Zufey2h4tp0JdSNHYZBD
hyil212nketlkJn53MWCoGLcYpxNVq6FVS9r58/89pot+mWA5F5FiQCamq6f0hntK13+FnBfaXxS
HMqVFn5LAztdKnOQftPUNwTAEC7pMo2QdKNPaJ7GsZ8x0utRY65tu4ATNY8bZBHJvWpHuZFRAQai
7eEUNUlA55OgqzqnoMmqpHeuoCElIF/HuSot36YxkAQhTnllh/dQ3uR5yvN1C3ZE+Rws1nriOqHo
S7lIU9G9q7fhPcCoG3E/PBUjo1q63u0eFYoZENvudTCyi0PFYAGs6y0yR1QD2cdNNIu3s/icoaQi
XQRuEPYdpREXEiqufvidqS4wfyNpXs2g/Ud6y31/mjO7P5WB06JuHtxlyAjxVWsEsHazZDhhjYBQ
a1RRziSPJFp2AtFzUkHbnGuQ9UGIrQNZHhBbdhO/tlJjFQSeYBaqjBCDt8kyNFE81hBwytbNz603
3wO8RL0PJ+OUt8bvNx0t4Z3RuEdMHp8CRNfGq8r29PMmYssk0ike6dXewZtJt1HptSd0z+0pcrDF
o+vNuxPDJx5OjgVku7ndFajQT1yr3enn3Z83WZheQSYdaxTEa5r0v3/D379KikXmDuF5gLq+tgxY
XGVQbBFxZcfCjOeLqqwZDWhGYawKu1U6tPNttrJ9HstTrRL9Ilzm186C3+/n3Slo9QumOr6rF3s1
5zM8H/caqRFSY8rff5bOtnWQii2swmSnCZUg2HP7fTEE9/FQaQloudFcGwxM9bXCBvOThWIpE2Ve
8q4zLpRHlrEpnV3CdXNwAw3iWB4mvsrDbGkPqjtI4yZC+PllY7TdIZ6KgQIUprOqke0hLkGkI9EQ
1cHY/fwfLRUgb2NMoZze7cHLp/bw86t/3HiS3BJLnFwYkHwO6cRKhya9Ka2pPOh5lEPVB6UNxVT1
6D0syFpz6DAJANbOUlj48Fh46Uw6GRM/jaI4oJEr0I6F5eHn3Z83KkI2awFSAreGBhjXib7q03o3
4JC8uMldMo7TPfL+hSFm/WnuRPWYeGTXzjlIivgaV8p77Cokzs78VOCUeRT5R+qXaZei1cqndTkm
46pMKk7/NLzvCfWeIoRPFrycswP482nIbkgwMvU9bvNbNSzeu5PUgC5m03K0oZV7QZLC8vDqk7Rb
ZpR4nXWjGLzLNo3eTL08IZhqLepklL6Qg4JD2sxRUu9SwWCguQMdNFe8WSUk4VskV+OvDO5saaSv
UA7UtouR8WrO/K5BMLrHvYbjo73Y4mqG3aYO9Ooch0GEq18/AYoVx7ax9kgVvWcmp8zRWL9g5zHP
tYc2XOEXjDs3OWvTq8Zq3HkMFuaYdNcMPEofet6+Bz3M0R+X4YuhTecsL6a15ezNNIJCGvXesdXV
fVu63coebb9lLC75R7lQTgMEpA53MPDQNdvKWzemgyVZ2QvYGuBKzP1sNQ0AQfxgblZutXwO163g
YhvgbBR4RP26DimJ43QrwKsuWrzDPmJCAlSuQzsj3gY0ddAkSwgcr0ZcPCI2Th8rV/sArXWSsU1A
r9xlFOGOhlsOTBCnYjVJNqTZnvZYXX3X6Z4TGwnsmM9kr7Xzo4qsp67rvYU2sUnaQgLAk1S7KQqF
Bupcl69toCXMf1tYefODy99Y+5qVL9ERMYzP+79MndlypEq2RL8IM2aC14ScU0rN0wumocQMQTDz
9b3Q7WvWD0dWVSqrI6VI2OHbfTkbrWUwqmMap5+jow65581Aew3g2/XOczi5eVihAns08lCH2pYs
PzjjiN4SourwRR94f9znjqlCWyQ3+hDVewFrbVMUfku2sMLtP0WPi6KMXNnq1Yqm25xDcbKSGEkN
76El3M2ZBxhm1j4AfzJgxb25gee9lZW/c33eLVEaUVcs66BdMnzqssi3lFRZ8KgGc19AyA+HASRd
C5Zh6+XWd94XL1AJwD5igcTj3+6J1YV+K11QS1p1iUGzmMo5K2HOj3LUwnyF7EUNHgDYuwVUDA5q
9HiGCnj2i80KSNpw6mWh3fVl9zQ6M6dyS4sPatR1ZGMsyk2iH/V2Ue8zf1spCnNU5808B+zxzOy/
IcKKuEhN2bVnjOPoE52Goqo/lvbscaWxlfw2yXYRI7LucEZNl1xaK63c3IkGp2iV5LcgYzUqidLi
2jbRjScGZo+KIEeht8nL3JGQXEEQG55b8/ZvkyhGwd2tidyTFBFwKhCOm7TW4LPFYFzndb0YNzk/
U8gZe6eS8tlSA+ii0vSoCEBtGkX9PI2M731lw7G3h/rZpN/0aMaMc3+fpaHpQTZWAmSLqqqiMatn
vx7VDZvS37/fWXZlX6PFuy3J94SVD9/egFIdWHGi7ZMp2Q19Oj9L8l6PFY/ev99VkWqg4FcWtxJw
Vk49PUdlET8zoP39po8MZkJu8Vvp/KPy5SKZEwIwwHSCZfZb4ljaxv1QucJKXBNY04W4dcKyiZyN
Vhlo2Ub6kqBMhOUM3tdTznPdTWWI24BVlguJY73RsKWgzWg2y0NbNQ9u4rnhwDBJt9XwjP2Wjmjj
SNwXaDYrSjZfzDFQTFD9PDSOkrEEI+YNXQdUgoDIk9U9lwn5k2hq2fvFqwtxTu8dAbishBAPXIvf
smGV4IYQnNwWOgGgJ9Zn6yf+PjvRTX3MUo7rf7/1W3INvPNvu0hfLtA7Lmky4uNdYB3dRWShNSPH
o+rGoYEdeNsAEwnbVA53XTG+U0ehTiOBrzsV+f2daeRbQF0cA7uxDf7+3KhlQerFp4icoNTQmo9w
B3aJw4aVvJTcUr1DgZV7hWypdmTYDzY9GmzOCoSqqHoiI4Z8DAk3oLLwrV86THSFFQ5TxzPZSOaL
H32YpQSzby6n3ufWqUtHQ9SfAiy9YZMDHuNB6hUnDd5rWiD7kgfQNrn1mJXskHVygPgro8DQSNDB
Tgg8xzlrdGP0DxNv1hYOwXNuxU2IKM8hEggbZ2K0V5w/xoXjP+YSydT8gSThX/8+qCgNYPIYO0AM
PRi0ajh2BO8J19bZtTbg9XHCjmQ2c4f3y6sqaBHJKDRjR4rs2Ok3kQVIw9YJYzeL66GvEJFJkkvT
smGIwOQf61KijXbwtsD3PXf51WjN+7arDtqMHskIzbCr8heMkTThAWcQUYPpvDRPcLFgwnBzDxx3
bDjsLRe9bemCGiPvxuAGsClYybXl6J7bObsUhph23QQYryJoNMfZqRFbbAtZmNr2VUZC8tolv2LK
nxheetPDz8lAsyU+H9/B67pZrANL7J0wohfe9J9xzh+MHZtPJcjPgosJNCTIOoPLnk9H5MJnLAkg
mbMo9Ir8x+gZyrRHwl4P1OXdYtvjuqXCjwuL4xLqyCj3ner3zILABkY22uQlFJVog+XH+6y+KKI0
UE7bJ47XAAdRdjzjxR2BaHfu9OIa8ydVGw40GAImZTsC8iT2pjTyvNEor6Y3e99lK+55SI4MYyIO
45jl/sTbsytYdZNI5D9dOw7S2tqauEVkLtjjNd84TOy3rIar6XRaeugzMwn6ntXo2Iogbe0Hqgje
fY3N38C/Bhhf3zLNvllJmwTeoNCb8pKfPPIp7iYPYEpqkbZBS8izfNv3mhYOi/5dLu23Kh1cqnqH
UA49SOJA2+Y6zRJlpYcgh8ZtYsYXfKRfemmrDaUdMyYUe2ZrWOxs4gqGsh5EubxR5piFS+aeLL3f
YYR4L2qXnmZXsOw23Kvd1dq2noqf2WTXNPp8AVNOc5mCW0z8HyCwAa07XZeavvnNcA28svw0qpEl
4JhdhxSqfU7TUoK1JAF074n2HcpoKaN3V2LRmjP3MCYzoWjuaRASNraNACpbBzHWZPZtywg5G0VL
OccksnfSIsrqDdwJe/IANZgAY7pDImowVkf3M6zJjUn011wo5OvKcIBlwD/7sxi8GSNiR3lMHSBj
YxZgNX5FiTrkyXEAak77wTQRzbW3Vp5fNQtCTg2QDrz9sciTXxnbuyrLvg3fJqRSwnPjGVvA6U9G
UL/EJRaQL+CQX+H8WNy4uu8uLu/TqHmsLAdCdpcewfdWJ4npfZcVcAM8g1K+ynRIkdri3p9t3LIZ
h3ULE3uIdT3iGGy95RPda0r/1tF4Q3xRj2pmP5SwaOrEFv/ea102r5R/vXVcUhH/GL70gC4+6nnF
9G7krAQEItgw2IInFe6h+jUZtPskIjfybdlwT/wBrSoqlvg8wc82lAbCL7p6NYS+qFZvZDTIJC6E
bvHPrF/AIsULJ9DShScTS39gzGwf9YJQOFaFCd2V5RTHaRRgt6Kn0kkfiPPukNucPUmIBx+OSYA0
dEcHo3HwOm03NexpRf7s0mPHpUSAfLB+AdndQl66520YDrZiNM0NGCGyJv4+sRPK02MstdsMAeLk
D2BuvXtXAi5uig4SX4lowNhRWOWNx7m7SleLU/Lut+RHRJNeq6mjdzf2P6fu0QQzFybEwcgEEtBo
MYPbkmmUdAXEumKLjfwMCOe5KbmrFzHs/dhz8YeAaTZ750fvx7sRyQ9/g/ki8LdxgqwOs+1H3OsL
rm06Okoz5mWOb+yKi7ZtnTmYGNoWTx3KJP5kj28CwcP6wUg6Zv9WD03P6mqnKkjBOhK6T1GQrABU
W5xsm7e0jA5uK95r9ZKwON/6pBqCPqeyYRicsChBsIJjucxkf58zNIpuPM/FCnuDDIIzxPxX0GCK
3MYJFx5kp81N0MTLLtZ7TOEk8+bqscyIIuaO5CRHuZSr2d9EpSxSKAa3sXvcB/DW6iY9u0l67tj9
b+YO8rHAE5EYqKFG0a+NAyqmwdPaes3EqEEtpIYBYNvyvGOLkQal0PH6W8R1iYNk25H5kCxdvtHL
ODrXRY8VK8k/HAcFCP+WK/FosU/91B1uTW4/PYFYCjsxZuPGVqMVVu5A2kNnuulWJbwEsGkQqpk0
HhqFMPNzwj1hP9WGs48U1Sicl7gbCO44uRcfCIXhTWqMkwbkn449cWTZAymynj873RmYjw5M/QX1
fSUTVrIcNYPstt3xf/eR+tB3Ju+Eydg7Zbw2DdCaU1b8EpDvL/W4kev53o2qs9740Ylw3pGFe7Iv
ajLbWdGdSDyGEbjwnV77D4a+RCenRjQkuumAWJiAslZ9dgV/p51yngKnv1/9fVi7Z06Qs3R2a8YU
mvCrK6h+bB/l+oGxUjuNDsp53LXN1qllfP77hI6qC16kokZUu2QWd6aCjhifZMC58EvtbIt/lme2
Z20qAJxGoHQW976i3RAh3+lC9ujWSde07BThzLKa6ITp6r8f4D+NW+VzCwL1x9Ke2xIM9q44pCJd
WGAZFuBHrW9PQih1aOmNMVeHjL1+QJb/76/oayyPvmgDeMi7sqSsViofcXfdGI3rh79fZaSyT5Fd
zjwKza+sKXD5LwAXNZl/mbp+wGk+B7Gwtz0l2Od2/fD3q7FdykPEumhKtORsxnV69l1b2wPZOEYk
1U+xfbcoaGUoZ/eIhuYOefgNWK5oNna88LEaE23XNPkrWfwq6ArUxuzv0+MgzLNjFeAkbEGNRu9e
MqMx/ucDPQzaObXPFvluQDFtvvNlN53/74Oh/f+v1j9L1cXlh3TiHIyq9vc3BHe2s5zMHDiOePz7
o7x2xCkZzn+fwgPzv//C35/pDWqn33UkJ1OsZZFLDqhXTECDlkUnbtZym1AiwGGvY+/lq/6uLlUT
OgVYbChD2OlIMn1Z7cJrluf3PatflDWe6poV/xpt+1YUifY2jc4K4m3dB0mzNiOiO99AIdjoUmUH
4dGHAVHSwHJJEwoPDO1hYJgOJPHad1Y+L2R2+SJNaV96doiafHMnyw3BdOD2Wlemfx/+Nqis5JMT
S39K/5iclewOZZRDE8egeIMLYZkoeKq6G/B+7U2v5n1vth1saj4LHpTzSOFCGW1nROH1b4Cah5UI
qoTt1mgehWg+NJfaR+JfTp9UN4NXJVuxNs3qksh3v+gnYao3YWIbALKCXYId+k1i1i2FqTAsbFfg
SSjrsM+hftg1Nb7cIvHspibfbHY3kQ8LY9fZta1Fh4ownj1BdDvDAaHlenHIc4wJ0mVYIa6KRWps
/GM8ypemOY8YdmrsM2ninjPbwaGEp3zDWltjaxcSNtpTg3lcaog5Dg8GL22drdGCazK9O/Qgi9Eh
jmorxLPBUUDGt5GRHqRr/ZLpZJDsjbUxK/4EhBQ4kXZvZRR/FjMTHvujY174N0Ta0b0zaifnaiGG
OL2ZBIoB/EdnVMR9jxqJNzs+CDhpI94WHl9q7dzpcd5I9A67CKYMHZi+VZJHDXsSZ9kSB//uXAj8
dmsO2Ee7G2YqYsAUhG1UQorIcRc61yR3ZoC8yMryYzLoLKSzYMVj/i7RcMRk85xRO4zbi7QbT6+H
Ll+uemmc3WGrMtyEteWzjon8C8+YBy3irRU9o9h85dgiZVd9VHWPIpRQbZQZ9XqnNn/t2tjN2RRi
j0rXXgI2Nu19Eo/HrlG0f/R4mtV0LdfyiUwbA7cyieUGoxEnAVuNnwpumbF6qqOuAKo+6Vfh9VtR
QYW1BgZ3W5LO1Mvsx04UwU/VDI8exSdmeZ1m62Qb0RjWZYs+xD7W4HGIdvm+fgN8BQ5UNl6rnPrG
MuM6HucDCVSfZVx/GqkRXUS+B8Z55fLgO7fzJziB11YfH1TF03fwCnZRlnYssLHRftm81tMKguGW
XRg5gW/HQqzuN1CINlJh4ew4U+NAYjJnTX9OKHXyiuU6l+k7rjXLI0WZpDPqzPKvbvqaNroCm6ax
9lvWBPFgfR1StLPGdKwTICZikcay8TMP8pq4s1npcU/uWWo3VzqnboH/wMsjBw4ZBWZ8K2744vbm
6N5O/a2tDO8gY/NLE+qJZ9oNhmYf3G9T9UdG72pr6eZN0mT/JMhSxYwSQi6/zYxp4+oL/Ytyla7t
Y2Oo+yJF4SuS5hZwH4ifUhwayXbSbYPBaY62qw07GIFPsf3dLrIJDE9hdYv+SaV/1UY3AWOaH5Az
q80sGFqKGva+a504XQPsx+J5tY3m2lbdBXg+wpEublTNkW4cA5ozOeuCHAhZOnmb2gDDzbV7C32r
qBg/Gw4/bjxj2EmSwByM5wUCtaxFF3gG5lBEObvDT1o2OC7bbtNCdQA2mD2gKN5xrKMOcR4346Qg
Vr+voZWzJoq7pTe2CYgHvOt05EXuVpPp7UBzz1ZrkB6QpTg9jyfiLNpPsnznRvleINRiaPLe68X6
gQGFQR+bymjWRx29LM74Sa+9XTv5mufObrCxZ/b0Pm/hh/xK/YYoB+uOBSAzvtEMFSnH+W8ub3NS
b625eM6N5Grl+KEtAyO9KfMn/HpAzmbbO6SIYH0cP0mnW92VQOC4GwRtpk87UXk+zq/4kM+GcU3b
rA6toTnxjIZ/1bOIZQZn9VJ/pjWB/PRgT2kc5n381FUTIlAbJajf2B0BDKNu6vannJyv0aqfmEQV
BejtV+eY74aTXuvmhltYcVir2DZxBjxiuNrKveSTgV7J0qWoFooiZ+MjLVXodcNLNGbv7ErhJUO0
lVRwQ02k33JB82nHh1Fm1y4GhOn8cMNpdypDJid48apabLKZdubVAdbEo9Or/CrsmozNk807pa9f
Eg4n9Jgb24Yb1ALM7Mgy7kPNwgRTWZ5Uy1riFbQMeoarC7Ah7c9MxQXJmHpPu/sth3o6gVeHSomC
Nk+PiDZhr5OQSOQXpnJt39vuq2uIix51R4p3OFALHt2lfW7N/h70BtXqUXRZlvw9Mv7lFUQz8CWQ
0Vx/n7YWQ8TqVfOOqJScTyuADJ4SzJos/xtE6F47lPZ0EjLhMJw5d/CpK45W8Q2MQrxJOUYCwiAP
wnN+iVMo2BjTtNHSVN6SK2C9RTGP5fUPGFH/tZNp7HqS3tDZHob1h5oM4+fQOiZaqgG7eugYqzru
nhkPYAMJF1XcvpHVox9NQMecN93qqUgvvHtPa+9WKNmmKRm0a9MNcrv+0HSIYkmVIS5YRLO5Yz0r
dDueyZS/3mL+uDhgUkJTcis2Vusa7buTcx1KNFA2qnNkYnr3qVNKqRah3h5QVm93q3LlrqleOhl4
CPP4E5iqZa9veMJWpImTQ+NGuHOisCqG13ouWHxOzesMtXExGM44dVY643td0+0ScTSU1pogRzHi
1Ew9Q9HOx7hCkoDZ/8Yth78TBZNIv5PIwnXC1qQZqycQyfx90TEwz7/42JjoaQJkgoXgD2UTz7Vv
4KSPRfLpJwzcWpVdc9RDU0SPAB0YfLP0DtsJWKfY1EK34qmjt9NNXl0zB/sPkdRW7371rAO/Xh/m
mr7KQjJCwjdkbL3MU39w+xmCXVu9ZuwbzCr7aFyMHpp8MW39QOcBfdH18OqW1TMbebbtyB2M0rhM
3FMs+MYV510d9WTMoIDn3rS3WE3suwFy4EVq9AlXkLOcSKmNEenwEcQenF/yJKuNBf2IJEF+G5d3
kclToUhkfWObb24DOIQ+hKunDz+OtRZutiyOTW/kkYcLXlPecVK0DbvW3IVLzwk8he/Sg88YWcwd
GJeI6XsWJORbCz7tJhPxGLr5l9+i2XCUS9mG79MBnlJk61fCywJgmuYdbINWSKe4ktPY4z8DolJQ
vabh5XbpfNmZ3FnzgvuH5nBCzYdaHFHv2SgvA3Zn+VGJ8qh7dhr4sZMfI0bVDSl41JygtyI2iHSr
Kf0yAhrRFKLN7Iy4ujMkKM3ddrOMzn3+rwfWc5Z28gx2qztQ7KjjtNN+XTpC5garyqLIjuXtTmLc
wwPIkDhaCWf4lJVe2+zABL6W+MZh0pMsyyRtSmorYgpC/M5FURrAkc0jj5dOH86p71mB5sgv2tvc
rRqwmerYMSOXU35CWHyDwdwOyslV+1l+sAQ8O4AXNtBYAe7j+Z8LxilvPGp4JdnqRVJ/oOlmZ8T5
NatrTKWDdfVrS4Xx4FD1lH0v62thOpodzAnAs9e2gS/r9F1Ak+CxWlg5muOr6YKJYvt3af0uZY6j
Ka3X1N1c95Sc8Lpnjvyh2Ix3iTs9OIl5an0WpTObmw2hknwHjed5aJNXbpPaTZOIxwH8RO4Uv2CU
zaA7aZrvbKY+f+eU9ZqLCfFEfOEov0ImZQ8LWJ4de/nULPbvLCmb97Xp2prQaPSyvah0LjlA068e
N15owNzGbBRfB0ceDWzERx6uc5ADQbop+gmVmrrfSBno95Q1xGn7YyoE7LEbwGSNy6Mi2uUuueAk
xzifxjAjxcBjerj0APMsKIJ25tBYZtrQihqa0Dy6tLqFUWUVo8TCFVB20K966jI1rtSE24JnM1Ma
OoXvU32tK1BWncu1gcECFDneAg+itGY3BpPNsuNFIwo5J488uAXCBxGd+mmIZ8y2XnUbW95jv5JN
ukp+SiEfWK9gPZfjPboztn7feXPgOa95XLb/cbcpLKjITUEz0ojOmRb07WhKcA7oomQ7459nqwgs
qFHugerCmOMQPxE5juiWHcXsdknB61jTFS1K2njairuNOe/tkvgDxv4wg9bzYsCczFRObdic6Tgr
CnouO+PRYFAjUPMxR0tNNT1KEON9RwoNZWwmt9bikZXVByMMhwKTJ0CdY1rvS3mRPlV5MXzhocYY
FxUfFSghOGUGeMLjYsY73aYLQq8mHwKTeB4iVz+nHtNdkeUHr7xxVpmUXE+6zVPLO0akuFyeJlrT
j4hXTnphV/GajEyMym3Mo3T6XaKPZ9y9xS3+wyCdh1UOBGbk+9NC3m6RQd4Lahs4BiKw/dQa0HxT
LYfBwYHcN9ggiScGac5SaoC1CXqlrTeepicnMBW7CXMmwo7zXBEYkWM4uvG/TvRNwEAR72rFxd/4
VwkmFIBevSV5+qQrKKMJcblNyZuKAypo3VZv9yZdm1uz7462DkLcm9PrkMC8iudqN/b6viQ0cFPx
XiOHxP8yymCqGZxLFmc5pbEVf3nsB3p/agKHkoBFuGPQ2tad6KYcn8nwtVDuHBb0UQa11hOy6os2
wNuGmo7DyInaIDN5DvqRQJhY9C+2vM2uSNkszfqIqV/fU2/9k3ELJc66PJp+6nPkXv3RWF55fM4m
QTiKJ8jQUhqaYkEo74bJN09JbU3hnKRXQDvZnkvvJqq0366FUrA6jLTpD1bXHwQmc15JrpMMKOIi
+q9mWngrLs3Ew0zbZPnKQdIgFNEEEE6exrqx5dKy3CZnu5qGquWh3TnJkzNJ+ITWOv0sCzJK+8VB
r9y5NaRJV6DhYUnb4FgljBlLvNVRfOioM+jYYF0AhhUBkz+WOmCSwWKXsDcL+7fS7TtPLV/ShjOO
yT8NFnxxNopUEIOsoUdIfyIWmG3jpugf53R8GWjIDSwek9wpaFSZ0DGRn9iULjSHBi5y8IjbxQEO
jWqJ+jD752rkW3Rz82nCEbmpIwqCJqf7EWUZh4PO1+Qb/QOpAvLRXvwSRS5AmMl+p8SHMipHjGGl
i52KJm438xrwU/q7O9IbmS3dvee6B21CTwGkv3VnRPvEMD/oJngXiGL4BegOtb4Lrc5hFHZ7QKMV
/u5NMpr5rp6qz1xPthU7D5vcElanOeJsLzb/+Ly7s33OGzRUm/u8AxJLoofQS4SILGNK0MnMEJTS
HQpR/HNPpc7Op/MOFPlznkR0Wy3xcZibX882mB1mdNLGZe8X5/Mev7RNKqz9kkXLz4ku9w3tVs5Z
QG/HbCr7HVQtxh9MTyTgUoM7DHs0y+3M0M7m5MqESBAWunc+PVFza50LmZLVdIqD6CO1d/tojcXw
QCdfbp+B0Tyl0Dk2hdbdN0nMUXaBuUohKWnmLV/vkcyGus8oA13G0bvtMoz7ub2A0a88djUJp6pB
KlxUXZ1vJ3L3Kzr+rAOBoYbZr/dO82UiuOdWDqclFWFajjx7De/sKq3eqRorZdWJ38Zx273fLe+L
984RjuRxjHczz3uqdllzao1KdwUhjrCycYEQcHhDjCVD6LP2Z9Ta9agkWzoc6sPoiWkrPFsL/IKv
tXVo/7DNGziqaViq9mBFxj0MLFCWHpS6OP1KfWGdVYrGaLFQ6woTdi4Xt0WmCJfAnG7k0pwKEAAb
tp8BJMH2hDnTY57jXxwxF5k+YPik4ehHZxihUh5AIdfKZtHTlnOyngRdZYU5l8pLmjOZzQtrek49
HHIBT6E2HSYrngijmjQa20RaY9yUQDqnU1cUWGetZNejq2IO+S48qHdpDLcyWfCRlCYpJWtAdc+U
We3NjAzmgszdj8ub2TkPpl6whauK28hu9hlSHTWLMfCM3m2PFHedHZ8bf1OTlLP6SW5cRz/Yms3g
6bIpT1xtOrXZfCbjn1xE3ByWXpiHqEqckFcV1VVTfjjaJgYwnxb2qi++IMfmZ2DxAY5FJgIR37Qx
8QNBl9oOkVWclNxThXDJbPaWcU7xyKyhGkaOewSeDpdJOYSqJHfHqlueaCottubAETr3gOyOpPbb
rLrWONQVGeKDLTo8uLl3x7m5CsbhSSjHu3ea/KQ5rOvTCYvhVL11GmI5nX2EiUReYEqX0MMnUAVZ
6+6pizotg5fvwAMEemcSvHFT+j2wdPU9O05qcHb2AsJK4zIIvIVAyzxFecAP+bvJ5pcV6rTW9xym
ChqQ3bBhief7Qjf6bS6HfutqUXJ0C1rQRTRuF09odMQM7+Tid6VxtGgNhFvzoAo5kBBgyRgx4zGB
pWDGjdIhV2x98SW+Ww0Tj00OSR/ucTZ8iCF+r5xFD0v3wCnXojl806j+N4LDy663wGiUAml1820R
a+5jpPLuSXcYj3y3dmFBibOo5E1Ki3bYK/1DLREaMig8wNDcXCYneldS5+dhxB8gb9CCHEgDnlwA
4Kc8IntQX7wxGYpFdDRttMVheHGnnmFOYParrb3htIzWLRRKGPSIsEl57DpEbs7BHMYbsoiSK3EY
VpOdyo4llrUNHXQ7jO3Iaw1aahUbZFJ9zAvxxijFH+AJlFnEkcO0RmtnldFrwtOeH4VWb92mezAa
dg7lminHis8T6sn3sWSSa5oosvSAQzo7G8UWNc97odjz0IBP5bIEJq8NzoHRcwog2xK+hI/QxPiK
FmIrgeyc196qyHjnNEJ4VXYwHIz1Q9ymWyijTO2x9aKVU3YZQoDDxsGP9OoyVQ1+6uJtpAju0not
zmDKejObu7Zupzx7/LfBNeNAwv4LR52WT+V2C304Fk64pjxCk9/3+lTfTPIE06zEU2XFex+Ez3Zs
apB2PNyRjAFBFOkXJr6cvAqU6LFxnxw1vIqyeFNlq/HEQH2cfGGHHmF6A44i71gJHAuBL3UcJySM
0ge9HCtqu/vzhH/7IFjano1afMSjzdGbBfTW5sZc1aEWwZMX7EFXpZ4JSOKB1KP2JevFEUYkl4q6
ReWG8dEe6tI8k66Lsbc1jy4Dy4F9CwDLsTbPrHmwwGaEuYHdI22UXUIjU/bZRgyqRBRx1TpMsz5y
xdKC5ZsPYzXScGn+0hRQ4xaNjG3rCCppKbkjteVBSvT1/Gj32cASon/tQQkfBolAnOT6xR/kvkjc
ajsA44ckwdBYZjqsiNofiNLN2eOkzXelii4zgYonbzQ/9cRkrrPxHjqm7+y9geTamtshHT/oy68F
3ppSh4agmiHvDVMA3oeJCWrEIykNE1hLMFuYBrddp5rv/JkRt3fUB9XczQVfjD1412mksiGdjmIe
6bSG4E7f0hPWnfyBnby+N73kLk9SsBIlhbiDPheYl7lDMwzcWNOcbDneRzvJiB7pJu+uDEMOqaOo
N2uokH12kzjjl2sB7vD6Wj8OuoNxDIdxYjJw2XVD0t5w7XDWHnLmJLRyrqrJppZAWNYP0Isf5WM7
pcVdg+kAmAJi3QY4DNWLwt4vjVZurDZiVrXlzVTmxmZIVbZyJilAaRmbhuki7qhhLi+NxoEJ+KwO
UNb5pD6JychcO/oaZ0cwaEHxjSloSlLzyK008o5z57agE9BCps7tce1TdQZ6z1vWkIEq2FpALlDK
fHELFKqIBeuma/pPMItfVkrbeNJ9xQ0Z9Clpj66tnrQKxraZpJ9xpR29HgLiaKVPy2Q+lfY/3XVP
9jB9F70V7yQDFTMqgrqi88/P/ZRoD+RIgdfH7yseEtG5XNxTUtrEg+uvLPKe25pGXnN+qhtxPw2/
UB8UegYG0rK+RpyCCS3cGr3BXd2h6GPmaM8lVxPv8wO7JrgzFdNbn9W3XYF1QI8V2wFp0pidKW9L
H+59R1RxbFHbMQ1/IBQ76+Y/09KBwLtPaWNUHWTP2A2E9zwZ9mOc8uK6vXdOaBvY6RHZhrG0+VG8
65TLHfqFNa0P5QARja2C0rbEupnAJdrPWCaAnnlNoY6yihfGb9yBPSdcH208s38oowej5NGEUbrF
0t0ypviw+Bst3qRLfsTZws4Mim9YxjB97QlJE0W4s2naMslXbnqbG3MFVGVjfUUtVqc0RzuL0vwr
sWYrrAtuTPxom6m6jxqTRKLuaBtuZZRCjGAdB6+7LLXC1py4VsB74HsxtKfYqqrT+kXnaXYfzdqI
ZRUqi/Q4tDlpRWDKPY2eteCscK6abXD7SLrLOAzP/LVhY8SXxqZulReehhGubEfsjMVrd1nlfBeA
zMRCOYSxFq2tAe+ik2VoOf64qxdqiWjghQUs4lu8v7+tii+Mm5xbyuUnZ76lO5wYkp9ZSNpd85Dx
xe20yTzlNC7zJyiUjt6ii+VAiYqCAdnyX8pC6Cc9lh+rF5OfYFBnOusFajMoSsFkUc0oFxHkv8rx
3i0fkqkUI17gElB22Se7QmWUxMFpUUyVGIzG4oiOEdPpxvkBGyWeQRX/1JQmks5YMnS6Bx/nQ19w
fxFlX4bc2Yag1/FMA6rmncIKlx5D7zXnSLjRyoxsVTDh4TnUjZHsGAtEnHx7rXmeRP01mz3VO9Lm
rcnLVLY9IIDln4mFD2+RgnvKaVlwcuJFeWQrBBRByYB0ksPSf+J7JU+cJN6/EZV34pUds2lmHp7+
pfQHwXriBWOA3c2ji9MHjqbZVexHYoD+lb3TTE6/IirnfbrENH+2fL1Aye/wZJ1gvQdgiwhSSJMt
cprgJbZwsbvoH3mQdy4XjG2y8UuQa6AgLGublVN+lupNOeUHvb/3UE9XQHTchr7Mvnp6kPFdsVKZ
o1zuRzoKyFN0O9agb1GsWPlXqb3visd8sHF0w8g6VIZ/ABWxAeJAk9U8VBhurXchBcYMnv+xJf7l
UV9/UKX1mTmwrihkKs8DsFklgLvkFGuAzn0rkugGRi/v8wqUTYHQZ5naEwa+l6F9AeBaAdGpqCCA
QHBefDyu/nM2GTT7karYu/9h7sx2G1eyLv0qjb5ngRHB8VazZFmWZztvCNtpcx6D89P/H7OqUaeq
8Q991wcHCThTmbYoMmLH3mt9K+1u57r7rcP0F3mpwFeIJVgX5i+HqSZQK72eDdYS6nlrXTAPz1X8
Cv6BGQITmCBPfV4LDaaybxCrk/vimm9l/2aPuF0gGN00tSDnNNwXgxCnFIdtyEqBeLZg1Ch8n3hK
96Mr5WM9jx+RzM9Jw+MInHPlqD7c5UNqnZL0FRjNqZ3qt8rAB9P2qAitATVS9JAABcpbBqeum17L
CsY23JtrqgeFVjGwVn1ORHxEsK2sUyJ+pmprsRsiwyBIfO6oMP3ih2iy8jjX7oumRGPt2k8qck8u
7VxyEL7afhkjUNFtTTd/70cTh+9ZVlF6N1f6wmT/fa7ay1ioYJOGNmmxiLfcSLU45nFf1w6KTjqX
2LxIi5ssAm2orVT1XmTJcuvRfvZoW9BafkWn/ciPdfR0c42ZV2V9jkANfTPsH70hQ+GWJ+nThE+B
wtWlcOEsabXilEXze9DzVConseAURA0egwr/YU8YTjl+6+ZtZm4V8mmslBdHO11Nb7aTPS1a3dm3
b0dPT9Des88B383ayp8qpA9CJcHBJhdzVSvv7LAoa8+JDuRWYOJFb8aw7MeRrGxZwehz4Xt0YXE/
EORIvSPKozPupJf1N1FOlx6t7t6kY4v8wnrREagHbfowmo3gLhufKzfnXuYsJQEqMvgziIb19pbF
Lcuav+uwt9LZ0hfPIJsma4pdVHekTlJPbPpavXQBOVp2qyhcatR84xyfeQi5yGS9D2gWw7AbkUzS
3rCjW9u360sKRwNpqLuOBA5ZMurpqcbaWxGIBLLKqoN97+KKd4K2QUgxP85R8IFHJd01PvnMFX9C
PoWKzPaEuYsssGH8MUXFnBpc2DaN1DEe8p3fDpzsqyBhOEAZMJrYPSwH2Q7wMl8mxywJzmoKye2N
otdeQF2ZsOAt64JmZx1RfWRviAtcutM19XBE9Evp0Wd3ak3OwkJ1yBfk+OSCgmmle055MDc53UzH
R5mhnK0ubKJ0lsA0HSJl5XC0XDOar/6r34XOegpIQSSxhpl8tK7gj59qLR+5+55l1m2YLJCcOTXm
DU8D/CP3wyLKbdVAR9zqu7ZrKJhDkh9t9T7BLVtL71im/vBA9t+lMAh1D/+Yntv4R+Yz3O18PpUN
G3gg5YGIp8eSdSuIx0UgSnEy9Y6zy9yls+Ci1bM9WDp9idyXUJTlrY5m67HFJJ+90Vm70SeVy3AG
0l8noizK+TrTg9kM/j6k8oM2w0mG1OqTNzTxFi6ORyYMroXL4CGqhrVJAJJJgWh7RDAo49kqXfRm
TsV0lYxsQBRw1FFLczeynZBgX9ioZVKvaukNO8eC6UCIVkzhFtharsUIZKrvbGH8ckmuXs01p1H8
eOZaAKPkI0M8ldQ4uNH4qJvIXDBvPls1St1VT0N2VXMMhUBjHUc0BJqYABRmUb6EXSNKkyMe2anm
FOjwBpVcqNNdAfpLRuFWFRCWSlS0OwPlrCioG/qkmsl6aaK7GACRB1vJWGiTsEGIDQvRlTfgES5S
ExJfFYQmsaogOe5ab1Mt3dgGEVNpya+pAsaXe2d7Qq9VE4i3+lO5ZHei43hEDHoCsQRxks0ElLia
maBYQN4xIk0cCwbzxFRfZB09dVVkHBMMuB1H2p5ScyRYCTFEdByTCvAKqWW9GlFUNtUb2wLrtrGJ
IdqnQjEWsPyXquxe/K5vNiV8IQzc5wzS8jpI4mfSMuhQT9YBHr1V6zswpP0qQtYeVfLF8jy47rQk
pXdbKEr9sDcPHeH1iMtS7mY/4tSJ8YyB0E72xjZdhMuxYbPUklg8SvQDDkeRPFBvli8IBCrUw5gA
y5ZSno2qe+/s/iuA5r2FVXImZPO5zFIbWMfwUia0VFKbJxOlw0eUdPezRrxtddW65/YnIiTdpAaz
UW7Vl5JCZYsh48WI0nOIx3OdZuVbshgrhTyxVt1Lor82kxS32tHFzsnzR02EEG6FpM/3eVPsDbiJ
qxDItsckmzZI9FUY050IJn2Ysc70vftQcnDdita7KZz8jgSKT40NvWsDWg3S3fqpdtZxRfuXG4TI
IKc9ezMrB3LgO+MDhgePjELkY1riNs0/Fqsf6X73ojIfVdnSPlIVw0sovE7rxAe6CJfINonr6jZF
QAfacfJbOQ5Hxvi8Bhz92ZfppdPNScmDZZc/Qw01iYcJGo8j7zMkKstRhdw55raMuPq9R1du1czt
JSDfOyak2CLeORnaiwn+rTa+S3cEsGLNHh/lYQDjJVE4UvURaUUi0TPQ/VvVYMyEoqMq3hFqlog5
HbGrAPkJYY+98Bv/lrUjHeO+NOR1GWg5OfV4hi6Zig4mzYCqYYZ1ss0Nk3wI2JmW1d+ToDCvKnFf
+U67sjEyd43/5HOAAaHoPE0eBW/UQ+5EZHcvyvZ9yg0GohUdlH4K4vcc5fDaBICJ4tqRL1VtUEwO
yTGZieqp527ahkWxxX12jXWKF0yV+pdOC2YX0bhwD+fT1HsXn4YsGoqS2XKaMGYV3qcXe2T1TcK/
702NTUym77ppA5rxKXrk5aV2bW6ExA2Uyy48m/RWVji0o22lBRROw9GPVjNe+o5mDsK+Qw8o7cbE
lP/ox+GpGCfrLfC6Z3O0HycZPzjS1IewjTEbjmEFMUIdot72nmpkUOc490nIVYQaV1WHxgpq0mSk
xUW0jvngJvEjrxze3Q5mW9BWcp1ru8GMXBXvnvhMcES+SjynJwen+mYQSwlWcBiPRdOS8Ah0L4+c
B1qc145ggPdqMtBcgS/ZM9gr3zmkbByw8Jfaj99qgpLuUVwj9PbdZ0n3ih2FfI/AtTPUckjsrTZ/
jyfpL/tORf6Zn76atDim5buKLrYOhA/H66iuzqqx/QfJsInZIZ5hMdGcVHCGaEN+hAzMpe4k5YDN
XpV783M0uv46Mstj46IJw4EZPbP7xAdzKipy4Jcv59Y+eSYSqj9fZk3p36bKf28ZbpxG4kDWiduI
62y5pyz1GgynxvSgWBssr8SaAsBzD7aj3Zj6NU4UDKwIp47PY1SFqfvsZ3byWMXMJJq6uJ3i+UdP
9aY3MPQbi246pck2COp9FQTQdVOM8ct8T8GU4OzYLLaAZAOobnS12tOYerf3bV0UGyNEmlFSTYCN
EyvTiE6W0U0QI5fKN8jecwoJAChrTbbaQyEOMmqIXW3eMUgGS/v8cU6n2zCLMrB5KMQHGoil2SFP
c79qq8SZ4+CErAm0mpk9pzn638EXXyNCa+nTQvOnEz2kZ9mij+2c7NsR4y9jTC9B1NNtRukJ5oGT
giCgxxl2LbTTVS0jf4O24cOsJ1R7rqJaUPcyd16juuz3Kd4kSFLYltxweR/mZ+vMZy8xrmFvfBnG
GO8KSZtFda9mNP+UrvUypOiBRF+/Bmb5k8bVoZvMZzGl/Tp11JtCJLoeEXm2xGMxSRsBpCED9zua
OlXfkLU4Ie2U/u/OqEnzNtfDEpYJD6BeNVb6YQh6hFTGUewYKzWm9VYSw4lg7U1341fhBzsK6ZWw
NUmentNsBWJlOgB6nZljsSmUOHVk1hMk7oHGSWBrIEPuGpTepA9hUNzPbfHbN11Ym1ZACjra/xIJ
huTnDaR3btr4q2LmZhiECDFFZM8qjnQF4beRMxMr5z5jKLtOZ9TRaozpmQPMiWlZoE8VIKZya94B
yb73fBQvc/BFUgnHC9wwWXTfU8qmc+OuEzJ4ka/R56rvVPRLeHS2CX5HhEyBvXIH51BS2EiH2thI
819WaOFdzO0CmnW/cXP8pKUCM9jRmUcGbRxJIYsL47ZaWuKLykJA5Rm0S7BVe5hJgl2R82xyFgg9
LPi4XC04yu34wUSr2/bCPxkHiVoZ/hetzZK8WYfeKP3YY66bcwG4MMG5A36ju+pMrBUFUEewtdk8
+PRrB2JXzIZIrLYMFF7y6H5OAcnNxrepe/aObKO78iv0HLB6iPnb9CjJbiLZELn4RIi33dwPPhUl
Vq67OsK6x2nl0ZfGL7zMhxF070ArZUB143u8B6HMna/D+3JKnupcE/1CBaCrpzgStzEe61UgSGgL
cutp+WQthQZX2dlTbyIpNQtwVSZC9gRtA2zwtbZZ6WgQPY6ePNI/e+1952L7HsKW4p3sv46Ye/Mh
juqjk4/Y6IkzsQvwO8kT2fS3snYfcx3eedr5QJz+GLj3Vc1uRDOX6CsyU1FS6nfPmy5gqjCNksAz
d2ypkIzZC8UN5MU1a8I68eZiC1JpXinb3IICeoUW4M28H3nBCIvCVs4E2U6SdxeidRGOeUwKbN+q
eukw/FnGQDrlDBKNT3DlpUmIqEh8mG5MI9Wxj9JLthx3tgNuwlUaPJn6kez2bzKnJzRGikFNdmdG
iudOTrd+5qxC239WSQWEQuM4pK7xKNfWnu34JHp1FYhH7udO31Pr/xA6A7BNEHWpDWb00k4uekhv
uPuBl5rfdk9436zHY+zedS7+gZAmgYG9PsontUAXWVqStesi659ldAm13FoSIhICJ2JfNw22lFKq
awQDhsN9fErshMEVfB4dFkha1DGPesXOWe6FbL9SCEEoq+hBJTx8dUEjtBsPZeS7D7kXvzUjW7vD
I0TkN2UAYadMFxAdJEaxb0uHeC4f219Z/MJfp5mJd+dBQaJ1ekZgpIvdU/w2q/ZZKoRyrTvvx5TP
bJhvbIHxl0WBsV4AYzdIGB7NwYhrrC4QTQeI0zyOLIDFsTJjxVMEORk3rhvCajB9sGsebZjIF5Br
jpDB6WCKKd7ZipkGpRkO2LR7rrKqOCRATMyseBCzWPI/h3Abm9nLkvucYCr4lGBRhzTKN6HLEzYb
xXfYNAQZ22jQQ83kTsUXnJD1xXXb+KF3vTtd9nfEBGBaT8QXp+ri1CPC3vqADjgMALrE6XMNGf6P
sbOvAiwkVeCvyW6CzOnEG9c3bhBnQrLy4vNCIDlVeSZP0+S+mTFjRqKCvJ1pMizusjC/01F2MoeR
dEVi1QvfTh9UGp6x0DD2tplR4cjaR1Z8tv063RipHYBRtOpDXHAGh6FQ3bsoH2KHiPCmQHiW03uj
w4NyUrgp5QcBqngew4A6ljwiZaxRBi4QFUWSb+reFjnB0gHVTdnjn4I3cwsj6zSORn4xFb312cFy
J8ZvQnoL5K3WFnoGfkYLUSxT6daaEcV644dr9xxOQrdnQIKsu65mECLANzjSwL6KMvsKzm9Hg/hz
VIQHpmg/bzuB5CMF7w21kLkINK0VHiYGkmr2eBtBvTeCS23a6CqmDblbNOLYCwZK5W1gwZfknAqP
aWgpqHvJrEM82k3l78vMvUttQCPs/1urHFjmQ1YO2j5rVyJIc3Of2MraLS91n/1mAhjvIFcfDdK/
b/OseM0VG18b4tnhJLR2MNNugjb/dDGpafKodV5vJJcbv3Z1bcGqr000EhuZYFPIbIq7YESqNDlM
uL0p+65jQmnjEYIabrtb8onVTau/coHRWsQ+S2zAsRrY79r5tBBOIJDTP0aNJ6bzsudEpt1DklXn
Mo+yq5s3wIX9uCL4B82fMsy7sTHMM86shiaNdy+bobsfDSRgk6zLwzjtTR2S9wn1yc/1b2OAHR26
zY/X6/zauuMnENX4atS/+gbevcEUfxHfwFTs1tJMso1Flu+qw2O1nfmtQaufODMpbWu3RhXJ4psx
lkWD8cIaVu7Q1vyMGYd1x/wcYXYsejGWK/a7wl0l/Yy3M4q+w843aMw2d2PSPBaz6566YgFZ+eV1
Llnxs3kG2Wmg0FMhff9BbG14Q2vD6AFLMJvusYGqmjxmMQcPaPK340yaeBk0r1H1WwqGwY2sHnwX
wk+NDxNfxcOcQqYo3FJseCKecqYnedAn24ZeoRnjBJdMO3X7iqwJbVyEKsJvAmfZTp/rZH4D64z4
S3RLobn4nGzKvHQ4KkUAYFaFz4q0sHutN+jWsOvQx9pYhgPNlEFrK31Es4GQHMWkOpTTUGJwQ9Tg
jUNzLNp8eEMKu638IX5mi88uU2u/QLXauBpaa9GH57wp04fa9aprgAKssp2Kli3zQzcy0wdpV9mx
byduCih5D39eG+IsZljACa/NLn9+21z+TIXVQ6Lz+fznLzZONYBgmza48Sc2TNvdGY0GwjEpca1y
ikOXroJBESpak7rEyq4dOvobDo0XMCPvfRLBJIoGa1V43lfgGBrYCeoP4J7EsNZmtQPO++FmOSvo
JTYLhza6gC0m9fg6D0zeGsyHguZp6stwT3qpWKd2mu1s+iCdI0+mUyIm68O9YDE5NaTSrQyIY1MG
d7voGfYEvvkLYB1Qpr59GcrMhI2XjLuxdO+K7GHA7+0a/iWNnW1Zmj4LZLixKvMzH79kea27rtqU
buhzFqnvPK9zNixRMJSNbahbVBTJMm+aaKK7yCNB9fpfuXePsmSbJV76FmuwBwMT6hGLKnEGJGiy
fwVtdAqrUnzw103wcnRhfNXdpKYjEVwVximEGuepYUMAMU0fhD5FS8O5AKPUDbWJfr9zT2RnM9II
QUnGLiixuXUeQMsX125MzBdFdi56oX0uB7zuZffaR2l1HpP2gG4Z1UllbqyG0JQ6rP1tVZrnRtKK
YI5BRz1P3/o80TdtLqZ7pdyKT5jlvkJn6wlqJX8itrKTTBActwLtX65nEw4Hm8TnFA7s695vkqoj
Zt549ctGfDhZwoiMnTINXtuoSIH5NeGzUN6XLPRrBSN/22iX65l/qBQjg1ILDinfBLbmiFz0GFCT
4c2ZmMOT8rkCLAWma1a32szvG/8x6wkDtZZU98zOm2dVWfT++bvrMDgNEZafWhJlj9PKhnEx5ytr
VJQVif08IK+B1AXdE7TnrgtZ0TxVduc+fvNi+8eQs8LIhxqKafsWpsjZhS4Hx7DHUBnvkX3wOOjE
vp8Hrswy6jNKYwSjV5EgqPBUl8W1L+KILcp9qvzJ/c7FYuLIs2uOsowqxLhKnrMdRpY3VUZPPRUa
6knSEEtGadtWMWsSjjih4bqJhfM5ojcjr5MWp9cnT7BI3pKKIUmKb33F9CjcZiablaj0zVBgTDEk
vWsyXiIeBHwMv2XHlIYbiQ7OB/K08SJ68yNGB3IWvrxtHUr1GTQXiybQHnvG/ewOIZ3X+I3UjpqQ
HAQxMcNcf44WEhjTfAtU07rJmaA1811FebYhbo6c1sTbgWjgugIeJc26AMLdxbu6rwdqExHgbvGb
DUevnmrYPYkUnU8h6l+mnn7wASIkj/Jdqjmtd+AfanlDkmFwFnjG6Cn8WLQ2Mb4wLvUa6yEFMsRR
peDTpiu8sn33s/+akfYfrV4B9uurbUtID6a9sNoHKF9XkacfqlrrVxdCzDg4T8GsH52693HwmPsS
Fvxmti5T2PfHhuDqq2Mi0A7xJIKnL/2d3cg7RFIlZSWfP/gIZnZwPgiaDR0OsQt0tnMdm0upCuqB
x4CxFE7J9rdhOcGuMBycqKBnMc7duBkVttmkv1AXNXtJ1Dz4REpZS7MCCQdbqP/bIuJunWV1d6A5
nm0nRaVARJW3s1Rrc5sD/YmR2u8qOyeWxWc6nzTevZU0zdbRLcJGbsuElMad22BM6PrcAcWUQZFG
e+tp8yDd21pg1i7JRkE39jhow9rOZnoBPfiSxzR/mcd7Nw6R0/twiF5S7JY0vCRHzARHTTaSCY4x
oWR0vkb0x2KeiE8gnsS5VJWzjxHuMqTESp1yUmDO9S2D2oYU4DDnKBHHoUiCCGipjxxj1ejQDWqV
+QSO4UFH1lOIxRL9jHfIKvfVTkekyBld43EEytiAR+PFCIICR9+av17w3GY7GSwhscmNoHVxkJaF
WwVURh21z0FUHOcm39VO/+F34CKJlAA73oXXMEzPkceyTA0hvPlh6JN9Th+uDuWhrp2bRjS3mOtg
FmO5SzgmNZojZv7miQ0qXR+FmT61kGnWSdz8RCYqzn45e4TRve1nm16PEAgLZBZODdwENuLRCtTd
FDFZHJqNvTipdRJlqAz0uO0bJCPMyMFGbyOBfrp2C9I6gifX1l+2EPVmMos3K9NEok7BcfZMIsFq
oLXgHVuNmq5IhicH2oCulryMa5PnNmKZ8NxU5ceksKH5OEkCfUPT/s3zzAtDyGMgiGzofPtd9BSY
jd3fkHj24AXuAwHox0Zw5/hm86vpoifXST8Cy9+xF2+HbvjIk0SdqfEeoGRvgw/l2y/htNhDhvEd
UBKIlin8Urpc6t7HoASgNiqIWBDx/K56zqviOzBaXC74cBW3QzIiLhUQRnzMLZxt1QcaQ5pgebmt
TNuARsydVyJJaCP/2FSWtaWLz4m41jvP496uelstERFQ9Dp9Sp3kCri8ZvYVvGBEjc+MZ7cDTbEb
c7K9g5u2eGvICgqY1K7NMD6S7HOvFju75iba1LZxl9MUK/zxS+gROtyrqW1E73VNt4FgZKC9Fh//
RaE7XjcV7MsiL8B2jv2HTLrtQk8Dg15+1838XFNSJmF5K1DkrkLAFhqv71gNt2ICTx4dXc4xbI6Y
Ltr8kQIuPoxlhquIA21iRv62YFy9ZpA7PFtZhOiUNafCRRQ2HTUhJvzUydO1VB4S5xxVcNcgHxYI
H6gSQsVgEKFBs2rQ8MUzTZCuGg9ZBuXwT4NsQivI2s78WluoLYPw2jXJzFB1RLFGNJPbMdfzGRQy
SmT7CxVKdJSF8jiTsLCNPDZruig/ljOfcq+pf2dLJBSTqzq39WsZV8Ux7QnElT0D7yZHpxxyMrDs
8CP37fbdDiJm6NI3nhBBUBtHVbWP0W6u+sVcQJkTbBqrPweLmIDqiLgfbh0KSZqLQRqBIHDx6tRt
9Wjje99OKEXvYD5c/9w5FTstfI8fvxxfsgy7C7wV7B1UEL3JABw9Y3I1KVIuIUHyNsxNIZ17kgLo
fxmVe1ayhLoJ9TkO0qfUjvQuq3PGkhQ6dKZa2jYT0/rAjYHNeRyEkpnHtmnDS5X5oJ2EPgxlRbad
Wmc8KGtGu+GGljf0Xm1fImmKkxk/0LHp4DgV5T0QQbmfjC4GUlOCUkbtvXHctjj6M23Z2jXfJ0i7
36YHhLytBZk1YDOZGap9Elp7C2f6EpZG97PNHnTW34fWiyhc8TpMrzzZN73dQ4VsDHEgUfinIN4c
keZGWwU6N9dj1Qp+oy0HmujvEPBsTP+u9vsHmRTWRso+JzDnMSzp4gYzatscFmY/KfA6xviSMEhm
SIRvpQAjZCcUk2LtgYIqa5y60cKTbOPaWjI4LlpPhBHpFB2kQBrfjMZqsHYEaYOWkBYWQJ+1jERy
Eh1sRvUhrSizBi5hqDHckS34Ac9lrUvvOWqx9ncT5xqBsbVNC9w7nqeYTTT3tUPXiaHoo9XFb6VJ
ChSnX/vQ9TMR1CNyumC+H9L6BTDdw+ShhE7G2zYAG2EPUPv9uJggkAEvUsp/y3d2B9OhnZKPpkTU
ZehnRsvMwGPE6txlhwJlxRy9TaLObpHi4oqQwA0M96WtrnNXq5OdT6x1IDc7TKM7N8G1jPs502FL
BH1intKeJydoWhxcrmntEkasUJ3EUactN1WI0stNZu8Q+mOINImLqfqY4V8EciRlj+hseBtuQThO
YPySOcm4FB9ybRNyvizkU4g3ww0fOJcPp9Kprpg8+zzv6EJH2Iom8ylHGh4HrAb4zS9l1X/Zo/Pc
oZRbuWWbr+eUWEGGqaOP2aY3vyasgWYpXormC0TPS1bVdD2Uta2c4COcRgLyYr5j1zV3DaqlMUtf
o2w/cFxVYX4TuiibSJJD2rKI7BL7gkYKD73VvaRM+RHsYPFWNMwZijZHDV6yrpWzNnV+C5L4V26X
N2FXIvqZWyL5YhuL64DTRiDTaqL2Eo09M+D6XAX2Q00SoWWaaP91DDcvZFAKjRDWLcozphO0xNou
unqz3EcNsSFRHGIEO2M6OfWJB2ZbRsPRb2ZxSnjEEIc34UnVRbn1mCSdM21xCK3G+lHAgEN7mxLy
YPt7Nwyw+CvkLvh7sXGg1AjyZIOHGRPeaHJ4zW+iZjrFLeEbzHzEXg4T34bPQyT+bSyIi59SzjnF
jGnQy03axM2wYe5AKk7FJCviPByXYEWzZtqUxpMaRrh5ZbZyZipVBYp1487GdnLLaQPNtcZslK/z
EAh0kCQZbTKkFdKlxuhmrkfEBW69a9CmZ1ygzqVvxIEdMNp3On4dkDSNY3UTzw02WgZYTtO/lxFy
h155jOh93k7eXOuezXKYvTNyAB7WdCZtdMgeZ49opKh//8NoRxo8kESPXCIrz5ScOG57f9WNxG96
c3lw8uwTx2oDtzFk5XEJ+8NGc+vT5vbqriENJxA7HYfGWklsHW0U8lahLPGMG8cg0M3abbovL0zQ
CJo+IjrG4zRyg3Y7qgoYCZ1F8ijrk82z8qhLCHA0mZJbj6uCuBNRD5e4cssfBL302kTwGjvZ65hj
Z0M5iE945uQwC0yyDWtOOEPP6AtkGWHIyZIEpoELvRmaFLZFB2TBdZ77uGsOOGXTYwM/d2eFnf3q
Vz3iitT8nNyl4ecF413tedU51QQPd3I2P81XJyJCVavB3rQoGY9lHMFt98cXUZ2RoIyvEMEgYbVR
yzPEl1iZyAO1rXT350t7pNkAqDs/y8CxjgOseu5MVF598+G0g3H7z18i0/nHl8yjWR+UM+7/+Xv/
fJ0z5mhzTdpyNhzAefXnT7BLGbe65SNvp/c/v2OTk3BshpjIPcb1Top0zAlpShlZ7SEIKJabCjS/
JKDwL78kBA7+5cvlT/+8LkzlwmMBLIdWAm63BM1aq/3ctwvH0ULeC81mXTfp9GSNnAiA5w9I6QVK
Vz3Sh7UK94Z1OjiKFJt8aiHbGRde+vDWkIG0oKrVypHxUxNmDzPWIjA4gp7/sJwIqvBNq65lCKJ+
5rkC4JTU02mecdEhkJpOU74EAbrDonXz8ltLp7gwBtqOFdMgWjegVDAGUONFHJXyCtdRE8EeIObA
VRckpd+VHX1l0Pc4HRdbozH20yK0mwq0Gp43wE+hzbwO+m6+jaJ425WL2Dl+ZNNwd5I8hrYEgt0R
lWHq7nYsK3qiK7d5jquk22RGyHSs9j+C6tDQV2c8F0vSBtpvMx4feVoeo7x6GmrxmA/+ozlDJqpw
aQVD/IbjBI0HQXKRpHxWoC/i6TOvaM3Z1XdeAuStoGpV5X3scMqc+CeCzmUcG1zMlAIhhwCjAR00
qGOpqb1jK8RIGQGtrDVeHWu8hVnMMWAYP9pE7IxEvSSef4aErQ+dZz8J1a1EFONps0mig/+8dSKy
WTPEIZaDCGNAAaOYArWV892nQOiJQECxuAvM2L9ZfhJPZ590KFEldJw+myRst3jMUco0E1DhKHsw
o8UfJOpDTn0F0O+E/YGdof+lIu6PKZHgGioHjgTmqIqxoLgKCD2Krm0fBB86xiyeEWOwBcICVfit
z+ZHplT1KvckABun4jpIf5N21XuN53qiKNzUPv9yr5YsnAh7h9HYd6Yx3mOiUNyZGB6MeKzOf36h
3lXZpoicg/KM/FjOTnWul188EHWnP9nY/0jp/pf86a//LB6c1G/+//fg739JCv+fJYjvv8slg1v/
+z/1/2GGuPCJgP/PQ8TvCS1v/hoh/uf1f88Qt8XfHOlZwvUdUEL/Jz7cNv/mgk+xTWxZwlV/Urv/
kR4unb8Jz7RtX9geW5Lw+Uv67+Hh0vqb5WHlZRtwLNcH5Pb/kh0u/P/9v6q/J8AvMeeuci2m5oL/
LJcDu2UvyeJ/SZiXDMw7x6fo4PCwwJAAmgJybXw85w2WizY8id54s66ylSiEu5lGVsrUZyD9VXDK
BgHN6lT2i8H1hc6EXnlFd/3LdfzH/fbXfHPxr+nm/Iy2SYarYzmmYuZqCfWvP2M6WyIxWYY3HiFK
03RAef+TRKQ1cZouA9A0tNzgVPhE8oTLYJRiM9/81z+D9++XiR/BXT4kSwhPupLP46+XyUrbfowL
s9nUQgMBcp4S4T3pvqPNEAVPzUBzqRyZ/fzX31Va/9e35a7wpetLy3HwyP3bp4M+Gm0CSTibKcPJ
hVrGT/JdVzCXH+2NNxjUoRbVigX/aKRwwL9QjccqeZGlRZMarzwY7TG2qbzS1wnVJ2Piw2gZvzw/
uY3dvAVkHv13n5ZlLp/Hv9xTtmejlTXRIZueVOZyMf9yT80FPCerpTWHM7J5QsJ8TmEFw3hg+jCb
lnO15iw8CD8p1lOhaXkmhJuCUxSkjkzFKw/Eey8T+xtMT0neUMFYtnHmS0rJN4fyFOcZycH9Forc
jaKwLz37nMQD+SrtPploetjzQx6X10WUUNnxxfEBfcT2r8qsjiVNYws1RJHlO28EdDStTXj+IlSH
wJdHx3lu+2k3j96a8z0Igm3kMn7wV/0iAK+MA6Oilae7IwDt7eyMW7opa7csz4IAAicq9svMPjDm
Wz2qs2UBB2zId0/NQ0S6+/SDS2tXOATbyukixlOZuPt5ok6vcGowfsTSvhcdc5UeOsYjcu8HYDrn
IIDZugzVayjLcbbzs+E+njEfeMsB+xAhSNEebcOoJkSvLp/m/2DvPJYjR7os/S69x28ODSx6E1oz
ggyKjA2MTJLQcGj19PMhssamKmusynrfGxpFkhkBOFzce8531HGLfHOpwyi0RXYdPYUGSr2kqott
K/RHJDwQzKsnUZI0D63czK0t8c63Rq2w+2bzxghX4DCXaG/XDmV5fAH7VNjbplOfgF3Pa1Y/OylO
GB8AWpkLJcyvuTNS7Rw+DA/llIZ/I6pgKg/0rBYV3QrFh3AcODA/wBhMzuYgPHqdgegzWUYQ6WsK
32PUbwuOVqFKXZ9ibGb+SCp3jlztVGXJqgubZeVqa2hXjyZZXC7HNo7mJD4Om5ANbwsrwVUftF5b
l1W34igVtttowAFOUkeqtlhwwlcOg+ueKIygyI91Rx5EZJ91T5LU1zFz+AyFGZCbU9tXz4kxoGy2
65++Fq2dsrwFnJpWg0suOMq6hdtRAqD5tICJY6G8CssdbnaYIF79NLkkTGddQQp3NMRy6gTTgsqT
pauSN2glZQXVQH0WtXtK8uG54m8FZfKzEZSG0TMZg/UYk/lakutArpxz6kT6amNAhn+30CFIwJ0J
j1B1VqFhHRXzRnLtUopkYffGMRv4w/GPLnUXuj+eEw81ku/QEq9HtqVF+ZVU5gIpJBzYFweqgonv
jD34xqq/lYkpj0INKNS+A2mXIljWQ2eTmzobKlCIPAaTycEkzp68RWpq9rV17XffxFGgjOTc6iJf
ZoMjV4SKz5xmPPi42yy32TWVRy5Dj66wuyiVuzRjf+3TTOoIC2og2yXhRrOCbYgOW1Xic2VeTb1Y
OfGICdxZ1RWhakW/K4S9sQagE4ipGh1B7oTFGFEDybTfWtRMTbhWOlauaWocqU1XA48eoZl+bz5C
id1hnDqLoNsXtbEmopKaiJg7YTd3lHNiH6r6VEpsVug42NduDHcq4yRYqjD5WBzmq3YPmH9VUJfH
fLvIiuaCXXGrJD3QPbGZ7m+KvCJDAxKGryrCK8bZzuZInhMlE+XDvqzbnQW6Fj3JKxnZGNcs+8Gr
s0VkUxSzXmrn05CA73FjV2m6cAD4lrSzpns0qN4KV/AMgjFBZzWk0zw9VWs2+pPGFMtNf4Gjt1WM
5IDEcsB4qUpzbXQUeG3kNq7O5HH2JJbdmDwDHtt6eOnyOWr6rdYYG9qZj0y6j0WWfEMeAuKpG58k
6VzUKV84jlo0TQpBeSmjj37WKymRT3pN6myN0FVly77o/PhrFA33kT6i71PVqcZGmWeqifWPTiMp
MQ2FfP6rTIAY6newDrdRGm7s3HwL0mAROzo1DRfrWW4q763vUciuzjnXDAVh11LEUOw5teaT2Wff
NkRorH76UckfaOX9tLRhRZF+A6jpYRg5oJU+zrNaZE/0wtDZr0kPelIVd6mmVGRS8lr0isBM/6Jm
ydq2o52B4GSWKvFrKLTnvKZGRbxiKxqIo9lLpUDOUNA5YG3laEbvRUV9F/f7uCvpslCGyPTmDaUE
Ez8Y4qi7wUwDnJsh/fXWwAzZu+Dp3g5utaPUUS+1kUJVRL0OrAFhLLQBb6Wbzgr/Gk3+Y9i66psg
wENAgIKooKIr4+rVCZJSjfzy2MJr57sIwYPKnN8fPUUXr0pSchOxo1UKAVpxkJHkdKATf6WP8U0Y
0U1qLppuue1r4PulfLGr/KZTsAW985TRui9sA7WdSYyziKZFL0rnHn479nw5cMZA+4G+qZhJi5bO
QDzU4FvObPobZkRQV63I20BkqtMmtzJ+H/xgl6SCHVLKeyCYETuT4TkzHcYpAOyLTVDeJNfaAL48
W4Z7dWSEKzJaymGCm4TZEdsQhvC2OxP/1hbBt10UX1WdkIxBvZmQkm90BD3NiIG5zYwX0oL7lxo/
ELLQ8cZ2pHUhJDOom9gfIC1zAqQXBHRTnmgpJQnC6WzZ0cEBoJAdcOzwvJJf5vd40HybYZ2A/ZpF
GAIj14hB0SXfekRz9n5Z0DG5s54wp1br14qEBC9xa7ShRp/S9peccpc+ROyFavIuw6x/ZovxkFRo
zZtQIckCkGIEOISn56PoOcvhkKKaSlMSYiMpcNRUqmZ4tNrop43ybT5AoIjMNl5p5qR9zn5mbQJR
dgi/rYA/VSvcdNNmclZRn81bkytI13DhyfHoIO1adCH3E6U6AtYWK3ipJeMq0mHx8wjgoVwFFUam
usvONr2jGZxdC14+WWzM9Iolb9mAssJwsa1ozqcaKgc/5se0edxZ1ITf0/WTOQcEztTPmZP9qNIa
ZK9KNT20aXD0m8qKH6kkfRLcBi7II1fXS4+lg2A1sNNzYIMeCIKF2WsoHvs3DskanQXrk6rBOa+i
bUaA3WgEV4FZYsa+ZGVbtJR71z8q3nfR6wlF/vSWpu5TyLNDh4leb5re3IEr4vQO22XlUlrGd97Q
NIhsKp1N8axrHkd7fXLxEBJXJgcZxWyCqCsOGYw86jppRle99UqqRk+4kcptm9jI0TKUfQyvAcfc
smNbjWvJWkU92k0SA2d6xFoPmIFy39B9TDr6KK8nuCSJyLrAH2RTnhod55RQ4WJnhuSoNcOdwepi
6qTZ5YQsg1JcFQavINdUEvDyR0pE76rxTCzG9/35jFrvOkJ7FJ3cg8Fq50oPZse39E3a8lU2HYTu
lyFsuBb30dzSIe397BF7J6Q1LoxGzWBWqPo2J49EkPlNNfBblvJs4OW2JSIsk+Zig3uRoQStBJ9h
akXDejr61N2nbQGBKEpIQ1Qmnlr7gswuWKA29HZTyVBAl+2ifeogSuRoteGpZEZRQ9qsrtwWYJJh
gBV7vfCXQmnbeaGwvbey/qqaN2PiBlgJBF6N8tkcOg/ZqHC9Ssm49mvgMaqjP2Lfx1QZCN685n/X
HksQ8g+nNQCSyQm0SltVzyMLTWe2G5HyykZbaqJ01haCNNdhkbPK5LtynA+ZOMzgjI1xeny8CQjf
5e+uSuyyxQa9gH3K9p4LS4EcOWZFLpWEi9gmz8BMkWuUA3YV2z2HYx+zcbVBQyTqniv0RHMpXHso
edbIh/j7XGZ3mohT6m4V1Eg9c64IpGjiouoknF4srekx7mCWD0P5UXRIbHXVhCuDnNlTAZpSNySj
OaAqX8U3kU0EjMhCHS6ys+ek3z4nVBojnFPqZVvAG7FMLItJj657mAZ/6LHZF6fEppsHmBv2PDEd
lE3zpZZHZ4kcDEsNL9Y+KwpDp2ThjQLlp6QG17bOrlN2ADZJw/O+RB5+Syf49lVcaxYHIOzobETo
8ZAyBAtswNgGhA4/3HAdB+SwqqGxr3Af0CKXQCysqxZZZ2y1U/f5LFSWkBjLJHhFAnXc4aYoECV5
isEkXWWfnrO0Jm+E04PQ+vc2NwjbY2kqS5YrYRjPVdmcOvcBRN4dB+WwHiVnJWVd0fOziD7obm+n
x4bkxbPiYkONvWIrIJHDp7yKgIWKpvTNsDC6qjBESjLUyH79Tl1ujmW3nyXM5/nINBNNPfd0CBAB
AuJJORGgVA6/K2x4tDJmAtcQGLijJs2NYLniLFBQyOZVws9jbEU3Hny0IAlXV0vMa0qboSrCl/v4
gKbMhWNap460ybXg1ivUNVQr+p4eTrZvt6LwHqaH1dNZUKnc5n51yiPnqkHoyU3qENNv6274BCe9
sqLbdJdqNznYrMpGy1GlrLireBvcjwyDMLHr9wvs17yuyrlOs0M86NeYWu408/sRgmfpKBu0lvTw
PkKZ43KXzP50mYjaQx8RBVwuIkgpHae3aqge3DS43K+wqbE/UNt0mwkKpwOxP2n8jio1JjEmvIWe
vyo6wj285Pk+3d5/Bx7NA7DCX2MdsvCh15JzzPXFePzr+TG4hw5zQ9ko18ZjQVZbeU6EPFMAAdg3
TWCIjkUsb2XP65zui4IdYaYolAWKkxVYHwEt5Bln3VvRZDeqyfxacUOoweRNro0OEKVu8gfeGJUu
SKxAM/cZlQZEE2RRNO8YYtk94e50yBkg1ufAReVYXRCb6KAP0n0LPgt5QQaUo8h9zePxlXY91mPe
wf2tJO567IpNZkY7O6aKNo283OJluK7xGZ3SgmHRslcqxjdTMz/giKzyafq4zxSKn90aDD6pbuxg
wnClPkUy3Ohybw21fgObfy59moIS5JXOvidk+wUfbZpUmGumJ1Nm6QdsJCaZlgJafDDJPKc1pm6c
rD0kHNmz8jAq6JtHfQm1OSAVvYLqynzL+zJ2QU+7UYL/N2W6jMgSTRRiJSBpdXa9Hy0UeyQ1BTPy
C45dqH+rRfqE92ZJZ/4rG8arHgCBbqzL6KpLlaJFXR1G4IdM2mwk8+Icuf4368MZdPdMHbQl9YWl
Y2qraYn2vfiG9vcw7RU1R1kaZkUvhjYuJYL7DrcNh+9RbXf0Safn/74xCqdVk/AShEIvsvWvKcFZ
iem+DjXid4Y1zWQ22JWPbtia2JwuRKAOCm2G9/S+i0YICKGI2Wda+joZ3VIl+jatcm7GxaVmGJmp
/00ZZY7m4gBD7dtX2ocQfYs8R5Dt/NHlziU3vFtMwOV0O1BCLQbqwrPk1ACElZr27rG1gx/N0aSs
fk5kioWtptsA/2Rc9W+pBoRfLd47k5kLUprhsUavHHd8d8bqQjt5RQIizb4RmSM6+eo2zamS2z/y
cvRSnD2TkTLNGaLwropQvnIu8fRsTE8tfVgCFCp+u6euwwjw+urBTvpHp3z1GG4IwQ5N6F6nxyVz
m32ahpdpcskw3Vo9W5T7Xw6j7DzNemWZ3EgKvxFEvKF4Yyhvmp3dYuUoYgxlSrvuHeXlPr5dT8Em
XxI9KkuyzJoNGZ35UrjK0oSidZ/BxyY73DejMht+Tnnd0w5luv4Bw0TKFsWReetz1WVZHkhopkIN
ymA55OWH6THWVYU56BRF1peis0WElH9/3sMBV7SF+BwFGOzWIrhNdyvOIGPh1qQxBJsNmsxWnUhB
atAucMEXs6S2Dqoc9tMEPF2Pvoq/zdI+sTQtOuEtBxk8E575nYvkRgaWM8P7R6erudwr02PH82+R
dgnTjxZvcv8v76tJ7796SV+QVUILyuqLT8gq8aJxuAZ9zeM0IJEOM9Z8aCKIpUePBUV2i7oF2+q6
+DADwagSbv4UqOoFMWlMKMFIwhM/W0DTeue8HW+ZUeZZYY2bJOuXygQkJQyeI6rERiMdgXeSaAne
KPKJ3un3Uod83gbAJygjwjCwXsrJ0kmrOJ3nCryuiteI4iVZ041aQ2RrgZvPm4rZIu3JxlJYC+aN
Or7EOqvgpN1+sGua9IqLnKJyqvVQ0pCfVvsEEzRzaBcsplm7jiXEdUqBCLbdcKMrCJvrIHnPYwCh
iunm2EJqaog9K5PWgBHw3GIXNeJSmIiXIg1KS1kAEKspzv3A21TsanCx8DDAr/cdZkaticN9YSID
UVkv+8Jun7HkP8MSLX8GkU26zBxvQ/8myomZWmnqtXJTZR63Z01p40sBIwv5sOsc4Z7KjY5jZg9i
VeFmZ19NY+rH1E6tdZBVn3ofGcdu+lZvHbQy8Y/37xSOuRediQTKhrlP1Ca1iH/uHKhTQ+K3Grxt
Opau06ywbWGJv9bgSYAGLhO6cjFVZpMWGIQ0F5OIWATG2klmOTM9a/vOQgpd4ui1jR9NgA2q046o
lTf3V/O/LcPrkH/993/9lE1Wl8Pjlw/v488tQE37x5bhNXgPk/fs82+/8qtrqArzP5bu6jTAaADR
OqSP0lHg+O//cu3/6IZpsXvS+UfG/Sf/t3Mo/mNYuuoKYTs27bKpofdH55C/pgohXMsWmmnTUTP+
J51D47cuj2O5Gq/OoHcp8HHQ3vzrCBN5g3IU+tmGIj6Tb9j5q5Fq1Zz0QXnyjfaE6+SxJwzhwayT
Zmdj7J+1aYl0fPSsFwyYR6pKOxnn4taTKjoKjToUdtVtp0D/EHBbN6Jpn2EnkHxcG+LgDARyTqi4
Ea3Num8bpKCKW9ziJ4io7RVDPv5waoFiN2q9Q8q5XPRZQLqqlgPN7KMdurDqYUyGg9GX0VNcooEP
Y8PfhGr3q0dOg9v/gjyfDHjO/9yy1H5rq3Jx6H/RLlRp+tK7sxkHf26BmXEetJDC6o3sEA43BEce
UQP1tZiCGlpqiNMexWijAegW3ldthLLqq9VjXPt0dqjartySULyyAP9vEL3xFNgwnZhs4Y3c32eE
ZpMOIGTjsiqTddUaiOYyCrqDPyErPKV7yuhcLIb7Z5X0/qU1qU7v4E8TDOcPoQnbMFXb1AR90d9u
vy3hdLSN7IlD5oNttfApomCToyJcj/BSVMfIf4yJuZeKh6bGHNsNsOF8WXoFuSZY7phn0nKttJPm
srM0Mjr873+eBP92F2zT1DVHOGTdqkJTjd8akTGsBo2lHdqVC+NrtFnBoWlXD9JP2kOeKPq2qOsH
qw3TI4tAMyebJXgcUhr9ekbWramx9OrwlIrpn7oDaj+rcJ/bGMUwKLwVZzXaVzHrvpsA84wnwmrd
C1AJ5BucrQhIMaXZpTO4zYojunH557enT3P4X28B4FfTcJgGHGgn2m9zfB4jLhg0Ya6VSGKtERFS
Xqq98JbKMHmqGnS0ke1jcVGV8jHLeh14zWgezVSA4EC9SbMpGrea6MIZi+nnEKnpvhzgRFVamp9g
GuZogV08xwmRxNKK96qp6Vu7pcESG9Tehjay9mBhJInttXT3oRZnZz+E8PXPb1Sd7tNf3igIExQP
KJpNV6i2UP/6NPkFugVczlB5lHyX08FEFkuSRwnHpSF1cIFpoFt1nK59Yn68YnhzKi/8xH7w0BA+
8DoKkgamZtocyYI+WbWVXYDi6V9epmb9/WVyGptkHiZGCOv3R0J1M53mTtGsdUoiBI4PyPqBJC0T
JS5W9znACjQCrYLEYKwpUX1DhLzpSh75CNPp2e+dD58N/+7XI54Nmbsu8iW6hJ7u7pCc2LNVl4Zd
TpGyr1Q1QNFkqYSr+zxAjoe2/OcLr/0+x9ssJZawNRcJig6SY3rHf+rkaxBsvLrPWvScdXagyTWs
C/qn82a00p/jvidvhOncrx6oMnA4L1qS5LO0Pzpj8FQ2K8hq7uQambx2YOaCDTIAHJrquMtL4riL
nsKhneNR+OeXrU/j4a/jhRXQUjUhDNcVrvPbeOnMoNSaQDRrWnHZSdFR7XIiO5BQ5cLD5bylOE35
HFjdDjL9eCGB64V455B/kH14CjaZCAfJIWhG7CIDgUBSNAthUSAyle4ojS7YF3A+A4u7QZ5QvjLT
aR/eWS/aUKY/kxYbNuY3VWnUZ7VAROAV6r+MNfXvY22SxPAsoA8xEAP9tsAMYTrm49CUa/2+HNDO
gcDz7IK96gb1kd+qlkOcZeeCwKstJmxamVgLo8F3LqzSBb5upztmifrc6/+2Mvy29USYxPDXdNMU
hsY2Rfw2LWXSHo1OFyWksAgVaZrEBInWpBVojU4EQUyctJWTCG3IDfkqzcLS87e+tCXOLCJuEiKC
l5yQ3T7/8S/D4u+j2WQnhRKL9CAbBMxvahrfQgjV1FG97jtNroUaVRdMq5DZZwr2sOPo5fIwjB3e
RKmpcGVlieWDIp20bRBdndgn8CYWhGyP7zZBQ22CYm/IPIhO5lAeROGUh5z0mjnmrGw5ueX2iPpO
Q6D31DS0bFtFdQMxWfRYxBP70zAehgH/oTb2x4Bq9+qf3y4asr8tENScsZXqhsFSbf1tFxKgwGbp
hjBUEnPadIvBHnah5Lid097bZZikWhNhZw78qGss8Dv28JLGGJhiyO9WQMHeoDXnlu3GQOI6MwLO
dzn23CV91cnvDG5k4q3QpHzRVOstmIDsxJCay65wVlU5RV2nIgMN0AazIkQBHgZgqkCnIyCtBRYs
/4v8ZaTWg2PPAG0wmWgT1pgMmFXLoWZRwQg0FC06yiZ9jGM0CZpA72K6EBDCtngNwjMmkmRBnvID
DkpUxnm01BOgiZ2RfZI7fYvsBkEKNed27DjqBQdblZwNS2EuvRxJf+ao5sGe8syTKTnFG0i9jsi4
XCk1uL4Q7vlCsxv6PYm5AkN2DshOgtFTfbq18uBl485nMIHv/LQw4S7c/pWzun9oU4Xslc54MMcz
yIi56hFkFlTxsMxqhYCLyNLXTqCeCX3wH/VMeejKmsYubclmoEAfaum+qfmvTYADeguYLZQuYEyY
lcnOBj25wBQp6aOh0QV1ui7LfmqksV7DnNtngF0qCQK+8gX9S9Ati55qbjvi8QjbUEz9lAMh789h
1X50o+UtG1rPrWPydul+RXrYrjECynlQvnulisIF5i6NvImdyN2LxJHN3GqQyrMw3Y9aJfUEk9oE
1vA1taApCbVCbV6RloHXaZHHG7n7M+kn6r9Ga4ZlCxcKQw6T7iays2fH9ihNycZfaNDOZ5kpvqnb
vmAO0TYKSv0cViBPCdpm6hoBOORIbKEPzYIhe+HYP+X87VvRUcMno7VozmgwC6SKBoTHqHkPOndn
xfpyNA+wG6uKHGo1xEzlY63SfIawE3pEDsAj8jptZQzToE9IevGbm1YRJYqOHq9tTKHQXCVW484U
AP7Id2CeluosjCKUNC61Fwjg5GZ0S5WYG5rT+g/PoOeEDBxhcgE4O7gMg5nNTWRzmHTplPsjsXHo
VwIKjxsZU8xQsQBQ2yiPmtG/wqY2+uqnYQxkwJjla8Fk5DXlLaRUUhaUCnECPuNavcnWfimHcctR
bImeNOWkTy83r7eFzD/8uMFx2DeT2qRdkDeFfgZuDNIVY2Ym7pLMCpotndJReQF/HKcQT2k5rVi2
J6F7s0SfR6klQwEWTrRdzzsFvAKoLXs1xDmOFfea+E2waElFm4NJtTE6IP2R1ICcut0MNS+fUPaY
2mNC8Q9VGeGakbShFWrMD401vjkJoSBW+hKZlr5QPRhFdoIU1X3LlPDVNNC+OJzgkDZyMqqsn+xI
+9XY+EcXi3yteDQgOnd4tNVkU1DkeDEQz/TqWK1DgGbLPlHt9/QoQhF8NCn2Gyza9i5kq3zQ7XEX
9ZYyVzpfI6/ICLdqCVMw8xRxLiqkgVUmzCtG6BU7XVTzfl1uymnPAknmqk4TEfOG8mSEeDINLbU/
BUbcxIpCWvoXrwyjhQXhbxfrufVmikeMzwN+Rk3dY8REwNbp1lsbkhkW4MM6eGprvCCPojbsWit8
nvna961mk0OGW/phrv4YOQgrTRRcCY3EXFhTv8KWIH4IVG10OcAKRaOS7CvP2dAE04l9xrjgueVl
yB1S2pXqtSKA4CDK8S0vYvXRbwzxaAfEYfeQxda9t7dDX8NY2FUPBNcgg0yCZ44JxK9MV29Qh3c3
caIHozD6s5v1Jof38GWcFurEp3fBIg9SUSEemKTnn51NFzSvwBINsWBCGOKd2YEPampfu2CaWBbc
u1kg62Fp4a7bQgP8wIe+g3lg4ppMj/cjhkXtbNX6IzF1NjVYr4QwQBDUYeiMkhootICOc69mPA5M
v09V1erLtNfJjZQLU2oQ1WObgEO9ii4kNixLuEYrklOtZWc4ylUx1nqA2kc6zraxZL8dlBKTKnC7
V8SBj6zz9ZcCpabLK4K7DbrNtoZ4xOdkiwLP0o+jHuRrZG1yozVJudM8hn6XJAxrdJDnsYeM00aV
P2fIscgFcXqNHfXFydXgwwxh1TmD3Z8dwwbDCs9wAUMVC0Rqy6PrAXFC20OGTUdSSt7brxybD4nN
bAo/ML/UWSZ3gGgp8WaGIIR07FYNndRGS7P3oQK96rD93Llsd65AQx7v33cqOtjR3ZweEDxFwRp8
W5JXD12YQGIJA4Pex8jNJ0PyANZk3eBSPWtaAe/JyUEKYDI8d9P3CvYDOxHqr86od/Mkl+6SBHck
DdOH+2f5yo1140/fKEclXTI/UK8dQzzYQa6tANZFD4UY//gwuilwY23AUzb9QNVi+D2IoZaFMw4H
xvtw0CjtEplFrqUa1v7+/r2ax//XT//flyboJISy+VFxV35VqWc7YbnFzKGe8xrUA1vnGkawIRBf
dCV7gWYRR7GzuO+i00jl6JBnAY1P1TzFZvFkF1l9rLTqIIOQQAf6vTmlnQ7wPYqouSJJoMQZTiZB
r4UXFzYBR7Q0AGyIJBsCwAU/J6jt6VHp3ehX3cYu0gAXlHLsvSL/ocTiGI+ZMdNiBqLw4mjZ2Z5Y
c+F1C+6xuigKUIGxPd7sBldQM6b2VUNkooLyJ1xuYpgKJwMrzRaizc6IRUqYABfDNMcT9A06rgR2
UpBYUOmPjr++ijqHXAp2AnUKV4l+r844d8BNK8QVhq1NGoEuTX8X0DemGVDAlVGofdsO2qcwLxG1
ebLY3z/cf6xO/wYLdwWghmy+gMWtnTRUI9fDD+LwJ/AkHU+ntM5RY752nZLtuyiCtuWXX2nQoWiW
GftuC5YfptwU/Umw6HIuneb6+vPk8Iv9wX+KB6OCyvRrJpLG0J+9zh9WQOX8I7vkbMmBrMYwbmnP
aPXhZlTJEltDPLd1HU+eX+g/cdlDn44BhEZOiQyKLa5bLGpkq4EWM87i6rEx0UNqNicA2QNN9F16
ZF7Ra4ukT6uL2tvPnQVVhriicp9kencsm+fxfnxALjhF9jYBsOKYWUMh3yGd8Mv36caT4Rf7X2pl
jWqtZVSAJXfLiX8MUGw6UqIZ3HkmS0SUwKoO0o66ZjwAqAfYj6xKFu0WYcGzUdbjWdbiy1CL77bR
4we0JjAhBlxVTkebpK/c4KHBMrpsc13spCuRQBoaPf1IboysDjdWqz+RMhW8KTnAIKNUH0cqyos+
b+XJTG0ggdP/jUao3HVywvkLK2O33DWvNHOm7I6dnqA70oQTPRI6iDwDhzsVJb5s/fT516/DdVRh
pnHNKntslr2PFrVsrJb9ZQRldYpCplXxSTGvJR2Jr4Rjjsuwz4wtmBSac3U6MYwSd6c7vbKqy5gg
0KypHyMvfSTgzDrURb2vgG+AmHHomSYYcYc+fMusT1N441rKxNqwbQzPgdP2c7TwlYJ1d6I9AOwK
j/AB1KUmmxbtEUqbwQgBueUe6nYkT78qaEXqvudSR5EGBwHlNZu+Bg7VomS1OF2A8/WPVe1vrWl9
iAh2/OPKibTD3omxAxlObT2oAw2lEfklQvbX0SK/skWxDBM1M0517RinIKOsMs0SrZsCq2WgXtve
CbckNERrjNL5i5H054osvpXRZhEyPIIbRkLS+cRAaUtxXWzisJ95ht09t0pUHUseyplq88B0fuJt
wljUj1WWrZw2cA+EYM3tOgiO9w+mEZ1/lRNQP65iXiUbdR4+MyDitkz9tdEk6XYozPcIUxHvy4nX
6I/tudqoJZR5SoTHOGzFrqHquK0K91Opy13QvJWAD39UnkVOTxB1c7soPzHDmQ9jH3l0eh1/m3nD
E3v65JgY4P3Z1Rzu9z/WxLfWHXO71l5K1xxgZdBK9AbS3KbyMrs4fSaaKeQ8Ln7YKP03KpEFy6ie
UkFL0j5MozdXWh9AfCyR4vtM8vjz7fLCvoMmWNWZ2/uX9+F5/546KsZWx5BDpokH3URXxkUwxhX7
jr597WDGtXnvvuXpqu+yejcUbTrnxujPkmf615elrJNL5SeXruvseeV1yfX/9xkVrWczxWt6X4P1
xiGyLSiqfc9l18LgQqDF0fRzQUBh788gvQRP+YM+bb7izvT3RpnYxIXX6X5MOez5Waoe02J4jnRF
R1UF05AqBrkycJ/ADdnG8z1Mk8Od8XwXvVZp+Mdn958ef83NSUEvV0WUyNZKT3e/Rj8GlX6pZaNc
BTKL134a5fEqN0y2IFMHYmhhlxQ0VZdJBwJ+kl6KZbcOUzYZSalzL/1APWSYGLqoLTd6DTcIMop9
bOt43Eo9OSLDbOuZGODjAJv8abBWULLjKHwk8yMni+OkFvSXNAOLpxYX8nT/ntaUzi7GtgZXetNH
Q/EjpfnE41T7dIYkGKjah6cwNV9GorqBZcMuAZaMVCctsrNJCuOmaDmF5BybUbfo6oE6bPVoOvLG
kbjbYdSgh+GCkIlN/5R4q96xhpPXdH98CD1JeWCqk7OfMI6Qpr7udfJsJIKsR5RHsnP91DNXLRDr
RWsRRuDLuoHgZQFKZZrhYs6MF2CaQLR1xyG0M3d2nMSj1JKvMgmVUwxsXqQ4RpTYEcfBDMtNK4F1
ggAq172w05UfGSqoDLhaelHRUenNZpF2U+iSHeUbhRbXCbkTVEVpITwv0T4R8QDzBjBMiJ7HHa9u
ol+K+OJW1WecDhY6VJYuAoOwV2coG/1SfHSg8ygf5mIHIzA4ZhbJdx70tU0uwEck1cQx7myJ4DzA
lnzvR8RSZ7YeR/cBYg/B6tDZZwUF19NIs8QxyGop4Jtsokax34z2q02z8IrV9WFUCw05QUkW5oBH
N6krlkmVpXD1q2iJXnxW3/tdnRMRQ6LUGQtTwA3VQBya6nSW93t5ahOxdyI3e0jUOtsJyu6krrBX
8G1pg2KNzqWZOKyDnY8Xu+1WGeqLW0LUT5Umuxij9HNUwpce9WyBy6E+JEFbHfMvoUj/g/LBvEsB
zXcGJDCUfW10bkh66KDzfbAIjguHSBJZhNnSmaYbBTHSQiRGv8gZjzVC15atmyTdtp1eaty3T79a
eFqwyLCIzT0wwmckKSXTEM2nVJNk7dbGsOzu+v5cWXJ7tGdu55fim+YTGAtk6L26M0rBsV6Hohk3
kbcFWMZyd79aohu7QynxcZva8HTfdYrRwXgxRhHCPGnt1JIdLSzN6JEeMvzyu0q8VaPFfUAQ4Xi7
X8BulMYBFtyEb48ynPOyWv5afscwqZax2z/mNpEiKGZw6d2r0FqUbMOitbx9HMgF6E8ZM/4rWBKW
e6Tv8ZLJOqYP2n8IXakeVdLbDg2w+cDxEd2Wbbmup5OsqSpyl47Odzt9NVKGRJ9VgdymBLFzPe48
2cLbtqyUUy+ST0+lDjcGWO36+226t/x+DR2klJjs8xIiyvSnSg2/X/B/WDqvJUmRbYl+EWYQ6NdM
UmdpXS9YqYZABzr4+rOYe1/Ges6Z6emqIonYvt2XD0F8TBxbfy5uT3Np2NdbR8zmR+8Ze50k5rkY
0+HODeXZ8nxs+jHrhCyvQFPZj9ir24M5UHWXL8LGW5ZdUg3tuzZCLJ7LWUxFBgZ9mi6OPRmvsQPH
uoyLh9Ez9S70W2/TQZa4OFVDHElk7Vv+L9dVyoHIpq3Os29F5eg5pbMFIHpJL82qvP43WyBB6eNY
DLuJ6qN+UxmlfWjEW+0xLE6WpzBKt9kRROZzxRtlDyLQPWufjXPS8mV1FbV0dHWf/vtVRbvhaVr/
t/9+RSM1psNuiaEDon+pXLePc5kV25gf7YF0jFrV1o4XD+cPI1vJkmTSsniR9vofZy+HEQs+qtdJ
pLRk6c5T7+lrOEwJn9nKnF7DJLZOvbc21IovGZvLoxvL9lTMDoRiXkF4FQvz9N/X6ZU9xHcqTw6p
ml/+27GSJbn/7wj67y8TNEmvL5ubpWt3bCXta7J480F2KLR0DjGCo5Xfqt6i2AESlPhv9vfd+7DO
CqYYxpUAJ8G+9X1gJF1gn4oFulfVuXe+V7UoOtUn30X7DhMQbeiCAockzbwPmopJSVDIfF0yGmAn
qliz9SUPkqzd+y5yFjaE/5v5hjGl+XAu/gIp0C2Ks4FoAPBwZW+SG0tRehgkXmcoeTmr6KoE7W7U
fvb/v0qgTucN/b0NmcxzSXJy13AYfYZMnjV7ue8sFx8EGIOjDOx/BmntfZOlHVUbjFFoUbdlkfUP
iPBUniczrtOacWJyz1LGmJ4zh2uVLt8aBz6IDIJxGxAA2ph+mIL9s8510Xq7vJ3LDQHNrKQ3yBkg
3LsMd04rsqszPSdTC013eOUl9+VnECM5hpBuzPToKgkTjqc89lFZq9FBzKX1wz2mTovAOZkQjRaa
QWAHASuUyRHwdRVZNoNomiQfLJ31pg+BuJdw0qt23qUA7PJV0LAn1EI7KX4WpzpbBHUCUWS7nO3d
hrgs5TsAmqhUUWT60vHS4jup06NZAfrBHMdgxWId8ypG2DE9+GEH64y/22BKvqOMVWxJSQec3mQ6
rQlQsdlAkuc4y3BOWwhuUu9UE/81/Gl3oO2JWJgZTuPimFttAP8slZcKZ10Ypilbgflpspu7tjCy
s1VujXiMmbUCEbn9ThsmO5CpcSPFbgoeGJdaSOBKQgZliuHllOPnNRBvNUVUHpHII4/tl2tysRFG
YkX9r2V2goSl3Pdd518K+BQxGwUugS11M2pnxcNhiC00qZyeaWINmWrKnbdiP2uHUBB2cNAZfgzu
hz5KI6cpFA3/NP8WcIb2I9uRWYpq57dvWgDDiHniwSuqgwuNrrNeJcr6YqqtOwzIuPnyOCSEGsHy
vDAnyGhcOgKNhXeY67LaDyMkdeDQLz4uCTOcjdtJAqNMcSg6BTDKalFnmRP3cxQLOPnN0PsZd7I9
jMAeDU4kMg9XJ8AhPBcerVH8e4xd444QOZ4Xnb2RxOLb2c0scqoT0briVbFY2Jht+N4i0hx6HX+7
NC45LrniqqL1R7Y0li/ADhvX/Zk1bDMtYfTmgUufTmcdC0E1QonUX6Xtrd2Y/aHRYi8EfMNgtM4N
QZEtoPtkT2nma9fR5Jn0mF+Fc1qIGQTwMF2LzVExkNdwjINhcW9KuMOFLuXrtvur0+qoiRRErGev
blO+2d5y0UJ/IMTVVnpPF/hMhEIWh0Tnr3E5fFuSHAtVTF+Zk74A6CM85lPFG+C1Jl8yb/yyJCIM
Jk5ZGCHnWB9svbCp41tfdnF3KI3xBsDyNzutJ53+rZ+VtaYjoE1rk9v5O6/MOJI13XsGIZYGuXax
+n9J4bMa6tQpHfUXGeq/PpnyrUHzHJF0OguGfvbAjq2k4ioknE9FNqkaNnjUsAqfF5pHMybgyGgY
pfM84nXazLTZuG3zYXrBqV+8gvebeiOvTl1p3j46ZXiiZzx70vTW+G74oeBNbWrTfCidWuL+/+fV
e78hdRdY7PahQuTrDTQD5F58mJorUZCBoM93TRYHN4lVPXmtpDaAu45cDa8xg4tVx08uNV3bOOGg
0hMMHfnfej8tX1RLCi6oLYICARjTirbVQl68LI2PtiBr71RfAakbaG9s+urE6dd5ggqglEryoFEH
UZSPzO8r9DHm8qUZz2eUnD3fHhaevpvsHMeJOKD6g9WXP3y8KYHKeyZ0rL8Iyd628FHd/RlUnet8
nHqRfM1YSpiDsbhRkwnnzjzhT98EiwGWA0bpNmVBRavfVyYJqxldg9Lhlj+j6Pyoq833fgKj1uoG
vgL+U2Tn1xRS1RaL7tGZ/atAxSGEnH2I3MvJ6VZfnXlK7WIG1ZDD76p+B9ECrJ4aza3FZ1EmGhB9
8ILDfj63gq5L4mzdcTTRwwcq0hM2YKhFDgOqPHLTezHPY2EDL0vKE1B2tevYGG2W1gDRgx+GRVI1
cbHP7tLGA5kD3aeW+QhCcN3OoUtuQvxtMWulCLjtYQF0vZTd4+xyijaOOORmDhmEM5lKrkw4CLf6
WStPb5a5DrbjzygziKxrFR0wTqqBqBvt0JGixqRk2YRBOJVTe+2y2dmUqSsPpKf9nW1D+wgm7d1l
4Z3VOv9MB71rGFy+M7SKGIMBeq1Sz2VnnwgG8XoP+KoZN4EAPLD16465X/+6Aa55U1Yfc5rU69AM
2T7X5yrRetdlo7F1aZQiceViR6a1VpCxK/lx7MKJ3mGBdqxCfwe+8oWDREetNVK+0TPBtN2Rihzj
YWpZwAS5abJokzPNbsGHnIUBjnbe1aDGN74iWKCyzyntFTVEBLNHs7EOfep8Fla1FTFmft6H0ezR
OWwixHr4dupFGxsy2BmhfXaSrC6ntj2kgqxUPPLn4GZ32xgK2N/EjUIQzw0TaEhWVv54CJEdueKt
Wigl8hGr50HiJC8gf8JXSjr/o81I47R2fAiZIhckcVbYlsHqgypY3/5zl34XzEmCZ5mGCLAWZAUD
pNihuU9we26d8FYWk3lNCwHtJMMr2YTuQflxf+SBOS2jEbWy7QBBg6bu+/lg9urYaDO8FEZ5Qx2J
fQe/+LBwBCIbkzhX04k//bBNl1jsO8orMyOt90sz/4HI2JGCu9r5VJ0YGgmtU0W/jZ3sin3tIRvC
iKuudRgTmOd85fa5059ZwgqZJuAb2Ndbc8yTY1uQWbQnslEzkl2p4WVMbnPt+3oBYThDEsjDqEj1
uVH9Z8kLMnaZN22f7p8+JKFCAf1ZJkUD3Y6ugil5cIK83LW+d6kHqpf7pr1OLBV3M6YrMkTOtp7X
7CFtHODMpt9MUD5goOhQMpJVHi0rlLqwxP5kI9ofWlgrILfDfZc1dLeGEA5Kkz1TglOcnsn7mRYs
AnfN2c1aD4LCiKxhkqC0R6R61LmlYMsKrHU42mVDg034ShDIPss2+6469AkLg2FuVJFHOcleKyJ0
HZWzS6geytUos+jkEsYeS2Mji3LAzvx8feLVk/U7CZIZ4WheoUdzee4kVSHWfU6Y5WDX7KvTjIsf
4BlGHAu3ijLf5pDrgKN5VAFTd7BncC9y5WtZ3QYzRotF4cGh7Y11SnfbpbkXZQOBfqfRHLA0gBhq
AXfKCXiAhEz+1LM+nCo9carHRwXMxc3/s9L34U7PzTNu6WtNqokqGlVRLcXVZiCLGddgw229GXuD
qkU2dZEhfpMm/4KdQy4CBxt5TRQizaA0ZrUDUDjHkA8ytWPqJ0psvjaTWW1XVGAymPaW2GYbzSOV
oRp62gHmz7ANw5elsebH6hmF7lXPy42175Oee3/sPvQpFA6PadrRghMU3Cp2ja8AgDhvyu6SaYQ9
fzDBnKD6l/O1tKjUygPx0oYQSISTccUUvHrxotJ6D1HXqPEnu2djKN+FUT4nkgxnT8kNbDr8Q2/c
6TFM7eg7vjqr982BGg5oge4cWtfjNzFCLG8KHSFS0x3lALjtS/mhvdHbuHAhzzWYs8Rl9PBGjpS4
SyNUqDrgyDFDy9z1jF1R3I41BO06qvL5S8P+lKFN2lUCgs0cxR5x4G+rGFwN5mCAMwNgICYNir/I
UyrvyKWU66vZPRZFfDGS8qNo7sy+/zDQ4aIBjjLjARigwhUILAyj9nqtqXnfHjqrJj/my5XWR+a6
HYji+j0XjBaCcz8jME/gMByPcHLOc0D3utyxzwOQ130Hixh3dVcXlxsFgptAWZPuSh/7IEvbdUlm
nwVxf1dlCaSbmKEFbOe287OTbXfPCCreNsi64GR47odgY0sVkBqj2dIzkO130y4B4ozzXaPLfDOX
s8t3r2C88CjvDcdgl0qOEWnTf9ukz4JDdj1uUEzdx4pH6agmHkhk0XevBhJix9SgZW792KbOhIbk
EU2iE3F0H2fhjltQfeWRM3SfiCqqTX2XVfnecKearMt4JVFn3rk19zqGE+AlAgVnEdUW2F66Cl9s
gBsfepEkLWtYvdhWIKMYOsYbu0SnH9s3S8c8aLiYmvQS4qMGvDxRXqBXpMj8OlU+BwIbo6UnamhT
TNtSrNI7XuR2wbcU4UdJGj7ys/AUY4QHNBG2rHOno9vKZhtKksiQP+j4sL8hFl/ypYfTMWumTaM4
J+U76pp9Y3cjz2DCCsoJaZtJrYPN2/TG7RWVzndGGzfnXjj/XPWcc2s9tpbjcQJ6+PtidKDB07RH
uN1pUlRKqfIsA/pWkgAfkxAG+v1EFG32N3ZF/atlJNehGn6dEUOO/Mprufacs/1yG+tVBHLvEKni
8aJTOVbEnAzQHJYxcxySzUcTNHYE1fqoOrl6bRGCFcFnnEupWjmtGNwxXoULLq/0a05i3MiCHJRq
hm9DsNVcMPdJZWMAcwJgTCb1FRa+UHec9WaYKx/+rPsPK/MxNP8aexlPiUioH/RmcmNZceR8m6+u
nXyzT9l4cS2uqfPTeQB6k/X3EzoZ+JlZNpdZe43RgzuuMpi8hLLMsFydRPZ9GQw4EjCUsHsZP2iu
T2mqc+lfmFM2RCaPAAYO1L2M1gzlfcwF/2AHiyZVH1pqgEL0BhZiHxOI2iqqL+rY+DeyQdmGyuMd
ambteZzyd3Nmn9Vy7dwu/XKX586vbGZrb4J2ylWaHvPeplspLP/mleYYNJo3a0yvkS5f8DNQQNx5
34brf8rJenUhqvCpAyDK53xXmZkRBRUNYP1Eu/Za78B/n6MoOaar9JwK3vPOHJaROXDplQW3UbHW
zdEccrAnYFPLREY2rh51pttdWBmwQyiGlKoDTKT4pyUceZeb5pSkSRTibube94GRFMAEagZBNdrm
CoO7/8x6njdgzXW9mfq9aZvGXgobIaaBTGS9DyMAarHI7qBsmPGD4kBejM+6G9UmVDNvvvUvLYnR
iEOf+lnOF2o75o0rSfp4k8Gj1zTHcSpL7C6Wi/WQHUKDrO164x+GcXPjWYvNSOPzMNF42jbt0e2n
acW4duuNapNI78qdjJcV0oY/wLUybS/yWBP+x1oIlvkNNR5dR5w6k8O87tbGpErvRUepJqJePsHd
ICDb7qsJ0N1o9RvHgqSMrYT9AwK7sJ8G3bCVO5YyeMVBaPieiaZ8268b/RLbJBec/ryELb9F5rT7
2LppbTuq1pd3ldn4KGIPGIEydZTCwEAZoiCqIOjZrXbJlorkTQ1mGxP1Zz1MaufAV4vqbNl3Pp+7
KY2v4MS+Kqv2IfM3FCfGGGxtDF6mgRxLYt66o1o9PKgMKigj5rbh02ZO5sF0l/xoFP6jKZoFz/Fy
sBtrvbJxgDomROgh/bUt1e76VL0MFaVTutqjwsmNLhsK+go67utbG7p9hNfyxTVXOJqmOTZnN1dS
9asdvJx5XccoHDRGtStGrfW4UwSkvR48Wx+mXVvYTMV2Ou6rsv6XwVhBmJl9LJ6fjaP2Rcw3SLUG
9BRF4c5QcgcjpEWRPSZvPKdkmqpnCoMUW/HHpYhfQ5ONapziBhz8yM1hayP6UiVoD/VOVr6/WSdA
ikuKG2sxX9iFjgfR9ri2QNPPxSiibCVeg4mDwlhyAZxXqg50qsrD2uUtu5kVF32WyWGqZx0p0qpw
x4IvFtK5FsfMqvCiGOF9WPALY9EZyYz8ir+T3U7WRN4ycDNujxAs1qKBIdKu8dQ2XbMrHXFvtM1b
m3i8R2dQOvWa/6Z8G9fdip4sjk0c/3TZ7Yi3fDOnAV8ZkYkN5jI58tgVxXApBNV3BOleqjD4F9Jy
FM5BsCkLSkd7GEEVZ4djiyts4P46ckZBona3SCvhpgn9T6OnHTlPnqh+76+U2fIASvGQjIjBjqVv
jEA7lGphnYL6e+IJ7XZx4hcU22p/N1Fzlij/0PBe3Lmp+LYD82OYOpzS9OQAEpqvUKuGgyBHR2EC
PDyqymaXA6ZRD0ANHhdBs5PquqOwPWYSTfd2l7qPzVQTgoq54E82dSpzPbKRqMEJ5MFs78A5c3ai
FocqPjZz7l9MLJ5LQRlUO7xrFLMhmbKd8q6dcsUO8zPIW07ToyY3khe+BUta1QCNuu7pz1/M9onF
ykvYtDF95cES+ZQQCJCFsNtuB4xdF2W58D/wTXZcv6MyuIa0mSCVS3XuGBzdMpQRNtxL1rr5icZi
cw3mUMLsCG9nTUN8YBSKMCvQOzr5qE6mVRxsDuIuYVlcL5nPcjPY5VIIyHYo5/ZKdx4oYg4SDDEN
F/0sB9ubNwmsqmreGw5/54c9+ABD7AvH63bwRfPD7D9MCQBqFOD8LDlweTsA8SSTsnfTjxyfuRFW
TyLE+xMndnHshuChrkTkuAxyTQgbss+mNxNo4G6gRNdSAI69eBGYotMjt0PmLqJFg28cK/4sh3Qy
uLNi8jk5AfuLMX+MySljj2g573uy7FPjHeeAAz7r/ZL9ooUVKW9PICMxliPVLT5WJLrGNjWcS1sX
wS3biL2p+dzbAWZXXxT5ymjZZ3lo407rJopoSH4w2n/RB8j4V2IeHutTFQxHR8VQCgF0TrULrt7H
oC2zRkPXQQsfjKRBk56idBrC+7qhOIAsBa9y9+hoJDKvCGibWzTNJan7ZJhil8V0KHNtuLBAHvZj
677VJaQ7awleCoGrFhYTkwQS7zwM4zkZrHdqC14Kj8OR9h+IogGdO/UMfqjjj1O7yEOOHP/StWdn
Kac7Qh3upSBUEKlGaVh8uDED9nd7syVytqTZADgJgcnp3a8loxTH5UxUQPK4XFv32KiQS3O9HMvB
+zNt8RiG/IRyChxwgc/S6C70roVcou8Kf/rxsOFj5bQvahzwwvKjaX0Jspyk2Kan1WvnwdTWS34f
O+5j71fz2rVcU03D5OCrdOISyZDcVQb+CUqVuhTKEY5t6i5pDurS5aVoFc6VJEQvTpeoNcueIKpg
/vdWr1PoYaXU90PTx5d5ie9oy9tbfuehClTiktbAOoZpizdhOjAnyH2ow60SsELtUZc7G58r3o03
blDjfehjG6D/+5pbGOFl2CzPVGPACfGH12m0w4NDLxtuNTOqk8ndNbF1NGEHtaHR3yfZT14wknnj
MWvSU5qP2Qsm9Bu4Niz/M7oTCKMehlbXp25Y8Kl5vHbqlgcVMmTwtPTePs9qRq5xBT714p7bScCG
cnx0EHOJdy4TaH5xXcKA220VN5cRfOxsJ9fMKQ80//gnGadY+M3vHOtWlHF952S0X3mUUnLOyStN
H4+NtGdY280KCTLHXcbvMf0lBTu+JE/Do99wSc3DKWXtMJgb9ZA3yy0fVBNcPx9Od1zW9o2HzlRP
BKGZltq10D2/DdjqogMl+lIZ4ZNuO3GLNebko5rK3vzHFeJGN6zMAto9I8FkC68ooZuMlNJ5hD2C
2S44hYIdWkhv7RDk1nFOXaQcK/WeqQt4SSqC2Us/v+cozHseejb0vRkZZn3U9fQQ95baAq/bDK1h
bAeixHVyMuXUXUgbPlQumomfm8upSjHG0nH/UXPFtEfjYdY0sHMh2Je1FR+SjM82zTAYT1I+OWkT
YdlUWyJRMJurMOrc8LnFMc94FL4GMOP5vYbINtR7LCpEwd7e5za+CL2o09D5gCywwKL8znAximth
VGyYKq7afR4YewNLfJsQw3LqR037PFaGBoZkbEQM6fJCzGfrRN6QBYjY3BJ16XJFEwRUAdUhFQ/+
jOyHSRij3Datx+/AGw3uCcihdqPeeJw/u/GDjYDztQz3dusAQRSuuDTiy8/hyxNiYvfku1fExJXP
LH58z1YbtjW/Iz4HvCgMCFViPgVWc8QIwwDlQ3czOSHHOdyHg/tuCWfTt6U6UYX42+TOU4WCdzHc
YN/7xYNDj919N9w42LkidtYPZYtg+DPpVl8L6plpPipnuprirgBoWRC+kel9C1R0D6i4PvsOVfWA
giSuNc9x+a3k48zilD0OS+o5G/v1ZsQeoQGFNndfXlfb98bEXLbkgn+1YGaiJ466j9RvLJj6xbdW
OWx/CrSRe0Eip3Jbtkz08OfzfdKOd2Qseey4PC/stxPdvWEmuPdK0E+ui81EMT6enQS7VbUEWMFH
woCS/nTyo2+1vh2aOr4vHWvYeo0PEYf6dSU/69h7ILTDC2gmO8TErVeuG63V1fLMKjU5S5rGtSGj
CWcLntFvegnzQ1ENPMZsGfahCwIPc8Szyr/WcNTqorebw7p1Aib3Q9L9VPTrjaiEd9sSDvJk5zIi
8MhNjX0tFGjYsbdPwBg2cTc2SB9duie0dpt5NYk3GvK2jg62PMzuoej7e3xL8D7rPX9Ka0+pljxy
Z99ruo0T7B6RnUrzsuEbhF6UUbQRdPkxi/sBQ3pIPo84Ntnxi+/YlPI1YKgq56PxIHaGDVW39lAe
uBokW9sxAGYL/zDIsd47jcKLkdfj07zylotkX3Row/gtv2vJWiTsGzjJNdm9sE8fHbtcTrD42PMn
nIWaA2472vIOrETkSNbfo/Fk5mb23BlfBtbjTV6Rt5n8FGi2b0diKZiFaromzQEAy1TzHwDyyflY
DLf5ollssM7dVqaZnlxBBVg8qzNvxbW+VGbjDBaifGolHS8sXETJ+mLp2TKG4QUmqLFtJl9sLdN4
RMpK97Y5vNg5t3vSUvRlFMad94tomu7pZ2VwnY4sTNj1VKBvWd+l7CZUR9/pbIf1u5E92ovgIbpt
g5tMDkhlJztonmhqEwdH8BRiKHTtmeAclS0bLgd/UA228Wqj8GlHTAvJYQoxNu2892V02DKX487X
zsikzi2ZOFiSBzeuwabOzIIkcrM1E11NKGL+Fx2P9TmJzcvQ+k9hruvIafqvuLDOOM+WXWC0IPqy
Z+rhXbxCFCAbob/NuSY9t1reLFl52y5kWLqp5MeLTabqaXctB1zwPOD/anvoLpRGvZRB6h5gYnwK
DBqRYVGmaJV0WwCZC0P15QuWc3XmYKs1gxEph113OlXv3O1y5vix22WNcV0X38LGf4KKd9f4LCh8
WqXcDunb1iz1nOyVxRgj0DJOVzT228HwXlFoaDGSA/d268WfQEo5L15RnoMU1PjAVH8YzOQ2SY6u
Bp5VWCa9G11P58Xq2IWoC0xYb9K84AvCKAYTk2VYv/ZP7VMtArw86XAitMtEEi7tzvX7V9aKcp/T
rmTpNvIS6AMFLG3V9wfeIk82LcBecuyd+YWZKgI/PhEcdHhjuda/PvevbNFu7Va/uIIiX6tmaUJE
kCe+IHzjxAMN9z2CD75sh9CFk1IP2fbM/65jm8cO4XhUCWqH01iMguYT1IovUJK3Re1fNYnoDdVj
ogl460j32c7csz8kXxZ2InDpvA2Npt9NS3EX5s2hz7i5mCMaMQahZy8DR58odBOzVvSpcCYYHi3A
4c6xLoNTNwclhqvt2G+ysG7CnFezvjZq7Qcb9altnaOzZDt6CKF76ey+KQbqXEVxmw5DsSscLkSF
f3VzAlQz4uRgGPhyNaZRC8Bgh79ZgVbBUs+MzyboRi4jPcBOdYDxgU+3FeyO4XJ789ztuAHytS8Y
e+WMXhzWj4AtWJ5WDzj1H+hm+cxeM5N/2kyWB1/6L7lHN/jcqCP8BnDGCwiXEF915JvZuRHGYaRG
PSfXRUSWNK5Igq+F7u0NQ12OmEczlwiehL88AMD9B1PU33VIxDI1dyG5eg9DKyTTe5H5SwTij9UJ
COAKAyPxcnjoVfu65pYVKJwNmgOfAOU85w7N4bJzYCrk+m2w5mtPrmegLxffucBqwQEORW6z0NBG
u1R+AhYQ8Q7k4zlnp9rNqdsL+51vMFg6ZXfsUlhkI7lSrtnGFrMqLFPzVZFITu32YlREPDHDcXnK
kldPJSjK3YApcfzp9IMd4P5nnT2wB85ND/mk8laeIsINMIu1Em+oU39PQ+J6bSUD+5IKGo3bV1vM
d6Gw7qpeiE1HF/mmUURlw9XMM+JqQnZ6+fFmvgxzAbGerEhlpVyWYnor0l8ZkBxKiQajz/EsNEyi
Zhd+pE6QHBYLB1zd8fgPD5MT40kZQPnos0B17DF8xcEC2r5/zwrkWTnk7/Qm/zOTez+YmAd66mAF
hQo5ZQUO3qUw9x66bnzJZ+vNlZhrp7ZgfIO/hVnCkPF74Cd/lavcPR+9MxnPy+BjSGzDF3jKlD+g
utgm7MxSxSF6G65ZcUcN3k8lyQ4jY5bKeKtnjkMzRv7G6Eg+X+J6t6AAJQspWr41dpClOxXSICb9
y8ihjF/XWmft3Mfn0r7p5SeVQZQ564UhaHo2pTg+OIYpTPHIR7T2+WthimUSi6+q9X9b2EuRY86X
yfXkvk2znyow/xCuPrOwOLEtTqmVw93QzDfxXtbOvzrBec76nXVq/MjZS7klvXfIjFiA2urg1C4s
sZU2L868kDe5BwSd+ZwFMcEvI2FFQvPBuvnPdLYD6Lh11uF5yUnZ9kj7TpscuukjlxUezSU5BBju
t4nu9y374Wj9EdhKvCRifBmy7sspkx98SPsxa++SOl2pu+PRC9EMGvtf3CfogIl9Cub4aX1KAajd
j/ofgAZsYn14s3AX1qPYqJk5UI09ZfYk11vuHMhLnHq8JAsqEiEqIMwrGqS95cFL0NmAAuUbL1Sv
fpbekx3ARkPsuMLq8+K0AwVNqM++R7c6vouYHiaujLPW25DUCksk+awCzJVsK6iHLYJNJwRqgod6
sBRiV4304Xpow7S2jVVk4KBBBMeMZ6Uv0oLXztX9cZSTt5tLqU8i/UNMeV0877er+GcFchohXWqz
Ut6XIbgEfR387A9j7WclkHLmmRTZkP8unGxb+lTv4OSmO0+RS5WjR3Cqh6udpnf85nfB5B3EWo0z
FYxjtsVXQCmdLHbGGuAcEU1UpTeu0/2pLD0vg4SinDzQxqJOEy0pcey9OA9OaMaPZvvtkzM9LBJg
j+OEp6yYu8iTwBjLlDC/GlPC9Z4Q64iz4e6HDGLF/xaWyPvG8EASOuVVcUlp3kYMm1GXYU2IYQqw
w8VMCGCbggTelaNx0+rchSto4bEQt3AIatYN7tvQs1APjfVIxLcxEL/ioQM4zRbiWNx7LsHzuJlY
clUfrNZAJlsuywIuX/aMiC7tlcfuoYrHNbfZYTz4uj4WtragtG+aFCDhFO8qALaMNjOgkHDYlBBi
ogl/9Gzmv0oxEAtVG7x+3b0vHjESuBcrHW79ybzh/6DVfuxaLCiJwRrYpFob1SgrNRfpsYiWPL30
AC8rjHZClO8QdJDGum8raKHccxPfA5SI1DBcapfxauLjA5kSuw7bwaM0s6ik1hx3RkFDHPvQqAi9
P5pFaREovmpe1uzHrKeJmNTG9qBCx3X9pRrnPayOTQvmTA5TGWXu/AnpBOhPjzdEx3huAETd6HLV
/vKYa+5Sthd3gYwOMT2R5rvvT8cupLsswRTD5Hm0kiajk3v8yirixXac/sVL9lRntsPW1T610EzR
w4E4G1ixN2ZJI2RM+Y3741vFT9DbN6NN21vJPcnKMf5aYjngC/XP0yPz9s3U5O6RBzKNSiPOD3FS
HuqYKcDyOSkUuMT92lvgj8O5FGZzJCsmd3jfX6wJukNneyd7pF4D/6NGlKlsdR0G5dyG+Htz0t47
X1j7hp3ZklQXiqRoLI/jswqvaJph3chjLsq71uYPX3YdxOa2++IBJE9R7IG1/bhuq9HK1tpAkZ/o
iz9y6TlOOTJs6I2/quY0oovcYkNH8G88+9q6QRxn/6olS9C2Jj5E6WDvkAZOluK5ENkee9FLOTJ3
5ONIXtrgaCj7cJsSemap4ycnW8g3bZ7kul1vU5MSajI3m0YmrG+MAgasYnoNOhytBvZI4HIJlY/z
jcPrHzfa/CXT5GqhkOQ2ZPQOk49iJKTvV8ZbeNV+JOb6otIzgPjk0AykXLTdrD/pyow807vobqj4
IWmfrR6hXnfwNo09m1uyUbdugDEX1aA559NNSYeI6RnmGYvtLdAd8G9u8+R11DtMoKUrtCjCRvo1
9VmcYkCddoOkQys2Y9DwVBfusjnHN4avGo/qJUzc8Cjd+pTWMo4I7MZRPcgPCS59aydGyhbXffgf
R+exJDmOBNEvohkFqK6pMytFaXWhlWqCmqAAxdfP4xz2sLs9U9UpwICH+3OAuXofVfUpV+p+Bs65
sfj3rjpXHOA50XBTY+BLMuPOpW2+69Rrr7680r31JPt2fVsL3qb2JMA04A9LzmLuQEk5tGpPfnFD
YTKYUagmVMgdmxpf+KEHIMAljPXA3G7lIMb1DNmEnekPDoF9EDT1nosxbsOCJFPp6Z1oG77IZDTJ
X8hVaM8pJ6/xQiSOEy2Ww9oiHbn1w++8gyKBifKOUiq5dkFRE+Sw9kUM9b+Irtwe013kFyOHbLXK
7SWgUkV7uGN37KbpJw7HDzutSGWdZNfTq87nkuCdWnuOJddF0n3llv4zy1LuOPS4Xk7Tc9pkWxwa
XwGiFu8Qj3mhHqwIiHNjXpqO+TOssj0p94453eGXIppjzohai5d2rFloaA/ShEXS2CE7wVEMwxl0
Xrqp45rUakb1reF9ZAgIiFImVvf0ThCPweAX3mogRjgo1IPhjnLvZE/+qLn9IKVSOxXf27WGKOKp
z2buHgfghezvRpyH87TVk8nf17l4ARd8p09rDCToA1YHyzSoOBrhBTXmQVO59dI3c75N9DxfeJK+
DUGvd5qmBqI0+Z07ENaY+GLP9MNWWQCdxWZK4fGytCWI/TxUPUU8/Mtllt3yCoNdlHP8YBIca9Iq
gSuoz7SceB3XL5NRZFi9wnPi45Ic6W42Sus8BfKDSkxAXSZ/HSJxFeIMUzdfraAoXjlWn/y2cVYT
b+Xo0moz13vJlYTtG+Mi/1gG1W8OU4TNZDtGOEL90bk6bbzt/ATbgu/QmDYX+AYZgKIiwIcf8RFB
ZG2UH9+l4QdcM+6vYecwu/AT8ql/NQP2alAus42I2fW095kPt82X7DQR73ZtEy1JDL49MAdP9HNF
a1fC2Zkn5Z+CmExZFZzHBY6pXXaXg/Qeg7ID8ZgrpuKoenYHutKBIe9Qo3kpQocubou2Iu+HfBFx
duhMGz8JXxHFl7zogCOtIT2ihDyMmh7ULG8f7ISgBzDpb2uxKCvV0O1CNel6TsCZsfWHyCLkuYqt
e/XKUZ4zdSUWp9sDam91G32L6Q4dyeIBFaEtcCJ75h7E8guJyxcLMJQa7oIJ17YNuNdJGCVL4Z2i
/rs1wuE8WUHNOvgfow+LexoRdi2VZEHNCzPVBIV6O3ttpH3OAwPJd0nImc1pks9A6+Ir/mm+N+R4
x6WhE3M7nidVWkAp+K8dpaJMZnxBY6Xti64CQHAJoSKSL9wcgfU3mX0E4bSLS7KkYB2uHLHhsYae
i5KSk5NhZqJNGCFXJ5Rla3YSGHv957aQ/qoJSjaT2cX2ZvYARrwtQzuFaNAC7+AIa6P+X1sH4zZK
vZfAwFORY5vlh0989lxoOMCUjL3XgoiGXRgKi0kyvyZLGyNTAOU4IxdgtzJ/AixO3UgnkomrMhga
tSHqyHBrfcGOUiuvsi9eSSi6LpcwBftxSZXraoxqOsCvbeYyk6fLDil/9fK54F7NF6Oe0IFG5AyM
cDyPqOpSXrqu3cpHN7nTZYvNtppx0sfq2yig5ATD+AOP9BdNGlOUI9ZBF9HnByDzNMH/CGfzviYG
n5jVu2UpjvR5p4T/mxkYVrFuVVAKB9RwHAB2VbQMV6e+6DkrI2WvcMXMOvnNx8hipIu+AyfkfyC1
LfpOrxCgL5xNxY0F8KarBeCmrLzia+A+wToyDkjWzbxobcN8Y2Am3kVRT+eW7ZETLaP1MMLBMq34
yZskBTNLHqcJWoM4KZJO5EdYdcCErhTIJSsz4zXxfRa/ETdyOG4U9F7RVuftrDDQJ1tn8LyD33aX
KMrcbWIyE2eqe/QMxUgxcQYP4h7w0DpV8i8I0rc63LnjALdi5ftgoLLfxqyeUtnlSAX5H93gFBNE
5tVzU/L67omP5z6s7Pu+ar86JA6KATI2UeOYbbuqu2qtn8dJ7MkTnJkd7st4eM/whva9iRbo3QJt
HydaJZAD/EuscbKr5GkJ41Q5l2UjJyFXaQ+DZ70Oyv7dcwjsFEbxAQEfNcMPfmxDbXDSbackPsW4
bwyV72SmNoU542chNWc1xlna3bgeAutpaS8a+Iolcs829j1rjYcMh6CNCi2qFy2LI6ZI5kj/WE6V
Q308HuEkrjZJ4/qrvChPnYUJiIu0QaHaroTKJ21oonmRbWKEWC7HIzCSwiAUGN5EYJ5cM/wF2o1f
f34zltXH1Ij56Hb+FTl8H/WIBJZiBvBzxAgsT/vO6PlxIUQsUxX5gegeY0FfqIN25j9L7caerQQr
Oe5urL/ssTwWVL3vp7gGTD8RUrRS5jbXoqucy8LQzlR9WXlzCPyt74T0/UnL2oyZ+A6d9sGfWjCs
7Af5Yqn6MYZ/JeCdVCh3fMSZlJwKfyGmLhQtseFjQ9Ok7A9MZFRYteug6RcX0dHPqpxacnSbeWz1
xhSdvy5m8jizfQr8YOstwOVAwHJJ9dmI3IvT2yPc0ycn68NzJcIn1TNvhUH2ZBVwxzXjb2bx1oOL
B07a2B8jhe+QhrtdPMaUfeGlwm4yZjxZp4fcRLXyQ/iGAYwUUWT7IrTCTSjclZvidK6r+ern9NqV
xksk1KULNLYX4jzIjquyryifEy3nuUJiaTzeKscOHzKw9a724q0VG8u996+P4Y+bzXDXmyMEqBBV
7SdEqtoAIo23utm5wjt7MeTZusZga47shKxJvpeuTcJgtsk1TWpXR/NfD3qY5RclevwHY0ebPxds
0nnUFT11WQmzgaQwyknA9yOybKIaXSQkrrjI2WM4EPEUI6sefehc9Yek8NUg5198P9myOPzBSvQv
U9A0iyrcu+1fWfWvrTfR2Nk2j7B6CAbX9T6CVFSqC7Spe84mrjoud/F+OPSquUs6huY61mvCYc9l
i8Nn+mY6He7yGbTOxJaGdAN7ELakoDUjDPvWWWoyAbnr/rWzh8ukSCksMj3WaphtPLBTzLfmsxx9
CQYunneNjT4UGLjNWZYi0LY/jJO0Ky4LaL8BKJHlHwibwBL5H+QgUWSZYGJ3Qff1LRWjtNHrz0hy
TpLSri9BPqar3CdVSGGV3BWwdmyPX6+z6OliSCUSvAqDUPMkPtma6GPMIe8RijliGLnCXAP6GOfH
TjELhEMpr0aizsasjF1QYxyjIG9jYz4gBxOs61q8eRGoIX64Y76Q/tN7r9wh1LDhgwvA6vw70aQZ
RZAkK8vFQD3gDSqz9pz3drUbcnHqSm+HHXkLwchkl7RyjMbcxQU7j9zWx8LinC9n6iiHuD31LAcv
//fZMZlSvwe/1eyArbgT2WASMFR4X3rmA+42b+2oB+o3UkDhxMRBACasH+f0qCZ7n0p06op7/To2
xLRpN46OGSeN+NPFlDMU7PmIcGwyfkXdYhQnLsKacM7zvaj5hJTRO/EkNEC+LPuhs/d5I0lgFdmE
WMFDL4nIfGrrUCBy76CLESXEEW/AcVBD+1g30zHwqPqesnYvJ1g45HtCa8DSNnoXQ4ZvIfc1KMiU
8HqdeK7Yys8ZVkzPILOVNAP5Bbw5i83Rb6HfpDOSj5zqNy7YO69LXvTSVIiess8IzES9so82u1vy
T/zjacIx1xeuZJeOiQx3QB82BMRyOklMvgV6Hgm2ub7eJ/aTHMv6IFLrJQ9slCAPHNRYepfEqCtY
cJ5DR0W+yTzclJ12+FrzBUh68IZWiwO6SY+thcCpTdbmaJUYR3mFsGWRo8swQMy6WYssXahZ+ity
p0PQdW+pIr6OOMy0FkXnqg/JngmicylV9Q2tmrOPWhMudetUZCR4mIrnlOaqIx5SBmX7ELZ5u9eE
3qEyvzv5oC+t+1MMjMvksqm7Yxi2H0ZWmrhm/adSOerAi7HNE7HLK74LmDXHXWPFcMB4/7mJPZoW
nqJiLvdTNH6l+eRz+/iwYj607jx8Yry4TLIGrTq3976wX0TMloBo0G9vR+gFhMKqBsWgC4GOlQHk
IF2zDU3zLVWrmwAzxY59xUsrpk8/Rtio7e6Rqhk2xLZ0V0FMVRIQ3n1kymktNapGOVD6FyXpW8rv
s+oFAAvwEY8aJRODKi+C9K+Rp+DdsmG9mzv/rOxzietiK2dKewX8tGgsZwzOjHqtvO+H6laExsW1
1WL1R0WscCvksb/lr7qgPa2zNzbNtnbEX8ftHM8oMHvp05CUgE/fhBLJJlLDzYt6ip+6gnW5e8BM
QrZ4ttLVaKUBNwGciTXo4Y2Pw7Kt50OWfFVjG3EmcowF/GETVwW2pPgJihZLXMEC1PT9vzSL/QPD
2ipPOXO8IMToFgYnrk0rK1aHAcfRnrcXWPrI8g1702IUorYyndMDgVgfQbp5TEf2AZL6mKXHdD35
Ad2qYrx6ROfxMBFiKqJxp+gY5byc92k7kqyggSs0pb0YkE7egEm3KbgVRFmZbqQF2FuZmikAMxIb
HIcfDxeQzQTLAzn3N1XGlBGTYt+adpotaWvw57Q4R4Q6iiYUqxDGAq7MvCKHSQe7CLYAit5VFr2M
aeDjV5ZYx5zyMFgT9rnGKTbaak9ZZdz60ePOVOQUUHF7tZCNNjUo+1V9SBbore1hOrMseC81sk3p
c+3pqIEBoUDwrfFAiiTxxoTEWXsN4o9fn9jS0K/qeXtMvuzu3PDSUqidGN5TFyobOZ5nr6tx00YO
W99AZo+hZz8ieRPoScEHOEnFwYMvErNplUb3kgGQTLpqHyIKvJEYbL2Sca7OYzA9GUv4qx+1zVzd
I1ob5n7q4cYaOGcIZB0ND6taU1i7wGujjRXzp7n81QsZpFw13L0vM6XWrTnv+1CwBXLChzo1IMiU
BJyclKW/QpKLbpOZVM9cpIOCK7nKRnhqeILEFFUnVEEUOxjsG28qNr1Rfnrm4IL+nIAYNSfqkj0u
D3W+U2MCmXvur6Z2P1hqPRLwTtdVqCTZLl4TO/9MAxp4GwIwSRb/6onwMw/MXU7BHiJ/cNRTlq/T
Fpv2UsezjtJzG88Ul6LOuij/K2Uc2eGzyyyjb1MBi+pTEC6m9+jQdLCutb7ICB+xhN24S3ic+3hc
q9bmvlZ4eFUyTFnqOWq4mvm15DlgstLwXKgA6XNkd0c2rjcLYDPG0ooVMGEvdiHprRx82M6SBmaO
EK5lrG4616IMlZAfDtH4jDdJKsD0Of1DkyCuD3Fp36c06xjeJ1WotBKLdF4k6wOjZrhqvaaEzmW8
xvFEJQ9b2yMa6KZeUuUmNoPV4IOENoc/oKFyG+B1oVnsOnrJxUlJQAIcXQmuJoylaUCkwQ7xiTrb
Ona59Y5puG7c6VK0IIY5KX/hqb8Kbw7g75Lxs5r5XNZAkqVL79foi3cDy8jWl9m/wMciBNxNbZU6
oQ60UEktmBBOfIy9umFvxwfIQaaMPYRVykr3uAXoPIvuHchxTUa+m4U/dRduca5c2uFocjiFGZBB
c9lbaBobOH79FC18aevLdf3V5WJjEm8iIb6ts+IptsmX5MNSH5782V27m4DSo2qf2jLFudFQ7JGV
2UchWEB0zpVTcthiJ36eu+HHTqydF2BjFg6wgtmNrnWlnUNb8LmRQffemODTqKYmaIc9hMMao4yC
BBIQUGaxSPawdg2YZDg2jCmiepnM9TiA+bXQGYKmBXzZ3yyNHNqUEPvcrPt2FAwkUT/RrEbkvLCw
F3ONA8qAacq4D3HgrpsGJnKalzSe+ncFJzoje4VNmeetE9PdluJ2b3rKLIEo9U7xTHhmXdjGePJ1
BXtPLviqzFqBwSY0x6+kFQhSHXRIJBKcYuhC8CWrWcY4yOvUf6wDog9l/yAGJI0wQ0qxBrrj8yzj
sp2yA7Kg82mWsI1xKALrrcYK3mcKiiE5PHBUoeTLUTQFOz+SnOHkXfMC34DywN/eeo+gepin0Rsi
1UZJ8H0TlIocM1emiaXgYFulDYoEssGLoAzEiTUY3p4QquFC8UQJt8IGPgj/kAdrcqsM4wc/7tWV
88+guITiWbU3Ga5gquU9TNj1XRn6//Bm8TgSZb8NxGtL8GUjS/e7yiKs0665ixrCJi0Hma3NS5FF
T9movl2/JqpGSW9SvDTuFUQyvvGarw/h6ZvOYI92VhLu+vokKvKoLKTWcoInkRTq6k+4J0wd3XRp
4KnJ0zsrBe+XB1Se1rheAvmQ8pdFB5325WKG4p4JldJJeAg53mLoOCgZpBtdxc/xVE1YRN+Q0Kto
OPXVjHoQ8HisnHmd1IT1IAm8FNPQ7YeQpoBGo44JVOONS/vfSC5oLVJ0K03Y0fcXZKpMyDqDiFgL
PBNX0RH26c21y576RkYpQ0hjOCA92pfql3bnloGc1YZ3GSuex0OUfHZjx3pTHw2umn0rPgL9r0M1
ZPkXFlsOaz+Z6rVYol7Sgf2ja+uWWcY3XO6VDIn5gXf/HEhOzgv0opshbrvuIe6HOx5oQg9q09oT
3ENZk7yccBF2S4smlz4slcl8N3O97OZ2TTEwgFZ9sp3mj1zBs4t3oZ+yn9q3l3+Y00kGUQbqIrxk
PX3n2nXWWkWfrUNAl4vIvz6mLsgInHvlktOoLExHfrswUhRU1RosxFw8+YXXHV0YY6v4PXL5E0FY
4s4OqucoIYJXNPmO5SYVnJvaAZvh1RBxfDt9BR/BXfDWgnHbiEhsJD4NdEBYLxSgsc45+Pw/K4Jy
LgYA1IVeULhnabYuBDZ+p0zd9wzWrCqsW5HVBLmG7JRDniyc4m4wSdS2jcJMpOjSY9ADg7SrdQfU
H9+NSkITcWQ6t5X8NtDWCiKyOIHvMvu5FgWAOoxGmn70ns0k1fPRRzFF9go79zmu5S3iF40wdBjN
iNmb8pqU578kVrrBR7mmB0NvCnpJcFKnD95CgHAxx2ZAXnLBodLnGYf0aN3gNbyBOmfRFHffJU+B
bq43WpqXdmj+Zi7wqTeQnrVUyJvi/YVT+humJKKIy8NPCpGR3eib4tTrFJo7rJcnDVo1LPT7nI4J
FGKec9bO9oKCRAFB5W7ynZXTTjgcywZCynjfmPWlqkte+qZB7y0e8QYAh1GMqjLaZ3wOt2M6UHza
3yvJCdk0FqV1hUuCnt4EIqS+iZkZPYttDp9LBG9370Ydx2YnuACwAvT2hlhCaDp5Zxq6lTmqJY+1
56gPXtJ6NLe1OUVb8hSUNQUnnZhHMb9aU3/Mw0ByUWEmMW0U2Hk1WegqMoch5OFQBLF/zwjz4CYj
iq7PpWQaji2AvVE1QPX9O9uybwkBgGRa0PtO81xM3aU2ym/U4we7uyvC/CVSzSnKQ/bwSD2Q3PAS
vw09EQPDOXRq3HWK1UVn7+aG5gd+DQyal6bw/nk+YzU7+G2SDF9zrS9hj92lE9vcmZ9L+Bdiwjxm
WhAeXHdb2hk6kPwJjfEtAjJvWgY/zOWihufbLh9HzrYpeyD4cUS9HAoK9qplR6OD51YmF6PvuGJE
uGLYahnTLm3nU5+7L7ziLyma72jUC3a0hKdcpK8epg4oLZwfPmBoQxA1iQpoVbOAl9uNbx2qB4RQ
7q/pjKmSPKQK2nFjEFkcwqPXthucu5siBv9GPe3KHHFvz8RUXKCrrNiXX85sCK324UVF/jqekfxF
jMQZkHlLg+DdG/3PKIyZWpPhr8zLb6sPxk0aJzdTfYywDygPoWc6OGRt4axdG0u0dt997REwhSIn
aMmxSnEH+mXDtuEt1M2msRMWH4fBm3dTNLxERXWfpONBE7TxOrfC/1W/k3LE/eq8g5e6VGb8Q4Jz
OXfdPWtIJlq2A9iSmg2LUIfG43rm+2i2F5PND58z/sQg2an48ddynWJlR0M2ihAWyBX4spVvGZ+h
AgI72FAe+qoiL6eWFmpvm+TN1sRNxZl4bAMwFxiAqEJ/LFLY7vjKT2kxM6Bk1pthDB//v+CaRTV+
LCyuGfQNkbInsJfjosHBYyNDkRVkqf/SUKRVEojzzUPS/5uhscRp9SRUDnNvlQ6kNkcJa1f4yG4D
R0BPhpqTeGMM87mRHdoMWWJHpsdUs/Vb3umhSD6zUb5oLliruiOA1F9l92NDTSJ+Q/dnWr1aQh/M
gAyCwCJisiTd9IMNwEzVJ7soH/sq3YLBOsR6WDujw7NbPQmu8dzIA3tXmOZ3hKkKF67j7Zqx27ls
MS/KGc84lvAIK3dAgC4eqgoWN2lSTAzC2AIhYZVOhqfGpaXUdB/1BXFXqi1lN+ymEAhMHRovRsrC
1BeCVRU+1/Qh09N0nJv6JgBPMsX1O0/gnPhf4Ri64sMU0VZK5+pGWMnQ9S7ser77kC/AUL23bJuK
vvehAIUp3HoLuEE+PbPSSoP2NXY1KH0/fg2WRVDjwMGkeA/D4L2feHsCieNKO9NWRj1Zg//pcgJL
6HhUsfeQyimjBHDtuOFf3PKFqVSTrINA/FBqr2nFqV8yri7rll1rBqzR6S/SDqjUaHB/O0569dpd
05CVGf3oqQYng4bMBUpGv1SrYQK/41ZMz4q9btR4YP10UQWUu0Q+DHmTb4xyfCufW4+KVa4KbQ/R
om7NO45smMpVAfuPMgnWMtmXkZcPpeepg58++lX5MJgUK8x7NxUXMQbfQwDObhQE/MWnSfnclmoA
Ppy0N0MkWpVj+ZxbY7+xGmAtGZUAplSburNelFuwhq0hT9CVc3INNp+yBOOLbxj/jvVcK2u48zyW
+pAUp41TMLTx9caYUCXOySmcHpVVf+i+PgY4fSHCUi/Dpic82vAJZnsGbQIWeWVpBqvCFP/sjpcH
Yqd1xhC6KsPprplwx0BJ8lap6xzgFZ1tZ/jCfsW8KZu/enoOxxQ1HzELc0X3z8tiMNmVZgX91KHq
rKUp2ztsIqayf11jPOLRZic4tgoLW/2nMEgubtjrQFAKpyv0en4PDPIWi5Ji6fdDkw/+l5rlBXu+
OiSz9Wy3Y7zTpDLt5saxjLNeMi0235Jt+qblcbbtUL/XJPM+25nIFWnOUMThQQcMp2RYIz3qdd5H
Z8+BkdAHHBfcy6FHyH2et3xa8ijlOMSXlUf/pOAjgeVwNY1omvHAfizKkKi95pTRbg+ECXjMZBtP
U9dctauMPQ/zh3RKttJ3b4Zq9NYyjM9Z53fQfN9dBm3Slcrnuu5f4MgupVtQ9Oq9CIbL4LikkYr2
Lhr6cxjgmGwbqmsZWyDqsE6fB3NHVwEzRW5/TzLmwYHxCetGvkqYLNZl2Y9Hv3QulaLvh83qgXcg
M7kqCis9dazVcc3gubPALwZdYm/m5OB7es+Jma+U3xBkBM6UmNE/vy66lc0ybW8Z3J2ayTq4pg+4
pTUIbAskLKF872rOd2GP5V1OycZxIEbwqeJn4GliQqLJfvGNMf9+lKn1Vzt2flc4Az0zMl07qPmr
yiN6za7sNJnGvGfqo3zFrIlcY+sRfoP5ORWofyCRsGWzcLDm88gzg8KlnsTtujGS4oINEkMRGy9g
CEgaPGcobFm3QeddGNNPKqBFIfQ6PuHu8CVN+7nryEU5Tb6Y4hc25c0hi37ybQZ+0x1YyQTDTGav
uzeHcUSW8WkqbpN/7TTuqpi7oVOJI4uum/btJz74FjBhi4Q0tfNwQb4ry9xDhkBYKvxx2/MgXbVp
kByIhrIf6K7QeBhGTRh3pLhugXEzzQg+6GSd+zn+dtr82tZDim2Mok4W2+spY7UBuvRH4JgQxqFv
KTgi44K0nN53PR+vuZHtOnHDu8Tk0l8PS52XJ/455vjiJeznuZ5gmW6OBgHdlZdX5r4O5J2e8iOx
iHVrG+11jPSuQQVmEC1oheZ0iHPMOiXTadUq1NoyEqgCBJPFWL1BGdX7lsop9lmsFmMDg0FTBxun
bG6kBZ7bwGAmGVinpkK220reE6dkN2Di8zcczbteA+3lI40fbEWHFw4k4b73pnv155smYUePh0o3
vXy0/QUchfrN7KK3ggUhnTQW3AL41m6vblFezDzQxiNhkQqnoGGs57vMQCqIsmGddsAPutyd2PEa
P5jKKa7zPiUIm61YLIKewKFesDZI3C4/BlD/aJ9gJTrBglwbef3YQ/aCA0ITW9qW/Hme4UTMGHS0
57+lDtiPcqTbXUfyhnby5CrfWU97UwUvCSa5tQZTSfmowtZMbIHZAIfPoPyNGebwbwDeR8rB4oAH
oglb8OUEEupxIM7l5XIHBJAWjQXSahgcjcCKw8JKt6ZFBjivrnk74L71/U8UdZssaMbcI7oS8ZkV
kVsFYIkg6gzu2Wl7eUjxra0kNlo5EYmjAysjqq4ePRtAHf2WVkrQqi79c11bpHdCNIOQTcaQFQ92
QKqtcvVXhWt2ySLdTcP8EnT2Qz8rGBnRrmuDdk9n4L9Jx7dh0hzY/Ttr9Adr6EC3ud06mpxyH9gU
+kI3hoDPdzeM05PG/zQQpo1k81gN4RtOWpiMWop1vWZn5yMMQ6WBXYEpp9K/ZAkQxtjeeyEdeZik
BJ8DY81Ql/GvC8Mde1q6wIgbTx7cTjILIoDr6bPUDx+FwpIvOWkxirssWWfjnx2oL8dnoE6iBvOl
c7Ds9kXzjNpo0d20jBDREP+HdiDQ21gk0+I/EuM4jZKvzoHXwrMR3k/cPTPm/7LR2rsqPY3tcK9o
64JSlv2woePVEH9+XtyKzldsguYvvIW03HNLB2yWJskmhCj64EZs7pr4kAfjr2vFw16Y8s1KeHWl
8WrWCj63G65nDX+sgXi2cpShd15YclEk8btaHJzKTX5as3soDYcyZqLvnYfUg+PKxyvqEyypQuLw
nv2pjeiuafl0xew8seA57z1RvTiHr+lkuGYUe8NVglyEs3Z8whcEUXcfctNm/dfOvDU88FrW7PUU
8tTBmM++5fSPO9+rsUSolfExZ+MjRw6VaBGrmskhrzmi4dj88BxbjBdHTCaB+vM844tHJ2RT+6eZ
3WHXWYJvhS332E3fSwSEwsKSVRo9rAzOOOXCJ3X7F9HN8ENYc0bxhxW1z1pwZfM5GQhGY+1O8r9W
5SDreaGaDDAYN/6XBhJMFCSfLxV081Xo47TDmvDRJF4PnyHZdsUi+oxAoGKvONbiXtV8uZox2JeA
UhGIOrTRlOOATCDrmGczUXdu2PmbPmRsUEW885wiXvtB9CVqPjJ0Rv3zWNzzthQn5mInhNtqD9zo
CLxwneHZzkfiHnJCg1Yv8M+CmepLbhJGNq4LZz7GAQ5WXQzhLgf1NS23IIUO57v1p+cPVN75ESdE
FO31TOwYwyMzLw8X6M/oGvOMxV7Ka5n6xQaNBbaiRYvhKLJ3Cpl4ZybWwXU/3jqTPbwb8HykMvvF
ilg3TTxHVuRf/1mCahc3ISROPmAt940/PXnxuJc95oJpDthMPUguoTt63jBQiPTLNlkYzXXyMS9M
PZQ/PqQwCIokO7t+j7LOV6XEyVgE+sii6qkZKNITurpPfYX7s7qGDiZall8kps3fiDNssEDdzF6G
eTegrIsm4nPW1nxuk0MPtOdU/BAh+XB6YrCpv6wI2AmCYJyjHUegl1wpBzk2NiIuYjxiaqXfF647
i/4VR8KzD46a4QGBLmaEyCLWHLr2FtdEuMNXd+Pit1eFd5/nAA0iPmXDHIFKF4T1NN6+/y+8ATXm
LHuRnAxUQrv/LkZ5VHUHpbMOD403jFv4iQtIESGHDQpvtS7XVGX99LkNNQuFAHSY/ZFpR+D4+Ewy
a94FLSkq1X1USfMTLk8g6cwO4Nj5TuWfOTsqOrp4Nvoow1ucUDeCtqPTb3DuAvlQtMvY4jd2LLwZ
QX6N4jsqZyipmmc28na7T2HnW/xbWIu4RwuVcwdQ/c9Jjk2OP8POkMJN24VL0g0nq3uc+HCiufHL
piuf7zTXdb9AaZq5mcj2Hrv6nTfD4O5ti8QDs2VChAKF2/6uuHjxpek79JsiPrclZcl565LwKApg
eQb2Yb8YH2oHtkguBACXjnErJvmrGIpg/wJtXRay2CclZ8kaYEtKSIw3Df+tk/LeGf6AzSs5j6H0
dsP4YzoE3o10kT8dBsPQM9iru5xFk8hfamf4aOYRh3QwrQM5YKMaqWHP8ZrgAWR0JBgI+y6hJWN0
sSy13bnMkng72eUbkfGNh7Vm3b/heX8rIYDA/xvlpo+bu8ljWQP5C/yh6sFxs3Tms86uXflkBaBl
kpLJMS+A9tjPPlwbvdycuBaaESTsIERz71Pov5kvDlUzbfGv5utptIsNpxU/usGYWxEj6kR9aBBt
GE35UMEsG5pkWwz1owsFx8rieymrr1RlzG1N/QMhaxahu3XN9JUI9XwmbLbJbW4gVCjDUaGuYUqx
tPRu56xNA7VdVFR81vF7Q9/mbcRfbnvGY9voX3Li845dX7fpxJWy7mIzTPEXmsirG/7OGtbqEGGO
i02hqTwhezBGxr1vspyzGKQcp3sxzeZxcCX3vSVLZkf6Yzk0RAElcJL+U56mNy8ufgxp/s6AF1dO
xkKLdVLns1OPertHi3uzNEJZDiY4SoYXmyD+ZlTTQeXqNwdlti2d6tFv8s8+SFxE0wxmIV1bm8wt
39vR8QCWtd8uoi4OupjnI5OWi3oQlG+WL9tN4JFh0li9p+mFArGRESo7yvHL4hxOSv1A7u8da+Ap
WjT5xq6+ooKvRCO8V+2OPJ6MgIJMbiSp65/i9s1eHOH/UXdeS5Ij15b9lbJ6HhQBuDvE2G0+hFap
db7AUkJrja+fhewm2dWXt0navMyY0doqmSIQCADu55y91x7zwQZHSZ9pHrMx+myWwEmiU4ykW5+y
h8yF3siW5DU1y0OUMdQ1PYZWDp+RrjvmkluR7FkuU5J6Uz06j0ltofNJs6XDt6RyUPZU2f0UZkjF
QbpIEV4LlzZcbSQvQzCeD3UaLcico3ad7Nm4Fa+9BpeqiJExlRbPxNyvNzKy3gkqyrYBlrgxbXaj
A+V1rHGK0OfH+3EbCuiLXf4mU7hguYEjo0QHZrf6iggISBdZd6NgjTCHdK69vnms6dyDwbERBi5V
EdoUHVyJCP7DZdno6RqZujc07oKW6WdBiGecdQVxJNzZbKybRcdEG0654GyFbxm7QqTyOX+9qna1
DTyVYaIeZS9mXV1ZHfkeofZeJ1B16JCsDYtRXF50WAhzKEI2dsu6798UFL2vL/pAoROtgMINmaJv
Si6AL4tLiXoFGDM60LA45YKSPx5ZzbypeyCMcW11Bh7XskTly6HFgNa37McZ1ifbIkPbrwnnFUnX
KqppMQmbcoSG0wAvAIsSk0LKDmZQYnols3KJTgsqh1vdV2CSzbr+mBqm+/OBygInmh8Xz4otwmqS
PGe1zFu7uTiraqb3qPQ1R6eljYvZsOE8xvT2EnT7EOJQp88HrEtnl4Pjx/5g8NtxcRkzok/MQ+A1
9+P8yr5RpmtTafbK7lZQCBadOd3kWHqg1zEX5aI4pKC1Rizi6zI0rgNqCAzJeyXgm+GYdfH/iK1Q
pPj4xYdF5biweo4hsnFgqeKYjHgL7X5lDKzK7MJRlbjJUi/kfY88nhZhf+FUzE2q82bwn/F4QoiT
4q0jH2XKwDd5qULVMrQPgGDWMMVYcGniaV4ttiYxk141UxUZTes+daVWFmhHJfZVz/SOdLZwpvZg
IjPNZ5zB8Ji1q6eli9y1XuqzxcFzsgsCaOj1kueQxKRLdnPwTogTdIO0f2FPlLbsizQWH3UqxdLU
ZcEAHyW35+cMKiO6tAwSxUbzzU9XjDv6TRAE2kBumFniy4af4zJIVEBvaScYkHzxI9QyvKcvFJ7K
bttnxu0kOvRNzXCjcmvVeonYupWbsvrCbRsA6/kZTlGrgJyi4oOeDclSsaGVPNFXIc3MrTtdWJoi
N5ySHSQ5oFHsA4uBRB8QKXzKbshmWMrsgW7EeA4qaFhU03OV98UG62RFz3buIM+fVJo8uD3ifq+Z
J5R4dfDaDXKJSeoT9i6VcSTW1cBsJ8+fhJPvPZ0QYdaTld9wdD6BE/TM0A34kFXgrtKOB22EEpLq
Eynn1jUOJNzB4yCACDZ8JJaTXq10iHaLJsThavIYgErzJKTXLTv6zqrl3Bt285A7iQ7Em61LZdII
MKdXQmgvxmgqV3orIEQz7tTKkYf08IlW6TXIStreQ0AcBA2qpuRIXcLHCDoiCmkpMcoNg78vS3kd
R+TT0sskjAsnFyoNhes7ILuqyqYXcDRqY/SEo8j+o9D7YuejIsr1Ce6MLPc0mTKudUyiGaIiNEXV
a80ca2FMbrbhmd5p6OqE35yhGYJIxKSNmXM4kj+a9M2Rf5zRpUKFBvmatee8KNZVjPs/kK0EZsGi
DYgUmU/qs2E7lg4NMZnjMPDKVGO8NouNEoNPm+59iGB34c4DCeKJbkX22bSZYlpNOlFAlB9aQMjg
wxqb5bSxK5epK3gqKEnWsh0mPBXcSUtirvp1KChVXFYxVih7W3p3PZ1R0YIICe9E69QMYuWNidhL
dMG6zRD00JV9SMrshroENSxngWypYbRn1sXmy7cWEXUyFjAOsDWgk22NUxigj1YDz/JCsR+26Lqz
19oMk8+V6dqXqWGsSeWl3YbtfqmZtHB1425K9U1kpcUuFQKaVacWTUHmOnPaceE3R6J20fqFD21I
ZTF5H5lZs39olgK/34nmy4M1o/wNfDmLqcnf6JC+5t2sIDXBXRMRmOIF2CDgbhM04OHsd+sGBvaU
4zic6sWYMOFiPuH03J8+5QBSe1K4wRTg+2E+aMxWqynWaFVF4UUSwVQ2cSgvbaoHyrU+g8FeG9dl
b76nkjvQSUcycKawvBRWYu/0CUOYVeAgN2rVHB1XlJdY5K61COeslTOvyiKPCS0BDm0J8TwdeeiM
PHGskaEy1u47Wun9qos7Z9v6LmA6L3wh/uq+6pz21p8YVzSOeWF6eXfbtHHM7YWCFwXjnkqwe2Cy
d2wbraHTZYU3ERJdMxk7zmUP921ymCRUACNL09ziTh6eibAt1klNi4QQ3idvjk7r7VbuFdAALlpo
sNgcj7EV1RdqrGk2drPBYgKkcNCt6NmY2ui9ivRzl+yoh2yc3t2BidJaKaoxG33DnW91c9OruXad
AVxiEsJELbqiWgutUavMA+RKbJc4YEsorifGCbbNpNdwglcv7thsgW245o29zBm2rql7e+ZSjKQi
QmwZnUanHPXvKRjHp7ybSD4oG2c/ZpFrHTRxdOawxK//GNJ/rL9C2bDjInW1Gv8sNKGV9SMb8mDy
mZm4UgGpszU6mXo7MWZ7NHqnxgkD9MBLaeugSKdhY5DL6RXMNqMwXwcqTbdO1390dBN22iT8M0MD
K1JJbMRJCY54/r9iU9O2IC5vSsKIj9WQxsdM0aBGIppwJ155TrXzjAkfRyu30iA2SuX5wSuJqBot
uFuahNVo6kQY2qUmr3gAqivTNt2lH4bmhhjWGEB8Wq2lNXbnSeZ25xHwTUBuHnv7fg4SDMS84/j6
aNhhFFsuJXvTot7fS4PI27K2fEHvETawl+TesYDbggmPWv8rQjnzIeBl/N6GtMbi3BtBOU/4TZax
3cw/kqDMtpijYw0NV+Qjha+Zxahcwkn99aRPphyPXxoZYdvxuUsQiBqDcVc02u4rCbTKSN2OzQ6f
tR1RZrrBWa8s0O/zv6ScgKfFTYarbgQ/bUBFIkfjPg6CZlUK3T8avTUvSAngXdskDsAO8VWTjLoz
khmxMIcQijnHk49GnAI+gK2CyUPPXtms0PEjC1O0HyxtutLhQu5CqaEUornpGw4FaoUgd4SGyHwn
ym5H5fq36XU5L2i1SVwWVqn2YVKY1mxi6a32wfCHUlBDbow5M9XnSzwZXIm+GcTHukYcOQds+vDM
VmkVyb0OSBWOBkLxho3XQTQpQhWt9stLGY/3jcy8Q/PrtZvO3pT5T8U4+naFK298Kx7OZEgCnTVf
uchWotOoIu08Gap7pNHjZZTW4ZntxEwnxBi+9kxYFmGBbgcRYL7rwro6ZlDscBrwd8cOZGyKraRn
mwooWoDVoPXHxiMKNr/e+9BRQNob6JDoDEc81nTGpn539ushQnXy1l+xkYbpF4sIscDGzxECgfR/
TxNzfBhhR+jFgP/WRQ9T4xc5+7oQK1UhDpJGuuNu7lB5DtGeORTNJGsC6yJbrJF59q5FDU95PZC3
//hX5seIVuazxg1BUpk/g0/MvNn1dfluB8Jap8QzLQ3epYuF4MRam5FGWpXLCQPkLqh856CMN4YY
w9koivSYgscSuaovAtO8+fqMgNzMrms6D6RW5KdJ19VtbCFgCwrjqbPzZpXolJEhEkDZHLkicsyZ
treP7qKukmsSJPi8ZETgOSLChaln6nZoiPmTkGYRrXu0ohpwU0FqLi1c0ReELdAUgbzqiPJQQTu9
SFt2H45bXmFSuWajbl3mlt3clZSgQVqsJqNi3qyY0MFRrU7K0ZMT4VDgi8YN0mTAn8NY3likmZZa
8Rq67vhY6pbOqKUn7cJu12Ht0+hPhvioREkDRtbRle2W52bnumtD9/Ir+p94A4ilXfn1fDbcCV+k
7oPzptpdIo7qz/CRangeyCnGoxxcV71zVXVkdRV1fw0Z0NpTsiPOivviIR0+vWBaS1glA96LG99z
1Y0lHQoWFT0Dv9KXkUYJ7DfluWNgv5cS5pNsTpBetYuMZ+YcOsVMPzKB3kgjO3mFh6AWosY5rFD9
0sc4zcZ/EguwWZ23IXronHYHFYlR2gWA9rc+E8F+qDArFRZexc4nu8nCz009CgdPt/3xGUcJW9ug
2uYOLLiustfmWKVvfQLVFuSVcSaMjESZoXzA6gcAMoIx6Cvk+REt2RsQH0QAaGn0zuxgOw7BoWoK
665EXbtsoG1d9nF7NatT13HXF1CesOvbeU6iZgq/5uu26M04PHnjpJ96TR8Y1xATCKyfi6aT7nW4
0vAegWR34nN6VcRLVio8qSAht9GBOFiNJBImQlJ99PYxl+yh8d+nh4Zmy0GMiGmCW502GUhkq1pO
ZV/ubWVX26yAeKsymfOgRF0GUnrLrFDtpthx1sonmAkD2VlrUNxEgcFjHvNg5ESQojuIiqk5EARL
Q6AH9Bdk3cWAshGEKlKZMMpozkuXXFYe6ogXtXOBsUeJeAk3+ywmkHuXEAOCsCgHoqGfOp4X26bp
dXie04XQ857bEN1myLB0jYaZm6mHBNAPEwgV116WFUG8NYnE68HEv2XhNou06tKOQco7SHBBEENq
aNpdgK4drOJ1BV4C3kq/6oFonNBwubuYdZSMOUJL0KqTfhni92BFDaGJ9icHSinA8CRepYywZFIR
hmOm9EQgrtLCCUiyLeydSQJpPlRsalOHUqjz7lonXTueN69O3qtWpdOM0qJZ1tbrqVTXlXD9rWm5
auEW5tbOanvXJPpTZsp79hEpW9fCWU4OAkHXhNQruDVwpgCQ7eJdysWYRb5xFg4kuoyo9RmmOQg6
9SPPtpy6DHlRpoUvKSuUqtFFOQbb+q5OtxYX5TpqG2ObJzn6mPCJOVi44KGORwnDJeTpmzbVnsP5
+TfW4rLjIU5jtbwYY+ssGBno64E+rUSn3wu6VUvU6bP2y44hLZ5QHg/3HA5TQdQ6OckXI+xO0pXk
pZ2N0BasA1UNExjJHx0gfszmGDpFCAZx9cgNnoOVH8h4n/DIzXDe2Kn2mWtwCw1VAgHpk2adgwEY
GpSgIkzILen8w9CFTwUbdcTREA0wM9wNRQ53fiIwMJ4+ByO1iavkZVmdNvAsvBWi3TPdxEo2Iz6I
Dwv2od7jKZw2ud1TtjN2WupyYIRX2nNHZim9qDq65D4PZoF+Xy+vSyHO2PDm3DXVe0W73k4UXTWU
SIWlYaXmx5QKHJKtU3s/GQ7y1vJR5t5FY/TvXo+JtK6tZ5fCLXbUkU+02Xoy3hmDQP5tj/eAsIgM
jfsLLevKfdgQXtnN08omNejXogiuaAQ3irSNqMN9ALY8oNqv74wmd9Zwm3PiX9l2WUZxchwn2HZK
J06V8QjcGLSwggFFLWK6nEW6oqAnWmL+o0053A9Co0hODMkpqHJi5wghJ3OzkmI3ZQWOmTzaiqR5
b0BkLX3/OrWG5jSEslgxxjnJPCMBomdgpFnHLobW3U0XaYrEvzLGQ8HYdevG9f1omoevA4knODPE
Myyu2LjoZ15mpCupCHkkDZTHxCJMMPfTkiUHvO6u7JizrDkVJEo0AWnZXWHGT1bYsw/EFN0bwCAW
ogN3jouUEMVRv4nE+FRzEa+a2bdiRwgZHRpiSAzjp7JlbzTHqKhYovYPrsZc75+sCMFL9hYpuoBd
DHHLnjAqW/o+1rp7EsTurZH1MjxzAGADAi/gco3ktPEknlffRyYB9IVnzfYUAvrWs2NTRm+1DWVs
NDayx64hNfe+JaNsV/BQQzzPKKREsBG0wVU0ta+yoqlFml+ywiX8lCkbk1hqXFqjfmdpyFAppOj4
5MkzYkdrTTygqtp9xu5gUeY0hHKT3pUHws1RCgG0Q1MdniPQtojmbTRPh3eaV73VOEn8Ub2QOA8x
pf46f44yUGaH5cYVOM9q3mtclDSkbPBfzF2+brK8Kq+YocDxmFKSJTgeN9D3WYauWaXjgV6sd+3T
O2qs8KOQ1BBu598WsHKILqcGkbmO2I+g1+/f/vLX//rL2/C//Y/8Mscbk2f1X/+Lr9/yYqwA7DV/
+PKvt3nK/75+5+8/8/Nv/PUsfKtIf/ps/vSnth/5+Uv6Uf/xh+aj+ftf5tV/O7rVS/Py0xfrrCFW
6ar9qMbrj7pNmq+j4H3MP/nvfvPbx9dfQXrw8cv3t7zNmvmv+WGeff/tW/v3X77Ds5ZKuV8n69dz
Nb/Gbz8wv4lfvjMxfM+//eXb7Uv8gUQ6ffmnv//xUje/fDeE8cOxheG6yAgcHO/m92/9x9+/Y0mD
RqkjhOtI+f1bBvo8+OW7sH+YUhAMaiiFhQZ31/dvdd7+7VuCQ3TgQZpK8Ae//+1c/PSZ/uMz/pa1
6WUeZk3N0fDqxa8f/fxebUdIJR1Tspm1TaFQ3vL9t5drsJbzT/8vUwdKqqmErWn6Gcm7gSZmFc8w
F5vuZbbOSbbMifOymRoGPqBS5Cm/O3O/HdFPRyD+xREYPx8B/fdYuBVHQCgxgcowFjOI5xhv+rNx
ryoaQ+VV2D7jAeEGIAFZe//Pr/N/7yL+v7kb/h+80I0/vcbhANT9S/bTpT3/xq9Xten+EJYhDdfi
SuD6tNXfr2r3h+varuXQCGCUqSu+89tVzRDnB0HkpknmAXeZsky+99tlrZnWD1e3dXym0hRft8N/
cl1zf/10WTncOLZNJoIwJeFIBriTny+rmhF4G7VMDfABBHg42x5uJWqIonrSRSeQiqRjacErdQ0A
JZcdxXewShwRMNEzq54VsGn1+FxAkDT2qjVmulzkGc5RWkFvHWXvEcZbtrkR32E+lPJI2LDodnYZ
VeYRkl36OcKvQa80mA6zeLu51cngxTINGBwoRpjXyOmKurtFWKZsnJ4O42wHXQdpr4yVw13mZai4
aboTN2aSJaWWqPbtaiOdToKQIN2F7VefgkNym8AmDECF+dXIOSf2u81ZouBjczc5rtcQkBC6HQ0Z
xijDRs9jrJs2DuP3zmzTtxZFPcZKieuK3VEIK5iuR/QonBFQlpezvKynqkHsXoAzM0jrqOJ3rVej
dQZYLMGqhqRgbibHgVpRfRDqNPU019daOSTkH4F5SJESxxGtcsxbW2nOPSOHEGCm6vjU+WbTOvd9
Ug/9Q6679UmZpH2j/nACOv61Kzrw2cVILOgYZ09uF5YsxBFF1aovOI1ULmNYPDsTCUIvYZPWyalX
jOBeaD0m9aH02DB/qLJAckICTFsacEtiuxzvCbwY8e64UzTieXBo/QLkSnymwL3HGCVlCo3pS7Rl
1G10hlrysjBkbzylEkPnU28MVBpY3vHaZb0yCLOZMhTzI1kE9oWHIwhKTzxlTXOfIOR+0x2P8bvb
WiaUFLqz9tJG9nzPBq/ZAWbAdDkVWG0AugU5IfN2xRTGTSd25UauUyXTvIv9bYvqeaOg0tz0OMEz
RuK2/+BTO74zXknxdJVGtOODCNM1bzhPLryuRittaSai15y15hy2eMSsNe1zDKkyI3DXMaN5p1/P
uaaFtItbNotpfWYNEJ2RajR+ugbE0jjnOjtY3OeWbJwNCU7ure53o/s4lEbHHCRzM96fq+XjQyol
1CKcQ1YKSWkyIDBYmXCMJVkkY7WxEVvAl8Ebmh5aYSnnPsQw2S31MkvSYwxA7jHTm9B+E3WngkPu
p1l0lyhjGoiMLtvsOKAO+mjpWFJi1SZcB8bJvhZ7wAHw6nxGfhFGwEfoP61MV0vq/TxxI3aTeJy7
aTTnKpMZ9Is25vWTIeDArad2FCW2o6Zp9PdRGUWyHcehjk5a3VXV1kSFxQAvaYf6mPY1VV+UtAmt
n6rNCUdE19S32NkMT2xHenwzz81vuousHbP+xpqiFi/pJK3wSMR0kUNiiuyKu60eZzqf5xViHaRY
MenWeQR4yIQH114XBb0yMiAm5rFwG9/drgiSt1TRpru0XSThDqCcLI2uusYvq6M3dh0Saf7aBFGQ
vkmIVnF0khVQnyhaT9RC/d7MQuE8AbrJAgKgYEOw5sL4S4npMNIgOgAODa/oIGbwvlOreC561aeH
yKddSCVT4OuFAFHnK+77dOeN8GcNuD6+U+ChNlMn2dOfRKtE0QoYxSZOkIFZBN1k7TpZ7x30OvTE
grATbeDZ1TPkiyH45DclsQtYRUXV3biZk2uXXZxT7tkNheiijsO03lge/r51aDmgd2orcDZjQCzK
tidwVjtVTJldzhU3LBolz0Z3p+cjwg/Mncw9ndFLz0CFVTPROLfiXWshlmcc3ToTm7ixwNOr7Bxj
6hsbHQYjq0qY0Hmd3TAVhJXdKOj10lgbLiGrk7YMweQB23fbsboGUiXbuyxMtIo8x57wwtDPkPl0
iDQfPS1EXMacS6RroyYQfDGRZiyXyi1zaJhkDvEm9Zl9X2lxSg4OqZjXSW8PN4kmcRVlwWiFQL3C
mFIUWb2/7A2rSM+CuhotBqH28NRRslXIbPSwOXk5kVJ6bchbnXnHFVNnu1gmpl+6BwOEcLQyZQZw
l/jgbiJyLI1RbpcxOkmZaOZMjODRuuNzpKqwdUXDghw1nu5b4VuTvW57Glvbmgj3jMi6SmfAMCWg
Ta2y7OPlf74p+ze2W/8flRXmvNmh/vofSgoChLLw/eX920v2/u02f33x898XFV+//evWS7P0H9I1
2F3xaCQJg33U3/ZemmX8cNntCF2npnCI52O7/9vmyzB+4AhTKNtMU7io4PjWb3svQ/+hSxP4FTsl
CgLXMv6TrdfPGy8qJ5Otne267OQcKhSLt/37isLwfan0EKqu5XjoS0rmLXjOLRHek7r2DJ8wAPYF
BsZGnPG7M/bPSgn7pz3fry9Nd1lgOTYsx9bnQ/tdMVMRgoMlVbhwCndVoN2ENspKOuM7OZQ3Wmff
ZhNKm4SRUCJzRh09ioHOggFHmAMGrALuVoqdI20v//zAbINS7ndllrLAUhi2I3k6OSiG2eH84chK
VEAlKRLLuq3kKtLGK1gPPjE/Y7JzU31thBCa4W0s44IWE1DnR9WaL5Nf3BgBoZiuxP3MZscBHcV0
L6mBFYnus4/dWbEXYURDy96UuBZ2yMGJWjXz9hARdByYKf5WTNhiH6X+dWU0x0aCRxzo3WWFFy7d
JrkA/0yKdYu9GQbbUJJ4Yl3ajLLyhKoPchZwdEILXX+GaxD4gZKWrA5t2kMFWSv4+rZbnbPW7gTJ
e14ZvRpufjNArslL5xyY7yODiHvbNa88tnG0r91tC/cL+Yeux68MfrCnSHnH5lZb07g9lRNA+pJW
Smz70zJG/mFp2dtk5pI01eaMjdwVK+l7nDqwcfoG8a1/QDCAGFgrsdvo3r2HuVJmzrDXzGqX1+LE
ADeB/TmA7kR7IJR3aNks08lLnkVtvBWoq9LO4WQI8yqI5FWnyMDz/C2Si1nbi9PXNdBpg4T3EWKk
IEbgL9pb1r2RDjtrX90F5xB0j01EkIMEc+VbJX3yOFr6AqNeBo7HQL7FryIkrv3PfHDpur/OEk0i
EC+8ikkwYxZt4RW8cczYOtZ/emEBrGHk0a25Q7GA9wf5VKW3Z7HLr8dluLbZqbGMow8sLPcWWzZ/
NQekWIllilN5zWp+wA5FljQ7aoKJj6oSNTA3lHFdoeGt0NaIBRl83A89l1nq6y4TWdIm6MfGawIG
4EfrrEC6rt1FNPH6AOCbRmcFdP+0cmI1LFTPgHOeqTfgILO4eamD5NMN85u0zDtGuCFGKXjHXpfr
q65mXA6979CyqwJs6Z+ZSE5OTu9B/Oidbcwzb9FEOle3gmarGqz+GvaGHvRDOarmRjX5IY1sFKDG
2jdQj1vHQpo4t8d7PIEC7nDwqfj0aQVeiAH9hZdjJvWSsFwXGslbdGDLqoRgJUe1xRtgb3urI3ok
1pAUF/6V5Uq5Lph+rlSRRscxrM8jc7KX+CpWfKIJxppiPFQp5pKhmhDdsjMwaW5zVhK0ZJil0aF7
H0YzvA0DGWv9eF2Q6b0npWkmr2Voo8Zi5SYt2xyGXsoBteqNT4WVTWuiSw3oFD5W6/k/DYh0i7HI
brbUOjVqP5diboxc5ErIHicGeMpiK528NdN55HJdqiIeuS8Jo5ogozJCRLcUpM/zBY2c5zBj53Mv
4qJTVzWTWRIVxEdoWJBtFECuSe59D95bAh1lHTWQXoxQg6Kl7uq0emQ3Tkh9Ym8K4R87F1FEgUBM
Mwy2gnWRLQLLfvRbjT9aprjaog5CqTk2SJSLyypGIrZy8neATDTbzascTDynlFs3bhLA80+pFenY
bIih8QweybmW3/iy4U02SFK94R6K60r12qNH5CJqK47doaffRc1xmsj7yeEv6SFHzODvptdj9Lqk
yrJILLAJ18uEMBw4MNpCZ6LZgXt100uFvGKh4/D1jXjrAArItOa2UuLcsA0UDJ5Dv/mTqOnbRjLy
LmdlfNkTQ4rN0NcS4AyZcysgPSymUiAiY0BaWLeaUjBC+BFnvjaDrD8v0X2ZtSDHNHqucZ6S0NJd
Wpl3pCJcGA30qbBr1g3KaQufNyMC/1K54abLKtiMQVIsZ4Ue/YLHQg6oVK1zs7EUACseDKwVSRi9
4zVC7KYOfZRDwFWsd4P9lOnFMa95E3njv0bSPCS9gwqiIjkxcO6ampiwNGghirXqeir8o659ODEL
otXwPkP9zRD2geSGRy/mQ0YAruhHLDHBg/BrxJwYQvhkTZAO5QmzdbxfKPYvciN8yFIu0hB65sIX
1vmYWueDeSURSCEvlRSvDEzspnp0nOlQi+wihODDMENdQovZMHrUFrVu32qaRgej4nXIBIi5Foo4
eIbn8kq1zsiChAZyGhcuj1U8hXFzBw6ZKCISph2g1Quwnq/FiCrPdk6UIkxZpq5grTOekyDDuMBC
iR1pjhWKnn0P0UL2/PXKVp61m7qkPCF2hIgFZuyDqHdRCu5CkmHQV2i1FHMzMMcXcEfylWPeK7ov
1J8crz1ck9VhVS4C3Izn8dSKc8IKcB3CnLDo+6TcrVBzLweG/Gtl3rKqzOpa2BpOF94NNkt61+Tb
sjS0dVcSVlp5yWtYw6BusbGHuLQYLqfPX6t9oeiDjgSAacFnh40CdZ53S14Itky5GhkEMx6+c7r2
DKrlnq3ObVxwb02qnGmefM4NM4jFmDkruIBxFb1HnDyvn+hTQSuXGeSryAxfqbSfy1Bd9ZFzPkZs
EXSUzssQeWEZN7uOSJCGrUp47kNXwxi+Zvh4mQbSX/c9wgRyK8mIwitYDdptZwfvsZtfdgwRQwLe
ooRsxsrkCTDR7MKF4n9ieahXAWV72RAcPv9iDzszMvLLmsCtTdcaBzbJN6F7lcnOWZkFAurCIRIN
KjjEqUCsc8d9EuGQM8XG5510SEwK0LntGTvlkC6V7+NqqE51a26AiF7CSj+FZBUs7IxsktSA4RT0
2KkrExFKeyx4Qq/HuHeXT8x12SfmnKyyntd3VhHL0MGjaumpD3qM9ejDpB+8103wWVjtWdqhJPOM
Db6EN4zv3Ng+miVSQV/zCDCXuY6xbuEdqh/7hvE7T0GepeF4O/jWWYYQKJy4Sq2RZ5ydpVuNbiKX
H2fErrHrwRkTyqB7xR6gzK7wvtiZAXWofsHopTqv3lZ5cW5q2TXyGWIxQThhhgq32J63w9jy9Mj0
dUJvAdnZRd+I5mCiUES/fZrq7IZOj7areizWUz+sCLrjWiAZxQkYAkQdFNKoOLiN9k4Sx8om0HbN
C0bLkHIRgj4JYJkbX2IxXnf4k+ky3DF74FT0Z4yGn9PpOvJoaE3TmDBtJ407PgWtSJdOniOAyEFw
OkF96xTTHqSFsyczFBBBOG55MhzCiAxUEEsERB/Ygd7HJok3pW4S2+mTv4AzYFGlNgNAPXwT0XSW
uG67Nrzu3E+L+shekT5sBl2NixuYJGWB5r4gDj1364qPpg5vDvWYvKrRuEpMc8ZvQC9T3nu6r4lD
x82ODWSqxMZPKgwtBXCNhGffolHsBds05flw6baknkcNd6PM96hP2O94AMnioF+5KCPQbMrXGtXQ
kukuwe+V/Uzy6u2fVxrGH0ogS5fkCSs0gKZwLKHLPxQapocRxG0rLMBz3Cg9nPMmYem2BPdapS7M
CfuPv4jnLSNBjJf2wP6oroptrJrDlW1jp6f0vMUV3f2L4sxkZPVzCfR1ZNQ+jrB0RgfzHOh3xZlr
WRUwHfLKou4Bvf1DNfnvlj26a9THixxZUMyWHXXZbUs6XRS3j+CECVay/JcRGIyZ5y6j3hh7Eo/x
wjaHldPWu6lhHQ/ZRSBpfVayxGA3b0zqPC2WrqMvzb6IVgZegz8/zf/0zUjdUIZrWuT5WX+oNLVW
Z7CbULqYob+ZejYChe5gGpzFwUQ3WNzzk4cYK1QXhkwvM7QqZRUceHQcq9I66t6ImDo9xSVLJXFM
bAXrk4USbFGmJm/IyR8H8iolJDFSvy5bQpP8KTt1wi/+xTsx5gHfPwaAVKZ8LFIoZhw0BSz6Az9/
LDS2Qr0DpbAkNwTKm6vfT+Dolx3y38S6QhFJsNLE4bo1l7HQnv78RP63uvjr1V1hSJoPdDXmi+Z3
F4UT1k3ptoFGr7g5kxRmhSbO//wl5iv+j2+Q+auwTXtubbjzHfO7lxjbYmygB2tLNRB1W8nzTtcO
9QzV//PXMcU/ufd4CakzsTU5nc4fRk4jLVQehsD3A5rpVAjjvaHu8nHAxNqdTYl2yCBFy5Z12jbn
R7oJ4Y1IFIDIBAXHJUowg77sIkFKT2s829a2j4O7NO6B89wkY7nlDmI7WwXvWiKvChq2MADIYTWb
ORnqDNnFDUJw4PheerBn8GKNy6e148+kvgAkcRm01rnd6LBaeniolncEe0rrQNIGQDW7mVrqGhak
x5DsFeImkWxNPDoylK+LoSr3OviYgHB7C6UberYoAL1sfGo3ng5ciN3NXPpbmCqN7Kxo8hsLbeIy
G7SZH5ET59qlF3XrUDxkJ6GXN2MXf/p+8JmN2Z4o7lMmm8fYc/bxB2Sgs69GjVDTPc5XqDiTd2sT
ObXsRMKmbrwDyGyE7WNA7lThUt7isdg4LBJlQH5QW6KE/D/snUdz3EiYbX8RJuDNtrw3ZNGIGwTV
kuCBBJAJ9+vngB3vTbcmYhSzn02F2N1qFotVmZ+591zaAmIdMKBuCwvdsSWiXy5MtCjEByTxNTUR
uBuF40vv64/WFzeHKPIiKE5a716EzUsr4+q5VTSVc5Pi5HK+sLMb+edb32YwDy4URkYcXaqpfg4q
sEExXGvuK3SvSh4y4mpkvuoBUmhZte4tu1hkENeyghqYCwO5SdRc2+GdjRCZxBaaNpLaM3YvSJVB
ryC7w55EzkngUOyGBT9kmZRQeugx459M1E9IDWEoFyDoyQvtCSdyUmSmWmXfRztfY5T5FVbFOlZI
2Yjifo9qOFBC+1kOmIgxdr/gD0HOp86mjXkYYi8mm71Mp1cxJT9iKLcLbPx54l9sK/oeUsZ3Cclp
knsh8JsO4+0vGvlPEDt2+IZpitR4QFNhi1O4EfBbZQvIEBlMQguQImNz6EbgRutIW+FLSqYQsfIe
GThufK13q0u/lwmVoEHi3SKeG6qkGtdTXB9YywgGKPmN2OxfWRuyqXN3QINICI24QACwoWtaNK73
SA3+GgC/eGEWnKi6QwdJ61p0E+uAiGqpqZMfePYiv/xQuvxIiua1wSC7sBqo3XW1zzq6lwp92hil
382h37L6pf9BDALHkKEBmQCZ9ZLbkORMnIBfx8f/yW3+ILdhGP2Pc/a/SW0en1jLyuRfMoSvv/L3
MNxmFm7rPhBiD1yD49icyX+ra2aFgukZTGyAdfw91P5/o3BNR6KgezZTcsQ3hmuiOfj/w3BmFv/h
4WoNAtoCR+cot/830/Cvsua/rh8fFK/HrN40GNbrLtMUhvX/vH6gqfvgVE3ejyTaczvV4PFmx1FX
XQC/EPLaSnenu/iO2et9ygpdb1mZyzwPs2s4/vzHa3f7+9v+S2wzf7ffnw17gVmxgRWPu+rfz6au
GJLalYuNinRALOD6QJxZ5zwJpGxPuNweGibxE1kji9Iv6PWaCl0q3M6hk/l6RGQErg9eOmZkFo6+
Utv/+flZ5u/PLzBt4p50f/6FUozM//4fl7VwRaalBLHR2ikdrk+sFmCdGDxb5nttVuOWOpoBoLVC
r+0z3TOAGQS+gkHlIadsras7MusbYmS9CBvHs58F712kLITwAaekb3VLXJ7eqSOPYRe5MOvH+J7B
TCCXJvxZyS7ABDcbxRX9ncnIDjgf6UqQHf7wk5q8jX77VfCjAg5DEoa0Asr8/O//8aP2epRyzWDy
Sn2jepUmkPegsK/QO1vwzKRbB1HbL3MHDYcO2OZGVVajmvaH9dBOr6RFAttyje9Y+z4VK/bb10Mx
opGu/cQmzdrbJ6OHKjbU/foSNaRpZknCBG9yhqUwTQ9HYQlaZWiZQQzKE7eERAu4NBIxinAQZyB3
uUSEdi7t9kFwlrn2E8N5TEo7RX0t7pVy8vWXKchsXRI+l1BW1cWuIpTGDrArinAsvBgUdwCY/WNu
ZkdYsvHfD3FjdIt00J2VPafJxdjBRkV41ECW2NaMYRdbka6fQm6A0puQVbC1WZpuxdo3rH50hfY9
4e+8G21/DD1/502lu5MmS/WoC5ibOmwwcnGJW4vKwo2Mg5b8LHvonCAkEC8Mdn+rGiOG8NEbx2rA
hqpyv6VAgVDouXUKGRwyZZXVh8CxoHCgf1k57FcO3NS1Z/rQMQgl1Xp0KlaObFZ14xxdEl+KkQBW
pya5ACMaMoyVROG7rzPvE3+sT35ceEOi423dyZAnrr9NpDydd6H7Rnlqbtg+42aymaFWUWDcR73f
S7rVo0Y5sGCSHG9rWdoXc2f0Q3hOaQGXxPSRkxva6ZVTJp1TExnHCTs5JKX9hlw4OQkMhBcBYucg
a0xD4ZgTFInjaWvw1MaxNLdZZpsraRjJXSSvbpSuDZHKB8E1jOtdCH8E0JXPcUGga2ZbBz3Gpu6A
vt9ZfnxGYbjViOk65y7UsJD4o7aeOroHVuQk+CFXddOmPaJRAujXQapMyYXmPb+zW0kaD+GGs+PA
v8C6d2dLB0nibvOeTZN3IdgZZ12AF9UitXDj2mD9SH4+eUk0q6elPHrVKWi04o5UKIS1s2oKqHzJ
8E3N8TkWWJmuqYPtZGZr4dmkLerJnkSN9IGJiegeA/TV4DlnkcfDI06T+mKnjX0tBf2cVLI9xAa1
uDJKubaTPjrlJm8FXb24cCjbxoxePNIwdPwk67ZN5DZpkkfcjsWmxo62MsZmepKu/z00vHOLxeOo
TzBsg1iR0hQLi5+JKCEyWicKRqT4LsGZ98bUr//zkfrVQv3zyDe56Vg8EnhlGVhlf+9K+hodf94x
IiW1hjFYmU+HJsIJYS85A40n1PETC36ecE04007zHSxVYhIfSUsYyoah6XKwkLfpUeIcXSlJAhC9
Za3/8Cx/v5hMDkh0t/ROPhpAZ95p//M0ZANSkQtSgmOXdnQNudMPZkcVyGi/LZjcZVM/fpABt2AZ
AgNt2OFHDlGgGHROrmfsu8T8lhCtcpqG9OVPz21u3P71Epo0qKy1545/VhX+1iMDgguKjPYIA5UW
XbU5Pzcht+29GjP8rvooXw2tR7/EifIw9WqdFgZ2XDdBO1uEJFOYYcPY0PazExzkHQDdJ+akxgWe
SfMyZludWfAJC+r7kJYAfXuboCSICwCO83MTsbVDM7hq68A9pkWFt2O0khcvSN5DxF3srsbi4Des
TbwBJ3CWt+keXRZs6QbzHaPTJWnI+i4tk/5U4pQg50Kb9V/KwKLkW8+eVr+p3DY+9clzF7GClug0
yLzSagJNY8aEw0sYczCAmqfEClAEehF6JCs4fj0oFYXHCGQy43KtARMWtXfXecYNJm4l/0DHF3of
6VWXOSfva9zF2FQCgR3CSV4mZuHnzlVAzm0OMfPLgOjZ7ocDx1kAVj2TO1me0efVy8r8NYS69wSC
Hs67Po6bWFdyiYbTIXGwTi5jmXwHZ2U+T2tiGKtjL4nK/XpQRUw7J0nvTuYfymynae3HRrLWQTMT
VSK0x+RX9YEAXqKddWhtBgywcGrFgoBvEnqzYOIOE2ympK/vQom12ZlNoy5tT0kS9VHSHJ3xn6Xs
fLdpo7ef8LGOqtAR+1XGd2gi3k+37D+LnJG5zFzMqsFgX7CmsFdhA4nVlpfcmdONR5pQVDn5xZl8
59VtjZ1ynPHulMSSGHn7rSHQZMMHt7jzXz9mslhTULIszDbfDKyFLhr4EPKRB2dFtnGGsIxwbza5
jHVyuSc1hG4QX2yLAWySjMwwN06Gm6zx8BUPhwMNDbY24nRtHdzVjdyVQdOd//CJmmd9//5AOUGA
NkSnQNdN43fVeZk6sUksuFh0hE7RvLXBw5fiFupxvPe5PTZla5R7HPAwCwMy5IBsNmcJWOmR9Tdv
Ct7/8HzMf49u0MkwxpsbCZ7P10n02xwqlXUbcH8JJJEeVvWh2VlwoTexMooPQVyibPSj2ZTiU0so
FXVJ103gN7mL+EaQjGzzdqwfumU/W9rg41VNGLHndfyYgp5wqsZMr5FCKddkzSXK3BdWJoyKm1i+
DBl8NAK/3I1IpugEqg73R5pPD6IJgMZZBZGYoj7WEwmY+Fs4DE3zhXvrIyQ8MvH856F1qm/F4DGK
Tp9gdNWPaH4AO4Q1NwvuX1+FIRuKrOzfvaAnPRmuNFKIXHwndNQ+2HUyngfFdtM04uPXQz7/KSh6
aGSqK7YDxAAcaQW2YWV0jyDvVmRRU56gjmbfaPPpmBnRgmTcj4QktiRuzD2GJhgeMGFRVebeySh8
uPg5g4+kyo6i1jc4o9srlnYKSUqMATLBatDemPewn6HouZbWBPhvdPSVGTfptbC7JwqTmDRYi459
hfYadJ/Gu6NCc3uIDAU3KcHiPrGAO0xFnT7FOdOEqepnCYAT7xyO1ivh80TQlRCtSsWHL4X62nQ9
lDQVlE+G8Z63wGfS+UFkEwkaVljSJw3JsfhuZH54yXBQDUQdPkURx+KUhdM5wnn+UhNS++7BRHse
J5hXwtD0zR/epf+eZP79JsX+a9vYNZho/n5HKuAGAIItkkmQvWII/U7axgwkCZOTizUQWoR7r7rx
03PUzww0w7G2Yn1twqggos4/mpb+F5rCPzyp/3Y3WpCAPZ3b6+vy/r2Nqb20aRAy1wvPpWodTEts
BBrFPTEN2sqoC+dbS146aCEirgrT0nZRAvKc6JPhf11C4BpguYAmDk+Nbcw9/T9LCNcrRNRb2Pdq
tsBd25P0YIORDMfqnDSkXlZxXC8NnHeXihXFskORh9vU5XoaX8WYedfIbjuIVsBXcXz+4WWaS4R/
nXiYIRz8CPR5TNttJHb/enIU7VB3YlOhAPDLDUFID16WtT+O67APxHddMd3te+8Nj0G0FfNr55tY
4LDFrtwigu7reGJNcowiHqNqT4QEZC9mPcEE7Zs/vJC4OH7vTS2erec4KOlowuFy/daGt01dwc8g
TQae3b4Ik+Gqi+DejFBsKOMuieFvRIPQPvQH8JWNg9LI3dewYtewWBCQ5Ru7hYZW6+1lUqC9PGQD
RuU/AZAWeKuNc2NAPcpKrjqHkeweaS7EvrZIDhy4yTo0zn4g3jTF8gY4MO5fhQhadYwFzN7+S1oF
E2sxqXWFimY7B6o5b6LZOeScjVFEHIJDCkqRdldcGvMgz6HnSS6Oap9qjeknp5kFZMN+Vfm8uLHj
fU5TIhaoehH/t3a9dnx14F0c7iamz0EfPAabqicW6t119eeO+9tmiRAxCtmrEDDVDL3xcrQDOVBK
o7IxenqtDreoXuh8+1kBGR3LiLDkoAE6DDwBNTUZXlUzHdKgf4kR38NUm+hjW7lM2Lxm0oNz08Vv
o2GCxs6C+NS0BB0H6lvnbeMcMVlc8r+p5S/zgtgNtqDVA1Qbb5Lf96LyCEBmtWBj3iWUzCNX4QaF
AYpkXKRkM5XojnpmoWVFJ6Vq9B4ZovBLX8dPGD2sCh1JCDF8kW6LAfqhSFy6f7dTx5pLO9hLevbT
GFnsXPu8us4g0EPoavN2AfkHDxW6AaYNyZKROLp4Ms7kSH4DBzMYDhYkZaIvq0z/nHT2yAHODRKu
3P4VDbPImv7Nd0VHiw17PWXQ26cA3lp33rTSzSD1/6YUIDqGyNlWIZdJyMJakpH0YobyEQzuOkdR
tsXRDPhCEFCKIO/JUjFEegb/Zdd81zWbeAmjb/dUlqSenfhjexqodp79XKW7MmnUgtA6EttGwqlt
MEl6TGJX5EdkimrdinICfF4HFpZg4KXQWrhgk4Bk7Ufvskc+1mq2twpzMGmt56DcsOwnpDHJGa4I
/Maq3UftX2Od/2L081fQMNDPq+lo56PNpNpzFsqEhMgSPrQefONDjxVw1YQ2eXyfXDH3IXUD7KPk
dgIFjtqdVaUP9MBy3Y0eaRXAsGIP37DKuZMB43i9JNF50LCWT3r33Lr5MWviW2T5xEXlUcCuP7la
hHueavqUmMTxQ+IM14KwEATF/aOMw+W76AJz1xEUYEaeucnkAK0xYSz0q0dmsPJL+To06ZNRlxC0
LXRQkq1UDfZOh+GxGGM5HGg8dpC4ntUUzDmnrQkGYRo2cWn/asyu3tQpogjW7gX1wKGYYb52Z0Z7
aSITdNF86TUrSKVrPwatJTvRyvV1U3FFuxIiqoEfF+t0VpxU/wHlfeCHyqttweqYMIYXzVHiRVQz
cdQga6+NkovuNSuHST+ZoDWYlXxcwSybCIkSH0GF9tKh2Cb5E0bY5D6sqlMIe6bXPszWVhNUa/rk
79ItCRInkhAO49TvGoQCkFFf3VQce4flNWMfKGLJsjSCeJHWXbCcMIzgQuIFVUDa8Zbiric+Ewob
7hOkt5xnH0aOHDllELcVsF7SiY8Q49blqNd4oHz4ahrvNieT72hndkpkAcDJ6FlHqnGs+yTds9ff
xm2crjzDhM7qqh9To5Hbgrlt1djJcPbxoKB/QoyLEGiZWsb4nNqsBVvHekurnlmJ270aRj/t+s5n
2mO/OVbypqsnL5NqDQEuo2QaNgG+koPUQURgOWF760KtqsHToiUkSTjB6bNsWYhi4e9BNdIzNwQq
lnXRHsjAu3BZJ7tWF6cI8QdBtisSM5MdNbiCNiftExvJc1EwvtQ7vPYxQODL6OsbpNHRdUpeQ0eq
I8DSjvoHaqPxrqLeXZeEz+ai7PeJQLKV++FWBl2IQHNaVknirFqCGzdeHlzMAXSWY7c6BhIE1Qhe
4qMIc8StDrDhGvNE43sCjo7v7eBhbgFfvs+RjWSHgJcsCx26RdMiOwyqatNwry/hI24tpcVIm+Nq
Aw+tWIn60U21953XFT1GJKqNY41o0fyxP8k2eRF++WsgAuWmaw25DdZPNJIWuaWXsGYR1ce5vcvm
WFjL7LVVMjnvBuROptMan/vcXCUAFtnzESvlhYG9HcLpicHMtuxSJpM+EwOXGWZeznE/7VPXj9qZ
HnhdFBEgZGBmyxyfE7kYIVu3iclQorM+8/oKz3sXhdDfitfYYTWculUO/Uh/pIm5zy0uxFSSgazb
2WaoABAEeUmUgZ9RmABdbRPOo7Gp0ie7fbIGyfEL13BpV9WSOhF9XwumVi+/sJicIoprqRxWhv8z
17DEe844SwFgIIoajF4tcKCkBKVYZlB+s8eFp5hzdDXulQ7DzLFOh3s4krTrE7p0yJXD0s8jTyeM
7HusQ071azTUXv5tQFa3NSd+YUZmhnPWgn8QRYuipFU/OW8erd5sKKZXYejUfxF48yY1IT8RpBC9
2A3bhn7kqam9WX+P1FgJ0lQaMp+gvg1rC8UpL1LCYjTN1o3Lr8FjGl7yNnCi9ip8iDSRz01K8DWa
ItqUvC+PVteRN5A3wdrrBRL4fvgpm2TL8iZZJz43JnBQlQKFJo/U3VQJOaHGQFJI25C4JbU9hdjS
jEvtluaa2KY1NrQO99bONVKij1oTOr02patEde7R6+tpkdM1bX3FO2SELgP6F3WporlJXX5t6G36
Rztt1JzSHK9Gtg6faegKVu/yqdbrvyKC6Lfk3qOcskKENwg3tDUi4M+wVOS52sSpLSI9GpYKbO1Y
a8mjDzkcUbaH+zy2YOvH49bAWwRNPQrXiBAt4lhoEjXziDWt2I0QLs6VBMBoIivYtm73VOR9MLdo
U7zX8+ivKPTWkd6772Unh3VREebkA0KoIhgoVo4+4UUEgJUsWV1RjDpHMGw5F8BeQUa9ybpO7t38
MHnOQQ5WcILtDJ/Cqxn40iH1sj87wXSQ5J0Ta2VV71WhZRsNfsO2LQPtxow4XcTtM0AttnkVmrAw
o3jqkF86Qo3rwCpgkGLRPRZl+G3iI3qYAFJtjIZAgdF0YHkNWJ+Rz/Nr7is8v1Q6YtmztloaI72s
nYv2mgZTe3XUeOctWtzGSLfuyAHIIJFJvyXlpiIQCpbFODFNbya73Vp0Ule7GaptwmlFOk0T3xOf
TUqlZ7cxYbCQWEW9UWTFgyuF0Sm6yDzHjcUSSGrvvQgS8gv1EK4SWxAW/yVb/DbBFJLn1LSMoCDP
AYUNGhKaiIUcjCxc611u7YH3FNTMuXXwxs5fBlhhFxZm/jXp86Sey+DTYRJlVlN310QQPnmdbmxK
V6rV31/q2nAlb3yZDn689vBKg3t8I3BBuyMSN196I9rWjh3es9C+mrAxFoZl/xgher1CltE9qnI3
goXMRw3zSQsXBDmN9F7dTPiM3tJ2l4/IANjw5I/KdBWVcC5fCR7e5gCfDnbh9qfUTYfT15/+6+Hr
n+Wx/k3D2om6AO9JpmunqicGMvFbWI0pJyrvZLTw6Xg0zXpnApu5tKXxHsyooknz4pcUB/xiQKh7
SIwqedFVt81Unu58ooIO7vwglDanKEQfSeOAHJq4br1mLBaFOwHyD6fkYaSWDg4lQVWpFfo5rsuM
JEff3+lepoGfqYJnojyxI0rC1VQaHzBJm5wbozkLYfRD2A/FLZZe9OgNz1naY1/sNERFD9TXr0pH
/O3N2Yx9DEARFiFq/cFJbtSQ2cqMZu2ZaQu1KaxnKzSblQSkcWZIVq0yUDY718vRF/uePFNRP/LC
Hg9InKCFqfGsxR49F5avlWOQkRMCEfgmhxz5qSV/VD0zS6IfwSPq4bR34UURHeuTiSrMmkDl59p8
1kUR0XLyEDZmiTHYhH8UW/JGkki3Z46HvyFsJHJj+Pm+S+1Ccxg+10H4QlCzOpSBKB/Q0OwNc5GA
zYZsTqliFg4BTFtPw9RvWtN4aXozf4oLy7xo1sCa1cm6b3rdGQtrYNdayU5eRCvSTY+9aGlpjnvN
B8VnqQ52UUQ4ROIYEKHiZC0qy/2R2hOApyZT69zJSbBiFED2aOpc2w8YM3TNuDivECF5sOvh4GSW
tU+MgG3Lpmtz607OSP1UZgJ4p/PZMr4LE5ytnqh3jGafiWScs7la7dTLz6SgdB9tokxamYWnrwf8
32/xaNTHKY8uBkqZc95OwVOqd2LfA8UvGyi3rSvCb9ZEL+STt3r1S4CkUaNHh7ZnW5Go2t7SyKT3
pAqTu4QQt7I101pL96fv9Gqt5bLHiaGTREHl/Yuo9IEWkr6czM4f9VTLRzIDHosnI7dh6vWUSXnw
gCNtvLhW+iZlGPzFbOGZUVHzSpXXbYq+xl+Mr/4YonzCqpyvDcOKLl1lGvsJR/2O6T1CVuDZh4ZU
pOVE/PL2a80wdoPYkfJhLjxc1Td/sMTNypQNAYuJrBOa2dm1/NVoqOJIvEGwiI0BDk/O1eBk5Yvh
Kv3ua89dMPvBUsc7tQXXpRyPMXOcoyEBIcFaiipv2uCeNB5sxmfkV2MsO9/8hLwgn7sxfUJekHzG
OgIOvJc/+fCNB6wb8iIDlzwQe3x0KXVrkFbVKdccgltVrNh9ivaeZfdWGAAMmjRBLsc+i/IRtZR9
yzvfWbck0B5IcC6uJvC9pS96tdRGbdMGsThJaVcnHUjiSXArbGq8IIxdhmLpaFn5FIQTdUWVbjSS
XNeNpbs3OT/Y6RDuvEpjRtaA1SvHmDq7QiPsj+6lmR9oF9Ay9wFGoN7qSSQPX3As+/sAWtFqcBT7
7lg3X2CjH9gYRHddo0KyBm2pYeyrFgqLA/jF1NlgBPJO854XVpnrn9KQ8IuhNC75lPvXxHS9vx9i
YErIu6Jl2MDTK7syv8IQcJdAaPRPB1tc1bbmD3/CcjZWzgfVoHyCQQpZVxbV1YydtYqYxDtxlb+O
eB8XVNg2Wa8naWbqkKA4fUk1C6h12NxpBK+uPaSQPcv0kiYGs4q0P3191QhCLKiN40OH/dOKauNR
C2uLgx0rXdt7TwiNinWmhbM5sWUN795EbpCGEY/10ZgfYCZcpnYgXQ67y9eNhPcDScGg2iv11xro
5HTQGxPxSRr5J6fM1zIeup3tsxCWtTd9gDXn6cNGBFjCwgv5+5XlrHuc+l+xr91rgGad76kTmyRz
O6EhxUhrWi8p8XXLJjdZV4+te3CIKEZOHBlHDhX9KJu0OQBxYHQ/3ROcp8dxsp2bgxj75tCSojX5
8LS4OXRW17zH0TFC9fNtVEa+x3EnOJ0GpEnx0O8yGFLHNmN8KiPngxDTalEF7MISywjPQekiIYxH
+4OEk18jwY94jcCDmlkNEH/IZxMPn7tBI7xEldUu7JLsqbRBf6Oa4M4kgwZUqO/S5+jvuj4es0Rr
n6PGks+i2Y/+SMMROldNF+71608ykO8aMbXSTYqdCX/1JRy6GGerqa0Nu433pibrVe/B/DITLz8S
8tqsozRjedaH0a6B7L/p9dzem+ZgbCV4ja3NXGAlSj+kQTXEMnElTUwQ3IwoPjqJcW6zyd5NY4G8
u7TP3VhnR69xyaknF2Bl4Q1ZBTP9uWzP9jLsrOGK72e8oj8OcAyUHXFPaX01WUJsFFHkKIENkqcn
mWUowbASQCTD71J2Z7PhjBkR2G4yt+lPyfyg+SyhoDdjl+vI8IH/iXVR+9B6EW56zQfW1vdkC3R8
ehsUKYd88pdm8EqdqX1WGuO82M3Hm5P15Sk27XbVExu3xRAU78Lgtasl9litW/d+HO1EScJYkKYc
7eV+oqrbaIC1P1wy2JTTfRQWoisFH5uaxcOpoUiO8UZiTuJx+FUKUtHClBmn06PZTMgZPNeBiWHT
Y/1ppOqUDtX0HNuwkq2k3veuE6wLdC2fdfUpG0NxOYVyW4GRYIYR5t8ERalB3LUxdt4LgNcjYGJ3
0fYupp8M4jmugn7t+lW7bDznhuT/ZAWJ+zH4HrOvXMC71HT7EpvA21x/as4aLdtSH9sfcT9pLJMF
jZZds60Ly+bT7taQqOLvcfYYnchd0fYFe4KY3Bdht8DBW+tjTJHFcjqMO17Vlcl84zXQ5coureGb
L/UNw78fY8c+LSjHEyRc4x44BnM5zG72JP4SmrhLaspXsN0pspoS76w1grbWOc005X56Q30wqm6Y
XVU1x0h4t8L6k6YqOztqyK5+UmdMvJLqexgzxpsc8zVpszlNB8rlVJh7I4dqHdfts9uTYq4X0yma
l5QxYJMnwBjagjrWuPopGFhd4CETVqK+5+pisRn8tBPihiVH0CaNc4I7fkUiezBrUocqY/Cb+mbx
OWgeiRQ00zeNnwwwxLRPQiNf12FH6pJJO7AvPF991EY9l9pusQ1b3jakh6I9fKjMSMjjac3n+XTA
/qbuX18pkZek8OgMvZzUOnVRCm2c5x3oCUbkfqfY26ytUjsFeiChiVTRA2MOi27PfLPZlS61OoPh
bfTPcR5OK2ybzzZYlGugnUhqFStGwxmcntVUB2SnBfXPdDq1jFUXKVJ8BiTNxzjV1RoBWLizBHmX
o/VTl9VLM5jpmhiOMpyiM5sNn2m4rIFukjIHmYlAhcxn6++TJ6NH76ORF3sKghiLf7k30s/cN77n
qXDIUiH+VpZusaisnjyUBOVSxJhJBtNIB9SjLJc+a1TV/IyRAoaUWCvXAis7shkmjfUsnaY/174R
HQdu2yJYR5rIThHRtzWxmBub5PGmECP5LLnSz0baCoZgxvXrKxHXxoGA0TeQQd1KpMM7TtHi0fnR
3wdEoikMhaFxi9jU7p/wkbvHjN4jSKXB8HIwv+XCZXbhFs01Qmd/K6f6Z2Fp5jeSlJcozvDZAdte
MbN7jT3cpSE1Jeq29geT9PgyFemwhaov5/zyA4E6zlPXWslTOzrnPhXWmxFp7gJgb7vu/PSZY5yq
Ebpy5/PmMfv0l9XTLcQqjN9Ie8AQOzjFMSRp+m0QyU0JM7mzFERsr9x2m0miFwYqRo+MF8cQF78N
l2nB06ha5ymwlXpTRsSxDwplpbvZR95rxnWy2biR/NDuQlylW7QCCTuM6IHrblasrRUw/zOGmOGt
DFc2NQyzMX6VRdBfU86dKHblTnLzLZTmvASxLHalcOsVbMtV10/Vm5GhSA3aNj92LuEjrd2dRpAr
d7MVV08vOVK4Seiy/b/ajI90MJI201iTwiLHlzXpC9swxamOoRnlQSH7b5msn9vY6vYEHpbYpmg8
s1y/hWan1h3akhErJeLTDRTTaYWMprp5I7H2VjGsJslpnUWEzgIZEWvHCot3Oc5rntEg0pHSztSi
4TWKw03WT82+NytmVkQr3XtHvAvzpR1D8VB+8LNUzM0Ik6qXpRmMT8rRr6OWI35srWgvBr9+LXFl
LuphIpPCWAZONLwwYx/TbicB+UwOy+zUrEEm611PbgG/RBjF6VsQknvEDRJsk7pI3woXPCgWRLIo
sjqCWVz5F2+I4GN8Q2ETLGRfy6PGUv7Gt/zMcvaotRu46COY4399GRWIm9zGe0umgOTPsLYu7A9f
2Hmsh8hJyMOwxdnS+VB/vc2qsiGhvS0/TNJqNm6Dz8Qp+/ZA5GrPqcUxipRSRG+J1j/hup9uhRTJ
UatYRGCc6jSePfGENRKHAcZ4Za2MxLxPOqF/TuLZdD78xvPJwro5f4kGkDeOaNHN1vaAX0RpZ8uH
3VEl6zFCkdMIulPydax7bHmkMDXJG3KF6RgzRaZSzr1jYnfRUjkk1lb2QN6zkT1JgjWqYtTv2sTe
QcP9z6BhuHjqpyVqJrKtFh0ybd4olP01i6KHX9nauQoQBtHNwFJAKc/Vq5HZPITxBhgcs5xEboYi
V68TfSpvF/dqUZXuE6RnbyIznv1S9241k0YSRPjvc6497oxDZjX1OUGh2xBceDI9LOvQVNUb7BVj
Uxlq3BDcxWsz8q7JIvelT1e2F+qH0vZOWsSgGXmWvvVvonDat7GOLGgkpKZEbtO+TWAjl2HsUJeQ
MISW/blk+nxm07wsgzRi48ETcDgXRR/ehRhOZBsZRx9DXmXo9ks7DfFV9ISSfb1PWoE/1WPNuLTS
ICYRN/jJSBnRG3FeyzwojQMHRfru8JLWeVm/pK5wyPZmbKPzVujViPjYW/v9mBwIUyKQx8Ti2U/A
ZaBvLc0mJnMjL6o36XIwlf/J3nksR45s2fZXnr05rgEOPQ2tGII6OYGRmUlorRz+9b0QVd236rZZ
X+t5DyosgoxikggA7uecvddOFZsBoZ5bslEEZcjezkebsQHLuBszVxYN79RU9+Z1xHhWldAPXgrj
v2xj49hzDxG9kzx6JYmkJRfr/eYGFBz+YMvQOG2j/o1oxXCThiCbyrL9WSpzuM6fdesOwcUU7Nxa
fstk0tId9iq/d6N3O+6piSylYcpU7UrgN9uIJt0FkCy2BNvQzU46730o9LehMh+bwVcbLXcf+HN2
uvSNXTG8sIf2L5E1Eb8bWFstibEMmDtEli0SH0ILi4/JbbRNqdYdnlACiCuGZY74mceo7XutLg6S
4OFDqiZ0q4l8tLRc7h00VgeOYH3o/Ljd+WWwygadKYA2QWLzknYJ3t1dDTmpSKWIxoWTF9qqSSZQ
NF5tfoYzFb1X7jXpEzIIHZ99meGcqs7r9oM1vnupHmzs7iVMymmvNDAlmi2I62mmj8ES4Au66TP1
G9pcskYECBXGTYOblZa0HSdary7ZFynXuvXLyI34QM5YcdDKoTjAzv/zWWRj78iMlPG/wIdsjM2B
eWSrL4fabg6TFrUHjNw0TXSTwB/DbOke8qCgyf3x7P4yGZS2Z/BQNF3HbDj980Eg2YTR6P8ibETs
QiU2fRiOhxrpCLGoybAaU3r8wVRvdMdGmsPPbMOqO9yfVR2h1LkefdOWnw5ijKZDGUHbGF2X7D/f
/AlNk6abAUB/aqGw3B/G/3pWeAlMxyTeVvR4AAnd0Ml2lTkcOEWGgz71wwFNBrNLbu+rCiNymlti
S/wsrIKwtCl2jfwQ0SQ4ePNhu78MqQxXyr41BXbEIBYkC5J0LkO5coxxzplx49Uf54RVId50u5r4
pPkcuT9MNJNNq682ikkOknJSr9t20kjgmjdygA93iUbOB+0iPya4UdP5ZJ0s5lBBPGgJwcz9UAcR
RT50ForyYBRFdfAUEhN1DmZLuUW0FuFiJxRJBtCF6UYJz2Dci5kfxPdHZsKPUc8cB4QcrjZRGws8
cd3qfg438y99/03nWMtV7fbmAjhddCzcluNRw0vPW6c73B+KOOn/eGZalbbNyddOPbM4NENYHu7P
LDCP6PRLLlQxlZsE1wHkn2qFs+53EfrWmnYJXlKfxremMB015VYz5L4xMPolstKhdbbNwZ8fUkHH
4J8P96/VLAnLOjQeYpcl435qE5K5C9NxInqTRCUNu8bRtMCt1BihrUa8eSHZJJ7ZLlvVxWtchpRt
U0KSsFU5h/tDYPKsqoPHxu1IBXD7B62kmz8iSFqAGv3ZgL6ahSPPPIF1wUA9HsZnPWd22VriimWp
3gSkKWCoUCsFXeqwBvEPrLXFxZPLeBVpcC78BtNkmCBvDJRc1VIIdFRnJyRqvY9KCFPC/7CZbTJy
6h4QEHBahv6PVJI2WGXlLkt1hjQt7hxEtGhPGP24JzQ79WUQJHMZJmmSw+/On4siZMOcMXT7NErX
pSxLZhZrVTUxkzzrWNRCxy2QpCRPnqdMPRpOiZsRS4RJ7LzTNzt2YzQSAgbzsoGU4bTs9DEuvsuq
QHscXaCjZtuS2wYN6hstJndDis+TNDljjQDUfCRndljxOxrzpcXNb627EB1JTmYWRyeoLBSCsgY8
Z5tudOUfaczvuP9wl27iTSa4fshsfCumOVm3r46MphkjOcM+MIGgU2sS0edl1zDwfnS5/djaI7z8
xjW2UQlzxhPnotR7zv0RWENBPIjZtGh423iHNIUYbQdhlWBeDd+qGvHvnmsHpVDY5/idRiHnzM63
3Pe6YxZx1x8Ce69QPV9GFe5KE5oIsTJMTCnSdN8eNrUyGe5wszpBXuNTbDu1IwQg38ugsTZx7FMX
Wu6uQr95xEgVUp8iiSWkqX6QuiuvFDS/hvy1wX67SYFl9N50LcJ8m3fdHuA6xP+RHxsN6kmQGrsx
J1qr0fTT1gLrwQ/HW6uxdyH48CnSrWMpyKRPc1Lw6jmSu/ewBwP2EeNERhyqjVE4wbpJYfvGyHpX
rUWQMhmAFKbltqm5y5s2SZzyqx2Cde/N7ZdaY0YYHFLi6aBEGYuzriPsz6qwRLDxQNH4Qtg9XK8k
SVegbqPh5Gu5WLTIu2ASIbol1IUNGBiCXr31Kco3rHwpHAE4uw9mhS499eFjlRXhfCXYWXPqPrT0
NUxAkWSpS83hxvkB1I++jJuU3AavqzfgZfoleUf9qbQ+h0h1l7F5o48KBilb66XHNQyWJ01JRYpS
aus4GN5ynaZ0iWmHidIlSOzlJCpjT6uWRKjReZMeRnclbAKDYqaJLpkRCZASVJSkm7NOxli9cOv9
0hB7rdK675fko26L3NqaY/oSww1f0JF7R7V3Je1vVUifYGyEecsiL7eGVxOO3RIUN/VhC6IFQ3Rr
Z685EfCR89AMTAwDm+l7Ps+eoYaAUv6Bb+JJjxkahYrrEOUIPbkdqowP0eQvFYUoXKLqSfNMxhM6
0sF2llbb6Xvvy/VQmqem1Cek/PV3RRA2qZ20Povgk5qLXOaoRTxgvZMhh/RdaGJdJeZ3M/ye6vzJ
HTh5TRfkFdPbZzOwDFKtm0Pl2r+li4hoaFN5wXfB6hrgvWA0QeyguWIf8mFLdYATWJJZAvwPRBkt
dagvhcZ0Jw8pZYhZ3pi1lh9gT0VLH3jLlmEC9pGCe+BwDpy1lw7ZO1cfk/nU5oOLixPBLYK2oHiK
bWaBBGcFu8HpvJNbZW8IvFnHCvqlZe5upO/at17rED946bUUKxtJUyG8cV8Ggdxoda1Wta0Rn0es
0xOgCfxlI/90A6wgcKZ6BZfsY2wuTNhjfqteX+QI9ZcTpALdKdgc6VQA7D4rtCyWEsc4ccedtDQW
6/LKZjB4KbNDI8NiN0m8LZyhS6YGLyESPEVZG9rFwbJ94GJ9yDvsZ9+u3igGs8VAROU+cE0INsFL
rIMDwCxFSlbiX9wpf9Q7b0scmo2gFFl+N+/zSvpTXNA05ODVFt8+u82dQ1C0ltcTYd3eQFS9/EgG
IkLQfOk5MCaDW+xyMoPvOnCR77Euxz5Gg7p6jX35nuQHJMGfQcaFR6LspcsjZ+nkvXYuVEh6H3Mg
waIzhQXNUuMmzI8xQpVC7E+zMGztjfsIY/tUMdRwDyOR3aVN97km5CdpkQuxI/8O22rd8dHttKZ8
BofAGLHGJ5Vte2XqZE2US3E0Oy4/E0BEKxJvG+cQC3OLzE/1Y9SNbtMk3m0szRipkOFtmxOBlZD6
qqZ+ivru28iGjY8F99kU5aXZa+5MjPBRm3naXkzFe9RY0YNTOGs1Vj3OCmhvXl/9GL0yekRUD4pd
gjOrGtYnkuSdhe9gf2naK/OMU2elH4TTv/kFagM7KX9D8aV5F27pqF35jY4hdTj9O9IXgRfaTjVu
68k8p0V6gFZZXDxK/HiGv1net5LMsyV6QhO7Yk83fYc1FDMRjsmJlsMqMKajPmiISq2DzsiJ/nsB
v6Ffk5+HyqCSCDkM1tgy5Zovk35Y1uzsSZckciYqXmqbEYPVJySgGBqGKETW9E1tZ1nJPF4EY7E2
Mz5Sx8kcQjWn6zCgE3QeXJSIL2YLXbKo12XshmvL8fuNzzXfotXE+/wOjitcugZ1Td/g6DFRxY1n
TLrBkyuaI81c3IQWqdXwuZLEbi6jIwiU4dJhiNCtQvXUNma8xoz2mmcwPjQbSVXyHWsNWr02frD8
aZ+Qt5vRK1qiS8At2/UvpgHFQv8xZO2RBlS8RdK59YdBXJpYoXTOegIf6Ymv2p9d5N/cPv9oelb3
OjobrefObxB4idK3hCJ1Y7rQQxC7gQvOlo2qUAUEaOEG03tjKNSsJ5pvy2o0EsJm0nTvgLBfZnm3
KMC2r+l4dixVI/CqEuWQ1bQfRU6WTOohSGlj+VzV7GCHLPuOc85ozx8etVY95CzGv3BZwym02rOn
nJ8jMxc6xQpfS5jcvNZ7yFJLxwhuI7RYMRwdFhPZjFuIW1fJPyeC8MubmaFJA6YKdQZCxqJYCWt8
DVIxLScCT1FGg8RFjuz4D6YL9Sp0foSef7Za1rHQDcr9UNEUQGzcMRlqPDmDt8CUtOHTkBhyM7nx
NRnTTRTXzh7dXI0bakPK8DuGxEOoGKEHkLvYj3JpCxwM2N/Dhe44ZHTRz54m8Ile/uL9LCmsSQJY
AAjbcuJxX7gI0bxUgDc8C+dQGkbJVuJA6Bqv22oWAm2rOZnIiwmKyc7RWLWHps8+UkLfVgESjkU+
irXV5hWkjeRMw+AzcbIXK2lPqGL7RQHS3D/oY/A79Tm1EqzXRrXV7f5dz1IW9wRlepIlayBt1yGw
frla9ZxpwKRJuqscBCX43tQyC51xGSHxS8JgzzhbrrN+PAOrr1wNt3bLF7q626UMu/Yhiu6wHHSk
ouYh1vtqH+TaTnbptNEKNs0ENi6N2nc3eHCh+AoCHQypOzsyfR6hh9APQhVnMFXufxk2MUGVO0Zb
ul9s65PQ3EwkZbPwvbhNaK3HyqVJ5PzQtLba1q717eOFtrXKRLdBnoEz8+IEc47HOdgKsxwfiSwe
E7Neg4ayLiReWhsTciOnhKavlIfkKtT0N1zXS72bGNBkI9X3cNJLTM2WIxCRNdy3dYTnRk3z2dVK
fntYwRR8HAtJmFLW7XRbf3W6+lc357BUccfaMu4Qq5HK5dfHXjeeqlDees852pViroZgWivkVcti
n20jkVOZmWyxVD3DhN245vSqkpyeitFthT2aS+nCjtVHlpsMHzyykE1l91x0gDZ9M7S4P/Zbr4T5
aW1UlaVHneyjhQyniz6Oz0OsEKQnRGRHNnJWia5tgxDmqIGvXYgpESjuK1oZ/aVE17vIuvyigVBE
XT0tEpuZnz4gz2TYxGmumQuVk+aXpzeUxvlS1KRE9BmDpewrG2PMMRTxQTnCRWRM5c7bmCzEJoED
onHzk3RNaKWDDTgf85ZrPUYWeyMwAi9FUD02ai2U5++GKnkiF/a9QBUMGKq6JYF4aJ0cwqoMv1T3
ibYEdJ4r35rBLBd15bziaSP6s1XOSjmyXOaaRoUNpcGpS079ipwRW3G/6dm9rBIEZofJj+Xh/syN
QmvpslgtJWme+Fzo/cQug/5dD0eQuCp8C0FUJMeOc/BYRG+DEU8PiCJp4YcxBU6eC5JJXE5NNe6p
uPynNI20reSMXxpsWJ/cOIsOyvVJulOK9ZIIuDHwy0MWUqFVbgZeSlnyAKXvzaxLRkZdUJ1qx+sY
PSdiLSA2HnrlreM0L86TPQVohrqxOAvORJdk69VguXgFHMdEVzjwPsuPV+lURGus585KqsG8MiQo
d41M3AUeaG+Nh/Y9RujKBKBNr/VYX5MyH8G3pclWNJZJrY/jpBMI5ok1/onqDMqk05LeWNkhwAGs
W02KhKdtN5Q8tHRnxF5L/+QhjoyzbAf41Jmyjq0ZvYVG0pwkc8RDOMcLcJSg6nfydXR0vBq+Md7o
ccmblenPTae3q2CY/XsBide+DfHDVsgQdOC5lp48KPtJV7Lg6gQ+Re9K1zvGWK4ZnTPbpu1RiN8J
kuYLQwCBuSZPCSRxL/mQqqNRutPx/iwOrBDJW/Y+ordfaWqASWKGxdFrYEkTbMi6ZqjyZLQOl0YU
Khp+GpMTokf1KfPOYn7oIDYuNZ9guhGLwUI5xrRK5/5oFSLxXpAC57MM6n3P1op0WBHjH+fnE9ho
vY/0Ok5e3lNplV63mlzTPJI9Gqxoq6OZCuI9Qqnopsf9jPkgCpLc+R3l1nNhxV8OAc9M2LNgo1ei
fDI6Cx6iFuXsE/i7c46NnxTEVqA1KZUfb/0w/gk9ur6NdboliHd4JT5l3Os1AY4YP8THqJg8Kmtg
9oVtiG4VVMwWeGVWTx4zboLIK1QDpWGA4NRBtgtdfNhht+3jZPiNee6cu66xtit+qM1Khj7CMG5Z
kGhbNSXNXro1PBQL2jywTlCkfvwDtTfTvvRnWxoRfZdJ0JoCS49eFlgYhdyqbZpLw8D9pyLBmNrT
++4S6JJjRk5pJI1wjWTf+HRAJXLSv/emoe2niLPK0yF/yVF8O1p2My2mJg1hqks64reO0MXv2Y9S
VW1MNR1clUay5Sh6xUjHKa+pYFvhsDiyiUDhJrlqllFpbsHJgRrXiCIxKte/5BlCHn3YKvI83tiu
JOSOH5KUjgRhX8Zr2/baJoBtgYra+iSkqWR3ViSrtvSGEwdhoiJo9dfesvydQD+yMrvWuyK9OJJT
Vl6SOGQcklt4DqBsoR/YM+8zbzivxbYbkeqXyjNvQ3aeahNWAdfzQgsS49gFRkBuC3mCyF7clSaQ
oTYJXZRsVObSnw59mvS7MtSaZw41QIwh1RB9FTsxJPYL5qhx5xfEat9fYuuodn2afWmN/tHPYlbP
54gIPE5styEkPcbOmDw6Tpc/Jfgp6KZ4xtpCKnMMepqQg177N93i/xgCD/id8G9xKP2Lb4XL+/fu
D5qGgAujdb1kLP5RtFl1axVbFVwL54mQEmTD6gVNK5T07BPO+C3zI4Ili35ZaU6y00z88Q5W6XVU
ceMoEgC4eoRMPyXz29AC7zwaBbsSY0SJOJGA6cWHssutNXIgm3nKOJ1F7b5j2H4jfy9Yt9oPL82i
p6pFqpZ5yM1cE2qA47jeBvHZxtC95PH+APp8KvJPP57qW1iYzhZhDA+2V74OU/owxk3zRYYjqsYq
8teVIj+5CeNLVnvcCxgtbpWje0d9JM8AJ9Rr4jf9lWLeh9F+DClfr6ZrsFKU08aY0QJ1H6tDmBOw
luU9ZX/Y49dxYSZpVZD+1NFIQAptVpNXMnFvFWaGYBEqU843aSyMNeVbMEFyidIn10MIcg/J6YVB
1R2ZZEMW0jnG7E61Eo1jzhh12VTTKein8oYnhFagx6gB5VfV26suRtNZIKOm0CJEEatLlgJIkZlz
RjeFvi6JIejmEMALfaO3Av1aDrGVLC5KmxWYS9RM8fA6aBEWSNjaVh53uEurR+l58UtpUAFx62CC
ugx7mvUdSNaSDFS0ux6hACCxtLRdmsgAUDebfN72hmSiJ9x5j65GbHtmHc2k2qUJV2yIaG6GU21r
SWKXk8Fv0POr77avys0YaKf+vIEDDD8m/rInR3KdDc9ypn7GmfEUjIR1CYrihUP+0S530x3eJ1jy
ATIu3u1wx2rrrTV0DATE76BN9POIVpKZ3KevwyNhaaV4Vta1SlS6G83sltTtLydBUxnMmQc5MeBK
0VtNsgz5i1XYm3bcCGISbwnccoR4m0apn7Y7QTbSaUoyn1oi/G9IM4Z+zI9fydF4VMkQry2bIfQ4
lc129hV1/LxJhHgK7JITtkKZHjeUefTO1y2bjbWAkUCv0E2p9moErwkS5KAwsxWX3rWgFbdw/Z69
Ys6xmFKUSsQz7Mi6P7c4HEJsuaY4TVF15kYCeFGukbZNq8pp1qT01BsLVj1KJppIeTOA6UDjRJWi
kVSWdtqC9gXgJX16alhsFmX2SX3WLDudzY3GQr0cLRWhjqPnT0hzzN9a+6ssyhvMGFW5Jwqqe4xF
fc3zfAnA3pn11fP+vgoOObL8lq3rw1yxNS2lHAYrMtNdxWgUPTXXox/IdjmWDmsIjvxerAOLLDGC
JBC9ekAymb1P8hQYycXO7GeaeSY5AmzafBOPYOV9Mi7w9kFnnoUnxd4q/YuGtazKPBLGzBR+Wa5/
KbP5wfGdFqLpSVSz3WUZduoUWVdTeOj15ltCbw5v7BRRjGCirvxpJ9DlbrMQu5U2yp+DmbT7lnh7
UGqMn5goc4X7J5/SHG90sQ58w2Bgzfa/K/AeuzNdUySEN6nKX2mueUsnV251Py13Q1Rco6GE1OPb
1ppksygZaipBiC1UZQmkNTXIaVvKYtcHK9wTQTP0N1VOn/4ALV9zc/5gcrlfMCz1N78yslVUQ9EN
3dLbTVH07QGsCh3LuQyFzPYh0+KtUU7lThklZsVWPEPMcQHoLPPQZcOv1ds0qaBXTw5N++pDFhBK
S1H90lvatzqL1MaCEUF/VK/PqBdt3b2azPaX8ElhQQ8+lU1XGavWFYhGKnUU/Sj3npfs6dP/AltF
Re2gXe+iaedYnzLWikPfwxu3eqLdZvfG3IWfkoMzC0JsPUVJRXVNlAHlZ69ID+D3uOrInOJwSnZI
/BkeVNQKprcTvUaosCYftaYm6y+HfNPQFd8gkF2Kr1GnCdmXnr5wxppWoz89U7O9oz/YqK7Mj0Rn
odoM21fBzG2bBXSPCgOslpklbxVr/DpNTYawKW44RDsfyDW+pqRcwRS7sBOeowZs9th6/OjRAeLi
sK7soq8WLTnypey9nOOX2xRRmBZOxypk2kN2OYLi9r3TwbHatr9nQrbWdfeR/04eg9u+qclQhRzA
PZT0wx5DjG5twc/tNA01op/Gv0QvP4ZWx1jIJlRyLfoFfcyM5j2XeL4XOXM7OwLUydTpTKg15tVw
yHa90z9akNboaQwLzfflxnLjYyC7HzKj74EZhM5JtCW07bcz4akCvBpPxAXEwy+DPqKRqt91DgjA
nVq26Yw/mH3iFOkW8SMKzoUo9F9R+jGyXi8VhANfzipRBRcrOifs+VKpvTvyFySxc1Vh+uh6NopB
1VymMqXvWtmoNqBVh1z5iYO21lF0NfoEpjv4fMqW7MPQ2xeJNXjpOlisIj351BJPrmtC4YKEZoSv
xmhFhNoyFhEFhN8fZaINm6iLT6HJJiyc0kPiqGntchdg6oPBhvibU9n3m5HIajuI9rXANR+T/rhE
bcsJL764ffzqM/Wmm8TmdO2jiaDBEE9kpNmYr8XV1JWzDglGW6c67rnJ21mu3CsL7Lm0MGbGo//k
GGwgnTY8Ogl6pcQeuo3T16ehh12blaTHJO03+673qaBjPBDAxNLHUpHHz0xMLn1YqG0n2TlZYKB6
zd1EGn0tCbZyLd1i3wMTpmULK1kP2/3YoYpXtKmWxZTuUfUFW67LZReNLS0BZlS2xTgUhBYVDY0x
q/FbkpsTbkbCAicXMGMvmKIStcPvj7in9Zzf3H5W3/GILqTBCIDE3lqVkXivgpxdXPjgGO0HnZYz
uwCM+N1qDPUvVEobpDpcT43L9pHPgJ04EObGfKqncqn7+UcyJ5rAjrMWYyPfR35JTeekjou9w5/N
8F0Nj0Z4yL3A+4oCzFEpVOGHMaQAT+KpOtHt7IdhetIix3uyCzCzZodQMYp5GQzBuEMjTOdofilt
z0LXhbl2fqVHrvsYYpWEcbSsYKy/CM61Zy9/qBhNyKU7bftUmM8x/9RLFNNYLezk6f4KC8h2NMuI
BaeiqBFpcb0/hKJAv5kGR+QbxdXCs3ltyXQKp5Nb0NpVdnn24Rqf582sQTHLN5QiS3X+WlB3zNn7
jH1ULN2jaSbe8f4sJIq7WdSd4x7L+YHMa3o2RUN5YpKVihyat9+/c3/P/aWL0ckJJkyiMw1Njyr9
GAV4SvI8e7h/6f7MNjyG4vfX3mgwViunOWbQ/vM9f3z7n/+P7gGaqyzD3tzfU8MR/fP/NuZ/BT50
8pCt//n++7tIaLEOZsC9fP4jiUS0cORt7i/6meZKW8feaIp+QqfFLpUqM0ptRBSscza4MpPXCI3k
E4yRXZ3E0bvJxnIfGkPDcsy7LIcYb015Ma5mvutCKk0tl88rBDscOQ3riWMeokqah6JviHmJC5Yh
w9xaKFtkxlaqBc63rH3g8gOOGmZaBsl/S5kS57joYu93odNiyqt63PcgQYiLLBYwHZINIZDNavBz
D4lBpB0GgODco6MBFvsWMyH+c99lRIrtZWX7dOZEMK21yJKnPFri5Wt5ATg89SWFR6/oyAD9ObTZ
YB8aDQqZn2rgHugI7FHWlJ5c+preHATLF77PH2FGJ1h4WD0Z8B3uD6Yc54ROpkG72B6hmfINu/Pn
GHZ/K0GDMGCPPwatRpOAC2QLPXyfd7/tAC1uBuGDG+17l7x6TLlAzJCvxr7zGDbA8czA/bIUOC/Y
tdm5pAe8rR3SMh0iEJk5RZQPp2zQcByYcBbwFUGsTK0AbEbPvp6D1rmyA2kyi+nGb9sfv9KUvljT
rDW/PrRp9jwm3JdJ22G0aLjHfkI1bdec5Wj0nqs0PEizw2g+EJoz2t9SgauUDhbLPFi5M/SzxcwX
jggPiS35SlX+rLD+LfvUP5Aed/Lz/oEP8yTy4Zem2atABmuGnTvlOYci6uEGVfo3UBYMDpG4Tf23
yjJjIRA+rKUefg01RDPdlI+ifdIao15CHEPbS5JPMH2SZiBWmnRvveN+M2FcWPAZGM5yPDGwPtBx
n9Zjoif0hMRlpLGwgnSfLDOsHktVji/kVLlxdAqbE5rgF6MMkNxDrMWXGe7ZqzlYB7MCJfXD0HNc
3CneO/JS19ZXP8SESRFNakRzmJTtA52glKJ1/mpY5cXkqC0SZfrrVAbvjF5BcpXBftL0cRGkencA
rnut2UjIQOuOJdOulsyaQxy0aODdtcm8kY/XWNUFCFwYXbnXowFE7omIz4NGQaO4V+lT6LNmM/6G
SlYJjPc5IjyzJSy5yaVcJVE6bOgfX/lout3osOlM02JlIIlcx0kXsAMXB8QqGn1uab05Lq1erTN3
jPCsncm/WqfaBuT0qhhG1D6+UXKdXrMSuVAHFQEbicG9U7J8mDX4WDmffW3tHzw9me1YCA0RHy+k
N+aroJfHamrem7Gc/Tikdg7GnrwNfa/5NLxKFgISmy8hg5ewk/ivdFleWMBt4lXornsZ3kljjx9m
C18RQV938fxZPkOg44q4FUdmXFWFrTbSa79jBrvLqiaHR4TRC+B+Suti5XMPWjEqo6/3RbqySZ8C
sWg/Gt8NDN1jljdH7lywCuxFQmUHCHOu1EAJdKhE3ApmYtaAtlKGvSeu5nlSg38MrUvFaW+U8F9M
konomDHRngjESH1CpM1i6o++s9foTu38McMCtnVVtEORf9IV00+uecyNqlwl2E5WssmIJRuhoyhK
dBxQCofMCFxgx76o/CNB4//A7f8G3E5T/y8MtP8Gboef3PXhZ/bXFNP7//KfKab/MDwKXt+ht2V5
OiPt/yS3a6bxD+EaJuJq2xQW4+//CjG1xD/YFDrzd6C2zwmn/////RliahJiauq+4Ds2dlzH8/5X
2Pa/AyFtxyQQV+ieEPcgU0P/F1A6KxBzBZ1eQegn8b6vfkkTC3qpsHSLDsKU5T97Uaut3b49+3lZ
3QJw2Gxd0y1e5GcUl0TuOuWe5D65qYi5+Tc8uXuOzz95cvx+luF5tGSYTLv8lsZM2PwrPZy7c0Fj
zVlq0kmBSCfNptVlsKiP1CEWlCsw1/iYdwPQHXKgy+TWhIa1JoAdEXwnDlw9eyePy5ea5aIx0p4Z
Vu+shd8/p5DnlrpHLqWN/488taNq80vtFdMZEgVGPYY9AVU9Ydx0ZYdw6oiUz+kaFHV/QFb5qSOS
ONPqCV/rLLmRBIcKH3XSqjSNz9Cprb1vqvA6AKs5N4VLgtT4aMbc2/5yul3/OBZ/Zd1bf4eMzofI
M6yZeexAN7AM41+QwrUzlWQlsWWGcGRsyBvxjveHDBHTsR5LMgJHcJSMmwy2WkhMCF901rYYQfFN
jVyWVewd0yTZhiHkFaz18Ay5Zx5lP2D0jLUbee3vyMnwqnIfvrlaf1H4159Lh3kKZcC2lVDpx6oK
HqKicBRlEVNIP5pORtyB94u2bt54b3PC9rJ3TPeYzMYVxRRU9VF8mJgXQDMxCe1Defo42bii/+cj
5P4dunw/QgK/HMpLJt8CcuLfT6J6mmArRyZyWspPKfs99GAUmdE4PiaZGZyHzlyp3iYfhD09UUQK
UX2td1h7ewaVVj8mzIW7h26wz5XEpmH08LoxZoUPWeNcJqLmH5yuzR6iXHxkiRTb+5cYM8F8G2S0
Lm2p30Tv0zy0NJTata/fqP/1W26jWTdGvdkpH2ItlNr05uMEFcTQfU9ZS37jAKJJ6SfUodWRBan8
4wHD158vEZmuSf2z8Ben1hktm3nWkzLejV2zw8tYPqSuVz5oRK0usUL5mw7nQULWxwddOZfGC/sB
jpixkzqekSmO9gTEtvthfnX/EtEv8lQxnTog314jRuyPWjERr1vVjPiCpR0k6EPS0DpXbtAQzd3+
u3uA+DtTko/PESRLMBowsCG5rvMvJ7iW+pg3hJTL2kNjIEqBiiNyrxyWaeH30H5CnalAyUjhZTQ7
thRenT3nrb5Bzc2mDzrLppGN/ZSN3aHoOu+xnrtMVjydswKVWMXe69ziblp452wY6tdq0ufgV6d8
KASNINyJ+bYuvPGBoVyy/Z/PTe/vCMr5jwPqxMLA/Mye/8R/ucERSZU6BvO4pRzHL8snZk8WEcZI
i61jGHJJ6bT8aS08RWMAGqp4bWd8veYEP6PYqw93uM/9S2pwaTM5vbm9f+3+kKPHQX9ShpRBOiZV
E6AY4rvdAN9+5vokr1pbOtATGDRYlFbWYGNCmR/cYdpX2jCcx1xieIMfSluUXcb9m1HDjMB0o375
H3ydV3OkyppFfxERkJCQvJa3UlXJ64VQG+Eh8ebXzyrdmJi5dybOS8VR9+luqQrIz+y9dssJAFUd
rZffXHJUPBe3Dgwc3Eimf778efHqxNuUniJStZqMh2DAzhXwzny5vrykk4pehKP7bYEZpCZwgC5D
xR9qSj+sYKiuJhqpCzjYHcmc+ItcI1mPTD9WXDI+/4he53NRvmQlpWBDV7AvLNPFHkxLMJszSAxb
sYThtNqYXndzCwEbF/vNa+iKQyfD8tolVfiqo3KtLRybg6P//PNHLP+fj5iHtCu4fPl8GXL9++NH
YdSOQcAgKVayX6Ikv4a5kz4z2UVQ3LyHhSc/wnlpwLJb8Lz2Dv96sRnRmSp8YFiZHZhJ6WNfJHiQ
Rob6HGtXqXrwCvcXQUj0ySYAc5fX/g1eGh7VPhOf/UTb6CeecyKpsbhbR45xPbJ6je0Km5FtvUfz
o0YgeOoQ661sypGjiVxiF3rdKzai/h3U0q8cpeWftASGae9aXRbnUBJdsqzYFSaNeYiMvUEk0SHN
fAd4BaGyh8iu/vvFq9zVP7+dlvXvfOD7LcNAWnrMfshP4Z75D4j1aFgC8pool0jmItchATwfELnS
o/eHXN6HwcbUt/vIJvSrkPLGGEjelPUMRMK8Jr0XPnQKOQp/8/F/XioA1ppqf8NMJmDC5FIyAB8o
E9d6kxUhxujjpj2euwUzA3mYADlseXgeeqLwSprGUIIeVQRk3XIrYmdsB8YaDpV3thyNjFw41zrt
8I9KJgOZ7bwh1OB88YdpCUbAPFX2n8n13B0l1EjcpVNfm/uLFGwQ8XkA4JRqXbWqeLAsWLVqrq/s
JNBCdQ50PiswN7xT8wLfvb8qx/xVROPRQHKB5I7ex/VghFSWPP68EDMGNcyI0FP7PhDexjh3RHie
m9kGeyJ2RpsFl2lyYki47Hus1jxLFniqmaydb1TiAktfXKpmhN7Q2ukDpAPskn0hH3NAH6BMdXc1
TfRrvjbyB6c2cFaECaEX991za2WPMooTMtbJG8MPORwJjM5WTVaUn0M8vnd6rG8AC4pz5JsVdCCn
+NRZ+wymczjdJ+zXn5dynrZmXIlDXs8FFFdPHofJvhutjd/KLIvf/3zV2f/nJvZIOPI5fwicFJ4w
/+Mm9uZM0Jx5oGdr+DBs7cnb0rtaox5K+MChFojimCE5B4iEbiIiKoWiMt33U6OP9pg1RJsX3zVe
ehLU4Ins0th7Cwqfo52guzT2jW1kONdiujJW91dpgXcFao5xA2c17NpGbON48k8/L3kVDRucYgDV
Ird/0Tar/yGe3/75R+bq/8/uwKPwpvLi6SWl8Ck0//3Jhed16JQzpQvzftZP5fPPS3bf4EWuuDFU
sc7hqD6aDG5p2KLorl2V762YelPi2XmFoVScjOA+1EJa+6pIfz4MPezCn991A0w3GdGJy2awo1fs
twGLI7RlMfk3rMdeVBKFWDfXXVCFt97MYOLYrDfCFgziz5cNHlJm5BEcyd5k0uTYzhk/EuvpVl3q
e3ZuUzTs6hj/FkE7LosGNHY/si6cK0Jb0G8kYUgCePUHrzQC0Kj6LNOHPTCyPyqllzeIGp9T/5Mc
BLRrWOtk+zHZ/ntDRbvs/raG+i7A3s06JVrcYAoWpdPnaHOg2chLgN1CYYZ4xq5q+gJaGi1Nu9x6
Lhq+0c6aJRP5LYJyInmzTi+wQVB3DupR7V0WMMwgBmYO8QNRtes2Ly5J3X8ktdyRcf+F0XPrVypA
G0+0Q8mqBaDhzDPczq1NPygoR3kLHIqZQFFdY2b/CFSi+GzkPnsaFgiR0VrIItInS+pN1/tUUTJ4
TeLkvTaeXbeC+eQ5+8RBQs2u/hMMZLrq3eHNQN4ujY44CbZpC2s0cD5bYF5NfB9OPr6wMkIHBI2v
GbYCVxH200VivER+CJyj8M+ooa+pB3BnDPutaSGQphogT0NgwYrZc1djyfSqroxFjQinFsUbsyt7
JUy0gTbwH3yL1bTDt5vtTL8hz5fzfWn3iwq3+Lay4BCmBpydqEuw+skd1mjYhR0TQVuHv02G74an
/lSuuY+njtDyOHI2FiaHfXgDLtpsHFDZD7IP6zvB0mRQ80jPw9MpXykvUS+FgMgIjqVzZIK2v5D7
jJBAaD/d1qqzYVVLJZeiMw2kQDayhXgre+PkBAhgCtkuRFdqAG9mQj+9tDKv33ZwYAWkZNiKY3gC
dXHkJ/PWrYPhJxABSFxUpU5VG1umRKDirG/MfuYRYHC8iaK0ZpRe3OoOaily/p7lglJ65wqmkgVN
8tjPe6HlIfIzFtSje1F3cgbvJ5nSFUsi1DILOQnrgQiw17lGz9I4EvR6x69zIHobl6feTgpS3Mck
W0N/yXb9KDEAASKJi1e/VV956aNP3QWlDYZsVCsALO12HOv6OTe976wmBF460ePI2GAiNvw4OHyc
leuewyiz76AH42LNT5UsfjVYX9Dxs+LjEYKbCbyG7+wmsuU7EO3IyM569C+squ78EhRcbGQ6toGI
/9NXVlBf0K45i8K3+3B8ikxcPKjBn1FQgvRoK1a0pffYjvHjaKnp0L51PvvoUfsfc+1u/Xxi/Zbe
qSEcVPZnMna/I+/DMppuFQ/EdMHCOfTjX+CG5UfONz6MYYDKp/eu+SG0a/Mxn2K0PSaWPlFxM0Oi
uInU/3LT2YIHwLaXOQZ5dIwt2XsrsmUUq3UvNqxzbwIUKscS6UUxvcg42TUhlpba5yC0u2ZclYMp
QGqFkCPt9A+EKecwFLWzJvwBqQruxvWAesovh7uXst/FTvKrQd23hW10tKdoo4CXruepp8sLMwip
fvFpo7faJTp7nbV7yQ/BYVDcgfUw7vKKO62A8I8UJUB7hJd2V4UbN07/KmM9ZHa16ecW4QQ0za10
b5MK6k0r8XpMkzvt5lXZE8tWV4M4YAh7Kq9ECmVwYWZ1xyR/doRGd+yXsUK7YkPx90rpYZz9wTLO
ZFTt3N5TILAxjrBUb8zAOQSqeg+8WgHLmR74wL+TjO+r0bFBPqUBZQOGWGt012E0Fq0rK9xINUhp
AFOei/UiFJoPwe92siOevve2XYUH3c22vTdViw7+Fi6s4D003XafYBrP4SMvdUSmemGi9Yir9qUJ
EneXCky2oXBXpq3/dvHZt27x5H4nkQyxYaIRDWuw+lZF0Asm1XONOHnjBNNbqwFUzGLAgBMM6bJB
0cAimzvXMohr7+PWRqsU/LHs/C+yLcxpcEczbFCLLJ5JVLYvsileDKO61cKttmH6UDfdFT5FNdjP
JCjGRL/HTx4k6QG3KGHY8x5oXUOAYPa3bfC7MthHHe+OMCY9gsu6xvkbZG5HOVekZEc/dVAcdkpg
n8h1Ft8KD826RKfeifFYtRjFfRKoQFwQyUtSCVflRmQWb5xt3eBx9SgZKIiwnJqVpR4r59lyKmC7
vZGvZh+d1mRae3ZHjpGmZ91U3TJLrQJnMgyg0lszADK3AgFbjDxCzdU+gjyJpjnO905VseIP3GU+
liwj66TccCvoqv/tl/xH1meohUbzV6RV/dgGIb7nomORNN8xMgwGes8+17FxlgCmF9oMrr3whgcM
8fm6S9K/GswK3qN8OWR1s/QcOQErogEzp/FF0XLBAy1/212oFm1SvNiDuAb2E9ZqUhLL5lUS1wpF
zFtpiQGng8XGRx1AfkJQScDKcsDms6qQydmyaJeSQJNlhPYp8YB6GZTFx8bQ78MwIlNs/F8mwrE6
ySc2PQXnAwCLPu5OPZOORQ2tENtYDxI4ZoCl4zyHEBNsdMGHMieJvRp6xHdssuSO9TxWy7nPpzMu
3xT5nDNg2gvTVecM0V6O1tmUwQ3B93NqQinmGgtAGa2rAWIBAo5H2PlqOcXJr2R2L3VieDt/ygL8
FYNcsKg/+iTeEZfzBSNZYDXXeMRHcWxxtv3rxZo6jiYOP42B4eR69XyJ7JQOtMtPlX5iCsmCMu3z
Y5E5OeRJE3jqqL49k2MdG53rSLXxalx/9xC9jas83DcG+mwOrWalVxPPvEUH4nYbfCGGDSkxGdoU
vY+gwO7fQdu/e5kNqOcuMIyD8aVrB/KDkvvUAlxVeW9xocGsY0MWyzpJq02c1aSqT4ssolD0LXae
o3pv9N1Oah8wTrpHhoTUD39iBhELW7JZ6QsUo76DcrPvtHmAzC9xMV/dskjWva8IaLgffC5nvYca
s4Yejc4U6pMePBjf8y+mfe7KcXhm1pMXgM4PSASBB4mdOAhWjYLWKIL0zX53WObsnAaRmPBM9rcO
/DdDNCvXIJkCZzlaSJS3Pc7ZBoUkSCJMGSWL5gmVKYPHOgL+itX2bGYxG6/wM4LJlQwBHCckJBBo
QS4Om2mgjgGSdfSx+EZ4+9Om+xOHLvxch+lwCdMlfU5bdoOeb78ARkZvOSDc7NR6cI1v0c7EhZCk
4Yk7l8q66+11v07R4DCBPxVzq5cQBwFQhgfhJ/POGtvfwahOEXXXMhDd+2gqsIfgqDuGByEdTdb0
MdkMM476/uUO0fBB2pFbhWHBbqFtdiD3cDGgbl95rEjQAN+pg8Ya4TbzqzoZthaSYvAtEDBiUSyg
MgCR0LT6WAhXFTGVa/db5VwPuFHI+0vw4h7vhlzAlhBoO+ntp0bglAZ4X5lEhwQaWyvlExbmbs0E
PGNnoBfRsxhrWJEFlPp5hHVe23fnVSE2BBQGix6o7dIs3XjpZzPaGOIoK4s/2gR9spmUfKR9pUot
KI6m9jKPXIN9iMZI9d4GhJG1TmaU1EF/GjJ/l8QBGs1YrJPOxnLdYEMwfBslRz4/poYADbQuG7AK
sgedUPC5qaHZKiOp76TyveqS/uBySq0b091ya8hllVsYjI0K0ZcbLUZNIW8TpL2sHHzvY7nHVYGJ
JuVqhwKAIsOMfkcgcDJc9ASnu8h8dflFb8oDJ65G1roUtCK03IOZYrO3jWYzJ7QJhLv+saOSoEu+
u0V6bN1+OAWJ/TBbnrlM0jhYibES5xnIISQqb+FyNNAFCcRUZkX7hoPDqCjjCQPEJ85tbOXVcogi
a5XO4zWRxXywwYiPCO73pUmeThL5uBcRd3cSfck0f+XWACc37M7AYdaN37jEGUTt2sVLhVCJ3iaa
54NralBopvMxwQnM+7sAwb323QxvKVEu+xHsaXkXGxho+vbUORBD++YF8PnamOIZ6hDxJ5rliufE
3Qpw6CcpidnBqCHBgjH8bAoRM6JmI54Lv1nkvkPg8YdXpo8JMT3AUCIPWDraaGv+ykwTN48Qmzmc
T7EgjiuDMZsLzf2GNacOkSG48wyiVrlqGeaEaubYfOP6TzzluPhdH+VDFK71CMP/ntnC0iV+zc0d
df0jkV4h6LvxxeGhokcU4zWKyoXymKIFV8yngBOiG5lDklSOWx/rYWEADNvmbkqmTE0HjM57uLH/
3/c+o/a0OVmW+BJhv7dk7nL69WsLe8bOdIqVx/NlR/wR4LYAM1NXxZgUYfcHaGxMJa+1EX1Qga+0
cj4Dlj5LacuXVBAF0TdyRXrzYz++KRD+y/k9AEtHK54YrBg7ks6c+zxhwmgbiVOaGta2DNyXjiTG
UIr5TxYOq8JFjNMi84tavo0iCs9a1/1hCtzdZGJf6CLeVAM1LVgwfrgxw3s3x/WqKVxv36N0wB5H
hzPji0v0a6OdL+6weNX5dLOZWU+oXYlFiOboK4NMY9YD3khUmOjmGp16mwyFoMwCSk2fA8qyjEUU
Em3SRe+pznZ64C8wOvpv6KIRhTD3AY67ZSjnP0mo30Nybkio6E5dkuiFCSArcBHzNLPzlGNGrtGE
7FWQPafszKIkOjop1kIlAEdEksjeIJzfptJ+Hp+ZWZWYUIhwMlxCIdl3AUgb0E3PBFx7/cDpan5Y
lXxguwt4OeBxNXf535CStIY1TNzlth3636DWin2JWy0czE0MEfJBXFRnEiRlW82GxQY8CQxIy4yV
6d4gJ8Bve3uLsRPaWwL43uzvxEx5qWZzrVQY8g2jjip55tWJq9Zd7KyqnharDBWPCRvMn8jxI/S1
C4/CO1HUPAUlO5hJEEA7eD3WU/kN+imJWdjIKt0MQ/AUzA/RRKS0STD2EboZrG7C89iIJphUhz/Q
CeFmjenBR421THvOFL+2jtTWLafZN/T8l2qs+mOt4k3b199RMeZbWDzwWcyPpgR6lyOFTO6PorDF
YFpbysZdY7ItlIA6UZz1Q3TkemUiYGQGLN5zElDzZ7H9hdDjy9AFi4Y+X/oe95lvo7ViF82yI9io
0eGp5Fzc0TGWjuRDcjGF8yNs2tKdV7lCaS3K8GZC0131dfbi2fBkaiRy67QK6G2j3qV6wCcSUzFM
qJ0WMc4YpMwNp9aFOpgdluNJuI/stVpRbBx40vf/kX+uT2816ZltZ21A/X/UzsHzcm89BaCGAiMg
oiOkNgtHb+26L9KIDMReTKjN0vb4PYdvtSs32i+e8qCGiN31sMX5e+aS8bc7WFSk1K/1gMqPvvZ+
nRgnKKrunnsItyTagxMqdt/QDg02RL4sbJBisgwh+wSFN8XAemDL7BkS3/h4AQN6wOs2rnqT1DGA
pwvNKgqlWk7AjA+T8N24hz4Rgx6k8aFNq0eI9u/wVVLqkfDSBjLZyNr6Czv2QuAQV9vUPZlNVFFT
35PJ8uwTbu6GREguHUZ1fNbpZwSsYiCny0wV3VM1bP3JWXErvKYOSvM5xJdBTMRphOCwwp/aYj+N
ETVapFlYXbqSc/CL7Q0UiyKKTlUUrHyLcKgMJc9N9yYWx07fdNycDYFlaQzbc/ariPDGjD43m9z3
GbrbyG1auI6JwqRFOiVpILX1jII+7kgbmwM6BJRVcVd8xX61L7p2px1BKMqQcvqVDfApKAJ9nj/O
qTNuCgu7taSb/fkKvZleN55xLjp3K3B4407hRBosXx8KS7wWdWhjqmyPIk+Z0YXxK2LgkM4teQ7x
Hy81AhOaE5TkZlS364izuqwYebcYynrxd2xjrIbBvCVjajk5QbU1JBKTXmlzRZFsj6tCAvMq1bTO
0jtNX1BauwSXLMaaP1R+EUj9833hbBuRr2b4lv0Elp90v+yIDbC2O7kQRBrlVSiuIVyitma2wU6s
XzYF28GEygYX44vj1m/lyLTA8qdwm+vkFuaSSq4w/za5zyHghHCjZuExIS42w2zCNR26FzBRDHh7
9xFLAVwIwm5ozMlF2LTNtTYheNdp5YM4z8sFsnZinNyPbdyU7wTN/XIVrhnbyC6dN3pc7hER6oG4
mlH7DQOYyjsJ34PWXydZfrHaajj4Q0owzNAHuzx0T13T/Emt78oLcypoHiK2eCXaNVioLGoWRs8j
Agcyl/e0dkxaIV2Rb9u1+bXFDwAhKNg5OBHCA3k2CmUc0pXe9hbpeFfTzfVnNk7R6mSaDjN8zAbc
/9BFrIJ3vmlgKzsvRV7heweWuNOWqx6csewWvuXSCU1msEgPFdtFVV4APu9sgw9JGk9WPFJCxtlZ
D/RemCbXJYmrkz8z0VHuU9CWp1yyfQ+U/8pBylMqSl+9Icn2BrEG1mxSYweM+LGrPhoTTzGMS4At
YGYx/e0d6EsI7ixqQTMlTya5lzgEeC1d3Xwlg2keh3szmLRy647WKmTisvBYL3hddB7nNtvMjnLW
NaDmTVHrbjEONioBphMERa74jpkGWFDKk6Bcwp+M6bOqcOfF1e8yaxgRN1W/pCYOrSd7xiDp1ta+
xrLTVJmPUSxD4DumO4vDa1GKfuKJNv9Fgo0PFnsqgwC9Tgen3ieWxBNs6J6fbfy6C4YTBuWoSxes
PsPHTIhdN7U8J530LRPRsuuz8Ml0xv0wzlhzHAwDkVl9DEYw7tsnu3aqM65F5mVL1zH6rRqE3nb+
9BBZ1sW3AGFwJf4FWuzzYaQmLhlOXe+u2PrLEmPBfXLquO05LoBnCJSNW9/n3M9RgZv1F88y/mEW
87MnDlOuHieQj0kQP8VUJKPiApIBT86h5QYkvRgOpdWxbvExLRX9uMjTfmH18VHUcKSqUX6giYZ5
wF50J2djqxrMnQHlkYuOaFlaxrJpFGSpzt+yLPyGCfpXMwNc0Xp9WRY1ch7D1DGay4ReBiFyvst8
aqUCA/WC7rXlHlboH2J4JwPazqzt3712BqaB1R322jaa93NC45VgfoAaz+iaEUcpjyJhRjfU3tfo
0S3HmLxXVlaK5cj64+AzvmwnuLK9HzbbUHAaKzKvQvCa6yqykk0agPgks/tRALUSlmR0R3QZC4sn
MFAXPdPTBGN+y6xrEg7ZxYv3aGzNNeAx+Bd1iGKXcXHb/E0byXuXMcrijdz2qrm2+KFRhraCxtl4
yY0YR3kAKMPuqm82EBAKI4yGchQXIOjYJB3vO08BuCjrUaaqw5REHF3jUi6z2kT3U8GrwoixCMda
c5YFbxT8wTqgXvmR/ns6/q3SycFGETC/uTcroLU2/BQt7w4avNa2ngdFZgTGoi02kRiQ3sh6SdGj
h4ZTol0xp4vXTYcCotCN46Pds63nGnBw6gV3zh9qxOBBUrg8KJN8cjwywzLRJW3MhDx2NtsHG4+5
V4XlKba8+sFQwEtSoB3aeAVh8h1CiXi1StmeeHDj+K+DaTtRuW08x/8ro+QoKkUIDkbZmszAh9HS
0UXDsGVOqSnbGaqvMbP+MgYSptyp2AOaZlyXWjXpUJZcWrptfxMJkJSVvTDtwoS/JOWm9dl0YgEt
GRkV9apW5nAeqi6/+RjxKqrCG4S7vK2aG4vCdY9SnBlY4bKWTspkJfj1wnp06zbet6HbP8YEFDxi
m6p3raJm7ZKvLienIiEhhfD5WR4xYr2rxohvPy9JT7Za5NC0276/j9w4ewgomG/0B8genAD8KEJ0
OjfZMAMqyN2No3EbWHq6Dkrbly6jlbA+elQNh+ieeJPOZN8YFLKLsQ2QD/ObA9FGBygwbGPgNa36
KmFtqh3jwqxrWBOIAvkC1xgmDiAVng9pz7+/1I3DPRgND2Yq65tfTsGRH/49byHThHD4DnEusPV4
v0NNz8ySnDBGjrMTSC9nVdtOdXKtteGSuVMDbzwLbzybs+if8gwfva5u9NTDU2TaWLL1HG9/vjSx
5SwEiBkAQ96fsuPGX5p3N0IBw9+pn0HVfqd+YZ6wctTPqhAeOkb4Ij+/GbYVT+1wfp7s5GZWkf82
CCKhYFLlO3/u7WcJXIUVhglykxLUTOxx29jEwRmxUzyJkI+QXoSnctgUTx42RqiWhvOQY8A1SZl0
38tRld8iRs6PsDE/R5L8EHMmmNJNwvHBj+JwTWrlZQ6ThgW692X3jvuJ/7RaVrXa1amjroXDkmPs
3T8BHfX90HG4ab7GLPoMiTl6gXFloQ3wrokyrJVVthX6qY5orLoBicT89BTJKjk4d61eXomTTnKN
QFZ033Utnj3DNfE9HkXM/KIPB6InSBpnS3xyyPNZOMZwmBP1HIU2llVDoh3quK3H+sFLWCu3LF2X
fMfYqVrAAGX9UhM/8ERgzMKyzl089W+lFZQoKQkelRnHQT4AXvLDpVWJ8NhSN7mFGZ4IMGcFJp9V
AlOOpJ5FZDfJzjW824/TCPwkPtJoiNapkYqzkfX7ECbNnjclWBRD3r7m0lpWHgAT3HDxundZSzkl
kSiBDt4k5dbBlCUYSvmtE0AJOimNW5rUz9NAJJldg+9jDA5zydbRifHKdYCMCoVvBAkQj+KM3NYC
qYwkjjX5xPQiK5FgFdtagnfFUFNth8qQ18nNikcG0Juxav2noivuuVbesXf8gyTiZ6MYIi38u8hD
dOGps/OK4Oj2Vk8/ixTB2kOV1cmeMRJVHY/9SGYISPNlCMXtmPvsPQrR9xs7NvBx206BUnn+5PlL
uFHqGfsOZgi1srsNDZ8sqqmFSXPfYZbuO7Qedy81Emndjg53QvyASPQ9oVx4KGsFSb/I1Xam5982
TXVJWwQqYR19D40F6+H+Aslg55FDsJuQCK4D9Rd4FYdpwsa98n6ljBFkhu1ZAkTF5SicE0l6K9/o
6ocUvOIk/JB4mViua9/d+Rx46xSnwla5XKja8DxcJe7eBty8pJtG/uJeoJOOe846Hy2ucdIRKpgp
NHIQ1MxB5zHRK8MBcTn3ejp6BoZ7y43pBaq7lBcv+qbgPt7HubcNdWX/zgt7pad+kVuN+ZZZ03Ri
P4gIAibkk4QBZ93tej8vwN4V9CboR3lx9fLQuRUiBL3UvYcIWTYma5RDLKxoJ8rm0yzxO4o8+eMI
6ghFliZ4NabEpX8f7MwMahuvPRUCw9PcIHWELOCmwnzwfUYxlTaC1ZwWxcU10XV5oKJX5h0fR7NV
fwm//eM/WmASbimnMiZOKq47i9AhwovlqpehYcGeGk2gKJOwQ8JX1E95DvcYICQM8UeRuvolGIw/
RoVW3Uimh3ikqVCA5jTe2hPQqWUoZHI2gSrq3pavU1vIU6Ua9ZCAjLaqSZ/nKH6xWzZ8Qxpa17R1
WcXNhAkbNml0xQhkqci1fyZ+FRh8ii3f6GwGIEh3UUboK1KY+RqiRb71ajzWpSH2uC2nNXko0bnw
nPDsoUxUWbd2RS/XqR0GJ10IrGaBGBYyMgeM7a659e1pus4jvtBZe6TEwHMoIRKc4P5Rd2YD6Gd+
fbSLGh3EAtKvg9GIRaLf2DOzeWLKdOzxiEogEwDLJr2LpvIl1PfZeuIMpwk60HGshcVqhiS8uHGM
nZqC+TVzzK0Rifhr2UprOFvBBLEorATwKS9hVQR8oeiw6A5lVhx/XqDzMGwoBCvVAQGs36H8V8kv
FbyQfASiIvdYl/M8d9YEZQe3Ig4I6AOgvbH8dEOag//cwMJ7LqsPwZbt0ZnVbbZ4xBczmDLC3xw0
z2gZJ2XKQ0JmHN08veE947PZzezzw8y2rszFjLNlDpuus2x47IHNSr9+ndlybyPFZ257KseaDFk2
q4r8pMx8FyHvIT86f85DqzgWjMjI8u4QITpYq4K007jJE/0YWiRPNc9RPtbkYpFSCTHtbWjl9MBN
eu0xg3wrGtEKSmpRNCO9JUSy/6lzykHu2aL/nAm+0uITjNOBOF5OxCCXK5cC66B/XJFmt+Vvk4va
hYPY1Uq/eIPZr2cs4avRhuNTiQzsb4LezzG1eeEcanm+FSNp6BQptZfojWu49xgweeG+SlctvLFN
bHbBNs+8aV06U7PhD4THOGq8ZdK23jNIki2iBtKduTNeSaIBzEXQaun+zfxpm48R3I+oFUhxC70a
Ri+nR4F6CWZnWtWem7Nky/oz3kO3V0/ESREU6Mon22ceBajmK4sypoBhUZ+qANFLZz462gLPWptP
ueWGp4ECaYnPzYvlRpP7+xwUwCFpKZjBzrF/YOm5bHFNQAj2mNyZzLKXaUAsTsjoCFVFfYJ4xqwu
wKU44z7ZMMtn02ChiPOrhL2ICirvntouHv0xKhZzG9k7Jw97gg5G8vF6IyXWpWLXX7cPP1+JAIA7
2ku1bYjpvifzfTmy75CfjS6zCVL9wGeWW8SB9pL5qr5VvtY3p/+DNrR49KkbzsSKrnE9y1MoNC+s
mZazhYnQ6sP+IhAaXVQKAFvZRMo43c30auvBD7IBX+mziEzx8vNFYT9p3xCPcOmfJfXxWcsCt0Iy
+x+Tp/c0MTAj8zjbNrIKro2c8us/KyDZ8SBw/N/2I0/aniNsZgRKCqxad2vC/7IfVWnUw6pGQIRf
2kY905hXl1D6hWfH49pJNMDAuxkituCnmh00lmIauYmiibiaXME4N7sNR0q5SKtCMlWdB8ZoaFYi
+zVPwoyhhOUtp5okh6bUkslLGTBerO0jA+m7YGOD7t5TdyJP2p7pT8qLJtwPz1J//nkxRpZhBZHY
y58vzeSXJrPtmAuvPwahWjV90+xKAoaOiHKifR1H8dH3HHs/FUkFaf9T9hxXXUXUHt9/EW2cpH3P
8XK1RD1dSHQkWLXh2p5ta1zGLJ2QskRptrFtJpu2yNAru8VL1rfyqCKJWqbsEbYG7uvY1aApAcMz
vk53MyUHUDf0qzTNBMQV1PP8Pc4HuNSd4en7Cs48IuGzQLjB5c36sn0rRki4ZQrASgNVYyhX3olF
QXnrmBCvFBzgzc+VZ8cX5bXGuQrHdxGMySsrGfwbYxYeWvttRFhz+3lRDsUYzhqxKTHQZhijg7Y6
pVG0aqFQPum28hb/fP38H9Gw56K6djzPFUpIV7jWf1w+BfFXZn+fj4we28QaJkEV2+X6Fzwj46Nz
W7mETY0+w+T/AT85HHKfh5sQTKk0Nhs+sGTjwUTFF5HIc6R0veChEl+IFSmA6fUMd5w6eDRs51cJ
iYDWBOFEFCCA09a7j6VwVbScX01OMnqW6k1A5tqS5pshtfVf7J3JcuPcdqXfxXPcQnNwAFTYNRDF
vldHSROEpMxE3x70T18f+Dt8615H2OF5DZKRgCiJItGcvfda37IuIb6B7X/9J4v5T/qHMwZHouca
BloNAwzOP//JeuVCsqiaGoRv0dFFnXN0vZnhXUAIMkiqzQdEjsqkvDaAEsJZsB915UfnhnvzOdIR
vhV6TQwIerjSk+o2RIW2Kyo9eQxYX3y0wTzy6E5ZmyCIhwDOEprvC0J5CuuvTvc/iYRoToZZM4es
FDLSYjhbLBxvoWjJCq6ym5voOyNjlIEHxd8bkJUWTK3iPT2BGxVR9vxfvyX/bF9yXB3Mi+sJh3cF
m94/OXyC0gRN1HEsA1kjEyGJf8tMw3PMOr/S5ga9gTqgs0mV5iyL/ptD8O4f+ofPg9+Ojxr7CQML
w9L/6RAUuaf6KNK5vY3iK9Wiz0GKbZfFgN8nwPiJoe3guUzk4TGEhfAmhi+Rus2ia0g//5+/ETQo
TF0anstZYf7j2cBlUIuLgIkzCJ5fg6pZ2UfbpAttBm3tXoa4oB0xAdarzL/ehf/vXf5vvMvmbAb9
X//nX3+G/x38Lv6Td/m5QKsVff2/1uX7d/xlXbaNvwlj9t6RfG4bhmNwYPe/VfNv/yL0v2FK5qJm
uQjj+BKfZI4POvy3fzEMvmSaoDJMy9Rtezbr/btzWTP+JiX7dF13HYaOuuX8T6zLFn6uf7jWcJGh
WahLm94bHmEUqf/kyZizA9xWkMybSrK8R5i0sLRV+dkFDtdJV3PPeteos90wBrh/gVdNHqlfFKeG
GfvVI3P5ry/Y9C2ZCvvmoRbSfSKlHfGYLD9LFNwstLWHTvka0Nnefa18G9l4pn1Io6pWNUmjm8a3
/A/Gn6kw+g870MwNFSgzoXl3EoxbSyKEN0TwkLZhs+UVJ2sBwv5V6dongBX/h7hjkoLs8MZVj5Kg
JkiRgHj7wZmSmfmfo+gfxUeucDabIOjyqgoR/7YJM+FhOABh/qgltQ6Q2s8c4N6jnSNuJL3OBnbq
UBN5I6PeEp2j0skySwyrp5BAE28TN/HGlPs5wYL4i6bRi8BUsEz503dTj+KTGpZFBGiCXZcn0ZpK
N1xLdKkfXa/vnBaWBpSH5Gjlw17PYusnNnq4xlbQPAdDVKN7boJNLDL/maYi0CI3MX+oGU6RX5Q3
jbHtimZGtyv9WF06C+WJFawB4zvfbv3DEK//TWcf51WEocLpiHmO3NzYO6DFQLk79FnN0MdTMt3u
zw38dmmYfv9lu+gxIqX3F5RUSNkCq9l01jDbmdoT5GXW8niodlaVDNuurySvq0mX4M/tdRv7wKJz
I8ceGvg7zc3eXMaJe6+WLZ6ceXaXzFpqkYnzEA1kPpQRtfCAC5omOMiSGeruSxChsu7IF5w3718Y
UyHWk256x4ZwahI6gWdXOQVqbpcW3Sd6u0Ws2c+Q6iamlXX4VliK2d7g1u92jyUYTqHU7f5WR7q+
KCpHPckSflSOwJ4QODInUIMluwjl1kFVQluZdqsuTdnRbeGteuWzNZmbCgzKyrn2ZeH+8bUbpziY
NtlZq8SQzk87wkQZZfDexSwTpmGc1d2zxIjuOb3BU+9Iaz21sbkvBjuesVrxVstdssXc3l2JqvLO
jjYGy97r6meB1m1hFnF6a/oAm4E7Vl/YTJ7iMZa/ey19jLUErX9nHRB8waRpBRpBG7mJMwS/euUm
H1h7Ud/Cvno1a2j0Xl2MVwM9Omq3DKBdG2hrK9OWSnI4F0PTriJ7bK6VZ2mLWE0mtFZ8C5WdWN9e
PW0hkcLlZODjMDzAsZo0F0Yt3ieOVIwwOsTMJK1grg+IpCJbQkPvFTimKbR2CFHB11mtc2psAS+S
xcNJH5JXdFJMIKg+fhiX7dLE9AkMcZKVWeTVzg7nI46gNCT0Fc/QxSrT+uDDrRV8XwOqUdPSFS7c
0iUcrcw2ECSq0wywWuY95oEw5SpgJYV4k2WFUiG1ra8ClACWGYqNvHmHw+Mjle0JnEX2/mRXEagY
2/uGVePcGJo7CyTi6dXU0hkj6Ov7PO7LfaL8AudQYV18QW6LhTXhpjXNnyawwt9Zy3AudrgRT7mL
Gt7yvjIxgVvJKv0FkBxniV13JzlLUy23oqMl5v6Uyr2LFDgsartyflQ5wjr0+q/eseY5fTWCqGnF
gTNlRqsb1afH7DCbHPljZ9P0gGtEXkeGwtvAD4t1Z5bhK1FAn3rVz+GqQfNYUdmzfqHZoFTsHjVE
VJwC5vg51UyCQ08F1yDuHIIQmv/0BTy9zl/fEevJ9Nd3mGXx0fSkpRQxr7wrGUIaWvxhOEFLXZ24
GwvY/ocs4DS7UXCzrZArgK7Eom2d5EOrkfJa5CccNbydL1Y5be/7kwKEvl+4pDLNP20YBwKUvvLY
y0+6q8RzXlKQmTa5CIYeiOcmLb2DCKyP+xfN+RngvA7kZHmn+xMq16lmPZ0Lm7b5Mzqh995YevSg
BvSj3IyLJ1QZ/GP/gANoZQholPdNa6gPyL7bZ9sHdjDYHtnNGghR7mE3OzR7ThQLLZ1fB++UANQK
LXkmEU2715JplRIuhB810Je4f0cJm4xWTS63983eAk076N0z/QDzIobydt/dktA9h9IaEGj5NRl9
N6Ix+uzYOpW4FW/339YknlrGOQdqyrRtUTEz/Gyr9qaaRqPxH3p7URFkft8PjPiSWDJ/cVrvsfNr
B3yTwj82m02lnmcX24qILBaaTq4aDjTT18vXATzUogb2lXhB8hHgmOJy9UvPZLAIgtC+kBZmb4kP
AzY/FOVr4zaf5HqrjyoYnzA7D81bW0j1lCb2OhZ1+6ZR4pxGT12LkVR3PcLmrA3GhTFUsoIQaCxS
ncyguB3wk4fa8OgGqXH2sk5bR1wbeLLbH4RRqxU+xfxp9ArMVVYRfcRx9IZzmQltNEwvjX6xND3+
zYgMXCzJRARLFv1S18b0yLjW2hUjKVoshrSra2qwPjs/+1IZIe2W3ZEFUm5RioZfxDgWjCpkSOPJ
1re0kLRFW0r7JQ4KdNh+Z7+1pcCOV9rOO2mfwLs6PfiqLPsdUW/5E7rVKVR0yIrcxSrMIKGi4P/s
yK/gJsJtHj5HeCRIwiAWwFOf7igfyZbWfsKeT9Tqh/LJnUiMnW8ByqnJXcuaAdPXoG0zVzT7Sln5
JohSRqfoKFeVGMR5tLDDYFzKnoqRfl0az+k6QiSLvGuMW3q/c/DxfqqU+6Ao3Z8IfnOhY/HEUeo8
NJaGZwNFb10FBIdM3FBNs88XwSiSJyryjVZAhKvsbEdLXP2uantfdwwNTTjliEDVLzhQ5xx57c+Y
DNe8SJufMdOfJy/zvn2pvbae03xLrXsfu8z/6uLoaySh/auzjR/Yu8EXdps/BFsOn8x48OoNZvSZ
xwZeaVoW8Ktme8mgdY+04ZuD59rj2a8r5IfIl7/hf2xtWdc3LkTx2jBZscnW2OAkys+mTaxVl1Th
s1nBaSYKvLglBLQjT+JlUM6dcPtjjZ3TYY3ATaIHrbYWxnxnLZX57ADD/4xn8ctIEvabyIlOCBwE
T0AlxDKQDZ0+GYcbxvkLB47JNnGUwtJOJngy5P4hTBGa0eS3zzopsPTLpfaE4sJYcO8KnsAb7nSF
mwWybvt7qK9ZAJO/TeBf+aWqn7jikvmZVGi5egQNfBLdzZ/yniM/1nYWpL0b1J2dz6GI9pDVNgqW
7f1ZOORpDehWg1CMb8JGOSzpStnr+ybHB/RgVJqn+2aJv5H36YYhgwypfJ631u4WX0333KM8XHEA
BetcdvX7ENYfDjZH5IM23AozPt13h3LINmUZ6UvBuuTdM9BUeWky7vQ2PTUV66qqht4Xj6n+kZjB
NuAq/2s0/HeDZfmbLlH+95ENCeU/nspip1r28GK3gFfofQzhr0ZTFcVDpHGRktWmIK5mQyZcCrKZ
Ifb9KW7lrnQmgh8tMRZwUPXp4FTxcBxGkAQp3rRPK7QX96cCKcK+Z3ThU1/zYQWtNa07EoJe+rTc
cyNY2k7uYeL14m3V0WNjXem9MRdsl55DVo20uD/6cZp/6iGY/ir9mLJx3Ggua5b7bg+7M2i68S0I
6mTnA6hGU8/TvYmFc8vvMWgm71tk+X/9GDn4X9ZgOECO5ymtKpLFVE35pxPEs2TfMc9TkZm0p8qG
GwrRM8DmnwJaFRt4ejXKP7N446exdpwDP2q3L9/gdqLZM0S7NiXS64HCa2HmpQKmFPxSupMdI9YK
y6hByDhHdr4Q0cG610EoM6AXfQHVEFwlgxWLlKudnyX1gzdF1WXUXRZttbe4b/ngI/ZJJw+t74B7
60x9S54dGsWkPdV9256UK9pTTJBur7TqcN/vwTd3nU5dsMl1K9ET9mbx0T/dH4oIUaqvYdIWd79H
P/H2maSZV6x0mZ4nzy7AxWcrKxlbVv7lvkU7rF5JXBePXmCGqyDFHEIS37DRS4bzxixOQPyV0rCz
aFZxH7wNRAXqaoreirB/hlWM37LUEOy3mvthVoQoGiVMKqS4w7XQim8iDdyPeHQhj9qkLNqh0W3a
gVVuhCtD79P4Iwu0ZhM2FJYhs90Px2ze00hrrlE2pnQZPdra89PiHrFT3HJGBUWzEVWrPQFR7B46
zZe/3OptSpvyh/wrmJVhol/qpi22roZJl2C8lHK0FRtf7/b31+PErY2PNHU2SuBoR9183921Qm2Y
U9NczmP3I/UQPbkGaWPKAxiJYmPlGKQG9XOFZhDmscUPGTxqfj++mQRGrEBjIYe00eFMqWvyF472
rkuIPDPtUce0Y2vBYyw6iKDSOhWMdT4bzzoTx+g9e6Hj7+uaIw3Vrlx4gT97g9zA2/hzD9oTVX8k
W6peKrfulppeyjMvP9/XdnvqB12enca1DkWTHiNBGVI2GMeGyvD2aZ1y68+74lnGXB4bH2agb/GO
VNL7LvPMfvc0O11YuRTPLdCbpfTCmmyDEOUrQgMTMca6yNv2wxYAyCrxLgPf24587VEx98eKkIqT
bIyNr8jcJmMUPG7u/ilw+YEsJtG+tJJl7/fyFBHz4Ymo4oBniw5ut2WyCw40NqnvBLW6FdTju1Zp
24IWHjrOLy6p4dGwI0kAQmB/dKRZLKKgx9AmqmmR2b2zlpLleEtK7MpqSvfcWc2zm6AeylCxrO4X
WXMwPtFg9Ux90KeSARDj/nD+eJFTX+l+fnWgYHeBo/pNyyG2UlOwBUhh/EABqHA6tAeuzd02HMN0
T3v8NdQgmZD7zJiaqE2H0JXQBEAu/D5kCz62mSbdbiptptSySEmJF+O7GqOlWxnEtbjmlxi0z/t/
Gm7mbp5Z55Kik95PtLR7f/zWTBg9VRX0CCAo1MEAfxchtyDBon7nBP2wD4y0xi4k40uRa/1j1cfb
UdfTY+Cm01nXEUp1UpJHwLBhyN2djoNwr0flFzky3jGG83jJiwyT7dypGoMAKyK/6DiQ7MbksSRu
SOe2z+BsW5CJk4eauwKppFYy6ceb4fp45uNOHO6bPUq1vIjGV+UE/rn0i8/7bhzO08alPn5MZPMm
gPg9GK7Mn3zSLnapJPpxU2BkduzeQwAapxopoiQ50ZF+KHTRHYaw6w4py/TDffPvD9X9q9nwPQUZ
g3+n/iULQFF+LXU4+dI5UPQfDdnqV3feFXh2tSNQBbaqa8enykJo1JjUaaVyoLt8lkWNvGjesHrV
rbTRR0TqEU6iLyUcNzJK+D/072rTpSz2iLYJr+ac5ZMYcbqQdcVNtpbxSTltcrI6G0OwPQvBNXU1
ce4/d0luHTydD7SnHvgse9bqpeqzdczQ+0Hohn3BHZxwvfQfuU/bF3PeVfSgLFTqk+/DAAszmAta
r6lzPtZhOvy1j3v2o9XrAO1qBnM6B/++nE0ZbePs6dI4h9yqnKv/YKecunW7BCNQYJA3kUDVo3/z
ha1O5hCqDeRAm9Sp1kLYjSIftjdpNJnbnSjHUYL75qoTcfqmudFzWKTHjFXTE53QlWFp6imrU7Gw
kMKu75tepCGPqUgBIqs+f2xi1b8jmetpeYBh2QH5+IQ3FB1FXn7q9QdeCr0nCcfwVbNAr2aegZYQ
FwGOizESECUNH0iVaI/6nNcOi4eA9t4giVVo74idebHKlL/avkNcai5sN4xOyRwW1UV+ftZ0dCPx
1H+VtXZ0iREnPs1cUZGQVRrMIB9/gNZrtRsfmfpDMbQGyQYzC2GoMLsHh9x1UeyMliSquuDkC+Nt
kMVlshpI38iYlkBhJ49oRpnft/7+IKoBt1HKywIunO+HWaYx1BYAG7MOlqnB7dJEBnpuJtUjy8HK
A6DtHA3hC2WPPI7C8da15qjHOTXqtS8nfUeh4D7YNtRc5Dj6wx2+58wEvjuVj/nLiIu4RSDcRM2T
nDqMH+MsOcCI8ZRU1WeUNcRClOO0jzTi2x8kQzIow7FahDS6MJawUBh0Q7zEfg2cLfKWwqy4ls0v
s5xfnZ1jHLrflfTQE6QmluSuOZX80JvgNoioeMLfGJ5sHFR4zNmPUSZYtAa3gHTQrgbjnZOvch8n
tWl+G9YhKh1qvVD7gyZS7IY4F7vC78TOYwqHTdkgj8IPTwIvAU7VqnmBdt9jZTV6FLSKm2MvQ/zZ
MjnrvDOZyNTRGDBiCR/0VaHH8S7oRgNtE6FEWFtY0AWtiSbYNLn88DDZRImFdiZ3dtyj06YBsapq
b7oV3PGQhw/qaHVQjVzOu9VEDs8xiTq00RSaONTYvD/EPoExI0bKjTE/WW+qadeT73NzSa/PUoJg
A8MjcNARvGwstlulZ81rZ7nZ4yiyZgNuQr1qLXZJN9a2AKjKBbxvbiKB3TgHxGakkbE+wIvpHJDw
hp/SFUAIYw14gWF9MHPwCbzkASUS4J7a/CZhb3xEcpm/DoNurTSHcOyad21fDZqPgKh5U91k/uBu
OaRVF/5BeLAcs4pwbRNZPKkTH9YgUDUNU/aGrGZPE6XCmMlW1XkPY9kFAA6kPMZFi7OpO9ZFQS+w
EL+RNfqcw/geVJfpp9HR1LahBSorXMmTHxor1wg8NETkez6GejcB6MChUJqG+tEyPBpFuOrnk9N2
2yLjMSBuDYnMehxj1hmNpn91hacdGR81N/Mn8vTkRjK5fwLl8YeMmopocO9PZQNJwZhhkGA7TsaO
uebgF82l9URxgQ1bRoZFcAVp5NYAQxpHyj5q12HlanzcBiVGbowHIEAL6WjtCbl0vFZcC1d1lv6p
ZT9+x/n041Wyf65978cbTETe0dS9mUOA+tZNwsN9sxPmW8y0YykKzpat1WX2DdA2GauiP0pHVw8l
n+SxmQpxjKLgF8oz/tBOYJyT5vjvX/Awg+0V7Kj7LgJJ0f14HhFJuaZR7tSKY8NB/DNO2rXMpbce
wbg96K2OozGSZNjppXqDW1a/5kE3XGRa7IMmqF89aQbr3iaBT5Y5BX1tJRugrOp8f4jNXp3rhIjr
+xf8KKtWCNdBIDQVSSA9UENkAdYl6PFx9D0i1SJoo0M4JdFBwnBfY3ZCpkmC0m2KQLeX0kfpFTwE
dVYc9MouDjY4yL8e7vvK/GKMGK3xabLUp/IGDYrG6gPPr7UOVA/+KoWyxoD4z1S2tJ682Ng1hpFv
4cIJtBthfA40zIIqc/o3KykZqBms+x1oMxBH0f/hz2lbrvdJe0gNPDVS9uaqyZLXWOFySJxMHrAy
kB0KFYeaRPtTNzURbPlvkdGZ8KWrL1RJ/Ri5pb9q09TbQwv19rVO8ks+dwnmXWlfrys6WmRpG/A9
LCePFmPH1CtwGyZhesDqAk0iECdpLKYRNhv6VOv1vjm4L0EXmTsmedFzZbTvPbCpL8Zr5cLUR/do
dmV86aFaurG+96fhuZ5VOii2h8P9QdDLJCBmwK0z2ele9DTWejP20HIE7lNnu9XBGPV3QDtQHgxn
wJTNKbKUkXohJlN9FtAsFLS8YZL9Jm1S+9mMPzGWtE9uYovnabDPlMIbyyq9L5s+RNK6/pvma87a
8epx7TUAc2ruIwsqx+l0f5Ch4R4mHPWqJ4YMzMCIG565lxO28uJaGSmEncDdQXT5viPU7sWPKufR
8ato3XMx248mN5iwOpUQgvZAo+0N9j46bN5rZsctofBUMJZevJm1318Yb5DXTtfaHPwPW1nu0cpQ
FsyQoDd3oHVuWYnzwCA3f5M2/WhpUlYLs4mXmWURSNVDkMV91E57/FBkdlj90WHstwLdTzJTH1Sv
CAY3zuxru29x2D/VcsCu2eDaqk1gTLbTw021hrYCXQz03syiYNPhj1vKwcuPtHfKPTFm7coiVkZW
wT5BSfOm/Fku2pY32d1Ku6uOKdGax8yyq2M1mvlRre7/v++tY2Mteyi4dwlrpgJyECM0UB7DUUrz
ZEF+Dn9pUgeLKCaIzLIlsEQHa/AEw+i9RIsHPG6OcMEmyuDSp02cFNFy4h2a/bMPndtMX6EPLVh4
On4Gn5ySEtzMsdLyQ+tpI3mDzYrGSLTP9HBZjkm+Vbmor3pU5Kt6FN+iTklIJUAec6hfQ7DY11kd
neHgR2ff5qG2rHWIUW8vgvax0UL607ajn7G7P8raBUvVOa1cWQj1iGmC5+QodMdJJoubh/wWGJM3
Oy4Ies1VSMpq+tfjxB2oUlglyMPrUBGW/WqG+DynVmkADCj0H068h8zy0j9aNXJhHh2sT7TqLMWA
M+Rz39me576AryW+oOjbdY4XzwmaM21ZiQw1ZZGoO+s6y97tUHkf+cRkIq0ZdNKYLl5ANR26dPou
icPeoFEFiDUxrjHy4q3RcVd7qnuSEE9YesMQD/dpxdKQHDCE1GmQBlsDg9ZeIYnf063+Jlo03dAn
tAWTw0jtGtO9NLLKzt1/PBjrmHr1IHRzOtRzHNnfH8p5U/njoWp0cy3s3t0Npu3uJpE+Sp2ljYvO
c1MPtQ2xyTV3BYXWQ4D37Tluc2+jd23+4Frjl7KM+rcNG7qJ7AhCh+uuVNnXPzADM4CCmvGGay6e
+2f6rjStYzKDudOEyM1gMLstGIgIpwnij5Ts17wJk6+h5KpeGfq4BP4WbkeAmlwBrE+TVgAxmPhw
OhrnT5WbfLaNj0CbFDwQHUZ0dAdnuiJX/cMCj25br4iRzH8lAII/nQhdeBaq5iOYzWJhO5Tv9AtN
MuOt9Ma1jeAebYzf/IbMORmS2JiOPjL5IPsSXQzzSobrVqGq11CmPxpBA4jOAnXGiHtYTRQhL0iX
mNnacfRdwa22vGBlTmN9GzEdbibPlKtwLIpPusYNLukvwrPcJXZukhe5lEsRZs8TKWgEeCfjwjON
9LmLJ6ZyJYaRSY3b1ANrOjhoa8PGvXm1BhCgsMqFPkGlItiLXKS5PUjkC/5CCNH2Et2A+zBm0Xih
HGr3thONZMYVpGRpNg3xgmEGCIlmY9ThonTs7g2enYEtNMX1XRlyPQJoQnBGalo+iKdW+Ma2QP0K
t8ts302Pui4EF2rQW1uoQtgHXSb2oTKRirW2M77KCMTgaGrvQPGGTUnLEgF9AZ19qr/dQdkXnUXc
xZrk5303q31rKfmcN4Jkvw/+jGVcRTrSlsg+pA7EoGb+YZEiGXIATryvm85/EyGqwvmnMnfJtmFe
J8v776QDwvCxwufoVb5/9cUfHQ05SaPuwmXht86jISJkTwGmJHV6miUysHzW5A2rBYNldZwovnZe
kv6hVcDlwtSzD2ioc0H8NRhNexYJHC3KkGbf1+Bt4kiQrFza29JloUd8oPSa8UALuFoEDWoSg8SZ
xUBreRuVEWQ0AXlE0xr7kYM7WNcek+mkjHbRGLo7kcp00du4Icle1p5D9dOHvoAg4RH3RWvvQ7Mg
4VhJH1+o3ABjGJDGGWtn27nFEyGwXUOlceduefHL7HJuoJNmPjZIwvEa+FfYfid8VDaaRoVRTp7y
eqTvKayUAzzYDCoHiFFC0Oj88zCZhxRj0BL/zIQotGzOQTPqi0pEn0WJa73WqzV0V/OpbUuCg30S
74EDtSsf6uXjhPX47GP84Vppxgslxy3a+ebp/hDj1H3gVuzjMDUJ+uys8kRa0oh1Pq/2xswljDFV
4p2wflEmM/vMYR75SKjDwfqViEq7aSGkeBrr0VMDLm6lbQGYBac0bvu18l0oc99wHLIduMCdFtE4
UO6Voi/fuERB8gYNZLuERrZGL3LzHcN+Qq8pnvxJU8zkpngT84E+TQNOy9IA6siC9hAGyZ/7bnd+
vqn/MIh6NvoehfDQrW06RpgnGHFZff7baoa7lGsTB8Zrb+AfyVxy5T3/l222VwzXEdNNr3kcejGX
+Z35EEYVmIQBB7CTZuNeOQ4wuzYx3ibk/hSIvFQ5qSPBDtj08vArt3ltg+vVyybAXjSBgnvIuMcu
LYTVR3t+uP+Pq5NagvWF6USHaDEoErKD2b4KAVZfFiwaFjRMqcY9fT202p8MyQsBFfGXC0jTSAxz
FQ3c6HoD/bEqEbv2Be9d4PdrEZTqVHtw34PW35YpQZaCA+SRPthpMk1A/AUsAUtgK8C+sixbHE1+
d+kbP94ZaIIXemZeQnrHt8RbSQGILwJGeJZu+StoxUfPGnJHYGq/peypIQBqz9wzDkFH+iZDQnPD
uoSWTtFaz/alUdmi7JCZqIAemSIlbcdCH1iVGXVrkdRkx0OsE7ECIRvAsmKChkXt4lchZWbluM9Y
kjOWYx5loRe+skwl5zGPijeFxXgW75cnFQ7vif/YJK2zSHonfPFxNS6kNYUHt83ACpdYaBQ15ltd
GvYDqaXRez0QLWjbQboVNuo4SgpugeB5NbORhxCTOHAEpFEVayjtkofwdgmDnBu6WkSIKS84Kup3
xj9fed5tSqqkU4Sk7kFFbXGpSC2iOux954Q2bdxpTemEizzVHw2nf6KScLdBknbXaH5Ikac5eVGu
R5dlaF3I0HtoivqYW8MtcpW/riBmu/lucIwXXUvca6ZVIUF7xrjqXO8R0bB/1Cyzu/jMMNY+CekG
sysIIr17FfTArqUckyXHxyczEvCThMxde2LBr1RgM9xJYonv+TymPj1MPjWu0wqx4hn6gTTL80iz
fzb+l6yDrdfEstRedZBoOk03ljq/F4MAm0R0Whd47hHZtCtbjc3jLEfg4tJMYjFCq15Z5vMoKlgJ
xE0sskRb9akeXtsNsyX7QTeDZGMKxz1CjXnQ0zS9BiXwlAkuFdVKm1y7uBrWNTkLi7KUCdRwvV/7
yqHp0yfMphyijEzNPE1i+FX5XbpjdETUUuP2cmHb9VVaBMAYVcM3BdqwoEuurkNRRQ99xwW+N8dy
Vbpd+JhT21+dtmcU7NVqPcGlyMa238BczR7C2i55IZP2SIcuXZZMM/KhL8+6SKpraYsKhCPv1n3z
/tw2noPYt7EztI8lRJirZnkS3RewsrSPH0MDN41jEWZVNCQoYnwkvZQRUkD5eMpL1z+JcVqgU0yv
siI1sgchwnRpOEZTf4zLDClLVnA9rH8GmLNgsHXr5NT9EjescQ1dHtxCin0PDo8cvANAK96SkGvV
VhfVl674rLuCitc3kmhDgCJMtB5zFHaUx9KARYkX/k257bgPexMMZD3jlppEYzbHg4dx9dBg6iVf
2z8g+txUIvnd5cDs/aHW6Oji+eQ6VwC6WtUxZn0rNVZDKGBUFkFxDeHRnUNcGbGr51fPhggW+r+1
omjWsoj3xIbhKimBcouO/Gz04Ks2KexrPugVPwqQkv/77gUiOAkZp8+bb8VEf43jfBEavYWa3W2R
w+RAaa27nTQ/REv3jYnZZplw9CuWuqgdjI1gZYOeYnjX/fksdfK/zEBOx0svuiJfi043USVuvcya
DkWqHfTYaB7Scex3PZ69pbL9H4kTxa2rnfRp5mP/lVdCr5k4m4pEPzjt1/u+yoRpxP513WH2dmr1
jW3D3N3PVRxvJrZurHr3TXM+dbNqTUdSsiz25Drn8+m86NKRp8EVovM243wlyDpOAsLS4ie7H7JV
YMtVUAFv655T5JBa4RWfqS9+AUCSX+7gvTZErf+Y2Xjqgjj7bQfOpokK/49lYF6eWhNaIUw7h7R7
YHnvrl+68YNtXutSn827WHjo4o+IB5OMPiFikcyoD6bnR7/yKH72Rrv95mL4Bclffhp9DiwWivEH
9zMsO3YtbskEN4sU+vKNdINqEYJ9eIm1DFiQ1fTPpFoqwK9IeSI6eo/IhL1LUUqyqsfePA9dUq/Q
CvSnbpj1LlnYHIM4d9dupVcMWdAEAPgv91qIfIKSrNp5SsGRCGy19b1u2Pv61ENJrabD/2XvPJoj
N9ot/VcmZo8bQCLhFrOpAsrTk02zQZDsbnib8L/+PqAUV/paGilmP4tmFNk0VahEmvc95znSkca+
E5ZxJecQIpKV2dcWYuQdknXtJlozCCillnf2iL4SA8R437l5xSKaOQ+tlZhbh9grYt6qclsmykBB
jNRaSD17wTKrNugPjVePLtwGH0v5PowoAzM0yWHETNk20/epo6uHHfDnQCSV3UX4T5MVUgn1NKFM
dUg9m+seLwFXhaWoCOeNIXQ8OW6pB1bZDD/dKj+ZapLfh6q+JeYu+QRj91wuRv9uCzapbac7r/ZK
Ia+bGGmKRnXYkZnzjVp6Ti1b7554XezTdE77BMvkvlMP4r5dGT9dDDjEXEwVdPOU31p9leyGMNGu
RToBskCGcmVB39pr7VqFlpo6AAoT57IV1TFuSkDTY4Fcqs/lsZyr/Dzxdw9LiLg5aUJtPxaqulpM
9GizZrXXTVz2KH/76SYtOWzEZSNvs9pMgl4zI5I3ENCMY9s8qHjwSEYwxKNpgroTINO/FU0fbpQd
z8+mJAqF+RYk4KqeclB+vtXN8qHnYfFRdeljYyLRqlV+pWQ1/xjpx9ZxTXnZCYFKOXaK9mp+/u26
Q+Nin4BeFKEU44FdPTRCMgFIAdT7gk6i2/0wI/Mqlgl6deE8JnaTfIzcV6nMhrdZozXYzKMHgJWi
V2U43bOMBCGEjoehtxaA22ttehxnKu5Kn4sHMWTkwA6pdyf0MQuKsNdvVQGatCQ06qYvKYj0cq6u
dTwHe9XW+ZXe1MmhgqJzaXKOStbcJ2fF4nOkVZ+eLMTVJ0rexXFOIuvcoEI6VAUq6xY/576hH3TV
aovJjstMbjym491I4MUtimfoArU93tHTFz5ZlNa9NwIFJH02f0Rhh7971qenPqQlQMFA+yY5dW4a
1xxehAtUtrGG6G1mWEcuJErcic8Jk8CnrS03lXK877IRxwqT308dhmqI6QPtWcn+DDsFSaLu9rfL
79mUncJVDAc2tXaAfWw8VsbRDJOfHCvOvT2q723n3XnAUj8qGb46aK/fiVBNgLYb4ytmSGgzroqo
9qCZGNp+/FZ4KBuBsKVPlj5JOj01m1O0Hj6Tj7pP2sTzY+BIdyw72DJHpAj4sVh98uw0ELp8HtIu
PvdY4H97ZHVwaUXnmNs/vvb1yFYuGK8/vlutP/Kn//nj2ysiZuztH9/5y59RFGmATRl3v/3GP37u
6/u+Pg0LmBl0iEitz7L43JRzdMZo8fsH538ewS8rYTZ1CCZrFmUiwK7znvJTPcdnk97yTa4bCo+t
hMTIZ+iLbYt2ZEEaibtcRBQT14Ykl5RJTjSec5P3FWaFlLHdp7NzE6UJcuZ6isGgxyraf33RTS59
YnEWLvX81MXh95hdLLj1VMuvm4ngH4raJETrBcsqmYC5m5ksyyQWmC3pA2bk0PjWnDuZR58TCuNA
dBaaEw5ocVk/6U5pX8Yao8jXp4gI7eu+sh6/arpenqoLIzu8Ltz2uY5d9ymTJPaoafzeDgSHDMai
zp0p7WNHoIYv2qZ9dmusIzo67M7IiA6Iev2lGSBMSIi/y6jbBzVyX9kl/Do1Zzqi98aEBeoGIrbm
nwVx5bTQlYlCrhaYAdJmXAIgzKA1YgChNfM3rc+XCTm2iumru+neafDC2yxJ180tfPJ6m5I4sVHr
91fYCevOeUJFRR4xu8eDwWGIg2N3HlT6PUK0IHvkuXGHkcQycJ5oY0uYBKm1/jSJjMAyUsKNskgQ
XOXXWDu9a7lO+wIo/KFqmWzYa0Y+oce49AgQCBIxKDY7Bm3nGk5aBetTiyqWzbbBKiKDqS8AiQ8z
kF64Tygw9frUDAPIrEkh0C+vwYtou976MLThOhujhwj/NnPgyjGmBqbHReTTZaVyZdxZ1A/uE+cD
BssU1IovUu8z7qMGLVGLVn6xS+JvRfuM/qrblrYFuKSrXqg4UUEby8ZXk31iaZA+xEAMTjXpx5lN
oteSQpDJ62obDXUAJUddZsN5sUNl7TuoeRlg03Kkd0KS4ngZvNEJGlTRACnypmHpjYAyFOUho0rT
z3FxHpYGwrj7XGdpfbJQwZ6lsKgLzHjbG9mZnMVhrmXAHQ6pldEupoTfWyA+SbEaUXWvW3vF7zSl
L2FkB9DCq63ZjG/1lAXl0AwvBtjWLHtyEnv8kS+KRBU1vmWL6naRJ9ptjGtnm2peTWDQRCyHB8dg
Gh/MGt6k4YFRK5bdaGG0LBT9Tl1G+6ovJCmNRzvq36BiUUFX5mNe/wwT+eZ0C/EnzmITRNef0J4G
2VIea+Cbz9IcBr/QK3JMmvkeCY3x4IoappJCrtZnr13bugEw1k2rwxhyG+JZCghM3I/eCHLWqj56
iLVm4e0LaynuuUHUSSNm0i8eyfIynyf8ySO6UIfmyIe0Y33rzhUQihhFj6nTREYB1H6ICL6X3agX
sh2ReHTlfkwEpIAEDWPY0SzpFvctaowRixb+964wsYGWun5vS/NU297RS63uvdLXLQ9K4lvJQfYC
PdGjBDs7R4otRjDp2kmvpfZktjDmk5I4uFEhj63BurDpobKy0Djp1Q1sx+GY4LF5IlX4+uv/EgO/
Qdk29VVVodLsOwqMTftYpbr2WuWcsRpnsO7MNtPOmtc1vpib7r0kSCIz9W/wjNlwWfknArblLTc1
dsZg1ooxdF8XrT/GkmZanSXyaba/QFecw6xdyjuDv4ndh6BY85PRfwbJF366aP8VNCM2eNCfoQOw
BrPgdnH9zR3s+XPdnKgeuHZIJ/TW8ZKbxWZ34i3Z09Tq2UdUFh+ecq23aGKbb+UUwFzpTrtiNIoT
apri9PVotFC9kyjhUKJf/+ePD798zy8/96cf+foVf/y30WbRHsHnVQeejcNzFPkUU6pTsn4YZR+R
zPQ/n389Ij+hOn09EptkFl2QuTnooSKuCti/zXwSZnSGwtaxrcnn00CgxCkzHaJAa68lJougjq5v
WqLmB9I4wY7E2+G+zU2d8HdDkrFSN36dU5SaHwC+s6e2l5onMSd8HAiNPNVp95lZ/OFpxvK/aVmk
TlbftuRYrA9LzahOX49+/Z/esv7m+//01d8eill7qAkA34XOMJ0WChinyHWOjc5LqnvJPGsP9enr
UZ/EPJ+/+dof38K2N+D41xzq9dqoNp5PywwZoIddAruTtYKN0ayYu6Axgyjhw2+f6x5R85Getict
B+W0SeeKfVBEoCSYoBN0TWqgxte1+fpCaQiOV+ZumqPwCLqiox5oqpObWvCI0rjgls6OckzbIB57
XCv88q8/BrO+PcVLw+QYguP4Gh61SsrT16OKPduJEK2eefnMO0AKeEa2CTpZ8i9fFwf27tdV+vpg
rJequxsp5LEgVVvHM6LjVAVxNpGnI6vltGjajPKKxLXImUnJI57h5CqHLUcTbmSmkedDbR7MSHY3
qRAjQ84OslN028RA381GBnUoAdV2c5OfKyXGIHHogSWp7p0qZ+86E5VSQJrbBGwJTh0+fD3qppJD
YzQf0Gf0pzga+xOsOpmD8Obh1xe7aA4PTXXnwLeQqLy/Y93EVNoPH72lJWDRIEmkTU/yRVWAzmkc
NPnEMk3SW97N1HlddOOpASJ2HVdjcpm1LA/INFavg+nsLJRznwNRmPT00+neWIUDkLgi3bUDI86c
u9ak8NUCiA4tk4ZgDy7ackvmCA9t8djPCEjT+cU08uMyFQUMLE2/VNTNt1CW2fBalun3TRFeZZwp
trNuRp89AoMulO+WMcFpGSFOanZ01RfJdGHjhNY+B2sK1hy3Ug7eN1eA4aTyXatoXxt3cLeZJpor
D7vADRBbLAD4DaKxmV7zGk5HCyp2dgfvBuvgvk3KZeMkSYCgTwWONn7L4AyCnw0PpAWQsCv07eik
zWdrXeskUn94BewfhOSYUhDzBHoBYNpcR+zXsKXP7/pfDvj/jwr4F1SAh3n+/04K2P9oi/dy/jMp
YP2B30ABhvVfuum5DnIGF/jHyhz4jRNg/ZdrWzYh5Y4JRdiwVrzO75wAi5+xbYPvN4RAOmkBF/id
EyAdYtEtx3VMkP+wcIX1/4IJ+AUS4OiGLmwCsiXPa6X4fDFa/oTwWZywqM1uSba97HZwhTBaDEBb
MFX2lL+Xtf+NkQme04yo3OuXfUoyF30fKG2RoR/NwtzhnVbJzsvtK4JNk4M00vhiaCDSdK8Wwden
ToJemBLw92yJ1M3SyNrvRjz5HNSPf7rwf5P3ba6YjD+IHl8vyCEAHtrXilcw5S8YDYczfapFcbIt
a+ddW2R49tYPFsmfnLFeXEH7ZpmdDBWPpnxvped9SW7DJdPZ0EMBdvPkkHTeJVXR8IiXDltaoy5d
XOYb8n7knvpJ4nfL4ODfjkmWjQjfsqXuXppPSJJNbFc70FXjFbnqDSkuxT4eaPr888v8ooH858s0
4UjQ7hfSsKXr/JJMX1V9JwcEjluvHqmC1I3WBlNVfG+pXO6TpBvALWQ4HZV2TgpT7vEZ461ZVV00
7UmEGvKLWRbTFT2Ng1HDQ/4S1kdEEaXWcgOHzDj0hTbdpqST+3Zt52CVycQ4kk3GxQxhtFF5OaK1
QgCd6DGVUYq4iJfC6AZBoXbIqtA6w2qyNk2lY92MjNcuhRJg1kN5GKfItzgKXavrFNP8dhgpqMOO
Sw+9YxKfJ7rhjOCUoALY5zr+Al/2EtMIamh2dFH0ovAQ7HKUuFAW+ZRgOEKswty6Blfrnt2Ro0JO
orAwa+2IS/a5T/QaMDHIiSO34/UaTAK6EmU/2JfsYmXD7x8SQ/1LgrVYQ0B/faNsaaHVEo7t6eYv
b1TH4VTVdkoAptkVu9bUs0teE7+jJUN+cLWDzvYl2hSpuGptIsQNPJNnXZNkDSWpecB0+17MOntY
AZajmfto5w6zfq+HjXk1KPtKSyHkuusYSDQNH2NeJcdS9EkwY0CHDaEgQmQm7qAcVdo/j0HxnzCj
9VYjM16XBHTb9OpRJvPS/zR31FQplkFTYEUg0B6kGSHRn+yCrokTolslUNeZWmePZrcAyh7OLowi
6vtGbHLIVRSZaiRcW4nvBmiBV9Hl4maxXfFSzDGA1NEiNkCo/IK86/LPT934m6fuCFwdQuetsV3z
l+jWQa84GM+U+mqvIE5lso9fRgJijWCqj6tdAX6lhyxs4851dLYmIKlFnG3/+WkwV/9lcCCtsqRH
/dwwkVr/5xWkbAOYQU/Rx7UNUO+cBoJEn3E2RvmUdlF5CT1RXOL1EanrDcg5QE2o03nLnQfPuiNT
hu2aC1D169FkxSRLr1+Db9D7xmDTkKAccjHahMxrSAlgrccF6T1xK//yUv7uikrbZlBYtueZ5vpS
/zQY0PU46CKpavZaTS1tygbqUPcqTxDErp/060399WipKtgnlZoPX3nLf3z4Sl6eU7RSTZK4u6+1
IseVQAXoXMra3ZD6+y/z6N8NBO541j3DkTxv65eBUHPUdefMLLbOYPqlFiH7tAyyXNFUBNFgAE6O
0u9Fa3jHIgRjYiPr0bJ/WbOMdQ74ZY5gd4A6XLqMAfnrZD4tem+vkEXyNsHnLE30abkZwigKRBvm
ef2CARKXH+XWDSLUWycGevzPb5/x12lKIlSlOg65yNPlX24IzNgoJVrclHlucRLvTDw/eXWVwNA2
cj08u5X6sFPy6mZPAxC5+nbN8Y40Q7B8Sf1AfO50ZVu4UZtoOOtjlZES5/XZ1b88z79eKqk7nHEt
x2brYzvrMPzTMGPnD0yungia1npGuGY6V60hYMmodYzQSKZS4fn4DCVKh4e2MuLTPz+Dryvxn28W
44Q/bVkSVJf764SODjMrG0HFfWkPUIuShymmiiUJPMmz5tWm0UN/ljy8qlcUPGIR2MjajpbVbzS3
MC6cyModmYCUg1fycQdddiNNEQd6yAEP/Ttqcou8aIwF97qC64DjRh6FReUM0rpde9WLMxBQGc4k
3Hwt6AVZxL6WVc8iI2tItxd5LVpHQ9ajsuBrGp7sTp3/+TKIv74RDpsPVxcGy4ArjF+mrgzdfNWF
hK+4SG5ATXPC80YdQoKD/d7prrw5Ho5YuTFWKRXMNoSUtjSfDGM+47fJT85gIOOHtAlpAx0v7Z9T
Ro/02HW5vkXX6P3LQsyO+Zd7zFkJb/DV2OzSAv3l+S6zLmPyXX/fMHWNnqBYFtGFA2PPa/Bexg5v
K5fxmszin/98sf4zKHxdKPnb/EndZZ6X5rqb//OgtYs1ZlESWzQmvbenl4/QZjG1aKvMvnjkKXMz
6dn4b/f037xkg40HGdIGA1W3fnnJXWhMVVJG65/VzK16L3vABYAgHJ/0E9A8dqtfWlJMfDl7Qb6m
50XSTs9JrqPEpcpuFqpABJ0s/qRMNNum9aAQxLftv6zGf7ORcAxuaclpgtVYWr+sHV2pyF2ruT4x
sscPGln0PohYFr39lJpxsaus+J7Kh7pLtY74bFNX21YjHXpo0MbrbUWodGERf5igc7ab7Aq8ZnHT
Z+ANVRh2DzrKf2qg+b9c3795Vx0hpXBYQNy/TkWNgaiwDO2C66TnOzJ+yC8m2kV1jeW3ooihD4+/
n79/I9Dd/jbN/C9q8be8MZ36P//7rzsGit2cJdlzMV0LHv7nUCLqbSF+VJJI2hhM1sYrgJjulInp
zosjgOmOQ/26MjY2MRFuTripTIBJuMSRmS5KqNLNbzs9fZhV9EFAARxhINtQM17MDBFv1xCTDR+X
9E+QSiFtDs2y/uU+tBn0v96KtjB0z2TTiOuce+OX2yHl7em8NkYTINk3zq68Q7FW792ENsuSst4T
4boNYanlZiKuQPBiSNPSe6gCIGaRETZIS8m6MQFvSYtUd1sjv2kJvSgYaIn5zUw5JLbsLUrLZZeU
+W3dmenWsgH1jC7hRUbU3i0Lx1gLNr1ZGd4V++rjYICkV1L7QeN0KI2EHgGpK6AbzkSMAD233HvY
P1xGgaHEtQaf1DeIHYjArSNeCQL11hKuyMNuuwzfWnxjDQmf594CIGkju96zcJB2lF4XYaLOGGkG
myyToZIiSIhG9fFSmtuGEOxREsqSxzgNvfGJUFexASzzA3UhiO/R2JTsuX09ot3Waf1PVBxy76Tl
DZYDiVI58DztPNbapWye3FCphzuOcjUMmboMuOs7iA25DYgH+yHGuaMpSsLxOJn7ufce6WuNkFXP
H3TbOhHWfYjlaPoYuTPaU/YL6n+AYh2jL3WCwkjLY86fpe49kctu3MJ5qx/KLVSeVYjnhKmzRZKn
fHJZn+mFYLmcabtkrbaLUfOgvLitUnjxiVFVKIMbi7qZBkXPqAnsKNDX93fEQfdIYcl0AeRGsC2l
WcxDpCCV6aChfaxh2nkFp8YO8IA3PafF/DGhcNmMRY9pGaQXby2zrPNOqEDQTrkIpswq/Rn6nBtj
hckniyLsafGy5iyEdj2BKaPHNgEDcSnMkSAdzKX2mY3ThXCmCdh3Pl+hPtu2zfyhiK70NVyf4HId
tIXppocuRE70ssHBRR5iiuMYjQyOASLXtSVEKEdahAjjo5qSm97V0QSTBuuzJ6TYwrZmo1rlUgY/
Li1AtKxBZLTE8TlJsnTroMmMzWmnNO97v9otML4hqi/qbM/47/0UAvcWH2kbGac+JI0t9swfXu7e
F7OXb/KsPPdnt6MNTbvqjjascRV5aw+2nO5oQBPmNjSkRRNlPIXjadF/2NZcklaX5WRSx9kuAh61
KXL53OD/2LR9GG8R2WwFY+9IgRsnDP3ZvPP10lI7WmUtphZrPayqg5UkJJwPaL1MjvJFWX8ibSI+
ijsZIkE+kKdu2xsqz9nO4Gqf4G9tuz5qA9nza5K897bzpNGOm8rPgvAyb+Wn1EYh9has9Fpwl2NN
1wluzBC55sOyD1dpZlOqZNu0mQy6rhgPSX83tihJFPOJR4MxoL+sYnFoFP2VxVj2tZM99AXRQ3Fc
mH5+LARlKmhq9r6fiiOd5c6fhUuA/AS1V69HKOcxUp5oXP1J/VBtUd9sFmP8XjgpGaubKI2rwODw
v0G3B6+IkTaJ+Bvpl+7GsSua7189KAf+b65bpEGlNYFko+q3LfCc1iYqnebCAyk7FhsUVL+LQUpC
ATF9rxXjYyw/ww74R2t/p1ZoIFXWHxtmpG1uuZBri8w+uKiItQT6F5iUzg+r9iFjgtmnmaMf3eVV
p6K9M9Pyw+aliVpGgeXJyS86sU0JDkLnq8guHuzHuERNkaUdqjVDZ4watOHno1nF4SXVmp1HKWcz
mea8G3UU3wLyN2V2Gs+FjocsNAhuoAJRFzTKVUm4hl3etl526pP8EVVVEkevhbm6CgaH3CisrwjB
dL/VwBGQgBonuINSjrwBII0GsfZMhJ3MvyFG3KRxbb60Jg80Bm7hDRcdTMgBneVnt84UFbfnEnXH
bGphQE1j5rMLsYJkrt9nmqCbpCZGVHb2m6X6YhePC2mGP2Oa2Wgmk3nbKEKhCcoDKE3wT9FS+0eN
V24bL0UDOmmvLspQt6rlrV3TPAYFlO+Ep+N5icWRZmhKew6deocpkHUhuVeGfglL1wvs1nrpVnkJ
7y/z4DL5U7yqyq3sRR9LY5eOr3mn7Ls6rwjljhNvp1Vy006JuelpQPrjoD8vYnY2mHY4PdCqDy1t
2OT5PYm04Z4eFennWvagd6gtXD1/K5Jy3rmUM5v4Bgm5TH8UDjo4PDGXLmwPyiJPwRkaEQj8omg0
FoZTDg8yKiraXeUaz0gNiBMFxJu8cgQi4UjgppLF1u0E9laZP68NYm+iTa4XPlCN4xg7CmwQGtG+
VpgQ4slPMpedm5U9gB3AQNckw4YoShEUffQZmy2BukPR7yvnzdKQScRqoEpIwM6q7BWiPSnILSTO
3uhWeSPJDaEqmH+XXm3eUd+jqIiecZ6T93odGg2APVZ0UuN63XqNcUAjDUuOntGvubFoLa0IvIF2
bMM1A4YMHGsE92e0qZ9X5hiUMr4BZnm1hrtfPMd957hi+Yi1CcmexlPekjGhLP2aaQpRwLjCtnhe
bY2FVbSXutCeYzd85LB9rKmJ821oCMhwh/BHhO9kHLLkq8k6brts1HzTJDugTtjzVoM8lFC3jlQM
r4CxFjvbAe5Jy+mS9aApjZW0utCgMyP9s2wLhxC+hNIijacicUyawukzLT1t27przkGcvxuVfiPI
OwjiQe3Jud4sbfleyhnCTYXYIQdItTE2Iz4btC5k8Ck1QiLv211RGG4gl4SALt3Z4cxViEfJq03z
GfNeg4UAqvbn3LcLHFYQF8XsOAdBqZgbWTxZxTAcJLfSJckrEgHWMarP4oCX/l0AVuhojBWKZi3A
MzPA/YHTCBwQtV/3ng3q1WKErKtEV8kJBqu3Psu8t4o7gASBaULLFOYrK16O2gTSTLoKKR3yJaXN
IYatoN9VhUYLlJ+l0hfU5niKcg3Aik2uyeOIaOyjhTtUcprBGt+7NDiIgGXOioLoVNX5S2kaD1mm
k6Rc7UllYjsSLeahHeyjJdIfiRQHNFzvkXqadCvaERox1zPT24znnAjroMixwFrM2hth3SZEeXeI
5lkDSPRoKBMHccQ0r2dnW6elN6QV0920RbAc3uMnnrGMIPbGKIcLqWIX4sW3oskey5Tx3xgl5g1r
3HfKpcnLnsQj1wKahZgPopVIa4zoszNtwzfTgiDO5gZzBinlbnhhn/aWjgWmN1VfmdH4inrQoLaU
H6O26X0QwtdFSxDeNPCeqm7c6YnNvrOD2bA893I+jOiVN4TU/+zl8uGlyLkUu01rNOPN+A5MLNtP
GRrPSXYBy5gd9OZ4CxBAXrQ6DqZ6tcYBhQEq8wCR8+Ci2rJT8gvJGdU2GmTaZ06Jj4gGNlk/mefa
hGA16zam6yB18tfCI5+P4CL6q2N6ZU5iX+hOf+UofNXrLYHSCqXcUkIy0qApWRGmddHdDn0BcLG1
78vVcJ651ZNMBDGw7DuE0G/HdHH93nJ9hEDlGZkc+yS0L2y0R2SoTLKY7jJzvjcEpYo5IYBnrm4L
V3nHVJicnQicPEFn07wq3qfwX9AKdA/ahCknQTwcwVOmtZZ6KPi1V5T4+k1lHOyemFosRaQItiR2
ZUwmYHSybaoXP9GEbAnc5u6ID1Vznap8ILgaPSJH6OrBIMOs6upde0vRV2CA1SKAu91u5N+kt4Xv
aMvjKOXHZGg3JvnYttGem64/hmbjboH7sL9jmjdU9zNqEFalhLv6UlfXiLw51rAfFL3c5y2oI6Ff
MoOgvsW8lS5Rws0jkYrgkHFp5wq4AI1rO53PY2G8URNbd2jvHmC6TfbNHJy7GTUhQbFHISjn9B1R
WAiD7mdSjkybbobe5v5sY/CrjOW6toS390rMvnLlQ0M1YqeTgCouN71eGicVds8cSrIB+jfhRwQc
RDiBpzE8Daa3nIfCOJVeynkNbxAb+mo/xuoNAY3JOJqdHW7NLaXwx9E65VZuBmZu0yVXqfaoyvGM
hI5RFbpiQ/6IuVmfaVXB2fK4pyFo+2OfoemyoJLNYfWMH2Rnz+I+FsYFnb5eJre5FBCS6a5Vnf49
rsy7ShmRn7lutpXGEh0IOPd7Knas0a80WyXq4grpoBU/jYMv7NVvRRIrqgOn2mryh55ZH7qOJi7W
gVkZqTltKw2DJ0Z9Tj4YoFFCBmWX3BVWckn1BOGcdNVGlc8AKp+4M3JIHvpr4rgfsrf8TIgXyZUt
2InFoJ8Q9aVPdhRej1qXBHpyu4IWqX9Xh7iU494mlzV65mw5t81bv8yvSV3fdZ2d47JpfbeTzSlz
YQ5zMCKcoCg2S7J8QxT4jATxqqkd/NSiTZhIrShAuua0jXE1hw7hDdI4GjoH4Joo9ILUMEykSrFa
3iSJw+KXayBz6qTdL01mbNoSiVIhiKCtcv2kAXraaAbGlF5DG7atrV2ytNGxH3TygGDzGKO3tSNQ
vbqIfxIgNftatXybhTfguUxBw3r3tYkk3yAp2I3rS8Hp7sSaC1hRiWtRZpzQtcj2SzZ9drVs9cGD
hFjn7yRkvBpLCIuhkz9SzYTJwNhhngsr/B5e/OlgvfFZr2HKNGx8e3QwU8TRI+QooGUezlJiWXtN
owLqJfvCfBCOULiC7QczS499UVQ4vyGQ9ACrtkT1QTMlNm5b4n+NCoUMNknuZ9W9J8MVS7c9jNVW
hmF0rKvpTRCVu8nSFKtJ5Z3KVgN1X/qLFr9pWtEcYrAYAVJhjQNfhziFhPpK2vegdjnGsdWvD2Ry
IPKtiWKCi3ZAWx3i0dnWUbxDnepsF8eA4FuSsplRUIqE8zDTUz7YCd0H4taYJVWSbS0mmWLGgAop
NX6Wso33RZNHu7UUE8BFhm2eL1cuyq5tM4PLYtYEWULdht+/MfvEBQ2DECduMm68cLjLbPxYIsuw
zZRJycYPMp4iJQc5G2favAyZisK1Zq4NtxKkAZlo/lQkyzk8Jo5UJ3MIaZUMgWOyPMakMWw1PP8K
epNGeZl+cfLWiO4HxGSTrAP9ph8lwzR+RobKLk5hGaRDUkM1DEvfyp0fVdYE2v1CVXdfhwJKAFWN
3iXMBwf1uLHdYdN58Ffc0ak2U97fYQ/Fgmr3ezK9juMMF9+aK7ZKRn7WG4z+Wc0w0srIJg/bDA/9
Uv3MjXY6xbbtRy7HhVnFToCX7FWmdIExvZCMHX5rKMFvnZ6VZswwFMT5lTQYKMSDlT57uEOn23ID
DrPfuWXnnIBB75xi9I5mv5o/1ec0EvuOk45ThAFmoxdoZRN1K0N8tJpj7ELenE2iieckG3XM2Ck6
qFGbA/iVLfK4ZpTxTmWmxmkj7Y5toe1m6DZQdZoXbWo9XydDBs1TdO820n1s6tIPLZpqRfsxW8yt
mFpToKhJESgFq34gNLuaSDHvWyTJmXZs1hpS2Y1XWOeoZ6DMRcVn0BZ1OaBC2yPoZ5DavSp1v2Fm
P+WjpC6xHju99ruHMWzbryRYM94PuSCCM7e/l0DqNmPJy+phnjZp9C2fXITwcp3MJhYqRM16oKb+
TQtxrQjjOJPbuUwa00D4LV66q77K9+7gnOllfbCngV1SZ99qrOJdkfPuYL/Q8HG7Bp3J2MLCiDsG
8J6wymofa1VQt1mMJdFQbLJr0pKZpByvKn3lAI936w9qBseow6hKf3zy0ZmwiGoeAuxWgynQuOHW
tLggqNYgktMhyHuX/R6T4izIUSMjIl01Dxz0VvJQtCCnybMntRSBmXEStmogRM16dmgpkYqk3hmF
5mwT0KuTbZFdMRrUeBeFy5QzhwdCpDSYsOKp1oJY1mx8Q6CxBpnnq6A3t4iaBMOL/pgd6bA6WJaI
sZ9ZbUMgJUmwpkZKrPGQo1QkD9IGMjf07Za0E7qaw/IN6/LPzpbP1Ef2nSXePIFHUXok1JkDt89A
uDXNURzlSfE9j8jptincOeM8bkdMVFQfKYeK+LPq5Q/m1IZSIm8aah1xg6OWQ4TubUxLcORpvvVj
dVeW9GsZHp5HfmaxkFQK2vye3FkKq0ody3DYN7G8RyX9Q5vHatPmJa4MEe2AarrbWHSncnbZ6ETs
cnTqFrlZoI8tJnQlrUNEbUe1a30/Gon+TjkYT6b+foRJu/eM5tHUUH1y1IvOw5wHbW2t1fQOL5bs
SRorU58SNgGdSHM3SaLdrK5X4VBEyosiwPcUjNiiaABqS2DNbGDG2fEYagzM7r+5Oq/luJVoyX4R
IuAK5rXR3rCbntQLgiIpeFNwBeDr70KfmbgT89JBSjo6VJsyuTNXqvZQaciTqi26VYPMo/lPYzmv
5VQ9ASquD2Py2ZRxfI7KduN0cmeORcgCoWJWkulINvndz94d+dJPuJ3y2X50DYXIoq/mSlSHQo3A
qMMSc/VUHSpJYfloHRIr51eihshkkgbOEFdMCppXSewuUSRjMsKKc6j9tdqoXHyZm5kEc6DjkF2l
9CmsEgpnKLaq9jnZy1Ub79HE6dazulfJbQzAaHt0K5yLPmWubknORAIcrk1KJf3h3Qf4cwQJ4kdR
BfgG5S/t9UPR+VwqfboJdYewko2fwQvTC+OYLABIGge5az50dfduNfGPKcyByLwmeHdYziHJxVqM
WEst+ilmI37Qiva5CinwBmiRp/MrNOCLb+a8/KE1P8wVqfwIJO5Wwc32WhugpjFurCKcUescH7wS
joXKqb/LaYr3+EO3bihwlji5WJFtHGS2FrrEGSptWEUjRz0dXbc0iFjngmFBOSTbXJ/bnTH0Z8f8
HG2CKZMxd6uSF2ibl/O1g8SKQq99d5wVCJNQOF9UoAX7XAEgWA5MsvRXuZ+zF8vhQ7+EecjGGzFG
KTJUAd3nrVKPPbA7iryaDLwjJNBYsRBxKWfA7+srK7Wpim37Jy1D6hGSEHhI8YhflBpDJGajgNyZ
LmdqFUMwWuX2AIffp1SjERM4GMOFaVV801IQr2TZPeKB1bhE1NwkirylUMSmmv7KR5Fz0oS8zvvX
U523A5JbbGxCH0Hydyrmn4pXIJDGBFHLQ6lNbDATthgPwHF3FSwucDLIQUN3sEPYE/nAu8KMwmg9
mylXOO4FHaSHXaV/mSFm2sI3Qj5O6QkZkzMSkQXGCelam6hK7C301rEenqJ62urKqPZEFenmpawW
BZa8UBgrPrJtvsty1ERXzfkuJfQUaEzcMeC0F2SLaufq6q9GycYuieejZfKemlxbBiOwxo3heD9c
rFitbetCSZ22S/3xhzF18TxFYh3F7FVtnbIFUJnAIEXAJFzAJGagOnKgUUa5IGquB06OPnPZ8Wfy
/Ehn8DMMxm82EZSEAYYYOJMfXzWvg+fRJmpqR5yBK7S0gqnSr+O5yJJEYTzOxVQCtU3602raH2tS
BPPDsNo67Wka3X4X8c/gicT1ZHdi3sYedhj2OcnSzNW7LhH+KmFFK7rTlxIBjnD1Nh0YMvZRmW0r
fYkN2QSL5jiAPujQeNt/0RzOpTK6jA7vOPiTQZhU9gsFIXx+p+KhN7ABeXXAhv7kcBcJQORlQ/cy
p7DI4synZMjdaUn8L1LxUy6XGXrJNdALTYOJR/vbQEVtw4isi2a90qN6lLNOYy4vUG5KFXjYoMJ4
/skn6AEwk428Z+srDLhSegHrv37ng8R5IP+NlgvbaErOBREbX4ztcG14iyeHZnQQg4PLyKLxKXUw
Gvu1A6bGnYsVia0aLNCl9MvfuU27gIKmnwk1IqzTRQy1gHFmt5rk39aKtV05e/hpUkTHxkLu6ypx
rulJ0puItpOh9NeG5Ecvx/ehkwwQO+pMzR5/WMFHJbD6dqsPLryh7ifX6jdwt/vMT6MXZ6Sv6aqb
h9H/cSUciTF8QdqhcjuttqEynsLe/gDck25qngPURpqTd67g9aLERl+lpW4Gk7KgN/xx3QqUkKHZ
K+WH62HY+LngJx+/4GTxL9cDy9dIv/XdLjGmb3vquA+j3dee/daZ4sEMZ+fIIOMQ8mkI0gqjI4Sp
0U3pNG8KEAbLUbWZeZKdjgWjaK9ZrP55FotUpRl0g6ruSVibXCtD5iHDe9fw+XYwxqg4fgGRxYeD
x6A0Om89TwYijceVyYUVm8ysisWY0ShNWmvNqLQJqoIkoN/qm9FB6vTiq+9IEfCqpkwl1Nawc22l
C1LhMvWea6dBaPHVJnabPiBona+TkNaeISZxoyLrSZ8686zYz+qY/VKqJa5etO/hzgR+Cq0RNk1C
g4CZDdQvJ/EUtGHxLEdrXpM8xbjPXc8Ys5BAAoQAyI6BD2I8oJaZcLEGIjX7azY+h6KaxUab8F/k
/bjjqgg+VxbyIFOG+TifeH86/Vb4o0H7AO/UPG5updmWm87Sw6BxincUV3tnuhHiqHAzqFyhG4TV
T45mvG8RjVeKCxpB/no7dwxZtH5lJkjitFpNsEyHq0vR/HpyES8LTM9cGyDuDaX55XKkW9tFw4br
c1xhcZOIIcMHoOwY67RGVaWW/jgz0wNRK5B4dXFCC+Ko2HhsyFyO54hpKWO5g9OZp7pgTkVtPT8K
iPGBLM4JyofNuDGLmFV7MYx/fQgszz7yon+T7Dng5K5WZcpVqAcxEqXRCgDSRlAxvaL4pgs6hfUi
L29MownzURm3Dlv7n7JNc5Pn8BJ7B4yCf+ipEKNOHtWKeHHLdbbnTrsyj4WCrgr7h/9M5QwxIFTb
GvHfqmWA005bcM/HKIR/zTwMjlZ69AzELNfKriwHFHkKN9CrGX6uy7uyxRpAKMRBCqDkDR04gpws
tHe77b4FajMigT8z4tQ+Iq4lhee99Vp49cqwxwOlb4uqrTbYIDlRmb6xkWPkBJCAmRf5uB0qtwNr
WnwnWl3tuVeeIC+BhOW94nPCB0RPn2ydrpOp/4YpOZdoWGr6MTpWkcbk4jCOgoEbV1uoh8ss+2Lm
kVopPad1c5Yf1dy/hal18prkX+qb70SM0OKoo3B8qQ6yyoyARBB9z0axlrN4ViGRGzcmFCwSirWq
+KAPRJCYRnJGcQ8Yty+jLcrAdHRgYzCmu4Gwvl3B/4/S9h0JmnAhFAy0cRoV3kI7GiGtmDLQG3yE
EqTErqDVGRnU33l0nUdj9e3QsYYhgI+6655T3D0IT9Ou97rngYNnmbOLz0PmbxA+Pr90Twsmbn07
D0I58NkBL7+evkAHeZwc+ZU0JefKsBxWDjkO3Ed0D2m2+cjozllh8ufeBH2Tr4CkxvH8QZkyV6XK
I4rEZVxEw2Ec/B85dGthtO9UJRibPIFrySqyMTvWpFCGVxmaVCxQZGE8Agj31gMX8dSouB4Oe87F
UZK/h21RH73qX8PdH1b5i17MWAfT8pWaXAx9Hsg7w3kB2/yBTe4I1GIpFWNhLlsE9gF+4x7G2ONU
tRezIdid9Uh1Qz5eKEFZDfJlyDmdMOPFO58RVuDpDCrk9MyGgR06xzAqoAzAJVx5Q7MOzSlGsplX
mdf/dpPCypD6T2aKamZBXzB66lpV0e3gP4Ma0orn1Gx+PYq310wINo1r7+IS0aFtdbktMt5uFXIv
fre93zrNLhoFDNUCbrZHvbM/z48wcZditczZmOpLZGaxoTzqZOQG1KyM8ynUls8q6x4HiArrltdq
q8GoU5UHY2y6X22itVWRRm/RWF2rsZdRHKaBqXk29CeZ5X9E2ey7tnxti2zNrYNKoDE8TfilAwio
8cZLOHs0FarOMpNa9YbrH+pieHOZCSAVFSMbpWI55DoA8S5apd5wIAeTvFQ6PMRiwgZZPoYtIyfD
kF9OjZBYlRjUYDQFcFWaTVkZ00qZ87cZ/wyMOvYZY86I4va4r59TUss1VCm34CIQcgPQjKcmdPcp
Wi8nDYdj38i40APnyTVPTOwavZb8ZKU5rFAV2BYy+pNxj9/m9hFgQUDrJ21UxQ0fHK4eUBZ2M624
A+zi3t35sS43fefsZ51ZycSBqwyTj7RuuTGiW/l2jv7muuUmtw6ldP/0BvezhhyucLcFUCbPR6mq
qcVcA348Y48Z19w6o8BI0bNzbXqlLkPfZgwO5eDTqtHV7NR4XuGtPWSje7Ki6hkAv1xTnOXT/JFd
BHLJ3naSI3UbXBdqi3oKprYpBXLcuXepxY9WEcsPWnBoGv+/mp56e4h2GfQQnBzybUgcIpka2xlo
5ZkNQtCLR6W6e2zrn8Se1hUnLGYXgjIBpojgsKYgnsRh7EndtrVOUg8TSZaBVRJhWQDtaIEbDgNO
jpakMzb+bRWC27JH/V49oGHD50m+thWoFYcs5qatvqYuNZj6sI7lafzaO4N2ZA/O1g3hGAMhbUD5
btrCukwanzNS9lCwPXz93ouZfLeZ8WSoqmNp6XjLmcifFC7umB7/xnGYBpqjPrqS13pgbyfAa2+d
Mv16KgqPo5prPZFmDBwoEyhj7ceg968wr7BBvOEvrQqaUYyBvI221YFWbyrq6zd9zXW4D89miGYG
+9wFdLvP/YkzDu1oiVwQtN7kbBIfAnXR/ymsusTNwgFFdt3fSGFHwhbG2/XHHZCEms61H2auO0mb
np1YHTmIU/tgdmIT5wlhRv0r8qmpEprxqzKd4bwyxwAm779Oq2eyLxjibB9aYsF2mk5TuHXH6mMy
0l+9xxXjdlB4ZYlHMW/+ofU4Q/4k9fSYjZz/bI993NedbeVhUpj9EoGF6eeKhqzP3i0fbYMGsSEF
vSMZH2TU1ZTCDjeD8Tp73tqRVn9y6nwnIOBQGuYzrjGx4PXc1M0CfJzRmL96OHUf2Rw4YGJDMu0R
ZNoEtF2QVNF6EP1bn+YfMuP4wNzgpabEHA8SDumRGBx6DIotx4vYcaOdSOl2nxYkU/bHHbGUJCh6
aAxvulcz9GHxXpsuy2bRaEGbAuuCu9jwdyArgNwB3eLm4GPMfN9Yybcob7/Qj5E5pVx3Aitcb6Xv
A5HxG0jZZoFDdca4osYnpfpCvjdwuFnPynytOQV+QowEZmEt9iNrXXONWj4i/+qk/jAyQlNz2t+g
+lGdmM27TA7Po1TGelywCviI2lVJr9VKtI/6WG+nYlnACOyuvar/DX2X+SOGnkPrWTs9gVcVYyUD
HjB9+jMh9dw9e/wwlzEpoEOS/O0ts9719XTUPbEzxh8PyCtl9OFfOdN4VfqVXOuz9RAVlrdRg0v1
I/yzYGiKJ3NqOP1N3z5xHzR1XrgBUXL0LM7WQ7d1OcMHYyztQNG0uK5gpQZjD3ISwf2vEYfLxGP6
goVCwhd7JZFdf8u+CaKCMsw9cZeNlrbDbRoel/b1Dd1dIbRw+U2g903P/ybwtgPLGXpWvAkLg6J4
wWAuVVR47FIsA5WBdaqfV8kywUOIS06GG+Y7EjnYsKW1mwQvaioAsjFAdza+VR/AZPzVjC47tro3
30qn1G+DFT9WBkQu3YvPU67K51HML30hckZguo1rUx2LttEOhk82gWIdiHqiRQnGoROljHmKoj3K
BsV2DK1rH6vnTE93Vjlrn3rcPVZ5vJvFXK+tOWPSRdppYa08zFlzTkz270H4n17oEIJPamx5XGq2
jcFJb+nsS3CnFjS3HUz0J3RdnMXCRSP1BIVEDc2bkQ75ZFSFcx1tC6Sw8WjQ30gKf4oYtMv2reKF
JXbYnud0esCvnD22C7upECedsfIJTG4TJHrK+XV+1ySSmR5PES85Fq3QQZcNx/nX5Vg+pgBsq+w8
dDHndegPwkusoy5STD2uewEdogVVggUjE+IpH1M/qDA7T/0CU5qi5gBLo8Y0NxcBwo3D5g0JhmKL
6+hOf/LeuMC/Iyeezu+t8uXZY5QfqCg9dIn5t3FpgmxCc+942qmSKKxWmlvAuKMvoROTczG2BVJF
Tz2icEM6nzc+dsDyLOcqCVhA45OdfQ8DC7x08ytsVJs1ONVphAdb2CD4mjecn+EGgfAwWxm4F8Bx
k380vKQ7inqgqMnzrkQNFs01sWiXReMU/AtTVlIVXilexQcuvQ4dJF5Xc95TztxdcHrjd7GLVUm5
SwUzGsN9SZTP3rfZcAHlll37We4p7nnseqChKrOyo940W6Obr43W6KdkgvHvoshzrgyPBYi+dZgw
V68hFyJ7ISg4LBKi8J/T8M84QTUo9kXTHPQkepGd/2SxJQGKpPbSY+zR9DNQ6gi3wCRupVWcarM7
GPivpnS6evawDcN22pHJkwef3oJVl4n3AvF/lUFXPHZAHvbSX8YO7H0FWO2iTqxXwwRhqtwy/pfV
W9vpP5AtobQTSTipkaPaoIp/yk8iEA8EJ018Jyu7gI9WdvLWjNLcU42zLV3cpImS+FI4Wq0Lmxtf
jEZbayJiXoYx2QeYOM7zsZ+K+FbFMIILEsH7ftq5PLO/XmM8eY29SsK5fbrXEvULI9OzTet4/xYA
vQrGAqu4CCvtZEY6Zu8KskeTkQ6tYYcBf3HaS63HO9XWxq1fHv77dcu91W4/nRrLWyCtg2DoXPfn
tILkO1c03MoxfhbSj5/9TiNz6pjUt7uu2HOCiqHRm0X1UFdcfYx48rdi+dYd9WirDah/LEBQHEJu
mOB/swvrtvVwf+hcxCIPfODWZRB0rvvX8t5ZEMUtJeAU/znw8J7woNe2IisxepDmQ29+I4r2VZll
+HD/Lse8R29r9KgALHdLLCYL1ZUN3H5I0EpeKD/MWLd7Z3f/zcSOykMqLmZp+xxqG/HcOXP13NsM
LPgmqtmaaY55yFKg2+RKnywKD590+hrsSACbM+L8AKRtDOKitXcl/gzMqmK8Nc9FwzRUJRO1qS4n
6ykuP5HBXwZFBURfh6A6NeaWTFtBN7H8H9j3kbfvKXfsaul2FlOyKqFUntplpnl/oJuM6aYE1p22
ZnBPZOrKbs7T8nD/9v5Q9PZFd2dGXnqPNphCPqJuktYhssyre3hMSo0xtBt+12pqHs1PB7rjYx/6
zaMAWLRLFbEv83My9evcIaXi5/8YQQKxXsn+SJdX8pHonBxp/cCn0cY3urTCDf9u+tOEyk/CYl5o
xfVfVdrZgyTZ8doazV86KLMHl4rT9ej4Q2DPiluzG78VzBVOQ+WF2Mk95xG/9vI79wfZ0l6T5/07
7twfHRfbC+DwhYPnWG8yT8CEMfq75bVqd06rv4bRnAeDh92OdBEEMESBRbR4q7wIjxkhumAcBzmt
mo2aZ/9aIihcUQ/sq311jcq/EpbrNlyCaIuTunUi3WWdnLixTqPT/3ixhYQsEC5cU74kEHsfDLep
Htoexq3f+/QuHro2wp05xfHWZTj6dH9oFwTOWKNR63n3BEWFVA8lhAVwFzJcmv2ZlzuSgNMfQoLa
tiTv/N8vgwESLo4xWCWPjZGbt2RCjPLHuQwGHNHr2eczhT+rg5hl84ZZmLkaouOrV8Fy1jLRvdVZ
jHkhwy4zwwOe3egsyyL78MOjR5LsoFcypyqibA4DwZknbU5OhAQVwrbGQMUd60PuqK30Rfqk0Zm2
jXsLBiOWZ677wmRPwEqDJ5TO2bh9N0Tp/0OnbRQBJqVDuuKIOZyWYwEk6GJGJnLUNZPOL2IFXZx2
266UQQf2/ZPGeUs8I57kttE/u2lRX6t6hPHVGycNOxBQ5uXL+4NFr8uJUy+hB3r+dmMITd0zn7nl
x6/m6BHz1sNrVRnltujUsMk90svQMa2DXV7jWP1AWIxO3jD2UG264lhX3beuM+vJWk6HYAYs8zz1
L4Xv9EtGhaO828mt2VTT0VYiPUOi3xWufWvZUW/Z6Fg7/j7Y/73qn3EGrrTY3Oa2H13uD9lUxv99
VVbqp9KJHTitAc46A4dJNgtfKWvrU2GlxnHoxpbDuRXdchREpuNfCv/Mj+6XLKXIOs8OtsSdY+jD
jkRsur+vw6brgfIhNbZqqKncloS/Nxo8rqgZxBNpz+iGg/93xLzyoOLO30R+vNUw8J3clhVa9weH
+4S746Ra7KgGRAAfBxyvlR7u7osDbbmknBQvIqP3rYEjR0BCpBSjbR5d0WTBMPrtEVwA/tK0eTNL
gYnJ50BfVUnyEepxspWxVDvNGZIPN/E+qaAvtqI1ub7VU3uKaCY8WctXsUy2IZmAW8R1n1l1/em6
cbfDbm9vKYjuD+0ERSSjNn3ddzCcJsZfT/cHy7XfNdyxp/t35Ij4OEfxOmXp++8PkGKYd5723YaU
yGFB7x+0eqc69//0QTmJ5u3DzP6twRNpRfVd1HHP2DpJXrt4XBgI8LC0aFyZ/CcnqN4WwB2qISTM
TW4CuvUXshzjutz4EREG+jLJMLFLe7zZWT0/DBOTGR3IsIip4/VzyLkytf/lpp+vqSZxfFizuDvC
Luek6zZOQBYsvjS07iF2xJSSYOpCy6X7QB/0S7k8mBla1er+va3KeEtEj8bK5Xf8oi+3zDUdTBkw
Uoa5jhlpl/lxEEvoyq2fCKVRAcoBa6dZ3G7LxsOxs9RhAr2kExMjNO0oPuO3JZQ8TGYCtZY/MvRu
fk4cXCq8HSrnHe30vfLM9m/lVS+VcQILp10cq4+fLVsae8vV8sB3Q4e+h4pRvkDVua9yeCbwUzRb
f+neruMnsyvzvYWdZp80/oJrsDI6D28qzqlTyjTVIZuo9vzfl2octpkxWmQiY/xnS8MAoHxjP8ft
uDYqzuRGaGgbCNvI7bkw3nLNY6Vl3QR4FsSlDi2qdZ8YTFAaXDI7BACZv7e+y6yIXp8kAULIec95
npBpHnD/AVxq6h3rtR1EZtbfxJgelc6OMHTUSA2i2mQV5U+W/gkXrH+4dXwwHhz2nLVXN3/TztR2
2tzSZ+d5/TlWZOaE0GcGRP3B9cc3y5fgFHMC1oaZv2II0ZR2S7XJXpXlNCPF9rj9uHBurJKYts/H
79b3xpvWCvTdjgn25PZYZFqgZwUjfWVwJK6U+WsTXt7EDgg33PD6iXaLVWvYxcOgjcUqnTmZZGlD
nz1+O0dzjN293+z+YGrlaYiTcZeyxDDcCdvtNKQftLGyy+GFQ71F9+f8aJzKGmFdZ1ZJn98mJ/oU
sDT9NiRrdrNKrhAf2UCEuM6WZPpsaqd60L1Vm+fhptFxp5sQSR5B4e4sXV04r447y1GbFG/yJXNt
XjrWOQt3ruqN9LXJur3CFv+ZR0IFmu7iw2PM6454EVXShZQfDvWFjIB+oMpN7L2Zfgc5qJqxzpS9
xGqR0nJDPJQ9PltNG99LpJG/pW3+98XyK1qFCEr5rjgT7DO2Mx7APe4u/yWPx6ee+BlmdbySHT0A
wFFI5rmDF63awjQpnOPfILPwGZP8duJSUNcfdVIaNAHgYXHqevoYbf0wEBeFto4TXZaeujSp+95H
SAPcAsaF9zzu5qSh5kxmgCKM5UO8NJWNxiiebeNoi1Z7ylr3zSY2xg3SfbacpECwYRZRGLK+EdP7
bFO0z4QOw84xu2vdkYPjXfh8fyCt8qgyzT7Ba/LwF0YYsv+/w+P9BHn/NSyTLoaDXzkY9SNpTtKI
SVZ8Z4O3d7Ik23aN6rbWyL3VEclbvDiLfYNnmU0kPCed4Vrb2AQ64SwXgIHl4iHTu7+mUfGyLsiC
+wNoUP08+WNAE6W6jlPjQHTkEuRPUtw0CDwbvzJPhuHGNNi4wz5y0oYeXbwEci66/bQsWYZW9hfW
P0GA4Rjr3Vn1A/cQ5mgPcRQbFx+PTgg35k86t/u44WXZMHNp9yDWpnWCAf2PNIyDk2f+a9Gm86Hs
k7+lqC5myi6sD4NxhdzM8DpGwEi76YEMLEWEsFRXY2nqm9zpAed5CTsgxMbD/WRZa/F4TYEe8GFT
/I97NEAHf/wNyEP34KkWXr/BSbDAdnTodKRWs586LkKEfKam5gi2wJAy3n+DEdv7QsM521Z6demo
470IKbe6Lafj/Tsj6+mNzbPLJJ+RaNxbuvRUaS6NI5i3zcR3mQHMDBJFatyagiJOH/bnWi7f3n/N
pxBrq4YllDwtvK28lsapTzu+5LryVZsTgH8GWuf7Q+U4cCj5CeKYzr22u2oxnSAYM+3T1HcGridh
4GX1xpNfM4CVsLPWXthbBzxDvPfrkE65up/Kd54e5uHV9CdJY8GnNC8PIRj4o+cwTFbOkg5zKoEJ
tnNfUoeWZBS9P1x8TPwUA9pKjlUI8Fd0SfQsVSuvi+OLC4GsaFXyWTakK3SjxKypF7vOUN6eJvP2
uaZGg5Kp3lyLGoOQVnkQ12v7SKv9lpmkd+5mZ+nRm614m7S0cwkYvFdgyCHJyTdLEu3O6eRqLcJd
UU0tUCxG+9Gp/deE2CrkgdknzNw7D++F72OaMASDx1lQnYJm/DB1CXF14Nz5PgvdXxyJ5ba3IpOm
vPYDIxKWjaWdHhMb19UBmK9oZ3012aE8tD1R8cbLSbIaFpVchXjw+2j+tXPB9HuMkgeelY7xuNT3
RGBvpWtHF0OG5XYOjXJT4cuglC93T5KECVKNP6P+8+RbHdN6f7L6a8ZE6gop+8lWff9V1eGDMWX1
H2EMbOSeZz+NdDBuM0odzmWINBF6wqRGAgNL3NX6jroWvDvK76/3r6DzDNfYn1+IoaljJZE7F4I8
ZGHWPSjq6lw0H2GS2Q8SCXAvnOFflPLdXQu4//qgdLGLYxqjmBpLZnLYmfSKuTTvIUgfuHzKlqDe
//0tTQ2QC0GmkGx3zaONEe9ORtGWFeb+lZVYww4Sw1tbR9Ppfx/mof5/v20zyuKHHnrPf38kwR1V
+xJU5KJV3H+0+0/qLGOSOMZsc/+NPuEwaBhTelIyPMlqHv4YFutURsCKYU+W7CJnjk/gZqdz7zSM
+Enz4ICaHuc8HB+LWa4r2cfXsBtq+ne/KtnJRwrKp8fREjyVWhHc/6CIleAdbMJxcc3s6AGhC6z4
RgdGfa6Wh6R0McX97/cFDkCaSK4aYfgvw6MpyJNN+9j5qJvj0NIjb+HAmmlSAMf3o1OQDBeaZ4Bt
dJuY6uDZ9ic+GcL61AbvPF13g9QmGm+lW97OrNK+yFbSpMIX8eCgOdZzOj6KKHrszXh4abXxT8KI
omtCXIJyG7Gh0TzpfzBu1yjE2nS1a198J412QI28wDbXPePqoAY+ui/y0XiZzIHcGwNkWdg448bc
2aq6OnO/WY5iKdeyrJwPhuKZ9+zqjypHuFHcO/ZR12EodxpjRbPc3yrM1VOZ9iIg23LQzdzb0GGO
oRrnTkKOR+tPesVp0fcwQ+vJHJ4tuGJnf2y4btMSzI4eQu+LaONx30IXqwn8ELFWCQdXpeojpZS3
uiUqXhuxtjbR/WJJ22ZNsI5mq20vMVXqIxSGxo3bjQ09XzoztJtKW/nu/O4JxoHCYj4IXxaZ7Z+l
M9C2825ciS56qwuaYXRS1VPX46F0u2xtRSNMbjz/XCmcbWePPgEc11qDUAo69LiA4CsVjnhxmi2n
G6zoMdlyjYF2mh/zOKmQwAhzxWV1643iFLeolIVZtJvalPsyyv66fXsrSElrqX+NLPmekBB+1Nvi
0vnDxRPSDQYHzYotjDyEVh0k4gMgAbxKNE40E4l9bOkDri1dvfbLCMVusQGZnKPWba7qczoLij4p
8Y0wCC6X9YDeFPXCxfEGXBhwdzKhqOvq2a6YozQGtNuVRm3nfuT0EY1nkeJiIoLqnZKZHUtoSGlN
ThdoY2Pv63MaG5P3pqLWefbQJXTcaVIXmzbRz6UTRU9SMtgtmd4gJ53Qoa99SF6gMjx19GikZvOr
oDtO9oale3l3Wqsw7oZ16HTFnluMDhvd+JVi5wisZGPbWeeqKA+Aexlpw7vauHp9awss0VrUXcK2
+a7a5Esj3hj0kSr3IhY2F/DIw7A8JkHbOH/HNCGsMDTNZphUQ/4sNddZssUBDKs+LL6j2T/1dYKj
H18kbkh6WawYW0CR8W6cTW/vef+cYfplg0cyMMVv/SUL72NEJSMLhfbeTM4l1yH6ZyE2KsKv7Eb2
TFhLplyJHX5K/TOKoGeQFLj1DEzwzhd/QH9OODzVZjQApIM9GQMMReEBw8pGk/2P7PX6keEpf+E0
nXB+BByTPMIAlNlLOUM65x1UaulRk4176HPcm+UgTg0ff9y2kQC3oKZiWFVUj2MjY1xiSHUOM2PC
M44pZEkqv3rKfBwzvdxNifwcyikNLAPoiN2F/RqPbrUO+21pet4D7ERmj71Dpsv0t2atf/sdkgaj
Ye5XKoeqmQ17ovcFlePZpm+Mh5gXcqMVMf0AQEVIW8D07kX7lUlwhNjY8bzM7zS30JO9ZB/fhlLk
e3yGPiaj2t74ffksFA06RRo9ZIOEqDLU47q1GZG7GaNA9FQA2jbr4vBsmKEVaMpZV+H4YXf9yR+K
nWqqw9AWbP9dYeABGZrVmBJMDfEQpD7uL91TEzwCTXuMDnYXF7tES1l0h3EGlhb/C4lLHbFMlWt6
EAH2qHIzxLp1yHTsHVzaNgh01jZSHTyJjlhvbr3Q5AHn3XO2ZtXgoInNfuNQBJibOpf8RGxr278M
g7ZzRtqq9I5KePoZb7I2wiX1I7C9MTHhtvoweS9ayKn4GdIGiXVqKKPIf5tUX6yikqzXUi/m+P0f
X+d61von27G7fdQSAK6YgfPJZhOnxQGfqBP8D2NntiM5cmXbXxHq+VJNM9I4AC0B7U6fw2OeMl6I
GDnPM7/+LoZ0G1VZQtZFqxNKRUSGO500O3bO3muXaTAfRRAe0gFpgRBwJ0ab8mOscx1gACF++YTC
W7nq5PgDuXJRgnrXvCmNkkSwwGXW1OJCkMzscJUQfdc6V2kNLDrNGk6u2AI65FfTKJFJGVW8T6VB
0E/MgojKCwEgvuUY2QDLGCsG1aUVgazNuCFsziQ8JJDg3SloT22rzhMQ17Ps+m08iU0gu8feNegH
arxbswQTURWXfjIQVWWrcStzmcN3inA8Li39vmA2RPAATu+BSa6VtpyQGdytWS7weFBPoK3EK9eh
UCJW7xj2ZXXB8O65nfrTlPvalry8V4dZTJWz1i17opfQ4tZwmzLHJh6ZljiH5x9ZQlxLiA+tm5dk
kfmtNS0GOKVTkGXUvfnkUG+zKT8xNd9NQ3NnONHR1ILM65VZbaf2iNMURelE5xlGiHty6+4+yezn
YiJnSfb3ZVOFSF0USqLUZkzUljfOPMvNrDGN6rPyK/XTTRxr/iYRvWSh8yqNQIoE5v6altA+yyEO
MCymppuW4QjHnCKyr9rBBhveE4XnJIuOIraAOkghrhXyWGDgBHRGA0PTeNzaSuJiMOOdWwh8sCzL
HO41diWcnkHAYSCvNrLyCdiOPiYDJY6Go6PPNedW2JIJPLaPYtb5m3WdsfJ60SCMkwvFGIkIpn58
mdtJTQjhKJhzlzNOjag1axmpmijqkefXxqa0gqc0REMbOASSUJWO9M54TPzxQGwznVVSOUampUWo
vdQp5WTs4gw2E+MzUvSdSHkY/XN8otS1gKWHiL+h3rL93TZVzYk2wjORqQ3wMERgsFp1GjIMAtCb
R05VIQgOu00kqkNSDAHPoqAxnoLw0YanQpHb0sj8Pu3Mu7DTGGf3AH5zzcAzGlyFmZjZyaZTl6Ng
VjEzdGdqz7mZlWfqUYWP0W0OGnYqDdsiWt1lWPpmQExHb4WSM2Cjp+Qv3kp9Lm8qgUGvjXuYHwGB
XAN5Ogmh7Zt+OR8bfgtfwXI2rUAfr+T45kbiNmnby1414hAY40sN67hLXGNvh+LFupNg0a7t0UX1
YMEy4kzKziNuZuTmnl2pG40cxjGbFWNZEBXRhSzn5FgF3FNNHW0MWmfr1FeLox57Zdjp17BZ9uVr
a9XaFZsx7ksFCyCcV0z0OBaUtbVDdY7y7Rqkq/SQLbNS+I9lO5ymyjaPcKKrdSaadx6ljz55Tpy2
3pD8jExrAKAA8/oyRcSJVY7cvb7jYWhwAEuavVlRM7VONjMphZ5A2+yZTqfzFI4K11rOcML9krn2
ROZXuKvNhphg01+wT4yDekWLFq+j63Wyw07TNBdRF3VebXU9Zrn+q2c1OKVomUoCGmxTZ/pO8CVC
SvjxU2cci1bu5ly/GxTLlOX7zgIDsjcRpnj8/NRrhlPjvRFrI0FWhjLb2GkI84hQRJEMYQxFWr4t
ktw8lWb8KjS2T7A988QRxdSfW1JOi9i88uPwEUd0vFULnEeHWx82CWm1FkIyi6EQqcEeQWbGatqa
mQtOsnCONDEFxsBhTYBRvY0mi9RQLTxOLvtqizFizeH3vZwdpBc1E+bIka/IBcWqz7srfQptDFiw
Di0I4OmwcWJmkZqONnjsb4eUJ9PKJkFKrnJgF0Tug6vW7FQlxTGiwPC1TxVS5rh/HIjKzrNiPKRF
/+IQtVtD8w0Y6aw5XlW8EDTnfmYekP4QCj4Cx0Mm/qPsfoC0XIyTvGd79umI9KS7NfCJalkiTEPc
CTZtZh0ujF3Wz/6hj+Y79C+I7iL3OXa0rzafi20MWt/soF77MYKPMnZ+TFbCkSu7tfxwUdFGmL+S
9FAb6VXvNl80dx9CVk/MiL6/rU51WWgXlQV6Ii1/AMve92reu727RON0Yp2VVB76eNuXc7ttsuKY
RtmE6THawZIWWywAGfY9hCIJeiA7tF4jVIZe6oc0PvqHbgZPWgZGjSaB3kYXhOpiRsQalDUWGBJC
ELAXr6mBgXPA7j/AQCnJ8ygfZmT5+YQwcdKOTn7QiF7ZmXYhl8iMp8kWNxWekR5t5amdk2fYe4KT
B4NMd5rrlawUH6Uo8MjhnaNLP3vyZYbcx16IKNlJ+IxC59z0+VVF/s6W88cDNczW11omb7bDY8sn
t8nHB8hZw8Lre0UnIG/NqH8LNBy8uo2MkoBCU7FCHtLeqgEm+I2nLzWxVKVxY+fOD6fJUCY2V1FG
qkOVtf6u0GxmGKn+Yo0fOn3lWFhPscD+arjOW12UHtjdb7bV/VB1i1Y2uHfE0B5wGzI8GLCEzdby
KBAZ1HNE1TLj4OjTHQCFFbDba5+9lqRPVIdDa6wjK7hTOIiRcwESFAkiak4qZYtEcfKz2BuMQW0L
iubUhnpiBuhc677edSkP4EyWJM2PDE9hjJOkxbjUByEjnNb+ErNznLr0rivJ2HMaddmhLhB0FbFA
E+CLZIt9rrcurBPXa9sxbVrFbHIgMDgdaooa30XpK4sO6zxpSL3gEEPqaLUJVLnBS36nOTjssJcx
fUfRV9ObpXLT4RMIJEzSgFpSREiw6B1acT94TobkH8Nv5kId0XysrMN4wrri8en/iFz4M2MXv2od
Yd0BdEEbQxqDhQeGghs740DXRyioy/mNE25LGuHMz9fp0aLR23kBH8jaQadPBpyuotehxXeSRMew
qV/aivOKrTWIUtPkHcKPA+ql2ZZVeOm2FzzcO7srfkhCPFiH2uvISV/dVHBWbFHLdvN2rhG5M6t4
y8bqGCTdRWN27Wps+jMUDGpkWd3NmrkxtQLtuOifAtwohKn6X9E87pOQtcmR3Cz4jKGLr2y7fBpc
8+xLCvZQkHw6jQS0mcHWHJplbX63w2jTlxezdqfXtIqkzCnqEZWPyW05uBep4R9nQkPXJFHeN8p+
zBrEPvNI6bq86iptHyyACBntpOid9riFNElCfdKKx3LkWFOZD1rX4jksaJdIfdgJt2+YdPQ70CGM
jIK2QACzakfmH47Mb0OiXT32hyOU8E1lHlzqpIBP19MRMeyndn4UWZ1vdfZJvHtGdjMxr+PJ35RV
n62mZQGBDBNTKpgro9bJCEWRsC1x1sO0g8Gmp1jrcvWghTg/aaGt3FbC82bFvujAWho5XENbp0qb
KjqT2eIJS7F2nk2tbck7wzLeBuTEYmW+Hl20qFXVvZah9kRXgBihYtSZuRofln2PYh/gQMenhPGC
JGJWixz2GOjwoF53eOcWG1WOSjc0mz3t1Cv0RB+L3iaAKLHNDQUaT0PiaPfBhnpDIp7AyFiP1uPc
dffoOwCm2fm9LbKLNPSvgor9yNbfjPDLDprY62qa52EWXiaMgYGQPDO9HtZZfDnI7gKOxYOha+RO
ExkjbR4nDEdLf8Z912pMnHGN363GXQy3VjKgdKDPMZOzhcVtL6IbAw8QvYVh50z6m2m19yNuB8Lb
NSKI8KUUt2EAOyUJQ1S7OYQNvc7eHK1x90OuJCuheNMiRjMJc2VPTbxTdzA/aMOURBDiIvLjekXo
HToK5jTcSi6XoRjYb6hAc+02zNkE0egQ6s5xYCXEDMo7wozYr7NWi9AI+89Sx6EQ1BhmSlttfOTW
V9SNxzTvz31l7rWM1IvUPTg2vfNy+JHV+pVEJukhl7wEZ3FtdJNHZ+nedHHGRXBEOC7nm1L1WB0t
jdpQwAGUTsbaBzpk3VgMKa0cqVZryO2HhMW4cQyoMFWKcpkc3mpHmSln5Ce2qC8jC6SYHXT7iTjT
FTXkhJe5dNdielkQM4ZFb9oaUTJSPN7PQf6BUYXmaNxjPksFBQ7z/RZAlwnri2Is/VSzehVpe8+h
DhYD8dZwSy/8usFgrOHksTj84dWtIYRw12u0aVdZxmOmg1uaGl9dphyKCuYXANZKYXD1bY2emb3D
nefi7bhOde1rzm8TCJa7wURc7JAPh1qCU16pxTcxEoLJaWkSWD1BpJPpNblxbZf5O8OC0lN9eBcg
XwwAk7MIRZt2DskVdQLj0MBZiRv7qe6SlxL93sRA08tseRYTw+YOlc1wjrDsDgMgIfhK7qYuQN84
yJT0ET1whB0bxBxEyKn0qXjC+8ZVRIwSVU0Mlk01Y91KqcJN3UFpCJ3oMfLz5NQWqty6EXxQfbDp
JlZXkev3KyPIJqL5uCFT4jwGH0fHBIAkr7R3JqAl//xeC9U+d9vwXKmMj8RnP478wYOmx8RmStfm
4JOGyDNHwXCY3YB5kuYwM0y6Jz0rggvUVCCsqF4gDYqF96NGaa4qRuW1rV1bKA9IkOUyZXrDKt5F
7tpwHyM6UiSL8w6KhddTuT/CGtktBwda2aP6RMVPLhO7q8fTvkVhtNZnvdxqZdmsrZlm5+xiLO+Z
JgGcEHxr7b6aOuqIqLiGvV5hFkcxDdwWoiX2vQ1rPLwcRKcE+EZw0Njr8WHtpej3FS6kdWL7mKz1
i9mRtznQBDLC3V2IpoKXbQ9oiox+iSMgYxQpIh7BkPyvmqXPcsyzaoanzKCQ7zI075hBMGUn9AKm
iNZW5bgfiJ7AwlT1idNofsyK6Z7GX0lPVF6A3v1R5hPj7fpQiqm/LmrtOIhzxbOTkqm3bmcdtt3y
uDadOx71ziCjs2O/6cLHQD/6ZvswjNz9dVotd+9lKLNHFYJJaxu7Ro6sw65MIueMx6dfCZxJG4qv
x6IddDi001ZZ83NgSjoLlr/tO3VriwBtH+kXfQYK1NF7cs/0k+bUl7nWq5WrMz+OJ45cOl3qaMCS
MVFiT1ibCegJrzNLf/N7ztQsV0ceAbSgZncWXXErdVlcZH2w52yeEUbtXIkqflVGxWRMaxcszg32
hHJ5tS2NzmOCVGHTuoHOzWp7BQO5S/jHIeZm7a3OqW1cZ4MYyWXDjVZjLQBjwTJV08NgO+0BP4KP
Sm0dQ4PxGkmR16UBC7UVm57q1NnCXQBcs6CPbN3XD1qcL34eQgujPLvQO5RAWkeIKV6KTe0qprsj
yPPABnySJek+Ttvt8v91k1zGlSPJLiPFbE4StMfIVDC3SyLa4S0WyfhCTIJi/rgFAbbJQ3OklOTZ
lopB5UjTkpYJ62mi0s3Q1rRcNMhdVcPhxE+2nN126Gmv1ax95XGxKSRITzabGP+dvQwRwlPm/Ghz
LTrUDcgvUD4rqQXQQW0U9kbonlHDhwyW+aRpiW6lhU9Ct3Isn5nOlXP0/GY2+3CtO85MBYufuwxp
RthBxaG7Q8+OocLY9uQr+XN7OeGTUrleghZrngrY8hs/WqRF2rFt7ZMcx01Q8yZ1HQtCLLT5WDUG
+lJJtl0b3DgOx8UqosSK2etfTWVcjQFZ3Vl/A466PoSGc9KWqhcw+rztsZivtHa4dsco3cyNuceL
1F1G3FpxRWe9byF5B3p4EERZTjPyGqH69ajpLbtqeRHoLU0iC5qwS6dBtuukCD6sxvJh4IFMIULc
94q2fkMOQnMuZoA1n0zTUccOK7UT5NfCNZ4WoDQBT6Zg1zFMe1y3lyERU2vFH7u5Ffu+SR4bJ9Cf
qQADPBj+dW3J7pJj/HCRu1TmaZ08MtTVz4kzOkd3AQiZw51Bpj1ZndZxrD8g1SikAc0VDGGmHTrY
yygIgwuze5ap0C7MsDoDjLZ2cRMyVShLFm8yefWEJdidcGHYM5axJEI6E8Ndn56LnuFN2BDPFKPs
9UTJlD03inN+q7dtcsiT3muZ6XCyBTuEanbejZMsNjpBXawr6zAgeKcZgTJA8TwVaf1p5D155c4Q
LiwlHJMQ/TaO7t5HsE6aKmMPMrV6rzs4J1CVbNyByq43zbsyItbZtN1tNUY7l7ZjORXqKoXUccez
BTi2ea41lMwpDVOxkSgl3eJzZNmXOq0LJQSTwIHzQad1CCPzkfXVZ4xcBYpJKKgBkLtvSVc9lr17
Nvo3u9QvG8zOwVRlzxboNo5jA+dXs+iZc1cEHZIt2ZvRFqTStJZtP9IO6Y8ShvApUY9ha5F0HhTW
ugK7sm7xl40xHRHwrikOUUAexCJuJqwxLa0mpxSbqKk3BJ7SP50Csp3D8EbF8R0YcmtXWwg9RwwR
aUtD0w7wVld1/WQNTUhYYE/dmZQnrVq0reWpiUPzbgjgIizOGlMnFbkIvzRqOYtD3UbOFw3ToV0h
7auidi+HgIaw6CfjFPXmfABoQn8YtA3UhQBUWVvfj61J/dkm8W64cmcjP/RF8WNI9Y0Qg7zEwiw9
/Rt1SZKx0YNnwajksVyBgsXTtCsbnCVBVl0nblc8Qql8CTxhAM7kGIQAliZzUM7sDN1DaLvYDLmj
OGe/WQHcqXY5XBOTChKVNB1LhmcB4Hzd2sNaHsnD4nAxgQizMHG0zPhR4UVXkaJwULUI1mzen4ll
v/hVfJ2IIt9ODCPgqFb3gs4bIod0DffgEOjM2KgBOPYYEryLu9Go2OnLjEcGJFZ9b/sLVGDCpgAB
ALpMgyR/8lQ7mbjWAVtoMtmOZn1vpZ9ONZhX9NU6ZJbRnLIPIgA8D7pzjXD2QhlRtW3yj1J31bbp
FikNS0lGmYeRj9VMFSRtB2lJH9i/jof2ZQzEQ64sWpAcfdPEvtDwowUATauGeekY0KqmHgIRyYyC
tdFTzQuSFRziqPG9Yeg/OmA+G5mljwhtR7A/PF6yTx5mUqCg5K39FJfnWKb7qhh6vKxUzMGU7tsu
vYotR9/U5SK1QlYC4rlLWFCMhitEsvVSHZdbPY8PA3ipTDU+7hjrvhw6j/n+CweR96CjhJ0bq93q
ctrVTQX6ZoQ3YTC3sMlLH5sInMT4ZC76xqZy332r+DQXsYVtQq+t6YHotd7T2oFNQf3zVcz1XT/n
GNNpr5Qp/Gl4OBGEwC90+lgFO2deCXZHW9e2BRNHyzSviUwr9CraKZMS3SlfMrRVa0hOJQ/NlJWv
6OTfkaxu6wkUqc6b1WvhrGQ+oJHUnPvRFD+yXvsQlXmMXNWe+3GXl8GtTeo5332lcerwcj+GgSaj
cYNO91zCf+euURrcCAYXgdDuQc6461kbt06NSWXoyXIr9S0WnQs0KBidGXChcc9ohUFk7lEiGG3+
lQ1L26dFKuAYX35vfPT6Qw1vrmf4sbVq0N5h45pkhmP2rjXx4SYIaHUHbX5lzKOXzvpwIHK8dj/j
7BZfwktipA3tnVMxMKR10ineVxgF6SKBAhs5HJjUeKNunQHf9ohdq3o+QrLQGfOQw5Enz35q0Wpi
yV4ByPkaNSS8RjYkayTt93akP5uMXhA8mFdWGrN5MyWPQ1Cm2FJC8iOmcQcSZlUEa/QzV6GRrKvy
q7D3cLGjLcHL7+Q1MlKuOqQUs11v3FZVDAA5YDtQ9GmOh+upMYCiJ5yBO0AhmmWir8inBz3RTz0a
5pnG/C50saRJoCwB8m5EddEHQ68T9lAs8pqurQfNea/IpwKgic8saPlfKDXBvtwJOB3lCH2o7paW
rmlv42ygPg2fasu5JR5iO09OeJBteZWjMOn5vrXtMyUNABZYRcUTGIcv7PsjN+GMPIQzOjTAgcUg
BozmuI9AhJsLP2QFF7Xwt75rXouKIkPW/Um6hDA4UXU1YxXZRgNCOBdrvaWVnt6HLL8k0hip/aqr
G1StpLmPT1OEnK9Ygs8jRivMzasaRDbaj11oV14QxEAHLagUyKmBUSaQ/pZBWGcv3jjSEqUTn7Ac
t3n8xXLaMw7eqJZ7IO4GYxeaWE3zCLhWk3KwN3A/d+HsqQFytc9BCBr/ooPr3xrAtTkOGbZx/yXJ
8VjYaIQlUUjHPvA4/rubtuUlWj1WGN/4SvWALIBqetQ6LmKFdBzA0IMrRvytRZ0zAyr4B51p3w7J
tZ1SNvYoTsZhQpIYMLRF0e0F2FIupjHd292+FC7x35yhmjIBr5R0+oaTXoAcQvxAQ4qFMGpbL0lJ
TAqJ4jkVvnltoRSKBlxBrWF8+CUdLvy8Z0P42n6Y8Z8ZdqZ79pQPN7Sx2ro4OWgIrVh+JMxxuyDY
07UZVzYdyMNkQC5kvnN0A6HIrw8V54KC9yTu/Di97EoUsyWvPRcTYqLOeDHM6mbqBrnJ8ZRez8T+
wcw4hLkxH9NZ6RtzgjqH+7oV+n3pBx3lejhsp7F6rYIm20fIC62K+5yy+s3wySnQF61+k18xsq2O
c1S8uoCMcafnOyd0P7HNP8/gTuPYeCcKedrbEywlwX0w9InDCGD2hDXd1LIHHUaLoKhUcmpUdvAv
Gz11buQwn4ZaBWeFtWuD0TX16jLtTmWpbuFDN7fmAvmZ7JrtcO5pkw/WcmRGXEDReVEoF9aPMM2t
I3K50YWen+qCrDUN42Ces5LgPch2hTLVbqRMKTNtPQdoWGZwcNsyXLzyFE+7scLx7TrD7A1Nr7xS
ai7n6eakZG7velzMG43bfWVoS8VkHhekHbkO8gTIF9gEZsd1G6HJb/VyB1TfXSE8zi+HBh9gc+S6
uWtNk3ydXtiaog6JvdHvs0zdseozgWfGocxaP+Sol1eOJaDngfNKfOZURR4dK4MjmI7ga2XCAO1C
+VLzIje9ThNXE5E4CQ2dlZwTdVmiZfajsvdm6kY+k8swafyTFSWPcTMe4yyh4ZSBhAXsQLRGdJ86
DA7HOHuDZLYd+36XTNlthGTdCbW9m9KL6NRYXDkVdCU3XA8WjzaMKZzU7jBtgayBBR7pYecmfBdr
/GpS8xzXcLZ7ZIM1cdY7309vhgKEnc5z4InI+RRBeTGYoQGTOj0oo3gtwIOvHTrVuPMYftuoH2Qr
3m1fDiCzEtoh7TYSpY00vJebsbPBN5bBl5Pkd+nMlKxehuoGpY4a3Uc3jN58RRSOIVDXuSNPRa7H
5Pt0EUoX1hviGwCWxXyaENeZibM0JprAQMlZRUNfg5FwT2ABsKk+ViwU+rkxWNootkG61DpNaYtQ
JxyYF0Mw3Q1mhEsofHUDNLtzksHUDDchgUk7mwKelDTL81HdtpZAjD851nFIcI03YjzrRXWClIg6
B31qx8j413Fy5p+C3YhotG3HMpYgQkLAiJT+fZ4cXZle+x6U51RT9y738bSEp08orVfY4k8FSUeX
emy5J2ZV9UbM1itlQr+fePhvOIbctaUonlsNpVIiHYbSi8yK5JuTCV+G3QQzitbSvtdKnac8ulO1
pt+CpbVYk+vibOgmQCqiRDD758hIM9rGU2Je5wH92pzU9wR6y6OKjYJJDtLsEgHjKszHK83s8nWh
i2rPRKu5Ku3Nv7JhoxZTVCAJx16ZU3Iz+CjiKneyzz7eyM2vL57xp9g2W6fmtUF8G9K0jJ8Dog1u
bNQ4Gto5s7KWYB174xede2wchvWgfsD96xBz5tqbygbJQ2m42xwpLQXmdKwTECUGAz20cME20UJO
YoT6rWUV7es6ITAjgGikR+YhLgnniEeapkaDUG3dFWXpVQCTblRXYZgW487NTPNkFCkhwIPNXDUL
3Htn0jw0vc5N1Y3V1gGQ/Rf5a8Jd7o5/JcsdPv7xm60LmwaKrhtSLkGWlvnT3YNmEUSLgVSXNC8c
NYUlrgs/PMWtFj4pxt70CwPmehkz+RLLzHOdhp9DMyIOijiu62lU0brKOSZpgJE3qKkn1qZ8ukxA
t+ACCnBVdQptKr3D7wjpGb4YStVjSOTMHqN8cxNa/CEb8G9mAWIkId3mgsri1ajzt6YenoEyL2DA
RnpjPVR4d5nkdDJ+GFyBpq8lxy1rLc/Vm243T4W4bzVhbRd54iZAw74yDTZXo5TFXRoHd5zaOfzR
5LkwQh2gFEvfKrLL4AjbKuUMA4xfg6h4aQ0ruyKkQyw/2A2wzMo41Q+I/rHQlZh4yqSBeQeeJmuB
HE1+q1/RT54PY68oRop8WFeck5do5p7pA+TAuQvoUZcUf5kj3+D+ulcKmatLJsLZD6djRvjDvhJk
NytjdFECBy+FGX7Jvne2owMtq0kR2QUL4T2X5Jd/B7KmiZlAXO5BvWiawHYnxGWtU4vVEJrgqyx+
pf13zmRlAEidbCII/K6LAP4716MPzAfkQXEZKgY4wFzfJiLBpq21MOhDGDj4DcTF9x9jbomLzNVv
p9QOf/DiQJR3rKrG8OA3peUNKSyg74D1quj9U9G+EslzKVFA7Qn9inaMcdxXYKuU5BNy1bJGjjA3
W1nycG4CW+pvHeiStVnZZ4OY1kumQOjhZXPFhNzxhlAdkdOpkyhnFNlWk1+HvUTj05lvdjHYFPbM
YqZloEdb/cOYRrFre330euhkN3P9DjH1gvszI7Qgn89SBuXGrRALgBME9VZU4U3W609RESWwXcAb
hYtooV5KZ+Z70C0hZZ4dC92bPjLAbIz6PpmrBTpZNvQhoY+DDal+6CwhSTxeVmOt7uYJKXSiEaJI
y2UlQ10+WA3M+QnNtTeHMBeVMTcHiGb5ddMDjS5xFHu1HesccnuFch/DoG8OjFaCIcEPUCXb78Xv
v/6QH9n887/5+3tRTjV1UvvTX/95X2T857+Xn/nf7/njT/zzHL3X4AW/2l9+1+6zuHzNPpufv+kP
/zK//d+vznttX//wlyWlop1uus96uv1surT9fhXBZ7F85//vF//2+f2v3E/l5z9+ey+6vF3+tSAq
8t/+/aVl0ZOS7NP/+v2//+8vLm/gH7895FH7+fG3/6lf3/62yaL6tf1s/vTjn69N+4/flPV3g/hN
x7aFa0tLWYRbDp/fXxF/V4YhaFKyIRvSEXyFHasN+fXW33Ubp43LT5oOZSkbelN031+Sf7cMg9xl
A1E2Jn1X/vb/Xua/40D/9flxWf5DPKj4KVDcsJXjSItBNB1O5djLq/t9ZWCx5KNa0QrPoWindKvO
xKC0SBnxNZt+v5+nwAEHwBmsz54SM4RyNjjNbdAGyTrtEdqGsrpBgxrsf3c9/9ML+yke/PuFmUrh
NsNxCIvip00nk26mCp+Qd2WkaLwi1e+FlfjXIp2vql7casp5Ijr3VMZ1eGGo5FarAvMvMot/Kpv+
9Rq4Ji41Ezuf/tNrYMJlpVbBnDHPtmbZZqcKKo2uRT067uiN4AwiSrJYMaHJk8Ov3/9/+tXKtZQy
DSoO8FV//Fy6urFMSmF+dZXRi8BHsMEcNO2mWqGnmk59h52kKLsb262iv3jbwvjjhs/7dnVlmrYS
vG0LLeEff3ldaWVjQ7LCtE7W1FT9oBns1YrcKqsmyOHblecvVK+Gl0hzyx8u3AglJKnj3iJe+PWl
WJ6D39cf3y/HkgYFrLM8ED9/DPZsGABReoZrunD2XWheYumbDji1xBnVwY6Z/Q6aQsTpHTEyKHls
5w3un9KZ/+Ku/POn4pqmbhhKF8IB2vBTQHLvJ8mAPBSteCPstUVlvCqzGuRVCJDBIotobk3b043u
QVqY+n99HZa77Xdl2HIZTMewpMP/QQixl0/t/ZXIgYDcX/F/Ctslt9uRVN/mRJpGbbwNoFAOzBgD
+rJFd/nrX/dT2bv8OlqW0Hx4CoXkVvzjr/MD6ZS5jriqCDCBBUPRbGNVvndSf5T9dOEHbvUXSeli
uXw/vUOSkfmlruvYhi6Xy/+7dxj2RLJlI8xgYUzTHpuLQgBIxyU2cpS8KIYCI7ntLSPZDIG8KIyK
I3FBqhd1zdqHYs1Jvb/69VWQ/+Gqw0BHwODwifOifnoW8CLQZGOR8Vxb2ZAVtQbbn+SPLEYmkMfO
PsbMnShEWFaV3FgODWpMno/CMKLbDJXVymXFvC6HuMTOsBwyUybS42QSMwJc3WtiU9+mpVPv+9s4
JZdsYU4h4O2azlN8+6/fjvGnR5tWO6W8o5TDyu9+f/13l7hmcGtVFaPa0u1GupEJEjUrORodo8Rc
OQbMzvE1k6PxBLb2xS1/aIATgOSm4SGC/rk0VXXfko+pQsUQiezVqaJx29pOtTI7+6qypDzTNQMx
xm7D0EMBH9DVo+sm4V6mRHEFRQeWRwvgl4HFQh88O2fCPPGZMH379Zs1/7S5WdxDrByWDsbPsdyf
nphumugGTWkHcpgDWhnkM43arNjOjJxRpan8ZVz+21zhCAEccnqrVVQfRzk/fhNXRrzOm8aS9nHK
6Sg4qXNvSOhiSX6sg2c5VmLnziGkWGQBuo2LowISJQt5r016d1n3RKikGTlekRv4njXAt11KUM47
/kpEEzzgpom3YU5i8aSIXgrLIcTqmaBDnN34QdTTxxyRdJEUxXOnR5cZ4Q5/cTs4Pz9wFh4p1zJo
DEhwFN8X8Hd3A5EvcOsI8qZKbXpEefa0+X43tFsAVQDzATjP64FFFPzFc/Xzqdqw+dWGySpjcvhf
/vzjs47fMYBLVtMGUjDn4ylEM6Vf0SmA3uZrZ1q/4abFGbBLZmS5YoJ8myXgY8PGcpAyBJ3XqtTd
adjMvb60zE1h2fNJhSUKY+LbL+nIYxeTGfDGzNlnFmOgiqKuhU56OYnhwVJQ6ONqsW1oRFPmBdIc
MhNNxObZYeis5FQ67CaxQ/I0TubJa2Vl/sUN+uedzaK2E47iiYSjRJ3zx4tA18aKsNzB6hNGf467
OwE7eBWZgFrp1enr2eVcYKslKN6B5Z/jCPCaLC23bIKJ9+unRfxpwbcMykDXlHQ7TI5TPy34jWMP
4CjIw4yB1DCjSG/9NK+u023ePGEOCmCvJAQLd0iR0aJ/+rJMDioMXpjIYlBBW42XC5GGQuzTw8v4
i633T+uwBXRdUJD8X/LObLttLcuyP1SIgeageyUJgK1IqrPlFwzLstH3B+3X54QcFfemI0fGqOd6
uLqyRJEgCJxm77XmYqXK9WquR/+3S5WIDJDruUt13chBOBBeCVU2QxrbxrvBJbnnfz8bzr8PlJwI
U7PWNRDqCOePjybM8wr2PoMwlvlrnSgHeFz2PaKdfwcuk2xjCAzbgaDtYwpMcZVV9t5gdPZu1Ig4
NxBtmXGf7QfHfk1QdRQFcszZ0JoLaiCZV5dY0etLg7cyrvr2koT04VjXfS1lFfpdlArPHOFGLuT0
HucFIKLpjOsUFF3GnpEabNGDSVEt5hK6j8l0CEORvRqURVpByxEle3gddetRtvlEUH1rQatArcb0
srwUE+ousyMJOk0swUSWnCVS7bey85kFBWXkIjpMhluvxtImEHP0AF2SZkSip3swBfWbjd3YjaP5
pk3jORnq8kmoqAlkXAVGxndSK9F46i+2NaH7tvX+iWkfYVCqDk+WICC8JJz9rNo5cE4RFWhn6OWv
+CmmLk9GcQ22BH4TmPvpP3ysuv5vI54QQjPYNxGaoup/jnggDJUFPBbi1TZTfKseccDhTfUyxc63
sLEjX3Wio+3WXQBDBmFaqFvbtXjSLYruQxuBfgmJa0teA4g9G+xhmFXlTZoi/kFMRlrirSH5YrgB
MHL/QyVO//fhWqAgZcgQLEBZka1v7m/3AJIlxL5aQqIoDMlrXZBEXFBPlkI9a/3qClSd9uCY3Yei
YTUwB1t7wdtg1DmoZZbQa5hGCMS7iY6TRnO1rrUDLgJrG9WEXGP9yw5AuIt9Gn8QZqWcOwfMkjVR
jtYW8Me6s5Z/q777D6Og/j/cagLNhKsaLDWZEv54W/kkG4st5LjDnIyszmkx/G2a1QEM+eZjcjTw
2WDFHZm0L1G8nHM7+1kBJrrSmj+AQEB4CXeUfjamC2XM9G3Sew6pl5dkcL+5vZ5/iTPjvdHjcvu/
DxKQbP79I2H0thw24zRuVaGv29i/fSQFwY34T5mN8qFLD20iy6Bz4MU5erOmkLvm60TECMO3WPaT
OaNGn8lRRUiXeKQSWd34gAfAgM3UPSyaSWiwMN6sKW33mpM+OJKuJaJ/ghEIrWd9OYpt2YdPFAbp
9AnlPa0QSBJxQcTlHF1L/HPbcZp31Ktv0XpruylZIGpG7N+Ub+tk/hlZyhEvREggB1DY7JczpcYG
OwH05+ZVjFhRSS4FNeK+L22kwOrRP5LCScmEMQaMbs0viDaQ4OKI5V4of6Z6tbc1lZpUCGrbXU28
hJaIoSGFpiKiYemucYMxrioza9eiIuWqdDThK8Jx9uZQfnEKsAWZ5WR7WNmg+Dr3YvcqTZhwm/bg
Hfp0djiN5b1X8G3MgjTdWIXFIEg5ZE33K1KajOxk09xVI2dxpE7axc/5Au437NNz12usvGoEWgU+
NmLsYEZZELrzt1mJShwxzw229QcDdq+UCr4r/LhCF8gIWoYemRFspkzN4s21q6DiM9xN4VRvS4jr
SM4tzAWsbFZWcFcQZJ7OcGSVigB1itxT1x3Lyk58faYeLIi6141G25layKG25gdsDz5s+iY2tC76
r9maoDUkoIGZPZRq9rgRUR1oGiZDtSMGaJn3ObHw2WDUx0Hv94tJpHEIrs2MrHZv9eiVRc8wKmLy
oU3MLs2Mfjx1aU1pBVKuZ2YQ4YeOnQckvR86FSN0WUMLGw1n6xbVI8/zAEvL3RDAgC8/e7P3iVl+
FClmT0dFKEaW5xGKIMkm5Xhh+y/8NFJ+kaSJDghZ9YoEzyhc4WlwdpXJspEuH3j2AhtI3ZAnpybA
baVr+DX6IZTd0oPYLve0XUONLNVkLPzp00k3Wki2zfI8RazeLARpMJFnfUw8e6BnP7aPrkFWVKYP
v5R5ehqb4SRS2uD54jw6MTRpJHM66/blOybvcI+Q6RVW4b0Q+uzFYdsj8VkOQ7zcW1Uh8yFJ3N2o
F8cKQ/vAeoxW4BAHfTh8G2cUNZR/Uq9CzKsCutnD+yeJIDlVKdbrEfEr3UN60CSS0tVFZWJ1VSBi
oNNNTEQvzdxtMans2EtsziTCbYAw69tOTtm5Hgg3iGkeoVunMUIfNkdVQQiA/pRFSJSyVWy5Pgkq
h3jfUoDeufWI5S/DUSE0JaDCnJ0R6NkP7foFuNDTPKhf7YgsEXvU+ysG0dKcd82Mr0Um2jsULFwF
1i8Epnhi6xRVCtaeSPTNpp8y8MrMEG21sIJBq8/Im6zpx1utb2jS2G6wdGwYtcIggExH8o/cWG7U
EsvG5F6cmIUpuQlpb/yiQA5vW2GahKZTRfUaTo33MMELVsCYMfU72Bq0x5K4j65HLk+8pgHBfte2
QMrcof7SLyXJCSsswgqbH6Q85OwBuPM6wuWgaCUxMA+L26QxBmx6MecPZOhhobi9iWwXFgOtajks
KEU7PiVL7kKWFNjNcb11i7EZ2vCod8z0GHCJIBiS75Ppvoy1gsWuNmtuwVInZUOL9ugUnv0qhoEN
MARJ6VQYvtNLbJjyVSn1D7vonuVM3UkkDnr4psFDGyHER6eN60YD5E/gwRbp7AwPgyv5QS9wqmOi
R7xd95g/lWg/NHDobWVlHVBQKDuKaoJEkLrBIOlCX9q0N+Kj0KgPETcTHW4XIyqQfiQtBrR+haVo
7nIKjB4XKFKkI20GFKlwr2bUCdg1UX9H2is4APSkNKRs9GObvImTXT7bV/g6byB0vELJfETdJ7ZH
q2lrqlAFwJsbaH0tZvnFrGplS0fpno7mQwqJjx57uWs4vK0hBOmyTBFNV59on711zsC6pOrajZ4V
HtSsb4mK9yhzZ5D2oGtmFTawJspA75YnzK0IGBwyuLouh+Lwo7WHmeBu9N+1NXm5LmHtgbRVJD58
rSDljYwlEh/JGQ6XU2XVv0yYmWiOv0RQBlBgIRGYEwtc8KJdwgG5MVxP3Ho5kgQVQ6TEd50olO5W
ikGWyXs+IJ5KwvSn3ocftdVJf2jvxuzOeJli+GUDxzs5u7hEiwCrYM1ByqnL9GcbtPcOyFrp2cvN
kvZrF6K/TFi8eW1bYA9H/A/9kgboZCqcU3x5IzlcWyT1uG43TlJ+iwrqApXZJrRvJM41ckGCqBhY
FEMAYLyxL0oL7aZBAj4uK5RFVg/YPL91agaqfYFUOFrDpjNhT2Sjth06C7AipEH6sa9VcTek8V4j
B3Vmmvx2ig0EhhYism2WlNARIJtME/Hx6OR9QyNHTMXFZNQG0mOnAltot3vCah7QZb7OAFI34osF
sxWL3tM0oW9KCpzeSfG1o1bA9W/DCOmSs9sTd21oOdAEkDVCJ8E20n466VJsJqN/Rimx02v9hjkp
wTUgPFAUiAbb1aXmIAKVPHHoElVBiU+o2TGT037iwtFGm7mMtInVwUAL8ZPHty0NXsdwf+bs6yc7
Zo+F/mzQq9VRxZBjYj3UQfiBgsYTjqqf+6lh7BR8qGWtQKvMzqjO8KtFmGIKkGUhqe3b1oQ0Hn7F
E0K8lPq6PiLTp47oTnhYsau+mVrCsvo4rA7GCTOdspgwXUmRr0YiaDVJDzCv0OWh0fKidT5qx6ex
d3+YEY1EvU+v0cD8pz3ZtMiZNTXiiKr0regWhEPEHu3auTxkSATFIl8nQHp2jnh8LJcfbY8fITH7
L+HR7ZVDZor3iaQ3qFU6IUaZFlj9eJ5Mh+zVDGWXU4SXWvziIvlGqi358ClGGUyH/iyEAjc75RxX
/bYxuz2es3CX9NNdSAEfF3OaoGO6qLG7Y0r8sRJelaxAtwMnBlLEi1127FkLvUVrPOEidK0H3Uid
0+cX6TgvndCK4PNfXYwbxQDQvYtrazlacaoeu2hFiGZ2BBYQe1VaLUcGZ5PIpqiJ/IYewGa2cg1E
X/dMd0Y5l8mq254pBct1KYiOP9I1M4iwyI0mPqjeJJXH0kO0vICUZtt6VjlP294BYJS6e2u2pmsD
w8cczwjbWOZEX1kN/dK0NVmuaIq9ATMDDKA+kONI6skczQ55HXoMgGLKvZAl+CWU9hvOKe5T9rFe
amC6q1riXk3opewlQTwOLH7i0iyQeeh+ojBSVb1RIGOwvZTAM7/QR4VkkSvYpe+uk9mnVjGAMDb2
Txm1DsKOpTi6TW3u0wwT3cIC0MumbT3hOgWMgqxPT8SRPEjbV1L7CQ/7cHZeJ/g3F6tInjpztp6a
BWVbhEJyy2z6zUTrHdhyL1LNuBkxiW+hRtRKA3YO5Rcy5ML2MfyvprzinBZWeVG6Arhny+a7sUYL
p4B8AOJNkKoYvSR18pMxI84csKhkYw/YhFfL6I9CqAKvX0l00fjSHWyNbg43jroodlvCza0D9t51
kz1SULVTi5CG5ipiLm6URK0fEZUaKL1GckB0j9zpZzeN9rl3l+lZ7/pom9roy5o+h15bqeexS1hR
R/xcVasY4Rnu4pgpmeyD9L5G7mxbAmTvsoDp5urPtXSRfaGHf24JgiO1bvxu5fFJHYlHxgX0Llpg
SaDCgijMnC+zNFehO+Pkolb7Yo7DB3fel/EyHMfecbwlbYlVJ94gKUK0IQ3yH+oYmHaTWJ51f3YH
/djPFRpYocV7g13UFjhbFUwM8GZUhtuhbL9pukJej1G86BUbHeIf36KVRWMlzaau07dUg5ndWZgO
MxBqSLhjkqDBWcWprL0MdxZU4UR4VrccHKt0kKKnTH0jnoxoeAu7/OTg7mL3wuynwpAvWyxmudr8
ypDFdHXeefiYyY1e09zGeTzEZHUFIzaQVywQeaaNO0M9FJOi7cEazi9RPa8pneMeJ11+cNeLWVaU
TaMC3OFAhXK10VQbg8i2Oz3Ynjkk/I5VybkCOiOprbb6Q6TrbON0fBOqBmy5H/ZUWCfWnzUZ5BM2
fKRQyWFs2PGHMUKbWIMqgH/U16AI7Ww1Qh88L8aRS/4uRks7dIbIApQo3bNCni15YG7/YTaOrxNO
zcUgWWLEAyMj49RjyorYt+JJo3Afmacxwl1nW+A2IyOJb1ZtJF7ah9ajLQ2ahshMmarG8mSp6K+U
3kZ51bbBEBqaN5Zp4TcN28C2wpXt1on2jI4nqO2C7FcTU2SFqvKxxHxPsqh6rBsI6Czc3G8GW4+l
WL7nboT8VWkwKOf9nnh4+dah82wdgqur6tpVhTwWPcwaUsXkM3tPr4DndCzM6IphHXesZUEBwQLM
TchyaHD1yzxU1wJzx5nalrjF9mloCnWrtlV6X6rZ9nJp41tJkhdLEH85mtlZgYzj6xOoBgQzl6bB
/NfVS+5nUyU3Fq/l4zk19nMGP/6DokV7FlNyVLvBIvbAqnCw5cRUskiDnuwQb4Lm/k7Y3sVBsOs1
A275KZP6hZx5TB7YUc+0whDWGygEdfxit2XpnvqZnRLWXzaySXqixWFv64wkogSngRRltkek/8j5
i+8pTqmdrS+9j+9fXPpJ/Uht2i7ES6jbwnaTl6pPkxeCer+jFIooh6gzXEVzL+UcPhXD9IMlc/1Y
os/wR5vwB+xf0UHDLbybdZFdsIPmF4JlK08bMmylsL6PwkDlO1c4EJoCHmjooN4FfPibi2yW4aWJ
piIoiXUKygjjfxQzBHQVczGoA1YWhHIBi8uISE2S9DpCIdrKujvYpuLeZis+z7FkpdCWBtiDlCDR
2Nwp7QgAb5id77DIIHcSxNdJCwBPB35zfS7g306y07E9XIn3wFJtWmvgbwJBwKgedAUUaqGjHkR0
lx4A2h0bV/ReX+f0RuN1e2yiYedpLWquthE4zKbemMneG5PxUQq2O52hKOc5Kn6gSHlMzXS4zuSa
6tk5i4U8ssl9ryrKPP3YuYTf2uPB5JQzyIwC8MqsF7dyEZUPgj/fz+gVsh4XRTY7xt5N6gZkH1Y5
XTAFCoi+jI8YMLtan/ZWqT1WjWO/ZIlRB6C42UvM9TVvTOvYEz5zXozvFaBMvyJBlfhqh3xh5Low
yFlftYO2R5YKUacU7Y3VlorSmQKOE7UtBBaYChXLlHMWkRuH75zbcIhZisiSXqUgfjM2I6bTyrzH
Nhq9sUDFWegQyOOhwoXdG+HWFMSwSEbAU6Poo9fHeCNUZpjAsrV39uWYR/rY8h055X7d00oSIBKQ
fW4Jz4IylvfPnW5XJMIP5teZGqLvustLYunyZGtSnkoUeIfaHKaztKFcFgZ3KtVrLFJcIh3M4GsU
UyBMWKf7hmxom1ZG/iab5QP9XrTRFMYl3XDH29yX4y1BQnga0/TZTQ4RdJhHu+nlPjeJb5jNHq5w
2Y+eazvuzdXlI8m0TF/TkHiuwpRWVyPj9dSIACwh67H0tkzfJqm/gE8YdrFWv6d2n13sZUP4HoxM
ZSHPyp38dCrTB1KkSXtIFOrfRYoFb1KHgzUXgIajuQORZi0+QI3J10ZCrSm+nxtDzc6f31VivksL
sVEULsXFWkF3CACZHhycgIvpAghtqdOndpScBpyvxnoPSHPsLuWXBpeYmyTwFxwTJGfXGPtowoqf
sG7bmmpxDA23vJXY6XyzbnmPXOTM5MmhT5b64lajX01fqIaf234ewT/HYIYSvcU7la+7eVc5KiOj
Oe5zlmvL4kD+NMi0NjVqbtrsmQYW7nrIIsqgkbale4kcesb26WQOhmczfq8/lXnUMgzFhYIC5ett
UPRjhI35A8RyoLM6WdIyPgxgpBi2sWM3ZC25jnyuWHZPEMU9qyFOQp+dbkfIe0bEAbSuLFS0m5FY
cJKc5LxoKSpZzGGsvI5VzfkvzZjMVMu9NiZZmmldVwdzTimH6GKilI7xKR1YGkOdwUKJjvVRRQU/
EGjzLIbniLv/ZnVuep87fFJjm6YvCgILazE+HOF0Hu2hdjN2ooACGLPVpF+xS1wgk4jvmtd5ghUW
4clRYyeoavEomPOeIcns+x7VvgtTdKsCorqaKpyAGjyNtnQmGlpjP5J+dbZXXxmub+M2ELy2GeAY
AI1R/HrUyX1gbPFtwVvUZ5c9G+iqwJ1d47EcXiZFxue0B4HDXvlFaWqWUNoyHixihxV+5ks9RslU
NHc6OR9squHMtriQWqI6OxF+KQ3rXGQCEgr9Tt/5bPENanQqM00Ar1QDmbCqqBJCUZvFVYiYOJeq
NJ4rFZN90pXhMc+JqwRYHp+GRSangs0iFw8WxKwTQDXcH0OovNp5Hx6KkTC0shHLVUQklLWTeers
GZXBBCHKFdIHNsHOehzy0wCQ+0Q4xFWF5nasejE9LGQy7ZVOPmYZ/qkc3o6Wl+zKS3IzUqgEOHpp
1s5DqO0B8oU7SjWWX6tEDiCdkjDK4le3NCGAsaPl6kggBsy9cp3XTJix7I07K9tXoXdnHTcTKRCk
QyBpugEinzY8fcRtAwCMMppyaJc18qsb4guBLVI+zYS/y7lQAtWR5kE0BFGMpmXtJjKe0KyP4pjF
tRNAePw+hku2A8ww3pRhlEHqZCmm7e6m94KrctLVK034I7vU6ApI/Eec9/mJ1eN8Z6Iv73A6MFbe
ksT6asH8oHIjqOGXajCabngoY/VtGFkj5KLW2RjSrjWEa+7rihY3vk95bUoqVRiskYKzaKDSW6DG
iaJ4owvQiZSBj/SkF5BgRRwoaSLIr8zvq7p0J5aGMglJn+umNyYvbYfhgYhUlKB8RjR6NZ2KxNIf
9RPBEfGBele6sx1De5wn/PtkjCC8K29G9THKknkq1TFEtdoVpnZ4Wtr4e8fuLpBYizcxrEpvQF6+
w8CKFKNX25t0rO8VXpy94+Z9YLJo9IY2ex3XiUJZKCyzAg1RbD+F9qXHmEUkDH3s2CLkZP2y1n/8
tDabIyymO7AE9zABXDq40jhM1P7wOQunPn5+GUiNxW42aptKFUNAiwK84jz8UlmL0DpJfsjW1rH5
leOTpUWN30IeIeCndE/ISBuWbPbwFNLrpruRJT9MTkPbJOOvcopurZtVb2pLf7UUmryNK6AvzIhl
iKdxfJhK1djZlrBfq1J5B0PIa9LLcWyTeg/11Z5OyIsJyNwD2qlelpXYUYUpFTAp5T1cTLmtKcWA
JE+x1HDEpIIFbNrEdwBt8VZMY/84ZImL7xI63ZRE4kx8oPB0k0aUWGmleDi6j5bm3eefG0b4wp4i
/uoYc7Vj0T1coabY+1yLnH3CzXP9/MXnQ6I4fu0/XxOLryIN+UGVG+gJJtdnPHzCc0SNmXt9YcMZ
XF9wuz9+HtbnAZpxGnyeJcB6J4rt4ze70OR2RIh+/3yLRdI1x8+3HVcQgEnp0V8gceKlsTrxs828
zyNez5u7nsBZ9MbObPLpAUXUfMjTothbaiNvnyc/s+fqbf1ciU9jK0++LxCF8+8vlLHODDBZv2HL
P52n9Ys9Tx8FRkg/btd9wOcDP3/x1598fuc0pOVWGNV/P+TzCX4/1+ej/3rCz0cPzBY4Xk9/PdPn
d397jc+H4X6zN9ZCjM7vp/rjNX8/vFpINatb++mvJ8Mk+M/39OfbSW0SoXq7O/yPR7W+4d9/QR0z
hUpXUmf916mo3ZRT89dzfz5F1g35UVNq74+ffx7q39/P5yHl+jejdMvgz8P626ONSV1papgDf7/b
z4/nX+/n9zP+9U5XzRKhmufk82P76+d/HI0du+DfOhNqwr/ezt8O7q+/w1HPIoUe+l8/+vzuz89T
onDZ/Z9UWLkolYgl8jzExww950NDG47B3yvsKnkW42Mx2NCO6Y/vs5aqiFRGDPnrP2Pyj9t5Gvcj
+MvOZoFMwZy0s9I8m+y8Sb5Rm2veDcsxiimyVgNO/c+G/j8NBbffWtM//A1//PP/S7sDkClB+eBv
6ofVUvHfLA8n/B1D9XeTw7/+6LfRQdf+gVZ/dRhaGBMEmsv/a3TQ1X+g8UNoaDDNO2ui8r+MDsL4
h04HAWm3ifpDs11kXf80Oojfz8fvVAcJum6I/yejg/0p7fmbuhjNNFJ+OhkITwEGIiL771INOdTQ
VoWgVVY4P4015qZoO4ZEtX7p9fuQLs3HUhAERK1XJHV7ZGk/3yMnYz2Rw9RErbjvcoxWUk19VRnQ
eTfdhZ6lsk0ngwSNMumCrl3eC+6BV5vxXc0KoC/5obGB/HWr0/Fi5pn1rSj0y4AHnfuvAfoEs3jj
Wyw6tYiCKNREOjXqF7MI83M6utHBRhbGCep9Oeiwjhoero+Gp+RtvC87Fp7C0dOHzy8Z+yT6GVnQ
xVQlJkOhkSyX4oWSn1QG4pduKnQIgh7YYWiufodKpu3cJo13OtpUXjbuA+GMnpWSu4bLQNHCJ+qY
8VVz3MhT+urKBsTdpfAywXqQrkpPZaJlTimGPwJw3lAenBObbM2cJvrUhkEhU+o7jnnSuV+vEMvQ
yLcE4JJbCoEAhZULVxLlCwHWI9sTubBmAfMLjYoe7sguVoZsDyjabWf0f1RUxc+p7jzkUVrgDLAl
Qqe3PHo5X2mfWZSfWG0CfYCwY0sN1EyUvI5YFhEnhiv+vTngLFGpWY2tZ5FJSazaSelzvxrq1663
LhnY4Mgif4p+tUY4qPuADP1M/9Y+pNNII5HLxyzJo9JciqoRMB/LMuiN2hJpZJ7gzUaJzwq67qlO
rwbhlkZ1qvQokqpsuxgjsIDCaAPIrjRR6QqLARKEKshzXiCp1GP1ZHRPuk0xqM4w6Gma/CYaoKrS
8PAkwm+08/tchXejF1/LrIpJYCCKi037Ji8ew348hvjBUaaJF/ICVa8SaHq6mNCEFviWFtNfKhz7
zYjAxhs12LMwg0elztvZHu8yeWwAohA3sQc6vlsxCbUee6qRw8aY/MxoAvTSO3NAG4Zfe07cQ4Je
tcmab2U0PWVJcUyT8tBV1U3JL5iLr23TXl2zBonh7BTK9t2sBlXo7Cs7P+ICfHBaJ1j6kvnSYLcs
rnGt7fL8WVWboIAAXh6HpABxB+AJLJigFpwvHR2Nyh/yc0zSMRhVeubP4fDezlAohAygRnq99TVW
wT+tQVeVg4vZ8Ax72bPDxdKJGoOCv6XByWnjxyEuLw64QfAqgVVpAVWxL+bEorLC5AGEwWGpHCYp
bTX3mKTcyFjdQ8qkdNphLro0DWi+LvopCqmoD1Bd8vHA9uaQJw5C+elFpQFkVu5DlOmnFcoJuHpX
dxP4EOdQGWmQQ5cSELzAVviWjsZA5fUgpQzxt6kYWT+ZfsnHgMwzmMnUc4oZBUhzcufBSxKq6MN+
/VERIQmGfD6AudIwkmpdvdc5W3QMt1b7OgOZdyzT50X3JHJtEyN+wEZ6Rl95X39e6OZVU5L7LNwD
4mvf0d96ffYNciR1iH0tHv/1/0WHoL2ujilmTZ1NFMkQ3zXKAzXI5IRd3rqxwv6i2zV+eXenpwiH
dHXXILvnbgpiDPeZtcHG4lEqUxDVbhptonNKltAYBlEyHwzCE9ZPupqwtMTV3l9PRwoXus/tvWvQ
/cjMm3Ws85qaYnnJVD6MOX6QNBw0rj17IG0PGgSRrCq4nqnyekR5afbNrBM+WRoAi/l1PUrLGZ6W
HnTJCouAIiIWg35zgsfwoDTuT7CDmyUG+zUVF8M8NBS7yEQ4xpN9MN4HIWm+Z0e7xBDn2k9p3O2S
mfwztBqCepLrolTQh9eE6I9WWfaGjUA99/siPTsaRySLA/lM3lTANaZvKwrrrCCRk0obCGwm9qpH
QFOFT5OWArc3kon1NOk1mT7LpbQGb8GRwbbhEMFbp0e7zYRFIjwRvjyLkdytRL6tl/J6zo0JsVx9
s8XjBFDKHGOPZK+09JtVkkGgXugGYOEDvH/XTAM1w4YGOQah3sUlJpMOlakQ8IaV+B7Ba49PMNB8
aHbnZShuc5LdQadfFSMOlrbaRzFW2Pm9ggM9LkTeEymCdDhywkBt8oMYFCJv6YugMhhIcaQPtsWT
vf7YbgovzJ29kY7gmiJPTnPQ68qF/7Z00mA4EjHCoV4aBgvu5Q5WU1HrnuUsQZgoXh0tX+bJwLOt
bNd/9wlELmZrhcQGLoRDBQSm4n6MCF4vq5wC5ozY5Ux7cWujnLFTgsL5tZYJ8htHbv01dlUJcpnc
2nB8Ai59RV8eDtleL61zl1tn2Go71y0gVmAAwzdAFoWVz0dFdYOsmX44FCVpLT+Yo36NtejVSIuL
m4GPteP2sYu2E+TXmEJ4R/DmelHFM7JclwAIvX8h2PIYZtaZ9NIDJvmdaYGDriYa9/BJ7SYYDMbp
zDmKhZip0HzXFDbD1PkuimqdDYtxk5Od11+aFuz9rODJK25h1Z27bnpWq5lWcY+cj7KET62cMuW7
0lAVlRh97Om2PDi9/mWsKNE4tGvDxzITb4oW36s4u8mifovQ7Ywj646czIplrXR0wmesO4odzRdP
yZbL4jQBNeVXtXIeY3XejSjXSnbXiwYgAduPOz+2E0l0ZIHNj7bLx6kqnrMoHqI2qusfimSQhZ08
ORu3qD3aPewotk21Sj2CSKxYSa8T0IA71kAUR8OFipXpTzrdt4GPJFf3KvEetHVo2pUH8D3HMdWv
7TIeRjRQhN/RTWegdhT0aAQhVDWb8GWXxQszz+jJa6fnO4Wbuk4BQJlDtyugD2Wa4RHXstW3uuMi
k3b2rtQudsNAlIfH2WTH3juHTjP8ZG9CR1mLlOvITHeI8gYgJN5SBfgth+pPIup6BnTpUKgptz10
r6HItuNwJxd016YULVk0WPDmpogMr8be6C1JlimKNdfdTvDE1p/HVrodZHQoQogyAIVo6UwTEnDr
rHU/+7LedDTi6S9765XjnEP3o6ZrtH4K+D7XW3NrAn6BFfZzPRhoZacUECCxBP1VhegXl/tmmi8d
EVFAdR/LWSl2mZt9bd/jvLhlBqXhZoGn7HbPZs5z1vZmrCQAQfmix8qdCsoZ2JlpQWVmMIg1N0jy
BQlGt52IOYp+rtd3UWa3YqivSx9/CcmXK8hqFgopXPPd7pPHzO0eU8d8j9sAoNNDWM9HY3BPKyQu
SYuj5kbnwQrMxT7YYRzU2eQ3Gp3yFFFfgsiEwlUB8guf4hUHFCtxdJbmT5oTO/rgmsEcD0QUjsFL
CNCJoCfA1vKhigCOaOm5nF8XC/Wjnu2SJPI0fUYy2wT9QgcoGp7MiDnYis5SmzFViG2b+Ok1dTaF
+UVLhscGMZEcP2ATb1IWgSiaa9Yimtl7VNbPcSXPPXglGF6Q8h+YZTNimzvduBqzDGYOmZar0iyX
KjfPFKB2ZZnf0lKeuRvBkk1U5qbdpgVUuQ4QS4kmtpgOihRnkcrApSTW9sseZCdy053u1nsFiWWs
IYLYpPCpF2LP1AZbyEwBscm/Kpa9t0uGz1mFaBg9hiBCiedpDAc3h3PO4PWAinvWLIOckDiYFRfG
8FWOw7U07J9WO1FgKt/npEarw7oMsduUah9T+bWR1U3YXIlxXVwU0ssiXVx1hebFZBF0l9hB0tfb
MO1+dC4SHJMVxphSeM4OuEa3uF199B0kOpYnUY4HdXGflYSTwAqfXgT9lCiQixLMuvTsgpnRMP1+
mC6KyyoVsRcXpGzGrZxIyTaUx2HOdqIwfS2MXm2cDXQvoht6zF1fdz8EHBEceIbePIKAeTOj+MWp
XrTZfbJKX1jkkNv2qubrX3CfoQaB0EDWMr9uYXuzqB0e1omw6LqXcEfm1NYEZNX34Usr+YvJems6
6w2YCAb67OscRc/12D2FTvRAh7MFtmvL8qtRFbfB/Eb03jlposd4UT+i8Tm29KPljtwK4atpRK96
Ub5TLcRhA8HTJWiAJuvT+gvKmQSTbmuM6Fl8jLoJ89b8Uv4Xe2ey28iyZdlfqR+wCzfzfspeFElR
orrQxKGQFN735u3X5/L7Xla+TCCBykENCqjRxYWCEul0Nzt2zt5r+w8JPB0VZ1cjyd/NaLrVRP5o
wgEGDgwk/CW9d+FqvSRDfpUQatGePhXeeJvc8aFQf6ZSvIAvmpvH+g0X9sdQp7/BC++rxAaAlJ97
g0cmDZ+XnWt5n8un8I15bQv7uLytAQSOE/70nCyE7p/rZHik4n2ykRqPFsh3XlYY3cvysnQKXvSE
nl205ynhuxwM0iWsX5mfXkNuoqB3fkX2/GYO+omK+b3KmpuXBPcFQ0v8pMDEhrugxnfZ6hd31C9x
VFyJvKNihZhdi0dn0Lc+za6lKX8bk76Bu1XReF9AEokKcJLdM5ybN+XVFwiV13kJWE5PnZ0ckJ6/
MQC5KcoIfA5U0l+aE2Dalx8EFQP6QnBpvxMOvBW53Bejd3Pt/hi72W/faklq3tZLGElj/+LofCta
8ZKHTGy763JTWFnwknjer+VrFHn3PI/jY6NqTjHXyYKcrFze3Pi4vAXbFS89IJiq+Uyt4IBi89Z3
zoWn+QUk05MDgToeC2KR8W3xM1SU7KqASLL+CTXk1W3CJ3PixqrUQ0hAZt0kV91+Vco5M4O4s+zh
BnH4F3j6jzkKABShBwqc7B1JAiGH8ak3ic22hhcIX9Bnwie3BOdVn6OgvcQdKDTXu2WAi1Qn3wCj
n0NxFoTHga7ZLG+8y8UtqYOzjMPX5UNlEXxt+RFV4WnwnvIpuTZ5+Jro/DjE3Q09ZiXlfZX7t79/
P9xYRuOuUi8tX+TyJRNrvW684Sq5s8e5vQzul0jM8/KnaP1fqlBeZ0TBaOderKK7SP8t6nnuB31x
DTYWI3xq2vxa6vApH+xz04WrpvjHbVN7wU077cUaxaPXDE+CTzBifb9kl7AAMMznNdz6rmAAxLHq
1/JP8SRdhS1eDMIPHD0edRs9VXl0NeDAZO1wQkjjTKz0Dmyq1sNgHJcbJQsm3S9+e+Xo4Hn6PPkP
ywdDa7QOr0tpak4PxldaNS9sEkO2C6vsOEQ0M4KHVL+XaMB4ygDd0+m5LV/AGIUvCCwqVz9Jx1il
ub3PQo53kvfYu5dOikc3828KG2kU8b5M5+Kybo3R9JbyRIrEOUUZpXZBqkxoXE2nO8/JNkiNt5wH
dDC4G1hBG+uyyBFTHTzipn4ZqAxq2d48zz1xb94h2FwvN99yRxl1eGls/ZoM0dPyRDFju/pnWZS/
AoS3szxWDJad4OYbPDBZdlX98La8+2nCboSJcDblw/LzaPZuYS7fRqu82MU1q/ie8JUskayeHt4K
b36DGQGEJ7ukkf9iSuM6MYVcDFea/KvcHG/IeZ4Jub82YnrzTIBKo72tY66CTMXHZEzjqq03LhJH
CwXP8pTOanojWucpCQiWY6QvmM/oP03mP85V9K5RWAZXbWEijDRxxSkRZ+3HoI39sjuY428pg3PB
r1C0XiTQ6oXxjszrHKJiHUnxmj3jKmr9srwn1KG/LKiDS2fGc+sXVKy35TMud3YX023yp+PyrNpI
7nSqjkXr8jmHl3ZiywQoDxj9VnjOhQjME4itGux1y62dcIubY3ptx/xa6/xsNeZG05QiIYt7QL4t
Vzdyh6vt5+9V2b1ov/mwhoGmUfr3/9O0mVdUwpD76re4ac5wVw5R+j7T2GHTI6DECc7GuFfiu03I
NKQ2jwsO2G548dLySgwE++VUfS2QvEyqe1f7yNDK6oHG6QGjOYrbBxk126BBAEmBCvV5o3uG7Kyo
+EPWfz8BabS3LFqeaY/2JzoZ6rVMua2pB5ebZg6jfc6ZN61NPBX+s+VRV6vp3g7eGroQuru4Wnzk
HdtCaOyX/3beuEFvs0lzsS16nCARy7eLscrKt0VxhGm+Qji9gr1xN5blVqvyjvCOg4BuvCydJaQy
kVwJ1Nr4RBD3f7o8P1cF+LoZNqywT/hN7mPrYTLjdGXoAiYe+xZYAhBC/rGWvO0uoC5ssQKBD8M1
LfA98a3QEwkvbQraEuOLWYn9nBWHmLl0X5T3ePhoRdMx6u86Qz0UdM+WX8fjt9GhtbEGAsE7MBM8
8NiU92NkXImaPMbVu1nQgXDwtzbksld7i7aTU/2KrOfR4FgfrZfrXNePVgiHv4n3soFUt3gJuOts
2o3L1cJ2geZkPuqFYuY2p4C5H7tUSuLQALZzGO5KlE5eiOahxRej1dZz/efllaxTYT0e+PtVyyUF
HJSgpHOQBOKc2yBI3k6mIEEu3g+q3lQhcDwGo6U5HDA8UXhelmsyEGNhDCVJUohx7ADtcHFMW7HN
+oEwyuA4YmJDn2ZkLKbiiNHiT4BjPSwzZsTpSBRlvheW763RLr6JfgRUlscfmeuM58g9JWl/THRA
U6qDS9Hl9W+VIChPrO4eaBhWDo8gRzrx5L1vO8zasY/TlHuRRn56DzjTWDVJmK0a38XeUcNxLtNq
m1jlsx34P3IGzWW2rbNZouowKD7CrKkPSeLfuiq8tQuQF1B70CK+pOLZ2yRLgRUsN4mBOQMuariu
Tfs5aIcHQuz/dDE5gcVW49dcp/mgVpXFMXcq4Z51GZyAavguFck4swE3DlyAKuOPyXduJA8dlsjb
yD/jSYAkpoE5ONa6NyHBVe5FDwnQvkygFxLeIZ05S4siSPmt0TqyzO+sTf6EHBHC8c7KADrb1yiB
xODONPJaPi4kmnEV5MYbYof3uk/fYoORoq1/eU6dnwc/oLiwb0kqDNKyQQct7pTQFbjNPI++qmmQ
4UzTkACXBwLlF2ePiyBoIFaLGBWW4601QjGtSaRcT9q5LyVWwFDQSACXjSKNq6FNw7tHrrQxId3X
o0MiYsA/SsuUuLniFrewtYWqJ3DAdDSi8csqSJe2I5CM4B72U9BYGKQGHLRJlu+GBNOIjz7XXOSY
uZh6fkimQu71d3XXilUO2HSAhdD44JFyGgpzBHcvsfj2IH5uG0d/Dlb3knrDnqQ5zpccQ1fyxRlA
refB3xsv6iJzEUbb7jOOPnctlN/TpfU3DmGJeJdJfS6nG2CuaIWl7CLb6Vu7cDCtutq39sKONOkR
5lb2zV3prLKJeED2L+WAnyW74U8jpxcxtt6q/lXItIZE3JpkAwNX7LsFRKBJz6X915LrQHzSOYbr
tPKC2vn/s9Sf/xN0nFw84v89Ou70Wbb/OkX9+5//Y4IqDRe2G+5+Exv8omT59wEq2IO/IC8sc0tp
Ub1JRpf/TopTf6EZZRRpMI5VEnzH/x6gSvMvX0qLsavrGTb+dO9/NEBlVsuA9D8GqAScMtb1mOH+
F497GoXF0HSCQebSazD8cnx2wi6FiFPK+iPUKrv0WiVfaaSGSzyI7mwqYWF/J4h8GfeNpIJIQFNL
HmWIHbA0RqZb0Ft/kqRcUvsYjZnrulDR3TjPSKGJlLiLObu1K0vn9nM1ZTxBcVxiFScLBNB6WtM5
D/MxK9YNq/1lVI37ZlQQyY00cTamn/WXOqkZ2Frz8OrYJhuWD/EILYpjUxs2Xvjs93RZAYt3W6BF
AV7WJki/AoAwO4NwkewQykH9ES4sEjbKyTh3GOLp1eTe0zxCUCHNStuvzpzAkgirun21psWJYHeV
dTMj15T7MnUZJlYxs4YKkw+9Fxi2bCBFe0q82iS0jZ7w1ktYyZ189E+GOeI/8QYa/pHnCHqVSUAC
VSK75WQVv9ZjUFOjpcN95tftfU9Y7X1nui0KFCjot8JkGLzuYqakrMgD0OrZC+kdM/zccj1UvYTo
Rue47MrfZspH3g5Oo/fWYPjZOslbZ2fX6J/KtJ8eek/mTy4pbXvfJrdK+UV5EaTE0/tiwLKaFWAP
Ajsr+R6PjXoqvcZ6NQvCb0OfacAKFSHRoJ4Yf7KmLe8jC4dpXym2LkTEx3xgwi3S1Oi2MG44MNgD
nNMgwxoL77x6AhNKJ8tGpIS9EqqM7K0zeJ5kR3dLP/pZDawwyy3GlwB/zJiwpzjvZLERuWX2rJ+F
z+FOlRdtRdOa9RpXvZMb5EGIgVtspT0pd53Rj/sWR0+xk8uIrsp87Np4709RJepdnVkc24WpruHY
tshnm96mBe9U/l03pNaew7b1ujjsr2Wn4g9msfpS19x0vQ0yFCdkEiHBp/fqF8T9rLxRy1dFtso3
X44iBnyC7zIlI4ZwkMLBIZBltu0KjxORq1KgUCYG96tVxsO9nfsuZpE8+srQGbb0WOPg5LodWHjy
HvfLI0DPaDbJcs/yjStQxNqtCi+VQng6+RRiYdZhr1ROJECNN+Q4z7Ud3el4FH8MR8qfep6Q3Ll+
Qo6H3xDNmmfWxaFZu50laRq+FQPUHxxcGtAO0AJOXn5nVfnkra3QJmembCdAYr7NDWESYDoR2P0x
xTjsEIkxq0IS+W14vrgRllk/d6jvT3VDuMQobTJ5hYiJysrmnyjuPOOQzAOcQ3NgJl+2DM+VMO8T
T1pPYqoMYtD7Sq9Dw2A024A6zfjWYGi7yYH8KfmALa/YzPifLlpH8f1AkejunWQIB1ARXvTSolQ+
0KbsD5pYaiRtKMgJeia1bqJjMkUUcJLaK9aDe1ZTO5wnRClrU7XJg0uD/871dbV2+2ZySA7zKxSY
eYPGnHjoa4IDYac7J+rJDQBaPEVxex2iNP3kx/UbFAsCSwxfvuTEjZEoonGuZHXHJVvioYzGY/Bs
8IX5PJgPyiwsZlpe8p6WefRLMYo5tPTnKDXzLDv1VWdDTiBwCASdvJ+kNnY5YSkb3ll/cGw42V7g
TRepaK7a1Cr3ahhR5WN+dU6zSoafaUyC/BYUinFmbs7PLYwv2iWM8TDvhOfZaAgyi4ZRrHsWUSgC
Vfcxto55cSunJhXUYFLke8K5p1fKoMtAd6xJB7h2jCki7oIG8gRZQQxU7Ei2ey1ziVWWG39neuWS
w02KHu1cr2H8owrsXRO6UbfKThUqordCtf2xrVx3XwIN+ImGur+21ZS8QERAmkrFDo456mdaurmU
H3OhWxj2dkO8+TbrHOOQtSWjER+06CaC4FAiqqjlhz9GzFh0jdLeYaF7AF/OHV8VdfWTM+TA/LR0
P2FxgfIdauc+oZw6kamlTEQfSfM4+2Nz17ijvFVzOBywZyUXYeMZqFRovQWj14iVOVrFcwllNwIY
kI+HqZHFzqa5z4FvjiJKybH6PVBQnujo+489bfVV4/KUtGX4jry6pBHSMc0bLbJe3CY/KMaiHyNC
/XCVFTI8N3Nhf+nSU9taaUQIlqjPMmzsgA4Ry1LVN8lXVUXDXQGOfV0GBud0DJG7QtB5yPtpOERT
5r/Qn9B3aNQ14QywR5/tWHpPNY1W9Pm4wUU9+SfKfWNH9qhxISEi3MuyG0Zs/TBRV6lb+vclg8t9
7JK2ErZ98o0hqtn5jRe/SQvwA3kl9c2bLfenVLihVmEb0PcMFsuxYTafWeTgBIGPjZZEFqc5U/25
JAF71w7KOvYIgD1mYJ5zDvvJZPm1QC8ObOW/SHLBjjsvGbNZDBG6jjxOO6yyhPuQQjc9FLlSF8y2
yBFazgCEvjHiJ76eXLbQa9ZOb25SevkbqyKnJJnD9DCMVXSVWmQ/uvRJoQvjGVSXu7j8CrdrQdXb
PX48HYDGigk8eaby74++0VXnqHUwubSgoWUkjaM3NOou5zh9pYWrIF0xR+35Q+tKtREJ47YFqxS1
1Qm4b3jTZiT3lRHN8dqaBZ1nW/ZvLQ/xkzm43LVTspzq617IR3Rhtr1UEtErgCl1lGbZfMY8I/sm
0fOSIp8HdHamptq4IKxw6DWNiVq1DtRRRKKmh9wHd4mIOsSsQX0vPUGkdu/4KUz00bwg7jLXla17
zj4pRFcEN/nJUmNwtBNj/izNmKNjRzczdUrzwwQ1gmotHd4Zc9nXPMqbO0gG0xGuGAiOcqR9xb/s
JTyKRnTHTt2lDWKp+Tsbk014P690VZKlB9JtG/fsuwnetfUcYeiVkSVewzxxv6JapiVdStO72EFS
nFxBOIVAU39ncki0N11Xj/i16qF9iyxYVYiNnUOUiYZBQdiiLQgt2RM4W0JY8BzjPtBdvp8yJZjI
JuYpLB37q+086j7s5+21Zphx73m0+tjZkl+xVtOznnwKlbavvWMZTmhKMjc4uBmjZ05X5nmQfXhs
sPSabFszZl1/9N17BOn4dSwZ4OorJ+8yFwn9Ce00z17HnARvUH8HcKN77wOk2APlwht7WXFHYCxN
6HogIWBlBiIgidzVONBA8abrsR0BhbteYB1MbvUXKqbkNafDv6NNDmYiC53h2uAkQHCC12FQnoi3
TuYVC9egUpugsnS9kZOH3KAh39NM248oC+AUJKFxslNTD9jkumATRnDjHKeM3oiQn95qtCvPxtyb
z7jl4ztlpMSZ1JiOor2fmYStI4kYCVOskQzOFVSLmC+MufncmmuaZ/LZM1KWW8IddkWXf9JxJRDM
8qgvdGhjPy+sJefam5hSzmaPupJfETncSYNCt7XWfVF8ZZPsH93RyxgSpTjAleWdjTZH7wYXJDiV
oeFBjQR30vTB+DsbRfwaE3LBqaJs+27p54lHQ9jJWWvbJ+yntUfGpDY1TT27NukAIk7ol9Sdu7cw
6VRkojPMjUNpwBhAahA7KeA8bTPTQDlEwinJPcB7+mXW2xn4Z0q1DUxvMdkWg5Ovmqgfj6F01KV3
eU4mayRjAwqpfed52DOGwXHQHXStSzgU2cr5lNmPk7Qp0aKBQiwoouSuCtNwO1RhfQ1oa987RdRf
kwTrNIq2rKSTwt8Eio8WPTfN6bW3YQnEo4V5U/CUFd1ELyHJwm2BPfHepEm1zaZcPeZek34qoy9u
HnrgGuqOHneFozWdZa9txDZKpXy0SgxILd2WdYF18tChgngde6chtLbLxIuj0+HO7aQ8A+aY3yea
iJ9zSwdLlzMop2oO9MFDKYqKCT3cg+N39udMoMrBBpLwqKUYv5kVMSzvk+7bG7x+24RJefKy1th7
QodHp5lRUAXIGrZDYENhKoPqjvOKfu4lzEKpsubK0cu9iFnC5uChmLc5tfbebkJM2QFMjkPZ2zan
PHf8gi9i//EVEpaukeWz1snw3WEho68uwlMlvBHEcCk/nYrn2M4n/41wW/PcLqeplRxLOGSWcHeB
lc8PRheOPX4OGAJbIhrzq5qZDBWhG730oCiYtSyYJK8rLzIJ00/LFtYxt1rroddVsclGtAQko82P
9Arrry60rFdDTtFHR3riN+ZEMn2cjsqwJBts3fgOHswaUYufTj3rKYs5VVbN3BQj4JrkQcgjJuN8
RkujeZ6IG4tW41QDfYtcfa3tihuYa2OBlRPy0zRIXQ09L/yqopCwzb7FdjPlnjhTP/aXSNh2upNW
6aw6R/Fzo8v9jW2kFgW1Ul91p93NGEGEXbmQQ49OEcqtdgUOuMnpiWwEvobqZQHx1NnJyumioSEo
vD/EdUTfc4j5bGNwlzcr26FnaRgNCmmnKi8TjeWHgHDIDckGGmZJRsU0OrPzkwYjvcrZGMk8DXi5
GQ8uNB9cxA8BZLh4a7ikGQXuEnUlFyyEQi66AYV0zauG7SyLYwDE3pjr18Gknutr3uSZI1eb8Vcq
4zAQarWbTDN5iDnEXsvIRn+b5R1Yl8bAvsHVaraZq+PHcsyFps/Mabk0hPsHPw2VSVqMR8UR4Tip
qLxToeltvLyUPGVC/daNqd+rOAjg6drOExpl/F8jiybBVW2JQ9PqH3Sc1wffUN1xHmPrXMauC0AI
zAGmNMDFzU5jyAeoIUpqMDwgO7A8ML9TsmVXXeH4BeJi4W4cnBdH2+67P5EVAgLr60AA5HDzA39k
JWqicUoGUVlyxyCPj+g6bfoxpSZInrmdw12jWN9RqqDOsZJufiDUExCkQQPxXIl0AHNQEAq0qjNT
Pc1FX96zZGUnk1gBb82yJ+5GzH7MiHEA+g8WtDNyvH3zVYnJekOANt8Mu4o4wLkO2Xn1cBwgbTeU
dBYFMwGo4Uc9G8kfg0PD79jqSF6aObFxQBfLhlCBna6F8Y4GjSyqdpqaNaMM87U3k/bJS8caT2oO
RhERjpA3UbjQCTGsRKB9s2pOoTCZ8JSc0U7/JPbEhSvLtgJ2iESKPrb1HaWYoVCp2ul3F5bTQ1XN
eoeCpLnNZT4Vq6RI6WfAsKvuCydyv6bJEUyZC9QTfeOwHBGXkn0FrKb3Ed7SXdUwkozmki8PpiW6
yq4j3x6ZTO7HDNXNwSDZCIcEKqM4H+DFuF01hpzLEySOQYEaaY1YZf4FoSSnQkzDX1Fa6iOar35j
47J7ynrO064jOeEoyDrEmjLYXjVVFP/2gDiv/XbhkBTKe4MdWH0nE7T0lUD0d8PVOXAepI0GMKgm
ITeogyDe2UGD23skoeo3jqEakyiw65eujhFJibTqpm2AXuxVEzY5bNVo1oR8wpvbkEiA12DyQvoT
bm+bR56PYtyXLiXIKgoM/0D0ZPieGGJ8Ila7LFZZSVcMz0NlPAq7bbdpr6maEmBA8c6KOu+9ro3g
3g/KcWLeZA7rpjJyQHPCJC+qzRS5rEMM6tQkTzjnmcnlnypOszc4SWG9ByDE+L2Jg/bHcYHi8Iqq
Pg9j5l3Nro0lyxdHvm+aWtO1tIKh3gmZOuzaQW6TwynT6iNoaams4zo27mcw/OjBOwN3Rdxjpw3d
OXjxirD8SMZQHVqy3V8Ib0OX6gr33pYpPaTajHaazLx0FdXOfJlgkZ4cs7U+vKyhcTqjTnprlFUr
jKhMgLNijB6KRnBu5VhFunYd2BKrg5k8Z2OB6HmIQkscFTgfsbG8sThZ2DDQnYAyIGSo/SYTTeyJ
J64sxqWh2jvxkkY0DuqllFip3JISPZir9LMPIu9g4Zg4ObkkcmvSgO0Gs3X2qm8iFDNVfaVEz1pI
sADr/CmfHytp9Y+ZKCEZRSWMOk91xc7InQnOVqvFk8086UhanFxrt6wBXrqpWjlDGuysFG9Mbrdl
dCxSl/y7dq6eW2GDMSuEWo6yLrHRG1335tbTM+BDrfJnOqLeLoUD8ScrhPhjk/H5IMZF4mTAN8VI
auCiTOmVcuDHUu2MwYdILXPvO5O+r0LhIH+0pxOCXfOODZPtjlBw99Mbo+pK+FOAYr8T30MVc9o2
uiheacSWWE2FfZOdab7Psah/UnKtfiFGig4k/DEbUvGX4+fTnWW583vdFDHrnD9KNggLbG6bptNZ
z0OAGMZxPgZwTsnW7XLz2Dd2/7vIDfBZS7YxKZwVBB+V0TzxNShlRSNgq7uk+JP68J7awSRhIRoV
qaneKNeIsurn2OdJh2eO8KyYAuOJTlq+MQKIWQs8kGbpkGbpKc8A44W2m22RfkXbuQSjh/v3dyms
QyTpRWYeBCq6IqFgkB3NB4X8kgWD8dKetOPi5iyfFlsKdhYwHeA9VMzrVok75OxDmh1h5ZOFRXHR
l967HLX4sRgTfpZRr+8Cxc6sWZxK7jYHs4+JwQr5ehmf2hrQCYwT1G9Nz99Yeb3tbtsoBXcfJpV3
lm7Q/haypPtGNhhAO9prd2bVjKdOknw6JeQc7/0oTCBIEeO8JTkr4kieMQaeLU3mkTBo+JINEdfA
ci33aA4L5Z8OG0HsKJzAtpBytasslb0nrtNcQ6MTpHdGQXae8FVwX3nyRMKduCvHZLwLC6/Yd4kq
oCb5o/62UwVasQkVsRMshs3KATwX0wwqAXEwVD4G4SSeeA/VIeAcefScrniZZrhCha01uaWKromu
+q2jhL6mQSWoysLiUDQFvUI7XHTrEVruzh22NHuyuyG0zF0OCX7LnL8+tp5hnpFOJG+qbYuOOlT7
BxkW5dpstf9cxap4cWdOl+FET4atuv/EPSRxp8TuIckdcCZdR+nn0Vk7WKYf7Ho81SBIkPUwrWm3
TCKAVdpOBrYvnDqm1WmwsrqEINymByGDOAYZvdXe8iohFZ4qbk2Ryn1nZfnZa6sW6XPrb0vXjc+G
ixueS83eGgcRKZKmtTA4QeMGfQzQCRb5QwYf7DBjRDvTwmMWlENrXLcuUlPTGZvn2ipMbg3bA8jC
mhwdM/wcuyGWSCDqwLyVsuslucZGj1AGAtIn+zwoekZWuQ3h02+/c9ThDiefLr5vfZDAY43By5lS
l3C9iQEWbAU7rtccG91n4gfSB6hD8hAOtrh3nAisNvY5UT0O3JlPFmNYd90MVpnhzZ1JIye93fyd
xK3zUJMH8p4zuYfcMQYkPbcGYpExwHJgpyDhVgIMy2s8ie61Jm7geaLKAUxYtNZTYMJD2LERpsEG
941+d02PyEzXbhvSWElrfzGHxDvSysFm56ZufAcnCSmNSA0RbUZa0F9Ud2A3LakDAWewwNYRtyL4
tEeHr6DWVMzbEeNciYLP7p9mv3cfI58supUrkvBSmk0HTnOKMWRBlVDA4aJqJAePtDEI0xHNyo0O
JqwBaQZh5BTSOx43AenZem3AdKZHYFTTFyoTCIOqrky69JBPwWTGQU/V3RJ1f2BaGOzLLPXD+wna
qv3u68j4Y1Sz598GNXrOhm8ueWnhr8bENou5pOZW2cC5k4Z0/FXag54PklsVnU7i5T8xhpLmIsM5
QGhDF3z4KoqQFEtpT9QJQ5aMP8ZYNtmm8+kGbzO+yGbVhdSHGxiqdF7xHELB5KDnfo2GgDTseJ5I
tvXYsYTUXuccQluC8nFKkXLaNxDXb5Ic4B5FtGsV8CKTWO1KInGOpRYcL8KZWBA82eJqwvnYZW3k
xCz7npa/sYflT0bqEnjCZnyToV+d+0xjc6z6li2Wf4uipzftD8Jtk++56WgLJnNz9XAA5rhUDsRe
wZJ1Q3ILsVGzBVqBiTMptTqm9QZwONaaRK9aNiSNJUxE7y2RdD8tFe3PgKEwwWVE0uQqoxVmrZyk
r39QOPTJXuQ+vCZf1Q3OD9ihfU6rejLs7DOZ+4kxIIOCSxf4HhQOD/x0XWR/COzRD+WMAIbj77yP
DBABBXwjd2cFkFtaMaMY61sLYCoas2FG4x02cNZcklbfZsQ+u0TNqMDo0gEy6/KUQS0Zd7izuk/N
4BQkLf7VfcGR5pOuK+U2E4/sT2fk+a/SC6aHDuj9tpBm+zXpuNtVlQOJK0VWeG6Y2W4iZ3AeO7vr
d41oKeV0C/pnxYEd9sZQmk+5MrubHh1z31ped4RC2TgYtbz43VFpycwBInYpp/YhjwbvfmH37gNc
IvcZk82NVbve1vbIxc4aOb5AnHNOkzs1x27Qzl0bhdiEirjZxRPeisYFlLoin2G6qER3cJQpZVed
l8AbqXx32nBdTIAtbnzrXZnwe1WG0CSpOPyaa7+ux2voVvUhTovhldMh+iOlAbGlqQi3IELUB8W/
f0VaqvZSFOHBRx7kIOFaZD1tbKLURWiz7Gzt3BSrVJvOooYFV5EaOr+wLbsPTjoDEw7aRF+1YLJw
YozsdYS7M1qJZaA2eUltRO1BdGs4WGdVSYGCS6BoM+3R+lXmS9/QHTv7Cw0eFy3gG+cA3npHWUch
B7scQdIqz8ei4psbLXuL1BVuLI0srF7/V+z6+/+Hcgddwg/+e/HIqiw+4+bnX/UjannFP/QjwvH+
kj4SDd9CTWH6xpLm94+sweVHxMi5i5te4XZxJe78f0pIpPrLlGQA+q5tGcozedE/Lfj8hIgMSe6Y
KRmx2P+jqMG/oxD+Qz5ClB+5hZ6jbAgAaFsQsvxn//04Knr26E43pVavjqO/J9EfKSDPWRs8IxSg
FuYIkdv5l5LZ7wIJNBORW64MwnPbCbEkcvpVMEFZy0g/8OcnXRkWsg20iGzsq3+5rv8EQfwvms7X
MmZASH6avQQQ/Ze3a8Es4MIYvGuSNf7z26UrxzzbzSWq3PQQNLG/wg0POL334y3z3XOYv/mF9jbh
MJ9wDOFjZZ/OzYg+myytFamFVFiosPQCDgzsaQ/fixAGo4Pp488Py4hoNeUWw5tKYH9MHmqFoFZg
Iw9mtXGKoEYZodHMes2umOHd5QmS3FSln20b0nce97acTlmLH8U1PwyLfATZ0YuH0Snn11p0/aq2
PfjQKut2olnXg682MJfLddb9KJ+RbIOjY+dwITkZs8e4JKAMgCo9bX+4nQYpPKi3yDefZ8KGt2GJ
DaMEmCSVC7gD+WiTtONmiprdKGobM6r+N/bOZCmSpNnSr3Kl917ik/mw6I3HPBBAkEBmbFwyqSyf
59mf/n4WWX0vkCkgd9Gblv6lip+CIMLcBlU1VT3neD41wW3Da6gorNMExner9KK2aDdIp5I4HapF
XZgPmYq8cRkSVoSoUIB14i7Plc6mI5fuDkgE5vAfS43vVE19QSXnjpj0UioQFVbKdrAo+3QZbX7p
aMKtalDBml+6NPiZZUh5ZUNBxzJJ0lqnP5+F9ZQS5msX0u9NA2qyU7/llZRRsC4Twcg0B/eluAsC
NHP6Qf0SIfWxKpvmRY9AA/taizeO62NZQ1iKRnxaGS+qKB4o2mUrJwl+Jlm6cmrYyIGbw0+iaMHC
TXaTCgStN+wv/QTAfLYfh8HoYPLiZisIy/pEEmQuLQjcFwpNlOyA9BSW/dJtgL+MYc9dUFeh6IWn
fUBWLrGr0eudEpBdSJ/i/xUT+v+cwCuyqR/Y2Q0as3nzc3ptaOVf/Gtn9b80rJjhOmj/SsEs2fH3
r51FnZUbBzpa2DcMMOH7f9lZ0/3LNrAoGGEKgL+6+P4P14n7F8QprmvbGsKSGr/+n7Tq6TQKvjZd
RKS2bWqU7jXdMGzs91vT1dcU6DM3GQl4IU8GH2zrLyUciZF7N2NDc61a+NZTMhw7444+E1pD7nTx
o0fVqYLWDwh5XCM+Md3N+bbO0R5DMaBWudC8tHb9iZ19q58j3g/VeicDFzQw9iVlOnpQdTX1sZkv
PUaP66OndEeNe8GrZfyDWcfb/Glu4BZFOc0UAEPk3L38t4om3bKw82I9PTkv7VBvTVu5fo8S0mLW
j/kRBaS+3kY1lC/5S13e07zlJf0RItImfW4LcK8vGdepyCZ/DsCjPtKGg4gcZYrKexqi52FQCLGP
PjhH+Sa5TutXjQjgHUjr1QhakvbiKXy2o2M2vCS8QhMvQ/1iBfeVEi99sP/Uqzw+biBsmvtqId+l
K58gf5mzY5U+RwVZ8A6IQbZNx5cxu4+VA2B8b4Y14KFq13W0nK2XfqwWrLvePTkiIAnxklt3w/hU
TNf3RsuNgiXmBt681n9hdMn4Evh3DKSG6D3E+ETFRlFumIPUeMq6owTtCJg8yQD0Ychd5oX2a0/l
fSDYW0SaBs3JoaSBPC2eLOdJj+4dkK0ZJX+I36i1dfwMhZjhaKsn/x+AQYV1p8xHfplWkktjROfn
KezAHFgHf4JvP4KHlniypFKkeIKCT3ZEj27BvjRpZZuGJ3rzvCCAQ5TY1AbLbrGtgeTC5enUXg8d
mqY8Kc26g7MZ/jqR0j3n/KBvZyNfCcH1KkVWJD+k/iGeXgZK0ZwNOY+9OAThlk+0wQW49VOdPsu/
MP0nP9wqzIxB573X6trRTFYUoA6jSXTAiZq0Oy7lUDGDMSlABTQOpG/Wgcujp2VbnlfOmME46H+g
EoyD92MUG/QFHbJLIcU5+LdSnxw39krnULcvIryXJ1COX7V+wKoXcaIhEVYZJh9YkZgfIbGhsKYB
yNbuBNAvuf+E8VKbd/L4l7ykuGft6+5FfnSIJk1C8yK7X46LVw3kEpWKNfM9C5xfeeQZ2JlsnLY8
wv6PkYhS/K3whh7Bgu4pkaDL+0olF1p7vHncfIH4nnnhLLBq/EQf+I9DHhmeaemfiG5JJe7frJuj
GTQ7a7Zu6Rp2+fUJNpQICvympeyH1kSU6YvpEeyTr1+UCC/bMgTAAiHWTrKqRB68mPCAwzWSXSr2
r177W0PNlqxETDkCmSHfuSTpxew/szXSyr4KIK+mjfZYy6QxGzYsGVe/HmcIRUzf9pi2Hoakornw
z9iepWlrESDpLzT1fGLdLO1Plt9FOJzGNMMhaH1nTlsIgoeB3UST3l6DQICSkqdOGaCjjU9Xjoiz
rUtCU4PlPkMZw7eA+sCuoDjnVpw1W6ZPrzNB1dzzQUBMHcpxhIpde7Ebuo3MZTGd5V/xX1FzSIOt
TaPZ9dWR8CDlBLZ9VgZySG26HNoMFfvWM2jwkO9dyZZORXh2J7xiyBaZCzyehsK8uUTkkfohXzTp
w2yBGEPdtyAtVl4GUPs4hZHcl7IIJ7HM/XPbXrQmW/BnvCD1L7oNv8d0Jh+8aB2VvD8PaJmeQEAz
QzaN7Jc3BaTeZRndyRZj8F0+kpwPruNtwABz4QXxA59ja+c6/S5Iq8APsZWDFpDPsTViUr9apS0g
VyGuvPSltmCrzUW480NJnIXPGs+ssJzdmv4xvmUqYx7LYYLULl1i+QZ69lh4fhHG+VLtwAzye4bF
/NNr62XVUdigYS+1woPD4aqeo/rC2rE4csKc8lJQuJPjUen6lMMmFIE7Ntj1NSsZ/u3Qog0z0aSm
y3LiwRgXOhu7mWUk2+iV05l36+frUufmmVW0mo2cDRraS7rieGcodjw5KQyPSYXi0+NVrnUT09LR
jRl1S3niCgfBMjZwijCgDZOP5MVFzsyLixyMLG0ZPFU4CJJw8O0yo7gCBS0Cnk3Ou2HArQXZrb4x
yNjIsTOY6wZVeUtVW1Brvy5Q1iKXpXBiGJD8ufzvsVJWLbyn+XQpR+cLGuVC+e4WAl7IF7/c1+Em
/3tQqxXrLFetpg+Nua9CXf5fp6hrOX/ySVhv+TlyCw4w/izlN/LVM5sldHku9qncAk3Gs8T0Eg1H
lrXGEPIdk8iqwbXuFUw0HRsa5Wb5C2B+enGRcyPDlwSfonLaYpp1Bp6TXcIijNYFnkS89JmDJTcH
rBQwFSBDpxlLn7R4MnHupDPf1ic/vuD6+mpTwo5esEvoYfRN1wtuRvaIfOOriWNRn83mIgfcN3Jx
yOqoORn8M3TKSyzcDPUdfT9eYSBxwdHEGMkRMtiWGe6TfMGLdMbKT+SwA3geAD+HrKxUSZbLowKl
4zFBY0njJXcaDRfX5xy7CgKvCESjv9LCWJ6snGoMu0v0KXg2mmn4rDKDWIm9CLPxQs6qU6aIQnEO
2Tl1AzGHfU5rbkXOuUaTj6dWBv6A5Zgk9S3eFHqg9ZCpa46F4lwCnQXDqMinyuuMTj9jyVlXsRSs
iwJ7eOrcypQbaWMJG+mAZTNE3rNU4cLn/czo4tPXGLHyIsIbOv62I/4M6Vc0EqoTQP5prlzkHL5e
UA+LLkwOJ0M+RCoPyrCR7ibR/OspkM/SsVXlrzN5IWYp+Rt46K54DvoU5DtJoyQ3taJhB6dzYULo
kmOcsVd+8CNt14ml0dH8a7oYvvxFrd44+j8qjODyF9KvsY1QS5ZmZ84eGFVYwTZY0TlUH6W7kxaK
zdUo50IhqGAB2EdyKhX94lLmxgd1vEQo3KA5O918HjEaDmTDA8OUXiq31UXCmZOz67sgVag/yrmX
S4Ml0jHBQQmNFjPKenEqXPyC/ATpabPrFpJrXrtYJuaFcTWIAtpoJ6prK+ngbqOh9IgEOdddQVjE
EcKHiGrDLuDhStOkMaPZOO73WLmLDAQQACbKQck/7IZNyhmRnx5HEAXbpgewVSirQdekZ3B5EDnX
0oFRq4VGnrQo7TfyIWccYjVlS6Y2dfSlnG3pL+Qek/5DJzLkV9IqzqAwUOBT2KX2vLYCGGTmm6D5
WoETdwp1Lfex3LtyilgCOZqJD5JG0MUAypmnIYE9epY20mGeC7xulaXL6/lBxouZ2Uj3yQdel4OJ
kqYTL1Gbv+ywdF2/nEZHuCqdsqBELP3M1b7yM+kqR/ivpFeX3iisL5w76a8xZvypghzQIJh0TbpO
v8yWIWeCo4zxm5qjtIEgaBfyrfkFCC2+si9tDoQ8FPLnpeB39YVKFlPDEAMy/Va6VIlN5yFZPLF9
aNVTiqPcS3gv+ckyTIiwTnKbSxctH0TataQDtYwdkz6cD5Orw4KBV/Gk4fj4vven655jESfqQOBU
07helV9d98agnAfXDFAA8ilBwPYlXYIMRHhGyc/YAGTlPMvplGGa3FM4W/kt88cT05lD8PAwm0fp
vuR5vp7tCXZEVRrvX+7UJVPUsF7yz41+vkgzI21HFXx3xQFxPTS1z85QrhDZ5NoGkTIREuYealxJ
aUcRllODp02xGag5wh95EQSy41nOivxhxfFiF8k8lZykGkT6xxNlyHTmu2jVsdAiB3YK4klT5b35
1UTpoZ6bamAPFMiDtXx+HBx7RzrdNoZKq/5GHyt+S8xHjC9+UHpRaYcsXLbc//J7lWjvapuYYKyt
C4E9aqCedCHyQEqjJ0MM5tUmx8mm+fghtKtg+u9PAdGrbSEo7Fw5YF8/RT8aXW9BlSw3FqvNUCPt
W+5sZG8dcRurDsWpnFECDvmUijQ59mXC/sqwhZdIr8/LiFTKvxX73AUEKLyQyFD6O7smCMF+y4CG
uwMfo0+0UukXeUIE6UhpXObgIW/CtdFDCDtf5MsH6yLXechYZ+ZG/istpoz/+CB9NJc22nzSMxFB
SE8rfyM9JPtLmtSBUcg4A9Noslfkj6SfudpgjGeafEEBYFR/yHfI8YKFraxkZCCDwK5R17mPfbPO
Mha9PjUvk8Ek0Qy7ju8Ib7gg1JAY8hS4G+kbpQ+9ztSvwynDFB0AowKWG1snAxw4RHQHG/HLYcqN
K50k/YhLGVFIPyIdgPQbpKRgr/i71mi7FhcMkbw24CSAtXsyXm95PnkGFcqa8l8XlSl0/CzuySAE
Vlwq5DtjX2Rg4qtHaeGxNNJsQ40rx6PJSwDtHfadPCfGWfpAaX9L3A+/JtgpYpP8/FFacf68iZWV
qp7xSvIZBbPPD5XoQXpiuZYDmsQyDJCek4/HcMrll7aSP/l42/4hJeWouiv3rI7Ys/uOmBj8G6I3
HSkpTA62iH+kh5Meg0+Vke/HH/enCzS9I5Yw6YohR/j+YmpSp3MQgLh+ntxnyG7LHc9Wk0vAtUbG
kG3uyhrGsmpQ/tkWNbabqXeKWwIpQhp51WOWWckJ9/8Pc/fxIP80J7ZqCWpGtopV0t+aIxiIUPjy
0TvknMo4vQWWS/AjIwiWn3m5ftz/J/7+MpU///f/eim6nA6H888gKvLXSW3Kha/W5TfS77vvZff9
P04/h//YdFH+8/tvf/ovcF2Iv1yhu7L/EHZvTXrZX/lw4Od/OabumC69nYjXS7fzb9lR0Sg7GoDB
XKFZlmQAZ9//mw+nN/UviyQGfOCCVLuF//ifJMTfZmIcSCRtip8O9VDQZQBOIRl/7dsaK5pQHM2d
Yzjo7o0a2QgMAdE9GyDXFloHhGwR66l7K72sPUbO4dWc/SHprL3dzHw+7WDwohs6pQKeSvKfv/58
uwYLmRtucQPP0U9nsCHrVBRnr8YG9GQVxhutyNJLIuUJ2UwuLbTZPpv28COg+IDNnR4NvYbWUX6Z
OjFv6DSEta+Ld5+M820McB2ntEKqY6i67VrOu9w45Bm100lWrybXZGNIU9nrnAjoOIw2/ZWzK1mM
TPpw2merQw9rrMVDBuZv8/E43lWKGYe4li7k4Tcolryfr7Ysjd42W/XGcFRgyMjQ3kF1Ji+mgnou
3Q/hDPtKZ3Xjja3ZP4CgDA9q5qAS7gY3amyv6yCkq16KsiO+F92DEjjScojmFcSmrp8dS3sytx8P
2pQW6b9DDzloE/OtCoMyO/8z3i0yGAiI4XWHxsbZyUKQHv2wsh24oqbOfe4Ajm5AV6ubPJ3Jy0fq
tCk7tTj1QzogMlokS/BGQWYBywQzAKfw0aq4jyRd3N1HqBJb8Lw8FtD03LQurE8+IOmjKwxziab9
ABVf1z4DhYIZcayKH6Ubwsw3dS8oSyynOrydM63Yc0iETaJMqTa+Ha8H8zZ3CfudITNuQt1K7uFP
wPsHZHQ+nhpNPvr7qSEWo/EAZTnicLnvXkVltjP6UHDZ/o2ZDtHS6NV074b0l48ttPE1pWp2mYGw
Z95+neRiqyhebtA+Q+pqcIKbxgw+TSL/ttUBW7G/TBW6Dbgxrkf21ZC0BLbivPWD0zw4xaEEJLuZ
ptuIqjyCyk30Je6C6Au9CmWKtKWVAPSKwzuI/X1S2sSdWx9GaTG3+mMOau1+jsKNA0yMfKRq18Wp
asbP5vA3GyYHzCWGedQkQcg7GzbT26j3ZRxCrwWwwPIFclE1Ys2mGDuu6DH86XEAodCo2su66Gmk
d/2fRdUI2p3RG7MrrfDsuY3pJWgewT5oXjh17bqzbNplI+3xkyWXw3mz5I5hkvZ2uXMJ06Tx5O2S
tzpC2c0whqecstroDMHRzpDRVGdAA5xkMA+jOcTrMb5XY0iyAIg1NwZcRKFGSQ75REAXQllrc7/W
89m++Xh0+p9Gp5OSx+3o5Offb8iuCkGZ+bCgj32vL2EKaMD9FiHaf1D1I5VjoYoQi3ZtRhbxHt1N
u0FpzqV1Y0ItvBq6mD7qoXO2qo8WVK9Fh6CZ4qUWU4upVAh/qrlN1sOUqjd4Oe5AUdWt4jL4qqk0
S+luDkvcJJxPrnDm244VLBBzzhWXsEml7uno72ImtWxqs22t6GT3NeRthVrcZIgTt3C67FHQLQFn
0msHFMKKEhPy3TsdcPBBs+ZzPupczgBeYjWyFbJfS7seUc6KoBqdDaM4RCSkkyq4sY3apHQiFOpT
QXFI4Q6hOz1ak+0AMZVQKE4aF2q/YvK9JhebuFbH59CwjR14AA9xOuMwJSALdT/YWYa+V11rWWkQ
WXy8wGiDvN9+tkoZBEdiWqrpvjfGCHZWqtHW8Qlk/bzW3GyZY543fdUlqzYMh0XW69M20ktP14f5
W9ACpnJEt43hbtvpkrZtUEeN5rgg2oRBAwF924+rVlhQpAF0vI0buJ271FRP5NIEgM42fUnFUmhc
joY+D+6IlKj9aZa+ArJZIxdR/SQVrqwKZbIOBn0icxPPp0+e+vdtTaKD7YxZswmbdWlDXhk1wANh
bQZ2chomqP4ip0I+sbPM7ZQF93M3fk11KL+CDMkoo6HhEaKtchOOqbYTcW4uUqV0PeQ3omXCBXsd
tfU5KEdjr82INqRO0y+UKENVS2/Axc22sWAQ2W6Q2qWauq3TnnoHuFu9cIuFps/92YQDfTEK+OPV
IHuAaJO695z8rZdpC9UuwUwP2/rHUyDb2N7aHYiQDJO4AAwUGYD3ZhL5XkUDcBydmgpqbbss8y8q
spHJQLUSiqRHWv0pMlHUMS3jDi7AaFF09RewhjDrG1TpHUhtB8vUKWAZW9NHVU3J6OuK21F8skff
XcM4rgyVPU4ETNysUqh5u1rQwdCanCpIt/iR76k5mXR3bK3zqORe003zUosUAwjZF6XHYDS+1CHv
87MZRsEGJp+XEYABDdE2bBizhQvD/1BXeSoyrblD2A0PHyKRXdnN0YErfuGmpfLJxfX3wNbV6HSx
sTb0vPAM726ucQLFUztZyclw6tvEyGrOVfC1ZhH2Wk9zWa09Rm43nOpah1kANk4lFj5KsCQqg4m5
D/LRRLYh6OFGo3u9yHIo1OjL/mRTiN82BcO0GatsumGi35+LMlQhWGeYmrPpjFnduEi+ow1fr6LZ
7hctKPx7GGyOZalA0J4H9/AjWACRK+gxc5QjGg0+7rpQPjHYv8dF8HPREMkG4N4vmw3f7gDYQoAC
o/NzKmjwW2it1p/ozC2WpWM8AjwA1uVW+dYFBLRysvTBSQrZUkJLYllSzBtTINsfz5T+W6TmQuNt
qSqZQFcVJteuNxYErJOfWnWXncw4tdY2ktsgx6mcRKE4kOzFXJKuxdBD01eY6S28CApWIR0ozk0H
Kj3RqqzSAC2PCFncHFLJyWo64Cbo7NVFQLJmyrUlcmZJiVxxncMi9fEDWG85yuShMgn5uWwKAnGH
B3n7AIiQpWYtzOSUImDkNa0Y9q5v3CLa8LPkoreG78/xFINseZSrMCvMA74uCSSnmI2S5NydJg1q
Y7MTeD89XwG6+dq5VbvvOuFspihtd02Mto/RUb6s9VqFWrOOAdk7Ezz5zbEHmbRXM6Huq6S47SYH
JugM/qLYCGhsKXQumnGzrDBSy1pKnMWzvnfKTEUtp7rxXVh2s7Jdq7o6Hxp1nBZiHKM1yZDCA5hT
7shmDTAuIfMwBYqC9hCasRFRwTbSDJcrg3+b9nV1k9nuXdol2tNQPQ8iKB9HujuWidZYC4s+E6qt
XUWFGdD0RBNUXdXHMKLf5eO1+MNmItyX7HMarljg8d6uRVsB/qQPKz1ZxTAtwih+TmZIqboRsRoX
FsnusWvoPUkMzlgyBS6pxZnbJRgiShSFES6yruHu4uCvuAYh1qEXyXG0deIbK1x2UZHB6DqwJxUy
l5+M/U/7iMsBzFSkDfCk725zDjqxdNHF6UkkKvyK87jrrBJR1xi8MzRIVAzt6mRWPkIkjX2jlPku
E0m7q9mAK9tA+bCz+3uag3cp6jE7ZbiMajg8RvaLhZ/ZFU6+L9XGXncBXJWhCtGLZkAR9/FDaL/F
AxwGSxDeaaRQiIXeHYYKVovOVfsUD6PB6TmqR9+A4xnIg7vWgvRbo9aUl5nWpTIPm7yfxD6b+lt9
pDbNjW1Yij57gL14V4SGtktrcrafjPDabvfmnsAQHfy1S1rEZo/K1MmrkIVj5MSWg0pgq+mupy5s
pELobFs4PblbCIOMhe7TvDhlZxgoDl1KZxekgcoWZlzUxNV29rIk75eARxdVT4jG7abZQTN/pxUo
1sIndQvPABJqDnILMbwlNhHgInZzdxukCUwoqpn+aJz8J3TAPX3kRrkdXfYVdwMELoXiPNWUaAA1
IXGqFA+9X5cPYZQCmAbGC8d77e+hLMg8LI59cBT3krgomTlxqq5AuiKxMQXz35K8yZtzmz61cF1U
0Q/ToJ8KErgB5GBBGjoG2oxFS/ajMhwjN0b1QmIohPPFzhT/kCoQjooIVS5TlH/3mdktcrjRn5sS
XU8tD9Jd4CteX6jzQxLDQ0uyixuJkvXnSZt2Kr17egsrEb1ta2RyKVVM3deuHkHR8RLhivoRLi54
92muiZXh3gJb/DTFX/QSoFZjjJA8O3F+htFrD1+ouhpRsd+6Q22uAPVn+5GsxAJo4QBEJkg2QdLf
0utKW53u4OWRGwGFk34SO/1pZ3MuSeVxPeWWeW3ef7VtZgh1AnDR2UlFdG2V0MoX03itJccanMM6
s2GMrjL4IADp37e5RphKsm1lWGh491ADQL+L8PDgDminW1X3ya6+XrRebWrcjuHgflzckUqSwX0X
2RUFF9gsgpYD0M+0gC3IXYapk3hWAOWEKO6rss8Oes56xubGtlJjQ2ZIAaAHSF4l+oDaHM0Af9NH
E3JBrdhaA5IymRjqvRbm+9HQz0hMP35yFt13OZHrsAEVW2REVK6l768PrQEZVwXX5U06WiOtX9zh
ukE0p5T2tqU7UlZyBaAFGDajHxkIckDWpySr8+3sWrrXGF32hda8Ev4OZLBmp2/uSbJeikKfjuOc
2Kg9DM3tPPQ7syD9kFCKvK3N+giwfFzZfgZCotLKk2nRuJLH7m0J3EAq6aFokZb9USs1KCxJv0Si
ZCOq8eRF82R6Y9QmmyiblKNvs84k5u5acMk38H0uawON+VJ+sVKkgka7QfUiDyAWVVVkrUmxDYwj
5K5a1c3try+x3q+6NEXoBHTHenJNa++LJPTI8lqnVuQIarG1KIjulNKs7zVhHeZCDzehE9o004l0
AWmPsrOtcN5Aulivs7lvt74BbDiu0300O+YjiKgA7rni6zWPc/1SJsOPfhzRg0T275Dm4YufRckG
RfJ+bdrovDgW95CoLueNsCCOhFLx0HdzvMwNM9hBdEzCYhP0qrkRk65hTjTqj0N1Z3RagXqd9tXJ
WmjpCuXFiEzYhCiJm27s39mK9S0i23UUbQ6MuHBQkBHWY6909RFOc7pomvBmdsnVpJUVLcDYzger
4QaiNfmdP+lQzccJvRjDTWi43W7UEBJCl4CeVQFPOwA8+K6a+Wl2Ym2X2yb0gr5v7Gc3W/VN99ig
87OLprBAeGoGeqF0kpnOHe2DOrA1Ar+DHxTQ+HbIfftmJIPpZfBK7BWLRatnYZyuX4YYAYDyKXCz
7Elra2dH4z75CJumKVOBB2HVDbA2tfBALAYSlIB4AKTnzVCg1uIYez1q6mfrTocG7ZFp8LctUPOj
qtJ+DBWXQO8yqj00BtA8739A9qUvoYhXYAnXkzv4ooMvGjp1SyNEajoiMN0rORp8XYtVD6LaWVat
k59gNpUqUFYC2LuYDqHDl+t3WhXvqah4wuho+DKt8EHtn2B0sj+xmdecx1urRC4OyBIRgYQGvHe1
DklV3Yau7MaFVnAVdeEdIKxyNQH456JGOlY1VLp7omnagE6Hr6L5yt0YH1XC/6mVMNLNqzxykRAk
gbLEC3Brg7phpZYo3sC++CNRIXeo3OzvvKAs3hoL/+scV8qTUSfRXYUgd11N60Q89jZ03IIy8RrJ
us8ABdrvVgzbZYK/wIZRUzJkUPTKNXBqs3pwR/MmqpvsIIJoB0MAS2o7J65a1W2KomIfNodo7sWt
KrphO4FN/Cz0EnzKu8kmH6e5gC+EBSLvnQtgj4oUnCq0PtQKbgEr39t5bi6xD/TnK6Az27RPFrVB
/RtyLeCdiTov8yKGJ2mAHJw2IROhzg5tgs74ZCNYv4+NOhwLKoFt5D6dd3lCjmRj6YUubqDSIDkb
mWgBwsR7vn7JIAuHc02h3SSJVz10Wxv64p+bOU5XJJceEAlBO7a39EcK6ZvagfIshvxwMUUxEcaU
uGtMCP155SkK2upAArajuTTbss2bZT2msAsE6MRnjfboGm2L3JlsRY7rf1wYykKngisS8hKUQ6A1
d/zEXky68T3srHwLVcb8xUDuwITY47adlH8SQa0Ht9MtZpHMR3iejqbjD1sLOkJaPxAZy0mT50ay
DWzhbqPAtvZGLBAGXUHLTZrWGdJDPtrccnuaHbpyEBsBJSttFvbKB5mGIl8ULKdBmz/JnFzX/+3+
AEAkNG4YlD/JTLy7G+kcAZQjTPi3QCbfViUcdE7b+BuntbpN3eU/C2H9DA2zW4ZF/dNJ8mzbXLCB
SFWWhJvwfnt6NXwl+JliGNdE5VRgIsOfZtRNiPsl06HQ7fHQBvYzuOwYlFpOxxJIaLg+T0XfA073
I5osMmASZBOSm8nH2TaGhrBEvQ579B+MvBNr3Z+CdW4H7qbs528A9u3HuWqKtRD6rWYp5rpNLf8O
7LzuhVFZ7stcoXexaZ1bijemmh7KyPpK0nlczHUZUXyYYD8pYFirpIJqNlkVcD1BqjkxYWbwK7Fu
i/LJhf1t5w5AQ2EUj2dzb6jWyYTeZgODP7EblJAbLRl3rQtBj15P00s9yCwFh6kNXVr3jAeV95BK
JSj81d2dhY5TMiIGmprxeJuELbhLaLdTk0KdSosXZ1lAYVgjQtyaXyakOT4Orq5W5+16uyhPUxqk
DE6G5X1pFerqKiB2i04TCRwvhoSzmgdtEyIRAg7HGW6uX+yxR4yxy/rlrPhApv1m1TgK3UwdcEbI
aaqdbijrrPL7dQiVL13JyQufG1M1tI9OaWsLNaVVbVTohAkgT97CzdosZsXUF5BGxDuYSYKl1hAf
5GZ1Vq1yNUS9cnJRzypiZ5WobruBodpC6Q9VrY+n4IrLeDcFZGfIKQFM+ENVN5/Tgvx7iopPM1Pt
Vop+bdUIEsA9RY3FUJdijtqtpQXOIqX5lsveiLorcKWmapKnzwbz7oLvAB5lJaBxMgHrmRSC3roJ
iE21EUWK4qSHVbJqxlDxQKgjcEvZ4Eaddhb31k1RhF+VEVEWnWBmaW5okWthtjRp3rcgLhBd/I+e
Juo+zap460RQ8NENl+xh7oajhwaDQZEtZ6O2Ei1Rh1MV9l0J1WYbu8cBtq21BlnqoqrrZtmYfbvW
uGvqXXJjUfHdC0KQVAnJIQinh6A94pYQay52WejLySiDtQWPqFfFhb7vYrqUJlSyNzRw6QAuotus
Ht1nJ9AgQ/TFWY0asQeSb6xJeAp6mZ11Y0rE1kz8HZJpdGZF3/VGJhZuF+4rw61Rz9SGs9vn2h4e
evpYETVBv+bZiWmhV6Lbgr7ZdTTk2jdhDpuqsurHvJWEknZqrFXpIHT5pTRBQEE0AmAuIxzrFBO4
RFkpt9cvUaEpt12E2DdUo9WWLq2kj4edNXfquszdhZ/0Ymc5EyTZMVAuiIQQnOkA0Qp13rttJLbU
/kNyec1X1adYpeVUwyVZ5CJKui9+FZ3jLi+8a1gV1Gaxyq0AOdIOgB0tGObzoLeUuipuFYrbHvqg
bPap4sDgQo5kV5npAomdO7S9pu/oupaeCqX8rk/oGY3GxL/Fke9rK7ztEeaifQxWtI936fuKHpuU
RkwiRm640lW8ByvqcI1Ajj9Up9SVuiQ19CN6LlZ54ucPpR31y8xGm9QREo3dzhe/0tMVIGFDCut9
g54+27kKXW9TXBrPyUQmMYSgZUPO0XgeBRCyMB1PMOesO3+GoXWudhTDkYuMAXJN//VdXoT8LOhG
T6d/ETyp0x/icPqSp35yOxvNNh8aBcLKMVlXoMthZ3F2QWG62zia/E9m5PfoTs6IQZ8qkSzNQ9eU
+qvoDo7n3g8GrTrh1MK7zp0OiUb/JZITldPf13F1jsIWwR2oKZtceTH7zt59vCjXHPgbOwZGl+y4
CryX1iTtmpt4NYTaDqempFkSQdI6v4GGLocZVtJDSmn3uj+4LTdILYkijhnCUFaHAJQB3Tu5p2lZ
Qi3y1Y3L9pOg7n2yVW4VDelZrre0GsnEw1t7Ruu8Ctx1hCVnHjeWVU8PEIEXSwj/1JUVGruGjVzR
jL4ktzxta33K7vt2PohihCnE79EIDPNV6UgnMc3jGl0FOHEks2JhVN/TwEnuyQfA7Tjo0UaBl+jj
STVlYeHtpEp+CDrFZJMWDyJj1leTGtQu+tlNnp/GKfjWRJFGi2en79M226K91mAtf4zDJGiR7VAt
ggF0SfoujjdFS/O77xfK0dVqUjtW4jxZrg7ReYay0hBOzlPfwobcdF0ILT//WSk9wo96czMCIz1D
mISGVdH2Xj7Da0NiHKl2VTyMZeP1iIBxQ+AKSHUgWhckoZdtUavHyg6ezKGsvkUTIM7c4nhgTE55
p47r63dTbI/rQQuM1cfT9Ie9x/1NNXSKRqZFPetdJ00bGNOMBStPgyLRWFOx93v/PMw34ZRxs07a
Le1a1rpGIAMCJJJ0O0VLoRZLNP3klOKhb83xk6X73a9TU6O8Rp+HqpPuv143Xi+dM5W6LbrmlMQt
XWPBpPIxk7MKrB7xLzKDnlajM94Zwl1ppXkMHDvYjrMd0641lt8+nqE/bCTHsuVeJ2IgznpvMmct
Dcjqo+Tbm1G1zstBo6Iz5EvdLSbkxorxVFRcUrQ+rD11avVjXRj6EXowY+Mr09MEdLXDxyKm0Wlt
gybj32kEdAAicbaJOZ5EWf0sYKXbQWlBl0DqkN0VgX6CHn7ckLL1lzaMpLdSuTYd8gBt92rad6W+
1kKjX8FVWp9GmhCK0O3344hQeGaO+r3RVNsmaJLdXGjtsu8h9S77ieYt4z85O68luY1oy34RIuDN
a3lv2rGbLwg6wQMJlwDy6+9CcWJGJCfEmHmp6BYlsaoAZJ48Z++1UUy7GhiR//6a/ryRTMguTJ+Z
vzizDua35WISnh9ISrBLq53swVNnXZ++OWmoHyMmToeZeE/ReSjTQ2WX+UlPjU/Sg16RF+IKR8j+
y3nod8kf+mckh65J09HyLW6o30YVURxCO4tMeWHVmuikM69I+t7fcohetrV4zdh71hjV7b6vmMaH
RM1IO15nXWtAZxx3RdzjjZ9lyqXq+11hNvj1iLLZTSL8VEdRcJAWTcf//hatP07SJs8iXyLnQVy3
VJS/rloKngPKAM4oQ1/ouzEvXNylx9FHalIwKV3WpmjXUhw606S4eQBKZpFW6jftPiD9kSJ99A5D
FTzRydTvaaQOchalRFlSPbV98zU1dffgFMEmgu6IzESDADP7V3PniWKuw+LkmGugXTi0ihLs10Tj
aeL2iuqK45eJsb2N/qIyMf6onLlK84MFMAhqzh9gnLGOAnhusXcZWmRmo9UYJ2aTV9ttg8OkNZRr
bXip+kAeH3Pi/luUZvYlaMSXTqbebogp0aDsOwe/qP/W5Pp9pM59BK9n1rQzVWK09Lvfh2Gd7TPr
V5efEtafC2Hb2lAsJu8qNdW9Tggld0qJTzh0aJLOQpTHS9Qb7inx/n7w+WNvY0Lh0sKzXE78aIHn
P//XApkWYQf3m5yFHOXojvZChR2ktaqWrdZwDoI+e+YjB6ukMDak+BGRGOX/WMCZV8mYEreUk3jz
33cu6Kbf9lvkeS5tAtciPodJxfzn/3pPVhilrR2UxoUCXttVQdSRJiq8hZeEb0YbuvfeSJprW+qn
Kg3RijKHK4FN+CEj+9wnSIJT6pMYpubeWi7drDBW+7rL+Gzgy3f4B1KV50/cxiWzfkLomDd557KD
WCp9jrhR6i2joT1hnvO2USyDU1WHLnA5deSUqy0fLWFjllKWdfLeYVlCcUeBAEeBZD0W5mobexmI
RHdAvK1VNDXKGplaUokfWnQg2GNrMQD40Xnekaxq+2PqHJ9DlJ/9pe76c/djuj73+Vi0Alpp3m8D
zDKFTqt4ei9OoW79GNwdkN4nAmzn3gXE4jA7GIlh7oShvnWsSqs2yPoDbLfoL4uR/cdzac1aVp8Y
IZP6lMv66yU1rciug85xLm6oy8OgIUbMYbbRvoLgKHrXv9AJIhGGyBvCM+P4yNGffJgasnheaYRO
BTbAVY10mjm4bYnUwTxWAsebSw79EXRgv5xrqJqwHtUPGxGSFWQzqkIBwGWCYHkP6cYuTCVfW3Ns
7+QGXezCbqFaUUuZtNSmusuPELDj68BUf6EruM4BUfVGHZxb4ZXvngpOfdvZW3iTcptqBCUHeeLs
7c4u/vJ1PVwuv1ScFtcNmST3PkV84P32dQH70waQweEFTzUkchDmyUywt9N/mlYvGB4Y2jLtsJ22
daWB8RhZeukwHWSVcOomipdek+rX0tMOyunerIhhSVZi3ymHD2EUnxs4jLgNK0y1frkQLp0qerkw
U9ObF7ufkrICuL6tU/mG3Actnd385Rn/XQSJx8fxkD+ifLLRdv8knP3rGdcMjmpQ2sMLamIYKASX
ZtFgbs3Y+RYR9KDMyT5oOaCvICKpoobqgvfq7FTSPPbsYMYgOfGyp619oV1dPAp7+nzlEg/Fko6+
v+D8AFmT5IDl1KgXZZaoCWlDSr8r16DDn+1U+wHIdauFtLA4FeKVpr22KctAEtJC4/G/17T/ywOA
p4nJDnWx787Pwq8PQCZ8pyc6ILsSun3tCWA+p77HwDH1n2LVvKkiBGmfCMzXObRunxBYFOvITwxI
PMyYVpEZy0NBiB+ZKtbr2DRnv/SqVytO9rYMV6zee58OwdlCRLhgiD4tm74fTyh+w8U4dU+kXbmg
lgr03wayceqr7AQhUq7GXEcDAmxZ73xBSs2U31rQL4ui1ev3JnzL2R/emvlr8Tt/rSiXj1WgrJdS
cgpp0rb+y4D6z7oFdSjnRBcOko/87HHn/OvOIFXJ7/OuD9mRmE+RbUecUljlp8b6MRFgeBvcep0M
Rb0kFrzZkeaHnT1pkmPsdhc78p9VGI2vPvm5oWd96WLDOpZg0a9mo24Absk7Bgt/7ZpHfA6sz7Cb
ul1lOCsRVupVBtmmN5qvQ+PRmE2bt7wtv4at+shyEssYxPZYhYO/KUNpQP+x5QFFND3U8xZ55J4d
/Hp7AP5McsJNsqsEi7H1NLj93uC8xanZImJoJsJz0+zi23IG/DjTxh4L9PF6Fn3KcyDUg+A4M5Q8
ALYzlMc4DMq98o1L7GTTtRIhkB5hvQqlGKwWbKdJR6tc86vDYKcec8QMs4eQ5Ch+igsc3hPH162W
J/alL6d873BUJYsmdL9rU509GzWuUrdTbImtn+w96y2tGCsvcq07UpG6b8Lkvoa0ocdLOxftddDD
9ho0UbACB22TFaV9o5BPr5NhxBfXGVvADbpzp5c+Lqronwj5HHs1Pwg8SJ4WOZtE9+GP1uCYg8EC
CU4aM2ve+Ln+ISpd/GO+BrMXQ2xUknWHPKqPgM+HM0hpcYH//aEc8J514Te7yhn1e5dhcCLczSQQ
5uD432ehK/McO95gdZSvhZ6Y5sKW1VOsx+WtU94JhWR/tVGEEdc9rDWhtTuzTdI1qzTi7CIT5yK9
yUC6bzJ2/Gva5W+RhjI3rNxPhAwwIO/G6iydwN0TlCk+Ig33YhHK6dbjSh6SMrwMDt5pXDjtnpCW
9upk43PBwJaMQ+ZF/+cKdaVX7n0ZvWieptbxmKa7RPNQ8LvMNpp+kOdBi34YQg9vdR9s7KG29hm1
Cs5xMgz70Wyf2EnJktNX7dRrd/+jbEX8hYAzMFeckL0URc/CG1JjlefBtCtq42D6qPVymzlLQ/zJ
dmAE8YlFfecTnUILJhZHbGWc3xdEG1rPSFed58pkCy3FKc6z6Z11mobwRDX1+HVIK/obfvhELALj
R8RDCyUIl4DbKC7epFfLxIu5dyvdOxf9qJY6zeuvA5TETCu6T1puS7rNQt96waquq/j+eInOblr7
NwPJSrQMA7VvKyc7+1GaHkgchRohrWhfm6G1enQc/SIzlw4DvkMkHHOrarcmAXAz1on7QZKcs9UK
EW39QsT3zi2eiFP8UnWiuBfZnEKVE1RAvTHgbLxAuayfbVhAxPRBpzKU3jy7AOmPXWOf0EM9e0gA
v6fpdK/8Iv0En9tdD1ICKBo0iTJvZBxSJT8mr5UvHryIZxRkVh3m/6tRQiKKR9pR2V8sMcFK4Pt5
NSxxkqk/yxtUsgf/TJoZt4XVuN7Sbsv2PNTRbSQ3btWV7rSOXX08RZ6wkQFU6R7VdaIIc0nGdTDY
0yU2tGBJGEd31XyygMicu4JXT1EzOgSsA3lf2CYiJqPA7eQl3pX0G1LFNHE0p49KvTdOr70ZFJV8
WBuIWpZ8DUZHMP+aPCwmlXcGOnyu6qLHJV4N12hs0s2/fmK+uDRhNi8f3wCnpyM97BVmFu09A0C/
rEySLJVthWdPMaVjMrWOGHtQtQ3PQnff0UMTwZS2127s22sW3ahipi9N9Oy2YbdGggExjQHGwpk3
v9bbk9zlHB8SkrzK4PsTUOhag7YZw5AHIwbUlOeKs2P13DcW2pjh9XGUsGgrr7LJaZe1PhxE0UEu
rqr8XeeOWPa52Dp9qa2cvAsgr404tWitbqN5AWHsdGuqAaK3pAuoc0ffHi/KWY5m3F3MWup7t59e
oHaW6NMI2pkF35F3Z8wS71xtgK/AmnVz9CLfKUQMS07B0yoRpruVaDxfquRDi8kGyOj1f87Kiy7F
dCw9GW57XfuuacW3EVf/k0pARfc2uNXJn/D7N+Pdk9YO3S6IQ83wtjBhofGRD3qKzYgLNcfTYKTa
psg/XpKCAPo8ArpWcWP3RkynPSKkxIfadkiCKlkRDZC8a0bpLkMspXtmR3ALgvhG2JuxsrXGf0mo
jBYsr+1n1v6N46K8nYc0VQisrg7HaT9plf8aKZxL1rXwpHZLexMLm8DvwrZwwxo57rPe95Z1Nvlb
vITdMZSkFBWEouyyyO3Ok0Cj7Ch3oqgJvgiaTFSPiTrktkoveRXoK1KGs/esde/UAOoH1oZtiWp5
5US1d/bmSVP3kCmWZzE23VOkahbPGFEvsZbRKpvnE4WtXqag+YeSUTt4ZD8hIaoRDzv6R+drtyAg
bIWoRiwbjSNf8BakV0M3L7gdD4Vr5ueHEMxOmdJU4RHfLbyoGXIiAid9IqzAPHXMC4YwGbdZ2yBC
9kLr4tXCJmqJ4eSjk+k7CYkHeCKpE7P7wydZmzG0HxlMnyNyDRb5XVqx8xz1VXoNxEkznTP76kRm
iVr5yEopJUf7GA4OY6uYtozlCmPdCKPd6yn7ReVP49lJgcIpeemTNmJaniJB4p9okz5eu2xVF5Z/
c1oQKlIr0u/E1y5E7dJITToXS53xJDkaPyMNNI9BBOdJSxOxzwekj2ZIetfUTf3OYK19MzVbwQNt
x5MdDGfPJEYY9kW11EXYfkwifsW1YR7DIkdnDfnF3xoe8URhYpID5nGu55Zrvlczggok8EfFPbNC
dVqcrZiEkJ/HcPCV3Hh4bqBXZPXx8ZKzr6xSVKdLp260c0Z0zA7B+cvjN2VP4eHnf5tUPonLQ5kv
zFBT1zrVsqcsHZ9Jgog+qj5mouQ6zPxnv1mc0DsuItNbW6hSlqlVPXnYy+6az8xCaoxinbKvn7Qw
3tR1KzdayLivr8bgOswvzvSSZzAqxOxYot7Y2W0Yvxl6q+0N6ZVrR8buXwyH3iwX/+WwabskxQbI
bmbTD+qwX2vPNmaAIWvRX6pAnnWu4JtXmOGCcNLoSPxtMwvvzL1nuBFPOBWnS1N4bXkQ3fM4/NCl
ZRybmlOpn6JzePyatNVbhf7+NRrr5ygD01lVxXMVmenKl6ojOLpv17GdxVvHL/RXeEXdqG9qdyIO
0ovlc5eP9j2z6kVmctmiKBPsMgCYH3ftqImNGMPs5Wf/TPjiBZmz+iLKaIGOzfmY3NHctE6zk8RG
Hg2evok8lTamxTL260Br4hMnvLXtVeWLTABS+q2rf4SO/1YB6vrm8Ck0Ekr9MDB+NKl61lg1Pg95
SNM2kuMbBQbmF2mOu0yFyCVqy33SCm3B96iRFCSi12lAtFml3pPex+n9vw+SP+XDv1wuqAOMXE2b
4zM439+nUX6ojx3CSMxyHX7Vhii5TTsrRIPSGx0wlzBtaM7irIB1BozJEVY1bQzN6ncoNd/LMWvw
nxFGiE9NfLJyetGUpfJS62gLI9vo14XjCUIaGrzfqZBHH7G0gJtE5kKhRIU4z++xWM5pBlbTXXs3
Go7Ml/8x9d5e8/w6B5XZ6gYw3VtY0VR8Czhllv7er0L/pXG0/KLyhJB1wwovejNjPgMv3SJ9r4HW
6NYrAllz3WfexQjRQyde550tzfLOjg4ZzC17cqwYwJ54lm4DGQx3i1r/Hirsxoh19k7ltFdrfink
KbJHAKDXtLcmagDkBM0UPyfeOG2mOYDNUYV8seMOVB5voxyrz0glidbSYJiX6D2WBL06R5v4XUZ7
w7S2707fd7dqcrpbPb9oodUusWEam2ZqUKPmw9d4+uT7VRstWqO4ik4/DqIwdvE4UWokAn4c6WPm
upMGbqlKaG8+s+mlaZN5Lf2GUSB7wHVwSULvWkmmTeD0h1pW24r/y2Wah4Ke0/xg3iV5c1a7HVzH
eQmCmczWut+mlLjv0K1OpbSZsYmooPeu8D0yaa2eU7rwu6A3elSTlPutFphHW6H6HgsE+OZYNNuW
S7HgY0xX0U77yFX3hyy28xrJtpnapIa09mUACL4g9RuZF0Q9OrXN2nfTdB+Djf2wq4udZStVm58E
s92NUxbjTwFRO4GLSZ0yPyjSHJdGNeR7qJ2LbsxhjqkSADRGhM1YyeIEubY5WJ3zkhD+sgjqbGdo
0fhGbn19YRf55/FbWsfegX2Y1FGP/EWNGe7mcckeL/QKfAyU2rSJW1ltwtKgqGdA/0FHYetYyn4h
Pn5RZ7V16NDarGpGvF+ampjTwMnfpNak+77z8s00igmQu2PshdI/yLBrr3QonDd0MCTeq+GGKeOz
UfUQAjHuf+g0VBY8btklMDPvmcgKFKsnwgBPjIgHsMqmd3PKxrtpxOgsEqewtySvzPGacXE2S39a
eXY4HhJHWbwJsbLH1vtozIZ4R4mWMDGNW0RO1Xqcf0oJal9HIjZvVZH16yoicaYb6mabwwM9mcgo
llUHHY6go+xpKK3q3Lfh2ZpnQWFPlRV347sXcBFhVxas3ZSNmjFNx0ZE09EUWU7qTiFWmEHDoyOC
8GgWihTAMW9XtpjaY6sq5FJp60RbGQPlKayPxER4RBjqh6xj/Z0zE3dfmO3tqbCuzNDUQe/NajMK
uveFQILgZYpGS1JC00eHk/aJ9tSNtBVC0oBW1sjtP7cu6ONbpHZO3Z77d4Ficjiwv9ThMre9lQiE
tQ+symVqGqtlzsFvz3ddoYYq/LfUYZw1ROs8Qa0v3Ao9nzaorWB0dmXLYakmmms7ZGhBCSptj2R0
+QcU7+1SayztLYyIz/3Z0ZDDaSzaaRc+lsX55fGTro9H7imxS+blog5K98jJISTxYIa31L7bLLM6
4KhnWZtgsrkROuvNVdOw0jpsN6mZIVaH/oGUKgQjxQUdjR9eQlMhyPv81b9kc6Fv66jKkyF1kPC7
L3HYdLdE6hDqqjWrkty3Y6OAbboffjfZx05TL5ADzG+5GN9DtxUXWdb9nmDlZmHr4rmP6/y1r+m2
25McwUJjLso8xwUmjs+4BYNg0XrNRbn2ywCm0ZBevYBUl8dHfLzQpc9gLAr/jrjmxXQIJo5jQxwx
f9BMJjzonLJl7qqEe80MK8rgePzUYm0gGzlqacclGB9Eja+CutadX/AAowuoUHc7BiJubxYxTD1y
x4pFa2Ggmv8ICj9GEZJER6NQjIGH7NZbmrtDJmvd7CQFK808oVNNu6edd/PTqDmUyXB5TPn0avjq
EHW5cWYd6jDrUB8vcnxqrflJYzrGvLwhvJZAxW+PRg1GPlpZbt2Pm0f5yw3MKBWRyJxc9JQXTCA8
YcRfC5dnLtUa5FtDsHkU3ggKXz2hLlnsGa9jgpg3nYoN4abxLjeVtuUK6itU+ouY/toptnzwF3H0
j3CiZdciSQ1Ed4nnvleelv0WyY65aKDD7+NkeunnZp1rlcj+A9KokkkP8VKVPwr6aCSow/Vz3Mw9
9ICoh9gHfY5BmGRFowL20rd4eOWsOsmg8ub1wSggLUQGa9AkXOKACvdHrfvmK4IO6xyG/o9ytpzT
uruLzFFXqzA+y6YedySqA+O2SP9m5JUdY1a+zc97nvndxD0TRbdeuXhAS1K9oBKgpdadTS9d+Zoa
2Ueqc0jHg1suyKnLnpOo+ZZa+nS2kYQuOgapBzdGz62gVqbLnDj31VQQrmQLKjvLK+90MYDQFK4O
U4Z2I1Rn+lo4kxgBxpusM0YEy0Hybjr5h1skxbbQCTMx2xrK4dC1X7xOfR0peJ48v6mPjkbMiBFr
T21m6E9GFBtPQidzoGjFjVj1eKm3Q3Ss05kEycW8kmkXvbIlrcpRj/aNw8gBDCc99TrITr7e/tNX
QbKPHYmyv3L2tD8YpJqV/9X0hqUZEVqpD258D6fkE31D9VTFw8cQFG+Pb97Nunqhk4qw6ObKzpvG
/BR22XmMIvuL/OpMfn1vbUYiesPBAO/Ll8KvdmgDs42KKNa6WaOkpl081M5xUhdD851rZhKo5lFb
0LHNc2xMhXu2w4PWZM4lCBTdDc8wuw0d3n5dTm14qlNPLKreH+EGKoXCZHAPcWupFYbxcFmio1k8
+n5whr+o0dbHpU8UOoWfTiqhSR4ecfPZuSgpdXQsiGcjsV4Ebf8j7YSeojtMvru2WlXkq+5NzbNY
7S19l1DbrArzk9UWBDpUXgvFFC4mymN6VmSpBTESzmk24LSKeOXMQWngdM7zwyDTt0V9ZWV41gJ/
NVE9U0OY1I/zS1nm6591kY3s9VAWKdMOupNlT2OUmYhHWte+cgWn3kRKKBTGtBkbYJd1FJ+8oJ5u
+czGMBpMNIPe69esMt6lrXE0jA2SuoW3maQ09q1vPSP4U9RswOkMN7w+VniWWX+nkzezx0m8LJVP
6KBsMubUZNKS31uu0jgAMzvrUhNjNg6O3prqxzhBHdZPuYoWdDbfh8kTH1kJ7BihUXn0T3i/sZFF
xLliz5cbqzettRnOWhPDj79iInsaZLxJYAawaUZ7W+O7ssiUK+KChD9tWEWQN77oas60B3UGMz35
cEK6JmzHHobA/F36IZ+vyAVfdNUP9ybnFB0ZCGs111Rbr7GwnIZ9etNGnwOj6hC5UnVj9Sr2Y6b3
TCyIF+Bk/N02K/3155IqmjHbPp6KyJz0L6P5QpN+frTqD0xSA0mqaEl5n9uWf/GQi4ZtM1cZqAnz
m25pwT0mqmHwzehk8baXidPaSxdD/EXjbzs68F3WvsZTUipnLyx641Mb1ws/cfVtbQxs0/ML9069
zD1EBJbTgTXwnX+yypcrX3MI/y1CBWfYj168svHXhY3Cj3I12YbKDo+uTzSDP4XPSsu3yIbUDm9T
+6Qj5wAMBecoYtM6Pl60OCW4pIla0LbOkv69dn68OH3M36BF7mf8opJFHKdZ79sZWjlWcb37aOYO
qnDEm59MnCGCvjwxGlg30IPuJYmTS9Qi4sNN1HPZDEf01N5+mmre21ypGSpfkluoH925AG8eMn7L
eAnBmoQmXV1ac5dRQei12jL+YRlb2m90ViFVrPPSGs6PF6IUk02js/5nU9w+l/UQL6oEYEpO4/tR
BigVOse+VGqXmf7eDr67Fo2gMr278+EqlUrHUsETE3dPuTCNpzx3xdaUwL8laGRpITVoOP2eMaAV
rcrfDH/YtHPzw7SZasjmWfdLa1uLimEYDaMFTV39FDdl9RpPnx9/h5Zr7bOsbqnIxFNdpXw0pZWc
F+iQ9tl4ToosvnE3RTd0FsluqkoJ4zuTe1M5n7Sh60/xyIuy8K40jVtuiJTpT0M59RsuQLH1Mr7X
vA9OGh7Kuneql6TRzSc8YzvekHuL3YjQ0KC5M2EEGo0aYA9SoLnjrCWkA+CNyuTOnO8vgCjtJU7M
537u3T/QcW4+lbfMM45SpvFq3mLyoXdPdiO/EYdYvtSaRSBg42OnmIvLaf62q9qsOGOXiLZ0phla
2b7qGp3lQVTtV3MMdynhxjECZw5VYrrbetTs0duB1OyG4G7oR8MqFd12BCyFCCPcruao1l3D8SLr
3I3k+Pfe+NJnWkS2ljcMyTJ99BxFXBR7B4qQgz3hhsI4fq7yV0ra4skEtbLrqhBlvnL5n4cFW1Eb
m+jN9HTnxfS6E2PfzGVFGTbTOWhRajRxseGbAC9npC1ZIjhW9WE4TY/6yskgk2eqXEBk657ilHuI
t/LaRj3TvYAWXv+/f+qY1SzMTjntJmfrXds0IlFHRJ8zio7NlMbjnvTA6AVV5CcT+drXwiC1iiat
eZsyDct9yPQh0/O5s+CVr3WIo1YGqv8RtSTrGuWwGNIx3Y3T0IUn2yiZrWvDuLS4jAdsFj7W+HHA
KjO53qFN39HNhfvHLzZf7n+3f9x5EPxL92dGoFhI22YPtG/8zoazmRG0AFKGq6Ki2qDYzmatisNW
LFN2qNpd+k47bBomv/s4liaYsFg/iC5slsTlYtkGdbGR7U6rQv1rae+sLI8/GTGd1CLXtnpI+1Yh
hr5x7rNvJbPEBaers+837JZWIl+mxA62hk5ASetkBAkb/UtpRQNxROWH29b22ozt2l+GhrxJOwwO
sdMCGXHnwlN/QQ0yLC3hl/dMULsxaNC/uka25NrtfR0e9tIge3beIAivdbJdMh+N7KYcLoiWt6E7
PGeTFX2MuiM2sO3srWgmcwdyfFo+2uNNf46J6l0pxuFbr3Dss+9g6gv8SmzlMFFUW455H+svyUi6
5n9fmYcD/bcr43nuLHHXUR+aDxXpv3QLVU+mbB8yJwaCzSwxj6qVQnx15G2zcfatv+qyBrCwOUCX
Lz8K05nBj8OXXFPGBnNSsen4nlZTTc3LjWO99mYPaVfPLrbdGOiBq51uDzbRHFa/nuilI49aunl5
NsrCf0HXf+qbfFirv2FrDOMPJakL9xeFFbxLH2X37+KEPm9psMMcu/58Mv1myLZ1lNA4dTHmkeVU
rsoYUUmdkfVhd+rs18ZxqkkbzIQwz234nWIzXTWZru37nnMvJwO1qOvB3RblsEtHhkJpY6wsNL8H
IcO3hsfwqAyQkQbu763byfDSmLciyYNLKoIAURZ1eO2GZBYmnb97rCtO82I48fDSCLmphOqemdYK
ZcGEsKpZzAdx0O69z4pQKUflxt1Ih/JF83mu9SxeDSIYVlJXrzn/5j4lZXqrZ/T8HpWmHFOx09kR
Fj7oFCjEfv/++ElHOwl9W0cPVhreAuGph92zjpb4rbbcD8l9UtaPXPbJVcsXAzDprD50tDzOQyTd
tRsmmyKsw5M1td4qS5txn0K44OZBNeGOGCxxQ1orDTDKxo9ksGz19Fwxhvnu6Ok2U8/SlmgfJoVA
O58uTG7jNVT27NIwptpXRs/KXQwjjhuCnzEWOUfQRqzCWX1KTfyKXWIdtbDE9JZqL54RAja0EiCl
lbx6lRVsIQUSvy6CPbHa5QZai7u1Ct9bDSYtgmmwkJ37uB3+8iDN8u5fHyQQcdz9yH8MT0c0xZ//
60FSgweUo1VYISdVboci2E6SllFClkXursVMJs2Z/2aJJ45Vg9Otcd6Zr4bLKCJdbNBxcoUpSQ6R
Kr6KxLahWQw/JjBAJ68v/M3/+7vFNgjDF4wQst4H9Olf77Y141RL43S6WulAQq3fJs+q2QVg9UmO
3wuZWXcE5CRW5C7p3n3A8lBbTGgpwk19Rzy0sWqzqT3YnE3w0y5TFRh4Ksv4gP80+f94ty42T6ws
HoMe6NW/frdJ4Yhe2rpxVTaZKhSCOUE3tXVOs9p4QYovVmi/HGQX2Y3PQ7IKKiQel4bMszC894UW
wM8yLhAxXUbGHCXKKv+cOsHn0C9Yzgp3/IscjHHyn7eDi3zdwmzmgwb43cIxAK1PjdDVr3AcPvVh
KZ8JWA8PPXHpCz4nwUBuEsPWadrThLkXSiDVs5tNcpMcsAlY72acXMPCQq1m5/WzZthyO1mgH+j1
k7fio/puYGJEKkfTNrfNdXsqdzIsk1tfj0uM4IfC6KuXtk5TguZeMhOCbtwW/dtgwUbSiy77iu3j
2AraOZm/L+OgPg3pFNwqQ2xbLZNHr6/WU9IFisAv1udCSmLt609NWKc0lGWOagvRTSqb4qdpkfHb
YWT7wiqAOMpWuXZF5/YBWVh+KpU1u8XhPCRZiM2rRtUyn2UEw5BNaaXb0aAImLIiOZpRM71jRIjy
kHQ+G4e7F1wfbaxuzG5l4hkbUYc4WrU6ubg+UE0Lq/LXOJ8XMUhebL4y8fSnJoiAGjneJ5qSq9qT
eH7LJtjZbtCdGV9yBBXByfTheo4cyG6DjQjzcc6sqZxL4R2CR6801PpjWE3yOJGZN0miZ5eGAQGB
BtVb4Go7wthHcgzY62TGRKifmxj2537K86tfQhnERPklfQxSYhpyoPnr5FAnbD5K1/oDcUAVK1rO
6RZd0zZoycMNOhSEAqY8mWvWeIsZGxVNPv1NZj2rcX9dsGZ/mOU53kOw/rtdF4dXr5rGU1fXy5+8
utLPBFeToeHg/gK8sua0xyJk6XABPFRRwytKvXCPp+3HFBT6omSC9fqXVQnd9h9vymWoi4bYwXDk
AZP69UlnCGCPUMGsa2PrLyCerwat4ic1vzRxUm3Av/QrOWYIJ3v5YZMRftGnDPOTEaXnWXbSGM09
pxEZw+n/Gto8CSCl7iyjX1GP5AuvSc0lSe7ZV1ocDPFkz46Zyy9aOrw6bVChuujoB7bFq+4V9Z4B
zcrq2WLnqPmm6lY+qKyTmQmuklYvcactO9GVLJjUiiS0rJyCjj/4mGSjSfmWN6Nx9EM5QvlmJOeb
6QUPnTj6KAqAbDX7PoUBimxB+EZxwZerGhU99d4t9hFzM1cansek/Sdt/4et81huHYmy7RchAkDC
Tuk9KV+6E8Q1KnibCfv1bwGq7qroeBMEQVESHdKcs/faLc2ZtESwMlN8bDgYGz+V+mYq42ds1+3F
EMB0M9tBSqzDZlhOQYAJZpMIzbVn7JdCE1826+TjnFxR5MKXjIACceNIXyzBLLgPEMeCtAO+peN3
/hUY1hcX+7PHNBHRnzm1jWKSrmJ3raBxoQVPz1xXAjMQWU1ks7AeeDbtUO7quQQg58OyIkE5ew4r
N7o7eftJA7s8CqPnTO/bg9KHP7Npi7Z8Gj4HUMYPbvIWquxWIS1DupncbMuPTp6Z9+uk88VD7/zf
Vm0lp+WsMxrcsrMZhXj6bWx+1rkR7lwJcqXhEjr0XMWbaOiDvepBcASBQQ2tjH94uOMTM1enFM7e
d9kDMjpSTJ9mUlXflROWb7ZViZObkHuRE8x4MXTYIh0cx3cAzY+JcgTvnkfAqFp3U++AC2BEy/pq
DkdyRLgLJ48vK7ihCz0p8jNLxsx6UvUmqr3k6CvfOqTakFErpg8bWQ3rSdzWT+Bwt2PrIPEPeV3s
sCloxZ21jd22WZlzuyCMkUYN7d32kmq7PKExC/vTyJtfsZ71tKOFsqdyCnPbIbo+Wu0QfUCM3Vqi
rXGvj1h5QzKdG8SSr3YC9y0nlIUW1Ejrei7o5BKIJx4C68IMe4aTdHEzNTzivgu2xQDYu3Xnkml0
pvjLlnhmK9o2soJGpM3dsFVKHDQb8CIoVrao83OpleFJh94DBso/fyEUS54HtsjPoI2vTsnGaCwz
f4NYxKZKCpVpCoPkGrDoZwUiiz8p2NjtMLrHNuy8TVPUq5yN16GI1PzsWKcYtYTXBm30rCBrnIqR
zfBYgEsqQ0wHcSy6uU17ShuwT8uX2yYJtuy3wHeCn/jdOxoiTfoY6JSRF43zMrInta8t6jqQbMLc
jxjfw6G8NR09QjG8xLRVt17Qmnc/Sc17MN/Kzemn7BBCs4baLh3JpTfZ8mXET+24x17k5mlwqZnU
rZUfQt9It35nA/aMUip0lcY/GdyJXoBLChl6nbilNaq1WXLGoU+bJEdfp4pNNYNIli6QOQscslJ6
a41Fck3f3PgTVWj4NBE2Z0HvK0zUeFNa1yIkiqxDPb/1sht/ZnqdbEs9+xV2RXJeDk0XxOcG7+Va
kt6HHVi9S/JL7k1vwaLSdWJOR1JlioJlXps0/XZ0a3sdeW596ov6ZdEdL4cu0j/aCN5f4ky3Jhnp
aTpluzdlwIhRDqRlzSrrqa3GXWtWfw+2DcQqb5yrr6pPhOI00JXXbJsEwE1KbsJ1bkEXQ0W0mRtu
/JwCD6xb96nokwIXIpzb5TSlxKfNlmqdV/8W4xVqg1p8EI1h7IEwTStfDylITmgr5sOi8iZElP3V
z67UtyCr5N+FntwEnAt00XmBCSFxbRrUqbrXxiFmdXoLcslCifoJnRPtVUu6f2pA0QD43ya7d2zr
7iWoKvkCtMGUFYnkltjVTyQnBzcnrYNbChDOi1UNModhO46wV5W9QTmaVvdT02EDsK2XRgvJdoSl
SvuFEaNshu/iJqyRddeM/lFZVroTFaDjVrGDmnInO4cuGER3Uu1OCo/YwEw9vNypr0YHaRNOyhtU
m+mW45oXdjPtu47tnDeJfuvnpEoK15RnYz6oJtaPRW4d7NBtX42hqldTTBM2ktSOSepluR0fc+yJ
GznXv+zA/AyMNjyXMetOX4U/o3m479ugu6IBXlnzcK8E/CppdAT8LoYO0T2HiFawU9vIUGnTQOor
2BqnTnci58sf+9NSQOWK+NFpfX4Hsf7UZ2wqlwZI00f0H0MU25AwiscE8XNX6lwuaRE7qMuZxXK0
bN5q6BX0EWc88zkbu9QFTbE0KBCGUuWP0cJIh7GHMGOoF04on+B1IuzqX7U2WndV371gRMyOCH/y
VUvVZh2JTF09Mh/vyANRJEFmW771C78NF7R+S8XHiHB2EUZOWfpc5iNFosZ7y6kmHJRZDndQ8gAi
c0/be0FZEy1Qn6zMSYERmRMpSeqMzbSP1gJQyy6dLU9dEO3TLFCnMHSYsKs66lcdluddbAXlzUAU
uknrSm2COvfvRaXya1x07NqnU6Np6mcSFe6qY82zM2ivMRz14205yFzEVIvXUTkWIEnG8ppFVXll
NPfWTWz1APz1cvutWoNBjtU6RAg/H0yrdrc5HobV0g2f8cDbPvLHDdiQZNeOeA7Acqa7QYvpw/VQ
r8ze/BumEcudCUVxhvvCM7o1r0x+1nqzXfABcazDEJBbA+QjOXHTS293/qGjrvABoYQm5Gx1MuCj
CT6GXYNj9hA2RQsGguo1dZeAeMnDqMcdW0H/79bk08dL9TPJJxiAUP6xOZtRdFAxBFH8Jq0bInvq
IGV5aRaDChzDTZ2Z9DQsG0dkkf3Kk7Hb28Wor0OtHLd6TwoywIp1iz5hJ8Aq7VvDTE/UemtioMv0
oNRYbZbAkVrAf6/k8KNRCOzY4S+rMLcpujuO9ZODsnlxCfgOhabQY7JOxAtICnT//RSsNdWUh8g0
mnM+6NTHHeCJfDNXOqDok2/6D4k3x11Nuv9iFAmeE3a2FBlB30DjowkEZD/Ka/+vJqt5t6iazire
xgncR1PN3ByTlHWLEVwYhXv2U0ucM+ce+sT2xDhpatProJ9qIRjbeYPpuTRMW1WzWPyN9LC6pP2x
GILxr0mi8KcWTuNo3mD3UfohWRe8lsY8pY/UslLsDNosOxVmrPYhLFeAU8JclY7b3fyx21SlcP54
Zk1c3NTBtGY4IkrBPrYsTomDJEk40p/DVH4OcAimh8uKab1cxNak/0jStF2H6J9epDfcq7Ecj4ZJ
EAcSewu36HTjQ1evOY6+kz6ycDDFJmxd1A/ah3Szc2NDRcpql3Yda7zaNtfU8eKHjXr8pZkdQjAN
hYtetu6G4FZN7PrXDqLxO3DqmrJzUW+WpoiLkHau4DxFQX41ahSDkTR/WpM3nN2C7oLKWI4g5kz2
ztgEq3wmNy6H3u6tLe7RYVUxlV3KYogOVtQI6ElCO+skXexZhT3RByiPkz+79bWWKZsiQbaVqqvJ
nnblGXWWc2gcZ7dInNIqQKmcpg9fFNGr1hu/lSENXNlsNwu3VyRrOMnWHtxmTw89uIRy/LWMHMOs
54378ZTGLI1957yYmNw+42N3Q2Z/O7On02CV6kl1eyoNySZRrf3R2lxoFMnHldKs5KiYmDY+pIoL
HfMvVw/6bdmN4qDpZDpAMUoORUadpjJ0Rm2rnl4JwMhY8yTtVyBeAuyyZNeH5j0Mw9OQBMZX0gdH
NLlMrzo5ji0yzadA1NnK6qvstJxmdVqcHVhPeeB84ois3wczmLatk8+hguRfS5be20l1+D6gguem
066MsR2eA18jA0kX7zJzG4iiGANYrrYPtmCJiRtAd3uf58d624vxthap/xqFVfhKp3ScnYR5l8pt
olnEcRSyoyYDYGJZSi2LKr0+JHYq7qj1hofoCnl0U/NHNOs6l8NUEfvkNOVlGcAsVlWtbdVbUU3y
OuooXMG+ro3eN5/yGDSrjJlFUtne3Jh+dkpnGPEx1JaWF50oK/gaE744rVS/e9sjoDVhUCt1OW1L
b6BrPoyk4863QMdr/2i9bChnl0w64jp6/hcUdv8Fej4K9K4/+mE7bg03HH/0pbtVjmG/jx2XaV26
6tTQZ2zi1rws21LP1B5YBNTeGK3wwPY0PMN1T85OaQR7MzXFjRoPVq1eJ2jZKIcjWTbFm26HtxQX
989+moOp7RF8mT3iMwO3Ah2x037o5cWBLvnC9XXVZFZ+HyayedZ6kZJh20tWGGXeHaexNF7tpv0c
zcm4xqQu3vseiERri2ufp1e8NOK4nHXzXWbbWvR1StAlnuetYC3HZxHp5hvDORpHKaKznvXZzQu9
p8URJFvrPvgS3YfXi8PAALFqO2aCkt7mcUFzyfmUtIwLXKAbwpZ+vfjKWptAXMsp+GyVBeymIatX
KM3FNG7rEHin/AlxRH2yUyvedTZ92oKeimxlZ29oK2Z7P6nnAEs0YWZNd6Xs3duYxyNS4tECkzUC
AHN7aNtSGRdfNDryZ/E6eUW1Fcj2wGOK+M5SnrLB/HkqL9aehJ6dco0QKy/13RX2GWdtkdKD4ZAN
z5RQjUxyn1QSc0JBDoipq4V5b0qJC73tflcFZEB6d0gsPGGwXEsxXNHkyMkh7tJLSNHewsCz9MQh
Eq+RsVCbq5ma/cSNT7nAujoNhvE5NTGRlYQzhuFoEOjq0TemmgfuFWsVxPFr61p3Y2SX7+cyZLvA
Gr8AEbN2wDyuXTPsZ2lZBoEdAqipe8kzW4uKQEtMbctsS+9pYrOMMoExJdKybi3iyvqdEZtp2tUL
nbF443xGRVt9xOMQ3U27+OqRUUY5LUZ2mWhOkdLeEX6bR5ZrHTsr6TyXbk0JLO39fR+V6P/rTjtE
Xa6tl/9p2zZhULofJXu6I9t8zNG5KBetUqjDy50yBue2qta5mwe35VAp5pYgtndWh+tMd4aHojiG
mElj98qu+1lL2bAyHWBXmL6UJE6zdnELWUsmi8Pb441at8NWPP6IIV+GRozuuMiQciKHByHh2C+1
XQy7UOJlHVGpLc5ZWeGvqtzsNjQCgWpY6n9N862odKa/kjS8Qzd/R2nXfV8YDpIOHrUObV97KUEz
IKW01Naky7NyhxTrA6jCueLVHkBqxUSZyn3q5phQQzu/5ThG8WdEPkUMtyKCgSVoSIPz1jZtufle
ZKjIlHOGSQJMEqFQkNT6exg0n7C/K8rhQ3dRtfGVByLYJW6KWDyQ2lXTm1n0woJYjzO9OkHz4pk0
hXirSGfr2vSNZVqx7R3lUesW2nX5reUAk5CIVBQn89X2R0kNXTpKckAOzA7LTnTK84zv/SGK0xdc
P80f8vqeSkFBpZTgPpsgas5erruXAv47l/O0avO+eXXLzAO+ivUxS9p5ix4/ZKjbt4wefoTn/Y2M
1pOSXOrV1DjPcMKPS6F8ghe3wQ5grx2z+LKFp6q1V1h/VS3jbI9A6Hn0Lhk+dHrX2IfAONaF4fzq
4CWv68ZHwCRLqtPVRzsV8hEZ2E7CjNUH4UwSXSP3LQfnmDmq/M8dY1qJNWiHdLc8cpgfHiUESOSk
YERjszdsauBTL0ZoT6N7Mv3++O9oLGmDbMKS8a7D84Tzsg82dTGGRFOl0Vn4QYx5n/X+GUr3tJlm
ZRZOaPcBTFZuC6LNNsuKdFmbmiqRR6Oys9XykOVQjeyqEtdc6x6fV+lXWAJg8elEKgfRrU/q+NrF
r6ywxKVwW1rMvv6E5VB/kiMtiqIU8bGcPdShVxpPFIzeRYCYdrkrK3KGy6r86eYsXaGZ6QhSHkFT
vyzks9bBE2tUVO6WHyKrz1DGY4Y1u95f8eWO9x6y1u9JCfVRypRZbLvWOnY6vkJK5kwXGfr45TQP
Ita6PSzFItd2nTWVL5Cb/FsMJqGd4xCWg4xch2tUsL4Wh3EyxvfOzF3ShoW6LF8SxmjMcIbx2tqU
cS2g1+kWWFawIYez2tP5jj+ySZ3cJkR2ybwO1ocmacWcyzo2w+mjkReu96zfZqk2kbHNzlZSbJef
Zh1kYLOln9eG+pGemvHudUO3QwNV7yKWqO8p3cMNj4gOHW92G2Ml0h1LnkZDr1dVytf5+1C2ROqU
EWSI+T5i0p5jXXMPKG5ZYYY0Rossikg8Z0mMdpFIF5QDGlafG2aTYxP1iUQpwNybMHiUDpM1uQP2
yQit3WRp7bsnsT1G6Ku2GYFJZ1dhOrSCKjiynvggEsW8xxqgLuSmI1YBp3/WavcVSX2FVYjOJmuc
mybTjzCuSHJkQ3sKuzFX5+W80DSmwczv2WObwSEL7Tqo1hGt3ZOy0vJUur2JIJoQbhOzLLxrUSCq
4W90toMaf7lZypZSCrNju6Ui98s08uIEDChH243AarWc572Rf9/pMKulMyzon/N/H/7vY5b7vn87
Q1W7HRxJb16ri1M8HwqyRE/LKbZo/thyDtzd/+cmDUPu/fehy8+/71xuJvPLW27pjZ1vdIVSNaP6
nvIpdsVJn1/A96355f7ndP4BOLv/+en/ni4PgRXEX6CLCZ8IAPH331r+TOT4I3EDdJPEQcLu7m07
P0WGx5vzn5vLy1/Ol0M1v8i+a3gQqvj8tNxJQxWGmWsam//zQpbT5RX/n7dp+QEJju0OVfkThd7q
1Elk5UM1lBl00/85DwaNFAV9OGTzWgl35fxdodiypr25HvyqPzT5KKe1GPx2O5XVn2FyvoAfEhru
E8EF1SmmqG6K+tMPvD3Nk1vhQ6GLMvvkJOGtzcWmKETBusH6dB06SE1hEmZaspYjT8PNS9rFWf/u
msFA4v3oMf2yCWNB/umOLspO/6FV5mdcGD87b3quzfilpp25BZz4aVXTe9a/QjX9osX8KszwWHjR
sM6Mhn2TpFGFMHLTqDqmzFRQNCW2I8JGaKpX0zVfyqAndh12V+lnvwpRvRdRJ3deqW9003ivUJSt
Wq1x13kx98nET185716mnFWSnnGVHkTzU1QG1Jj8Txa8INcdwMG4T24Ubv0kfiH45FkEMNUy9RuB
PgnutBjW6GwuBYK0zNZ3mW/vwpawAIp+v0hXEHiuyJyry4eQ+i3/xGZ+k6m+97QGRbVIeGJRt1OO
MNDuSn0lG/eRQAOpa829CEMe6sxtNwPsBcwzwaFrDGS0dn7BlLFvkYRs0Pj9SMFMlkXWHuwqem5y
Ck6yRD1XfZIQM00/WOljkneHZ6XV4SrvXeDOYjev9I/gPW4dOlqX3CrmdVpNcAmp6Fui2I7wo9da
6O49o195OhojGxS82YaPcHJObAyeteorHHp+GLfByivMFzm7QFrnOUy6C1lhB6NF64aWIXqjA8B7
YuX09aK/gSj0wAfKLBmoCxmzV/ARY6snnZH3NK+0l3mFEynz1ZmZ/JF7geV5SlT5JYT53gp6mObe
s9UR28zVtpt6431o+zFCxR42erkxh3OQTU+6lbz66MR58kCPSgqQPhXebTWEP9ARtTgNVwRP0XPz
OyRK3hPBjCdq4/Uhzp7Y7lSrXBU/Uqv7lcPTVbob7Sr5S0bDmWLcRffLaOerzN2YiNaN2txEkUlh
OtKoYmXE8ObGi+UN0dodKlANfK3rHhxaae/Y1m/cKf5M7dRe9SiKVnFGia4p9lMc0nuDud67BWE9
tthOrtz4LmnnyfgaSIXHKWEiHlImHf4crl0vLnbCIRxodqcl3gWUpbXzkFpJKb+mJrw0CWCHDFAy
LZD4zhCxseJXlAIbhW6qVlgiB2yOhLkgO0m6O3T1GgV1dmfyPjLZqJDvchpalImc4MtzxwZlkEnX
MAWe8rGMT1kVT0RCzEOcmXjhhECQclEVWnuWi4x4y1g4iMEBMT8/6Pvmcu9/HrCMi0ji4m3mkzQx
mVV9Wg4oK+qTTMujpRdqvwyLy5S2DPz/ni63lvuWn/7/TstxDP6ZSv79PTNiT6NwZa//ve/fX9Zb
4EeyFIfagd9YtVZ1aubDcmqlOUb15c7lfDm0cVSf0ISs8tZJjtqAPGkVz7P12CBQWS1z9vd5MpSz
NpgZaLnz358ouyemtbTv/+f+7z+23DlaRIb95499/6hthUN9ISQLcv6P33cOrOwZnJ1y3fZNdZro
4//nsNwn//cHggQCVKFqJws1rXHtRr+jH1UX4vmO/gQWhaXY98e/HATgQCdpzUEDbD4IDeiDHbSV
6AAcYrjWkP63tWgInnPbn71r3D0ro81FbNTGsUbzyOI3WJlSDfvFdExOCWz1GhK1FntUiKZZdFxr
Jimio97cStTNK+GPHsCd6qkZOn83icE6aulgP5xK241QDABFpGha0T1AerfO36KXmc2zBODCGiiv
CNN18m15HHpkeS8C/2864c7ByP23IUhInBnZ0zd6U+5R3I23mp4Q0ITsvYpqhOQqojbEgThDI2rs
h6zqQzYgPZVZfFV/5ar5iWa4p+Fcv/sR/a8u0NQ5hUIOIEQM2zifTeSOyWo6qDKU9Vq7rmHbnSpT
Ae5OtPFSO86hUtnWsjR5ZQOSPGxNxo+K7V+pcrJyq6m9lLRHx+QvTdprGHS47qgqoe7MPcrEdrLv
rLg/xsmHzDCqYKKKrmbmOlvwdoSkzfVbW7nJFmcJLs95O0PBxbj2Pt2+ub6epgCFW0e9DSFlJy7A
59iv8Z87yl3rVg3VdNask0/kl433kfufnpg3M4FdHFDuxSsQ+2yYlH1zKSpsJXT3nS6i6UXUZgob
MXkIH1lMQN2YQtzEN78zDnppN8Du/Z40g7F7RM0gNnAxyZ5ScXfCtUYDJ+1WS8E6y8I/YVTnN78k
ryTxiSEybNqZmu49p8FLQKnp785MfkyIgj/ID4C9RMzNxq2jeu3j2Xx1dONvahvBJYr06gkV1jZO
IESQbUY3g83NvYjf0NOCY9H8YWNghtuPqUszeOLpdvCZjr1ma6upHqddO6c8ZtCit87YIyWkhLdK
/UaeZijrSXDJgBElwcDrb1o3aHs78b11Bedh1+kNNLl8SwW7aWsW7Ejedrifxj0lvH6jJvVFeO+w
c18MaBaPaDJ+mRi3tgs/U6QYzsKgYB0iibdLKmb9NFUju282zcQIOumVhMc6j8By4B9utNkxUDjb
zDPcP4XjvRrACkLD/xgLSOBVUKBrmcC+5xWTXyHUxhzd4YEK90+rI7kzhjFf0X73qF6XYj8mI4rv
iBZWFPenhqkFgo/R75s5/dXrnxIvpWc6G0uC0nvqhavdox4VRK7peyeEjD7I0jgNTt7vrf4EUde4
lmFhXpdbpj1weVKu2sDZXhuE415r2QbX5ZZE9n1JfNaaCYAc0Un6ZfPBJc+C3pwRbj3Siw/TiEnX
Y2H6XdgSOcuM0ta0lU9laqtllXUkSK3eBu5IIXD43fZT+1667YteTslVh8+xpV5fPiIrLh9V8Fxq
TgEAnHtSC4xJ6wEt0AyIveVsQ3DrGsCI61crK6L6LmUlDqaFiaGQg7Oypyh/wh9UBHyM7DWPNtrK
Sxz22aMCOzML88P9v6fEkVFk8hSDHl/SjUVE3EZV9s3zY+/giNK85IlnXiavoT7WFPluke41OkMM
vPlDRVpXmiBtVX3I+rALdTqE7YdmSi9YC9am31FordPoEIx8oKx+8dtGo70D/0rhw7baYwZkqQ5M
HwN26a+kqq5d7QbkjtBH7bFDrjJHNAdTy350LGtPYz40K5lTcebzZSzUadYidtgFwp62+swwcDuG
JmifJyuv9YuRhHRfGhbTk24isikQZhveRDyW7jjr2oG7NOJn21BqvIm8Lh50Kjzc2K5PKCV+yS6s
9T2/hQW648n2LOLQwPGQClTOSnqtv3cI6NrR+tbQhlM0dijyre3CiPcxasY9Uk2adbPVmvjHfw4B
n5BtV8HJTOuSaGyyWQal99vOGOyXDByWwNLjo3jPW6N7lSl+JRuZk1E0PxPy3XeaslCUycxcsccL
r1VuhRuzcdqDWbMXwg7nn5Kh717CaSyOvj4DUubT0WncXTgklNMVgY0TCtOP5VaJ9+IDrRbvW28z
1kLY3OZ9z3esJa1ta/gTXZU6h5igAgMPlicYPwvralVejoMe3pqIGg+HoxndyohnlHmT3GR0jn5R
rDdH2CutTfB3162GvLL+9Ji9TOfPAI8XAYJwnvzqzTZDIoIiZCs15YJNbPaAPhAdbQYl5Z5lBAl3
MeSfiTHpBfx5Pvno5GVtEidC6VjlYg/2tdsBfQ/3dtbNct+KSHnZdIrFAaoJt3IuITm9e2ZV8uln
d2Xqg08dwlIeyEktzv4g6enUZUZHbBq2g2HlG8Nq/I1XRdbZYVU/Oplx0UrZwGmsAYYg3hpTOIV2
pV4HGmrnyhqHh8bmYjXW+UNL2uB3IZHkvskKSf7Ce8KGsRK1NTykk+Yfmeqs9Tj46p7XkUWPeH5t
SVq8KD94BQUI64aZp2kwZTatWd+dkp0wYqvq0wxfpAspr7Wi/JGIbKW1DshjmUDtq4b0CJTEW4cj
ehDdYfox3um3q4NKLH/rZI5+rnV4WgZGw52WDHctYTAqWt/ZkcOOqmE2MFD1ZgET0Fubr4y6ifZW
4lRXSB/jY2ySHKG41u+0PCoJUgmrj7DDy0qoe4tCBeYi5WJGnL7L911otegeIrnRmGzzKNZmuB4M
rNS/2L32NzYn+7VphfkUUhmcjQu8K/Q+y8yNXqI6dC9EDQ2rvBnxeQNN2ILFnJFvJU1AzOFuUecn
w65ZA83LBU0w+Mam6aBGdF/8xX4k8AAmIzb9in/8o6p2Tasj2JoVsDSPhrPud96jUZ/LkqVIkbD4
iYVOwXSDY2BnP7k0fy3mv1pDz5qF8cnuqLGuYtyvK0j28a4u4ZJrNLx3WQdC5zsrMupQvxSYaih5
fYJg/tZhU6h317JzKM1CbI7ZoB91QYxl4TlU312Q7H0grtF8WG5J9A7rgETLjT57+4Rp9TvPoKKi
NGYoa27AxmiZ1k5AM37bSfyV+iybIgbht1781eAreZsGdPNTYH5o8YBmuY5OjCKkr1X+cB+ajHY/
HHICaNsNZna8XIwnl3lTFFeU+k0uBQJ6OcSK6wLJ1kp38poIzlC8kb11nQMok6kff4iBi7yJhbjH
oTQO7BzzlUbY30rg3fvIE5si6aTvdPp0m0Ww7s7eGScLnpZ3t5vtloQ3n4Cm1Fcp+zU6QfXMO5Gt
R7Jirmbg3MXsYFOV9WiEaZy5yvt9OJchS8cBP0SLm3dHM77szjgt/9Wz0AqZeg1+Yn4SZW7DJfZT
vMHzqR8oe1VBvkEyQ0FYZPTACD8Xb63A9VkkrvjVdN5+WrQ4IgSv081qo+K3EjWMvCYzntG4J9Qz
0MA2skvOOeyevdYTHNoatQ5LB6/1Xaho2mqOTWoz3SUZdOJN6rY8u+lDQ983VRkcrAaFHDIHLdoN
FeuHSMkPpsVrH2TZzmpVtzHm7p3yBHpgH/UZz2J51wlT+jXAFxmHxHqO5jpxY4Fic4rnkPyBC5F+
9yXpq7dbfDagJFYLvKcN2mrvzTYF3u74KuuqBwlNI7us9d9t5HtPqAnaUwYPiKzB/oor+4em8Bpn
EoFB7MZv9tzJTNtyOsnlgkU4UqwcwCAFgru3Wqs9VLFavKfRp6CB9/4GFeJw0ZTSmS4gBAWID3H2
Xr5/HXUTBt0gvMTzfBWluTo65USv1TSqrdn77W6YYZrJMJcERH0K1cTYqOryGFjUhTLIcjk6YECb
0YZtCNs4TXwtjBtYm3Omy8ygGwkfZPgMZIXMHd+/dMEKd7l6LfwYTRPWYjo0Jn4ZGtfHcC7mIwwi
sVXZxkk2OmDUAHeuVxTBOnF9xBxp9BVHQMQ07KGbBdOXUgqGMASIKlAlwbu2JPYXQOeQsnfKIkuR
PI7Lrw+rn9NII2Mq+6d0qtDkpX310VniD6NvlCRPWeQwzXplvp7Gqn9qY0Os8gE5ozMY78oMAhza
YCdS388OpctSPh6mFHEmWVmIzOehPz5DYP0w7Ma/5zMfedbTonpapxobBTX9FEH/mRRV86J50Yvl
YxVp5Jh/lKm1awT1SbNT7SaIg0cfelA/gojgRD+DGteVzUvKQHgevU8D4v5KI7QLiWMyrRNIgBfk
xW/6RMDPJtBC+aZc49d8Wb12Rt/u8zovD7NsFqjA2ZLMExUViHc9pz4mW3LnjSEd7m3Xu4/OiPEp
eRs8U3TfFX6lpGBe8131K3wGAUtCpKN74gWrTP4SaeYuaoN04wcM0Zas5NPQyEMl8Ks4jnkNU4JO
kLdm+zyxxnXtx81Bz5zk5GPEXjbfbpNNazZVydUoZ2dNmdNsze1mXfr2tMMgXCv9zZwbp0KbuoOY
V63LpNFM5c5g5j+W7mBte/YpL102AGvmM9I1xBNlwAjr1miwdec9HTT3VlnZcAqq9n2JTlwOliQM
L5DB85JG1NpZjNROU+tRz5jN82kUKy3SCcFG6XlrcmgQwAxG6p5KrOyI3XZVsV9uDerodNgRTbO2
nLoQdYHDaBVT5dsRVuYefOSmazJYf055pT032hec24iIUorwlac9wqQ51FbUb70x3SnWdZeEnQXD
4ZB5OCKd12xuy5NVWa577MVIjdNk5wgdRjPw8lXbA7kVLMsYViAMUJ3YjqHXH3tiGDZZ4tnvpqMw
XbR+lx7QIlnQJUzr3jGHrkzLrNZDE4W8DShZlkNtVeQP2vkaqKJ3imMqqFoF+tcoOljVxuR8y8t8
UJ1O9WomqXr4ERA1nKbMYFborGrmv5/0EdcEpOxgkDHpzSNJW3Fpjdk8Z7OE8GuWLpZKPCrJKcsB
z6Jywf6W9gNKkG8fOmKM5EQjEdTgfEgkkTuaMm9AcbN1CfVArv8fe2e2GzeWbulXKeQ9fTjsTXIf
nKqLmENShEbLkm8IyZY5zzOfvj/SWZW28lS6TwN90UAjgUjJipFB7uH/1/pWy/wOod5+hn/mWhvb
lPIAGzrcFmMfHEVcIqn0koj0O3fbe90LFrY7Wer1WRLEGlMs3Up6UK6Y1KHU7CN8s+wmG623zk03
tt0EAICjkwXSojdxbM9TsBooqORePueW4uMrOxhfdVyv2rqUV5RqbtGYDmgnDHnlZtMAoqV6tXqp
7lO24a4iOLvwQhfngZ9eaxT/N4AZq403b1jq6LUzZXAeAF+GUT09JdWn3nNwhCE+DhkISWTwDrV2
kbOVuIKvmlXjpu/sYoOBntq4W5b3eYXthIOVJo53kaOQ3Qy1vm4Cvu3JNQGWhGKjhKq3VPPWos+c
beylwRarPAYRlklOJ40dkwxqCStfBwbqUn0w1a51Cs5/yBDbUkp7Q1LFSlI9pCiCKAhEDZ7sxAKm
MXSQYEOj2tKpCoj6QA+BO1CtIqu65Vipi1JHSqoqHHO0Fib0RAryA5bfgyDT0NQ0EsAiSEqKGgIY
jurU9/QoxoLBuJ9/Bdj2CzvnnxNlbDLmdcF8zmrO/VOqQBIHk031WxJ1h4LHnD55lLItklr7Cd0V
0rNEESMzUQ5ZR5VZrjn9qp2pYHVg8f1ry5mx+HJ/tsHRYLeERP5pLP/97DgzybEwI4Jlr4MyOyOb
0vZ2ROc41ps7OCvGLr8z8C2sC08nSBT+LO4CR3ujGP9RmFH2QHpLdOMAyVl+83UobKWI7dXiPMiS
6dobkz22VkSrGVB/zx6hPDBPvQjEMFZiDwcX5hPSxuyk9Mn8moWsd710gwBDJ1ht8K4yj0YOLCX9
0bOMT5YGMJTuyFPQdPIqTe2OXFYfUZNuHJu0Fze0fuXKWralibdrI1/DZSpt3DxudWVpslgn+Euv
2klik2EUYxq5EVYXPADsqi+DrP5mZixzp7BXl4Ec7RttlHAT+yF8pXD5yaP7J+v7GgnShegpE42B
zD53lLf847Jzg+KbHyOtObiun56oy+/9lrU4HwK1z7wlUcmZQn7+/caL5aGtnAopFOXU3CFgZazC
x7bgRDX94p7lmbZiPfsVA+lAhlaodlgB3B2ZcCDgS++jSILt7EM9oQEVKxmHaju4PnCOudg8lpr6
YoRfo6zcFol+Z+pNdesMlNX1AGMGYXihXuEwoUqlBSY6j96t7/y+xwbY2pQOwYwefaVx8GZNdm8N
2j31gm6VGlF1KqamOi0/WQEcq8axkSsMWrmtfFedxrI/NHj4y5WIRHY0swETTrbWjTH84uH4oFhg
H0wm3MsBb9jdX5/V7p95G46FSAJDug4GVal3cFzWil4zCR3qOUbfFeKcaMWOuQVgwQ0gOpZJeMJu
bIRYBGR0+zYdLfwvubX5LvTPSUtYO633pELQSUEBQM2e0CW5EqnMZzNJ4lNjqJskqejZOZOLRjaT
98PYQnhhVAlQHeLdJWjpu5az6/yP1lAnB0HKwa7FuLKpWMismsoge9fyrkuotkdWOvZ9lfHPFGJG
vayvlE5RxXB3WCwEahS0oXpCghPL3QdXmdZFXgb0lqE8Grr4pMKh2QbDwEZvDoScxDkEOxRJi+Sw
mL5sDQL3yqty5sz1QpnKeuPgj/LVQ3ZMhgKbM5Zv0bVIiSSIX+lqiht7dm+w1gg2SI7GDak0s8bN
rB4qyngXHUmovFnPP8YKy6mf4xaDx11u4bF3G14v2LUT/EPWRW6xQhiAY00gM8pClxNO034F82AE
fW+fBQ7G4gtND9wm115oHz/Y+icaQnhVgAbVeDGMdmyPlhvoO6xQ1FVEgGSiKMKDoznFAWkZrJUx
OoWJNbJqTufu0sZt4WxrSAq2SzU0M/Ni43QVqYN22N5q9XWlG+3RSIJkHbTuSZON8QnUjEUadlhf
umX6uaY6iP5ZOt5NbrXhxk3so840s6EU0N2b6FJuKduuo6SA6V/p/WqpE3b1Jquqgmou6DAtLE+h
qMxzHTbp1iNc1wWyblI1P2kAUF1vZAtAE5zevPI3dlBYe4qTE3UiomPmeoDq2uHi+5lMxgq9rKDQ
P3qOnu6TcUq30/zroJx0PxOKROhhzWVJEFBLREvtPBHTvZe67j36mYT1Ddlvx5ahPzYJAVALHGu5
sWJBQ0LBu7WhFi3vvMGjsFVJkO+XoIOiKL/Bqc7uKurLzPssoId2Lv1I31qTqK49TlMS7RBGqp2d
juPGsKtob4YJTi7b/fJdzkr605qM2fyIsINqkBl9nUroskNF2EFWzZZSP4xWZVc3t5ypN7TQm0so
IQG+hfqjzzYMXfhlnhf1ui9ketcn/e04GPVdHDJNVXNRYQbGh5bvXtID0ZCuB0c7btH3p6b50Q/9
o4ZuekVnQ9so/ESUk9YjzYFLqDY0A5LpSo9BYAXjF52YPtbtdr6L5IvXKfuykMO3pAkSRoqaqAwk
/a9heJBu8jjzvS4AdOpXnLKf0MQV20j46aMfjl/R/XpvHgJUZwxuSHyMh1uMAfG2mQr31GjyC3VE
TGDe9Jzn7M0Ay/7+Ux6G6U0+of5y4evRGykOzaLCG9M7HAvjraa8Tcf6fw11l4LWfGN5kVonoUNs
kSowhJVw3UpzwCahDzhnG/OCjotzWrpFVd6JoxHJio2Jqx/LPPfO04DKrRsR5BZI3gEuxm/RoLxD
HjRnqrID/tz4K/v152VFkGeANtGhUDKifxLPVaWSxCS/drYQXBRyK5kcospq7v06ra7MpHqdtAm5
fpdRBcwTQR0XWm1QlnfksBR3mgnpnMG6OA3edMecgEc88F58M3nz5iSc5aYeh3Nl9OG5a0vnVo0A
eal+HuijAHZWAP9tlVYHUSoML8CCVjrbnt3ChRxS11gj+4DbNxyMzNMfQiRBd2VZbXXZPpO/MrvV
BCJC5dsUFShQVtEXYGnJKe3qE4UY7fj9wmiDb4ilJDYjSlClNtGvpef1WYXmKQtwOHg9SQ7BDA6l
XlYfS53LJIje9BmLIf0MsGjkX0xzhbpsslsbm+YhHK3qinOEKDbPWvdlgqpUl49D1Oj4AWBpUzyj
wOnor0kq1Z0FedKfYVCaPXZXZms84F3ju4MreVNOXnTuJq6vFtRS5tvpnfK0oyM2BuWwN0Jualbz
RbxpwKifzOGx7rrsI9tOIBj4+DTPZ13igybOqABdkgvAdskjjHKpHBtYIUtgOIhiJGAqgtP3xPs0
m74eqXOQg7tikDa3PmqDjUVSylWDHGBndUYDJ2gezQYUJ5ZgUVLa2RO0yW0/UDoOIa0uhS9LS1qk
aPETPFxnbc4OBpsyN9kow8n0bdpWQYOsznjGJ2IfgxkhAOqIJDkkzrLyPhrUw68XcILbwaXATbem
7YBw2dfWUu/IIwxT/TrzFbBA7ISukzbXhT590qCXnxYCbD+m2mq561BXaiXFEHJ2jbzEZAlcwmZ/
sE1wVz6d0/WQYWL8/t0FZJJSsn2UKYZB1zetqyoGisHSlp2vfTPoKEVLkrlpA8jwU5dB0Hb0+s3S
vrWin8OhjfCMsAwrriCEquyHgU6m6VK1RTsX1Hl1C+Oi2MlOm+VllrHparP81PjgQ+vsSfM8Cxc1
i8/c58Dmlv8tLNDna87MiBjTAHm0Q1loGIKbPAlvGljul5VJfSYqEQrOzEI5MwvDNqQdSrF6IR40
so73jpmRAd3c/PWyzvgTssMh+U9a0GRM17Z1+Y6O4ZVuTSJaal0HaaQufJF/1LzBpV1jsKpvaM1F
c2fJSqkxqSmSt6p1UOTj9ozLxx7b3XMfVA+/eE/Wn4IYXAqfCjSPFFJB/HoH5ynSduymDCw13O98
s4SXFqK9UZoSezFPkctN4m89vw3Pum+JfTpAPQCoNp7jGpk3MLvFYpTlBwsm4PcG0tgYb2qSjAfw
phAsBDouGG0rCJygMzi2J6dz8i3eR1Z2MInXk9vLK4Db8IPH+G5ssjnKvfNOsU9Ht9NprkT9G6eI
ezJs1oaCyehkROVq9KR7ZTeK5hvEvcpA/2cNeJ1aDSm/PdrixmxFe2mzlmeA+5iOECi1DHTIOI2n
2vLbY6tbL1EcjWelB/t4Tn4pPBVdNQEM7FkzssDoBdoyZUZH03OO0LEKPIGPrOM8gPojyV+ui42I
VsXabCFvJEW5zrU7PbS7j002midvJGlXNeSjRCOZsFP7ogVBdeMP+h1U/WLTxx0OBd+GOdlN+6ED
1AxAOjhqIr/TcmOiPaqwu6KLWYFQEkDCQDq5brwtyjbAgQBNsKqoRyXOaenCuBEcDmNkjyU3QUuQ
BXkh1t5Iow73oGk8DCxjvRU1lzPrTRvHdyjXeiPCp47i4sbOwd5RvRutPLjPHMSC5Ug+oF56e78J
SN1B9oSfyYqH9MnHHNSkdKOiukp2kz5Vz22lkZiQFjsECJIv8Z8+ybKvjV9xmv60USJflD4ieDhD
mYJ0x593/5Mf1loOCusGyZS/BpiDQNTrNNqtaU5zt09WXd+0UCSo6y6BnKYN0dox9kovkLyUUPOL
dEKwrj3RuI9B09jxPiiBXta+NA9/fa0t7+anWoVrQcWxdJu9ncH19v5Ss2LPKuo8vXFGW2KoMNSx
TmJrtmt191KBOErT2iQvtIo2gybwQWN+knHwmLnJy7KqMigsan6UXcYSBJrV6oALRZ0edVhlpP10
T4VZsN3VA7EthXKvtSk/KemHJxqn/cZK2CnB+ECkYTFGLqa4qa/9q95SEFZHtLHZ1BzoXQpcfOQm
5/h6Ckd7jrAktU6/WyanunKb69qL7nEOgI/Tw5NRse9abgTC02PiqyfDAguMB56Be1aGLMBKa6ZW
Lj8t/9ZFubH9xRF+zx8ydQppthScC7b75/OhKIXnO5TFbzQXCGcY9oLlz1Tv9ZpSR90N+cEwtuPc
iG0Yga2+7e5tN62vAxvFHVIQpCTkU16KnGtWZME6AFN0P1HEuIAegp89Aec7Gk581Jy1Rt3zZrlp
6UySlVGcleMRhzdm26EyzIumKK6/lrpT3jqqulj6uZQkLljaVLcb1x6uK5dgMi8rDkt/MS/8gyoH
0IGJ49w6WdNSTHGTLzWhZ01p7euSAmGTRf1Vq8vuSvPz5ldMqffMRcSFAuqioZsmbDm5zBU/7D+B
OqWmj3r6htW6sXjt5kKUhZLA6ktsMTM7p3bKdT26rBuxu69jt7hdyryWR0B8alT6QVm/wI8a+vs5
ivfFm7Ic1zAdw4Dk9fNl7jWtFrt93d9YjudeO7XqLrjfFy3xv4xzPMlyE5QtHiOKVkuiFWFy3taO
cormVG6zDZFGd7ZD68zE9GzMYx0udHURthQxs6x6KLPGZrGS9RsqSe6JSbzca3r7kYaJuVkkXHk6
XYXsBB4WG0vXi721wOpYtuGLW66eLvVwHtam3C6bMtGyXsIzke4XUshyA7JxHaZYybOSzlI/e83S
YYY8VVp8WH5Fa1AczAaeaXgi/WD4SGsAv1dBtZhSofXDrwuzQNgIKiPBTJRFbMcDdNiEFbjaDhy2
vtX8xthl6Wuvyuw2TOnC8YuWa4jK+cGfey6mZWb7gioA9ZMdEp76UiwSlV4at/rsB1yUe1TrxaYw
7aXgBHy2lVQJDATVBhLhg9+V9R3kvy2ug1NE2WEvh+rOnkEhnWpBi044qzxcp7R5FFUNHMGbEZQ+
8QTaYx+zk0DDziZVILd0WkI0/npcsOd54MeRlxPIoWYtLVvqltTfc8nqlGjsNMzHG3g4cFqC4TTa
5nNfef1GmWi+Reic2estRROqzWpXC+q0S3+H+S8/2agYNzru92OP1HcX+B8Tg6wTu0GebDfNG+XN
HKvR1F9DEfkYDrR3FyFUGhJtJ5P7bAl4kCXazbSOsHG63s0cnrNF8oiHQxPxJbG48eXyUxPF+V6L
0B2KQrFyoefUUQk9jPS310UJT4BK7muAR30XpXx3S1jGXW3BKEOepgNG4Nx0LRdrTuGaL21FR7S1
qEGLK6ujtw0Y5SEIhxe+JzaljTxx7dbXExXV3g8GUme0YB3OZTl8js7F8k38x5fhP/23nHX06OdZ
/Y//4vcvRGFX7A6bd7/+4yEHHpH+1/yYf93n50f84xR+wYucf2v+8l77t/z8kr7V7+/00zPz6r+/
u81L8/LTL1gTQ6oG7Vs13r3VbdIs74LPMd/zf/ePf3tbnuVhLN7+/tuXvM2a+dl8usq//f6n49e/
/2ZINgP/8ePz//7H+QP8/TcwOj57kJc/PeTtpW54tKE+zOVggyGZKQ5gzW9/69/mv7jOB4e9Fx0I
oQz+r3iZLK+a4O+/SfODIVwBF9ilL4ntigfVeTv/SRgfpA022LXojhi2Q4H5n2/tp6/wj6/0b1lL
6SXMmppHi583Npo5o0hdC1Lvz+My3BaK17Q7TqMlYyZXWv3CEORZh203XFvkTLj+XTWXyzZ+KROt
W8VjY6WbTqPgN4ILCNpCXwvDUSD9gcUPIwjt3O/e2rAeRbRWKSt4byVn2SnugwnNVU4N2etaSp1g
+jp4Mtosk+0mozRJiyrdcsawuVhUUQ+EmLwwSgK7fYnjSi/vom4wsXa5WS/pXQosXd0aP9dYfW26
lFrvOhVGryH9QBzjIcunro4IbwxaVZAvMEY5jrqJGDOIMn0S+OCHpkGnWOCnjhsTJWFXLcuvkRE8
Ow766CXXaTVrzg5WqCr6kTYx0SgSG2nCbIG0YXuNwcY77ywiNBJEYuswCliUsMkeNTqGhTW6PapJ
XdfLk9s5YLFih0PxeUKXQznDgyESPwpfjOKzz26JlCZY7dm1O5q4vsiOpHpGhcTDz35r4B/1HxB6
JjiMSDcZz0RzjczqsRewX4EhG2hfYqSrX6F9jFQ6s6jpzgbyAK4gJx7GfasNDmYqy4RJAQ0efKAV
9y5kNdvtJhMjujsFty5USsiMdNRFdJoAseMKU4iBvE3a0fEv6WZU2lzlG8OEYqJfe5AZqzgEpJbi
wPHA+eRIlbLMeJgmKRpiRxOnNG75JiyfpEgMQoeWOaW7YWoDkBzFXVFddZSIUmomACU0fceEHEED
rVs5xdHa68g+BKzUBkiz15Lqjh9A7ww8WHItSV1Y6gxN5V2NuZ1W9Cu5K1MCkq6OfWzpNQVozdxS
cJHWrtDBa34GVVwHO7tgB4k2BHuEdZD2VOdAkgW4Gp5ETeVG7/MsPAlbFDUhnAb5wTE9DGZ4aks9
180WkVrv3EfaNBE+TAck0a+wm+hzTDV5WcgFSktLewBClCuAsTQAmVw8z01sf8I85JbBgTeNbTpy
ura/N8IuDIMNAW5oXTZ8SQV+HddhD0dLPcrJR1n7g2tAie6SpvJyCtBYIoHSG2P2WLfFKOTBolLn
fCNoy2lgSGYK7L+DUjY+1qltaPfVGGlMc26QDmTURGH1WbfhkRFGV7eC0npt1IP/iOYdARbKWS0v
N3MId/ggUp0MAiMXRW+ulFQFmVkNi/HiyHORY0c6Mck3wg2kB5HdpeoX0yUMxFG5SVtd1vlkhS9q
wob82Pay4DotBq5a5tgKAfJ8uVpa/Nr2sU0WLsfLgaxSRHlawneM2Pim2MLg6WeaHTn3CV92uYuh
mMZnn5IvTQuht9lzYLZW9OC1qRm/JXpcuM8ss1H+rIO4G8fPWSXwI6wAgI36pfTYzO4qNIz9mXvB
xl/hH+0G+LAmDolVb4Qt0XAaIwzIaMBUc6CwaPVNzrYfuECTWeY2Ktlb4daYRPCqp4wgl2THWOpE
AvJUsqKrUnGZR26Tt3DK1aQ3PGGQQGRr/ca5HDoClF4HQubql86T0cjcnwLGCkrpe2SAyzDda0Zk
deE+6uOy749mnQ3tvnaQN3+E/QUKIQKx6J+zvAj6z1bfhf3JoPOMiiyBpWdd1kjh6IkKkm+JdE7s
ihgJ3zc5ZfsWFmsepSOIGijNVVBxYDStPZMIE8TnLpXteKbeCtSEBV+LMo0qkUFi2cjqPnsZaTBW
V2XQpDnSTD2DVL6OYjuQJ0asSD8AwkrAJDlhF1FZNlyrL9aqtEV41QCcIMB4MEP7XqR9zHjsaR2h
GUOWk77L1VgbkE0QmeXBOXCGqdjUCI5drP65aMYbyo5BcfY6W59u+1pTPZkysrd7ND+QtjZtkcbl
xspGQeipW2HDgf7Qu1dN50x0GSblUTliJ8GKW0VV0N2WVtl2RLeI2O93fUrgk1j7QRWrb7rFIAVZ
J01Y/ibYUmkhoixw+DZrrSMJU0cbpZ9LgWbh0XQhhVMXBf0xsIwfjM91MFGHnCpHDx+IVbD9m1IN
jX82Auw1F4FnT2ChdTuOLi0CeNwLpbeDjjdQLyiQRgXRDHFa9eU2BIXk7PMiM8Q3mkmURZlhRznc
1qoV46lsXOMbFePY+1YycTSnwu5J2KtI8tDvR79q+2YVQG8gNkE5Bfh7LLi5sc8So9W3U5eEPj1W
JsePda1E8BTZQ2nUqNnprGyQzzxTeaZvMCSvibBjUWxRniIYihoTUnrZiVEjSsv3qWIUpQxJ3oCC
GV0EwIk6qr4iVJvCwhsRc8yh5r2mYZ3V1x6ydFpfk9ZX4WXgNfb0APY1CC/rRKI2V3iy8aSCOAN0
WIk6cj7hIRiTy16LaAc23thq6J6izrpsPTPWnqKIBkhEd60M1JPXx1FMYlJrRFtQdg3L/lj1ZfOp
ixKHkI+qy6D1BH7qE1fqwnt1MCKbWoqkp7PyO4vTK7/QRwSY10zatXMHSGXwiw2GwFS/d2zUold+
q/poL6ecXUJJ+Oh48jALNMTYWkY3rawpIZ5pZYxARbGYuG4ikk3VV9302SmkLZ7r1G3k56QPMVQJ
MU0ocmMfksUqa+laPOSF1/SXKotc/SHAAFEe4wghHSptSWfyOQKbGB6H3HPMC9tIze6LdLJCnQoQ
rHyzadcn217nqY5xFRoZsaaGiWVd+dCFnmuvt6rnpPM9C1s882Qx7bLB9qWDP7FBfbJTCfUKsbOi
oZ1u6jwP6mTDRtRIrhL+Z0MttvyCIDggmuZ0GVKEKB8zwFfN7dBMUbtFiN7h51SixJi+YmLwbBST
Q4VId2VFrmrkWmLP9jCKuCA+X6euBsy+w9htshLp9XxI2lcWY4GVnLtYiS7dIlWoPPCFjCCZtQJr
hzEAyVKEfDBF5e9TETLsLOuOtZmGrrFNp1hDEkyGpUgDYuZCqnpEwTVWWG44hH3ICNUapOVe6lmR
yW8RSwj6QRQiJ+P2/8p26f+hjZBE8/Dv90HrPM3Z+P24DZof8H0XJMQHKXRpOhZir3/tgIT1wcRj
YCsqq8oR1Fb/tQPSDOMDO34D+IJDyI/kO/nXFkgzzA/C1GnD6Kh/aMUr93+yByII6ucSg2GxnYIb
LXVXsq2y7HmP9EPtrEtJM7NpSSN1xczWVVq4TqNPc8Gv7nOE7epsmJx+FUSaNbQtzu0J0ILuPaug
uyHwA3BxQ8DFZMevkijBRE+AR8N3JuQ9QrGJ2hAm7cYYv7SKTqhWKPwrE439JI6vfT0+UHy4hOdS
b7zaAseFxJTy4WNoiWUz37EIH2/LSVwK3X21BQiDspXUjNg2rJ2YN2bm8Su5aSiNBIqFYtA/+bjb
A+JEIBhX0QrT7D2QxhP8lE1AgCKWHv4V6eVxfmQX7uBJm1tb8LrLnxvtMocwnWZ4KCidsadB7rGG
VkEBJh52ZgR31dFsjc6PswLrtDULVK6Rg3LWHDrgCOlrk1UYacrrgZC5Fcz93TCMZ6wDRztxzvMd
poQ+RMA/ukbTbJfPMthk3mCAPtWDQVDj/IFMdorrenyeXJ53cEkxDiXQ0MF1vs5Psjx7mnRv7KI3
GZ48vCqgJZikRwLIeOORKE5zTXnwk1d75s9mpQ2C3dBXXkqCCY6CJmz1uVgbrvUoeGWl+lXZ0X0Z
hK81zep1XUOuGmTbbFsjeI060oGN2DnWlH8lnhUx+K82ypGVbZIcQKo59OgwOVRmhapGK+7IzCYL
uNC7NQtp3lzQrPv5U7ZSIVOmASPnN5X3w1PRGxj/KvXQRh1ZzTh5pg42l0ViNG2DbjtoMl7F0USh
yHDHkxbxOCabBqYO9lMrDNY2Tl6r34nFDWWhhOJcruvkdXmJsvev+0p/AFnPMoj4MlAYDWAijGzq
QWux0xn2tnM5lXsUKiDv7TdXOfuU9tw6SKJXFuOvZQ0ZMt3nyrpII1xkhPLs0IkQgwlcMJvPk1rP
rfnMOJeF/AScBT0lBzZ15TnQoNrPZ938V0XF3qS6uSl8HvT9kZhi/F5jP0LC7XLA2LifAO4ynwSA
x0F8qXVXxw+dIN62IeiyE7hg26JepXGHPtLTtn3bY2pwLxaCp+zm0zEiTDhqnsBwcY6h4y4GqKaZ
PkJpaXbLEy+HW1TWtwTfVjldqYIDS0go19f8iWKPc70ecc6K6+Xdash5NpOdkgc2V2e5i5c3a4EG
a9t49YPshuYXNfR3eSaMTrR3aYvopmPT63XmxskPo5Njk7kxUYNZdZJBxkvtIzo0vifNfVhe/4dB
+/cK0Y8VoXdtue+vhqTecEHe6Mp9NxYaps4YZCSSRQxXbs91Q8RcbBI8UPQ7nfK61jkP80nz1y/L
aP5jlfdPLzv//YcPOZBoUyOw50O6zpFj/hrO63Wam/UvjuZ7CfT3VyLe17Th3CJsfPcB+zSLyxAJ
G2MLI1HnPcQy5ML2HsbcCdd5QGplMnH1Ky6DXohzOkt8RfyACuP41595yV77obS9vBX6n1K61Pjm
8vbPH7ov6so3BGLz0FPHzm6OIiovVMewPb8fI+DrZqd5ZRj+tyQ+dnF9jHwBX4xAOi880Gm0C05y
BJCPqU555hfv7p2i8U/v7t2BwlREXK3OecfGCmiXdg3Zlot0nsrKSB5bJjgSk6xVVIx7gWzrV69v
/XdvgOIkhE6DOqj7XnOhJgeXVDBKfAX2sa7Ywndxw7xVj8yU82UazaMLX+bXkCgZVG/IQNyvtdYz
ZOHNXo1ugB05s75Zmfsg0eU0hXqODJoVTnQvbfPBaNyH0ANso42Fx/gfrhOLGTsm0WQ9aM/1FJbb
NkZlV4tLi5kym6eJeZaPbPo/bXHdB4DM0tYi34Zhuu55d2nZHkCIXsKHPWdOAvEcqvtK77ZtYPBF
+/3NMqUYKnc3lFaQDzLVYM8NePhzXnDfMWQQnbKCcQcGChLua5HV2UaB5ZxH0X4+BvMPbfzSiArm
JB8VZAzLBGnPm8ydmxgvxGMvU0dVvCWGfcdWdt+FVBecebKKh4701OSand1DObyZtLZXScvE0Cpv
S2byLu6bI329bZRq54jLQ/eTLX3xx1HCRl6mnolMst0IsRL803zIkJfp9hfglWdPcE4sLzOfxMuK
SvNZs/h5yTbaw1LOkXTmEzeYDz2s3AcbzwUlFs7k7tAwtHxf3shZmWp+6iuIniGfd5lLlrF9gXlk
9fxof6WxdFx/fxRziF3eL/f762vBNOZB9t2lykXKQIyBgy6r/W58cr1yImEQhd6yEmw7wp9RoNxO
LsuvIu64Yq1yXfi8pUJ3j7YbvTq9A486fyrnmWs+FPCF3vCI7J2RE2Y+CFnd3ogsvB8tezp0KE7W
FTbs1XLtX1Pfeqqlt+5UjJunhbzuKG1rO5iikKk0NMmpBnCkGz1FTtattfmwzw+dF559Ol7qMCRQ
ZRJgYpz9mBUImBUSJMQB4jltRr7VLk1emwlBPHunS6/jgmpKzi0ph8+4m7dj6W/muyQzOmV+Znwx
aOrr4kZnBTQw/Swrxqpkrgy9+dSvOQn9zr0FKPSUdpzKbH1BYCD/JyfjkiEwXC8nN/zYbREETz2C
nwAM/Xw2u/Owp/nlZw24VEUloqTatpzrsnjrhT3hMAj2PYCUZU2C6M5alfYdGjQudEBvGOnUA4Tq
B33+SuZVRmVxdtLZlnCuTXleXl4xeTky4pN2gOIdXM7+PMtZbbZfLkbT8l/n0aLPWbbZzW3PO1lZ
KWuOka9W678UFhCJ5ZIvKg4LFabPNYL95ZeCfSZZXcNDVgUXy7+4Iyd+U5FZT2Brgb4qdszXedRB
24iNihUle9ivQ2auwDO+WNNT6Kp7WjCvOvfRxj7bS0x69lgfKUatNAH3MlcmSyZ7PvFZjIEZ4zUr
6i3INIPrjKKdSIiLXlYxiJ4c6DhPjWREXC7T3ATDTigX9G/MeI0v1l4ZvYp5jRnPY1ss5psmgHYF
J325kAbyb+hMXzcVaBaNiq1a9ijzLqLOWRy6VYd+0nizLY1vhum6qO2H5coO0YRXOcjcgAgRrI0r
mnGvDZK1tUqix6qykLwGrwmElJUNC7nEMhfNg1AKc6/MX3qDDdFyHAbCw8f4tCxoqeXQa64MZMRR
s0YztvM4L+A58WUs1/z/b3f+ot1p6mib/v02/yYIobcUYfb201Z/edTvHU/T/mAjTDRYQ7JJp4v5
z46nYdj0QpXFnt8g/dCZFzy/dzxN/cO88VZ40gyFDtfhT//seH6Abc6oq3TLtZXNg/8nu/05DPKP
gfx7v9N2dOfdaqZvNByxEh3IYPdH0Q9fCFVoOOEYk4xIHOWYuDtv0l9/ODb/zWr658rCH6/2bmXn
9pHvs6gbr6BfBaum6YDjeiaLKP9WDsmnIrB/kSb7TqD6xyvNE9cPC2d9DAOfPe9w5ediJJUZ7cC9
1qPtjnV3+qjY45xzL6JBEUbGU86S+Bt1/PGq7SN4Nkme6XdoL2KfOBCp6d8voZ8EAz/uJX5e1P/x
nt6J5VgMjX1YBeMV0TozvCADVF0l8cF2onrzf3aA57XjDx97EDg5fde0ZpsAJhXriRhZ+ESRRNYF
ZbIygt/Hg3/7YX7ehv3rwywByz+8UhB6eey4Jbp1WSKwd3PnoHXkjzlJEZwZk/rtX38i8+dl7x8v
9C7GFPkTMbZh0RNyFwxPHRk22I/pstQp2fRBDh9CDiLehi4LtGL2Skw5ECIvskWDPHDszj0l3QeP
5Qvg0EDClG7z5HFO4KDl4TDQr4b/xdmX9batc9H+IgESNb9qsmXZcYY2TfIipGmjWaLm4dffpdyL
77o8pgUEBQ4K90AkN7k3N8m114ID7pTW2Dq8SbwuMyCCCjkHbuyxugnpzNdQQZqo0kj80aM7MS4R
RKDuDUMw3/BsiZvhrhlHW5km6XPDZOsiv+LUrJZqKDV4M4cI8DHPwNVtxPe13H5UInjCitGi0F5R
UrzjTqBGnMDAAy4P4JwsVE87fYmXPqDXoZe9G9XRliSCSh/lYYFSGyl1Z5G3VJE5vsAmjp0EhG4R
wURK/1hPB7wbNcIWOJUzeiakkWEIR2FerS8dzOg4qFBgu79t2fUT1wzLxK8QFDpilGHRVyA/yF8i
FfCX/+0ZV+Iiz5mYaGWWfVZkQjsc2yIGa/BZM3JXFJBHodD2ey2wsSeMcWtZoudy8rgsf8B3YE/t
RyKGG27KswwTePQJ9UeItwjo81MFBdcalZvf6rnKICXBydDiUEv1QNYgzD6QpzDRQZWlKj8FA2XB
32uECTKTOUYaJAmNAC/ckr3EnVfiagEu8apBp2qjEc7upzJhYQC4WTf7EI0smq0OL31RoNwlcaXm
rwpF89sj4Wzo6rrELuLykkqGoOfECLLS8KIagggpMPr9uxL2O6EGiZH8dLshzoyrq2dfNKTJS1+i
2tIIUFPWeUuGsi+D9s2GrXhfX3+/+Hpn9oAgUHx91CEzluDOx8mN9uN21znBh71BSXuZLHiI1sGK
3hxmpX6WKUpks3Ij+eB9nvzbdzw3SpKQhHqg4KY/J7M/KSYYNKrge71nXNk05ZGUMz5fQrpiT3D7
aykT8ASzGGl332uC8eZOyY0kBuIiAFGHFaWAHwAlQ9t+Y3I54U5hXLpt0zHvQSsaqHKqItsCgC0E
AYcDro7T0oob2yCvFcanhRAlNyNdWwlNiiKy/kMf6CPBNTduvKL/iwLlpkEcn/56Q7tYpzjamzWK
IFTUsxZBKRQToFDSURolXFOpsiOhXm7DaByPUBjHlhKIuxgVWuqAJocOHW46QDLt3J5w3scZZ8Yh
owOSLdIC3KrL0LcCQBecmuPG16V1aV7ZN7/QlhdWElpo8plQoQXxjK32Eih8AhmKgdpLUf+YpN3w
PPrJBo8Gb9aZLRr1ndFYRCYmhMzlToik3EpUcIfjwTTdNYbxvTCrMD6eijUZy6XUwE+hSWAcKF6g
n3mOQ1AJxeRphtglRFWajbSDE1DYKpu21UMl7VUNVRzjXYu7smEV6a1N6t2efZ7NGHc387CRRago
B1H3Aa57sNpn1hK/ANu30QBnecmMw4vmKA+IUXpghstOA4IWojjxhl9wjPNFp3KxttImq8woqYEf
y3CpVqJkL6oIhEx1c3fbOrwGmG2bFEuMB/5ID3DkeRgTGURrTWzlbbERQnjGWWflYgCAM6cAt4Za
IBEUrYKtG3BeaId/r/OMY89VOgKcY0A1DwhGKNjUeAdVhmUj1eYkG/I6pIuuxxDWG4tF0II0LoAt
Hk6x1uymGSXt6nBHcSWozH+/Nw7GrYUO2FSh1LUAdHrP0MIB65b6vrTY+25/n+MCMuPPcVtEVEW1
XZDrf7Q0gVKs6BZTBKRxvRExeMuI2baXfpTLZcAIqjgEklcGfrgCeBvVfXiavz0IXhOMH2eZUWni
gMnWJVDJ4f3iFSRrCVixe7rRAme7Y8uWFNDbLkuKFnKUKBmSJeS11ZDCkkswIIKA6vY4OJNBmJ17
SCHToY1ga2haFBBS+rxMeNrWG4laA26LbzfCGwrj1tCFHaoYtaIB4OCKk4/guYigCjpCGyc23F4I
he8lU4Tx72ai0axoFKhcYYbssxbKO1BbyDtTw8vl7bEw7zH/uyRZqykuHTGSuw6X0CroZGIc7/UJ
hEELaFqpi1uS+LVawvF1Ftv6lIfFULsmFMIjaE9D8s0CIahxBqJP3ugKWT3myl5PmJjQhiD3CUto
lIC1b3FRrw6ABog/ssWuKSljC2DpqsWNw5Tp1ghKrWo3lqXg11QBUHgQlPs6xH1+iLslLwSvLcSj
Y3CqCHpf34vyCFLpkUJwFuSrbljrLchvIl04UlRrjRtrnBPUiPyvLUsTCvWmAW6qLoZcObhUYjwB
GU0vvKDIAZIXK/Mwfhi7VcJqJRfZ3Z5E3k3Xl0UvommGeGNCEi8/Nk0NwhL5LE+Q66jJHtcujo4y
WhM0TgOMkcVQr5VPXbRY4CrxTAhnN+MHSMl2GUJ8ogmPUwkiIEMFW+7tvnEiC2GCV5KConyAQvEx
GqQBglO16k+yohzxEko39hIGifD/1zATvXC8z0TAZXOor6RgkhhDPLTbSa6LvlZCnMYpgW8vLGWU
uzthrQYfl6gHuT4M9JxBxOIEYD85jNCV//zWmCUmaYnBUTB0Fc2OatmjwhFVYTsw+oKtuuoH93YT
X05xxVm+oBAXU150VBhk2SwhGBFlb2XUU90yzb76S/Q6f8M/9ZAakULccybQUgwb0VPMpdzpQOY8
hyouzhTQ5v7VqhzFNzOq3Ca8c/VgMIh6Wf3V9TSFwA7FK3RkGvJDBVXCF2j0KYeYDnhKjFGBsRHj
OBFbYoJpBGi5mMuwVd6Ae7dwhOEzru7NcetAysmRJCaG9obYiokCcjijqRRosBHt1ACdsHFm4H2d
jZ6AUy6gT8yOQ9MpdgUebir32obrrMvl2hQz8VDNmpF2UlkdkYV5MhQCkxzSEDq0ZOWzaryEA8WM
b21qHD/98q2L9aRAkwpKC0V1jKDHSPLaLQVQofZkYyycPfNr+7n4PI5x+ixoFLG92ceghUmOk7Lv
IO1dL39uewQvCnwdIS+aKEeQpnWw16r5okKDV613g0alA8Bewl4Fu9BLrpvhEQKsgj1CeQZnLUMO
OmnG/4cioF1ZN8Xb7b7wFjUTkEqIr2q1qpRHsav3vZLfF1X6rpYmdJhBrnS7ja8IemV5rFjfy53b
QPUragahtjzak5N79Q6BzlNc3ZMcSIA4qB+zRn/YDbvmhOOsEzm322XQRP+LtiKTY+GNIAQ6Cdt0
58yu6v2GuOKutiO3sv8O1q/j8U62338+ofraFa3GItbTnz/9xgbLWaT/qbGsq04GP3N1JKOMepIB
oql99iCRwbs9No47rw+tlyaFOm4oi9OUHqOS0ncCyL+HkiNlI1hwVoXIBAsNskMESz47Uu1nSA4o
XLXjOrN64KRvd59nHiZg5DiLS1G/0vkKY2nnCihzIlDYoRCr2opJvDEwKU68gN5QbtDEqEIHFDwj
8lS4XXM/9ve3x8BrgPw7BQPQa8Dz5iDzjE590wKqVlohkaCXSTYWMK8FJiMRRTB2dgRDUFdRkkKy
JGx7BMfQEEUWtwfBW0eM/zdQEWg1MCoeDaN6WHRpLwA2c/vTVzcFVBQzXt8ig0olDcy6Q1f7VAGi
OB98VO3a0oQHIFRPAvLmjjLIg2+3d/1JEg0y7h4V8RRnEDw6InM4Ki1xFijtgHYZDELpLgNqBZx4
AEtFu1hNN8Z4dR3/l/KzAzqrzOZyDiBgcVeoImBz3b6shI10mYGL/r8Ihu+vK+Nip5CatI6hLTQH
xkk/R3dQo4QiBbEja7A+0rvZIV6Ek5Atu/F+2tgRrsMK0Cbj/HOfhXmWoE3gjsyX/DU7LKFj3Otu
+yF/aonVRYBNONHv27NGru63aG5dmRdDhKBmGYEHeQ46B7fjbu4lbuGiquduOOfOsv/ILRFr3+ne
EUJtcDbsIH5roz7Yze2taCTxppGJFYWeDhUBKUwAGQMPF2tO4j7eG5ZhtX5ooUZgl25sC9yWmKAB
WvtsInjaCGo3e9RsZEk2ZDRtULXYsi25otPYhnvbsjzDMtGjBGOqoa5wQDIJdx3V7+c088Kue9EM
6o4d/OF2O1dDCCaQCSE91J51rapmPKTQJzUafkxz+/P2pznz8sW4e7E2QD/W6gMO7kEzB6OC4hvj
BRI/G/2+Gl1Bt8CECwqxrKXTjSkotBdavdVd79aqfACodmMCOIYx1om56P08Z6jynNB7oA2rpxZk
oX6jz5sPDqt9/5NVof9MbBhLDVLgUzIH/dB3r7h1o41VJ4p+krF3A95eQX0Nksd+E7bxro4z3alp
E28chngzs/5+MbasgXRYaGZzINfRGSpfP4eheRpkcQsKzrMdExXAaEBko9enIDMGqyO/ZSC2bq8p
3pcZXw8h3ADuZG0KOvDQtslbobzf/jDH3wzGtYdWVOd0QZclKkB5ENoCNW3BrUj/lHPj5qg931i4
vIYYx24MORfKLoc0FIjQZgC4Qag6Z60NxRHc5W5cVfC8g/HqGiW9BpiUoGOUHSYhSFogZlCNC16C
29biTIPOZAcoqcbLcdvi++GxGT4IqDpuf5jTcZ1x67WwVI+GYQoUVE1DjPMwtpWnoCAq20r8OPbX
Gb+ulk7GSR1rH7rOONd+FAa1+2JwGlF1ybjFL/11r3nFv3XGv0W9KUWtgYUaD5ClGeIaD6oP0qa7
Yi8H9c/aIR+56ilnVO+63W+AZK3SAsr7FP+VX2+b8usa6FoXWC/v09igrTIFsd8Ra3SXo+5Biccp
ncmSdvopPKuH4o/h1V65Kzae/q+fFjUUh/4bWoqsB8JdU6dA2Lfu5IDjdF8h4xHsv1jep9bpXANn
NZQzWrlt2OJGQOOtRyYsyEPXKWCLwG6g/6oRTsdwYz1+vWBeMyITF8BZAoRcjfGAY90ZnNgWrJfc
L6zKOv9wH/3E+g31wvNk7Y6v7yCjto/QmbPe79e0YD0Zo+LDTTzBMdytJITnIUz8mGsJjKviOqsy
ATDQldWXCXtHGc8bvn39ggNTyAQPwQTnQovX0GA560/lvfC7OOk2dWdPPZAj2ZcbD3+8bIoFaNJE
GIR8hlr24Ann4agGyUPx0zhOh/oet8uH5Iw9byMecjY8jQkrEhn7NAMFQ2BGqGUfvDoJcZbYWHxf
T3BX1sgXE9rFdgp+AqQIJb4+OIr90lujlTihbeziP+l9tFcHa76TgylIfoaecW6Pw7viFU7l4Wne
hZqiO7hgVXG21gfP7VlsJRmUMUchzBSMB3os7+u7cVft9Ee0/aTvFpw1wDtqpW6+U/15dzvUXH8Y
ANabCTWxEjUTqbBkGvgI2BaC0qtsyAa6UIRwk2O0oy6I063Ojt3IiVP3drO8WWVijbx0Xa+NqytI
ILsCXjukAwS/tl5cv96/rs0rE1XSsCdgRV7n9SN6xrW3tcYz2envkn24e4NwuhW5gzXYIED9lA/g
/1AP4zG16KndWLbXX81WDP2/0RSZTk/6BFkJSCjcOgr3nbDsw7nwabpq2+8irfUIATq1UH21TJ/k
8Pm2aa8/kqFlJsxoZYYyLgW2BaWoXfqgDdpF+36XO9kBR7wdeJWc0Zmwenvf2Jcu3Y0bOwgv4mpM
+AENxgyMI1oebWgcu1DlPqrW4sn4M7uzPdoz/qQ+yCIwI7rVuqrTW6jFtlA2bOU4/FU2OOwP/Yf5
lt5pH2CIX2cGK29rT+CdsVnA55QuK/psXXeJJZy7H7S0ll/avf4zGqzxCGnvv+1v6X5jItYQdWUR
qkzoMhodTDEGFiGUSZ1wR1zQDuDkGbndPjyGR92uncY1T6IHyV+EE8EJXcOV/c7r7eLXVlDh7K8s
MBSsadD2EtGJtHkNux0Zt0a3utK10TFpUl2D0LQFnVyg186EjTV61D3ZWa95uz3dZ5jiN+ENWnrx
nWTPlum0gfCj3qvObePyhsWErSnVWshHoHWwvthtItpTNW0kDrxddOUivDxjDTG41yOKRaLswk8T
C+NUIf0ZXPOz/QFOsactsKW8euQ1EzJRatTrUh+iNd4/zO64o+fwMBwXR0KukiMKD4Hpqo/EJz7d
l9Y7qujt+NCdqjM9tGfs5rZ6v2VO7piZcAV1wkIUIoy5blaPdaAB54t+5OMgZeGGAQnf7Xm7/ioJ
GhImOg1zJRsTBJaCXgbpBypVUOeOnCU55nIa+guQaJDxnpTkV6MKkzeAu9CfohY6VLNiOopaj15S
h8NJThTq6yDwwd9ydX21G3eFGJZHEsvAJRcFdcyZ5DiMgECRNINQQKWFQm5qYxicDUxlQp2C1/sS
jHurb5e+8TC9hA/FnXYwdpUV27WNKuj4rN9BWcoWney1Q5WsJxzaHziwbPSA4wAszrWvs3RSW3Sg
bTLQKRVO2DzdHhsvSCpM3EpGMBhBV2QK8Ij40vxQnsVT/tQEodc9J3/05xllJhsHHd4gmBMdIaIp
mSFaClOwicelC97+jYXGS6ZYTCvAPKvagYxvv6Eiykws6QcIMh6qn+FrBGlce3Jrb9Z2YUCO0Qc4
J/0N63GyfIWNTEYLjelpwQH7oXhckE5+5q/KT/JaV1ZoKdD5gJLDaBngp/OFjTY5B2MWAkvCAmwb
KczYhAmkeait5Lg1jt50AcWxsbmBJeTd8ytMuDJR4ta284yUhg54XLgjNarrpdCWZNmXFpxQk3if
lsXezKlz25i89cFEJZSzGobZgwkvAX2epWq1OyrC++1vczz4K4m5SP0jYSmqrMM81fP7OB1E4yNO
NxIhXvqpMNEBTFjDoEWYkMxCt8Pz5EEAxW18KGZj+89ssN858R39zHzkg++QpnskuIBeM/t4I6/n
LX8WFhuiSE2VFgnL/+dsi25/Sg7pGQIxR1CbTfbgCjvxCAIfHCVyvNI+3rbpF47pyo7GAmbzStVK
HcpUQW+3rnCWHDWg3uSbXnqe9tDVQrojHWaMtTzN++Ks7ZuTvuEEvC1MZoJJH4LYsanQtrZL9sMP
8ZQ+adjBjBdjX53xcLdlWs6ilJnEx5SXBMXtcANQIlmT8qDmv29bj3dmkJnQkad0aGodywZswOf5
QH3TgjwkjiniGYi0j41WOGkpC6wVtUjotDXoNg6q39+jO3KAgI0nBcKd7gqnyo/u48fmrjyEG6fs
LyTNtVXBBI4RTKggBkGL8XHytJ36ku3lfXQwjokverXf+6qdnc2NmMG7x2Lhtomggq5lRtCo3OoT
auOgSYGUyPyTPumP5lt51/q4o8CLj/oAjUUXuUOQbjgdJw5/5XkXISUGCyVod+FzOQQU5aIEFxSk
SbP7tDEgiLdV6vs1UdfMyUQXOY5ABUJhTrBCuqol4mKr3Y0nMPJajfP2I0bqmHvq72qXncDiFIAG
zcZlltX8zd00KF3814Wa4WnzFY+TxrLAXWjRFGCURiQtkQ7l1Gq1lzn8oKQDs75i1+R3HreQ3vpo
l40wwwndLIZX7cuYgrJtCiDVIUjvjeY18Z/b3mFeT8m/XksvprAW+h4SlbDtkDyW1bsi3CckdbpR
dTOlsPryr7Z1gOINggkjs2jEZQ3tNcgqIWfsGmuSH2aibKQ/nCDFgnZBoplDE2kN/yaI6gnubLMN
C/H6vbZ4YSGcoCHeR3pYCHNg4RISxGI15PZCbcOLeF1nokUBghew+aDrAGK+FEV0F2axe3t2eX1n
8gl1ng1NBi15UJAdiUBEFFqDtLHp87rNHGxG8CalXYxulyp21/h3UuQbiRev14y/JzM1mnrCShk1
wxLEn4XwXs0b9YS8POHr94vpnNs5pjFBtESZ+IG4ORBiqSM80qBxq2PhQ3jOS7FH17ia2Krn5YyH
BaaqKO00qwyz0MYnKr+r0mkZf9yeYM7exmJF62kcoxV7FkTNHYFsdljfVcVgD+R9SmcArb831yxk
tI21PlTAZh+Ucup10xkH2C2/XSf1SnD/unK/mA+9IOEIUYMpeCH2m2Slzo+3U2bhDvP0Ozl4vyvL
S6zH2MGbDFQxbXOn4RFItD5jvF2k1mfw/JDbz7dtyTsHfv1+0RVxMRdCTRizBhHOC70fT9lP4s/n
zNcP2Wt+SJ6Gb5Xsa+ZXTnfRlFDEJK8KrEJJgZCI/KsQzpX8c2McPJMyXi+PeCEewmkKSIfjWClY
w4AiGehiqlJlpYKwVzLojcXvnS5Zt5vkxIL/AE0N8Kma0GrEuQVsRErWPbVCfn/72zzvYaLBNJZj
agwYzWzIqaNDd9ifxUrx+ppuVSlwmmBxoyauqyG/iolvyuanlmV7IGc9Nd+C13Gsw8JDaSFouGvq
VusYrxPkdqUw3QiVnAyMhX9qBcpAylzFebQinjglthm+agbQpwK0DOjGguKc8P+DAW1BKdYUuuyn
tYoiF6n96KpZsuJxQr6upg/fmmcWCwpsYBeOkHb10wqqtaKGwtZTPvXO976+zs2Fw2VN1+D6yJT9
yAA9RzG4SYi/Ghtf51mI2cIjEfvgkoSyX0zqQ2Nqu5TMHkpqdnW5Vd5wve5XM0XGq+tOSI1aEGR/
bIiSu3PawtVUravPkTxOpSX1ZXQ2i1a1dNzCp5agV5UH4s/yiUCDxb1tRh5QcCVyurRjIhttqhqZ
4muEgmwvbvJK8IzUSDMbmuNkdnOtlPDgA6EpX52i5L6CBIjkmVGfQUiXgEBHJGZIHVoKPWCmUFGF
KEBkRUKZO0LbqF4PWbiNgM7zOyZyRLpUl2DqMPwxNe/LvjmL9bDx6esRAyzt/5qhahOtzaVY9WVz
fginClwQ6arpkE4bUe+6Y6/00//YuUsaA6/mie43DaEvSz53EMiqeic3m+ijWqRuB3WErfub64cA
kO7+2xgx2go1X5PmT6pm7KEPpe/MUFOcLo4lO5eUzMcSq1/CvFH8LqH9x8ZiWt3jv3s/WLr/bVfr
RTEhTWT46TKXip0bXWNDfS/dQ8MismdNy446KAacuhElT+oTzQOjsIwncWmBKm+bOQrS2z+3O3Pd
hQ0WjQoae7MpBVH38Yr6GM/di2QkXtxBsD436be2SYOFoEZj3o2hLOh+0c3noUOBADE3MjTOy75h
MiGoVEkyx1Kn+8tQOGb4e4RWRLREfqxpcDHorCNjkj5VKtkj9OSI+Q4VcVtUHVEvISSh2jOwV80J
3ICk3hUpBf/3c6i4fenPOEwp6jmVgPorf9D8lx6ivkHXrXx5uW16njMxkW0cQIcYpYLiV5PYPWVR
IYBmOi2dAVflG2BjnjsxYQu6qqAgA1crNhfDF8GHqSsgrpitInpWhy26GN4SYuKNZGT5VPSq7lND
Omao5O01VNFncaDFxsbxhdMEC1RVBLVWBENXfMg9UQ8UCSgXmlFnhd15gSZyu9EMZ7MxWMxqmmhz
IqoSeKAnPSM48MbahzyIcgeyjHRyoLgFaAb4xL1m6UENBu2DJwpmflSYkjjagvfwBsuEpb6DyEcX
zbo/xt3DypgvT2+zKR3z9v1bC49Fts7FoEJYA2zQQycGYIzMrDSaE6tVos/bDfBGsK74i6wjXkoV
usi54S/Z8qBqQF3p2jkJey+cxi3OBl4bTGYDYV6tGerC8DM9tWl2MnsBtXeoewIdzO1RcFcDE1ti
Q6sEqDNhM5r1naSBi1cGIX/W7VJ63+QfXfRQDb2T9tVHXWcbmS0nKLAoV6nRUFUFPTIflK7my6RV
7SM0XaGWAy0e+vf2wHhtMFFhAqFon06a4UfQtzyAPg6P3yoAepYCORNjw3rXsxDDYKJC1NRhmpDS
8FWaH8piehHkdGP9cqaexbaGZM7AVoup1zvolkupnSfnnN4lfba7bSBO31mMa6iJI3SPhzoo+jbI
G4g+JPP3XIMFt+K5sgvrvu+CNlQg8hcr5ks/9VkQtzR3pVbcYnHkzDGLbu1MGeoLNe0C5BqBNkD+
jY53dbNV/MBJnfS12QsPh4aW2S0GBTjeyDVQNwzeIiH1L8u9pIJiITbEP2EUvs6Dvr89JTxnZGGr
omCWeai0YPuteh015GH5AwSJ1LSMGRqGJpSlgTvqUQwN3kZBsAALo9QKzdxw417TNxYGz6psRFBw
MuumFiJJuvgi0+YdCoAvhVg93R4kb2EzGYE5aNDASkY5ABz/U0ojVFdJQauIryDScm43wRsB4/uD
uIAQITRJgLP/p0QykB/M/Rm1OVuYPJ7vMH4/yFTsjYZIuMWUQa1tTPP9RPotGPH1iz+Q1v677oAY
aReqaXVQ5oaATGn0tKnTbTHRD2W278AvvdTVr2+ZioWkDnPcQCmW1EGkv7RlYQ00mMfn29/mWIkF
pKpKK/ZZ3c5B0hdn2Sx2lG4RQa5pwpXTBYsuzfooFqIeRJB0Hn+H+fSYF+AvR0LxCt1BX9Jx4vze
GJgYEBptD/lIRfaziT7HIqTcZrV/vP1t3iBWu13El1SGtJ7U1E3Q5xGiSbbLq9ipW3Vn4olGW37f
boXjbxrjzkYeNwspIepH64d4eKI5Dgv6Rw8uudvf580y68+oWBn6tOzxfS08tErWuokcbaEcOa7M
AkDNQcKEGpA7U6P0XhL1x9YEDrzRNiIur/OMI3eCPGna1PdBtZh+VJlHUxXc23bh9JyFZ3YSVP70
oWkCKXkHgYwtgVO0XDaMzgkRLBwTH6qHSjKlIJ3qhynqQOwuSQOObYDIC1rhQLrkozGl7znyf3CX
lZiUKErqQAG0KidVZfyY53W2cSDhzAHLxAm9raFsxF4KGhk6uVpy0Hpj47We42Es9yYidIYbDgVy
bVUiPkCO3AQ7ZvymmKO0R1UMIOlNKzq355vX1jq8C28GvZfZZZBIDDqCUnclKb0QYsGr3ntR9bhM
1dINh+YtLMah+wzaNkDjSkFFtTcpBmowo6t2PUj8vzcSxqNFnSZmF0L+fUTRbtWdc7xZirifj1TF
NsXsm3PDbNJVk4WRtMxSMI3TKWxxNiNS7mfaBI6e+BFyIPqGr/AmhvHxJZuMVepCDAzxrIeNE0t4
5Y3vFvW1NenGFQ1nDbMIxrQTqhxMXE1QSemx6o193PT+7dnguDqLYIxDsUA/VTHoM8Dt1FSonaQD
WWcNnes0gSZKLABqnisPt5vjjWS14sUy7mgyECXuJFiLnEIxx9ty++v2pzkT8R8UY6Evbbm0HSTI
VlVmBch6PIdDvozsaSLdCw15/V5Dq+dcjEHWsrgqwYUWFAP0x0eZgPlAgD4InWLq1nH6ZuTl7N1u
izc9jNtjZZnG0ORNIM/KZ9XNlatL0z3qjf2uAqSqnQhkqCphYy1zfJ+FLVZybQiNju0wlftqP8bG
4utCLZxMcIFteD9vATDeP7UxTFeYYhA2YBvPQr3wzWrzyMbJRlik4gTVVjU3EezNkj4NtI1sUUse
xCJ+MtVvcSDi4oBx+FVNXk5KiHQq4hxERv9UFOSPGc8btxccA7FoxKgtaR/noxRk1eKOMTCjm+JV
nOllIYdiOstCoyImprVoYd+ypPF3OWzdVnBsz4IKSSLV6SJj8ZTVSVASJ5eg9V38nbeIwHiGWdu9
cLsBBCbLFDVSELbk5xSmR7NXN+IrzzCMR0OGu+hjSEgFq14DmeunDmo+fRJ9h6tGM1gYIR2gOKO3
cxckCWiJraFIQZtWaEOQF5W4j/Wk2AjmvClg9u5Ky1XTrBvcWCQ17rsGEdJLOKnqjpBN4aHTtkta
Vne9ckL6D3JQM8cuqktcJYxt4UfNPEz2nIWxnUH011Vxy+BphjB/tsUMka6lX+wSdHo5VlwX38va
oNzPBGUBdpbG9NCNOIQKikCgilAM50oz596OzEmExp4ySqbdtHg3tKIZgsHfi3Qs/jBtonbWF1gq
EzWnUDsI7nXxWW7L37fj9tc91zUDMVEC8qyRYijlEoT6CDHxqE10zeqyNpmho4pUx0pJ8wlcQvZb
i+QW5ZS6RL3SbMKjOs7DnizNZJERymwTlLEPBp2geNnop1FvJrCWCopVabFiJ4XUncZJS96nRsje
e6hd3Ak6JLIirVSsZNHL2crVnoLxOTVHu27x2G9JK6GNCOsetDCsURoi9W4phtrD2HfFM8j1imNN
TBGs2V32SxGLbD/ELQJGX4+OkqeJO6QCSlESMy92hVT86kgJnmdEdo9QSnagk1APTZ+LLhEVahd0
NHcjBu61CQnteUkbp2w7lK6QVrHFTi0cperKx3qRoXxFihx1oyBoPZW9aXqjIBJfzbpi12SzDE64
agzSqq0eUNtuuNBvGiOIIqZAvNNYzaF0RYuS+nU9CwBKtckDOCWS0tJKSPha5TQ0H7dnl7MrszBO
wNfSVs9mMUgyZQ9ZNHuZwKyUlMlgQfRbskAJCJBisgWW5eC1oTb4b+hr8X7ftuA6CCYNuX5KeqWy
pIFo7+Dm712UtoCZLBRFJ6/n+U+exKIbdWHnisWQekulqm6rmcvz98bOZHB0bkrESnh+JdADYEIQ
gRC6Z2MSPUPWanusINTT6XTj9Y0T9FnW1lbQxVgcwxpViKVTgIhzhoze7YFwgiWL+5THOVGaqe6C
cRLeluh1Tg0rgai5QTZiAK/v6++XG1YHKVyqIMaMc3intO0PHXVZt/vO+zQb6GM5BZIJV+C4CX+F
bNtjXjfLRobG2QxZ/lNNgaL8WCOPBmnOjzLTJCtMp19AvGyhsnmGZ45mUkbMPJaLDnBezbD1AtpB
QtJEjpqPKOeE6ujGrs5rhwnBzSApg9ZMYlCo0YM4E8mS9Smycsn4wCP+RiOcUMCCQnU9msVlkXHH
nPozynCXllpilnlxMTmSCdqkfONAyxkNCwVVugyUvc3QBI04v3VGfZBMEzGnnT9TbPC3lxWvDca3
zYEYNJr6BkeoV6ghWWCtNKTPCFvJ7e/zjLW2e+ERcknBGW4addBAekVYIjszXgpltMq2cEP5s2m/
FzVYZGg2aLIiVFjCQ0lmiBJKr3jLKDYGwfE9FuuZR0rRDAOehYb6rA7PSH02Psw5wLLITjXXcd2G
TTeI2s6CLLVPzV91vFip9gEDebengNd78u8UiNGU1LRH1FMyAU+WhOKIZGxdOXNCx9fD08X8QsFW
qPtp6AJdHYijVTSEIq9aQ4xa3KJD4PWfceocso6FLMxyYOjRj65EOgMl5Z+3bcOB8RosmrPI1Wla
2lwOFJIXR6FOZLeJ+tqpxBIVZ2SYIGssoWY7iie/asXxPjYL3WkSWrypvVC/GI00H0AzKG9MFsee
LPxzqBSaNkiLAqEMA5OE5zKtPjRd3pJCWp98riSpLAZU/T+cXUlzpDi3/UVEgARCbIEcnOmyy2WX
h9oQNSJATGIQ6Ne/k9/KzTNJhJft7kakkK6u7j2DY3c9BBDnc831rpt/4sJ8lpLBjvN5yPKd0vAc
LtrdJ2d3sfuzDE6DVIz0DOnx22aYmxBacwmkodriJqvdv1Yr4c9b/YX55h7Slb8akJ/DlPQmpBK6
F07QPl5/k8uAH/3sy3S/W6bKpMrLgR06z1P+FxDVHRTOX9tR//Z7d+MWv/blLsv33RCBrGoYvNbe
GYYDYavtsIHUk2i3KM0roWLpzQ1XPTsVrCdnaScPo2seZGX9qgJ2M7dN1GkY212fqZWAvUSO9pPS
LSPucO7H/ob09IY2Gpgk95VM7bdWJy/TpjHDysZewkPHklkZKmjuOXOaW4HbZTiMWyjFtQ++CBpJ
IfO6hxbzuU7Hv1Zdx/bETrLvj3SeN4R+Ph4ChqD//eAw0By4tgT0fYZyV6dtOLXD3jO4mGxW51ZY
xVCQ/u8YNul6OCL77rnhZdhLcNjsQ+NfJgo85hoikPkz8yGzE1QbqeDaj1rkA77D6txvLPdsmwyO
jTNVUZPwR8L1XtH+6foaWxvk8vd3W+XS+plcha0Cq/ZHR6o8rGl29PoMau/BFmD04w3jLzGaqdPS
tDSOOk+Ok6ENFBSh6FCL0bDxllP94gTlRnX443XsL5GajTYl55NLkOPkX5uk+QURxC37wLVfsUj7
YYvd8lpC1g1CDmewX3Bpzn+yuYfPcfLY1vz7577IIkfofbRavVygYiSVH3OCJVa3wbQDt8pC99Uv
D9fHWQGk+MHiJuARGETLGU2tLugaiFJUJlYMWCEy1QxIVFmhTKHIDVyVm1gzGNn09swjNQn67fob
rH2sRWDIUIyo8gE1y5nwOK2G11zbW4frx7HTXwIu2awhfFj49hnwtwe7DY6w+zxVifqm/ezQS/5v
tueNut/Hp42/xFyCSZsoHOPm3Ev7HtjEPaHZDQomG7P0cZrgL1VCa9gpw0UEdeOEZ7jn2GgTtUlk
t2JX1AKQBduu4n5OUNMKtuwm1yZvERQ8yIaSHpbB5xm+C1+yPuC3KS49rxnEVetI07bcMQEZjCiZ
OpgkX18Na9N4+fu7SCSGQFvtNGN7gdwaewMnkVIJe0POB/+yz41xWYnvxiipq1TFyHAWKS5YgIDd
5XBhjqDNs3EhXVnSfBEjWJ05oz+o4lxSfpLCuYPixWdffhEYCm4RNQ++daqbPxZIyzYQ0WQL9bQ2
+4tgYBW6mTnJh3MFu1yK2m9aDvFY/ro+72vTstjp0BfTo8t8fc7S4W+WWee8S7b0PFeevQRTNigs
pp0VJCcHr35nOm12lt1vAebWouQSStkxKiTIOdnZ83ly4AMhMbqCNm7nlQpV5mQoCUqdfQ+MgmoA
7caDhaJ/DHCI3ggAK+fOEnHZt6UHxj6xTu3wq2d9mDrWrsxKVOTT0GmG3fVPtLLnl3hLqisPkHev
ONNiuKN5+cfXgQtb5noAvGG4xP3+xUY7d2Mnrg232O3zFBhXwQj2ZIKfQf9IOv5AGNkFLICMbPpQ
dVtVj5WFvYRdejlU/uHJmpxUQ1/nzn7IGPvKe2srSV9JoPzFjrdGD7B+F9ltJa2bnA3fM+medGnF
dm82kpq1IRYbnzS2dhXvi7Pkc2hKN7SzLCxzGbdy60qztokW25/wyUocn7hnELhppPuyfkngovvn
+tpae/pi+5dO1ycM5a2TT6AfYA3O60j7v9efvXI8LgGVKoAqZtJN5TmZZxF7SSIeJSHiN+MOPdjS
nr4FOVNfa9PwL6bW1VY2uMKo85foSl83hckH6AiTocsOnaOCm5m585P0OrETKShRaGt2+6LlME+Q
nrMHjsPaOz6sLNpAlIcAGfGeeZzqULW8O1JalrsqJVBRqar0k3F9idMchFd6AbzXzojtP+1S6dD0
3tdEBFtGJivfdonWHGCLbnW9TE4u+oNfx4aYeAqyLdPM/8HQ/n+1wF/Kfk60zkmpMhCutaFZOLJp
jlrp+LGUE331UE6Oe5NNB5kp6PJ7GkRF3s/0aJkk3bVUQ3A8efZCpEe4SIdqpKCr/ctnl0ROUsy7
ZgbVMPSgtQhvd8WjcSz9vUzldCABs7+pjvbnIVXDbkp2oGaPdzqF9RRIkhBUTtBXLeexim1lyRsF
jaajHqDLEVVt07ymmeu8DVmRP6Tc825ZAZ6UynXxMuVJeis8U6hQVoodCIcV3DRhEe0ECHO3rJsC
H5VsNjxA6q66GZ10BAiI2ckrSjjBvofu9r2pk8beiPwrKrk+u3zad1kRhVBQ7/nAwjdWO0dDpW6g
PhnKhMYN8WLfrp7pUKGWkjxMvHykdFZwZPP60KT0iQ2+xLRuQZZXQt0S0FpOFrHmYk5O0j829m1p
FZHj3JN+y/RlRdbPX8qdMptCcaRT7Znqcdwp6TtfMzWYr0Q44pk1rvsDDpLuTmOHfpXowUQ2fMLu
bJ5XRwXbsSxsle+FeQMunuVb5GwC5oYQWbLvlNOomDmJe0x0693xMdc3SsxD7ObIpkMA+7bMFFc6
kv4SODtpUzh84tapnKFW2XX70eQisimBVVwT51kL92IKStd4oAFyBMHwIl87q9nI5lYSkqV86uAU
zO6nVp5Nm5zlAGM4aQ9Hn6R70FCHEBcSb+NOsLIcljhbJQyHhxFqLlNiv019+RV001OqvTr0Cr6l
kbg2yCVFebf8GwuRV6dZCsfQv5T98Vs/ysl9NT5dP6BWEpAlwNbxRns2lOuzyuS4Y0Odxl1t8pCJ
6fFzI1x+2Lsf4I9lBaFKHZxAVmmSh2J6NN7L9Uevzc3lR717dDKBtAgIanJKJTnJwolapB35+NA6
n0tuvUXsSWFoOPkUl5qK1I+pJf5Y1fgt8Z+zDCgdKBNvxLiVU2rpdj/4WYvWOYZx0Rv54gSZierU
2VJzIcElFfvgmPIWKVqTsyqpuyQ/OwNzbppqBoGUJzTC1SB9mHLvG59nOxRT9T1xWzgbIarsOkmq
AyFNcggCR9/anYKMv+U1UNk13YuYUxoJaj1PaNai8gsAiyzsW7eCgoM08HjCfy4hQTJ7MZRk/rU5
ytueqx7qlNbIQ6U4J2LmMXrJBKVv7wKCoT9FLovQr8Zfrk4hK5IH3ivt7Qam872MdE5Z6OeejAH5
r9uw6hX+f2LbAo7JhO3wHwGBDhX8MB/5X8OaAK5oGSyTaviawyvbgY6YUbAdmIMpmkQw79yWdWE1
zzn87VV2klk9HXJL/SvtQaJuysVedVWy92hXRqkPBg90NmEfABZRGYnBBUnWHif9rQw679tkWVYZ
jTypIHRbzL4E81nTowdxRJjymGD+3hVd2UVDh8pPhIa8BT8n2QJR246Wd68SCyRY6OHhmFUs109u
lgYyNNTz32DQBPTB4GX+a+33TiTyIngFo6jFWS3ZDwUN8CIMhkzH9IIx6YPuprAKG2zDstjXhPr7
BNfZWPfd8MRrKGAEMLQ7C6B7o7LsJw6nVr/ujjZH9S4eulS/FUOHrwgD9bAvS3eKUPLLXrvMs784
bg/LXymg65/P8kLbdSB/1wr9e/C1OlhdMB1dj3kH0c7ipgTA/phLo3YjXIljC1K0N2ihmZtOKP+e
sTq5M9DyR5G6hRDxrdc5sEdw6YyUk47WvkzsJiz8eX5AbAKUhGfTPhCwwxi9jkakoy8Qi8oir+RB
JL02jYMUpSc6mSCyh0TdJjJo48ErSGRNZad3MOgEIMahln3wshFEjowzLSJVujMs1uo073aB4/j5
vmryoNg7xApK5BsJLHtnasCAt1kbz07NXnxdiYOAieO3hLv8bPdDsGuaguHbCOAUZMbor4751TEQ
TD54pq7x7w1tbkqhyRi2+Fi7TnRJDIWN9JSgj/fIhql/QL7O7wZTQt+WSHpUY1DC2ICMENuRPXXo
szOX7kNAeyJj3/HEGc6EsMnJ4SeFIvXR66CQB6ud4JuX+M1vB0TIMWazn0Rl7/1mlclv/b6RN9rG
8kX3bBjvk0SpQwIfuJ3wSbADvVzsGpkVz44/wg/YrqAp44+QZ9Iosz1NTeE8K/Q03/xxNm7YoZu+
E2hn9buOquaGJi49CItDs4Ik0jzzEnhPt7WA9JJSuLFlyzpyZ1JEuBXVAKcNDyDYuCfl0HJPPI9H
GjgPrAcARtOdBrHqWUHC42iMyE7CYU00Cz3t8qL4keJO4jX8btK2CjXY6jsrA+iIu1Z/yHqdw/Ma
gMB6Et0NAeot8lqfR+hZeDEuew0mtXmCp1CGL2D5YT4XXxLtJgfVgIaMTfw9EJyeBPxbI1GX6GYN
/cGxLRb7Y4bCUwa5gpHq74VVeycHezee/PlVpDWEYgcNocSJvwBqXIXTkNu/hrq1nwMCTDurR+Rl
dRb3UwOYXc50OCGk7nVVlCfPRjaUla0TcZKxaMzb9kGbUf3jxYx/6xfprW9yyC50Q/F6/fxcO/wX
9+qCWe04Z4B/Jg3I/qPeyfqRtc1GCX/tdF7cqysX9t0SRN8zFVPEqm+Nj3pwEk5abgyw8vpL6kMQ
9LYL+Q7r5HTqWDkT7GygItR400ZutHIsL/kPrMIWDngenCzfQWSUN3zKNhKLtX6de8le36UuXar6
zr1UmCZi7ce2OFCoblv2dKpn85oScetQ+RzUOA5we/1cvrpkQUAFCagB21gn29x39qvbwpA1/+vl
3v76cvofDOyDPGMp2pxJHI4CJesztdvkC7gvA5QBGxjq1kaYAx0gVWDlZfLd4CySMYVQCyJTkN0r
yxtvVDWaXV+x8rWCstCprhFtc06tQ+2VBq55dlPe0DHIv8EStTnkchBRD8OIja1wmfePXn2R6XVJ
VhA/79yzRUlo93+KESjTn5V4LdiWwidfW6+LYlxKnYpYVFbnwJ/oXdbp5ns/emrX13WP099oeUqC
uT1Ceg+qio7me5lYQ6QS6FnKoQYTdCBeaLFJ76qik/deYckvqQPsb5xq0sS2bfuQoeJavyGhIPui
ATvo0HVtnYZ+Pzl3Fp+tJxeszNsmcNQdF8iMAuCdAQH2zb7rGdhjUz/t3VYVd8Qk82Opa1hzBVBK
PQjftnfuoF/6uSCP46AzoEvt4YxeRftqICIVQLuLQyJqaipEshrn0y1JW8j6ebrYDX1r76bJCk6d
CaZfE5tBGguo59w2Jg2AKkHrKLXcN+527BiAu/biDTY7QTtvOvkDhLhrgaLrwFN7V3ZojgWzzm40
raEcJusE6N+uj4U9p0fjpNWhdXRzk3XwI7ZQoumjyR+aHacVu3UZ7Y/oR/k7gaLYrSvTugwzp4ND
MlUa81FSzxxcyZN96hbkC589f0s0YC2eLNLwoZr8DHIm/GRmVkZJ7ZEHuyfZ8fruW1tdi2DeDqJy
TWsVZz4SCO9UnRUz1/tXmMT6FHDFX7JbVEb7BCwFdGH8KS46O8qbvxTyJtfff61kuWS3EDc1fU58
TM89znTxVT/PP0kbtl+y79OD9YO88lf91D/0X4CY3QjDK0fUkvVCywmt7FoGpzTvv80W+eJa823i
Vy+5IzZ6biufZUl9qVu3G2tm8xO/9PJcCKV6JBl2w1BunFJrA1x+27uTZCy6wJkyzU9J8mJ7Y5Sb
Jk4LvfFVVtYsvYz67um1Uk6hIWN4ypuJhbWrdWwH7ZaJ5drTL39/9/Q5ab2kaergpB3Ywhawe8A9
9PpyWvu0i2ALR3XwoH1My4ytzbMvGe8OHNXATGwK2FwSmQ/OjCXRRcNGQ6ejRvHRl26cZdk/X9dn
W/m/0zp9lZX9mKbVOYU0wJAC6vW537XY5ixFrDIMQYTPMI23iXUH3TY0RUU7xqXW3UausPZlFsnb
aKcjb7XBMF6LTq7I5kfhWeJzoIQlSaJogU32Ugrye+bA1Mdv0rAk8k9lbRHxVr7+khWRd5gTnIZQ
0CcFlK0h2N0DMOi39a6i1fP1L7Gy8ZYi176xtRxnrDC3hT2BurXkna1/X3/22vtf/v5uY9CiV2U6
ucGJWQrFGntuItz2zc4rKXyUdSO3kpKVvGfJdEhzO9O9btxzYo8h7KcfOj5/qS/0mlnfzEbur/+e
tblabHQ7Fz7ve6zaGgD1+ZmWKH+4j5979mKnB0pXA8et/1TyMmpms8snN2zbl+tPX9kI/8t1332J
appHqEqiO9iW8svAyK+8mDa4f2uTstjKVdZXqV2X/NSNzrEgxIH/aRXE5dxvBcG1EZa7eEodzqjj
wutTHwkTO1eMh97fopqsPH5JcOgbh8J5DnOT5ZDAe63kX2N9El+45DQQO5ucQuT8ZLt2ApGu1Jxa
P6G3fdfaR57rLcWelZ221LpGll0DN4TzmQyJgaMualsyKL0Qfa2/SbblDLWyipZS12k/TLYHA4NT
mQQ75o4PQT59LpYuCQ3pbMZpIAhDKfoCVAb3NIEhhF/srq//tW+82LmqrQxHpjyccV0rQ5cDA9d6
JbCrOf96fYSVELTkNsxN0Ba96PEFmvr3ReAwY4+lLSLmlNAV8bvD9WHWfgj5b0gVxBdeP2AYwMYP
Jsgf67o5drPeAPmu/YrFZi76vlStg/RO0n8Wbm2jQcG4b6HW+JMmWwyHtUEW+7nwi1b6vAQmsQxY
aAfij7bdOsoc75hbKOXC9/X7p2ZrSXeoSlKOVeaO59H/o/hTV/0QW/2I/22tD/KmJXXBYdpRNYoR
5/EVTWr1FrygXWuVIbulM9ydmjv7afrx2DzwNDQbZ8TK/luyGXzwiWGvgSHLvgBI5V/rb9yJVr7I
UsV6zm11MVGbzwXEcwMLTn1llVohqhy/GEdDtk6sLYTdpeP30bRdFva7k2hmnmFKsuEsO2DIC7Bo
Q31BkPt+c0LppQsJTUAomMb4+hJYm7PFzrcSVbfEwU9jg9d/FW3DDuAVyH/Xn742cYtTW6WWatxM
pOe5+ufzdN/DGCSBzLSUz+gZf+5OvOQoyEwnOrfQIHQbEzmijR3cM/rm5/WfsDZBiy2fwuK9znw3
P7MURemafaWjeLj+6LXZWWx0y5i+sGgCWYA+z2GYYg4TTifVgfpA/frBpPUGdfDj38CW3AQoNlH0
MFJ4HXNvPOTKq25QaFd/rv+MtadflvK7JWuEsk1TEcw/QTU8K8c73CHy+PrDPw7osEj578MnasmO
uw3EHQmwjrCmCtRv0LQ27llrr77IwJPmolUtVHAaCESk65TviNVsCZ6vvfpiK0uSjXwqgvY8NMBs
+G1Iqi6q0o1g93FKw5Y0A0w6eDJgg5zK4G4ObkeoEMrsodoy2Fp7+cXOleh6uti+/DQmv2aoUSoC
e60tbaa1aV+c0tM40izIkcx7hqPL2Oysyi+i6wtmbV4W+9ULptmbEzs4ueP3HBUS8Ngiye5qVKk/
N8By1+rG613HS06DdPaJD9WDxIbYRde9BEnh7a4P8vExwP4fd6B3LeHA3ufE+2SEurkxqAuL81S0
P2yqnypr/Eo69XJ9sJXPsWQPoAXqCY1AfXaYu4cO9cEx7HORZ8kcyE3fFFVQAftHqphfqjSoCGzh
XlfW6FKDuRm4yRvWJaeLbnE2VyJMRdqF4JYfPjcxix1c1MOgPChln8BDep3b6dxMZGNiVkDdkBH6
b2CTzGtNMQf8BMTg09g5P21Bj8PEf1u2qkOSWVncjDCkrpx/lypXnPmfqyFDjua/I+fTqMaCe7hK
t84+5dUdUBSHfpCfuqqwpfqyPQ2Ohpx3cip8eLpSGQo0dhoefG778cX+ptTmqR7RYkAZFPRlGVH5
18a5UDjfr3/0j09lthRdbhLXgWVay0+sGW9cUv2VL7VnRdXUHjIBQfvro6xQjdmSM+BDPEU5nROc
EtKIMyVj8VIHlXiqherhfCpQ7htkQ6KSW+j8Z7BUqJMcGE+HzFHa+95bhb7uDky5ZKOGvbYilzSD
2Vi9FoWL8g0v77M0u3cUrKmrbH7rAVQMHbeNbV7v2r7e9W5+w9tkI4FbCdlLdgHyK2hJ+pfjYHyZ
Gxm6CUFH8Rf5XAecLXkFltU0vl075uw5w1djgNRNbMBaCNvI41bi0FLI2YaJoqalH5zQXgwdVqKC
ngHT4m8slbXHLyJFV4O96o3Ib7PyBSpCoSqfhfu50L+kDnhFntkdWGpgdfXTTWU16XECGHHjurz2
5uS/kaYGkpnwAW9ugnsboC1pB4cKQPDrW+hj2D3zF5GAsVwAAF2hr5BraN1Y07TT0ukie1Z+hNjm
HqAdq08wIGKn3m679pPfY5EAwK2q6ZTLgpOiCrd/Gafm2ThbrmYrc7YkEyQF7vqpRi+mL75njjga
3PiLYEvgbyW4LRkDPC2SuubtfE5GO3/ITJ8doZSZfXPHLog8PfkHP2HT8/UPtLKvl8D/pE0mu7YR
UDzzImrggRQLW2BvWFZ+boEtkf8cSDulh0vFTUBQyvchYm7om2NgYHf9J6x9jcvf391t5rw0rHBQ
/AQlKU4ANHRUs1fT5xowbAl7b/JWBNOlz1NV7V4zACa59ef6m69N/uKUV7OQpLZqNFq5dENWwHkj
afcOI1M4borSrg2y2ODC0e5AHcx/D3m2sv6p+c/Uu+X5ljnc2vMXW7wlQ2Y0yFOnZPzplaBLtmXc
9VWUbYrRrgSRJZDcstKiMJCkPFvF96aqIlW8peSR2F8L+84Z7udsi8W3spKWOHIBg6u5VyYDXF9H
40Sg4lan30xSkf31D742wOIaTgiY8x0tzDklHom6wNw0JDsPrv55/fkrt4QliBzmLFnepjilRdPP
T4XyraPdJO1GiW3t7S8r4N1GK2gR5BpX/VM/k6OcAfMq0/Zg5JaF7MqFainVDIfRDpJtfX4O2mNN
oTxVAHaaHFJSg0EcnFU+bdw/VxbUEk2u/dY4wDvl6HpqCis1aFq8ZkZ1aFpZPdwUeOF/GbtqPlte
1f4i3txv3ChWQvsSX94HrWxAx0b6VkB4GtqApux3wMndoCzAsqfri2DtMy02/FxXkNarMEiL7Lt3
BJT8sqMUn7zReYv9zlWXWtTj8LPtyK4nZgfSadwa93D97VfCibc4ueu5m1xrGnHnstULB5Y1FeJM
2vw7NKg2kpKVIZZwRYChba47jtsDearZXV9NaKeAWbCFDFj5AEu4IrD0WnRZbs5ajEPIxulXz9PX
PPd3n5qiJWRRYm8TwhHRcYULm5GE6RdP/xxAFrn+/LV7zxKfaPxZq77qYDtb5c5JEK+/k/A++VX1
dn/n8Tq95UMRxG6ae7dBYdJTJZCakGKYb9MhgUgDzswdSxt34/KxEtaWcEYpRqIKhsAwyvE3BNyi
LFdbmeLasy9/fxfUHJ2nkIVh5DxDHQFqrGh71SJ9uz6TaythecAXrSeoK8x5LKw3T4y/AJt+Keds
I5ysPX6x0105TEFrIyAD4gf2BrBaAi4tmziwy47+/30OthRqNl7gOxraG2e31MmvmtjlGwN78zsc
s4t639ScoOY4ePUjbIR+CriM7Xph/BBNXPb9c/O3CAZuooTVWxN2UmAVIUhe066sG0jlQkn08foQ
K8FgCXZLWhcq5D33T9Alj4rmMKPh6fDXtPtcsFki2yotwPgXFpo3dtPfMG2V8WBJAIYoOGoDZ2Lj
cF5Zx0t4W8AsyFl1aJ+XxDuXTvAEbODGBZRclusHC4EuDv669dTlO6Ne65XpEeCgMvaMDzVV5Xrz
PWc2uy2GqfqWSMF2WVY2e89q+y/N5JlQc9s5cr8pQN3pQErQPPk9uNkcVU4zqrAoQfbp0Iu4HSfP
Pvp15ViRsmZME3E79ckkdYmegzgrqUER5idlt1E+Pwfdv6aD7K7Z8n4k/wtGH03SIpC0STl7Dlfj
mQRCxR7N0CoydgUpYdDj/qqOWY824FZQMgYhoopwFwYHCmpHN3Ismh+Ba1Bhym7MZMih9OQPUwbk
S+db9BCggsaiiw3NOas6gFMsCUBVaGkvc6D00/RTyGSHXCltaX0HL7fptk7s9AAkMn8L7IHEnlMU
TwXL0j0LunSftaTZg2Oc7ngwcvB/WicBdytri1A1Nt7FS8qolun0lKAu8wvAkjcDIa5nuBJRZN88
QYdwHLX511ZBdjupzIanfTBGLk97eFPZ8nZw3WaPPIGHHZmKYzp59aGgKQQra9pEmc1FnAxWfkRM
b47+rH47Zcf3fl+QAyWmO042+VMYCOiiVlCHo6mLm6Gyfgy+Oz2MtT/tKbR0HiF28ZKMrbtLraL6
V1dJCkKXVe+oCqZ7Wmf453I2F8o/FOzYgEns0hQS2GK2flIp0c6DPvAuU7WCVgd0Og1LoIfsizku
gXEHUtrmETh0+nGQ5Af6vWDuE7/74oI7dAQHpYytaqhucF8A7Wnus8jP7BnayWyOnKb8A63jNJ6c
AUoco58DxmIKkHMuXW/bgOqmaxc8fo9UJ9nCyvfSeMK1OxiBx4tKMwf3Yq4RJrxusKOmy4N9mVMa
4jIHGZ9Su8CHy58uDsWYep0LeIaWIKujVoTaOvRsj6Ju55c8BbyajtS7YXSwQrch7R4FRGqF8G8p
98b2gm+uW1pOyIXb3RcWqpouDO3uRzk5e62GYWeg9n0H1ORrD4nsmylrqmcrqZ19DbXob22v9aFp
oXEQWo6cfhXanboQbCAactcddoTQYpdM0vzILf2PSlZ/9VSqY3yabgoBlaU7BhXKXcahGJUYNe3G
OTF7F3rWYcu9ToC8N/lf03bI72xU2h/byoNouQdOIWZCQH3Q7SDinBRJCVK6N75B74TuIYemQ1F3
zrHO1aucUPTrmzr5CpVyMCkNFfp+tpo5Ti8co2CCFW05yu5W5062h483i7iddBEyHP59zCAUMCYg
ekFOaQYWX5scHXheyjedcg0zWQ1ykxpIF/ntVB6bOuM7mnc/0Tl4a/RQRXkJUHzVA9mMBrjaQYva
OcB/RvMIDrcuHGI70YbN4AZwdc0D56nH+qnAAJ38b1mGykxENJE6dsz4Dfbcas/SUoFLl5Rx4z82
g2MdIEee1+FclxI4jdrfg9rVPEOv6Kls7F6HfZ42xa4KOv+EJQvgM0tllIL397Wo9YshzLCYiy69
B9vNi0dhISRaBsxt7KWEerdu0Iq469xSxG6RDltmqit3PbrIjLy27YmLltm5DF4KM90zNccGFEfQ
w6MWm7TsnPj6Ab9y51qCg7N+qCT0tf2ThrrjgBpgJp47EE65hwI63RhkhUYEKN9/00jAjwVYGxgF
PfxICi9KrW6nbAL+3TOd250v5UNavyb1Fh19Jfeji9SoNnUqWxu1I2tIzpz0P0dSvoJ4uFG1WxEP
YEtksDvAYiSfZ+DNJRRS0M/pb/ocTShLlhXoXRX/0suui+1Z070KwLyzM1Xup2SEpUuGG1UKsNXW
b11ZLEsQcTJDrkX3yKGm4J5PNMynZ2oH4Zjr09j9SqutvvTKnC6BxJXqkEMhxT2j83expZYzcGkl
xHcHYTYWytpPWaRSOP/LCi6/uLtVYwrV4AE9cMjADdmbsuUFUPzS2eVG6rn2cy5/f3e1yY2kYxF0
5sym4DhOoIcnQ0wcuoGaXcmc/6ed8e7xqVX342VvndUIOP8M7Bv6fFMK4mt7brPy4fr2XRtlESgK
KGfB4RIba7hAlecu9FONs+KW+U+fG2BxicKZDTYCnYCd7f0Q7qRh79mR5z3lwfPnBliEBgAHCgqq
Lj/BAiJMwM4aUy+k0xxX1r/PjbCIBbOb22AYI/e38h8e2CGO+5o090WaRtefv7KQ/h+8GDoig0HE
ORu36mIhwA8uiTWFiZ9bG/vC/fiKsUQZB8OQw/OrYSeV+19rp3iiALVcf/uVFbQEFiMtt6yqqRhg
MmUSwr/6nwtJh1yicALe7edKFEtcsZmpAOzUrc6FpuFUZaHdbdy+1l5/sYuDqYbEzv9xdmU9cupM
9BchsdgGv0Iv000y+2SSvKDk5gbMvhkwv/47naf5fONGainSSDORjZcql8unzmlLdhZOjTr/97UX
O0c9ifHx+vSYFveyIh/MGOJOqWiLsouBeQ/ASZD4YQVV3X3uZRuOwtSDZsIz1LEyO/fo2WfZqXb9
0wBK9lGojYyhwaU6mgGDUMOhlGYqnlh3qEWb7/Ka/VhmMUQeL56gsHlEPf+GUqFpLJoxD5Wf2v4w
yTgfmY17gmjjAWpWkUpyd2M8pi40a3aoJUYyYsFR9wxe/N82/wePH+H11TbYmQ4nngqFi6rV9DHx
yikPM9zEP3VZVbzc1vxljT5sJg5NLNsKLlJoLv0mIYJQyS1OJtOXX+K7D02vbpkIzqYOgruFOrQA
3+ztZNwS1DBYmQ4fDvzeSZLZqmN/fglAZF4I0PsoqLfl7m1O1L4s94fvpyWtC+JTSPrW4OqdKB2j
0Zo/NWoqdtcn3xSE2pop4+1SADTU++dsCpGQtdWxmcNGhKqKLBbh2hds6bKYFkMzadZzqEPUPj0L
Bj4WK8UNEEHfRlrT1Lhm0NWiGB6x5jzOitb/Z0xSMHTzUY0b02SwL53EvHN9gihvhC5c/W8zfS/K
CQCajZPY1LZmu0z2yuq8jJ3bkdGwhm73oYTIb9Q5C7vp86EV9v/7KPfLCWhYGycNqpbrnxCEd9WX
6xvo7xNPde5yYVsV69xZxbbzUK+fq/Wf6+3+3biQNv7/T5ZdZ2VdnfnnFtqYYwjeu/oznzse1mnb
vhcK1+frHf19+im/fMBHG0vqUrgLqg1LP72Tc/oK3uohFL69sTNN7V9+/6H9te3K2Q0KwKj9gT0K
oaCWJkDkGk08oxtbyDRZl8X50MegbEtBRkzFM2XPPB2fkCx5Zqs4S9nddIhRrlmvVYLIv1lpHsvk
vR+O6/Ds3FZQSv8wX334+nUQpKnaGrxGPqiCEh6cKr7cF1698ekGH0d1OnIUGELzu2ibuHd/o2L8
Lhv7c1dNOwHOlwnEJj3IhULmj1G9RW522aX/TexSrtl0OoIqQ3p5E1uu+zVhTnOYU1eEgRTBoa5i
1WzBDwwrrwOKJ+Q0Z+5BPHEssztSNE8giXYjJj0Q+lvN4bqJGGxcBxJ3c50ma+cusdV0p8S27gpv
3XoaNg1As/NVFQVPetHgiBNfliW5k3y6QCKfQc+zYeGmLi6//7C/xoTkYFW8uBLg0z8vTT1Hub02
xxr8pc8JrZvbvOwf6pAP/TROX04lDaq4d/rQ8b+PCL47e8MfGtyIjisGN3zBZebXcZIu4dh8z7I5
6m87gqgOHVYpyVFcykHTyf6R0D1KyK8A1VC37R7taCaeXKifzezsFOl9zcv3rB623hsNdqajhsE5
V0nLnVRcLW85GMuX6Vc5V6iYeLGD9sZl1Wy5SubRHgqnjkvyxZseG/WS92/Xp8awqDpYWHSSpytB
0wG/5/QtSX8M9MdtTWtRtYXCUmoPuFwOuMBaeOlp+LKT9dfrrRtMSof29q0zFqodu3iAhsCuazMW
+TRJoQ1b1zs83B2ud/PnPvYXP6pDfG0/c1AXETQx5DE+V4V9kvl4zufuhLt/vEJPNFTSSkIwIB6Q
LbkbOt7vAus2mSaqA4BREGgPc8or6OpC0qz0oxW1CE7lb/ilv19Cqc4fnoPVlZStj+OgdRiYXq07
L83eVZFDAq7Zg37ODhkY065PpWmraed3O3Ahk9lT8Yh3f0gJRAP7LcstRISpdc3GZ+K7nYQKKdZJ
/ihAsFcHrhuqeut+a9pv2hUaGT0qpe0SJDReBV56lgCsZMPrENwm6kF9zciDmS4gciqaGHSGCYoO
VijiNBRk6MLvhrsRrzmRzC3vqeLJFsjVcKrqiGCnWEqaTgk7+2Kew5aSNFxI+nx9uU2Na+Z/Ieh0
HIiqxUylyCB683uLt9vrbRucro7/LZSYixr04ufA59AEXqfyjuUTeFYLx9ktYm1PJUBYGy7A1Nll
R3w4VGuR9i40WaG320/ZY0HG9jRAl/YwUpGFgFvyu6Eu+tfbRnbZ3h86Cywf2i0Nb2MO4rbQIqr/
Bbvxd+BKEF9Aszx9Zuh2w4cabEYHCaf2SjxeUrAOi6/98NvBK2S6BS0w2ItOdj2MioKSqWziqf/q
lZ96xaN8BLtX8u/1iTJ9u2bvLStrYQ1Iz60NyE2cNx4EYXqjXgvVSahhfQwMrU2HWMf/RCp17Jp2
DBe6/Lr+9Sbj0Iy98FQSJGnSxmAZfZGku/fUsHHXMDStw4FbOQCfjZPkvNImKutzD+u7/tGGJaWa
RS/zzHPokJFzVuNZVbmfsvp+pvNZJlsFZKYetFAc8tTQJayQFIXsRBlCZtkL61424ZjZEcvVlqs1
TZFm0aObtlDqw0DyVT2OCMx3aw5VmOuzZNiYOh6Y0yZYygqNl3g4yZJvIkOR2lZVjanxy4g+uIcs
kLwALCY5K2x3hWqBZf5pb8bJhnCAaid0AHbdZHVrEHrazQIwBKAeSf4yV+NRqvzQu95b7lVbVzrT
UDQDdkbPkuvCCWCY/VO2eG/S6vdetVVhadpK2nk9cERM4pL0cJws8opuN0ArPZnxxFu83rbQmg0D
mZUkym792M/Kh2r1ktCv8nMAXqrbdpKO+F0E7VAvyElMBygFVCdo5YSCbjyVG041He4rAIge+EWf
zG2/1PM9Hd2wS5+F/d5mN15bdMSvnc/OPCQNZMq8HA+snv0viM1+eag92pggwxrriF+QTRMhUFYZ
e/0ZqKPSue+Kn/388/r6mlq/bNwPtgZig6lKK7xrL+RXQ148yaM1+71aWypBBgMgmi3bKxSEE1m0
4P7oprBdRbYr80AeWnurju0PUPAvlxeiGfQIYFFLm66KOfWaB0j5ZEfgCcdTkTO2oyjPjuiQixMo
iLtX3oxqp4ayKMJ2HJNjVQT+DkFvuQsmu7wweg/qzhvTIASrn/drVuWwW30u9iXJ7Jc6cOwvYG4f
fzLHaqGy49r92wQmz2cCGYqvIi+gpsBz8j7w1j4GZeI8WDNXh0INVhrxrLRfk5zBRJc68Lf8vGkF
NRejQOxcjA6KMtjwLNw71gXh2j2Dp/76BjEtoOZiynz1amn5LM7ANdBOvxIA28f6+XrjJvvUvIvd
z+Buc3sag54xrEHh3XKkCl1QivvgfCC33dF1HHGryjSDjgiLBa3q09B4JeQ3ZxB9lWDyvj4QAw6X
6ljiSi5Szm27xH1v9adpmJZDl1PU/BZBlh5zzrO31gcj+PPquutzkV/kexhbFrIrkFgcwpzwYOcM
F0RLXbaoJawHFfUzCRrc8x15YmPGjwEYxL9XgY0iNIVKhm+5H6A4fC1I0myMwxA06FDlDEIHEm8Y
WJD0x+qfC7blxQzbSMcpV0WChNo8k7gEwTpkz2ww/6NUf8PPG850HUM887GoUX1N4jSbdj5YpRwq
Qj68zwu9Q6rHSX5fX2bT9GjeTCif+dWUEogD8lPajN+tiW+YgmmCNC8WTA2qNVIMoZLjnZ+DsmDh
02erGKyNpTV1oPmJZOnXghZIYefBGwRyICLxJUWl+PWJMdSlUB1kB+EJgPWz0Y/TEWhd/2fg/LiU
v6jkZR3vveEfO3isxbvdPSytDD3rnc1bhCIGqiyqw+3KeilcSPOomEz9zs5hNmP1pVgnaHQ0v7qx
OKxigCz3dGrq4Z8lWOcdSnRe2yk7QSviUAzFsVi9LwH4yK7PhWEz6vC82lc0r+eUxjCkp1rSqPPY
Ueb8HpQzD1mlHizFXq93ZdiPOvpushexyKKmccJFXKf1KXDIRtOG7aID7voKNX0lxApiMZWRlXs7
GfwoLHejJMLg+N3LYfYh7CCjtBroqCCRBUB+MWdfBRWntL6oqYgjnjo3romGs1Fn7uzTpJ4bWtjx
XJY+cpj++kSzIt+tQZ8fgqLaghiZJkvzC7VTTyKzEhYnonysgux+WqcuTLLudNs6a84BqPJClMvM
4mKCpDxtQ1f9ut6yaYY0rxDQKp89By2rMjtK73Oh7nP/pRuDDWMwLbQWPox04Kx3VRs7teV9nuVk
KTAwBOXXNRXeY0n6cg8tmWwr12vqTgsoGtwl/F5dOMGgCtIJN8Tb44vL1KmaPy3JFujVsNw66M7t
yezTPqDxMEhoBNogaYekY/d+fUkc00OqjrhzCfg8fAsepBuddJcqiz0mo52eWeAHJxEQ9WuuFvtb
ki9FiQcH1KyEs6DJIwp0oKcxWd69m63sqCYkRxZ3dSMIda5pNBK1HNt1WnfEyS/yH5W73uUixS0b
+pT1QWRZAPq6mZyVxbPPfl7lu9ID8QTkVtIfJWBhe4fXw1EUa1CgSiJgz3hlrg8TBxrKgvTcy4LX
kAMqj5bDqoh/FNMK/Ra8Ae7HoB4PiWzlaVqEOg0IWcM+6+UOJStL3Cyzfw+Bivrk5hUA5nmwniFj
WZ5ZT5w7rKcbkqKVu7IaFXjPc+vfMh+/0Gaavy3tmB7BXudFijbuIZlZdSaKFdB07br2k6X6ZZfR
aQJzv/L2QepMe1ToyHt/lN0UtXnh349OO7yQ3kPUIAk+v6rq/UgbeL56uk/t73y1T6klkp09U3oc
eFVAzudSnuRRlnwKnPS3xDX8nqyo+tlBA3nYLXL19iPrhoj4XgJUpiQvdSGbp6yYIcs+tZAjijx3
Zj+GNEj3Vj6J164oQVzk9UyA35Gi3sKrstbeTXbrRBUjC8SJmBVNI4FqES+qxyArc7ZLyDqkO8vn
xW2UDVSHZLZ+gJSCAO20C+mQ09r0/HFQmbfvnWDd2OAm89Gc/1r4K+5L9hxDaQlKQFKMKJEscNe6
AIi3wgJTJ5fffzhhGEsmxsE4FPv58jlj7gNt4X/G5ft1IzWcvH/ioA/Nd17HwCdL2nhune8I2385
guyuN236ct3Z+2sXOMyaY9LKZ2tYdkNaHeZKPN3WvObxHTXyJGjtNQardSRR7tW639154zgx+N8/
5EgfpqWwV7GKCVFsi+Ib0B1bw88VZBP9IiFzzo/XR/B3jgD6x21+6CRrS7se09aL4fgSUFbWMw2X
6qIfxUECCZMD5GTKsoiDACNMRqa2FGMNK6MjNOeEKOiujG7sOdOwy5XTvXHAgU5TR92NiMXUhZZ+
zkmLiyBYWOM8UUA6/ltIitfJ39cnztT4ZdU+TJwoBSnKYPTwxO6XL4Dv558bwr0467u13TjwDdGv
jtZUdtMHDWlcPIC2Rz7R97a1QRcN5o6xkP94a/udWcXP28ZzGeeH8aw2TpDSy0nM6ykqiBc5zT3t
t8h+DCauQzY7iyTQBMwoSk4kIJqsFCFLug24miHusjUjnyQqJ0vQTMRZ95rZn/K5Otp4DfBot+FF
TF+vmfkQ9LacZ0pwKyo/L8v6mqBA//q0m75di+kgNV1bVmmBMd2XJ+lnRchW+XIBv4OOYAvGavAk
thbJtR1KdttgUfGQgtC1dQP+3tnC+j57tRdRFHb+Runs1qb9+2QRHbiZLnmRll7hxAyOJVQe+Txe
Qqvr0+WZWtdsmkP5N0u9zo4hTBSWIJf5DHxDeaie6Hv3nREUSe75gCRl5PwcY3Yiu+pTd3IPCFfu
atSkNs+13BVAE7zUb/jRv0GbGbTGG1/398Uk/wGADpXXAXrToVTopQOmZ/T9aKApUL0bG/Hv3pro
wE/b8WdHleDjHso7R0J3qEE8WoOiTt5b01tVyZeivbs+03/3b4Rr/qCe4GZSUTsxgXQjytunx35R
zynUnzecm2myLiv8weHknXDKtczduMntlwlsG+FUT02Yg7Y+TLq52+jGNA7NOQDcNqGqf+jigNY7
SIKiLNs9qmqr0M3UvOYaVNqtgV/UOMakc087MOOl/HMg6i/XV8G03TX3kLq910DUz40H0r9klfvc
2fPGAv/dKRAd78mSMRjaoehix/LC8asdfF29hyUpd1vxi2GBdZxnUNm+Ax1vVDLYAkq59W6qHpuk
CW1Q4V6fHYN+NdFRnmmh8DAO9sq4LqPlIO7dM4mGqNzZVmhFJOxVBBnQz7imHJLw/JLukvvqne1v
3ME6o2zS5xd4cWLHRJUQbmTzXWBPY+ihZm8Z+o3qRsMO0Jllc15Ln0ECKZ44iM1yFxnYOX28Pn+m
tjUbr/gEqWeWqriDokOUqeSXm2Hqrjdu2F86+rNNl8TvwKEUT3YR5WlzGlI/tiyo4lgN8slkI/tl
cIk6DpRNY92mWUXiOge3HMhBF0uGeeaE7XLX8MfiAr+H5Nr1MRmsXSeUray8TV1noH86q508HGQX
Zvw2+g6iQ0OVg1eMlCCxD6HeKsR93YZUbffkiQv7yPL7+hhMi64FAyPtXOi+LyS2oe+jygVKKnwj
tWaYHh0b2pGsAi5CIteS0IPv/LQA+G1B9HD9w02ta0e/6yGfmQmsdJa/de1PQhjoG79db9vgq3Rw
aMVALUIrVAeu6/3I9j1ZX5vWvXOSrcp5w6zrqFCnFD7YxPA0H7iJ9zVol+7bKpIt1Kepdc2Qy1nY
bKjGOs6L4R2ChM8dmbc0fUxtX37/4ZyuZdk03orQnQfOJzIOnyANveF/TCuqnc1jk8gpl4zEfjuB
rEHs1OWn2ArbTc1rZ7OPTJ1Yu4nFFtTQ+ulAERmm+ev1HWOaFu1khqImE1IhadE0GYTKUSUZzMFt
JqojO5HiylpvYG3cSZVFMm2RXw+2ssiGra5jOANmcVWAsD9e8/4xH6tfgwwgIk4hRl53WzJfhqnX
yV2tIa9J3vpNvHiTE/XDmIMpGvWjuVRbLAamcWgXcA7qhhkQBBl3rqV2BSl5TCBO/jyAcOPTOKvx
500LrRO7MrU2zIKYdixT4Led9BRkW/I6hj3ENLMdk4T0K2JdaPblLZg6pPM2+ap6v/7hpgnSDNda
UBI85ICLgAnoi7VY9WGx2O91ynKo96VbZ5ZpDJoNi9kZHY8K1AcjPN0HYuwPvhy2uOkNpzvTTFiV
qqMDK2XsIPiLfFbnJwfUDns/b92daMkxGVNn73Hl7MZ+iyzY8GZAdDBnirTezIfWjRNa8Pt0HNie
LdJDWr20T1PagRPAG5BdsLHhIr+ZFhaBAj67dWdrJ/SQ4UkhsUvsuGJ6YXmyQKC8BvcRhFVJullG
a1g4HfYJ2SBZiZ62MbXr195jd0puEUebJlAHfoIwYyjbAVnFjE1BDHfjf0rprL5WOc68nYVsxHz0
65I8dRY49EPQFvC33OG+u7++9Q2xp04Qy3uvziZou0Nd2UnxOkCh694emhq+qFHu17yTN3Z0sb0P
hyPuUHNfcX+OK6gK9d+mGakFYYMlROJJZkuBw+BMdYBoW03WtGbBDPKnofwy42J+kL1cKghyyfWm
XCnRuWJZTUA+4ikQ07tZBK6bi58ubmO8JTpMlDiDO4OQYo2bbNkXeQfB+jKqizXKAjtqBhT6gE/r
+sqb5kpzGEFZpFYOdeiYWtOux1N74GeRtSUlZmpdO/QHu2tQ948QlDvz9L4Cw3ZICFQ/ppqmG17b
1IVm/AC6dSLgfhEvFUt2oMVIT7Yz5nsIQxYbV0pDFzpMFP66tYMlm2KIm1O1Rozf+dNWbbLh1NFh
ojxbhs5DkVDcWBU9lIOz7ssBrFDWWBUHXqZbSV+D+9Kxomu7OFAP4XMsoESzQ410+ZZY8Cm37SMd
KcrTYe3bEsokWfXW+y+9vRdbeRGDc9JpXt3AW1K/tK3zQvIQJBKhgwux5dR3Agzpnb1xWzKgiIiO
Fh0S1ijpMevsTfW+aotdM1Z7vCwfiDjbFn3zk/dULOepjYUPmHYX9rnYBXTjWm7aY1pYcNFw9JbM
neKOgx2xS3eUxYzIw3UrN20yzcr7wXFwQkM7QEAwJgO+VJR7nyi86gP0fwREdUtH9g9E57+AWKKT
w85Dt4L0Ju2BCB3nfSMb4u4duC3kGHzojIGksf/iewv/DVV49Z0sDRycNfnPQP+5OAIGecjrdd13
Hc+y0J8LvEBbout+d0t9eX4vvH8TlyD/NnfNGPG5GB+qROBdegCVkh3zyqH3meIyDz1o2ExRF0zJ
1sXOtESap2EQKWz7YUrOPQs+JZP4dyqqIxat2TAhwyLpUFGnXdQALVVQtVbjY+tUn7N8+e6N8tmt
nR837QMdKQqwQdC6yYpMv/PN6R4IYrJ6+LJuqlKbAhkdw4kAPS/rGTTdDDX47VCBSXG0RDiidKxS
3TGll8gvj1McOyH4yDcgmIaV0QGeDXQvyp45BYbFITW38l2b422jD/K36/NmoL0jOshTeF0xkA5J
SlDpszd/RX/hjMK1LApyjjeuCqSNXmWpfQnilmMAZegdxAnGcFBJth9ye9qBtvbr9Y8xjVa7p1Cu
mqAGe2y8qmwnbAgLBaCkn/wNX2E4KHQKxl45vUNbusS2h5JY1oOSs6ymDeiCaY9rjsjLrFmsnufE
XdX9YIvjgKJcgRd4gXpWumRbp5GpGy3uGFWH4sgSusq+H8gj/MGrl0/yUwXkzc6FbMdGYGA4mXT0
pztaCaSI8LxUtI+2ssMiPzrcDsX071bK3NCDjudkOYWyIfXBLELd9uw27UvSLE4kBUv2qT2/Npsl
8IYp0+GchSWKYsxVcvbtL636zQsWgds3w2Xqpl2rYzqn2pKVzJCXz9JnlsxuhMpSBLNblOCGi68O
6ixsPFt19XyRuMifM4pK/hlOul2/+nN3JxoxhsFU5GBVGJ+uj8fU4cU6P9xkpBhItlSQdcZDeheB
o1idxjQREGm3POtutrvimJYLCSVnv/oaJEvXuzUYv86umFcW8B4XibYGCtsTMupZse4tb4vSz7Tf
tDBElcIqFRKvaN47uG4Bkqge/OduF6G/t6VL3N31cRi8jC7bTniKlG4AbsK2JXuuxC/wht+YYnE1
68/tenUaDo7SJU2OzercVw3ZyHubPluLAVZgnbO+hYaDM1jQdfaH3828RShjWFod2WlZizM288jP
Rb2+s7p6IWvz4HD5cn3GTWezjuwUWSvHZAU9AE9LueuEso9Qsl92o0X8k6S9E3EiluOUpckdgEbt
ExSmrZsgJ0RH9kmW+04qLXD9dTYwB+nOLj5l7H2wtkrhDO5LJ1ocPFQhgZoFemUDRL3nZXz1C4q4
vQOxA93K0hqsQ5dy504u2/JCZNP1s/vgFt2epgvEZxs/hTI9pGIrVm68Nps2w2UDfnAvuecEINfF
fUAmLzW4+JKHOb+Jd5H8iXE+NN2XTT91wkIxf6pkCEqEMgs5ygaefZKx28DQRGdfBIX6mFhDhcKI
JvUPzA7KQyJSiLqX1Xqu2rm4C0SqbpwszeDFEqCeDqoA8Qhma+CAQ4UNXua/rhuOaSk0m8/cBMz9
KVqf1jpyQCVkky8T3fK4htZ1XJ9KkKRljo0YAnS5R5dPct/ZZD727jQebhqArucOkcqacsvv4irP
8nisiwRiw8MQQU+HbqyAwS/q+u2ZR6EJcnn0GovJ3pdQEohaCywntw3gYvQfdqzwJWbIs7u4LVUT
Ln5gH2fhv3dQhtroweA+dBbGBBGCBH38GkO54h0iqE9BDdVnWViPonFu84E6pm9YB0rFiofkeiH7
TqxRaju7vCORI7ZK4w31SESH9mVjOoFK34cesCXJyek7cciCPv1eiyb7WU+JfLJ6h51VP4/RUvTB
HpQ3wEOhRNA+Bzgh4oYmXkjsYX1LOlRTdayoTva8LBs3NYMH/Y/ge+NMdZ0iYu7G9B00VM6p6lPo
JDR+uxNWKp8Ka5N2zNSX5hXqHhJnKaLl2LMfFaQYUeUW5QukLIN3FF5tbBzTxtecg2WptCQoa4jZ
evIgudEkt2EnPB0X2LnE8gNxqR+C3oI/4ZiBrvDib1WN/t3veDqpozelzlCkOGAuUpi9+zYVJ0Tl
N0Wpng7sm3iSdyh/kPGFWWsOk6SYowEsTp9XUH1sxDMBjP+/mSZPx/ahvpXVtmRI/K4uB0gGqUyy
8E9+Dxpty1t+ij5JQkKG03Uf9HcP4en4PsdjvPVbANZa67zKdUfFq1dMO2vk++sdmBZEO/HZ3DcO
JErmuAN+cEROwQOhfrN1b/j7PvW4FtizjjSSrwKHvnC+oWQFEiK5tfVE/ve7kKezO45I6+TcWnAp
ISCIsRt/iKTyhwcbFVj9zs+b5bPFAZevhm4Yd6Rab0uZeTrrY9axhmQCkm3Qfc53QzkFIHksVisP
ATIHEiArnOj66piGqNm58Gx2kb2H+qov32VCc+QzuzWs5+pTyin4yrwqBDj5kTA8dl7v0rAhdDxg
M4EQUEBiIG4cGWa+iFY+hXl1W47E07GArB0QNoG271wVfVjiQWlELVblFMBnbQzAYKE63m8cQJzs
A3UQF6W7fmNTI55QAWLvLIjUfV2tof7h1tYEub2126ogMmxzHf2X0UTmaSbB2p+qB+4Pd4EcN+zT
sAN06kegqAdn6vHmEGTra4fM9K6Z23uZiUOaolZrQkWLqtVL4Rb/3Lb+mkOYwSMb+AuOlopKaGpm
9DAJ52Tntb+xPn8/ID0dCuh0Y540dVHHdfE9Hd6sBPBwvw9T3AkDu9kwHAM7gadjAG0IhrhVByEF
22qX3SSXBTp9aomyZK4OKMHNjsRm5TF3rfRpqrMaJykRn6DijjI/oJ3uXGgIfV1SyMWrYZbRZK8S
MDzCQ5ux+lM/C74v8eB7nEBTHC0KYBOwJ8n362tgmiIthpj6FZR0FPnsFCcYWKEZrq41f5m6Aeo8
5fF6J6adpfmWEkn/3mmVjBti72bL3rdVuaPenVfUh9zjewU6P+U8X+/M4FX+gzlUSwqhU8XOK4Cf
EUHWAdQOLbsHgEPsrndhsHtdjb4ClXxpe76K3fzMxn/GYTj02RIO42sva8iq3mYfOgYxAxgONTKg
NfeXlxHKrHifs75dH4FhRXT04UjzcazKrI+TAfxMyvfZHkqD9NBQHqZrvhxY1o3nJYfodtO2zgam
wNTrZck+XHOGARqGCm8y8cC+CssOgyb7TL2HbCpDZ4UuSNvs+63yJVNfmnNpwCJSSitd45b3d62z
xKSwjlVtf6qB2+kGuZtVv7eKrRu6IXrSxerLlTWjp/BO4coySgQqL8cmmskP6m4Yqmlbu/8/d2nJ
xbwoqeJmfFZQ8hJ1SOnGxc3UtuYEOsIHBiHDKRaAqp9QLdo8ckpVVHK/+3F9wxnOLR3B6AWTwL8M
5PNZe18Q+ubk1uv1pg1fr+MXecfzClXSSLwzFqaA90hU2BT21olr8JA6chGi6i64nS1w1o2ihyhs
DnbWBpPTWVMT1bi37N18yF9uG8vlIz5YiBckc12NFTu7wr+TXv3TWcv7olFP15v/A5P7y51Cxy4O
rfR9v0DWClUE9Ftpu3hHHiz2VFQzdPzaFBoiyNY8UJIPAMu0yS5d/Yd1stPIX9YFgQ1U6zgTzjEH
ITIoui0rhF440oQTLXaOFOmD14/tj6lK8Aevxh9E70HD0RXfGxaQExTr+0NO2RzzpqmjwbWsXdW7
Y5hPRQp5IxvV8qtwIQFS0shqGgYuniLYp0M/PM08xT1RtO2ZWZmP92+IMkJDEWe6XLMj/gd/86wM
1197ZHc9KCMyWMhY7wk0/sIMRAgQnOtlFkKdb1lDHjSPxOufykr9A3Lz+Xud2Muv1necOYSwkLcH
zNmBfkFrRzYEOW+MeXWEp+PjhT1xGT13KwvC3iKf67qq9nmbbwU9JnPQHN9kFT0E0L06Jt5rkDxD
EGnxN/y3qWnv/3cnlVA6dgIwVY8uCwOUz/kLpB6TrXDaZGm6i2NNpvwGAMQF5d+44QRljhJ9dz5w
SdKTHyh179htP21Eh6bRaF4PGgYuBFmRsvfSRoU1nfmD647TQ06dZSN5YupCC3zACkQhr9iD+rl4
nwkN2+DrAA3M68ZsmC4dr8lHhkemGvS4jlN/gpDXc7UG363e2g88+F45Ld3ox0Bgjcex/1926dLO
GVZcDBbPSQ6CT4eqFMcmpV+Li+4m49PrUMrPeTA/0Bm6rsXymCXJ1jXOcHLo0M1pIqD0rFyIc4C7
CUiIKE/6jXPP1LSWdvUygqs8R4Dl+f8s9lNufbm+MoZl1/GZWdrwHuGuApKWhwKVOy0wT1kpNm4c
ps/WLFz1dctdUFkAPam+gF78baX2/vqXm5rWLLyqFwe0e5AjG5vhFWt4pjx7vK1pzboVd8GRxYM2
TqcuAR9dswLFPG6spGnGNVueedXLdQVlKoMqu1T2HZtomE1kwwRM06LZcdsFWMXKARVxm1UP4ARd
UOmVOOvP61Nj+Hodf9kVyVoWHoFfzb/7SFSgaCe8UJNcb93w8ToAMxWSsn4i/jlRVfXZqcR6KoBT
OVxv3fTtWsTi+E06V3aZx0k7/rRaJzkPLrV2nqTdxp409aBZKZSU/8fZdSxJynPLJyJCCCe2mLJd
baZ9b4gxPVhJGCEQT3+zvtX83KmuiNl2REMh6RwdkycTlNYtJCmmwUlDESbMQdt+zEH1+G+fcH7x
H0FX3+fahqrJAiIrP4IcOuTkVexD7Pnrx19a//Pf/3h8wHAho+dMjxbr1GZwfAWFKlNeaXaeV+Ev
Ed2aoNOvYUmqtWxEv1a8VE6sED4x34mC6srpvPT76f/+fsltqMCE8GYluLcmAu6RpravkXxfSKXX
cEpUuBe7c5VE647KTW7sYSNB93ggrp5/zSP0VTsTlHsghoNfX2/HhcTQXdmyhDIbXcrKh2tb7pwZ
Csszf+IdZpAJc9OxdSNbdwUkpc2VIODCPb2GPRqWdQHe5R465wEovhiSjGkmP3rzXRL+9PVHXbCR
Ne6xLeyKQiXOPYwSAuQ+2NKB4fbNNXjtpU9YGzkCMigxYkSsm8j3oXF+GLCOge1Xx06J+T8Xuo9f
f8eFs7YGOrYc8taFdx6AqsY7WeoTW4Iruc+FfV8jHHuJCE8NFfobFbhyofhBWDLod2hXgEhqXxQn
p7r2FRds8j+uij8sfipMteTDcEYjm0gWzoZVHw404mXlJV+v06X9Xt3TGP4Nqj7r2iN0sRNFp51r
uoTm8xWnfinkW4tH87KcK0FCQMGXzrr3GszUR2DDklu/GPMt7FJslO4RHsB0t4SDQ2MeWLaRmlk/
ZTiMV7qplxZyda2HzCu0qGeQERGaDPxlLH7ZrIqzrL+yjpdesHIGoeP3oEZTPXyzN0dAKhz80Xuy
DPXAkHsNSXfBetYYRwH+H1I33nRk5ULzNJiUehqGqn/hdjjczHPRb0Ml+PafjsYa55iDvsVWrd2h
EuX/bvv6p12oQ7+I8Eo4ceHorXGOqN9B1aDu6bEAZhjSY1CmHIbJSQVmsa94zAteYI11dAsz06YB
hwYLJ/MMBGq5a3yHXhN6ufT41X1/zpsWSnzn2OWhvGWjP8cTUszdv63/+a1/GH/pVmVVUB+EyMbs
CmGCjbKCA5p2/4Y8cv7rQ/zxAmk57qBaQ49TZd06C/vFG1VHKrTDDT6qilH6/DfzW2MYleYFLUfM
OlCril14/KoCVtp/5Xz/9VpdsoyVfddDtmRgAzyjzu3gwZqn/h5d4XIPoGCmInihLAFX4DWS3ktv
Wxl715TMiLFwjoTbH63X3aiAJ1RNftzJ7kfn+dcUvS6YyBroaKMaRkfPc458qg5hwD6Z1/0iQXgF
lX3p8at8vHdFJ0w9gAXMcu6UH6SMo0nfN077by5kDWZs0eLFGDL4swYit14rDpnTxURfiyb+c3x/
iVnXWMaW9rYAYzwYJ2I3Zi/TycNmP6voHsyUaR33O/qucN88kg1PrL31Pr7KV/6DfEPWFSTBvomb
K77swolY4x3H0lpmlJS8Y9F8SGhijTrfFuKnHRYb6VwJny/t1sofMA8l3KoKQHsy0R1oM4uIdxXU
Wqr3r23o0vNXoQDUPDCSxDW4GMUd9Z3YGgzUQq7k1Rdc5RrlaHRrW0AbgKUCzHn7QLj6ybdN9o+B
0prRMA+DPrQBMD5O+cJeDJRPotnXRcJM0yS9M4r06zW6tM8ry68Gm3oEZFnHOfDQZypBwlqSe0nn
IrLkLOJaWldKpBcWbI127ITNLRB6OEdTeb964u+Bo79ilZcevTL70c9BjpWBPt6tHcSsUNyNdXeN
+efCAJCzBjg2PSdZAXjs0QNny77u1JLymqMtKJxqR0jl73Plj7u64vQkm9ZOAqcadpS1GoS2o/Oc
2yjNfb1blz70HKz9ccF5DMqWwVzr41xNyQSuniLMk3979NmI/ng0HVpdNgyTrj2bbzlGz8Fi/W9n
bI1+XBr0IsKg0qhT+kkRFFFlpi0LrLhiv4Pq59e//4Kxr+GPjPk1qIDwEtlDfjp77/lvhTnCrx9+
wUrW2EV/rhcuGCgrtYeopQi03AD5V287Y/MPM5N6S1l5TVD+v8HZv1wCazlqpEgtrYrSPdYhiGoR
4xV7FOzoyeusZZcXcxY7lS2SbkDfVg5oEXtZ9ZLVdg9iB10/ZB6Mt9Jn/jY/FBH+NkVdhYYRcGbm
RVed2OdeT/Z9JsckHLlKmRPI1LiKbVpvciPP5+AJDjAzI+BtwNZlvWDCl+yhx3c7DcrZlx155wH5
qFooMwZudrPYJQ5MXZMd4B6fS94uMQ+7l4lnXYQR6hxgvAyABtpOyaz9a1DDS9aw8l2Ut9mkBxxZ
kXl+VC2TiL1QXEmK//5wusZgWlIBCANE7DH32zFedIsqoTXqx68P1AWnQtcYzEmSqZhacG2TBn0/
VzCFfNhiAzTZwR89FmSIgTILv0EmMr9X51nkXJVWQvxWPbNZWzE0S+W3r3/M3/N/uoZstr4LOpUe
hEsNBO+jmgdpkOm9Zznw/s1Nq60hQlnUiyh3r2TRfzdWugZwgtwJxD0ZhvTCnFk4ODy8GZssTz2r
nP8pFKRr0KaUme314ZlFah7AoEqQaFjBL/B8X1m0S+fj/Pc//KWVoTE5OKAbbAqNbGZRwaadiXfl
9P29+EfXmE3RiIL3/YJB8CkYtlMlX5UKT2GoMZZegATCDJ/+1F6Jw/6e6tM1hlOoulKZX+qjHpu0
lydtSNL3v0Ln9evzden5q1xG9oUAHLt2j6A4TBnzYtqKqFbhRi3XBrQv2tPKF8xFB3kX5Y4YXa1V
PHmLepC84N9qpemp8kPw/3uVyU+scYIt5wHblH5ZYyZp6E6d1SxWVPJaXAk8L5yNNXwTc0jaLyGy
cwyMc9fU482k5ZUo6u83EV1DN0OHoflbcn5cWAmfkLc6dUkN1nyUTnaYSEelKWBIEb7euQt2uoZx
mh6S7VwRgSIQ+BeQbhLI8cr5mmrtpV1bYzYVeGdGDBy7R6O6u8CyvnfN9Da7no74iL0aMxbVvv0W
2OFeWaDZD/ljOIPt/oxj+foLL5zNNbQzqCnk3Tn0RkQ9xDK4BQohIeGuuLZfl1Zw5SZaEC7PgT0H
xwzku4P0dxgjjMTwb0R/4MP4Xy8EToIuUxlzj5ZboPHzmTcfAKldWZsLTuj/wze9eQCzCu4FADLH
AbiDNojd6sO2wVME5tDgWiP70iKtHIQIKYYUHMs9nmsbhegiWeuo96626c+r8f8DKspWzsHgXh3C
BvhSw2sdh3YBULobykQu/QzOOIaG6FyrRDsWuL5AXKnvG595N3nLqjsflXGoEMCKr6zqBeewRmEW
FdqCQmPqSzn2jx78O+jGBlfKgxe8wxp+aYDJCUiOHWN5H43lQ+vz/3TNGNQNB8Bov7aZC9u1Rl9a
tcjAWKPsY2a1ULeBWCYUjhvrGqfXpcefTfWPmzULw8ED7Mg/jhAlnXEaCLTfOnUl8rq0/Oe3/vF0
NWlqPG7U0WrFh9TFTe0P187xpeVfGfsQgsR3Fvjl/ljGti0js2gE54iB5SOp+vTfln9l8yN1GCmB
q4e2TcnjiihvszRDG4O05pos84WBYRrQ1Sq5IKYbR94eG9npX72U7ka1atm14/S5WB0ZI8uioov7
kJC7aQC/EHCqY3eNxuvSJq0cAvd0tiyZVsc65x9+WPwANu8fTWTlC4TbkSBwQnWkgW5RgOZ74dhN
jAkl9Omho2j9YwKxBl+OvpryoQalZsh+8OB58q60tf8rAf3Fm61hl0UFJdkyh7A8WOAwqe/k9kkN
QfitlaCTDdBs4GkzFQ1ctoZGUEWGgcYm81Scz2P/j/emfzaBP8zI1Rl63wG0iKQFFmkbsFK7ixQY
ke3iykb915b523eu/MDctXNTuBgsbROIKR38mB+G5+BHeIRGeOrdm9hN67R5LB/YO3kMT/ZhvKl2
zUPzIT58mlrJ19Z2wabXsMQQkws+Q6p8BLwvtYPmZfY5ItjOKmM6Z/ugDvm/udW1YngtbaUJREqP
wTKRHRiNGcima7oxsgvuv/6YC651LRxOJya5uxB6XHLqpg0m8tOQ8/oe6gb99t9esfIcrZrV4k8Q
K7EL9w6yeBu/KVAbuzZJG5xdwN9Oxco1iDHUFifLcLTm7tbzaDPF6L5C9rbtmbPniloPKvfH334P
NG8EdYXhhNyWfPRZG9w0jsW34KCvUjbWJs5tVW8BQvTePVUVpxbeZtP2hXMQock2dotuXjxUE65q
6vJ3tVQ8yQG6iR2oRN2RQoxxNyp15HY5bZfctIklR6hA1hN145Iy6CRJ3qa+0lDI8zoXFCQN0PYd
hqOhFtveM1JUL3XdO0cxmfyuLFBaYaVvJzY4GQ+K6eXZcfsq1hklicq8LmIKkH1m+nrvF7k41RXL
dtCYH2NC6novHQTONCy9l7orgT4MpjxtKt6JbdhDz3EiZp4iOYymiX0vDF7dsScMOT4fq/2sWKDA
NT5Cx1UVMozskrzYM9Sp/u1YrNwubwAgXaTfH3lJPtsGJLeMm1uiyM+vn3/hxlhDPhHIqcXYxXAM
vFrEaGOGYCSlxT914+ga5ynsxe6JYfYxcMhhqP1vvl38BO3w2zTld/j7FfP8jz3oL4d7jejs6Zmn
jy/0OCNcqCPZKvdV4uWfs8OWXQd9r9vZCH3ngUQxzrru50KdIMndgTxY5eImg1D0c5jbDr0O6T32
RQUUuxPop5ZYfuJO5XzqyYSRNVGTz5COAQ4J4vqBVGQ/9hNaJCZYYpmhQxcruqDAPBhPb6AQWr9+
vU8XPJC3cuqYc0GxXMEDgebtbiHho3UmsyncK9760jFYRXfSQ93Hq2x6DFXBNz40rbaVJOHm6x9/
/pF/257zW/+49KaZdFpnmX1EFhxSVEy7pJ3fi/kaGeyl568iO8ZmmrMlxOJMGJoSRf4Jt/TWDt4v
glnAr7/h0rXqrRw0qJggYwWpr6PKe5lgv8W5bFx8G5thiV0qfRdKpqzDTH4n76ti5DeDP5W3LGzm
k1e7S2LVGIC06YiRjyKHRETJ+Af+Y9pbZdXEpF26yOoGCWYRxuzYcUf1Ubty2lhLJVJQmOkico3t
xSMC75Sobnr8+ssu7f3qZijbRnC7GIcjZJB/ajqcvIztvn70hSDAW3kvKmieL8pMRxsXRRrmGDPy
ulJCVnv+aaQN4F9rQen165ddMJE15rXinifbM1Fa34a3GBJxo057L75X/mPstoa9NhKQQVsjS5xL
9643DNKb9Se3obgojH+lBHbpI84r+YepMNdHwUBCaRUrVu4hUu3O0eKH9G1wxmvUfBd2ZU086ogc
Q8Rny6DeMh39qmcHKDyCAqZCi2Hgron8UZIrhbcLxZA1FWlll9TQvsQVsPT+RmFsawN4VJHoydip
onx8Yjn4TxaHLFcC/UtLuPI2cAYWMPiIPgq2JMUc7LWfbTo7uHKmL33QytkI1jaV148oHfnm3lXK
TqteJzVuuCgrg5+dXW61dQ2VF/7dc7orpwOpvKrPawdcGaonkc5kE4m8v+Fefqpt8u7hrEQhqR5G
CYHyr83ogjNd42cDq3RN2J7rLKrRqMT2Yw1VdM9LbSnMIYQRXOsOOtD0u/B9KwchFu057dICKG37
RdoYO3/pMMy8Fx6tt1pXBlzOdXP06yl/V2UFf2EC/q6tPkwz0ek+Ag4dHhLM0k8CSoZ7hy8Wj7xl
nD/Ar1vta1n3d0CrQ6PdLnv7zlv8+WaZoOeZW5kFrkNuTg26rLtg9vgGMjLZk1PocUvnvtxyEAAl
OpegZlg4e/JDmW8q1rc3mQdqXQZgaerSAmozdsNuRV3MexMQWcRkGlvEgDyzIUoz1CcUa/tEzJhQ
Lmtj7lujhj5u/VBB0Qd0sIfC7aeDVqbYaTaADIV3dLl1DdO3mSP0Jwtz+wXlIrnXTWl/G+2pY3E3
5YCWL7zREYpz2a5r7OCeF2rctXVTpQYoxDflZO2WouEYAUI2JYscwm/eDLh+nGEOfI5BjG7laTlg
SBaTUGVUOehfullxRn5PXWIPqIfLsGj3iHFZMoXUPGcYT3wusNTbOlPlt7Lnso5AMkyT1nXkg+1i
yI5PQdII+QhL+Gyom28F6V/OaOLbxmuOtO9x2fmDE83gm0wba2hvp4XJJBtEXGZQ+c6L/VgAed5o
vRdj2T7jcjUpqNggKuA6Ttz4Q5Y0Tb1sgs76YdWWlYaL7NLRk0+OBW8PbvZvSxik0AGkELqVaoMB
1E9v6H+DyGt5BAi13uGVyyEnBPI3hNVbVtGTNY/fvaxh8djqR7ow6Ny6zySsl+1s/JueDijW+baI
dNWehtLBnHmzDdjwAIVcVKrQRYmaEOX+mjcf7dy7cdaDvwPMAOiCOm2wrcPhVgchBpNbMuwCuywS
e66hI6EHOcaYQqSvRszeQSNQjQfozvWGaGSBnoipPZdRUNbBky0NetdNeDdXxPtwgrbdiKVRSVaH
zbE7DwWB1t86rxMG1cOGx0KH/rZp+ikuAkeJZGoLXUX5rEbo3lrAQJ7jFYQTntAbZmRxmObM3grA
gfdd0aNJ0hCdghV23pF8oUlWAG4+ZF0DhqO62+Vzyw9EyH7vwP+ls5sFDxXkUF6g2KBNpAy1tsPQ
QxpFOnSXZWUW9X0r0VyX3fANnpolnPPw6ImGpU5Pm1PNSn3PRPimz2zFVt32KAj2iSkdzPfWTiKm
6snu6tSya9BI2s/z3GAquq5/SwzQPzmdzdCzZAiNHf+3keJgDdkHEyjy90CiQLyJNaczJXXt5Jsc
caIES/YdXcQTakIjiGmb7SiN2LkOwW8MsrTq+I604t3txWnQTmKKbNsU3a0w5lhgqNbv2Mmt8m+F
E36f/fJREehBFQZQo8ns2sJFXmzmJdWO2Tn9UNyCr+lkMrlpSfud8DmdxfAI8egboHjfoLa9LZcg
wSQNBHaFOLQEw15mIDcqs3fzLG/csjmCIXg/Ot6+bwWJnCBPeq9+zfMZmSf14yxHKGkV1rcmt06z
oXuWLd9sR90Fyn9xKNuMAIxD3e+BFGYjgur3pK2H0pl3VuncuYH1KB13jm2SnfQQ3FtLtsns/H60
yzqZggIa1HZx4sw51I3YyVxusjnfSZ5t+8UMyJiyNsKcntoFEJaZ2+xXdabJsOvnUrHbemnucb7T
ZcK/SLpfoKJctiiAVnBWke+hW24IDjfPNlx3t2NDf3nBAGXwgEbzVGwMqf1oJn0RB8GQQX/LB0Gp
Mnmi6jAhZvrRkvnGcueTFP0BQwQNdKFmsFvQJ8ry0wCoBchGgvsZdzNf+KsFcdhI1P2rb6xn7llv
dtueZgavWDtAqngfWStuMbjZRcB3fGJa8LGa7aeWNuD6cnFuA8XSVvb3QJy95p7ZWKF3I72JpENu
v6PtF8aOsRrMdHugEwuTMjQ7Zg1HkWMMWotvjAfbCm171IP9HQj/9wjJbhUp7+nSvmK2A/c8mX6i
/ypi7Xe3VqmOBTGvkrMyatv5vpmGe7sKH+r5e8FwZ3Qdu5+EvSlou9NVc7MI77bm+Y0fzpA9wlcY
TuqI5f4zd7uT17BnsLOcGFgfowVuCjNKGFKu3deQggIcg9W/AiDOpoDeCtSjEsm8R9KNv+fZf8rh
OUru17Fk2XvotjeY0swi353upMu+oV6BWqp4nAQIWKrB21ZTdyzt8Q4Is+fCsu/Djm2WEGeYZW9I
u28WXt/5FuqrBRFvGNf+DP3l3p/EyVnEvsMNjB6TSDu33RD8skIOIjKqv8uo3s05AWS8PIUgoMup
onFYsm0bQn6cd+XPUXd3thDAZOnmhhYCbkKO2cE2XnDrOYE6+F7RbdzC0cfBWbqNn2ckHvvmEb3B
F1ViegcyrLc2CObhvdojLfEyt3mFRl4HqXrobdJ6ePBgPmaoRSp+tNp3HhiQ8jsggOhuyhndDGAR
3M1BcMvPzZLM13limurFXsCsrGpldqaGkmyl0OPkvqlwCwRtrJ1giTQSAcCxzKldykfPICZ3BPn0
OU4eyQ1q1LwEfimgd8RRj+2Q72yr05HTQWelqUw0TP0B9MenOawSUHPEE1ev2m8PmQuFv6X1SISG
bQmwkrfFrAI4GnsstNVU26JaHiw9L9CwVC8LEYdwau56nj9ZjvNqTPU0IpszgUpdaC0oAYYlh797
QqIYMvE3w7v7JbBuPEeWkJNvT3IBS51URZ5UIUpryq5OXt6l1RiUEDEct7Nb7usF2q1gV9hNg9iF
HvsMOi+BX4ekKnXrqGprwMdIAfQ78sh22XdBeVvWdlorf9rSipA4rOc74OIHEBYXeyCmjrO9YDE9
55srgrS3rE8EezzOTPfc1uVbmC9PuUOtu5F4AY4XBKchJHHvBnwH3debsIPH7XqEfqyqboB0WFIB
qowD4i5c7NUzpM/v+wUkUA3fT3P5PJRMxCS3b30chny2N+Wkz0bafaBP+hyA3Hyxm53urPd2ahPE
LIgDkYOlrG7Hgx10O6cbtkU7Hee82TW5f3LyoIq8sD9MdDpSO3yqR/2gCUfIQYoGCgG0BPVlGURA
nm+yYYYwe/PcV92hEspg7qjNPprJmn71bBDvbZ9vxtFw0B5ABJuG1m1dhVvh+ZuM50coQ73OMgNv
EEZG4yWAcfYiBH2xH+yCfCyfioHwPWvBjhCG07m2KxyQ6zB4jLDybmeiZOSJSYIiAWpJFR2CyGIh
5JdddqgH+9GaPXvfCR+6iSag9zloF+5tkAHHkCQAS1OFMw9pIwiAD2SOmyIncTZ1VjQt9Cfq+ONu
bgB5aSDGm3rjUMTLOL1kpAsi1g7vFMO5ZchpNPp9k1RQqEvm0lIxlbD1pspEYvcKEYyF4+VWC67Q
trklbraDNCEmMqUfRs3gL5FT9m1Ut+E+l/J9caY+BcXS9yxnn0TTGUtmeMqEtURKURaBTwPOn0Ay
HdKTcRfMD30BVwdg1qvn1C8YbLwJNIwpzDH8NTrFPYp204Zzv4Bh6+AGUu44Wa3/boX8SRjdxMgO
Qsxy+/cO0IDHLLedN6Q77YhAEVV2jVY0Br8PXiOeC1ktUeNSfFmXv4/tkNat3lfNEHedRJNlAc1e
kbY22/lsuQl5mJIae11lBSQrm3Rpm8Qfhgg9yk09wdZQG4l4YyOEHBInd2JtuZHw+e/JXkSq5Hjw
dLv1jXnxpmUb0unV8zFzxizzXGn/Jhyh4SP9Wyu0TyOUduD6t2Fhn0DB+BzwzEsQ7x0Z2DsAScDX
mEZu0frMkmmEk0Nn3UQdJtij3ievKiuGyDsHMLWC7LCPxrXTgM5n6L20KJa7aRnQHsD+xF3e5NFZ
GafM0NJymu906uBZJ5OOU2u/S7DmRLIrq2SaKn8zL32Q2L7291mt3c95KKxoKUD90HaW2pnMlttg
mNXeWHmQ9AMbjoBU4O71ulrck8yoz5m4BWi0sEcbqM36G5eR/Ln0B28G7dSIzLAd+53FVHeTBRCJ
1bWF6TkpFDKwcNmOpAwShPAUUg746BY+MJ6YC1zpZKot4mbvsQqkvAWOY9wOaMrsAigi7CySw8nq
SmJUNee7pVNma0+h34HFXvpJyML+aRmbfM89xh7r2fDHXNVzrKZsShprtBI2NBKkMpQ8e4tbPGbu
NKR+JuRb1i0BwHGNB2WkZqIf4KDN4kJRs1k8QPGIZesx4lrRPbBt/VNAmLoBWo+cgsAmSQuGUNgX
iIhab9Snks5Af6ASeXJGvwBTTu08dQjvbxHptJsOPOjvyK78O9w6IGjUnSYnW5fLgY1LB6aW0UR6
IDRGOj3slDNaN4hnoaDcT2O0NJTFvu3SPrLG0EsV4sC9roPwccR6uXM+H0aBfc1BTvJo3JHTGOji
uo6QtaqbLszquxJ0K7tKVPJGMSWQIzFlb2wconuEFTlgPzYzsU2LYg9iTHWPRoizL9CSAsFCQ8sn
q4Ddl8iWjsjNkOC1Q3AypBggH4n+8JCilYDMSmdOCkQcP1Tay5LZrestb+mZ/72dDs3kN0k+e1nc
ZyEqEAPoin2L+hvWWmy3IEfauJMZXsqsxJRK2Omn0BXfPQktSTaV1uPAuYgxORPe6yAwN4iol6ST
4CQaNGSnPDa73zDKXDx7udNEFvijt/DbWeQYqdOctfltQP0p7c6si4FmkP+jnH3TPR0fc6ko4idI
2aPLITAsMZc/mtGxYtO07dbmogbKx2ZQl4DV+fchcegSVfmEoCQASjkKCsiCj3NRxqMAc4sbYBnm
M/oAfrUQQyTUZMW8AY24U8z249Qo7w2hG3dhAyPCgqKVb54zQLAFfmJYDIX5Znehl4FaJv/RudZL
id5JGtL6o+Bi2viSY5oa5IHoyz07U7Cl0FlbyjnGruwm4dN4VgMwIyEXd9YAZW93ts8VDHdKvAqH
DWTLO+HN320cq8hSwSmwVLf1xWjvZdufSOOkFmaqUdHv2TG3Gg+hijN99/sSy2RYH3Ppy1thBTSm
+bIkdAC7TkhadSYAintJnmQZfl+APcWYv5enIFlVqIv0PZqaoPZETWXGPVm9hRoqKCafDiMz3/sa
lmlAVjdMEvh+lFwwJHUfihnDt8PwE6jPs+7Q7G+0WUrcEM1tQeaPkiKbQ2oYZwOHnYyqjCudw5kK
8CMbZr1zbSbg2KUG2b6+pSRXSZn1DyzPdxhTs5PSpnXk8uwud4tElWyv4GVR2n5CeAf2NifJET3E
iNmeBTA+kZidBVTt2cfglBvoHG+8pkmNnl770XoiY/1uhgWZUuuh8FYCVr8bBHnzc5kMnX/sFpIs
qMFGws3ufH9RUeAguFnUcjP6zpvTmO91YHbdUh7nrn5A6/WhMcjWW+scjHfZq9t7TeTP7N7L+iWC
KJJ+GsGQe9cjL8njRvTqmAPAnjoMfeIQWbqVsxOKlGzT+JW4tQP6C1mI9QNk51Miqqa+aaC8G4eO
EZspNOQB9193sLxJ76X2g7u2kSPELwqY9lnT2RI0jL0y0w9+U/oJ3P5Pbc/b0Zr2hYvwBBDmZS7i
QZJNZfHPSZAHn/hbj2DyT4wLYm2/OvUWRIPaMnxqh+KV6OYWtYiDWfrd7HSouuuRpx6xPyfSbN25
3Ji2vi9btqSkomBMK/NbG6rHCcK3k3BxFLXd7cl50NBxOYqNuiJR06swYrWXRdmYuUgVpL218wEb
YqubAZFIiqHnBWQOSJztrvE3XV+TuOzYlKAeRGPozM4RXSx72YROK59Nxt0TeDgCEEN2L0Ngwmhm
wakP2Edewt6drO8ibQn5ME0esI116UX2aAMs1w4ESmnTRy/BqCFReEftKeWkAgln+wS92e9tln/n
fviDzKgcyh5yHHnbvli8++nqIjupicoY2oE7T/MhZi3bAEP1YAnrMbTdMZpcfueA12sJQSqP/hqH
qmyHbQDnZQ8PUTRASrdduSfGfRubYPd/nJ3HctzIloZfaBABJPwWpnzRkyK5QUiiCCS8RwJPP1/t
JhTTtyPuTq3uJssgM0/+tlzSpcWEt5pfubcuR2E5FG1O0nWCtrMIb00K9na7M10KEGgeDggHai4a
V7nTrJD+sPrqN1tHDt+nVXKW+gpQWarxRy3NOcI61YK/jNq1marijuOvPriJoaOSkMUEjDJTFK4v
Xj6Hm6MNRrBMumWHScEgk3sZMxaBaPfOJMg/6oX1ZkCLY5LiCg5U5WUNbOxmvxAphZ53G0RyZ7fF
ZoV+aq2/86qcPiosht90ROQ/6Wms+9D1i+zcIWp7SYqkJrKGvLXaLJ37oSu7vZ/M1ostx+YK2lVe
ZzPXInIak4M5E1oezP2oU8rAldUNxk7fXra1ncgAmIWMDanJNcTN1aU7pRdaxNBuvSphA2JKe/3u
l6WMLNNV78XUlc/0wVVJyCgp7oktyIwglVpxabSpe2XeAHMgAY/nI9Orn7rZGARkiKr4vcmpDVeQ
96Op+g40xOzuHVIJDjqxuH9qrvthb1e+CBrEmkexaD0iFE99ZpRHk25T4RiHeXguc204ar3pjUEn
8BdGc5ISvQI96OqHwi2nPJK2Zq93A2aEONFHZgxV5v2z5nSHiSHsDdilk1ExdNV+tWX+Ugtv0IPG
434nBm+uoqYvnYjT0NrxHvXIMXrtYmVUUIaa9Is+1Jm/eEljmby5UAk7o+6du0xruzEYt0zUQdVa
6lH1xQpXJJI/Q0EsYtW3t95c5qDINjJWVSnWPZNpCqTZJ1qo6jY/V00PbDVUXEekGgmsYXaR6c4s
sSAINBBrUOnmdpqk3Z1RRtmHxUiS0B06A1l4X1xajqhfDcl7Z5E11v1AIGfc2XV9XcdsO2jaMPPV
jt6+L+l9qtsJGqjo6T7mqIs7Zc4PBPY6oUXE/1l3ZRcWmePtBTLhq7Vo68/F6LneFHldycBbtX6n
VbJ57DxYf2txZydEml48Ln7PCbsWJCx2Qy0euq5KooztLii7WjSBkzjjsZjc/gsCpD2uU689M+ht
OGkZOJeq3l6Z8b332ZTaE8VVTPF+nqpoGisv6jIt3aMa10/jNtX7rrTVCw+v/z4Meva05W2LOIlX
sCsEJYlE93rIGI08J0s2M7R3LF7u+7yZKpJWu0A4DaJmHxXLFGu9nT20cNdfolskH2DWPi2e6XP5
U26YDZLpTg5YHd1c3ZVGXxMcufjeu9uiN9ww75+MtOt+yKHuf7etLg8NKfh7N6mWvd6iM6lBFHZL
Qyw+nULjL91dayss+8Y7JkafHewlnS9ZZlgHWXMw6FJnaOTivM9MpS7Kxf8cEH8tXg19Wn6O61j/
TBhg+FOP6iV3hvl54pft5wIvXj0icgnK0vZ+WLdA4cEzQAf0Ggk/nQ4/SpkVJxxV20uBeMMIpn4Y
Ub0USPKTIzXM9VNjwm+RoJETG2qJwe8ibW7zKUDch44Kzv+zctdXj/Kcn01TmD9apf/pYMqiMdM8
l8LcxUfb6/mgXB1XBJIHFm+32JZ27nuLhkO7GsooWYb0a9Fy+aEnqr/vjGJ8WTvkYEG2jL9ElXY7
r8nz2B6KcjeM5DnoTu5F42zcRkbf/SzXBdKQzpxVxrQlmfa958h5fBYgmNlH1msyi7OxBthV1fzs
d7IFVrphImUBYKf8Elma6rXQAeyM8zzzYtVqUxY1fm0cE2GMPLJ8EKBURJudrfI2GsJMBZBS2itt
9sjkdVTqQ9f1VWgudcejWNK1V+fmfdKyY4Ra0lppTF/ExoFRupMZkIutfrENrlePe+Vu9qdfnuH0
pFqafdzqzRJoGVUBkV24gxc2qYmHkL8J+FyLh2keqvfcXKw7vRy1s5ct5m2hiXstKZlRxoEkvYoQ
gWDe7Mq5cceQkJqWPtFsMIf62IuY9fWiOIwPdiK+VLpimaneO3RHkZwB/Py2a8K+NPbF2DyoAU5o
Ng+2O19ScwPJlpJhcfmYlbYvKmaspDqwMw/R5pkvm2pmAIbiTvPa6Vq02bYvgFFQz9SPWudXEYUu
7xBt8SC1s867CDZrklG2THXolw3dl8Mfy2KCnpOsIDPK36J1Sr7pCytBhNydV7duLNKaS7415kCq
OsN26Vfc9B2bPbeoo1qvU7CF8sBPHwjuzC56T7BJKehwtrc+zp3lIVGZx74wqyijCTwebS6q7ezt
VtMhytYFUUwpAEkn6zMp7DqQtdEH3uCeDdBcLnkawJzSv0pn5mZAcE9Ybf5nyg2Qi0fCVkppR8hd
jwOk0ZJwTY0fhFfjYpwt3KNZxlDcvc2eddoynIQprFDE2vwFG1cGqQ/VUXmHWeQUjXicDGlLUtK2
TUMgSXdm86ceWm/634oDFf0Loak9mwwgWFbhaJ3oMCiS+YC/+tV3m2yvW2kBNGcdq7R48urxaqXi
Sonhr34s6sAwGBW58yODns6WNdOD6mxDvyupYTnw7aYP25L5D2aa20cDfeTBoT0l0FYGp86sH4c0
w5/IzBOLTCv2bgZCaxnWg8zdaDBKPUx71UeiEherAuVKrJSGS8lPsBz/t64MNyTJRkbobneTv/XE
Bemn7MYCc7rGw+o3IXS0A3c5DFFFu21gV/UX93Su9jMOuQx1KLQHsPgKJEacyRwNuu0Fpet8NZm4
p1l7Ojsq919SMqtjT+9w11njm9sh2CrRFuSl/L36mrPL6Uo4NoM0glyfKij1pjuWKwkmrQa7WleN
dz9u5XQkt/K0dS6dA03a/eF/LQK/pYGXJqEi4A1N8aD4DDtryndG0Uu2zM0OIPXd3WDYWthmqx2a
45LHHPAnCgZoTN/058kr3Di3c/864Dg+oNS8TyfntV7z8aA3yjzWtfqRkB58Y3enCCrEjqSwWwYA
8FgpjBndtb5E9HyMofTbKjZU+0JTnQ5KUCaBxxMcZ1IMUZ01dTyIro5Ks/S4MfdXV8z+jnjlNFDJ
YD1ygEWWrHzkr452bEQ2x/CYcB6tpwJY5Eu+kcLLQSIDMYkk9JpkoLBGK7HtNHQy0JT5nlube3Cy
/LPN+tMK07FvzaZ+7Vo3OzhVKqBLUztqKQxDhc9KG33lh0vW7hMrWULV1B8douFgNrc12PwWvnJd
VExfOTBRa3N9kOVvXXYpbOXw6GXSjFlJ9bO/QQw6Q/+Lr0gLBtczQG70D0X2DSCWa4aN2fx2cNdG
XU4jxTCUT6KYXtexsQIJaxaumdtETkuCeZFNIiyTCSxdWeAidkFxRsYys00+D6IGYsVs8sq9qDhb
WtL85qJ6sbf6fVus2w3UnEADfO+hzWGnxyJuTU87JLY1xrnfAv4M8P1w61s0V3ADolB+rLztw2v1
6rIRpHJMRUo2ojtx8LjEV7EV5ic9sbjy66UT8lCThOypH8ziTTiLMWVktpeoyYd7g7odjsLmvsu3
DJiJdZVsGdw98a57YY3XRDdkZOqNwXJi4K1aw2Xp6j+ZhprrqhXTg+RyEQ4GyheAp7dKY4FbdBef
E2/5apF53TU1FclEQSOJnfzL3Gcb/6X7PavUup9TxiRT5Cb3TcktfYWt6npTh/Hhq26HlsvCOI+R
PTZ9qHQgEJt7JvvObYdwUi5rjT7vV0Qv8ebWv6gyJmyndT+xZ4+X0a/muxJgVJI0EeXa9O2KlifF
4cGqp577wHAk7veasdA4OroxLtlQoK5E/VY3kMyVZWTRNqavBAdcJ7E2iORToGnL+rM49XmzeHmL
ql/oGN55ZXWua3RXesKJD5jyWmVoqNet0ILCtn/zUfxySla053H3lrL63dbbPkmL0LCKP3ntAAt2
2lu79UOwVDOcnhJfvrHGcmyX2JxVti+s9s6eS36nPu20yX7EpEZNZ1WFZdnKnaOUiMjV185NU0G6
GCxyy1i/V3P8ztR26TZmqJtHHqVAa6Lw60Zp/IGAH7mp635OcnXTCwR4SUrJwGIbMT9B3Df24OxW
xK4Bqdtc5zdGcs3f0r3upEazM7Kcc9UcUDyxf/RqDfycES1yi824MGE2ZzlN6c6Bs37Jmmq7yLRx
D0NvZXtX11PChK38aBTZ8NMVYr7oG42g0i7H57WoplPXMIUxPyUm3phucU+9nLw2HDqv/FTmZP3R
pn4cIwf/TKAZC6f52g15aDvgYEPL885BSAuXvoxftU8IeTi7VvrJ2uh361JWyXMOog/OlcvyQJfL
9jnWCXTDbA/T0TdEV0ZV3k97vxVrAJU6Uihf/c4z2z0vwq6ilnKLq1tW+sWpBvHlkQrxCOo1xJ6T
IwDqzeoXDO9ymFZquvvC67AxrMbBAOU5ijxZAwJrjQisDBe31SR8wwOlRY2fuO+p1qkDHGVBakKT
7q1mHHfuOm7Y2FvzS/XzdpJ9nt1v2jDtgSmSExIs82PjLPhNDlX2PfUmXMu4tLFaNHGYlNccpFZb
z7SkD9hOK3C8Gn1L4HdiRgM2kYdJpVVKyZCbtZHnbBrkXNIdaiTtkB5oAoqgrWSHHoJe8SCxpdyV
N6CN96TtXF9W1wnH5BrkqqGQrWm99K7X/CxKXDnsDAxUH13dJjPuD98M/b7D7pG32xOccYkrls0S
hI1y1r2p9f30SAkp+JSaLTNAB11h0F4RypHDa66BbrQeD4GsGXlKWtjN2rA/tcRdKU+ytfWKtsUI
Ca3Knn0J+1YM1refVeM3T+kagCWrqEzBRpKO4nNfClDdciFs/1bWa+XObRSZ9Z3pVdO7UyVZWJrD
shuB3F78Iq13bm6i4MtkfvVnr3hWTNlXzy+sd+7g1iHvBxlWtlvvadDVLms153vkCH6oZ01kcmCa
rTVkUWuva7Si+boHidKgvm3HOsxLI96czoGRHHrIpivyAv+Gn6uKbQdgo7qBOpT9sMIkeOeQHGff
BXIYtjK2czXvU5NByQCyiBaBfyUYi8w9psniH61qaH9rvTXEaz6xUZR693Zz7z2OIhPHxvKnN0st
6qFwAdTdmaDUKekBNguAtXCdWmtPck/DnD9nsdN2HfDbLW9ymZz5qHOw46Qw86+J4LDzbOrGpTCM
4aXylixSPKNxvjbiQBZSHw3TbAT+Nh6GuWmjxckrwlARSmplrWKERuszUyKyxNbtx0OfS3DlNXVD
B3Dgri04YILONbPvpKqyw4bUSQWpi2jRNslwhHsRD06vBChEmu4oHNUuHrY9cEVtzF8c25lOcyb7
vcfAf1TzuIQyRXBEP/ly52Ct2ZtrIvZyGu1nUZGlMa9FHzu3mP8+bftP9LcGx4Jf3dlrJmJuJ+WO
sEoReOacc/JMaOyQDAWdoSWR4cOdL15XHny5kXWDquKnZKe8ipU7N0s9PdfAGjuL3/mAzGtgG/bw
Fi0cc1MjevwBo+9EnivnsJo37JW0wHyOIu1CXy2kvYPpRplntVipNMCn1J77qEgtoqlZoYzPm6Wz
rXHP+Ol1eXXJfECdds2qNBy5OaLrI+LJSCk/hgvqp1j5Gdk1pWrDusq5IBS+PG6sukvdpfmTOVoW
g0yznWVOnw9UQ4mJR66RnynrnuvNgAqgr3aW9IoPH4XFufCIbJrbDYB9GSU0t30T4cMXbdOMGVV2
7LTZ2meP3JyLO1VVuR85blqFWTGqOCfR8qjyqQ/54PlYl6Xeg6yh6ymKae+yX519qyGRNlPt3nb7
5rOq4B6Nfl0uhoU+MnDHTN5Ll2u67tvjURS+el2H1GwjZyWpWib6RNBsbofUnRshHjgDGI0AFQk5
WcJg9uDFNymr7p3XlVlDlBQ2zH5kzm7kWT1rOPEfNf7FImtS4/HBWgYwNyNu2hQ3ZNT8klWJXmTU
9l2SP+b+vOcRidixuQV0M3rRMhpG59RTWVTAzQH27Jq0jSvPObno/7a0iOjIozsJBrskYai00Ru2
p3KWdBaAa63Fpcv0bq/nWsz8m+68nlFG5eadP7JRu7pGjatksnOr4tFHNBwzCh01eimwLMl7QWGV
DfcPrUf7mqGZd0VbPmSLHhra/Fxk7WOyQXi040NnclOx+/bO1/oRYZK0jnaVlhE+GDJAcv+uQtZ/
dtnE4qUfp2MJcxwmWvYG6rkvpLwWnb2ECao408yu+ACNoNGTH/My7nTT6yOSGbMDNCJdJ/YVNW96
TCz05hvEoI8EDhbXPDjMvag+w9ZqXjEC6pfF1IxTnw7pTi9mg+3EL7g/Ft5rOfjLQ2rM88notIWl
JbI3IkuMJKJcovtqAa7Odpmb9iWrW6XAShABQ3sU3oNbY79GsGgEDGtL0I7pFI5ol2ENWu+339BU
kphbS48kls/AHjHxIM9z96brlpi7U+tUWRgQhXDdsKKlZJ/zWqLUhpMko4izsELHkhnQkSWxV5Cw
jqcOc0JEKLiGtcs71V76HI2ryeXlsnbVwhlbmACyefEixvWztTNAqpt2DrW685qYU/vs2ULddRsq
hL7p/aNkXD/Ns7OehipDQwnsHRsGg/Zc2dYH/PR0TD0XWbvmlr/g1G92vxuEMuRjH/Y4N48G+jbQ
Q2vdDWBl9xaJSlXFHTBI2W5erbz1YrriVwNedJ32mywd5iFrg3fFpxquUsx70eqMmI4S28Ho5gZR
JXeiAG6hnx9L6rq+fBbdYy6NHj7ZqS5yEkhPnLn4WUrlPlWNmM6+X5XntHTHJhJNWpmBzEeXEc/T
Sjeo+sGKnD5l/bn1puGqMl3ULqk6r4TkwcsQfQLPEEiC+09+NY2PrttaUasNY5xs1Zsw4LPhRR98
r3hq3QG2w/PnjZhmG/F27bT9rkflzB5PWWVrzc1Jk/BHgdpW9QSyVexXuZW0vK41MqUGpAy1f7Qk
7KllDQs3+Mq750zTs9ARVnOtJcP/IIri7HU+8MW8TqEkC68AijJElDWjdlebQ//H42hG+DMle6st
2yNprLkTTOhqQpaMvOtLr96hMG6CxRuTzxG3ZrElzh7w3pfBUufLK+LM/EuIrYgaOeIL2CB9C3NK
T1ntfvfZ8MRryw/Sqj+l3xBRqpf+ZeUBue9wY/IxmGhbIo2P/becXMLORP4gLXc5VT4dN/MwNYet
17qTt926bR2Pa1HmpUx41hRT81bGqljUbk2y9JBv84qPvh5BnP3yuHlTSpnpaKLp2jJOa1S7QqTZ
C/tIhxhg7Y5Gkxonf+TFckvuYrnU7dtUD3q8GKs6JanTHLVVvbmzb+8I2Ev3jUUkB/LKFxB6FPYe
EyxxCtVdVdy0HpudPKL8nu+7QtXfq0DCRU6TEy7dtkS9a3t78u2J/M9wmNRMn6EzVOhzstTe5Wa7
7E25WuGmL+uNqHeeNeIWEfbbqGJtGP6Ba8Y05dyqmxazVLEWd01h4Pochi6058kGzLRM4IWNKGPY
XOtepb3L9buW8YKB5HaH9X93snOBuIs/TK3MDr2w+6Ny1vliDS1KBOCWZ1hANKJtX0cIkqqDZk1O
oM1LcvLtKntwy82jmbd3wxmc7K3PvOnJ7S39oJNmfW1/gwU7O0GfdOD1gB1OJsxLD634ZE+pCsa2
PVNeb0MkrSWbAIS+ZmbwGPpAt71r81I7tzgvDZKtwqDhwVrH5zFfUAO0i/GU3gZym1BisEhWuL0a
rygCd43onrRt+KCT69Gp3ce2cvabr4AoyvJUIJc2tva10xBwAw/dDa6j4wkzm4NydD2uDQvG6MbA
csswYmfwT+ZgPNjTYoBgJd9L5+8qPibCenigXP2GZI7mnofvqdSyF/Z2uCJYvrmQDbsts/00mPY1
xRUcjxYKQKci+91UTDSmtR1qT0Pb2NoHJr4qgurNDrQoPKezSpAysoknVY7F21Uvbmv+Sav6mRak
c4oDXHcgSmiVwieuBOz9Nj46hu1EU6myg4E2nhZ1rb7ZhmA5pcLnyWJHayUeU+TZBvmXdkl/iyCq
MNqc8kMfAWqlBtjhQusFq4QiSHPIKiFYN9OzBkkZJPmY7SZTlHG30hZGpiKptZ5hBoaZ/sRLPwFh
EAO75HUSI8qF/mbZdhMphovpqdg0SVdHcrNQDzmC4dozmCiysfepHsdYSZEFINMfel2vZyTBVTj3
N56tz+p9XcDJFoOd7GbbT0EUXeRRNZ4Ww0nb20pGk8/hdV0ybTm4A6qEDvPVgZtAc3Br82E0XBTI
CAv4ML0rvv6bwDTVSOpL5K5KPZTr8JKBlMUPMY4dAIT5pg2SGIdhOtHy9SOXSF06Y/0axPjT1ruc
4i0QGRNVT8yc4hzdtubUFtX8mLvVS9I47+kgraBpZpSjwj1aIr3btJUjoBbZ3aj6Oi5UZ8Pl8zXY
mT4HzuJb8XobuVJiaAInRyfZM+yc2mzUAoQI30lp8eQhUoyQdm4MCjl9wwOi2qWQdwlm36AaEW3p
M6nGMOV6mKEOQwwhvcBQ/WNtpc9ySe40zf7MiBfaCjyjc55cREvufMnezTtE/3mzD9nYHC7eaLv3
jPF3raWFjVO8b0X3wZ7UgSX11q5J1HCRjlcyti8YkBF9ChpkDsJkWOGqre55Ij/yiV7P1XkZsg3h
iPNi9vadv7FvsEARgRbruV/rI6EPR8Qaz6J2LyhIeDkDaOtUQOAKNeRRofIPFGkHRI1mJBa7jpps
vsuHDhqASWHn+zpYqVyOm7kJNAQKhRvtuIMOhCq0llGbbzGGMOaO7fVxb6rfnUpyxBEq+2SdDvuc
1Ank37tlIbA3Q8nk69m9ZtnLDpVLHghub0FlWq88CK+ew2NW6urZgJdK3AzaeHCetGZ7QWicxDAX
kTMRIFRSvxLxXUeLb7/1en1NRtTPbcNLTIwy22EG45l36z83Di/sinTjjaaci8m9NRHguSwkLfgi
e15S/ZQazj4zpsgR2qsY0es7zY54yaMF9hW6W/Wz1bJ42ayY6zEbW4ExZ2zc12xF1l96HNgJ6hz0
+vxT591X2NNQ0yjmirJ9cLDtJZgRKPnd6RPREbpawtyw331FcLQ/HLBjQZlaR2SP7AP6+t4YCRLT
uR3DeUs9ZvXk2k8+0sSt2TcQeCf4ZMaOAfWviwjkjD72FSISGFY9Dr38pDBvDWecOSz88lufkBvM
ugkE2ZVvMLX3sM5JqJuAjmk3YL0psxPL/Ks35r0y1O1AR5nMIYfvx6HZ1UbdWKJAjXPhwHx33J3b
NuVQFUbooW8O8obZtlzNPkRJ4KGVU4DbU6Vd87zl7Cz4sizvHiX+CDbm/OhnVG0uA+RVJ0j5Plls
qBfc6bFrDdox8wRIQuXrSESmcXdrNoy6yvN/IYwxDjIZEVp1SPPdtTrNC5/x4LttTDTADzJuwX6T
qTn5KxxlAYJ7rFpgF2M1t90gdVi7tvvjGBVJrpVfJvfaJlnvKdDFYJbIoRnbRpb8ZGv3Qw+KZuRq
vGKqeFqqHE7Wh+5D7fVGnDFVLHBZR2GW9alPjE/M6EwIWyIioktYV4S9Yn1mIp4aDRFSC9WwU53e
7QDOf+RmsSMxlqvFdt1aLhsdmiPhro+mav+YvhVZGg+YvvVdAK73smrGzkPVtF+JkzqBrdBHuq32
aTOYSOsZvEhQQBEDEpphnaxTbCDzFe2wR3v13LnNsavWx1tsJvVTzHWmwrwmtemuMsyTxq0oRkn4
p7+5NP00fZl665fQQPyKETvR5Kp1Jwp2E10bP2iMSSIBDx5mfScQ5Mg8dDycnZk9/FwhdoJCAq8O
iW/uDb2GSVcvIO9FuLrsFTBAjHEKOrpF7rYDXYgo8l7CqiiLqHdglnBTpOh10/ZEgvQRSmnFVJGq
0NuEsx/hnnYargaZGPeDLam5JHyPIAvGNb3XgEdQ1vm02nxn7XJDt/G7pv6Shm2e9nGqMMlSuAx6
NgEep9CRoaUbiD3rUntcJH+Yhn1RTw9rqZyHBTsP7dKWHt7s2dGMCn/v4y54aazJPN2ireNGcOO2
hXZJ8XatTDSas4hoVfjVnM5eA7dL9szcd80siWNytmtjqkcdeJdeh+HdIxRBc4kvXv2bauroo0dW
SRk7aX5uGyuNdLgqNjENJYLnvLBXPpW+9ZTpjX3iO6kDchD+0LL3vrZdHoGi3yvDfKvARHawLt91
ujHEVqxrFPeyaZ65WD0UnnHxfJD9hi0xaGj6SXtawxww8UDkI/l/qv/AEMd30KKY8uiJ1w3ukJu+
PeRFAwjRygtXiitO9TUaLHFEp/PtLsvVaZs/kKco8WeOs072z5k/tkHVMCcbizyg8hvJHSDTd5q/
QNBvbqDUAmNJn1wNdt5t1WtKhnuTN/vVsa6OzRNbOOAI2nVzvA93gHk2SCMU5aDByyNETTX9kuvq
sa4Yd3XRXNZJnbRiriGewdsN1z/JjPGIMnW8LwlxL82oh4Xufhly+qhv36BIIKHwI4vVepQlCrNF
jAeDRRL2m/YsGv1+dI0XRCcvyl8h3Y0Vyel4uqkiya3rztsmLuu2hn0qT2ZbXGpVG3ieKGEF48HZ
fjWcm7S/PBkEJ1Ed+danLnKAaTnr3QxiVlcI0oCNLOKVAtHJ53zcvnBFvgxWg32rVndT4vweHP+V
8BvmfIpHUocOcjfRr3mZApy4N9PMXe+KIlpv51blumlYmBDlooZz8ib7VGwaGspxqZHcG7m0nzrk
ELtZWctBy10jqE1neHMKt72nyRVvF2Iq1G4pCrfVzbgR2VWsSlTOFr0b0YgI8A06Y7g4Tm7cO4le
f2t9Mz0TLlPleJRvv1q1RnkpN7d4EJz+v7Vq656MhWHLVpX2NczTvEvbBSqv4gGzGpqttDmBFx1r
AOGBxNbJxMysa+S1RQ429uPc2dNxQLy9c6VpV/Dsrrbb5lyeHLOv6hgous4w+wbDnWpu/mLmFcBm
+bTBrN1E2elu7lozxAmo7gbdhZrNLYxam96PeOKL1eZXrN/GKpllLKM6N3lrnP7HNImvyvmGzkyy
4EkKTE8+pnZ3bNb57b+KYvi750vkTipngVYvJ3cvz/YeNFLkQAyFVr3+S9zDP6Rl/N3z1XGyVL5c
jXOB2NrhHNsm4gJe//Mb+KegWvOvOJO0GC3N27b2PM3SJp/Lro7+ZgNEiywF9SL7PSMY/bvoh+UO
yl7fO3lFVVeFUNKDK0SlU63/ktth3DIl/p8Uor+bwODy9GIyE0UHkHwGigeQc+WhhXgSwt7bBLtV
fXk7Fr8yoYl/CaX5hwCPvzvCYCzGVmXadm45MhY8eygW0UPtzPWFEkIE0BBT/2Wo7d8lYXqr28jW
nO2M9+jCKPfQGONJX5rn//xl/kNOkHnL8Pi/0TQO5gmLVM6zKMSJznOSbDeVR//5h/9D6oj5V9CJ
4zPySYiDsz6nuMB0iy0GXB9/ROtjtdFJTP3Pv+ifYiDNv+KOmEtzrk60WeF1cj+3VhHaNqaFewdF
gI0Gn339umWYNvA13/RXNhkIfsFWqrR/qUD5pyX3V+iJKkrgOa/Wz+mYGbGZLv51Ur57yhxl/MvH
+Q/f1d8FYZVIC2ckzftc1MjUYUZ6DIL/+QP8h1f/dxvYMDGALA7pQWZzvzQ/NYFF+OW/+9F/7RaO
LtZUy3F1c8K/IPyO13qgCPjfWkD+4RkTt7//Pw9wZ5qTi04A36nMPtml/5ezM+uNE2u76C9C4jAc
4LYm1+DZjuPkBsWJwzzP/Ppvke/GzWuqJF+0uuWWoIAzPmfvtW9tP8G5nnJOxmnz1x5hemsf7iEo
2zlK5qsnvXzQUNgKzNBMl1+7+PS1P1zcS1NPVpkDuIlBOqp+tnXNVPZ6/uILI9U8BGzsRCZzvDun
MAuOXlUcsymKWXcQnps6eGet2tuF8lNp+gucpqXPMevyLPX7NnXUCGqboKZb7fTQetXHFj6rVl3o
7Uv9YNbZUdxnkPrgJ4kOVX1rrePiAtfKWrr0rBczZOQIHafceTcY/oiao9A1JJEKPGZdadu+N+wf
o1E5EVt0ieWh4fjIWMPD8eEN9Ci39KYksN2sfXPnunh3Bxli1sNlfeNlTH4rC2XkNrXQxzojYrKw
sfvkKka1eGsIihmeih+iaNJhj8HVRpysGTdx0Nm/UMm5P4yidB9tv8eniEEPchDFLk/pnD26onSd
qzrlEaty0MjVI/r3HvkCJ50Zmzdb1N1LbPjKnsPn7EGJqnJPwKW7UdBdk8yT5Y9OWw/ros6f88Tx
tljwhmNtZe4LBufykBUOShyH952Hjn9dYFXbaMgT9phXoj9WqDU7mcTOsZaO/DvaSOCo3lMGsrM8
31tEo7BfsMI7d8yyU05S46/eig0aYuKOxxj2yrAyEqvKKWUG6YWZbaElztPVUAGYLZvk/jSmwPKH
50kVAG1g3fW/z/etBeKamFhiHzrumDamNeZKf3I7HcJMcFX3GGvq7FclYVtw8wvNfelBZgNopRoa
qisDwriNvFYrcg6ZcrnvS9fc6nV/f/5plu4y/f3D0whVFBAxWQjEZRxt2SNSHiiObU5R1VC08MJI
unSX2UjqgdZR21xjYRp2ay/iYEqskCL4DKrnH2O60CfrQTEbTavBayKMf+I0mo+JiZixeBkxEJ+/
+MLo8G9B/OEd6XqqaHrX844mabliVQ9FYV14///C5D775dp/P4CnOh69rCAYxJL2oQrM5JWCSnhn
i6A64ncdvolS/hicMgAXOiCyEmHi3Ka+X96gFAXRBBVnP/RZvypdXbvwq5Ze52yohSADtTgu3KOh
Tj49e41WFLbCpYj6pcvPhtvCDGxvwC53jClR5AYVCkQscMoufK+F1jZPWeuLIvUt2Q6nZCgDasSM
jDkGtBUqjteqtS7sBhbYgepsHIC0gSg9K6eH6N+FWmzCJmC7a16lRfNsAGRR0Dadb4BLt5oNBUgh
0G006XgaK4n515H9VVn1ArYawOKf1F/G+xz3hljllF/ev3bP2cCgebGRlD1ju0YpcZU0ab9pK/XX
wG66Rj4qQ/NbUiPxO3+3hRahTn//0MXwmTdur+v2sVDQvUJKnFSqaKBUcEfbr91iNkSEPZXdsdfd
o1br15on9nplb0xz/FIaqjbPXhOFRME67e//naEgBLOrHygdVmqib772ALORIkGVptieObEwOThD
7yw5uHSoRp+//MIop876fIwUOCsw/hIca+lUxsvmGlRM/7V9kjrr8n7ZgYsueiyIHLD1AVM+vJJc
9y78+M8XvEjz/tt+QugfqtAZ/zGpU2xuvHY7ImTZeYUjTx7Et40eROWzPaAkWQXl4P45/9I+XwyI
eYSZZgEV1ydOLXwi6b16ERLWEK+zQtk2vbA6/Xw4w87732cbUrUJ9RpkVS1/2cb9UPVX6pBSgns9
/wyf9z0xDyKzEL8i0WRBgycVkYoHFeEtQu9//upLv37Ws53EUBwN5TMhqo2yoqwRrYMIpPoYheHa
k8Hj+dt83nqFM/394wCCSioxVT6EjewDQeqTa1o/v3Zp/b+XbmxUk6nbFKcwqb5rsfUdr9olDPHS
u5/16c5Gm+4WdDrdl9m2yu37RnJO7fZxcyFCYukOs26dBLrtsZIjrgjSS5qBcZA19KxLs+DS5Wf9
Oq/TJmLjBxJYN2sES+a7irV6N4Sxc2FqWPiy8yAxNEAC31YJo9cYxxtflqjN8FH/+tLHnWeJVZmB
VaVt7GPXtk/FZLaPYQSdv/bCu7FnHRf3T41tm2VOE39PMEBaxa3WXmo5n68JhD2bn9mNtlo0DvZR
ovPrrGsrNFCq3Xr1TdxmK83/0saeg5f/Nv4MznfiwSs6MtmsXUuBf+YjlwcCYn1teLNnPbcIozDW
oGMeTWZLPM0YKB5196nwL01sC1VCMQ8Ia3Wdy0ucKX6NhIf94NAYMGZwx/E1hEtoU2gHySaIoUxR
GkQG5TH5fa0NzDo4hQU9QAIIFNki+yJ6zhp9jcbq/MWXusasbwvFsGTU+iUY++G9NIq/Thrtzl96
YUKdx4UBmNFqlmT5SXIgti8C/1ZWOpUBkB2N3Cej+uy25RH+xKX2vPAs80gwYRqBcAirJBZkjB5h
feW7UEVRc/5xFrriPBTMUNXGVnpVIim2b6w6fgnRhQ1tdGGQXfrxs54eMV3WUo/cI8LE20Lm27op
rs7/8oX505r1c6Npe4CFnHEO0JAz2ioRRz8Kf1K/Yt45f4+ltzPr5JiigRVVkXMEi+99c7FP3Jh6
Gv3xckwa52+x9Iamv3+Yn6UOexrIrHNM+3HjSchuRJNcSkv7d2zxv5to8Q9J/uHqli/NUY1AHsk4
Ux9tNhI3Hm7mVYg+6NpsFOvgT4taZWBdzg+R7Rr/DDF7hjtu/VaYG1+zcMgoiroPQ1S7jW8lt4NT
gYpJi3RdaxbzZ9J8s0sCwkMND0Kr4DD2A09ZtSl7CdNUgeahRd6YjSE3KAmj2wJb1z4LXOdn1FDr
XQVVol6KRhf/mPufPfJsYMGmqDJuYhwbqdWsRaI3d107YCygpGylSYs1xNFuO7MkcyAexu9RS5SY
QsLsruwG/Vs2GsnVqNfFm9MZ6FcnVGLC8fKmwTYNnFi6V2HblteuN2nLU2+QD46euSsoLNUxs3WU
zRLmZ2f1yYYNqHForcmwFJaBs8+ijrQVTirQMCnqAx4IDaWKKt8NbXRv1TxMdqKdrNqjoF6YZfpV
QZDvZhwHYow1KFDlRE7Xa870PdXP14aNfhNoRHhjobtBFVf3MUhi6F+W1iiTUcu9wmkN0gJM/NHl
qldIAXtgivK5DgV499RyNgzFlL81zdkYXm/8grPBKi4KjfwK2LP7qiFROFm+an4Tbhzf9bGNFa7L
h1uhq+VewMS7HlGuxBjAC/0qQyr/1I2ivO3CyeQLXQ3jhui/o5UwXpXIKW+l58fFCi5Aurf9IVr7
WK3uitRBgTEUJqTFJnu04loNVzlx6s824x6L+lLlpHzU0iv8WOOjMQTlUSuEhoTH1Y7WEL8B8nDx
kEqRQxpUkn2IM/BFq0V2I9M8TtACYjhtiIReW40AUJ4UIEg0/EyVq4QbRXMaYFCKUwHs6ZxdhT5/
ciwk6wg0BhTxHuVFjhKe4TjCsTIJqJQebiFp2zm17hDezsAZiKu58UYxaT66iDm/wNsLCmkgorTB
nzQ0Tk7kAAJwJ8nE2mwCqMepq15TDAeQp3CyL2zDvwaRUU3GuoJEJss+DlaDAWXMUe7ElX4pFndp
AJ1Nkn7qV4XTCgfBe7pyYhgPKq5q9dYLLyyRloa22RIYmE0QsD61j86IiVYrH2Tp/Dg/ai4MzPP8
PD8Y00yzWbkEFu0kkAhnHBwuaXhpml/47fMcPd1KReWbYjzBpqivzFwZwInB8f3az59Ni+qoqP1o
WDp4dcsjZQBLQ9nGw64Nx0uLu4WvK2fTI9jPtIEPSKiGs4XRvtI19PVJ/qMLw0vl36WPMJsdTU80
dodG/4gUbmMX+bXQ0TVP+JPzb2npEWZTYyPRj/VaHuJ8yQ9xbTxDtEJ0KeV9pmL7OX+The3CPPWu
wo5X2mUwnCxsQ/cSYo+Gsd3VOTId602Iu+mldFPzexCjMr/wYEsvbjZFSaNh5Rt7+mlsgSiXSrJV
XCyWCUSsC3dYenWzvs0An3r64HM0rgYbwiZWaf4EynMtHH97/r0tPcOsc+tV5jlji9DEM/TiykxC
gT+mgK41Ing7f4uFh5jHtgHiESCFGD8C3VqrvXsc8uGX5w+3Nad9m/P3WOjn8/C2Aely3Q4c9Hd6
hQVLF2+O+FqaqDBnvZwKW0UmJMFDkEeBw70mVkluF/94dxyTfvElzfr5qPgR+nnakuTNb2lB7bXN
6ciq9fwC8SXMl/MvamHfY07t4MNKsrX8EbNuG5yAYF5zPB9tmDpHjMZ68KAlnNw65J7h+EsvPNf0
kj5Zxpmzzt+WDkc3SNZPCBtXIC/1Jt2VwQ3hZ0SHvZ9/poW+b84KWKYZ9wB+hH3URPZGdPpN5STF
LkEgACOH0BBbDuswbb9U6RWm9t83aAyR7esA3k4dPoB26HfAn/DLPJ9/loX+aM56vN+z5/UqZTgF
zq0bHzzjkSiK85de6oezrt7AjjNlZVtHUXUrI3jSyStp9ZvOvZA6t/DT55lm3ljmqhJK66hZ9j3l
DRwO9kYY4sIOa+ny09f/0HItkbqAq7h8LK2fnt29ZIF1R4DwpS3H0vVn3bxutNLI+MnHwsKwlXnV
baxr3wJhXoooX7rBrIsHKdw8cCJ0cXO8Hcr4pLrxm9C1C5WYBc3g/++kPrwgzcb2kpX2cIpN5aFs
4O4nqvuaGYT9pSm+I0fm7pUstBKbVwQAH9jzhU+z0LKMWSd3ghwOQ1axMTN+D9W3HFdWrR0C80L1
YWEMMWb9Wwa2PpIpOZ5C3PBdfNLjp1HeAR7B2fl+vm8szB/z7DIP2EtYui5Hqnp4RNp29Prqaz3a
mPXoBJnuKHLdOqLMhWKYB2gR6+R7peYXBqSltz/r1ykmulIHGHo0NDxpyo9MxantXjfRl07+xFzZ
K5oIjqTaMYTnt2OcHkaovZp/gpD5tQeYy3r1wK8izQjTE8zPJOa0XPue22JlFE/nP+7CC5oLe8Pa
Cdm1pfbRwmtX6m+D6Ww0480oks35G4hp7P9klpvLdbNelCHo2ZTm09/BbrkNPBhIeX4HZAmvqUIQ
DTaE3k4O2POHdaMUP8qmvrA/WxhX5rJdDVFWg2l5OPXW7wC3JCPA4F+UoE6t6LNHm/XtSukTdJli
OFVx9KAMJGQ0D5ZNXhtBNaGHT24Hhcm+eBqy9K1mfT3rhO2g/rGPevHQqn+I0MI+6WFy+tqOc67d
rYO+h/CfW0ew3uURWrHY4GvINpQIjAv9Zel7zDp8nRrk9hRldioCeadJ/ZeTFdeVYf4+39j+fdfP
vsisv49NZsK8RnqO48M55SosJ1wr7t5OuxysSOrEq6KAnd6Ta35LgkRXr9Smt56sQajfHdXm/M1O
pXzsFMPYSdmXV0S1NmKbgZGvr+DBpr/8YICYZ/WZsgrcNLxxbcvbYlkPt71TWT8c1BrXFXWkq862
nL85lIZ3yiEKsXbITyJFb3/XXphsUbE61z4wT2qDqnWhNy/MBnO5cF1W8E09W5waLz+0NU7FUSfw
2/J+VlAoVrmSXhiWFr7jXDw8xAkNvOmGk5dPHihSIES6LrS3859x6eqz5YaaoDPMKzmcOve+iW8d
+Ezp6/lLL/ShuXY4N6g/U1RhIZD9EDDiSrMHAXkThMWFRb34J7T9pA1q01N9WGugn5KVGvq4Fwf4
8KFIq410qmGjJ7VO0s5ggLVsvO1YAANeKxLOmj1gpQubxtyrOmi5yPL11xBrDEpXSGqtiEjCwve+
LdTUp6IGMUVJSPMMS04BlMB0t16NaQsUYjDeoRxtV0aXTtF5vTwZZR4QnmaUB8zehCRZQUqesawA
Dznu8+ja7V0yFMUeiV793EB9exy0CrlhaANhdLCuJXnmEGeHM1a1imAtW+DYfqWQfqYEb66l1VSl
0vAwhiQIDaUDWNcR3bYmYfsU43rZDWUFozRTxm2kVenRM6yIGMdeWQdA91+qNCUuNC76XQYA5MpK
GvcgWG0cpGuBu/ESrlqmVnQb+ng/m9jx3urRDp1VPprOex2J6GDg/oOPws+vdcsmgMvN/F2QGe1O
s5Ie3uQYv6jQLHZJ06gASGV63RB/R0xhpD4DYvM2lp+YD36lVY8evINt1OYOwPky/d5I568iMBZr
E19CASPHypC4IdgfQNknXlftdOrJMFJ9bapechjsXH4PBqv8Vbiq/2LZrYlFzIMZNKh3fgzvOIRI
vIvNBqxbFb6DfhX72O+SfWo4/SFNKmJ5dDu9j7RgAA9dD5uy0sVW7bXhCRI031sMOHoDJN0kdzFK
n+8VSx1uNpHhqpctrs/kRFKg78DzIkFEV0YVgNmYi4fzN/nXAT7rGLP5i5xVjluyqVv3dbgzwgiE
qhVH67Joohe8l95fvFnvTimnJSZmOlCBQDRIHN9kEBwIEYDRNuTSObrEg96aXm4fyH4LNgHG0T+J
l0P9h7wMZCYZ7s0BP2Ziu9Fas7F2Vm3sXFizLo0gsz1u7BUtLrV6ODU58Iv7dKqp2D99++X8W1r6
FLMZsujK0pJdWJ46XOV+5N57bfkSAcg+f/mlXz+bIFtLHeHAOdQCPcCIhSA1oTD7pzw0sm1dAF09
f5uFp5grsTlwMg2iA4aTJIBTYsVtA6ym/fv5q0/N8pOGNJdh17Usc8sEclHp5a5wkZbHwZ/zl154
P2I29Sip3eLqqTDxTEDV7o10xY3TAHAzg835OyztRcV06w/zQ+WHMVczhlNaWjV8Igr6JsKuXVFx
nwBg+yruSdR1uiSYstf8ncDleKGjTwWBz97c9L0+3HtEa9mmYTmeSkWKDedHr6FCKIghg6MWWSfQ
e/tIbS4sEhZWI3NhdldZXSXjGJ8O4VAZXEAdKovbgGJD9q9TeDr/Qpc+2WxYydKEOnYY2kdlmjZt
FiPCgdUmCmsv8vzv+ZssbWP+/f3Dm4sGMerp0FtHOUbfMkN5tieyC9jNfWyM7spxJcR9qNRD0RwH
cud0oTzXVXFh2bLU4mejQmDmqICGzjoqqck8S7QAab8XxuWlvjobEhqAWbrsLPPYjBYDcrkq2zep
5Bea+8LXmQuyI8+2Ofy3jCNn9ADI+2gHq37bKr63MrtcuXCXhWeYC7KloTehKqR5pHgarqF93YZW
cJ2qWnqhkS3dYDYupEnpa4NVZCeTAmEK/CrX042NlvV881q6/GxMiIO6r02OgY8VMJJ1OYSCCCgw
QrlTXxKSL91i+vuHBlwGeVIHzmgcJzK2hk6Msi/mo8fzD7D0maeG++HqcZ2zgpFmeEo7ohhxCeer
Wiue7QjAhtV39+fvsjCizIXW0m0dF3wSeMEh3BasSVkxrTL/LRLkpTTv52+y0NfU2QQ/7VBVW0+R
q4zKxqiOE3via1ee9eIC7VnvdTVam77fEfq9NYxLlsuFgX2usfYyLcvKCSvmazVGP2/lmbdaswVI
t2rr30H1dP4JPm9E6lxrHatRXoMHqE9JLf1d1JjOswqWj/QMpfz9tVtMT/ihJdXChXQd1eQkO8aL
Z5Ny7gOOX2FKuVCD+Pz7qnNNtU08a1IRqXBkKXqli/7eHZLn87/98/aJsPC/vz1rbUEWCsd45niP
fcKSkKXSb4bzMzYuVco//9DgT/97C0dRRxfjEPac5g3i44Z/GXW78nSov+ZLdwlZsPQks/5sGKaN
Y9tzjiPwG1Dp4e3Icr3Www0Ii62f5F98Y/p/H0eStzqWoUZnY8uBfCk0iG/3fmXju5VcKv4vNdpZ
h7a1SphxoNpHUeKCtRRFY/NABr0OfH4zhhbkNQOsf4mIGWMuSPzIdYmeNohEUdzgKkPwso+MApWS
7NXN+Zay9BlnQ4Giqb5PGnpyCoqC8DYlth/MPst/Vw3EY8I0szug2pq3QUTzNQ+J6szm+aLVhYnI
12YmBvSjvbaaygpXuzCDfT4BqHOp9qAlUHJGjqDcXMlxpmZF+zCGfvErB3GDMwII3YVRdKFpzmXb
ZEwkWqlyng3I4HEAPFsBtzK+RYr8LTW0duc/0EKjmQu4O7XrnKS27WPf96iTfPKz8ner9f+cv/zS
Q8xGCuEGtkF5hH1GZ1SwJrtdWQm0VWQzhqSMANx1+935Wy00tbmMO/F10x+HAvpz1h3VbMj2dR1B
ICRXlAoskXYgWFUFDeT52y092WzkIHs4cYs4lkeORn4mpRevMrVbxdAg4dME71GgXHiupS80GzoC
VdhFHwhqyUakbUk6NHZ1YAW8TL2+0Eun3/y/2yXVno0c5J9x5IPj91QaCJly5Shkvj//mpZ+/WwA
GCN8fTr0V/hFYXPrxdAhe51ACFcvswtN+HM9gzrXcXeh3ppQp6pTbrwDHL8qgb6zJydu3FunxFeg
Wl5d1KMvPM9cw20R8UN8EMUZpw2+uyZA+Ewzf+g4SbdfemFzGbdthO3gxwjee/BhTfySu9Xauujz
XRi+rKk1f1h1eNScieGN8flm6X1biGOT9FtDzV/H/lL9a6EfztXcnQzwrgCfPerg85he1jCwNjHr
e0372wqxT7rqQs9YepjpG318mDaRNVyDktzJ9NSbDZV5D9petJmoSOe/xtItZr18LGs9ysiMOLWE
tnbDQxb268AlFyr40smdOpd1m57TQODwyqPou4MSKzul+Ksq9oU3tNRaZx07VzgnsUs9OzXj4E7O
k4NdozpF433J07D0gmb9O7TTQFKwrRh1K41Sj0mCD4Vy+c2SafYXjF10YbxdutFsWudUMDHcXsGg
EQNplPWmyh8GXKJp0V+YcLXpUp8Mg3MpaodEW2EFW5yao3GVX2N0LAi1uLb2ydrbpnvtLjrA20Tm
d5vt+pvkrvmSagYe9X/bcVUOQW+MenGqzWo19MSdJQALywtNeGGikvMuz5SYoBXXj3mmPBCke9Qo
U3GQ96tPhxcVJOf5nrIwCv+PStVv/XCYIBjcy7yFI1WclGJ4zQHYTyAwE3eqE+/yKuEUo8/8C7W3
hZlLzoaAmiSkjrUk+Dodlnv4k7yD84+zdOFZx++A6UMa6REkcKRvRYKj/PbClLgwQM51qsQ4l9WY
TJ/b79emUW5jGa8Rt6xDhbhBv99ovXHhoywUYVU5GwBsk8xFKPwIz2uyi0wZErBn+1NeZQrRvWiC
JwMk4Qo/o7K1snrYqllaXHjOpYY3GxoctQKz7QwCP4xBbkYCkC7WZE4VVsTbDCo5NiLixM9/r4WR
Ts6Gh6hPCCOOK/VU0odq/xRSo3Sjrw3Sc/kqKDZdkaOen/wm2Xu2+5yG2rHV89fzv32h68yVq81k
SW+JxD7yegBB16t26PaO/hMobz+FSxGP0aTdhcFmqUnMtaxuTySK2lN4CLrmu2dJUkIsgKdZ8EY+
wboI62cRpXeihuerqsaFzenC5zGnUf3DVN265EybxOoeValGhyHPQRyjIFiTi11d+EjOv+rMJ+P3
XNiaGtP5mZmopyYT+jYMivpBHXTHRSfmWz8yyybYHWVJMu5Skfc7X2ngB2GsAvCrZyTR4MeBqxpC
IMK3n6b8T5nlZCAU6T40oggYQfk0Fr0ErRkppzTMmiM5YNFJ+mSx1BZU0E4vtQ3VR/R1kX/fOa65
tmzwl4EVvTdxKbc5iRHXOWloQJNTeNd19awH42NdKD/gvvo7t8jvTbv545SmtikaMuTrENtV04Hs
JdJcbArVfNXIq1qp0PM2BeffhOsSE0iII0RK4moniw1pTDd+4T+HvnihHq3gAtPblV+JQ+QTpK6b
8o9HetNKjYIbQzPEYWzGGkKsPdnvKEI1TXbqArD4ThxsA6U9aWlk743Wyq6mzWhoaNW6rceDm3OQ
W7jt7zQdoRC3w6MoQBRD3CZyZuhbUiA6+2CQB0Wac1tBTx3cjYRQsemMwjsQ/llAJzWuxrK8zxrr
T5PH+JUM73cTOn+7sSH6tEl+lmRPXgWApcBkk0Ivkkyuyi5ryWqviQMwomSt5c2wNRPSp5QRQqlR
n7C0S8yonrEvUh3bv3cfq2OzG5mioH9OpLAhMlehqYBBj7Lfft69NhE16Zrd4zaI+a+0s2/0SOob
Kx3eE+z4N0kQnlTZ3rgkeK3i0e8JlvGVTdaiWfA91eWZK7HKmljZFLXhwICygDZW5HOhgH6K3HBH
YVRunRRSaaHwIbBlE6TKnoIQndwEFwRfXjc4OxAtp5ayiV8rM/8jxg5vdc3LHI91Ht66SAQEcXur
GnpnWASP4HFgdavtX68kI9cmEHGVh/JJbes3px2uG9KRV6Ft/xyM+oFzlTutZ04LyR8h7xBmjF2F
U4J6QE6UQqKHTpR40D2Safk3Q5YxJOpBRv5j1xIL3xmw2YfsyenaV/KUsrWXeMMWDLJc50HyIsnU
XpHEtYFVRESLfCuD8IEc1j2Bx6Q6mKTTFjnwVyIHX0mvQS/QeuohIAiLaFQREjw2aDsr9g/q6HyL
varcOAH0UF+v7hqeHAkYXFtzFNgaTe9OU5xrtSJ4PCRGVx3FVR5TiBR1ma+EL741QXkqFILH+5b3
bdnKU1IN6lENtGaFkmFCxI0OmKk2J0eYjUMdKrsgrcJDFAftVaznGWEKAHpJ3yWMV1PzvZf1HIVR
Ml8jtsq2BPFEG7Y6pIameYWWxLV20vDCrSEBRMNAfUO68BtPCgjtLE4RVwGcCpwfQ0YOql1bK3fw
B3KazD99bGaEcbb44KLvvjU8pKEL046c3iBJ7vBiEh4G/WyNye4QRME+zMZHUrGuDbv7IcparFAA
XFeVhOjWhneZVt24enNoB1vbGFHT7IbBVnfg5e1VUxcWuRxND6+bQ4yovydmLF65tlSvMr96cYOu
O0U9uo24gamr8qoTMrTIr+6IiyrUFTDfO7PVD6NAZpNDV18pUM5Wtu8RMWbhKyfKDPFOjBXVKvu7
kjgRlrQMCrInPF4jeS7GuWoLUaGxESRCFGq752jzhaZYXY2o8liBOJvKESqYuS6H1U+a2BAqHmky
hnbsbeNa8+MYNcWY3SqjGb5y4LaHvMasbPBpVY8akyGUbRvX5hYL3lWUwSeOoSu0tq1sEk62nmUk
Do6l3teyerIV2PQqkUOWUZMf1HjfsSpR2Rvtb4OwHx1t5OzFy0hm9Ma7WBMUFEzzJtHlT+iJTyJO
//SKf414Bx1PhQG+ZvTBf/eWgwLfMtbR5Dq7OZih+6paakGkfFvstby1GDN0jaAz3947pACsqiIY
d0ZHOFpVVrean6cbw8/eKk8pV0odPUUjrdTSOb0knusvegBjRWt74pg925URPn8AfC96Un4DQOci
1rB+jK3x2hgu0cBleWdVnbpqyv4vWaPgAJzgHR67tUsGdjQcEbR3QPNG/KCkkYE0L1Z56dxptn8K
agWMQD9G2zQIOCmyU3MzKgnyLWKBXVld6+UA2aAyjX1DpCqrif7gBv51KLKX0cnu4P7hnpTDe1T1
74rRvo199WRC/ic8LjzWdvjWB0p+JXwKHZ1rb7XRg0no6/dKF/9qo+RnLgkNUUqWdWp3lVZE7oTa
n3asb13V+14nzbPwS1g0xK3pauOAmtfrtcgEEke8viZSH1iGarghTualD81gPQzB0QwUMVGQJ2jO
iF02zV59m7HCrBhmWCvfOkxf27JKA/LMmFbbsD9yhkKAisjbdRo0BjEAJBGhk3qWnvGQZSrJaAH5
WayZJDEr7nATDcxm5hg+KgpBMpokNUPzYI3pIRoRw4T6H5z8YXwJCtQpndS+Rb1BWWl86IT11HsS
2VWWmKQ9pP5Gi9Rq7dSkO9UthbO2UODUi540IJyTea+INfkm6dp3xzu9Lx5Jx2p3tBfnSkE1tNbt
+A92FbiJwOfXhZdaKyuW4tBbHrkFBHCs1Yb5KmD0WBUMCtuytJWT3zFXBlnPqYuZsfJAr1X0RJuz
S2aqc9ITyH4mzMQ/BFym7JIHyzXx2xbkDkJMx1CLHWvVp/I3k/J3XST3VqDYGw5ZcOYGDlRvvMTu
+M1vOKQAje9urFZ7GJWSuJkxuhdd/ntQydTLRJaSvg7DsbEa62T6ur7FbpCuLESA90lMCGPLCmJd
2rp6H5UAGhM7y49aR4R5WZc3jF/qqquCW83rHoOo+GbgVTgqZp+vXD01jpis3I0HfHtjsvPaCj8Z
EGHJF9e2Oyq6sVBPql969/AaskNvuMN90IXayiLsqF/FDXB3x60eMb6bmIR9xPGp0fyOUmWfVuSe
gJzSWKnk7a4idPs9tQwnXNVKaOxKLWjW2UiIlearNQq+trxRqmr4jnqlOFG5FHd5p1goozznuxTK
S6t04z2Hw0RYtFIjVI9w1IPuD8yekgwqK9tT+Bp2aR85uxAbOHEVWbcj83NYa506XjsOxg+XOIZd
VhEI7fdm99SIpGUZKdXN6DAQ2H3/kAwm2gKteumzJFuxzBmIgiWCalACsfdrE6+8ZTcQPI1JoM+h
R8a6uEe1diNSU+y71n5HnmJuy2b8VQbEQNZOzFqsIPdKr0VDOmn9TWKRpyHl7k66MtgahWpPP0oS
ydeRWj/aIwoaNV2nrJ53rl2bu7QQ9loJyvqY+YQrKZTmNgqJkhs3myKKvdHdDJZpXoXdwKzXSnpv
LhGLKkqwqcjx3qdKJn7mRedcS61V14aSaWtL9+LrVHYkQlW9tzf8wV7HpjBv8fwTuGCp/qbQ7PgX
ANCovorKJv8uChMhkWGhIclb529as6gpDTnQr8XfWE8RmkVuDmWVAKya6J91jd+D6D6I8sIy3J2t
JaQrd6IHNRO/+12hrT0Cd46hLd+MqCPgw09I4SWl6o+eqvodQtLfHDEEqz4bdHPl0uwy1KZlxTDY
ym0RxKy8FZGzaO2JeyJ/cB+SeL1xsv5nqBjpuiuH/lDFFlON3mobAjOUtRGbOmbSsLhxQhmtbc1I
9j3H9kQjj90q0nwLAyDpgq6hFNs2KQmfLAZGZdUst1omw91YVa+mExCaRS5qR+tap3HL7oqF+C6r
aRNozn9ZmBw23tjfl+x1SCP5P86uozlSnlv/IqqESGJLR9NOY3tsz2yoiSQJBAgRfv19+r0bjz7T
VPW2F6iVjqRznqAe3QY7AAHqBlR8O0o62HT1KeznPCEAj637LQDKzyXBYwaiAjAphtPoreMhCwe1
2ic/D+q7dEQqaabeL7Cowp2lgnFbsTTbKY6ryCCHPHIT652I9tcU4h/72n2x4QYaBYXAi29ueshH
lCTiKRu3HgnxWtPJnzpjYAnDSW7jc/gidBNu2z0soXYkQdsgNn3D07WGSU36V+getm5KFZHlcTgR
ddYOOegC3s8wt8h4Z3+BBD88QjpcXgWFK1mgGawaFMmr7QTfYXji0LPAJV5DjI7FlzAZIN1YTj6W
a65O01zkm9lizUPrD/mWIYzejYmEc8fZZho6Emqn5sY7ugxFDZu67SPCNTzAugGuOghUIaSScCg1
r11XJBoW3UW5a2pC9uVAyR5F1lsCGdEd6iXOPtfj38pBxZ6QTO1a38fG7ts33Fjagx+mYl+jNH4f
VIi0zHMhs6/Eb1nV/DjDGiEChhid0ep5bAaGpA6BZx2gDN9RYRsftGfjcTvjJeChg2+95s+N6wRR
IUe5BY0PLQmI4/mhyOA6icQ32AybCgDNgsh0yx04zQLLzDGhLizCBwXb4LCC73QF42+ICdPHLMWx
BCLjo0cRkwM8U+kI+6LeKXHVz9VrEyZfhjl5dooJ2OiqeAkC74cv8NqDcTCojxWpn6qZnl1b4azi
NSiw5FL/DHldb0ZJQkSqWkTgtARnpg4EiUMneywci8Sy9JtNWQJIP/TW36Zvvp/LjgcV4HE+ZOSu
U7CYbav270j6O9jb/6ycBIbAcA3cFo7f/Q7CQJ99dWB9Ddeqe0lH2M6LAvPaQr1swu1/YxEC4xMP
An8ecV0AsqXYaRfI96rF/SFIMnuve9k9VGDVR+lEv/etbLbZWNUwM3JA9SPpeREVr6QDlz/Kh7OP
Lcm8H33K82NOebHv2gTkeIWHqzWP1qHzneHOcXrr2PJ5xHq0X1EzZW9tORTnDCE5+j4c8ULGJtz9
VHmwUlxDOWANd2IcG1zscYDZOLH20iHd1wrG6wEMtEsRVXbL94kUQLaQILmrkUz57hB4luMiE8Lb
q62T21Fm40936PVXj4fDJuBA0KFCkcFAEszh97a16J5iGJ9t4OhhfKW7PUwrcxinFfltSVr/qbFy
duradjqQBPK4RdJCecMj5XGuS/m3rfp83qgRFWhvDkUc6CrfVAVzt3anMC0VTIhZF8pDQ3u2A3C4
PWQC2QudChn3Za7hYZ/5Gz7VgXPMeviN2Z1H4yLrqjDSXYnrm1YM/nK4SMxAtEFuZiULvZQ2M7LQ
PpyLmRtC+iEf8FQiUwQl7g2cuFdKAwtJbpM1fV4/rUORiQbUGyQMLNNr831G3hnVjL6SfQ5Ygefe
ciiygBowvs6j9/dyynRpYIzcsiAg54pQ2jFrrBiO0O+sgE2UmldS1wvFJs/IJpPM4ph8BdUx3JgQ
pE4JzKcqsgNedKWctdABkynduiQLmAAFgA8AHLWuuJGyvAf3+yqSG3HPxYcPCdfSJrRL8qJHSQ75
R3dK38ERPHUhXZMMWRgi1ygrTYWTJ/AAg+CSNcIO07ot3f4Z+bTvIJH8uDzJC8vTNZLGxSxhkAam
3imD57KLm/qUWL8vf3pBMI/8pzn1YXwgapzgMIXmWFuR44gr7kzgNiqwy+GvFYbdZqrdCFJFd7Y3
lkj69CsVmaV5N3Z05yp36kCgi5F0L26ssMz2tLF6PNGGKyEXJle6RKBz4dlVnyZXPvX+8G0Q8mhl
w0pM+g/A/0ma3SRKt2ORW1SPJA5CXR09LnxwvsZmDwaHu/NHt7ivvXE6v65xk+9cfkMTAaMabTcw
OwLg2uVWAYfwStxV0Hx97aCr8XJ5VpcG14gKsgotL6yAgFOJftCse8fxn0b+7K90faGi5RphoSyk
aBwJSNZcNBT5Nau6QSBK3vwur/cdTJ53MH6hz5c7s1AVMjnXFABILik0ebywdveDzIc4n7szyCHD
bVtPD0Eq9zluW1E9VvzmcqMLW87kYbNCQQgT2sWnEXe5m5xlDZ5CpLhu/BwjZgjcMR3LK0iM29/X
gtcP8+DelrP8bjs+zAPnP5c7sTBNJhXba7MEvng1gXYjh9qPjnvmn8KB7fHGu4FCzNfLzSyN1XkV
fgghYThWgnbwShLZ2HxXTNP7vlbztHI4L/XCiBTnpH49OClKZtRBAtbFBa2YvljI08Mc5wRc3XUn
heP82428z0uiBCHxwGH9GHT3mR5Odg1r6MvDtLApHeMqkCgOSSFVglGiv+seZUWUWPwjnnBr8Iml
gTJ2Pc+RaC5AjYg9DQu6P77HNnL6DoPNqM6HlclYCnqOsfUTOnBkZcCBt/IURZbAEtVbTtn8Qzhe
SLZdxZqfNbYOyGY9AFYb1ymQYZwBqmsjIBODB9Qm6Z+S2u7OA8nmjfUdkm35TJIVytPCMJuc6Kp0
c0nskMRl0iu8I2pQRCkEA2cK5burZtJkQ9twcfAD8IPiYQ6tb5ki+lR6PqqDWan/XNeEESGsUtV4
asJg3R2S33go3nqygaQ23GYvf39hrZi8aLBrU0TsuYMZL9AI9psNyAW1VJRkP2e2htxduBqZzOic
1AlEWJD45y6KIu09HRpc2qGcsIIXWOqEERm0aFpPauxY1blPBdO/pzz4WQwEWZnwC83VCoFgqRtG
YBjnvMdLVKNMJB8AeDhM8NJESXoH6v3uutkwQoNsqU9l4YwxLqn7wQMEBfqFtfqC9/Cus64cLSM8
VBx+0zZ445Cf+sK8Z3gsoRzCId0F5Uqlr+yJER76kMORI5nH2LZ++HifZfLZdt9rKH40fD5cNVom
2ZQg9PsotI9xKd5Ec9v2f4LZisL8dwg6+OUmFo40k3EaFhWz2SzdWLv+c+3kh9Jd0w9eWLQm4xQm
5xyZB3+MAWVBivC3nMDs9+WWdXoTaL0yRksdMJ4M1CIdwT00OxHud8hySHcLMdNVlZqlTpyD74cj
f5IkwPUdVeQmDYDmSGoJebYEnlkymYeHLpn4Xw9ZgUOAXBaUDlDanCbh3fKhH1+A6guhn1vNsU/D
ENXRHjwMS3tHJDTSHwOE/XdzZdk3BcFChf9svodllXVkfOxgN1vBpDzpNWTGAi+DtFLJDijo2Hu7
sYCtQsV5pxzb31JuB48Dkju7mjXFUQb5TnnVrykLx73HWfo45RXgLvBXaWHemoXFYRhH8Z7SkRwK
CtfcRnH4kQPlkpxcPaRvBImRI29CG44TfN4HDRAcQQDHXPvsOhUmjf9UQZDgjRI/3+QOXJ6bAT6E
uSqag01YsQtym91IzjRMXecOtfYQtVlI2ao7i0jnLiGJu7IHz5PwybvE5OHSrGUyQE0oHtyX+SwO
Sx5CZFMv74yFYGgaJKX+mCEb7WUn24LxBbdkv4M4MXxvC+LFPnzVfl5uZ2kBmyERINQuaar8VCf5
yRoCiObKlbv90vgYgdDrJjAj5YhkhnahmuEe7I5vrD7dXv7nS3vDCIE1hFBDP7HHOKnoCUZNzgaL
CsUfFOMiX4DwAUzodYYJkLb/dx92jm9lCeX5CYLqDy0K+WQ1ki9MgEmxJbJFqjYR+alXQHBlAjUo
7a55uCyB78h58D4EEAZt/JSnQX+S2YBih1C3dTq5mxAVuwDwrFnxez/v/xYwktnaCJgrW+M8Lp9s
DWKExZkolgO2Dj242QoOurfbJwfq3l8kXGROXCLWWLSmQDJN/U07huXKklhYcabl0VS0nQAXHzF/
pE+d07+zNjkhX/D38opb+vx5Cj8M5liEFSMzNOYGlb2oXD9Bovm3q9cMm86pss8Gzbj/6KTMmrJX
OAwDqp9Z5sOoGqzZB6d13G3jpPCRzirInRPH/3G5Q8F5K37WpLH7SUtKQGbRo1Kz/jh6mdhqjdd/
7SbiWQ9Oftc5Wh7CgfNjiUvHhndIIaaD03xHQtx5opBaQAlVEQjYJZBcsYPqAcr3wXEUY/GgRgJ8
Wc/He69EJFY9aiMWUtYPteXLm7YE4mAOMnlko0ifQtGSYxJMcE3lgt26Y4u3RAlUrdX5yV0o8JAJ
m7G81bDz3s+yH/YsZ+FXiEmJTQ844o7Lajjkaeuh1jN5uw4yL5tugDtqm9fA16RwkkfhMch2AWMd
gobtPjdsHrZdPvVHy2fBFlVhb+s5Q7531dCfCgv2p/AKlpF2hboJU3AowywHiWxoqq9VPrRvCaAT
xxrFga2G1OEeqs9AU4due66Jsy0Ahf3eRTl8ZVct7mYjonZBO1cT7G3iuUleFNqBIlG+q/C0g0n7
dC/K5NWqnZs+TKAL3HSvK6tkYZEYgTYIJKWD8pyYZe5jn8v7oSt51Ad+v5WE71IAFlaug59nSb3/
R9p+2GES0ppjkU0+2IHNVgEdGNSQX5Ib3Xbn1FMUQkMJxeJHDhCB6soVUP+nZy1aNXLXgBOF1oR7
QtyVE2iyc6M3XhE+dnb9DATZVQlstGKEYmvW0g2shpzGmgBP8pPo53kSUViu2d9+epKgASPojl01
Ob4rySmDdcatCvPizsmsNSmIpUE6B8UPU5NDNoGTekCWl0BpKE9uuon9pt74wxbe0+WF9ml8RQeM
+OqneCS7eU1OMv0B6GGEgl7E86vEVvF1I7yydhQ9BQ74hCzNXx/GASEE9odg5fG69N+NSNp1QUcb
YtuxnNsAoKyieGJqSLZNw+Qa4PyzfYgOGLu/sFXYqbo927nk/rYGsjyD1sccxl1gwQO05l9LLz0S
AtEGVDHCa5D0aNXY/SUFAbHR8D3u04be+kD3waGCT9swpfZ1Y2dynCX4KYLBUSTuaXYPSN8DmzIY
BKeHy8vq04uih5rxvys3hIJGCi488GMlwAtbYML4ticSNiWsGgH7os4Oz5thjf+0sBJMhrMzzAAq
juDcj97T0Pzg9Z+x/HVdT4wdPpHGrxhzaGzZFTuIMPO2oQOrdldBbs/3s/zFSvzw8brGjA2vqJVh
BcOqe+zdXTG9+fnzKCCS6b6s+wAsTY2x48escwDHEnashpQAVjTCVr70nlu7uxWiBMao4T8v92Zp
VozdLym8DFseVCdVoyrP3+G7tVHVmpT6Uj+M3Q95Oz8svYDGky7kE29yijyoqza9Toe7pk0BnkxV
/3y5K5/eE7GejTjQp0CXjqylcUPuGvGYAVhZBjtVAByI9IOWa/zEpU4ZO3+CfqDljxzMo+QhHOZt
Xj1AqTPSoozAFLjcl4VpMenNmcuhFMhBb3aZFcINoi+eAskqIO36YWUdLxyLJsF5ANTZ84mmsU29
8sFPAeOCVli+ErsWBskkOAMIR3XlUxKPGtbwMgSiLa4TiIaAoO+vSUktnL0mxXnik9MOJWIw87pY
ldVNkEJrAtDSm8Hxfl+eiaU2jO0OtyrNgXyGJUfZfh3hZARw6g3LOzB8tpdbWJqI8+8fbhAhHJtG
Obl2XIA/Sfv0Baj9tUTi5zpiXmjymvEwa1WHhyZKffoJquQvVI27CSjWI54jxZOTa4ip1lLtudbA
5OUOfQSyneEJmrcrJ+XSCBpBIGBBK6pusGOv7V7CedxZdNpnMrgFZDO6bgiNrU9xLRb+QIHisK0a
VsVFdZcWQD5f/vpSB4wNn5a+zhvUzWMK44TR/tWJMa5t0GemYmUJLGx3k/E8U1JYGSTf4kLlB4TF
iIKHwCxrc1UHTGIza/wwUSPUsuaq2Mgy29m4gYFHCarYn+taOIeBD2u4H8rQDRq3ODHorRYAt7TZ
GImyj2S6Et0XJsHkNecADUKRNIH0OZ6RxJZRAJdIFvxNxJqU7tIkGDu9H1ASH/NxOgGVy3eU5l/q
yaORN60lxRcOKN/Y6I0eZrxLSy/mRfBFJtWNHViAH1vpyXHdX5Wb346UrFyKlzpjnOujFaRWkGfy
VI0eajm29ZyDs183fH95wj9XV/VCk9EsZiWgAkzUyT0kh/w4Ptexehju7COcvzbBBjovG7qfbv09
P7Zx80CO1aE/+jt/d7n9pf4ZO15MIZFjAJ5xQ77b3akg30e9cnR9nk5A14z9Ln2k2EnnuBA+Tze8
R1UnYFjK4xjsWwInt+RM4re1BF6/v9WBt5IXXjgHTHZzpz0yEQBFT0HOb2VK3sYGlLWrhsukNpct
/EgFB0qsHcdDPSE5Rd7KYO2atzAZJpW5dDpJBBRST+MIYpeTsUhV49caONPL/35pZM4x4UN0QSpg
0IMvoS6gG7oDNBkEoQBvystfX/r3598/fL0A57QEZYvGPJt23TA92CFgsaAqXxd9PWPbS7Bu+sya
5pOCEjztoSzMHjpH7hpPrczu54oZXmgCSKfR19CCK1kMAsqLzp0kwox7d3aTOn8g4Va+zSRsH+wk
Cc+Gec2uLyyAKMMmhIcHHWMyo7DfuHX/SIISJE0UWWA7xYn/BU6BAHiDefZmOSgiXB7whVDu0X8H
3E9J6oUdWLREwg+scffC+sNscSyLq6y0MB5GdGg0S6lvVyTWM9i14D2CXayddzLPu8tdWFozRoho
9FSXSMcG8dQH1b70uuJo+1WBNT/WKxHcXmjDhKYWtrCcRsCMvX133pv7+aWMh2JX1lH/Pv7oHuLw
mysi8v1yhxbmxMSpTl5ppY2XU9BdRb6f4aqZ6Q40zKD9W8/Wr+saMW4JqXREDe4csDF2uvW67AZ1
wWOOLO3sOSuvmqVBM0KFneJVQyYk3mmqt6M97jwNibN6TRVqaZjOzX6IFd6YcCtoOkDaXNhVNLyo
otZL1H72APbJbJiTXx6phYhn2vjUisGiFMdrDOwouIC6eOLuVRIdXmjiUjvo+9v9bGOIhmDDNBiU
JN32zrwS7hZefiYsNdUga4PjhZefC8trSHzbxXtXSJiSfmd0TdV6aR6MDe6S3vK9cvBjSWFiyn93
4NYR66Gbfl8e/6VlZOzviTbO0PSzH9NqeoH8/h8KW4QobZKVzb0wSCaoFGR01pVu251c4twnJZgf
tf/aqP5YgmOk0nrN822hHyaOtCzhKViFhR23hdpXXgCaj2Jfu24Nv73UD2NH48o81FaawshM2Zuq
ffGBEnNCvcndMgK3auUFudSKsanrXM8EnP/2lHAw/QMF/03pPVdt+JyNSQZqa7EG9lwaL2N/t3Bv
GqUUbpy20BKxbf4GYtMBuPTd5XW1dLd0jMsAPARVDSmUsz9yBH+GtIzKYQfkfr2H/I+HV83KAl4I
ICaatKOEzO1o4XrO43bYglx4uQNLU2Gc3cmolTXAK+Dkln+b7H3wH5l6ARlsWCsHLf1xY2cr6hNX
aOhXtZbnR26gv3V9ubKO6Pkj/1PX9UITPQrPPfBsKx+sXsq7DHc8Mf0MYLX8WnDtneoR6crICid3
3szsd6pI8wsejdsql92t64BSCdl3IrdSs2fJKBhnucxBQBzOKocwfvK34PlZWyAOxUlyuSavt7Am
TURpkBbAbHUBEueM7QrQ+9qCHwV4h5dndOnz59fqhyONTnBjdqF7dmJQiNzMUAHZi4r324SAQHe5
iYU5pUaUUNAWn0eetCfR6DswwEHZSlY+vXAQmEDSek7ayq2gojTkb4JWEWUedNJ75B/Wxoeel/Yn
i8aEkaoA5k5e30HzQosvcx4U76Ivgh2cE6qNZQtUXoHGghaALfNjULRTDFIA3/cFlHUhuJHvHG8a
D6qBvgR4kdw5uTOvoXuTkmkDIqwCBzdkJ1I0NXiBFlQ17FVRwKVxP//+YWpB5k5bCm0gkI+qryRI
Tw2ALSvLZmngnX+/DQH/mlQ57PmGHJesufzd9PxBj+HDOGVrabGl/28GGx1CpFIxsLihXXsPvMIM
p3gwVC+vyoVQ9l+Q+DA6cB+qKGifUAkJZOxKyB3A9DUORSginmmoHBFyuNzS0lgZtwk7gREZhB7m
k0dBuT6/6p3SfYYA2Naa2JWvKhOWCnt5n9Qd6mvABm9Y3g6R7OhDEwRHSCSthf9PAUxeaAJTGeVz
kaQoRYc1I89d0lXWxpbCx4nv2cNNS9j0XDHo6m2acZjLqJPZlWX8/wGu1rwIJwvXVt0nKYQh2p8g
F193HTM9UuAaQFI6A8IzTv4YeU74LQtBAtbJQYP1xsHsvrwQFhb0f0+9D0vOtQV3awjFwCfL+p7b
9BdcGFa6sPRpY69LxFjAxsDpAVnltWkD8OVpZW8v/++FBWyiLsEpn+DWXU9xK6BxU4lNpl+Hjt64
4st1DRg7nYbgF+hy7E4aZrtzU210UBbgVEMQntb7y20sHHT/gWs+DD5MBmtPMQg4t7KO+77fhdq/
s4buuirBfze+D58v7YzmiOl2jPyG2EJpU//qzxy4AuIEe79wq5VgspBFNjGXaT9K2FAQyFZ2vdiG
XL06Rf0FqLhtz7MmqpBijgYYwF41aCYM0yFqcgXw1idXBAUkyprd5KTfhqBfGbX/ltAnp6uJxGxT
3QecUha7nnNTC/9Q9dZG+P63ylO3pGEbvwh3BU5zqyp+DMMMY3S1H8bfl7u3cAb8DyCzLnWSjBOD
3s9zDTh/6m89SGNOJWoj4BBdbmRh4ZnwS1jSt2Uyt27clNA46oRr3flloPaqVmvv4aV+GLvf1sMA
UpDtx4MfAuUdHEJ/awMDFzj8JvNX5mqpH+aR7/dTY8G4OnZGwNtS5xdn/LtnFWsH8kKUMZ1Qir52
y5zlSdxnw4ZAnOL8qgfGEl4rK9mhpWEyHhckZzS0qzSJoalVSRa5hTqMqFRNutuSbo2EsjROxnEP
iRaA2pzejSv17vjVXp33Jg2vurYw0xNFtT1xC+BN48BtoYhkTf22TDL6DfMwHou2H28COZDd5aW7
UD9mJgawCXM/EBIkZjsot4Gg0HMbWgvaCm51HAk0eaJqzNyHThTJjorEjyjpxA5iku6BK6dZu9x8
fu9gJkhQKQ4IMAucuPNGOkOu1GPHASJP2xJO4Qe4d0KKSnM3blXg/JLCWivZfT6VoGP8e8vVRVtC
kwnC3T4JNgMYjQDKbjQ0RC4P79Lnz79/ODOYzpqkK1HFcnQYldPN2DlREazAN5c+bsSEjONCM1f4
uM2/2/NT1cHtY2UfLX3aiARBOnAWZgFK+vD2jDp7PIUO+5IM2Vq96vNQAFWffwem6DNSjhTmIQ63
jqM/3Lg9vEitQLzT3Ft7wpwH4n+PHmYCB1Wi6qnvKyyq0sqiyRtu1LxGA136thEDiNfbjsaSjV2l
bkUJ3LVYc5f/PIgxExaYpD4yDgS4Y52B5xyNZTlAG5WXT5Mv6o3meoxS2uuVnMnCVJsoQS9jASOs
P7tg1liiJIKVfeRAy/DyDliYaBMVOBeU2hmBIQ+1kmaTwHH1doaj8A5n5nQoJeWHy+0sDZqxkeuu
TnkZ4OEy1Hlkp9+Zbg4Ze4ZJ6ka5azfMpc4Y21lkQ9XDGs6Jszwh93MagjwCHi0Ue61xr902WenM
0pwYOxtwd6hB9YDsZpN6DpL0FsmF/ZCuucwvfd7Y3V7OPVDL8Pkw+6GdH5CkjdhVPgseMy1OaC5d
sAE9yNPDYOMGYuTs1nZkFlkQhFs5IBe2nokD7JhqAHnq6lPR02e/Hu/KMV+Je0sTbOxqqOm0yP9Y
LaDkzTcBic4DpKnuqNAaYvGNvG7LmeA/Cq8ISEfhzg3JtZMNU6xQ9HuSFfvLW2Fhek3gn6PcPoTE
NM6FsZy/Q9pRV5HAOQcLwCZ9u9zGwkCZ8D88GUoIUwN2JuvqB3G0BoRCxzIjv2ufrjxNlto4//7h
8HSU9FC195DwaOeNruZtg4yb1/zwy3Z3uRdLI3X+/UMLpGfCkkyzOLDmB9efi2iW6lH6cqXouvR9
Yx/3VYo0JeGozlgMlJoOyeQiJDSqvGzNmGEBGoAr0r996EkvQ6sC+s5BXmuy3kKoGUsPSY4ahWTY
GTalvxOg9hAQOiZdRjhrBTRIBURn8UxmPWgTMtxIPCPGJy7WEAsLxW0owP77t5A36pUlRRIPk/en
kRZsqB4g5A8k3MZnDkr2xU3bsF3aETyl3SMpqztVwg3kLP+oxPa6+TWeA94MKUNA4JHiaavDMGd6
41f0F6LHlfNrhIsq51UJTtQUl67zRmFHFUF+8M4J7NfL///zVAAzYYNV60J6L/dzlDOaE2mmPWBf
CXS25V01N5htt9hVkOpe2Q0LcdVEEc5+MeQ50K/xnNi3ucPjmtOVuLpQmGGmOUqSQr2NzWFzYsRu
Di6pgRbu+FjsaCWKuz4dCx7NIiwgcNgx3kI/ztWnhil7l8AuQ2zqtrDO5npl8Cpd1TJoPPrz2Vq2
5EM0K1p8UaqVEPwL4Zu+lf1cbirFp5VItHC5MLGJDZQmQUtsQLkdHPdEBBf3gae7o9UldDuPxbzz
3KldAUMthL3/sVpJ0wHg6hqlY2D1d0Wdv49AL0XDTCGZa113wzChioTAsUjVIBG3qvoq22GDyuhd
gkz85YW71AcjKBWwe6S2hOBEARXJfUZydWxs39mlBXweSoiFXwXtYiZI0cudmQwJ0ooQtrgNGbln
fgE6Z7vywvov7f3JC8I3Asis+iQBCxBFkKG4GYbgrEV/8LwftlNCpvC2csQDZ8jy62BTzpCmD4Ld
SF+z8cZt9VMxgKTvfLfI2sPgv1T/Z3/HiDfw80nKcQjG2OqrdptK3h4HVtHHtsvSIw7gfkuqpH8N
4QNXRK7KwakWdNzbQcJvEqTXvwiIpu8cLpPtEEBAqbWI2IPKX0SDovSmStzu/fICWDj5TKwjyNbw
Us+8MebyWzLLDYNhQQnc8+WvL0QqE+3olbMA2BHCLIlUv+w2eYDK+8qUL/3xcwj4cCWwhGMFWR0g
zU67L2Oi8kjzdE968e3yX18ACDDToSWALwqeESBOKKDMBTTcYahz4IWHBFVa30MPapNJ+zTmAdRT
y7FYGbGFDWlatjTQg+69ktkxnqqnEsX8oHtkbre3rOK6W7mJgvQtm9Vz2ecQbkj3s2Knllorp8fC
MWiiH2mY9sKG6AF8e9x9B02PhL6V7pODdwu4jFEGvZzLk7M0SsalpSJQtRsH0LLgjTCerDIdbtAl
/1gDWPAISmm20qGlRWaGlTkoZU+hvpSXoob3hlA7D34du8Bi6rqrj6msCZhRm8EmQaMk2UZ+yw4U
vimju+ZCttADE7s4gNSbiGJSJ99/TtKvXbLPUQ28PAtL3z4vgw9b0JmFy2H4DSJ6mJNtU6cwXeHO
PUlyf2WeF85zU1PTDViRJFOhT0zAtgKSLHOdRhbCoG+9zPTtcjeWGjkvsg/dKJDhUNC3ACS7re5t
ARMXJFZZNLfQc/btNBZ+vTLXS0lcU2Qz8FJWuUnYnbxeVFEWzHEt8qMLHf1INcXvMQ/3dRhuLCH2
GXcPOghnlHqsbmU4lybsHKY/9BSa585kTxU/wZEpPWaQr99CpZv8HHpqXxnATFBjFYKIzwpAHTxW
OREPu+dOdi+wjtvpcU24ZWnGjO3Pp3AUYHAgscC/95PYAAEMjyWyKaQVueEavXDh8HKNzZ/obCbM
H+uTgvrWBI1x4YXPl5fc0kQY9wPZERs2sOjAkDuv7Wz9AFLm/RxdLn9+4Z//D6jRcaA7JEN9Ajs2
v01GH6lbb7jKIdlj/wNl5EBuVbrVJ7sNHskEWfDGb2LtQQL+8t//D0nwyfXJlMUsyrSbqMKOTHwo
i5Bx7u/BAJI7TcsqpvPQ3kL+vjuIAP5WZIJh2wBx7n1BqnETOrSPHMcf3ko2gxo8OM5BeYo+jKmY
jpf/38LsmXKaE5vSGryKMGb0i3K+quDdcq5bGM65yQ871J88bwSBqwenGc4p1njsZL8V4cqdZmld
GPu/J4Hn5EyGsWgfAbPZplD3vjwkCye/iXJ0fK0UIVgTQfbUIDnB7XLblzPAVQ+MtQDu0ZUQtgAC
A5f83xFy1QRWiAKest90O3lTPqUn/WJvqy3fZ3sd+VuIqd1AcuDFvcXV5gDfou3lLi7NuhEOOEwg
4OhZFqdgCLcsVQd42+2SJru5/PmluTFCQl8V8DWCshlsju9E9kqnX1d91wQt8pZWNU5RdULW41Wk
BEDz9CqkCzPlL4spE9KxAfmDPuWNreYXpvOrbHTxCD2H/g8bQdqME9ijATHXfGEIM/7PJrkpnZXB
XphLE6wI6Joaax//nLZ7VbHIh9noqlPqwl4wYYp4/w9aQVXnBB8ouS26qdxlHv09Z9S5hXWN99up
u2oHLq6z8rheuA1TY1tTWHHagoFTJqd9MO/bCb4LO3Fllpo6/84EhQZRJlmrYKUxb7vpAJ/yjc1f
L6/Opb9u7GZNEzzaodB5SjU8ySxev9hJ+iK7cj9AamztPDnvoU/OExNg2M2F1QQ2BiiBG1e3haam
Qj1i392qbl9nt6m9EpyWlpW5h+GMkLc2CGwMUIac082sVJTCEvLyYC1ce0xgoQCPY4BaSxvDIm1X
dLD20dUhzN0dh89ky69DyUDf8t8JJ6VjT9yGA3fghK/eQG94kqaR9vyVQLqwP0z8YJ8y0dhl0MRq
KvIqKvPaepwmaf3NqTNnW88uyeNYW3UCiyPYhlweu4XwagILm3yqgYewgxvkSiFj/1Bkb5c/vLCC
TSThxFXXKs9t4l7nG8QVPIHcDY69OVzZIguLylRxbLugCOBT08a8vWnmr0i+Ro5cO9SWhsXY3L2m
PiR1aBN3ffMAu7aX1q+fLg/M0jQbW3viWeDYHP+76dgJOg33yRAiP/x/nF3XcqQ6u30iVRGEBLeE
To5jjz3hhhpPABGEiEJ6+rN6X83PmXZX+Wpq7ypDA9KnL6ywRDvhlMe+Xp8nWl5pY17aGZuzeSmV
wKCfDKcS2DgUOLGA5Ky/tPFiEVCq7P0nuvSyNtu7KisiLXrjp2Euv/GqPnKMeq/EqAtfeQsmVMph
M1UuvrIdYSoWmQZCHcWY8kGIKz//wkvaIggr4AUrWLQgfPAONEwZPpLIfXRddjstsIgch2tn94X3
tEUSunrtO88PhlNk50M1h048uZZ98EWd9+FfiQFtWJ2jjOXHYfZ+KNO85MPwFrHiSlP/0nc4//+/
Lq/ZWjcTt/zo9Lt+eRMW5j9XlRMufYHzC/vr4sSBdac30OGEckUeJHyiDr31QpH4K7yPdoaepZ5W
I6DXbmEi7C4Cg7cy17cT/FW/O1C2PaE325BYVnB8DIPQ+dSHvkxgz6kPeqX+J9q2xU1Yk+5noMxa
nLXpIMjYTz7cjey4znC6KwSIeh0cC2Gwlhfx0KgBkzBqEt+68lC7HhTAB7caD3p0xG9IeaFd0NHq
a1cKeC7PsvGauF9bN+XwDjoYh417kQ8UhqaViWCVrc1PHq2+CwtFAO3L0GVH1gX1HrY9pImVGPVL
W1CbSjbxbAlV96yVuz4CsdtmkVYkZUU7JDXXdeKr0Z4k6advRVlpnAx5GK8ARcDRaxjVC1NemdIR
zqkTh9UXdRm9Ek8uxC5nExZd08JP0sER1fljnbTClTDrLe7saF4be7YRtbdwbLqSRl9aFZtAmYdt
k3uBM56EpiNMeMlD06JHR9z+Flz+e6HaKy3zS3W1sw2TpnasVBM/tg38ziGfwASw+5130Gxgn9DY
HD8BA9xC/0bB9bDlDoDG6+rdFC0FJK4LJCiR+VlXRA/NfqkHdisnCJm0NNBXfuKl0LEJsbQtbNMA
PX+acw8rqnCcgzr7wb4fwP/9pvkWsYnrIuFQvjpFBv0oL1/glumWsDrTTg92rwvXh0NLWb//2O3O
q+uv7c44hb3HCk/XzitUhn3TfIZr13oyJYPDucPlp3JZIZr6sbudH/qvuzkLvMLhnVadwsm/Hd3y
eymMhBtX+bTC0RWOveG1BPHfH4lvsZiThVVNDpdxAOy1Sst8Xm+hXHVtCVz6SJsI3HswFDWSKkiK
O/QAYSmxl7np3lRjpq+grU+7JVLX1FkuPcomIg9Qfc4lzKZPYaP8LKcigHs2FMnf/yT/Pkz4VtHR
p2Md+BAYP4VODb3X4mj96gjad/qxy28CBxpfUwtP5+rURoY9rOCb/IHP4HjDHR5+CAHFt8jMuiwt
nAG95lQYJvYcmnvAi+XznhXeNVWOSy9ps+VFZLSED05zMtIbwCHWXnkENye8DxH4r8TzC595i9Q0
I4RNOVvaU9jlMtOMD1nFyTV7iwtPsEVm9oFbUEAn5WmcIJENJCucoCqPHvvRmg81LKDU9b+bGx5L
A3V6q05WB/tVz3Uyz1YBchpeCx+XXtEmr4LRNEYf1RQcee9BuN6Dx7XSXnclrfp3lcTDzaaesQ2W
AB2uE8wjYyl3LBhiWB0BPP/+Vrh0/c0+Rn7TDPmgipMT3BTDrbfArwxOV51+/dj1NwkBgXTzjDsU
pxECuS3gt3b4whAt9kg/5K27yFJn79/pQvjb4jJHBZSYdVGROW57Qt70iNHUC12GI2zM9m7eRVeO
i0uLdpMLzG0+VxPIlth2XO0ruJ6DhiXcnS+a4mPBI9zs7Ak2m1x7zXQiyAxBsR+lzqICLkCmG7yv
77+u/8rg/9/b4VuM5qgXjxoodYOyFO5gnA76b38Dhe4st/3BlCfYNT8OyKgZfxlF/aRzuxPz89xc
Eyu78L22IE4OCL6/ahRuFYRo3jpppodc6Rk+69WUllHPXsMuqK7JCF5Y51s451oPlslc82NtzIFN
6tYp/U+ByjOm5e79NxohpPzrhZ5v/VceEYKIBcdqvz+ZHgqR6JVpMZ1GOv6qq/AxiCZkf8ufvqBX
dtaFuMM3kcF1etE6M7pNzJTy3lesfGKBDZ/ef5hL72sTF9oVbb8Z58vJGWZQcOlyhJnBjexcjIvK
4tpBfOmVbaKDC839Ma8DeYLfaZEtpoUDdjCQWMPp6y5wpv5+GWSVFWe7diB4qmsA63+bcAELvskA
FmeeXDhSqxNayuuDHcNlgE/wolgcLN66b3yo5DelO9/rPgjiVizdncjL4hcpweFJRidwQOQuRPNp
Ip3+gfrDw/xk9ti1k/ECqRCWv/+7mFwBJ0AFANtp7bzlK6D/7m1QwWQ8LoQlKp68CZWVs7ATHUd9
T5xBpg6dwh1WgPwUEtc8c2X1xw4JvolHbWuaCG4BxSnojz0w+8OXamniPPj+obW2BYGKwYFQNOuK
U8TXjNrPy1ruXfNSuG/vX//CTtnCPsGoqpdKy+K01t8hrRQv+mPiNHwL+uwDqBP4eulO8MTIiBqy
JZAHv/XSj/3wTUTB5DaitszbkxpCWEYsFTkERXStK3chAG9hmKpihRyjvjix7hezYUqi5uCEe78S
97J+fP8JLhyWWxSmYsMStjM+rYulW0OQjuZH4Xys98fZJnzIsOas1JG6GXS104OMMSpC5H3+2G/f
xIjeb4exhxnayRb2e1NDIDnsnT3JAaL/2A02e5wys/KOQlu69dm+rQD9t2w/D/bK6rn0fTe7FlR9
QTra9jfDkpi7wUtEBSjvgX+MJMq3CMjcRp6Aj3Z/A35lInLARomTUAyt3387F3btFgIZ2gKhbgGH
x2Lp2C5Py7D84KXPb+yvk7quCCG1RroTuI0bL4XV6HebKxn7pd+92bShtKHfDFbdhJTGVasysIU+
luJuMY6zXS2gNT70NbsHBbkz4BA5WqI/6FVk2gUALlwZ/vfVSCfvNbze8yMahUMFKIJbHFafdkM8
RyvA64vt+WPghFMY60HUd531lmOtI/1kKAttOhkoP9uyJTe0JDYL2Sx/UbcAEpfzNZYgEsflqK+p
UVwgYQCF8b8/NwrmufVYkx+N69IDOGWsjmnT+k+OWzaQYSDeyc8XksBTzx5J1+vEeGzZdU2/vg4D
gBcZmIHLF+HM9gWme9cC94Wwt9WHLAffhzjg0t/0XgTH1XK8abW5hWjklcjxn0/wP3LNrTzk6MsZ
he3Ij4rUa4z0DIy9Il9v3TFqHmtgoj+VLaTkYxhEi4Ps2iZlnjC3cGfX7m4xmj44HLimtSTuwR06
6My3Mrrhga5TAM3X20Cy9VkWrb6fyq74rWG7VsddpNt7WTjTkOSgEN35ytM7LyQV9KRQZyc6jDob
r6oOD0FezVkxTehuV15Q7Ve5YO3MqnjoqPCPgwQmZOc2S32MGsC48TtJfqWwuZC5bnGhbgS603iu
ZYZeBqlWwzEIO5OapdcxnI2udV8uRNctPrSdJ6cyDqJrnz9PRZXS/HdXPVEiYMX39H4EvLCKtoqW
dlwKmbMSYcqv7lk07uux+szC9WNn8xYjWvNiJKyq+htSPC3jGmuoNi3rx1LGreN6PXE2YqIfHaFY
6uwp68RnyN8hTiGiey/G+NOVz33pO5xf3l+xXGEMVxUEsp8KlfJYfF5HfUN8LLsKcpbeNTL0pYJh
K2cJq0YjRGjDo/Br2SQCgLMdaQqVtHyRSVBP6gbovvXrvBrHxi6aBL+EH4iYmMEkAPh2d3CSCFNV
Ay86Qx89GwPyIUfBgG+Ro73nqch4gL4XgNcdh0A7sXQYcKNizU+hCa5p1J/b7/8IOltdzFxaWUCB
F1yRaMZ7YPdQ+/rs19Nt4+SJ0uyuNIRciXCX1v4mNwKs1sFAEUTkce4SUAriEhRJVftXLn9p1Wxy
I8fD4DD0Ku9Ucbtn1t9ZE+1HOQHlAO0U5l/JBS48xRZPWjuFmOjYBSe59jE1YSw5NBKbazHo0uXP
H+qvta+bnDQujaD7LKD7LJ5x/MUGoiDvh58LgXQLJqWtOyjWwZNmHH8O3r3H9xiDJUXx7f3LX/gE
WzAoVHlWTK1yuHeEU2YpZDjodyCd02H+aczHSAJ8CwstagmixtQhSq9iJ3JxFIQBh9hd6S677n+z
+X9siq0c5jD3upjhZXqsCfG+EtjZZR6JyLFal2JfKBj56GHqsgoydjtnwoAXlqkB1pns252jR3Mz
uJG5JxGFjYWYcHDXg4Hp27LamyWIqsd2dJ0dcesphTKayBZW8G9Bzed7uPFBxaolzl0JnOLT6gE1
yha/S/ra0ycvEHQ3TB7morJ5qP3JTam3QORRGXQuTF4eRrQWE2hX84zBN6+CimfDPQj1Uvd3G9Xm
52w5DOKRP8STncrEiKl/UG2oUhgVcT9pajs7Kd7v8nlhi/dI3KH+nEP93UU60pnvFOjpB1h2zjxF
n0Qe0XvjJ7H25sfUUtjclqHzJj3hxLCkWHa5v/LfjmfrPSYyjQPDT6kOEZ+KA/xl3Z3XeO3RwQQ9
mYCdTCjG2148152912UkM4O56nM4RWCHGdonduQdkj0AnWdG1ntWWf5GjRkSiAfOu95nYxZaMmOQ
DufKGEI3zmeC6P6LsBLq1EzXd6Bp2m8QvBuOIZGAd4xSODD74LmLXzpVBaIRRFW7eegfy57nKbCi
85xCxyC/L42I8ILd6sk0PuzcR1h6xWLi1QPvFP8+wubjjgfN8L331ZC4Ua0PUYQMFbnX+GbDcvnp
RU279yB/nvbQnPwMD7uzR24RpZNl/d3aTcHjebyU4P23+yjS/kuJeiMb4Fw6piCUd3t4hxVYTXAA
cFMoUMyxM/M8WwlU59oqtMkYrioO3UjtejQtEsj5OS8+LOZi3Yv8PpdFkQwuYRkk6qPEcVr5tWKR
SLyB8NcSiypdzSzu1xCIxhRc5mWvwVg9zQOd78PFXyE551PMo7izN1Ph3UzSNWmQd3McTt5wGNco
gHskoyRP256WP2bYsiYSUiNfFfPLWIxjuA/g7HUMxkFmvaheJTjlr6vEn4VyRiIh2keaVxKX51Mc
BobEQ0H8OyS+IKrO68MyVAYimhNcaYfaLjEJiv4WIKHiUzS0a2qn6Lum4WNUz294C9NJt0NxXjv+
ofV8stN9S14D+Mw8dBxBe4hkHnPs5ReswPJWEnhBxUtNoFXChXZk6rUAO4iRzzFlbfCsVh3dC0xI
b8aiLm4oW8psGgQ6Zh546ePSAgbtDTBJdeYymz0Yw1a4xWuluX+zssjATtwj+rsM5/YWPvPzl7yP
oiOw8yGyTFHtQpB0v0xqjO4X38+TqhXFw6hlj172PGP2D6mTaGZybyNgNB3mwbkaFN79WkPjU1hX
x6aX/KGpfVCSyaraV7csyDMnFAA8J8ptswMThT3ohdPYH+f1Kzmn/JwP/v06uMvJTF2T9lheN2ME
qs8q3W5HZ1omcwedqHBcWULWpd4tlRizZpkLFbs5GAe1rsQe1sfT3vShyWajvYeibNs/vszLBJrC
AbTb8XzDhExJr6HcefUKwGaoxwcIQHox7Uto4ROp9ky5JgsDOCxG0tV76ssma6MeIgABAlqdhw6o
Zr1KJES2j4YH0DdfnTAt1oLsfYwXU6412a+2Lw9wDhjekAqAfO215tsIJ75vOqzmJ6egEIwaK3kb
OcvZTq6ugTTpAEpu3C+og6dHHo3rPic0d2IqjZNOfiFuIKhbxtRd8iT3pjCxgxvGeRP+GWoT/nAF
9G64cstdSdGvgrhZtPfW6qAjCiHtAFQqf7AP67khxAPYW5dzD/Mv2oX7sh+HPVn5AGRJDRwPk19K
AqJQWSwyhVwUNnSbQwYDEe8XUEJFjJ8xw8vT47dz584usI+hebHUND/A/3RS4ztNEvY9TYni404y
JY6DHfojjqLxQPO+kPHa530fDyMLn6K8Dn93fqATWPh5P5wOit+ygXdY4BO6K3wL6yrpL7EYBndf
w6o+yUXofK6HrgdqaoS7ACUKZmlRdQ4rNADIKcgPuiUeImpDv07TUu1mNQXfZu3RTC3T8lKXef4q
F7c75iVeA5Ss/B1UicgYq7lDzIEN7BKMLIU8HcwLhF+lnsZZ2ntul1i7upj3um1aQsIgrryxSDUV
gEpLo+O6lrf5WZ/Nlu5DVbXyUEBuBYdf6e+70UWgqoyBJ2/x0/Nz8EioVpkZBw9BNgL/0yH4y3nW
kNd2nUfsGxN3QdAk4B23z8VsGPZp+2UIy68eCUFTG6t2L6dygI4V7eLBJy6E/W3zazCt3k9OMcZV
w3/1uizisOnWRLmjcwYZ9beQdajjsvIg7uTUQZyLGiG8W+dYlsJ98jr6E5XbY6H6w2zzGQ1EVaVO
gCYIADJAo4XGO0IwTuyJEyzp0KFUYaouMgPf3MyDP3UMd0RItzsLiqUZxbvBsPapwqxsRwsnPDdL
dFrUq8V5EI3YSAWcYSXbr5Hn3LEBUUH4454Z5d/MvH6OSG3vB9TyWdWCn+3VdRGDBzUkHZm+6nZu
k2mdHsv8PAjuOICafvgZDtkqi0L/R7S0r1U37GlP3+RagPk6M5y8fqGRItjfKJ+QQpPwCziZiL4l
hvhsWlhc2nHK2ppHkI6QwxHlyFs9lb+CZW0hIomN5grPy4rc/1P7+hOP+LNXRfxAG34stHcXuh5O
oRo0j6HFL0I+89pBA/aQN7176CK8IaB8ZTI3MMbsPYItU5/939D6fGk88gVqglNsCsh9DoDaJDWD
bmxpl7PvPRo/ix2/68l8xYDdTyYckhmbIp5UTDwUhEEIjH1bl/DL6qmvLoN9SB4sJhOtQQg0VnSx
2zu/ezaWKfPZ5xzan7sIofde0TX6UTMo2bkdUTu+sEehG2wu2j8xln+tS1+ltIDhDyUzbocotcsp
HZNBB29R4HT7moe/ALcQ6KuqNvbG8SHyqAA6ctFAPka/jI+liIjTxjliPxI6jacEcTieaniQruu8
xnndc1AsRRAHMngUrfh9nrHEhNfjYe1XN0UL9F551Zz6pILt7hCi/QdXgliUojtiR9QPJVHu3q0F
zJfd8k9j8j9hVbBYRi4OtUUvKJTtBFNs/gI++SFUrI2pzb/QpXkGhMCJVwdixAFOn8Rz6z7Dkvuh
5iZPGV9sBtTkUwlf+lS7OU+icZ5ilK2/e3Rnk7IwyHThVZ0IxSD3v0ZzvChN03WowbbulldFHZ25
81gllUDKQsq6PyBeIBeuvD8BWKAncHW/tWvh7OpVWbS91w7tx/y1dcI25nqARxwpXoyDe89oFYF3
O4kEsxDA3B1HpwvLq9T1lhmMkOE7mz2U7H1uY0DW74pmnQESDJcMP5jj54AFjsbVj9XPHzGrn+LB
rs/U529kgPQyhYx1NjtIkkODUlmDixuvDeDJUFDD3MgZk0ZEU8xExRIdwdfMdCuBRLx9I7ad4aPm
TlDTUT3Sa/EHqHMNUmLxo/NIgNt7eewttkpArzaxMuOa8Rx8bssi6PzkwTc/cNqEGBx9BvEmW0dU
EMJBayR3++53KaICVnmBc4sYrA8eDo6dciueRpX3PAZLn4rZCghLTvp3pwH1A2c/WtIclMVd0Tbj
Zw0Hv04paKHDQjwFjNKCOjl/CYW9r5piikWPDnQ/++S5haTBsyY1eR5B+k9EQ3NQ6cJnTmE8yxvo
7VjXiF05kqMtAu829/1PVd2JndJhAdNLaXfwK212Oprw7DM5COv78ViNb33ZDSl8p54xL2MZdatP
Flqvid9Od0WLdAftcu9YcOBm8mV57RvXjddq+S4WM8dkHl38bR7dOHCOTQIzfA8pXLa76bHu6gdb
WR9l14TwHxSfpBznFE32Fu30/C0sOcM5wIa0Lyqch6iUknokL6Enn726xIEzY/9BJKPL1lkGMYTz
oHzUjm9IcxrYsq08bnTzptR4v7aADhW5U2YOGeROTDk9+GQqUhJ2z2NX36wQPU8xapRJGWiDFv6I
FHEgt6IMMdWEMZkvcrJTw/pgxnpOSO422PTjeIh6t9iNSPWAHdEIt3KtEsCtVBJM7d0AYtJOWvdm
9v3yGMDkMimCYs7o2P6KrCph0hqA1lBXHqKiK3dLAfsBlDPATQxdHitVL4nUBr710lKEIBz7xHNu
VSTbbA3bNYMukDryPK/3OKNFWq4MgcQCrz0K/yuxWMnFEuABoK4QcynXmPVIX8D3AmBV16iHaf5j
zeWjnTqV5SCY7zzfPFTAkifkrNtKCQDjTBPx6C0BwFfcDw/FVOFg0sF3eAyBvs9Gk0yzu+zVgh/U
LiU/lb5vd8HY9knTzuHe8GqKXeo3KSEcaOzehwN5+3Xq1iieOw/hALXqXFKA04J+SFs032NXoQAb
2y5MXIxO9ly6U7L24d0sOhZb1hSwFo8w6CwRNGvp7+Dc3iRzqOFKCzG3ZIR9/Cfajd/4MowPspvF
t0a01T7IJU3Kumsf0bNYEqghNs/dQsH6RZ4XLx0ZUq9f/Uy1xqaNC9iiUZwel6qGfIen52ys8jWb
QxNlzIAM4YzPbT0gtgYSCijmsYHlTzzNoKMZ5BxH7ixfte2ewxW+rHoZnMdWTQMOdIVFMpAhLptm
zeR4HmpLtTz5JXhraiQ4JOHenDQ5Ur6aou9BR0v2plN9zNSovwHfDDC+Fji3kM1js7VV7ATciTtI
m+19F8pgJje7yWhz41XFL/jN6mw6f16ZT/VdBfD9K0Vb6KhQf8VuJVSmq3WADvWMETUEHyLKRBpA
lVp31IsBe+k/Ea2qZ0dz8Atm59lYXaW5QvLt18BiiCEksSAG2rVlNcTC8CUOFQ5GKWC9wdz6rVqr
b8z3Z8gBu/xlGfTjMMBtSQHsn2G3vbazS5HkoBkB+UgaN1WHC04YlUNa7IsNlU1tqcvY4aLdQWHB
u3W1w2Nf9mWK6YwsEri2F92hCQNCAWNpMFBRIocpVTuGRVKo0EWtSd1nsU7+o/aNvW3U6j1Ujp7u
WNnhkEUFK3vUpxyLzpk6yBet/uossAMh64tYuPjqMNMeKrnIXWtdce8MgJxKBXPivSDOF+4o7K8a
boJr2PiJXFmzD32ULaYmOgFovn6Arbi6lSuENEhgocbrTc2+wWmyq9aa7UUYQAW31N3ed7wgc6CR
lS4VH+4jkJZRtzVUxo1pMMHGmHEHBRY/nZlGpEMSsQuH88GG8VMYL6LkewUazSc9OX7KqhEWF8A3
LnFjveqGtNJ/GCfY+A7A+p5yBIgjutdOgjL5fBaTKV3aqT5wUqC0ZBZlzGjam8qo+gtp6hx7XwCE
WQq2yzkd4M+NmSfEIMtD2/pqH5jZ7uDYtuxpVKKxBgfkMQ5DuiRe0fgpDihIHQtHPYXlgCMUJlny
deVSoA8j7G3oNuG9RWqUFWqpk74ayxPmlhH85o1/AsezR3lbdF9w/ugE/MIV0WAoyx+r17iYq4XV
Qx71er8aT5wWeW41Kz2yeIJw66H3xXRkQW/KuOZLf2dlIz9RGXWp9EL25CKxuxXBWsfuzAKNxC6o
7z3i+fjvajotM8pjExTu7wq+cZ8qgoYVC8/NljWkuwDbMhNOxBGYBBE7NlXht1zkZo9A3qakRrOK
qrBEFmblyQAo2SRLRVWQtMuUp7SDs/L7PeUL2kN8S6cHQIpHy1nli7fRfV7CoI/fE6RtYbU+Sv2r
iMyfIlxeZfX6/g0vdeC9/+3AL7NBCs5nYCD0hMyph5S122BMTtum3L9/i0tt+M0kZKkNi4omx3xJ
8J1EGzDnbYrAiC7Ol/fvcOkhNsOQUZzNQs+wAiueMN3XBUz5ruksX0BDbFn0vo6QP82A6MjSeSi9
Yd969RVs+oUXs2XRz305rbBMVyD+P/jBg/CCmAxrMrTX6M8X3suWSl+PA8pM66qbTt0T5qO5hxbU
Nb/hSxc/P9Vfsxvew0BDRFipbosio6v3HEK+Lvn9/ie9MFzZUukrp3ADDMGjI4xH5Zehj0hqoB3/
PII3RuIWzQRUexOXH5tzbYn0hewazAAE8MPkSzWvKa1anIM/33+WS29qg/GwxkZqNo2FamMTh7lK
9PI86A/CjP6Ty/jrOyxRs0a8L3pohlXPgpG7wLNXRtOXfvhm53YLOm65T85OY7bKrB+6sfKG+mFg
6GV+7N1stm5BRetFuaduCFTMKyRk+EeKX+9f/MLe3dLmi1Dlhobw9Jb5j1YzZJcfnO5umfLcRmhV
OyXE2vopSHoP8yQUVJ/yjn4MQb+lynOPuOPYG3tqEJYDFNZE21jwa+PjC1/2P5TAX4tG6EC2yuu9
kwYbcCavtPixwgvvY6/9fNO/Lh4WcqJkwVQ3wqQq5kPw4EIzJ3n/4heC5n9sgL8urke0LaEvtZ78
8G2xdeqBiG2HAU3F6EpYvvRuNts1cj3gxyAsd4JB5KFlNGUTvVPRNT+HC0Kr/D+JsL+eoO7nnNTR
kB8nTmEBjKLuyV+Vp+Lcgroi+kyga3RDVwKZdBk0f+COAodTdpiNfaTLUz9G7gE+I+wFsxPnM9AU
FnBzp32ZTDTcixaUAKkqeyUwXoBMbB17tIQeC0E2d2JeBxPuht/Iyt43M/myEv+lAh82ztX80W21
iQaYy7g9j6oFo7hwjvMx/16U9VdVhFfSqwunypZrz1qpwXmxUOeU5e1ShiNsb8UTEIlN7K7O71FN
V17bhTW0ZdwXi1KoHuDAWoX+jZ/r5zIqTtRrP7+/CS58lS3PfmpnNJomOE1RbXYKZafWOFXc556y
rHae82tqOf+BAP4BDtia8zgdaswKfb3TYGWdYG7D0X7pfUxAeG7TqiSAQ3rTvD4ZpI5ZVLdzGs0L
JPrI2O5A/c9RiKBHbmnlpKWlpUn41GH+Te2wP2PDXnnYuXfdVNJjhzX+h/WyPohydO9IW5i7diBl
E/stmR6mqmFvLHf4iytG80NheLsmIKZELzrky77zRPSzsL73QWzz1jHIzJBYqQNiT365OOlahAEm
Ct14QDO6u5IYX1ok52Prr0AQhfM8tmu7nLpoNgmjywhBy6lGxd1fc2y7dItNLDOe7Rsw7uZTzqOs
z4s+y1u+721z7SC5tBI39cO4cBUUVUjAgBT6e2hUtA9YqN8if5o/zStQBEFJIpUsaiqvZCX/6Q/9
a1Fu0hJ3QUrug8xyk5/nDUlh+7HMdFCZP2FvW53kbJJ/4HhZ8Lio3Pob1u65KOjU5xkT0QMr3RDK
cNxBtxJ6+z36EHT4LSYxH0Ignz9pEek7j1bjN8+0QFqEPf05M25/wt4JjdX3d/CF1MTZRLrVZy10
P/oZqh8Bg58blw+u215TRfn3Z2dbujtQynVUltQ5hZWcsw7JZ1ZG5MSa6soZeYHew7amREXR8NDw
3MCur7ovxANktm082jqTOTbKQDMK7Inr2TtvgGPPDM5n9MNR1zwQ/x3H2daLaGwVWhkYcZy0nTB+
hqDB0MUtRvmw6sZS+/H+N7r0FjcVTuCarovM7J0mDyewZrGDfwm/hkb89xJg0fm2f21/PjdtgCG8
d+Kum84EzYfRv2YKfenam9BSjfmklUb6iKH7M+vRcFPXMHv/TsDYltruzH5TUGelJ95+H+n/cXYm
TXLy6Bb+RUQAAoS2CTnWXLbLZW8I22UjIUASgxh+/T3ZK39cU0TUoqOjqx2QgMZX5zwHdV7v98Ra
eHo/tqHBSeR/30tZ0DjvBW7QuSPfZUaeim7a0Oyt/fjF0DF2DqGTB04XzLs7XXxrxX1M33qy0WLW
XvuiVw8dolWc3vMvjXSPCMf6JUrysQkpWjrZJaaLQVhcuy6hB5oElBI/Sb9lBFt5MUsnO6RyzlSx
0If5OOsOkuMwl1W+fUCsXbivBEjCG5uDlU619LOPiG0ZdYEo3xDAprp+6snvEoTo93vsyvuPFz2W
jdQHyqb0LxNOc1CS3HX80/tXXvvZi86a1Y4POnsL6TDUfnunjX6E0C2ALUA3FgMrlb8oXnRZGwey
aeE1uCgchFnEMXyHwiS/degQlTjNyutnFjpA2JVFE15XWvx5iKC+eP/xVjD6yPf4b6dDkbssnVDZ
S4wciLtyquSwiyYbHSY+9H8sMSrt/Lp7rqUmr9kcTV/Doon2Y2Dlpa9ofOq90CJGgAV71CBkQjkO
XHPqSAhXK/L2/q9ca6SLkUEU0B1Z2mMzgjDPPY46sJTxwnnXz8WQcIiJv7x/n38vaqJ4MUrgqH9G
aMVgL2MmIWV7FZ6T4L+6/BuN3P3IWPqx+yyGC5yrVnweVXuxHnaCOh5es3567lj3PA04VHIMMn3n
cAsiuNI5ln55KCKifnb95pIHhDx09qoFmUv96/1nWfk2Sze8jbiPbGC3v9A23BWAfnnioRijtPH6
jbe1MukvHfBVAxOvzDJz4ZHmWMMS/5MHX+xJXeMIJx+l/4qMdmOiWOnvdDGSKLC4vKBvOoTfFo+U
d3dQG+Psv/1YS15631snhNyuDfuLhIDrc8WsTmftO/eTgWI4EsPHymvgDv23W+MErEKWWNQgB7Po
j1NDVJpfLT49VXRjJfu/UsD/X45Hy3gjHiGYpC8Ax4P88hfXWTIY9zDgnI30/q8Z1YGdO+NwDTpb
vjOV3+0LoOM/2CYWI0IIDph188ZebEGeJpAe9Kj0qW9KUDglNNxwYh/eb99r4zNdDApmrgNs2FAJ
6eQEC0wW0qTLxze4I26cmBwAHglP4+xcSBj/6kj98v5tGT7Uv17uYojwjACRAeEsYDvN8LLVBX/s
1EwT2BanWz6BWAXhY/MHiWLNZxzosY2PujICLh3t1uTYm3Z5cxFOr1NVyXqn6uDR1OpCAgHqnpCp
ZHbDhbDS2Zb+9oLZ0oNLACQISJMZqlmBgJBgyFMiidzC3Kw90nVY+Wu5PfRGonCAAQqa/nMDX2ui
RAPpUFY+Z6H7cwzZ8xz3G4WmtSdaDB9TFVTWKwjoE9L8gEnxToEqqCCo/NhCZ2l9L7qhwEFCBs26
K6Dymx/nUv1+v8Wt/fTFkAFtOM6FmQUE1tZPPi1xLl3Uz6GI/nzs+ouVhi4RWVxL/PTWezIRwtC+
VeXn9y99fbv/6CzLrCECnY0dJij5AZUKH0bqTK/acyps3GV3gtDd21gtrcxEy8yhvBssqVuAqwob
q0M+FfLXhEqtmzAf6uqoiMeb2eu21mZrH2QxBJApz7gwLj2j4HdAnMIhzLpj5WyFHaxEU4D6+t+O
geVyEMsWULfCYCDNZTAf6aS6pJpt9gB+uHiwCg4wREMj8Nfa8aZ1WHPELoofTDzSj43kS7f85HpD
UPmgEkWTWx8DCG/2bjQOX0TRF7d5kwUX15mGw/sNZa18ES4GAwCpvCK2OjyPzNwXRZ3C3rSXosMp
jknjSZ0ht0ngwEnB333MGxJDC+ylU5VtjK8r33QZMYQQDr+mowLrKQ78g6vn8MjDTiZ+wb2n959x
7RbXv/813oluoMDpuCVSTJDLdtUEI9OkBimfUZ187BaLoYLmgmlvHiowGyHW8SJTwFIEpUpMq2Kj
WaxNu0uDfBB3luYQ0pxJM7414xju3GG4l5X4CdHjDyREHKSEg2tmb4UTDBvD6+pdF+sKp/Dz1kfi
4UXUxU+HuPeDDh/8vth1oalStIdvimWpP8HlACfa+29zZfRaWuLtHKoIdcACbSJ8IBMK313GkBAJ
19UOYqYtqsbabRbDSeBCJyswekGlOZ0E6X+OpnthpPqEQLT9+0+yMj4ureXISa28tqLq0o70HvSL
P56X8bQDtgLsBEmTyY2njaH42tT+MeQvLeYo0xcxyLf1ZfQq72wz0yCvOqg3Wt/a1RfDBGSFMwit
jkJEJowBY8yznSJcf3n/Na1d/fqF/uqhucnHvsIe+9wz9qAncaOMeXz/0isfeRk3pDkH2UdToDSR
Sb8rhjmEKhbixzDSP7I4PnzsLtcH++sBRFtEVCDM5iKMZxPq5jLJHWlTyHF9ZH5t9sa1F7VYMvSe
yQeoBoFZpB1MFHEk6RP2zXEK8Tcsk64wu0kSCGpVPx5z6elda2An0GNk0tBeyYxjiHxaVvQbx3tr
r3cxPIRkiKR1QAUqswi6a7hV3PGsnAcQtDZGoJXRexlBBDlyOYwTkE/M+11mT0y9eMHG2nRlIfw/
JMdfX81vUMwbaFtfSmmyZwQbZ3uL+fBGQisJuW8JNaVxRnaeY2U36qIrT7O0kdssoJzKrLzwIYx2
sQKLg4YhEtWm9P2WuHaD67P+9Ux1Y1U7B2Dxw5UGEJR13xriIcO23DpxWLvBciToWuZXnYvogtLm
MN8VcdKQkexCzjba1NodFqOB67cQYiusuzvWvOSU/Mir4qmCOnxjsl7pROR6379ekRAovXJdAFfI
G/Eo/Vju+xp12Pc/wMqQv3SRR0MmPYe0zSXIjYW233mxtDoE80B3BUTfYxtvMLNXut5SIMnHpmxY
31QwiFcPzhi3t00UY2kzVD/ybnQ2xs+Vbfcya2iOYP0UJZUX7rrhbdaMTpWMDR+/ugDtpH4ft3/A
XyoTI+YZ7g6cI26s2tYeb1FliGzr8qEB5jEkz8Z7ELFJWf40yy3UxlorW8z+cOyMLqyi9BzpF+48
MWjdMMsd3m8EK01sqZV0QjiIB0Avz7XrdbCsRcOxHdotbezKq1nKJbFa7nlPsBIs6zgBEyBzoZeM
4aKbn9//+SvvZimXdCdfV2NH6VmYfKejC1N/6q164kr/8K8P9Vfvs50fo3vn1QWn1d4nErLsOheP
+8YUJYyI8OqYfrBf3n+Qte3NUj2J+N66biBiuhjsccjOVyG0yi1CK45xZBpz8CmsFUlpKw3LUjjC
962AdBFJjnntt+SD3DsDzt1gSNHBx4afpcKyakokdDqxuZDcaeDSZkPS5v5Gd137cssFQj9ZBquR
f+GiPOZ9mcbOg2/kRnlqreEtZvu886mlDcR+YVy++Z2EfZJXb5NDIQbZYhmugMCiZVKRRUU4gLuW
nRGUm51kXHspH0qCuptm4QPYA3AlU5rGpN0JNjpY4YTmVLtFZxMcQmFCFeW1vEQQw4ro8THa2JSs
vdnFeBGRa3Al1uvnqvB3Hf0d5VmiwFd+v6GuDBhLgSac6kXPSgo2gJV74AqQ81V8rEksFZolK4s6
5E18zt3oXDYwkNjxzhBvY6hbWUQt9Zl1zEldhyo++7R9inzmwVWGFFrTfZ3NfDc5IGk345YOd+1m
i8GjnKPcGBmzc9wOhsHl6gS3XjFA8sCUkwZNC5sjMRJCoqHeSqVb+fDLdCNkrdQ5QA8oldqBPIRR
2TySHsNFXKitIvPKmLiUco669Z0R/JYzIKFpVZRJ1X+DLxZmws+zDDZWhiud939D5F8DrxfNrdJj
iXZQkhHxushWrpsni5DzQfONxc//uNb/2IUuJZ1ZPIeo9/oo0cEafzs5QZ9Qr3CSOVJw4ZuY/+6d
yT3EwRgfZZe5Xyva+oe+1A6WMF7+OUddH0tivIyzz9t83wYZiBEOolQ6J+D4n548uI4lqDV6SCWh
kjy39Shei77OnrvMozemHp1zwLm+l9iS7V0cVadlBARJ3Lpu6oCEd4ArEpjLohb7rM/k166L3Yv0
GDu1xrgochmwx6Tt910p6MkSBtbADH3KTrmAn4/avbQijs6VkO5X2G1n2Ln6wXyHGZCrJLA5ey5b
Mt1HbVnA/FvRu2k2ODprXP8zfIg4oXOr/L6QCDhJPR7D+UPAlwRZoXDSph6cdJiNOeH9gXmR2cYe
BOBNZFdVvXicaA9zF4kn+I47g6J9iIDu750HpgP+QRAcYEb0fLifyvl2oqp7ErEd74cGCA8+us3r
+4PV2qy61MJK1AKq2anomSsP+OChiaO0g0//wY1Edo6Gxr/RPZx/mZj4A7UjnKDAFdb9Di627AWq
XvA0bRzLDYn4WvdZDs0slh3WFOwMvRs9mIi3J9cUwKTESCgnABIdeNWMx/cffuVmS+Xs6IlJ8M6I
yxDaXd7B6IgzyrDLYWgPU6fYGhLWDhOXwtkIGx745UNxYf4bQ1sPJntStU5FLvcIl9pRKkBkEWng
uD/J3GzsvVbmoaWe1g2dSBcFnk5WqPAUgB2Ew7hVYF8ZSZca2kKbiuWucM6NCM9ybiAmZU9MsI3V
ydpvv972rwFOBEHp8siH15L4zxUOP0K33Pjoa7/8esu/Lk0qRhiZ4hh27DPBjheWXuAP7caKcGVk
XkYtdSWoFXPgZqi1g5fV/GCwykpg2orP7zfZtesvlm1eXxFDZ+jsg945gsS064NHVQ5gDXgbr37t
DovNmg34HDcB0GnKdnLX1RmwGfOMuDv+c575r489xqKbj/gAPA8L55xpsQMIFWi1T7r9UgOT8P4N
/jff/v/ZC6l///3MUQ3uMXyf2dnNGsA0EZx86wuAinwKoRbY8aAj5ENQ/OqrAYb4suL7KW7l2XDH
PM1XfZiAT/gI/JLe6I7/fq/hUlwqK6/2ax+PXCFZEdbglHc/DXAiTrHxTlfq++FSQGrgsM/8vnfw
5VAfRRpGv0NA3h1j9ZkPMK0AwnA3jbWLGHNQHaCi3toGXd/pv9719ZH/6lJCDTBn19o5x1Xzyn1w
3Spu0sGtZhAJutTJnAliflAEmd48+f53Nw6XQtPROCHIZk52zrqfJUghyjy488abXPtUiyEimjUs
qa3Ci4zs8BwFhlzgSKdgDFTcT0sX2Iz3W+najch/Xxw0Ht4QwvFynpqfTfQ7AybB9x4VXOXvX3/t
JS1GC1XCHKZGjEbWmQF6ULH9ZAoFzHA/fqw8ErLFcBGCztVxf7iu0+RvLx9fhVtudeJ/zwIhW4wS
U9OxepaoSCuf8ySMbfErj4bo5f2Xs3L1pfY0MAPF7FhiHYi8gIPbF8EdThabjeXzyqddak/F0M0C
acDxGUYOPykwARQtVCcOyc9gF2yM1Svfd6k7dYfGOK6us7MTPHvRnas/d+FGdN3a77/+/a8+jbfh
utqEDspe1U/kWsQnMA6bB5FF8ns2q60T8rUnuP79r9vEeordAqS5c6Xuw/Jz6T3R4dv733ft0ste
DJrWCLdhfI6sOLH2a8yCJCq3ZI4rC2cAs/77y8fAmXkrFH65LHGUXnfMeWqgNi7AWIz1Y6uy4MyD
iH5VdYxdbePJ6CaaXcDbY4atkh99CkxoP7SoCZcxS0L6ioBu6Zz7EmiKJz+7M+Pvj73GRQfP7Gis
jVAUyMYKXC8wYBA5PINm/P7l19rZoo9H7tyECmWns5cFSQZSB/PszpXBTjsv799hpR0sJaJlVXfz
TPGhisF5crn9XjbhEwiYH2tmS40oDTKusI3AemmKzlf7CwA35LeOw4992qVCFLRVKuYyd84ElnTU
uXH0IHaS0Y+9/6UmtIM9w1a0cs5mBPwkQ5d/DtTgXerc9K+0nbfSI1e+81Ic6tMhdHOKTIBWATxW
KixDEED2Wg/iZCR0ax/71os+H+oC7pYuu9pQebsLveKmQ27zLg7o9/dvsPYYi14Pliw8XyBwnYfQ
lKk72/u5RgRY6bEnpBBt+QnW7rKYt3PFJBhtWLxGAXypJeAopftSx3AE8mZj6bHWKxbdmjJeRTEI
FmfdAHFQjyNIVg0wSk6fb5QWVubXZT4RAQwI1IEqvwC4DbiYl0RCbzTalUv/PyVn12SDC3DkpY3E
DSpAB2xFN+btlbXsUrbpe7TVeW+Li1RTzXfgHLu4Q0s/lTnJvugeeQ0lsuxeOtQSn3gbVxtHgGuP
dK1R/DURogfSXhR4JJkH9xjMEx7Yjal85VNH11b216Uh5G0LKmdx0f6juBLPjASlTx3e7xFrV7/+
/a+rh14Uuj4j4sJHIEd5g/+ESQ8q4Mcuv+jRA+WNhYFAXDxYa0AnPpXmsfb1Ri+4vt1/7FyWWUWN
R13TQZR76RpQMS2qqck45bfcGe6IgTEF5D2+MTStNaxFnwZ9XCvuNeLiS1ZB5E+LMKn9sm33WTSJ
x5k7o79r6tJ8ZYRWvwnc71un5GtPuejrvG4kq+m1EsQ+ifBTpdSZ9D+E/7NRZONFroxY0WIaz0tR
6oJqAdWcvoIFz2wwPwg3STXKrWzClZa21HQy5hA9wYAGPsXb3HmJ1/9EQXrj86y8o6VUE6mAThUZ
PEAdk9RQe6s6bF81KGuqKQuAcb2NYXHtRte//9VfpBzhLABJ9RL1tj0GhMVf2rEYb3Tpkc9TTsHz
jOrae36/+6x8l6UmU5fEglKGVqdhsCskXKxu4oB9rrSz8eLWvsqi/wsNfjSgU/wSFWPKmv7oWbBq
9UY9eO3qi+4vkKYXdqgFXhgQ8pV6npu3km4F9sT/7v1LGWY8ZgBbZxkHxADZ3wIA3KAz371c/Sqz
/HH0+D2kbE/vf4iV8X0ZPjRktjKUYhxzxx9d83Vw240Bcu0hFp07d30LAQHgYt7QZygHqlsS1ee2
miDxFO11ODs4jJYbX3utPS36OYyyMULHW8y8QfdG5p/cVvmuxM3dLWHcyhdf6iwVrOlVNAYlMBDB
I8IWbwcc+PTCfPnQd1hqK3Xf+QVC4rEqibH0pDxwYB5CFMT7V/fIivIcYPP/9m+K4CbZhjNKRk7I
voHyOz1D3CueAWuM5sQNZfWLejjE2vkmQBpOjBPus8+gkUqw5db9wYHOBHTqpjNfVFcjX4V7xZyS
kc9PWILAGMhJEd5CZiDPeS/1bTzGHgqaSO/FmUxO208CaHDQpCitfgHr1e3HkpY4mcojH1t4mx0B
rp5/Vp2uHirA7Itd6wGeFzDN26Rjs0qJyfiQssEZ28T65KUDG3Jf1X7+ZSC5Bc/YQmsRQrZv2shP
6pp3R5x5QyoZ++4xKgndIZOsOcyNH79R07v72CE1OHXOYHeEZuK2bcv5hlEI37tyyAFAhoULCMfB
P/tBaD/PuqqOss4L0LzrJomzOLyImNS/Gq4rqOZnF3mRMroVTU6f+6xF3SyI8huDRdufCpFXJxr3
/o9YaG8/MwtJW4HUq1pXg5dQo8ye8CxCGBBrswdf1lmBY6UoJzuAJvs76Ev0YxRRyRPTDex3gAPQ
+5g7f5QBrhUQ/XzXBLGT+kWERfkUNcmsrQX0bVbA80U0+prFBfnVx94Ilqdfjo8xoth+I08wvvQl
m84NMUCD8pHZXYfF0rFxWuSDByG/lzofgANToA/LMNTAR05T9ZRBBZH4sOY+C9RfniSp9fcgVDVY
vjl9RXR2V6bULYDENzVIkFkrfzJQartdkQc4HRASKpzUkzCGyy504T7QSOsgQ2XAXtLVE7JRbQK+
e50iYKNuE93wFn+ctDh6roUAY8rm/ovTDP0XhVBoiMSn8oxW2vY74SlidlXnzcjSM9MTbFzIf8Bp
7ZuQkXt2kUuGE5BMDYnTgX2SIlCM22RGm34ViAZJ8kkOMnFqL3rwymw8dx48o7Ejy/sQKF4gxPsa
DYZygW9eCVBtSIczs12FBYBIyk71P9rWqiPY9cxApt+ibFBObfGg8kFgHjUSURPQ++xijncK8R4C
X5IYElH4WcpgV0fNcJcxHoLh3tU4jkYpuSL7bOTDtIfsmiSxFwfASEHafaJa9Ti9L8efepyBV8y7
5neDDUi9qxu8th1TYX6ihSJQ0oM2n0xebvH/uTZDug0yPvJeDTd8DguYImN6m0voDoqIRS0On+pG
HKaK6x+dvgbJVrLr/4Bt4oqdF1P3EMoouAQO4JvM09kn353zs8zy+rvIBwvyp/cNLM0axtfKnqRT
hk+TcoLHBu6ahwbO1RMMBmQ/Ypd/1m2pDoDnFylsk4DBSRKerEIuSQDJwoOouIuwHAEmZtXxY+nZ
CTjsOrofbXi0g1O6h6yqw3vh2uYtlvUAVn6YfQKuYsL2yM/2fjzPR/zO+NucCXVl7Yq7yjfTbq5j
HKX3PGWdhdKnQQpGoC6e6hy7C3rWHTNi65ssQkxgwoEtZimxA7tzWa/31gX+RwPtXmZYu8SCDgcI
44c0m7qAJjrzJ7lrOu3s3QIk3FgAqyxE/1t5cXgC2PSPYRHZ51NbDafMAEIFvTVBoSMYTgOtQ2A1
bR0/ITzYv688J/hjslEeUdYbz6bxTZ9MkGbfDkjK+M0QBPMST6RHgGJR3QjwlhAFYYp9h3UuILWT
vAAECpKqO3h3tSYlmjesU9pjfo6TmMh/qDOpD04RqVMYIbmBBJP7OQiJewKVD7kQne6qVydTqBBn
PbDOQznv3ZwH9JBlLEwjNwZuHKTyHQhM+aUgfnAjqtbZ9yDVgH/YwJxyGIdGF7sJo/83T5TuFzaO
8o4Ln+P03GZfgVeu7zjvwUfLlbnX0xRfZoN1SJ8ZJ417LBS63NX7quLyXju1SUxLwTxxJ/GqY3CZ
poj0hwwVrts5zCFZR/hqlHRxI1LwRBD4oHV5m3etuOuJi7HHzTzyZGGgPkWSmyNyfMBZ0hSJjzBN
pL2HY7gpJ+oH7kkNGMNM3tW8DL8z7sinMMgpms00TvvGM8XnoGyRnwAsbpv0hXEucW36T6rwzJnT
Jj9UmSsPIVKYEhW07CW3QfVsMGw8Oci1OTq4+IFGo3M3+VV+I9oBhGLOC8BrKe2+gidZoLR23Rp7
AW1/TQDVXbywiL9icQO9b1/kX4ehRGE3dIP9mI/FXQtt8A32cOo0uHBrjygEfWElghjzjkeXGpmW
vzOixb0fKPEt0EpeHDv4mEVz7zjJ0DuXA4c6Mui6U2Tr6r7nxfSjDs14AIbQQCRXVMcY8RDfiSm6
7uDoCVFloXazuw5+3e8cCUHHeCgcUN/zjP7G4VQD28vMkqr0ivsRaiAOVneknryxY/eNQjqup1X+
4sbcc04NoNDP46jHm3Km4fc+sPPLUGGf5iEKKql4xF58EYRzKqDbHVJhaHHJgYp4pXDq7bOQI2AS
IOI9oN/tXlrhg2HuhOfeIfyYcSfnCLAJ3AOL5JwOsf8Gb7QBARQ1zCaGpRrqJedX1mC6GyiozdBR
C5kUUV8dYL7SaVR3eAMOmMct1xj2tQIKbC79T7OjCFirY4faTK4Pua751wC190vlVt2Z1+A/T21g
DiEF0RQ4AC+J/cocClXMe43VzMM84l3GQ98kILSruwFRfD3o86F8FKGvUxBaFGJ0OGIzeGP2mABn
Z4cNFJYIBuD4GRhjBLownkENhclqP8B6e4MvrNUu6732RonrPIvVxPTgtQ5GSBINyUjH/BmkrS7N
eubhxTQMh/bWm066l+7d1Mnhl0J88Q0wEM2NnxO8jybSd53IESXiYgkZ+n722M0FQyhLBK79r0q0
8zEu9HiMWh2dJm6ih8AFp547gPsh/wMhGlNQYnjJoTOJPECbG2q9tz6X7UPlluib/hAwAD+mGpO5
6F9NCGLPkIey3LdWA7zsuSWqIG5ED1hwFM/U8qrcj2OjgoORtE0BM1Z7350Q1JVh5qlGEiqkrXBs
YycBoDmApt0AHdGgX20AyPwuw+AFyHEI52E7YZEZhg0G2HnoMGkKo+a3rDf5fYXCC2BqyDUFeqfA
zNoCEbwvSyHumeBS7+PMq45YYjXw/6gIEQwd/JPsRiPmyOlFYmBsSjtuwqRskXda6jq/xlBwv0Ka
CDKwDhkgkflB66u2dFY9z5GaUPlJJil49aMV97mJGCojbvaGeHWVUuTHpUif6p8g6nBP8eTNBzW7
GhZrMvkPKvTEHUGox36mhf3qdx38QQiRmRDhFEn3XqDBIL0Jo/5rXQzxJ9jB2QVFn+ZzXnSIPw3D
gh/BnxNp1wfmET+a3vTuwGqklgn64voOHKO6tuL1epjoplHoVMCk6A6hL0gkistZ/w56t0Zyi6e9
38C8R/dTZtX1+Xvn1iMFVuhNEXgIaWnbEPMox1E50hWRRjZhU22sQ/YkqN0jc3l9Q9kEdjmGw7Sr
JL9gLQxNFMuRReFLoR6iaBxVUsDT2u3aYMBxUMlnHHUAzX1bCvmZkTxIVe55DzBN5OgJsQ6xZu6D
LzkfABh2PWuxAiz7IHWJXz2AdueguoKdBA88v0GUBS3AiYyDL13jJabuLxyngyfTOewV5Dwtd9oU
81M+avpammhMXI+SY2PLOtGqFs/UdOrGZXz8hsL/DFlVVSEJIhDjN2Qgg1Quxml+w8oIGTwudgPf
AznU30anKKIdwSz84JQQibidNz1XCO6Cd9Xzn1Fkdi+8CguTyghkMI6kO7xMEUXIa5Pg0mamuCdw
TO91M55IyI+UtOre8ZwYkHTZHp0+yLBDbhvyXHQ0T6Fq6oC7dNQdLe38FY0h2OfoJwfiiO40I7QQ
YnIbpVhT10msm/aA4LJx32LDdtuD054G40RfBjCuH5H+6z5CKmXPJQNXoOkFVGu1VAm2mv7FoSK/
Vz5ChiuXIToO24mEKV8jr7OcgIsHWnpHWRSccgzyX5qhzGFAnatn1J9Z6o/BdJMxBENg4IUlukZI
2Qxl04vQlX+Dxp7dyKhnrw3KphcWRgyuNWlQpCmaJ1JaFM2QpXIpmEKQlTP2SWnMfObtDNgMd9pP
poYSBkFDpDohPg/Rd9objyxsvJ+U6xzcd+Z3NIlb1Xy2oh5uiA9qE1ZDEdsRHiE2K5jaLnEH7ETL
iJjEIhgj3rnAjRXpyGUkE6l7e+SiqR7qovRuHR27JinmynuIh+t6Ef3nJRx5cHAQFfKrq0n+s0f0
Bd/1/aRedCxyWLMLMNcJh5Ngj0bBb6G6VA9iLOoT4Q5Umo3HhmqfWQHwO9R22K141vBj1aIVCGbH
KXXHvEtqI2r8W5hSi1yrF8TKaKzY4h6LudoTzRW7UXNn32Bb9laV7vgcVDXkpi2tZoOFjSIvaH8z
iPShKnaENWOWUAzEBhvuPkuM0yElyTocIXy8gfU77DH6DhqpZPiHfg+owg6ZH+oSaTqdTZ0PGAAq
5ty2E4xqU6z8hOFQ62ula3/nU9OQXRaAWjHVgCwimKJQPwCy8HYxhnQE7IJ47sOCjeTMrml3HeA7
j2Uwe4+ly0jSVwU99H6N3MRJ2IexEFfyN6nVHvPp/AN6/+KOdkVwAvQaIhTPi3+0GD3fJqxp7svB
djrps0EdGG+QmXpNW/L3ceVgB1t5BOl+PsiHWPS5nklkT52fRMhRHZAFws8oWmBG9sUMvj5F4gnC
odg4f4/KeJyQgwLpbQjOvUwsyi3uzo1sY3Z+pGB/FTQZZqSz2NyEux5BXJeBcPdoVVGdtAymH4oj
Vh3btcrfTWQuk4AWCDewZXWC1Wz6BcMcKHcgtNCbvPFKwPdlno5zbA4NdKxHgkHgwGmLvCkEY5wx
TiJ8IGeg15UdGpbwWsi0/LmPTm4+R5giC+Q+YdGqEh55fkpRTkh6+Awf66gHrH9queMnpM3ID45W
mmBVq64hVjjdDqg5l45B3EfhSn5bZqU9IcepPJWu3z+TyQAvPMjsM0CZyCuDZKveuyp6jUeujrRq
iwMZqJdS5pMjznOQ9uQ6VXvmOH/B9CRlgIgupMbVxgpkduTNo18rcXRFKV6KsAputJTAFuV5/8KC
HnloFKO0mlB/6mxH93YYpot2RzBsghAkFGwPxW2u/fiALbeBUB7E6YF0+g+jvsBJDM/EQfYZ8Xbe
NblwzDOJCoHNRyxrJ3IXtMJ9GrUl96LHqAhO1mS+Yflsn/wR8T1Y4CKQtBG2vNNlb9NK+GzfY9t+
ZpgcL6KrcwhXW5lCUx0kSNMNDrArq5898lpgQBAF/fx/nJ3JcqNKt4WfiIiEbIAp6iU3cle2a0LY
1dAlCZn0+fR36Yzq5xZWRE3rnJAsyHbvtb6lY07PF2XbC9KfFEoCHGtoUyUrRLjztWKd/cVihcQF
UpfmpgRPeI/jlbcNO6fYY3aPcOo2/SkraPeaFplADDCF0rTKqY/2AnQgQetXp6wd07u8QaoQLCn+
E5IgEKsnbPCKJGt9J4okObqdyR6E61ffnWRwXy33xR58VXx9rxFdbZjDI5Te7LZTl7NvikQh2iHG
CXfmKfnmmxKBU/BLv6QFSL1mYPWn9b3xACl3sbeI/droHP4B5Mq6jxzczrUcAnNQGrkiJIfBqkdO
4Q3lnN0ZJdI1bbv03k20PXnliEUr1PIugKk3XVcykd8xpeO7yXPBmBAE6EotDK7joV+cSmp9zB/Z
bOMkrTcFTHoo1Nlu29c4NUpe/RK1jCMkBHl3iRrpjhU+W0sv0+8h7tJbx1SwJ3Lsu9o4egsufIZL
O9g2eT7Je5obJMF1WffphGn3II0fnIgIpn1KYhzG7MRQO4HADJFbY0UeQ9UF91Q62dG4k98gS9Sk
W2gs/G+ZDcv95E/iUSPAaVUOJathhG7RCi5HW5FVmnfxU4Vr1e8sVeWjU2p5xpU7XQ0Fq7/5I9A1
qFB6q6F0e8A3CrON+7bZlTqP3QgkOX5kmSkQRwWo1InJqkeEKOwHqwzZlbcicfOdr0W293iBBzcG
4ZMay3pdJpjr0Fzj1ifVJVAyaQWYLJy82J4ZFysjilwrv6TBmbqFugfj2D2VxKVHQuiwwi3POaR4
LVvq1uG+huvzyCXHddWd8I6tMOogsrG/nWJf4MwzJn2EZZwgnBCIn7LWwcZNcdoxOigP/QARyiAo
ea8mgLF4poe1lEn5U1c+qZFLXLCXQItgg+RJ3AGaVp3VZJMzilCk2ElSJ0fYgh0o7kQcXQquSMEc
O0Afcw/JlYTn7npIc/81BiTi1h1zZwcxXesgryZhkZvYdO15YTpdLLKIfkAVREK6G5AdAVYKkU8D
Nl/tBBOCfBAihJloI68Pmu9U5Op1GHEsHrWXfI/LtHvOhjBBJc6pbzsALjE8E9jGA+He1nnfPWF3
S3HT9+VhQCnmxsfl2CAiUSuk26ajwsFMefuWV/VhGBLc3D1UvSEuj7c8cHH7GwvzSXqJw0+HbMRY
lRlkyEX4GPt1+iR6hB9FgVd0T2oyI7mjpta7NvRydFAFUqeZcKv3kfnqeXQwr6tWl4iigXdeoQpx
5t2YPjtoZdzXDux13EfAy8hpD6olR9lbFQqvBCBKW9TDTjdBChUJYv3qcHAfQTabviHYl6yC0ute
S8filTsUhJzS74tfnoOjNO68wR61muamUThf+V0KLjq30wOq1Ii59FDAsXER3+Iul+28AJliEmrc
nSli77MIYrvrOoOi6xTUh7Ex8Ro3rvwxB4HrJnFwLEVvPVxj83a+5YM3nrPMUdsR7zvd0aBE4FvI
fCyQXV3hyApJj7jlBCM2N24mNjjg+p9BFXcSgWYd4v6I75MzQ8xqiX46wv5chO6e/IoVb6jAwNWH
AmTNdxIbILAG2GfeOEKVa0zkHoJAF4l+b25ciOeMcvRG21Hmn6g48g+8vuQlICpF/Gcq/Xsv7Lo9
xgV7yV2Y8hEmldJvhI39qdZQCUSKkm+x7XEVq0UkBE56tK+Dat/kfYoYC2Jv00I5W1oX3mGKvfI3
8l3ESRVMZmsvi5tDYymsJ5jHdI+kb/FcBXx8qkaTHDGUnNe+Aw4f8Ql+gcgTQR8AjBj2YhqLnwmA
eENU2wDBOk7j4XYD9rZEXJHJzmE9dO+s8op9kQ3ub57Aosop96+IP5Zk9uzSJ/yjm23TAGHRqPge
O6/ZwJGLDUn89AMe3xdanOClesw8xCXixnxTeuKNtjEGNf3JYpx7dWhfv267LfTU52SQAHROiYQQ
aCuM/1yo/F7GEJp3FhEHnD7B43NFw7/Um5x1o90RSAa0jLIjr98pomVdnOU6373SPFz6dPq/z1Lh
1IWqJDq5aYM9qACAo4P/y72mtFz6+JkApW5bGgcGQh2cWvZuZbcl4et0Ss5fv4Olj5/1oSlCXBNH
Q+7VYK8cGhWx6j1Vn19/+ELbeY73wA0L5jsKnU4Vjy+J13p3ZioQV24zXBmMugZmWtDozJEeoK3H
SiB++shJ9ooI3HzT4JtxIHROCQ0eUXFE+9OHX5Rde+cLP4xeuvp/zJ8RpSHJ2k4eFUmUjHDX6LeJ
ELgSje5NzrEdfP0AF+QHdNaVTnEhA1bUk0fO0Z1BxmX83Va6/Pj605fE0HS2DNQ9jjyuCbJjbC6W
xe+59G4CpFIiBT2KafG9bJ89p43UWK/aqdvAS3oSVzEmCwqIOQQkKFAzUkjKPcIdHyXI/oMzepXB
F2XPFUnXMY4BX//MpS+aTX9Tuoh8GwXEDxSpeYhPhjXdgf8RUS3FuiUI4iEpuO0dgWDo629c8vTM
ySA1eucEFdnsWKdFeExth52m80FWhZc1uY0B8tjU6ZTjmuTwvAcxRBsT+TYXh6//gIWVdc4MqZuu
ZzbA91esXIX+D5wKkU6t0ZIGQtHvrmhYFsfPbPFA9Zy0o3LQIBhodxxRLjj2qSfvTaVG6AzcdivL
QEIpFzrIfjTpOkcaIy79ab2fcM+JBC+vuTWXfvFM4aLgKi6GNIX+pIVfw9cBaKRsCkEUGTGW/Nis
TUKvkb4Wpv8cLlJb6UzVlMsjYdUd7ri3KpxeUbBFvGhzZdAurMtzwgiYg4GLyxjKuWWT7ZD50Ftk
RdfZlrmjuCbIXVg455QRZFKNMRko2lyeeY0Tdshrchvo6Q09hW/YnQ9OaX8EmlwTUy4sZ3PyCAkL
HfSKyiNUEJCD2o8+7a+slEuv5PIc/1iRoedXAWT2BS6WACug356sQuK397Ki7aEtxmz79cxamtpz
eIiXdDiroQ8IdHWI3ln8k7iBQuanf+MG3mpkFa7PPL8rsxEx1EXz8PXXLg2H2SEDYhrM6DJIjiWa
9VEyNA8TohdBHK+uzOWF+TOPbvM01ZwyJ7/0k9B3aHVTwxvWITcWvM9yX/Roybu6pq9f/56lr5ut
HNp3ZOb1fXJEGukKDQa07T5a5L2D7ruB4uDKj1p6arNFwaLQq6V30bk15NiNwwPJml+it/uvf8TC
cJ4jQ3DncCCUanC566ubUMSobE7tv/3pc2aI77YZYqEDvA9KDWJHE3hDfYT5gkOss7ev//6FxzMH
h8ga7g4qcFMZ4juINEtyF15DnixMx3moG/Q/qgklPjqEgb2xLyVCmXHVBFcivrLHLv3xl3//Y8Kz
3CnctMHDB6n1I0AnKYqH+N0M3rVMlKWfMDs2BEibShzlJ8cpdnYJYDNoMoyfhIx3nWmuETAXVuD/
dtY/fgUCq/OpBcb6OKEvWOJrXt3yrdEswjdHg3ODEKArA2pp4ZqDQQxnjY+eD+4p3k9o/iD6pSuo
clYQSW7TpLxF/fc5LbtVlbx/PbyWpsdsjvu+52dTgNnXB6N96iwOC2jBWXLljLM0AGaTO0/VlCHU
HsX5+NhWtwlDde4fgQB8zpiIEeysK7TYjsSOqzCjULzhBGHfneSaJHfhz5/TJeqOuT3LJ6iY6wSy
vwB9s+eumP5tdswpEhmQEZ5j8OleSKLSFXdB+5ajivT1m1362y9T5o9RO4iqHCD+S491+T3J1F5L
dOTIlTynha1hnnbmgT8z5GjcHZt876H63Nlhzd2XGN0JHV4LAv5vHf2LhYTMZrdw/NRFUYceA4gz
76duKg5Ak0EngTlyDxOwc2jQLVmhHViu7YgY7nGa/HeiIXqM3IsIznUKuh89ZJwnlUcOg0DtuhjR
pY3yMBVXKhcLU2jOpQhzW4Taus7BKgNtIQDE+T0co9cOMwurD/H+9z3atqMIIEd/q3DpwU0ImLik
hTsD2sWQvkPlsTfTsPNQ+P+3cTNbEZp0FMb30PVSDB2Ltrx0xVEqpLuvP35p5MxWhLqkee7GIj6k
qM+mCaKXJ3iO1kOGZTtDTT3W/ZVT4N8nAJtjKvw+QMehgtPPnZ4QZRdZeUidK5Pr7/sOmxMnPBed
574M4oOfBLeJ6rZIvAUErwqfnBKi5a8f1dIPuDzCP2ZwSwg46g0eVd+oWyhuEwhnvYdeIgr76y/4
+6WbhbMlAi1AqI8HPCEv7DnUKP4LofwD9+BPW3ln18dqXYT1+esvW3pkl1/5x6+x1cRJg97noa1a
UKb0W+pZtlJZkEcs7v+Ng8vC2ZLRhKKPYZtDyH0BDE0On5dNwQEO5cfXv+LvsxEz7H9/BfDujokD
kA2oZx4zXJwvOv4HMpkz8fIPqDzOkJl94P53zZm19I5m098nECePlyY0esAVOrblM+RWt6PNT26f
PiqAJ6F2ujL1/z432Rw4oZyx1RPFbu0Op6L4lRm+EhRq6SKPCBTGXz9B97KQ/P9Vnc3RE1T4rINH
Gdu2KoN9it7VXTeNzqmDDgk9KtjOoO6xK+r409pPoZ+QVQjvIA/MlZ/59wWbzekUlc5xwoJY6ViV
7DORLW6hoboyyv+rjP3l183hFGMFlXo3UpRTTYlE4yD77Tm8Rlu/rpEFdtEqMn8Hi0cCoR9uCj2y
5KAr1xujFDJvhvreIT6Oe+HjlNphZbrEjThaplljbupMbiqPHhtTH9LRsIj5uHawkj8WQf7GLcK4
Un8EY5bd6Dz7BavPenLVbuopJO6WWGxNvLxydlkYKnM8RhbYhKNdDkQDG8WRD7R6gAxX75OKJfsB
Wo9I6p5eOUUufdlsnaqnBATtQWNcAqC5doqufnAK6MIDJzAnNpXdUzIJ8k8XRhbM1ilaBcxaD7+s
DkHuLdzTJMoru8blI/42NmaLE8uKNCDcx65B8++5iH8MFIricPjHj5+tTYqpyod8CRr25k2WLgwP
zY0c/aev5+3SS5gtRFjvVB4kSXgo06Tdl0G+Frm4E7l8amBNhOvDffn6ixZWvHmaWuFmNivg6jnE
5gaGccStQrPcgF5BxhUrQf+r/80Azf7DM/6xJY0wn4hJYUvyqkk+j9wJ1gk15WtsC+fK0F3Y9eaE
DEhPQjExHhxqTBPPmXZDmTyCd//AG7L9+nktjKr/R8koRlEhKghIpUR81xzRwP6k85Wp4Fj4+hsW
3sickwG0Neeqxh7UmvwupeZHIdt7GHluqaN2Xjy8FvRaAPHS85pNdat4yxMf2Cbw7FeKyaiA5Uev
qmG4snAtPa3Lv//xziUE+SXMgDgglJ55SQdrXxMu0UDJ/Sy8ckhY2GDmKWqh1BAaM4whG3s7kvNt
4obvX7+Kpeczm+PoQXBpKpxvRrO3MS5e9Xdavor+Xx/PbJYPgMhbBNliiRqfQjJFof6ZuZ9f/+0L
K8g8ES0bFHg0l/OspOmqox1oPj+4+pWg28i8K4vH0vOZXS96txjz4uJBDYKntHob226rxBON5ebr
37Dwaud4jMmKjNZeg92BqDuYy05Brq4sFQsjc47HyGOIurWLj44znARAcEdkcpRl16oNS3/55a38
MfDzIkd8tMXMUp13QKV6k+XXEiIWXuycgiGBN+UUUYsH3ExXTt6h9p0jDgp6RPg3VH6NRb/0NbOp
m3R1Vjjtxeri/U76LmLy03B8EdKEUce68oKX3sJ8jyb2cuTGYyqttyIKTFt0PQNsP1+Pn6WPn83f
Fmoq7YG1cSg78wQ04jeucfUy0/jj3z5/Nn+72o3LzKIrFPbhHXeQ2SmLEglc5lp7aGGCzbPMwsC6
IuiAfDLeL99/9PiEwti9N/4TlIDNYRdjMk2tyMPkGA8QQvUB8i1GyEB3qHfQK12ohYkwZ13AnCj6
KkDxqCu4OWQxjVfKl9fUAP81Y/5yyJvTLnB8zHtrR3oc5ETkisQMBDO3m7oI8bx6D0HXtKriLL+J
oYg4lKEpbzM/4XukuTcvBRn4yoEP8FgR2Z3HXo1rFNu8aBRJv2oQVB8BFf5Zt3GxRSUlPU1DW1wZ
+Qtvdp5xVo8xmjqQ7x6bGFaSdo9Bf9fwDFsM+7cVbk7MgOehNVkNwpOS2UFIUsF1CNuCDq/8goXJ
xS///scSV6A5D6U/9l0Q7hFh5qb1ukVFO3KnzP/Hr5gtDzA8K20h8jroaUpW0KxflIY94t4qcY1A
vvQrZktE73s8a9wR518u6t0IJTfevqC7ngT/uArNiRnSj9GwFoF/8MMAJtA48sZuD1/9lUVuaYbN
SohhCK1SW4SAALftW9a38DxN15gcS5892+AFQ3XSkWF4oJU6lwnH+fMfz55zPEaLXoLqHCxtnQqz
h6Erqm+yE+LWeDV5hK7cv1Ij+O/c/JclYg7KoKDFAomdlkcTwHC2itsA3vm+VvynyLRYZaUJtprE
yU5BLQnCZTgWP2AbwIBL3Sy4zRzH2RUNas2sotX+opPZm5qaV25ybFS1MvIUONDWJnLqN36g5fdC
CnnTNohVu4O1yX1lQzpEhXRisAtUsA1H1JY1zac1BZB+6+P/22Sqat5rgACeqoCkFvqpCa78ShiO
Y62D9MesofdMtM0nJlsNTbwh5uBP+cUmRGERqwZTrrlxxrUcDfle9yWFgBMmgbPfdeEW3diqMK53
NBC1Fjt34nINL9S4ypFGErXT6O0KkcF741cqjrKKy28tlsRVpfr+1FNMBfzf8alTpbqvQeDadU2s
IJ4OgdHPxcAeTej4u9wrnWcIi6aVBdPiQBPbrVkiJiiMkFDfQodyIsp4Vzbf/zqnf3uxszOWFQx+
nyRNjjVNxK8AmIYbEwYwcOcGFU4bg0ci+JTBOQdhDaQP4Srj1N04mQIoGe3XbJXBVQIrkp26xzBt
+kOP0+aVPsXCujLXkzaBLJOYjznUN17/0PTolCAy4FBUlG2/Pnws7CBzrahw3BLpBJU8TjCux+Eb
geAf9ut12V+j7i40SBmbrb8li4dABVD1qA7VlJULW9DOLf34rEqbrwOXymAFCfV0tNTPPpEN2t2j
KRNcudgtPcLZ0syCIMRG7rYnW/TjSuC9AU3p9+tYd/wKrG7hkMtmBziboFwHIxo5IbIS6HcX6Xjg
Fre5/zLV9jfMzg9fv6ulnzJbowuK0AQRwjNLw/BZkPiF5fBaJexaZOrS58/WaSsNaDulpMdyCveD
oyqwSiBqL7Pnf/r753pS5UCvN0rrHnUMDkQ1NI/WzQ9AqavV11+w8CLm8lGFsDtI3DmUgRzrWPLZ
MljCgNyGBy1i8Ap//S0Lj2kuHu1dh2hKLKA9GV+1sEVPKEePuXflRyzslnPxKFyaPrcqoSDkxCZK
3GIXi/zx6z996QFdftIfpy2upON2LqSTxIUrT/hRA3+sJ37D+RExt7uypiydp+dJcVwHlQb30JwS
RMWma10ZdwO1KG3R4i1g/wRyLf5diTH41aQIfKhH7KtqGNJHjoq6hLxrGLZxg4WOhZ17HCpGnsGl
H3Q02kJ99/2uuE/CGLLSSTgMlucCNsyx939//ZAWlsS5yNQYbO0kVxRkBmx/qWjYTiKkLQp0+H0K
4XH7+muWhtFs1QjBsuAcBruT1d2xgDXUR4oR4rrW//bxs8VC6rp2gi4lJw81xZDvvVTB6HllxVsa
o7OVIigE+hIhPPJDoz8wfz8cBx//9R++8PjnItCwlckgdUlOE1JtBthqQwhr+/gJZZUrj2ahNjrX
gOoE/qxOQ7pWd+F7q7xdVcFvZXV4ZKVoV5LBlddO1/ROC+95LgaFI1OA1w67U1X9LqtiO4HAMl27
Pi1trnPpJyyAZeGnfIDgD40lmve7UNHf1i+hnXTVXUtQqUtqiFUwKbdO6lwRkyz9qNlCMkHgLqhN
0HNEHOCzTLXTQXWM/nqkMtlduXsuvafL6PtjtcJpEGCrFil9MatXCJ1cTTA1qx4QpSxdgeYH4d61
EpK/oLlm3uyckBYVcp8RynQUMAEi4Z0Y59w3YbxvwZ88D1goNZz+abEFp0H/loPTkQNS0sefAP0A
b+WzEP3j0evqX3SYxrdUNW2zh0eSwdE+tdnbBDPt98tSdhpVUMDhmAv4qEHlWTsw50dozYHL1RvC
ziR3/O1Ued7e17reCGq8m8S241nB+3VuAzc7SSf1XmpajNumoMnZZ0GyHdD0wimVOG8+J9VH0RuE
2LUAR0WXY/AZ3cx8g2j39lsqQU+IRsVyGYE109yFBUfazuSXu8w10yZMU2fLOBAVmZvl77jOiM3Y
lfE2rvuxiqQj1C7z7KWNV0ygbhSAFTiT/DXEiOTTvTudSdPmR9khpIpqGaIcFzsnNTH24DodPMxA
XpfHKk+arW31cJcTCfwBgozs1h3icitAgbl3ys7bDAkrb8TUwfrXAvFDwGL67U2Nd0Ol+QbvWr9r
0ungFc1tP8Fm7uQDWeeOrddYv4FpQOtr5YYuhEZVcAcW4A38+pAzEvvmjVyspW6fqrqrV72uMpCL
RhP1Ae+PrldUW9S0UIcDj33Lk+pGllMZmaTcu6k9wIu8l7w7lNxzoaKyP6uB36ajfmmMzLZUcIOg
kQ6MlTiGhQWhXZFvvKcSF+sI+V4AfRcMWIQ0PCPaDe41P3wTrPxBXK62qqkZ9hkvXQEz9eBIwLpd
VU6rPFHfTN4CesX0iQCWu2KQxsMziCg17sPSWwFsFoGTDeRRPf1w4Yy1nvnVJvwduXJnP6mnCG/9
QNwQgZpJdvA85q1FSLqV1zsfLarvaGRruwagbljVVtCVdaWNHFaM6yzV97y0bA0zCbnn4A8DOOHR
TZXx7TRW97hjmhsSyB/wQF58wmel63jdyRH/Ofc+4Pu7AaromTWseswJ/8ANEmwlLQGq4IpgprVk
Oynq/yYG1mWRZBH1BsD6iAF33akdPOMsPCY+QzJR6qziCXFbokfuc9V1T9rCdgI29QEnMmc/yN6P
2jL8PU5AwrOkevSV870S3riq4bkTPPkIuXwcab0CsfMlDZJvRcd/tmEjo4k0N67yf44ErEU4LMNV
mrX4NIKkt6kDy7EDS0AFwB9xJm/iCrQcF43sDSKf4O0U7o9iAnuAQcLGS1iCQfC5g5TywFnx6AyA
YhUSAK0aUK0OUGgd3pbSnslUv+MWdNswZ4yqpD8qipccsOKGgjURgWjibaAfNeveT+haKm7WNGV3
OFx9Bpw/jsJ7rmEvaLh/xjUZ4HJCb6GmARUfLdkIPctDN/lgwlX3ntKPXmtvBaqmNZBBEZqO+8wG
t9Qfn7Wmp1aFm7g1t0E+vXg5S+Dk9y4gzeQINMJD0ox7J7VbP2ZbaYufLWnIijfV1qs1bD8NDmgt
+d3k7psZmxKPo6ArXPgxfPvi1viV2RNfYyLwIY6SEglH2oB733nePUlCpKnl9sbEYbcVSJpZA6u6
Zr54KgN/jVqBiQaMJ6xp7gbCD7vJSfkTlZgbLyZ3GKoqmobSXyF57TUp4zUAcduwSHRUufUOWK3I
et45mMwbgsP1OoA5ct3UdO0zcLlGL9hMrPpZ6eLDpOOuMCjdNFmylhw+m9iSvTUCREREVZBpw/Mw
jNp2GCIiy42HysGZcRLD1VU/qCQVazUSvvJzsKx49UNT+WnbtkcGYZeuCmY+oN16yWH5jzLjOmiR
jh9Q1aEIA0zpZeNOtr5vVRSQuF6RZLoP3fQAktMOiD2+AjDG3csYJYi4im8zuNZBMraHcSinW1/B
Kie99hzXE1hDIdKFiPhWOxhApQqHs554NHnT2SEXjmCIpz5tVNw+tdT7XmiHPjUyGz9KRfF+soRE
jQfwPRv0Sffpj7EYH2Ph7XIcjGrQ8A+did86DJAom/TtiAUSO8n42yGIuE28l8F1zYp78W4K3QqW
KDARBD/VsQDGZSy3QFbAmyWql2yC2KHQlsARIUtQyNx31zi3XeaeqgKwUPi2t6Iy4Y0Hld7GzbBu
I/lhU1vKdiCW3WsXIWu8TA5JA+t0UjWnUmMgoqiFxbfD7mfDY2Cd9864Nz0LfkKNeR4tO2DB+Sx0
jTGm5WfQmW9hh5oK43rD4m6XsvwFWQNHpay3YwGQTg2KEby4pAHk/EBrXMa4mfYtdudIadPvfKmK
CJpmvICJ3nlNerIhCmDphe/ChidNIH6BPutgTHMOK+1Fcda8eYNu8RaAIaKleIMA7YAjBapmPbkh
IRY9QTqCMlwBImwuf9EGsWyiHlqwNvDrUIj75RrI1wvh3Ao/2xWBvQngl8mdCQcI0qh1lwdPPU8f
Cps+GAQzRAlQTaY21boGdGOVZ5KejKzD1YUAt0bk4X2C0YKeUEKhQ0g/eQ9Dt22ww08BCGR4+Ayp
ZPYB8mEV9Z16Aw4vf3YmeOCqdLivSwYlE3COXn+oMK5GDwCHGP7yC0sXo7oO3XVPinyVeSqIShu/
tgabKwqpINnBxe2F5i4ZqluJWmZmqse0lhu3D/cAJwHbl9l9nnJ/X5SwgztcfPgZf/bbYVeWOSJy
wUWDh5KC6wV5GFzo7sYt48cyFMcBE3jFSOYiy7C6a4XUoEhZpBoaMqyo21QbkFsr9Ds9IIBiMAaa
sLZbDJ4x6qfkFZyBE2ubTd2HZBX71cOEw0Wt2U/Rj48S2JmoH5z2QlZSeN3m2aKzExhMvjoFxE32
7Ab0FxxrQIeKWlgQNHfBGbf0W526nxUTp7qpnlSP4QMUCvAI3d4rxD6Q4W4c0WsHg0MD0cXpKnGd
zQDCSRQn9kTAsgHKhP1KG7h5ko7eJlWXIJcBhFy36MpNX1cjsmmFvMs0rjAZCtWbhnO68brsTsX6
hzeF2abDagzcVQleGkfm1lqDKp1jjNfZE0Jntv4gdi7OrxHySO647yNlsnulqXjTyEtfIw/9tm+H
17rznrTAzydO/OjCRbXq2fCCett7TrNhFRO5rgCGBPOwwYvKSwf7OlRHRIcfdmxuFYSe6OTd5AIq
G9PisJGBehOjW7AVbqn6KK65Ejj/KP2gYrc4iUJhcMC3t4Ozur73wI0eorTBctkWoGQBPQZ/Rwt+
xQ9Fg7Rc57oEa8EoPPd0QsUaBB9WIRatbyWC2Ez+GrojNMaId7EnGPQYWTVdRuxK4BQAXA6O+K9B
5wNdI3iB8wHqVNVuAjTrQfK+vPUYzR5RiU9uC02rp1QzYJodnj0yN3PDKBsEaCCIscAFlhUkPEsw
kF57L6lvCM2bNqI4sOxAc+rOOQuHn4DbhPU6rbxOr1KcxPYok5qD1A4AE8S1sTj57liDa0Bi/55a
LDSJrKU8WHca+BNtnFqtKmye37I4DVfaBkjCldbp3ag1GBOI1wOyBKAeAb9TEMf9D7ex3V2s7Yj9
sxTD2eIvfeW6DX98fY1fKDX9Vxv64/LW4oYilBP2pypOHsZe38CR0yAtqXwB+qPaocw7XSkYLN1F
Z5UOjFpYlQBCOeUq7T80Dl5P6FjKjW5seqWitfQVs3pHAcd9WKtRAeuU/R5xxQLs5MkT5kpB4r/Y
n780IeaON/RMZOhlbXoyYyKf4FCrSxwkgKolGFz7Eme7beOmGk71jP8KCOLq6tFPdmFRQG/qcue5
Yb3ZJ2Xt7olpNILRNQisbhCc864dAzC9g+4c9mnnRiGAQ32kwS3Ptm51OQBNhR+JAEldkyi6dQ60
2HpIiuKcdJ7d+AadKk4oxfykvbeTE8JtAXIstsim9Y9sHECs7AArZcgJPHkURtcSlCO4o3UxbAIx
HCwAh4HvrMFoL+9yx01OgDZl+8COxbrLLDjVyLneTx6YMV3Z5huAbYpIFs14RN57dQYvhG3ZKEFZ
z/r3XFrQ4GlcvcW5rHZgk2E/U5QdzGjUuhxUCX49rUBVJv2aOG4QAR8YRO3YJfdpIs2G6aBBTjjY
0s4Y1+BcQbjz9YBfqFvNnYWd1yRTWI/jUY/JS+OnJ1TgnpBnezcydaUBsDCn3Mu//zGnMgtvjUaN
4RQP7LOc6K7EZhMFLiKwKlwOVhOS477+MQsDfu4zbEnqOY7vYU4J/VBk2b5o6X1cx1faqSH+4L+N
91n5CBAUqEKJTk8SEDfZxseAFuehHXc4iT8gKGmjErPTsfj4t18zKyTJhCEkFob100DYxwDs5IDr
KvTxzbUe10Kl6v/ZDcchc0HiGbBII+YOZImo8pJHUjZAYBcvCgc79FauqcKW3s2scNz7OILWpMOR
TjjbIZWnEIECoBtfWeuWfstsOaUdeLu+ngAhl/px6It7qCK/4edtSlOAkA1XGtGP//ZeZssq7RjL
Gl2NRyP5N8DBcAlX2fso5LUi+MKcnNsNMzsJgMac/uiVg79KYu0B6N4f+3B8CZLxH2f+3HL4f5xd
x27kuhL9IgEUqbiV1FFuh7HHEzbCRJEKVKbC17/Ts/Lls1qANwNc40JqkcUiWXWCCX8LYo3JBJS/
dwb0+amlNuoq1dmulo9hrHTeoRTlkM2ZNZ1dZkaw4YFS2LAb5i3L2pWQItfxe5NYKEnrUeL0dk6W
hZy9jM6HBNiSXdEM2UbFeG0qtCXfKAObqBTjuak4+hGfWWIFxViE1Fo2EvBKdtSph1xBEE4AP3H2
2xpkwbNbQEe9TlG7/CXa5Hg7ZFcMTSydOljxQdQZaevY934M4qkWj4433tEsDUxi7qEbdi/q4lyh
maacn4SJjyEBdEqhbFCQhoqsjA1zAnTyXMv7cpNUtjb92pKfwVsxO19OZ1rlUZbe1YYKZbHpArP2
eG2Zz14JCcaUybiHcPa+EV5+bvjYB6UPtGzrMfPvYGQUJcc58/oAVWR8ItxBHBKVM6Vf+ymxToxV
Zmy7jfWVWhauRrdn87oB/P8+hLb5f+PegPwfHSqMKlzPIOPdLigiF5a3kUlXyLDwrvrv4/0JTkNs
kHWMU1JkZu1jNQlsbWBGuRbuPst9U04RNELQxxzOI3qhIST9g8mzw9xgQZ6lIVSeghbXaeKyjR/1
/tbLdFvspO8cC9qq+E1Wv4OsZwii7v0I00DfRllI9U/zMAaLs5G31gZYTywTlM8XhoMzKZoHHMif
0x4W57cn7/2MwnTPa7PHSaiamjru/Us2oXdghbN9V9lbVJP38wnTeYnChUgAX2QVD/loXpVU852y
DfYLMv/2eYGIQQhKabfRDV57mdZ+WrppQRE0kzH1IdxX9TtGqqeW1S8EAtnQ69y4la3NB/1vRKI4
1XYtSu9xI6enhTXorswbh9P3zw1MZyLCHx6sR3MeYl+ivZR0aEemA/9V+iqStcB13rIuudzCkqx9
iJZTANGludcL3MgU5I6FueNd9eVDcaVzDZPU9WqZtU08MRYLIu4o9KGbnO/h2fGhzZDpjMO2h7Jo
j95TDI2157EwHzpK97wp/krP+Hb7K95Pukxn+/EqaXy/RIfWn1ooXzM572B2QPYj/Ec3UAArM+5p
i9sqQXdUoLcCuQi8fUUgY/zDsoyQ+Xd2fxZ2vTFaa+/Rjg6zYfaFHOsmhmsFKmrwXG6gmw91Tw4N
/CVIs/F0e8xWMop3DbY3xyA4FwOfXdeQzc+b6q/nom3Yp6J/sCoU28rBWDYW+0rw6mbZ3sAWIME9
GeMCP6DhoIpohpT27Y/4dxt8Z1PT3a97V6kaykyQU55UAlWStoTzB8FNGBWse9flsJ/wHXDyiskD
dCmDr0hm7Ie8SXe+U81H41/hbqnKcPIq/y4vC+ve4lYX3f55a3GpnTVSKx2tbliGWMIiK0R//vNc
AnrKyy1owtokaplhqFEOkik2XbPJ7R+GcsnRFqXzFwWWLKJLyTeCZSVj6zRB6S2c+2Yn46K3I1LX
v9GAhEhloX5TtLlR3nZebo/YSrToZMH0ahRtlNV8dsHHB/LY3cOA62Pke6bzBC1YShAIoFdxC9XY
4lFAdL5bpt3tX74y17qbtl0AOwyUCNZT0Ucs+wRt1P2mE/vasGhZAa5sYAWCtX8eTfKkeutQZnBv
+tgPv77zTSKoUXB1pwHHFtaa1W8/L/gXhv6wCGY+ehvxsxKnrrbji8npVTsjfqza/Su5ANg4Hx4N
rxyCJin/3P6QtSDV9nszhZg790fnLPhXqI533yU6/XURd/3j7Rf4GJF3ko1OEGx9mG22JuniKUFZ
PCDMsvuAEEKPQrrZfoZQ44EZPuBIBRv/FWWnYePAsRYA2kL3KjGJkTTuGdeLk3DYMaH0x+2vWnm0
ThmcFp82cD4iaCLx+6WfP6X9Fltz7dHanYB2npNkwLqcoRN9RvfqaE/jxnJbe/Q1CN5ELUs4pN9g
K3K2ywQlDwUTRgPWIdHtMVlZzP/HGOyyzmS4l5zNZmw/d0D3hwSXtNPA7S3b5LVXXP/+5gPI3NOu
yyweg0T1pQGeozLoseH0ePsLVlaccx23N493ICrr5rBliikQFeXwvZD3GQrodT1tbL1rL9CWNFz5
xEhnMp0T4MDhqRIMcEjwKyjuO93h9jesLGhHW9CpsDMAdXG0avznVAgIvhtBi+6UIHeq2GJMrX2H
vkc3TIiK503sF5m8dybew99ggUlKMj3Rwi825mPlXKcTB1O3MXMDfYAzTJtUNEtfBqOAXPJkmt/R
jzvPUMysbLWRb1fepnMIrcqFqJRd1nFmmiG603MgJZhyUAAnbNkvzIvRBfvQJOl8QmmTEVYjZRNX
wOpl1II/1fgJELoHH+rmRgvDqNvvMa8T8k721fl/6NII3OexwQ4DM3IAtIh/7iFLsoPE2hyBBNRA
7E6yu6ZTPKyzjD8MtZS/y94uNupSa6N6DaE3awoM5YkraArEBaf7EbSf6hqQnIdTZZ5Q/lzUsJF/
1t6kJQeP0rHi3MS5LoHPoEMgfvQ4muwxmetdsRTBOJcba+yf5uh7w6olCpzhfIjpY1idp/ZOHLvA
CfddcMqi5BtUUpqIPS1n92wc5O6Zn4/onOVfpo071UoK1E24bVA88lF4dZxk6Ey1nYSDGpAzEPSx
t5TPr1/x3tdpKWQRDrzV3VnFOXA+sv8LTszudjyu5A1byxsep9QsqqICxPWb8o17BgjBkH8f5+bL
x16gbfmDKP2+4WKI53ZwD+VojC+N8OsdoA/8KKqh2X/oPTqtsIQXIi5AjYkm+xc6fJ9cfrBhCKXa
j0mqMZ1OOJdFzu0eVJ50TGTc2N4BHbEIxiMSbAgCLbrW2piTlWWjG3A3IgHopQSdxLVFtkuWmkf1
kv91EvJidApGnKAHkNHbasavhIDOWBO4qvcl/JjO3eCdrydmzzlBNGxHgS+5PTcr4asz1qQEsAeM
mDlmzGWXEt2isGrtLUWHtadrS3+ea6g34x4cWyMgq275BMe3jVS5snVb2ukgawTr+rkjsS3VApNY
UDPRQyeAhwOTUVlFvmvLbQ3x62p+Z5XrpDQ42HnmUjTJ2ae/FnTvHNa/JHN+5OXXMnFPRuof/CK5
lEw8Wk2/s7Lp++35WYsALQkwAI1gyzG1cQIj9UQAYiXc4REtt192725UhFaypG6AQIqpEuj4E6zP
8kS8NKp6ArgA2QixlcfrRLUFVGgfgbDESc+Cmt5frZiU2GoWrz39ulLfbJm1MovBoB071x5/hUOY
HYpBvsLOYWunXLmT6QQ127B6K/O8JuYgqCkXUImf0JwMrAHyt7TdQ680UuaWScRKVOt0NeDO0wx5
HnQ1l8ECz01ClaF/nxd/SUkPRgHW7+24WnvRdTjfDJuaCtl3APfE0m9gRSaA4cuqEBCuT40CihyG
GxsvWkkBOnuNACYCDy9niZusPWSmOuU0PX7sG7QU0JRwN4ZRjYyX4nuSspPML9B9ioz5aWqLj51z
dY8CPqA1Qa9tC0Fo1PZl2MEmzlRXdbdxD7vAoIMAwu3PWWEfMaat9RnbPZGmIrHBxeeJFeKua4o/
INLsFMx24dC1M+ri5M/DUQh6uP3SlfzCtDOAkJDWNwgzz0XmfGsJvOaFx2NWsG4P7slWEKz0eZlO
Q1ucXNhzAzAwqGAPDRuhlKscFU2UZGExC+clhaREQDu7/pkKPgEEj/te54DcSiCHePtTV0JeJ6px
04IuJtzNz6yCKWBZkT0bkhd/tE59Uj05vBg/Fpc6Rw0lXp95VlfFRQaUMODg6Qtsq9h9A//yk6xN
wGBze9qYwJUTiU5ZW6YEdqsJNogR6oj7tih45M1wsqv9FsBvUcFE0FEpsOub59K1kjjVcgcqeRbu
J9h6RRG4fFcAO/E53fHIAs89SH/DTb6+rx6ne9hEPSwbl8CVONUNDdIkhQG01ZnnqXWXGd5/Dn11
3NyDODgQadA9t7bkf1djVUsrtOjzwgII+mwsMjmnyuRHxYbiaXaZ9eBlqn1mU2NfaphJ4q7icvdl
grbyKzFk8ThMRG4ccNYm9noUeZOhTbqAFTeRJhYAHsph/CYcYgcizb7OMDibQJsJxkrcf2xtaKmH
gj7cDZO9xKBm7crcCHt/Ccq2AL7EhnjPxkFjbQVqyYbNA9D/HlliN/tsuuAvT7/Y8h0ZFnfcLam+
lfOADv5MalOiPm6UMW9huO54aTB3ZgHpoX5jqFbmRUcmAiw9M69iSyyS+9qCjkd/hZC8+GCQgR96
lMPG/K8Mlg5PtGWFyxgFczebUrDR3OqQZ/KQuyBO5lk8Df3H7sg6OJHMwMbPxMbKYl4X5Fby2rvW
ObUBZb4dW2sDpqUL2eR+PnUGhE5UPNUwvbVkob4m4zLFTQWChVlcXbPnq0zX7ReuHDn++cm9XTm5
MJASGyhIVMsXmMe/Ymfd3370WnRpuWEUecEswpt4Bjw8HlxZXmDLvDzPTW8eP/YKbd0vNhyRFld4
2JEHdU3oP50l6fatlVobE7L2EdpidyVsRsVsLDGUhK5UUesVhJMXbvMtINDajGvr3LMLC1wsxwUt
1f6RkeFeVvSprOss6hmYZm7/s6ydjcleOZ7roEQbm53VKNDPaQLPmSQt74UvL2k27BcLKq2d8YRy
XRrYoGndnp+Vj9PxiQr2tb1DlQtp4yQY+SlvvyfkCJ2MgEJNaCbyY6GmgxTpPDTVUuPeD8XFAIQ2
oO/+NPMH06SOUSwF95IqR09GFMsFvpBRS+aHxHA3gngleen2CL7tdTVsrHFEgIcH9m2OCYDTtWGT
U9WCD2XCr/Nj0awDFRtfcJVe5QboxKwIMP3uVPa8CMEZ2bK5WvsabdW3sP5My2ns4rx+zF0Yklhw
eTdhMV3vElii3o6rtZdo6557PUHlpUfvz2qPYz8+wVnzQtP2lI7821C2W+l4rcxNtOWfFPPgE5ZS
WEFmj3mWHI2hiRzrWUAr0YKN9Fhfjc/onjRgE9j1RkSsJB2i5QRzsrsWDuEiztv+avz6RYyFhD18
seV28P74UR19aOYWbJzZPKE5e2FL8iDNQ0XboAQ/Y1i2HDn+EW7+vxBEdRAiuGDwNwBFMqbf+6/T
3jnvp9NwMMEhCPqfzov17Dykj+Quienxubjwz+Ln7ej4d3l478XXz36zqdXwjjZ6cLBj8lSfHqo6
fGAkOjlV+GAeOVhscXlyVNANwXnmQWj+eXa+POfPz9kh2YjP9/Me1b0SSF7lNgcz/lzVClUD+mNM
Z9hXTtYT6JRRl3t5RHtzq6y+9rZrGL39XDZAgnzI6lhCznmBIbl310B7oEiec3A3p2RLzXMtarQK
Ze4WJXMhjxBL91eXATtK0Zews32CTKuMrbe8fyKB1+p/v2Yq+lrlyq3juUlgGO6HpKkPtwPj/XVF
fS1tGBnP/A5CUziMzJFTg+Sf1yfizBunw7V50JKFB8tCZam0jGv7dwdmNIP4Uz78dLw7sOGOqOVs
7Hbvb+Pw+/nvCOUChoG8uH4G8vZ+XLwoAT+vmVQBtQ7s4cqF4l/Cqx1H/vjQzkF1aCJsEEC95qyM
HYsdhr7ZZYp+9tz+QxmP6rBE6O5AFydhdUyWGq7wDIY92TnxrE+3J34lpnRIohy7SqTGVMcDT4+W
pHtZzBuTsRJTOhTRYB36J2JGcxBEwN2AE3zAjfwTJbMbfuzHa8vbGg2HJpaBBVHNe+iPwBF+S7Zs
pYxGddxhMeYMfe9uiAsxPPncOicMnVu/96JibE9XeMtsTfuclXAi38I6roSvjkFMKzRO/B42S32u
IGvQtiEh9Z4vbO925qkt1aGFekIEQ/ctPLWDhfHOfqDjErvZga4+hHxjfCywwZ31dRmTH0p1O6Mt
N+LgXxXwvZdoq98QbCK9RCBAWm6I8gy2uj4HjteRYoI1h2He9ZUcj647oyPWuOyYj5Bz8bI8PRHS
ebvGb/vD2EB0oBxT4ycfCA1S3xYXaxyu3vVl/0wkfOKVkWVHZrpQ13ATAidMyJXDmaDYN9lEdjZ3
6/2SUnRwJ+F8sl2yRQFcW0Na1pmlUbRQ3hpiBo7vM6AgFCI+0Hb+0BWe6qBGi5qzU8GHNSaJtMKe
2M8gsccJzZ8Nwe9lBwnvDy0nHdQIBbG5Bo2tjxV9BB5917XDxvbC/iE63okBHdMIiHuTq8ps4zYb
yueWOc79mGQNOvfJPH9aSjWqAIxzdugac8iDFkqEe0mp/62ZEvrc2+ZSg5XeqnOPY+dDdSV6j36T
WJGZz+xH6pCqjgZrSVXAOcmtf0fC49g09HNl50TC8slr7selWcJettNz3VlzH/kqhXqDT+u+C+uO
cCccSjUci7pxwIcqbfWJQc/iqfZdGWbugIohQZEDUsXQMuiinpt+GUCzTOyBbwUU3ZI1JLAs8r3A
9fu78IfyVUm7+1Lgy38nfl29tgAsv7YLK9AEmDBvCqLr+6W+iqqRcdrxFIKwzDaaOw+mGjGZM/ve
XWrrTlRjCXFkOmRTVEJVDwzh3pYBJFf9PrJtn1lhN9oefo3ZOn/hbpqfO7sqQjmr7s50YAwc+OD2
Z4Hwqx5vbdlnL+Hkkxj4/FK41IworLGPvud/ZS5kFwqRqz8Sws+Xqrf8AyRYpscyX57dwvkCu0AF
ylviB9NVWkFyCH2QlBkR7GJPxAf+e4BfQ5RgdYcJBgL/WRjQluFOAGQi2+e+KEJ/kWpfZtV9QWzg
iRZoQY7G00Jlu3Ng5EK4C8hRSSB7gE7WBUALFHj86uQ2so7gHw2+3eS5IVemFxGTXMHUyXfHKWjU
ZKbYJQWoOh64CKjaldUOFN02MOYaA7ywL3CbrODB3V+4A/iUobwi6i12v1jefIDIfhKUZdvAwMSf
Q7iezkHXti6UzaEERtJxiECWHvdDgzZKa3i/kdXsYBrsfx9o/Fl6wJdMA0yi0RdnMVkutHe4HWQd
EJiVy0HhUnZbBXOLLvwIia97yl12coT3CJ+ffpdURnJw4Mez48L8jYt0+T1zoYMLjFJxqMspHcOm
nbwHYZjLM+0wNVPlGHcCYXq/SKs6SmGpAyHpnwzuHIe0hy9OYj2U9Qg2sm888R68cmGlIC/NFjxH
UogXwSgkP6QNLteOW7qHriMq8CTixqO2D8Naf0QpHlZPCtJ8pNhZfjnhp5efWOdcMB1dWHlzdVna
2gHizUq/VKbxDKmh6TiXRvfo5qQIfJ5aZ6Ma6jacSPIrh641JPcIdIw9Y/6hyPS1M3h9mguPfgZn
Bax3COwEspz8HcjVYFJj8VlhNpg1No6mfTJsqHGQth/C3lF+1KkCoseDvxy5ZRigqVnQADOBjp+t
fjl102QHlDtf0P/EqVwoFixqeWVVCgkeNqef5hKSOAzeg2fmwAGRwV370PpXahsEfqLGLr50kBU5
UFlAREZUxXOGFBSWysE/Hu9h6gdt9GIUf6om+WT4VXektSfCocjswJ29LvRliqaoXb/OSfPNyRvn
mLQmbDtwCQxb2tHAtmv3Ml917CEfB5WnuZl2bQunVMdxG3Lol7IJIQjnhnZmd3dTY1qv2GoaqPEM
BRSOjPKpSlG1gG71AhUhFzTLcm730jQDaUNmrne6rAnKGikkryx1jX7Q8fNGiYtXtRlgCJ71c4Ta
XjA3Kg8t0+QQFqjaXbrM8jJAOOSHrKHDIou8OHMX8PGgsOhyMecye+qsaaBh6RTOBDkgc8Cap+wg
UR2IQKlojoY7/uVXJVZC8c3Y08sQadwFx3Q0955qvFOrWuPX7PnFQ1HLfDe3CZyAoawGQbUJijth
Ngv72RrbQh7txFP3ooC4K2Rb6vphLPrseTJpjSukn1cH0XtJxOqFv/aT4e54VfThrJDykI36Q29h
PpkzGX86ZZhVCLdN3gVNTaGUtVARGISyo7Jd40fn8AlyQFBUeylbu3YCZU0WD2FS3B+ZYxb1jnsd
pPrMypB38GIhewsnABQiAH7HP6l6ZL0DpRnmOm4aVjQDoAfHxBmLHpzOFjoSKXuAAKX/nbjTli/M
yllOR/ZD+rOAbxmVsUdf5vqO5PlRoYJlL97GcXvtBdpxe3D8AiwKbEx181Jk30qYGEH/DRpgG89f
uTDofj+J3WHjBLsPC48cDcuF5BByb6Bou+XUuPYG7QbNIXre5stSxqJeQoqCw8z+FOkWqXbllutq
l2jAr90MBQ5IQeTFHPAUcod2F0JzCnqN5o+BpeD7KHOLWr02G9qpOmsJ9zKjHCHqaI8Pyl0gbpDn
M7SuDe9z4gsa3T4Vro2ZdrodpVP7ZV7LOO1hi96Rozs5Jy7YRiNs5fH/B+uv7XKGP20ZU8gft0ty
bBN+qY0t1ODK2Vx3AzJgmowTZFJAZgLSJGU3hwoHho2AXZkCR6ummfA7hOCljwOzbJ8oDBokNC7D
MZWfCj/dOP2vfcD13W9LWBTqX4IlfdxBW2Ss3UiJ6fOHZta5TsmbR/slTrvwxB3jxXihPg8WtCEo
27hMrM3r9XvePFx0k4HtYypRqc2ee+LeqWx8hs/Q0+3fvjYs2kp2jNEjuBQXsbFAjadlUPJoBFQ+
P/Z0bSXnwDX5nuRlDEHUoy39b3YHGd2PPVtbt76dQFffvEbk3N/xpH/xKvX79qPX4lFbqnzMU9Cf
Aafv6fiL5dbrWLeQXFBfF/7Boo6O2J9H18QJ0etjdESbyzjN+UvS5UmsaiffqHitFFN1pH4GaUxz
6fIxHtM+dKcy4rwFeuB7QiHkZn25PVQr4amj9I0Ex7MudVW8OL+xqQUJLyI74dHtp68Ucmxt0XpV
BvsuygrkTP9htPtvBUv/tvx6TrSg2Zrmp64xLlWRfGw16I495pAU8wz9hjiDEmbqZAFlGzliZZ3Z
17+/WcYZlkINKCFq9TOqX5AJNF5vD9Hag7UFPBQKxkiFj624gJqbHHcTboMfe7S2esFyt5ZZAAgw
NiCKCRDgtpLaygLTwfTpQnCWszsQuNPvU2uE1vzYjDyEmO3GjrIWltoKpnCtHVQ6lrEi1l8HvYrA
ctzfozt8uj00K4Gpg+hT30r6ZRQjaIc/E3jqDuyltXxcdOeHtlaRR6Dp2S272y9bmWIdUA8N6GIa
PEQlt6bAGRood258xsow6QB6CgXFem5sFTf9HdTWg2SKHfbj9q9emWMdLW+6pPUkaq+AF9GqDlwJ
/Dk0G2sL8qpu55zLumr3t1+1cmDUYfNiMDtBUX2KJ7N77jMCeWz1qUuXw4KChGG6Z89Oi41tZ4VA
A0WW/67k3BiBcl3aLq5B2LjYjTFfTAvN9VChKPRlEi4Jh+FpIqLOoxmqNle9Hq99SJvezgOCGpgZ
GjLFYOewLT2kEpKqE9osNKrVmP8Q2DIfFAGZC3qnTsXDjC24izuNI6Dg35Uuimb2lhzWWmBpuUMY
lQUm3Khic8l2hE0xLFsfb0/J2gLRckfhw/iMpxSP5gSgLzUfLHMskE/FAxAH6FrmeQB39Al6B+2W
OsBaxGknAsEMsDfTTMV8gk8v5NgfqUUAOgG01UztDy5GLbN4yoRtngmG0dj8mei3zv2QDSDVcfkd
LK9GhZ8a2+m9K888+317IlbmWPeNsdzUx6luACNq+lGr390Hnc+ojsRv2nTOJoYH18Ylq/KQQ67w
9k9eyUo67J4CXuqieOvDpAT3fQvGCFXu/lw6Z+NgtPb869/f7MWCDBBIS9M+dtsXnizoMcywJ5bR
7V+/EoU6xL4ZILnf+YjCQtnDnaR8ZwChu6spRMHZ8jE6MWXa0uUCcr3+0qrYH/wEws6lG891ZxyV
oPZGVl05P+pge2lxY0SlQsUorp87zC7IHQEff3SFHalkC2e/Fp/aou1rbriDQKIoxibqzW8k+Xl7
Hv4dJt5plehgejx3ElWLG98IpPcLikbirk5K81QntXH0UKeEl7eJBTd4sH0DTYXCsqnzv0LoHUb1
VgvzNhu+1Vme9A+qzdqo6GyGM2dSHohRl8d8IVA6bwpnbzZQT6nLuXrhwjIOSzuKU89TaFkIrzuo
1u/DarHHoHAQylDl9Pa9hVJvOsgeKsQ5PVHI2h9yVciLsET/1I2Y1zrhKXR/rWonuym9Z25jn0HY
QNsUPZ571+6M/UyhQ311dduNTdUcoYNCnoRk045I6I+aoBNu7HkrIa3zBVhhY5uylIrb/DstX0U/
h8I9qC0f+pXtW6cC2IA/Ds6cJWd4ph1gg5AEpO3OE3R1F6iVB3KarGCc8m+342LFDYXqhIAqg78E
VIavXwPNebdRELFm/hdGimenhha+qtxvpmCvqe8e04VeRMlRkedTSKotHtlK0Os0AShitHkj0v7c
lpBLL0BmPhpkqU4bX7iy+eqUAMF86agWqdksB/eoILtxAGM73y3EvHat0skLALQYdyI3ATIr2mZf
z0pEtlXWJ9Nc0IShtYwW4BkCS5IZviJ1aYR8MjyItTnWPah+88ZvXfup1xF6k4vbnFkFLgJ93KZV
BmNyd0ISUOxbygSEzXt0fxroU3BoAKA7bTiJ8en2GK2FtJY/gRzjKGMj5qSQB6AtQ2qSB55Bix0S
4rdfsbLN/AOtvfm0iUNhjVE7B4GdT2jFWkl98OyhvIyd1X2IkAgK8n+Hz5wzuHMCsB0TSGIEo5zu
uPBfOSRbo6RTauNL1gZLO/OgCdEmtFlgdNnRZ0qmMcgM/8J5d6/mj3kZUp0p4EwWLiAl3mH16Q7t
xn3q0qBm9kYKW1lxOk+g8oeFgJiD/ZKOL8KH46apXm7P89qj9eqlHMvaAhMkLrpkORJIwZxho7ol
TbIy9johgMpqXBZq4G4jPZykvWKSu6q2h3Oatfy5HGr76fZn/NvX39kvTe1Y5LF+rLNZ9TG0kOGB
YXcdhLrnIQ07Chdo7rZepGTvRqNzFdqB3B3E6jmUtWBIkkWcQp/bv5pVUN9eIkP5CTpQvX0eByN5
gR/liCYhRCDh+tLgf4a7hccL9w+ogR7op3W5Txzmw8nVdi+Yp/rQFbgpDHVuov4/w3FYNnCbtf0/
t791bcquf3+zNNserUGn68eY8GeH/PH5Vt1h7cFaWoHJDKBHJh5cNp+s4cVX9caZeO3B9L+/WLqm
AAtU4hc392X6l3nmxsJYyVL/cMlvhiKp/UI63PPP7ZUQ4BnBmAB+bn5MEg1J9L+/uzWYJ1IGi9LG
kZFn2UHOr3CNrfFeWR0636AZsXlZ3IP8U7GcFZyc4r6Zur+2VwwXu4Th9u14WRkknWUA0480cz1c
lOu0fTJt/1BL/oKj3+7249eOJDq7QM3O7AhC+rgeSW7DzxNoLbQ/6rO/jO7BLAEuxnbO96k3yHvX
VNkjKA/LwQfO4anNbA/WR9XwevvHrH3rdajfBAQWJJk7L+lisAb2Sa4urqhf4X+yoZq6NmPX1755
fCnyfqDoJ8MLxw+79hV6VIfJfLDRYb39+1dWyv8xEMBAsR2S43Y3F104tG15Sqngz7ef/u9Q+k6W
1DWS2Zw3HZIk+ki7Zd+e1Anmh2dg8MZLIYPysxcBvR+oXXdS9/Pz9Fl9tn6SPqj/pA/GKdm9bkzS
yt1Ml0weqd2ZNmxM4g5woML4CQBFVHc9NIZ+2tBzvP2t/8rs732rdroAzR6oUKdREKccgTC0cmu3
CHT9xqtiMVYyWOqhyk0eDkkv9/1SuXuBCs9PgR7kqeQjP8ipHgBcsovnFNITkcFc81hKWKS3o4J1
Bm5Fn81s6Xejo/pLNZRmCLXpKVJOw069i/ss6H31PSewRaJQdnmFwQOfIj6Z8q/d9Qm0RZ3s2Fej
upQLpOwC6hlAjLRuHSWtg5tZJVhg8z6i5ZeM+KMfpb0C/CmnzR538e6OztN4UjA8E0EhmYP+CFnK
1yxj/KGA9+cBJigtZD4Kf1emKUA8quoeUxQQHkALa7bwAGsRq+XICmg2k/YlhKisb4MNE6kl2VgL
/0h2/z+DaKT+d7VlRQuZZttFnLCh2fWmR75O6VDez3BLiQzDznb9nLGoAd97B6dL6ColiRHJK0TP
mcbl82Rm4gA/oXyjpfB+3Jo6YaPMZA/QPRLdLJ0kaBaLX/yuhbWiLWGOCFoPEEals5G13x9XU5eD
Fi3DhlngZayvj0BefbXBzt5YG6ClYwjfG1otT5YNhX+xBb2epG55bNRpcscSHMn6KbWB/oWhkbSS
8gRYGG7MFrFeJYyyfnqFKxJgD61aBWNWFj304tPhkjAIfYypk9w1TT/uGj5NkYUr28FFLo4HPwey
sePpgbiLqQKAv7w71bczwE9pVz86wOvssr5pfmWoTNahQdR4mhJP7AhObTCiMqa7rJ+NOzm3bJ/m
VfpoTu1VDrt0H5fBJt8lFKBV1AjXzSFRZniR3VfzN1757SNEre0dnAzGV05N1wDmrvK+QGvBg5fi
RA7LMkKy3Og4PFrGFOThyfPLndXR6b6B3uyRT9X0gydkeO4y7scSzhiPM46u0VguU4BTP87NSSof
khmMNAmbVTxrTi4gCyVh2qipCwn8E4N6AOJOyiw/lA186fnc/pBp3aHeMZo7iNnWPyz1P86uYzlu
nN0+EaoIZmwZOqsVreANS7IsEmBAYObT39Oz8t/Xra7yZmrGNSabJMKH852gdZoJB3EyC7iLCI3L
1g02mTvYdJP9FOpuI73W3fbIsI/xvtu4sigiT7vFfSl0gfRE1oBElZsgQVKNCz6OylbtwJFqOGZm
NRsQH8CXkwlF8ssq51j7fGJwmHBKBZeehWHpcvE9R5uJdLSXOc1GWOXZgfJSkanq0VJ1DRdvq4hz
MARxYyK2vXDBbJFgqKMm4j+KjMp0YI59x3hgI5EQNraIC0E4IIG6zbGGV8EGuXakI5MJ5c2qQYTz
nTXVYiemQtyOtGZpCOMYRAWWSAQU/c8xHLtb2My3iKWUzmdoZPUKRrf+VNaoUwX5mQPOV39t9/17
9YDIzf9dcJoBHEXWorPnwpljKA4UlDKv/Px+Q/p77UDPXcupKUzhWogiaU6+ZPjNiPDKJ1gslFf0
NRfUCvRcGoRRyywP55a9q+0sRUDbW993W4M3XdBgS/slzcoxITXd1aS5ctNLa+JZaS8LMzsZwfLv
IB7wJqAnWv8CRn8XlCYusVKnYmmr9397hWdbOlTFIUduLzaEHsuDW3fZo5cXFAm75A1Wp136/W3+
DunRcwER0UYHBO55ex8FUdSP6bKkS8pvS/1vNzhXC2H7qIGSojQpLGtfo73Eud7Uyu7WM0JkEmH5
Oz1OV2rWCx4byJb631Ft+wrJvEEIZYKLwEvPPUVJBC3M2U/BjJY3qBVtIY3oWJc/dUGfrREM1dwF
fLJTx3ODTUZRP1WjXccLdZd06ItxxUnefHz/ti9MunPxUT7a5axDjKACHKqpCXZL58EZqb4yZi4M
0HMBku8UwtiO6sD2MwkW9dUAU046yThHVt94hZ91YcSEZwtH21l8amg37IE49PEohJu0jK89z70D
LZvGrj++q4B8ff/GLpQG56okp7BDY6FS3s/dr4neh9OVuvzCCnWuPOpJDiUVw0GxXYDHCXvYzoPe
28v0nvfXzD4vfe2z9YKC9tIgqBr2DZB9VEREgZKg+F5zzba9U935l8omPFsjXOHo3EGw917X7sZZ
WMKqQ2/XK8+F1QvUCHWT0uLQ6DfnJBH4pRboIfiUhgjBPTGVZbZxOTbr+kn2ScbmtRM+Qay0rqeX
kssUsRnJoF+QfbZjRbtB6GlrvMM4PGagm/tlEsD3wlTvhd4pH1KHbK0slaAdTotuBe3jXaanuKlV
1KK9kSG0c3aghzoO7oZjoTm5ZSH/bIAcBd4myMN8kRbiE/Gv2bPfIn04kfpLWEdlUVz6voNjVF3D
m2C1NLvJXjZjmQbeJiuCu3B4GvMvpBzdB3SJPcRtl/lmyX2Eh05RyQ5Zh3kwfqlwRadxJQCSW+6n
dL+QZrnNRrTTwaVnMwopIFj6R12Pz+DBITUWcZhvzEpKfoMQy8hliRpR6Ki0CddjtZvADmrcZ2vZ
lPwJsewgQb7p54IkeMe5SriKpNNGxJjE9wnoJm10CuTykbBJMhXNoN37w7oONy5YIgtSH0Fk763H
yq7iOesiUX9qJ1GzBbXQitaPuQlPsSJWfdMA16VPHsH/Q/II6k4+mlWnbzKp9iboYmt6twVdnbKH
ibpXYWciGzZGIsBXWxX+psJiMCIDE1D6FOt8z/2t5E2Eu8EjlcuEB2NSdXAykxFVN8GIMn+IUYbO
A41q+ASCE5AaB36BVR1rNy0KQMwLxAcfrXdzOsgR5ObVS5mM3Ev6uolBAVtBiQ/ngh9KPSmYK9Xe
mCiQz+jSgMEI89sA4OWbW694Q1CODrGxdpU+QPQS1eMhm34itzsqmgdtpxL2anBvn5CDPlY/xmIf
eI+gJ0WoLaPaOuoewDqIbSsT4Omnn+F458H7B64acTjCJgsxNr4YI6ScgEx/A1e9sLpRn261riDU
fHX6qGFfivym/DfstUZvn+khgdD1ykZ4aXE+Ozz6BWvBsEA3S2J1jokm717R2DHNDhSxzXCqvbKy
XVgxz9VzqKmXMshRGaE2NmmHvPq7xtHOlR32720gei6ZG8FJLG0CVCgQyJv6DXpYQtRjPoxRppuY
Wq9zfy1a58Lyea6gWyxkLfaBRsfJn/h9Lodgjy6fDamzCjf/tLv8PwUBz7Ks59hdenqrYK52NQ70
0kc42ySZMRNx4K2P8hQk4AHnO9tcqUIvvZbTLf/A5WZUU1kOLQvs8w89FG5N10Xg5F05Ll+6uvO/
V4cLtRqh6EH7hUBO0RvQsWxv6reZNr+/f+cXdt5z0UDlaJa1cGvcu6X9nNEgYZO1pRBv2SW7Ym5z
Yaqd5wEUjm6GamlAKGBjkouvbvga1b1jE/Sp8iuIzaWJcDadK9PRZWyBXpqyR6RsNzwwwbfwV9s4
pSVjOJIEUW70XdXIayTtC491rhzoKw/6TYo3FyKI2cj7hvSJLJeIV0+oKf/tuc71A0iKZlClWHDq
sLrnwmF7GN0eS2qhdNDytVjKH44rPu0B4vPvx8OFEXeuKVCUaWGf6kmrV9k6AAGXI8BEe160sL65
ZtxzYUKeBwfIrp8bGzHaO6beJvDzvZd/+/Wnp/pjNsqwHCGAwa8nZY8sTL2SWX0n2mn7/eUvTJbz
tIAxcy0KXSsWc7MJYf5qUF/p6aUC++H7G1x6L2fzXRpEIvY+KFY6fJ3zJiLZ1/cX/q/v+Zfi1D+r
fkvI1XyOEDEkg2Z9DEgKafGEFRsIS7dmtNYBkc9QBHwGfZ82hvxEpzoBuHbL3exelOLRZfOjkerh
+59z6TnPSuUwD+c5F1g1kUkfZeB68vHKenYJijhPEOhUbmehTdr9AGPYbdPpdj2H/hILMbRruvRk
ReelSGysccelR5Xe8t5Jvn+sC5PnXJ3Qdzi7++2S753CvMl83pRTAwo100/fX//CazuXJpCFF1UT
8m5fztk70LpbF2aH31/6wtD+f4KEaeZhZoNAVTLrVU7qAarPOTINq1Fp96/f3+TS+znd/I/padv2
7HLnhNiHjz45jt4HuxY1d+nVnG75x6WpNqMaWswcVVvIdi5R4n7+248+3fGPK4/FQoA5YvtqbJno
+R4x2zH514ufTXju+x7CMwD4YCHU4xY+Im14heNyqYnhnU15Y9VadNLr9yCGTsid70csWqw7NE7b
boGADnGgkSdpOISBBnjrreX0DuKvLQ0ncmSpWaH0njRz6yt72aUhdjbpfRdU9gyrD2wfDUB8E7n8
lwZE4U9D8v2nujQIzqoABBiUSDdCNInT2ZvamBvrugHkhWYzPdcuBCUyixYHe9ZoouITDkIzzra/
2zekNFXH8s2RcVZH15yyLjzJuXahdbUOEWOIjaAfxabQVpYgAvmasd2lq59Kmj+GtG8RxiG8Y7vK
vguD54xds/C4MMHPxQvIa2FK6KIHtGAioWhSVrAbz6+dQS6MoHPBQjDDA7OeQE31kfXhDllMjZPY
TbDSVr/6fghd0CnQc52CXVY56Nm4B0jBqznO1lZaxHXqbCaVjDewm0yW+DAe1LE7Vpvm3n4pb/PV
tTYA/Y/K+Jd9+jwRoMRWheUACd7gCFkOPMJ4NCy6syFdH/oBzFsaPhV+2NzZk0ZzYjhl9CJgxSNH
4Y/6lQ2L58fwVp1vKTQKh1rywIELDQGGWnbTWMCRisy7Af+9GytVI4xhRBqnXZPs06PjGPWms1Mv
AFA0cD9clX7nrSdwZxOO1NqkDpiKa6GtdKGUofIN212jmXWsaRbGsD9o7qagDb6cppj3ZlDO6xwW
YuU6lXuHxPVi7zmwrxA5TBCqmRX3lg0Ao82NC8QgzMKNcSfyo1Fdv9U+hX65bLyEhFV169Om+Fqm
Acp7TpDqUggPWdEz0J7Wkb0bLVZXfjLTFEmNdsc2FFMNEKz1xrvSc8h7RkxwsDVQkxyOKgk2ou55
aZs6HUNffPLGJbB2bIYfcA8ejmgJ5bDMcH1gZCOL60CXj2FbFuBugeVFK/BPy2HOsTH6RiTBWMkN
DV22WaTqDsRdMpWCJ5+tK82HBw1LjdTW0r/t8dpu4KIl4GVd2A/u6Jk94EK4OtGJV69zVjG4uczl
yiAscC3aiuyL2spXQdXZe2uyrROTlG05ITTWMIfJcdbswSwgsoWlRG2yl6LPlzLSHdKYshliDvgF
wws9UuE8pVktxxtiO+WTYmEIa4CqqvZOq18ygW6jUh37sFg+w3G4cmHUOyxDksO7ebw2rU4b2t/G
9dlmVNumyqYJOHtxcG7Ddbf1VmoF8gesHo78Ru3bFfgmd+NB7JvU3he7LGVP8kptc+Gk9l8r+o/l
Tkvk5nQCZYdllo+AhU89msXwmeDvw2zuOSVXAP9Ly+r59gMvQUCzWDpOWKzdvuru8ftF6cKyei5y
kXDHysbWODuXNdVeNK7dRe0iZicKXOdaxNGFTsK54sWEXW2TnkBNnpRNWqkkuIHFRNck8pp3/aXH
ONt2vHySoRmls9MCs7Nayo+W4xzC2+DK+ezSDU77xh8fOlD10hQLDjkCn5U/VsiVJvLKkeXStU9/
/se1CQ4RHnL6AJQwQJuJn6fNNcLFpUufxtMfl4blnYIbE958I9AShy1rTmB4X10pui+diM41L0tn
O8WMHWAnyoXnyQLPmjJqsg4mjpxbG+RCLO+u45SvRW+TxClamF7Yur5G07kw+871MAW+deAVtUDE
3mFy4HvRTHFek42wy7WYr7m8XXqHZ8WlQL+im2TFdkUYfFrE3LuD9WNm3sf3M/DC1D4XxXSh0BKm
Tejl0fbIjd4WFkv/6dLnKpFReZ0eGnDSFjQfZnJfT1fW3AtZ8/RcIII6DAZLDG/eoU4LIjHoM2WC
DR3LP/fz5rFFC3aJRqRaeulgLd577Zyy4tAEgmz5pe7hZkeC/INbJW1h4DU/tW45bvrKbmMawjD+
++eHYvPve8O5sgT7YgDFxZjv9TJhQ+iZbOY1uliOhz4OiK9bOdQDfk9fswgebqgBgjJrXp157O6E
9IebHB3QPdGIk5WF7a1l3c1b21us5xNJ54u3WPIVU9WzzDX0k/5k2U3k0YI9E6+csRn1VnnfhKyN
ETNYHmWA/j740/Jtgst3n2ZKuuuqLeFFlD0R992z5UENDQQvLOHTz7p20YhadpBFbGk7pg5SzoFA
xE31owPvB+qlpBl+T7ley3xnGI1P7qNmzuHs5dyECJkI7Jigx9Xg8zeIxsnZL+Y4Sdm/BmZKyMTX
QYVtPqSJRNWitJjXeemCGCh/lQDkRP0xgHY+i9tMbLPhzV76SAW4QzetUM0kEzRSy+lEZ219NDxt
yZG+JAKAImbLphyENZujZeQ7K9GFt/b4ZjkEDnw0XoICtB6WBgWiPZ15HYz8h28729qQXYBU+oyM
iKgKUEeRBHzbD01MeTOUb4HIYBT1BkOlnTcHCC2oll+LdO6DZYxRgcLeztsFvLpj2n7o3F6slqlN
dUvTWr0wKhPSwyeKTybSKHF8S6zd5t2qcMhqUCllZRyQI4zYdYs2Gf60U14col0np5vSfc+nOrLs
OnLUZrL3dmmDbblD1zdFcImZG/Tj7nr4exn/zWI6Kmc/4uUcDdNKjkcI9otwPWkWhTrYLpUFqowb
V6eHL1cBIKOxfJRTkGQFwzRdDjrQGzPYqUBB6VK05fxspaw8HkLgayNfc3+BRV0Bh8lT4AEnqZl3
xvnijgXI61mrdyUOCnZbHSio5b6Rt3Z5DCp6M3/0oAm8TCNDaG7EkZgXuTv7hm6U8zzvbfTXymgB
YTMeYAlFP+kovqgBnW55kvDqykjMMeI8ONBVO8Zhw7QueEo0dMovEIXZSIt+NvwIBqPKNvoWXE2q
DhPDiSBWT36zqR+42BuVgFeMy+PxqB0FW1cfJ5S6CIwkj12x8/VaDBhh8fJIinRq7uF0Bv+9KAti
qY9oo+nxHji7ahPwjtJeiwgB4tsFYZ7tc/ASMLLBmOfNiQ0Srtw1qKvPQR/lLrLIfZPQ1x7/LLzb
AplOUBw+2zBz23luInoPkGtcuS/zF8mnV6udfnYeRkaF1MJaT1uHw4AxoO6qrHcNuecgAs0T3Lca
sFmhGQxXARrRtHm2xsdiucluqY92b0PTrhSpqMa1Dwudt9ZH42yO6S8kCVSl2iDTe+XAolrLIMX0
QJZuCTezYFvLh4BHDNglKZKZpVgZ3B6vKbLCY2MhRGWrcxiDHtAlZ4GKK/spc47oO/HxMag3vbzt
wCSqwTqsEb907HQi29i31lX9OlUHCcc0w+9B/6nBUMCIE+QW4wlqOsaiKk9mDjXlatnAPAHW4Npe
O2B2zWn3gGy1Sh7QaKl2DV1B0y90vybTxzCsKR7yU6jEefTg11hurPdi2YAk17xPEn2Z2PiR+26+
MqxuJiEc1gMxHoUFn/ht5bSau6gmd12/s/zXnBx7Kw39+6mP0OsYnoswbYaD6Q/dFBf5SoQxHOyJ
/+IXK4qAmcF9gF1d5t4sp5yb5cb0G7lsx8LAl+EuB7NH7aw6gUVqhJS4yPciD0mBtU5dHqNV3Dw5
KqJdgwCBDMsqHNHLKODHqYLKH9Ke7hA6Uzz4OAo1mBlJSdIAKj0bS3Efc6KiYn5R4qf277PRJFmg
diAyx6SVkeeXt8qyt6HlIAQPDouwE2zgLIlj0Fz/JuZJqvc2cKMue6gmHLLs3+j5F/2nNdFoKnis
qRMznKERpXpLHLGrghc1VpCkYuYLSPh/j9KKxtAkg/02OZsGYHdtv8BNKYW9L9SacGbMoaGuu+TU
HAd5OCx+dBJd6OWt4uAhqpsGPMeK/gjC5w4GEIhtOPTuw9iBqOg+m+aZ620Hn0Uc+QXoHZ48GijK
9ZABf4FXYV1HbL51Uc4JKEgqCHcrMDr8poxOxpKMfFT5llSfOJZTxmOw2GIgTHDejmQHsqWxEo8/
9bBJ7EgIDqiKMvxwlxwyD2PPgp85j4NihFNgl/j9QzAcaqtM0X5L5MiTzIqBHUB7BBHvdIs0G4T5
Orjnu2+yLTywV1mzhnIKstyVhhfeya3OEw840Sey2nAWJorlaasQuVA0acPTAeG8/dBG7mTdUCTX
Geo8OELEYXc3FSMIDmBtFCif4bcbo3HVQEbMvXyHlGUJr3IDlolet+zRzeb9bIP3Ezzq0IsN8lWq
1l53+XDfIW8KVt0gM5SHYBhvJPgVdm0lDCZqHbQr4BU7kRHoKOIzDvPw6BfteLLSe6iyOSHtVzDL
FJZWSeO+8rLHXJ4hXD+JZK0YEd9rH4d1lDB4JWgcWa+LpbczhnDlylhaP0OIRr3wi4evRQW+MnRf
Gvavw73HPoQiCIQMYojB0p786EbIUIccrHSBv1hi0Q3SNri3sDXl8Oy36oMjkVJfe5vJR6VmMufL
onWaZ1AUtM9VswUokJhweF4mcp+5WRVP6rZqDgxgRo71rcHLRdMMJQ/qAsDC8QSPQZrFcD3Nwmeo
qYC8zW5c0vRkWerCYbVjoKAsk711BeqkMLaHt1y4QySMeQB/+tESqj/ZEhbIArRhIUzCQxVk6dL2
66yEZ2rv3gc2vrJxb+pmlFFZq3uPvhBMgYI6gKS++jK8g815TGFxm5c37XhvU2RjAkcOFo0JBL4u
7Nu6/7hR5i6b5F2p3NcmBMhsOn7Hg/rQ2R0MJcGgH7rPslWvfQcyUGiOIaywwL5JEer5WSL6yJdB
GHkZFnxT0NecDzeiyddBoJOmzb76aTAxD82OmYxErmIbr5h/9VWPt9XcOZoeKVz9BwH6c4MLB264
hQLXSUQFN1gvd1VUZgp4Ybi8wawRaFzjf+VegLWlH+xVWODtUvTKV8oPfuEvFuvJIt5KqKZdh8vc
H6sM/J6MYQorOHBGXSjnSFgaonKnBiqVdyBAQZQxfjl96smT0j6n1knKjO2BZgj9o8Nd5QSfPjOY
S/gpCW940sAgEDVsxmKEvX0aewh3iBMgaamxLZRGSnwDkLfRB/lysXqXnosDZCs33IW9QVm3N46j
kIlikd/TmMNqs5yrKOdeFlt5qfYFCsvEkp6b1m3rIGSBPFu0QYJyH97bGX6o6+NAOi4YuaqXzRq2
Qw02s2IfKlsl0kEvX9EgDVk2rB0/cG4wip6lK/NU6RpJDtT5XeSjOkVMtz+MQWZmKSs45ZYoBHO/
yl7rwUFQb1BYEXRZARhuwy+H5sdpagHilyOKAwPPKm+yYMM8FC14e/itoYCqZhEwg/YE4kxggCBc
bPxzgFw/DfYXTGRvvYpvHAdmzTWCvYt5cFcz3lgS9pQDT4TpcrikAguT1ksCVG6few7OVDVCzzSl
TdzrdsVHDWIgxDWC1vcz5vxgZ6veqw6jmDZTXxFw0liwh8crWFTCDvp4kVj2StvLoRwSOyeA4zH8
WtyUjafdP1NbSOR13KLhm3CD4xSia1GDlXZ5Pyokmw/aM3ewpH5wTLbKiYeMmTJEKdgikZERUM89
qjCCitmrNsYrw6Rf8nbrLnXw4nW03hiI7A5mMmoNJUe47UydI9xL4eDS+TWAU1cF5p6FcN9Pe/Qr
94j7dBFryop15cniDRyG/KkcLeeHDhFCEsmTaVyEyHB/1cGcrIlMXsI01AW3GhHi/g20IEiMlrrG
6tMU5AMYovpFyMkHwne7o9dZJKlH0WP7qoakIN74Pndtg0gbbscBFd6H0u2JNGhbG12101thvOoW
O9RyB8HFvDbSbo82gr2PmoXBY4Ue4sNUIo/wHZolJXDUmBakCSvffvn+uHvCov4ChP4H/P8B9mS8
1GyESnffLf5j1Tpfrgw3hQECWtIrcOGlW5xBVRN2c0lMo3cciy4mXQdT2MHYTy7z7R9LQPU/ee/Q
/1oofzyKQiJqMbaO2ON55rSsFgcF2/BvjkHUPiHJf1x9rPVcFv4EPJJnMaT/6H1cgQkvIFLnDgNO
2/EZ6GO3zwnommHH+qRnRu1klTeJK4B7CGgZku+/9wVg6txqILeW3ArA3tljlwwi1vcEOzbO5a7i
V2DnS49zBjvnFLalHQEzL2fhrcqrbYkT6TDVt6hm7qo2uDKqLjzIudOAm1f5yDVQ9FEAvKiXJVl0
u/eLK1TGS5c/wdJ/fG5ZwaBYwV1ib7ja8NaD3fO4Xpp/HE3/SRT+uLxTiloOIfb/nEMYSciOB/mV
X35hup1bDbjCxZkix0Bl89HFKg3jAZzoUa/9m7SYnjsMCNJObCY92toorhry1Elk7/hXCIwXmHP/
sQf+eDG2J7HOwQhnN9Uq31U5UduOe9aaNS1NCgEIxM0bJ7YGKXe+s1wzSbz0uc9mtwfPdBj3sPZk
oIpAoYecamjQrzR8LglP/ktF/eOhsnrqZmBTyJPKK3eDfCTno5GDGwHQQ5jJNAY/qA3pZpDrxYFD
dxtAMVu1DF5DaBQ+VbCbe8+5tAEADMDko3kSzInBtR2bGNYd1jWy3X/w8V82g3MXgcK3HCjnmnwf
IvsVecFKzb/D2i+ekDJuyaiRNd8XbTusqMiKI7Faj8MgkaO2QybgbgmbYF1qnAHwIPUva4IYMGl9
xt4DBFKA2tUB8UEEAsATZ+EvHeyn39HzVW8V/PXzSJOa33gOVj9JkLCLsnD40YoOJ2u0JvXWNZRf
aUFcQM//60z88TmKqQ4rS4aInoORbez3JySDXvNrvTD9zr0MGjhgCH1KutXZSzg+BKKF0eMjL++/
X78vzI9zDwNUAUuYz1O7z8cZcRMaZ+vSHGxLPVLBdgowbMSA/OW5928bxv8zNYCobfYC3LDwfmuc
dFEIj+Lp+4e5MOvOAxOdYe4V7xd8CBBGBzR6C/qzG6/5UV/YiM7zEufSQRyEzMy+CuqElbdFedoj
qrilH26QXXk9lz73aYz9MZbmFvyPqUGmcWGmNZXLT7Q1/Lgp+19ZZfr4+/d0uthf5uW5W4FEFHLn
Dgwrkwew2y9uXKZW31/60ic4a4TnFIbd0DLr/WQfRvKsIJfsrzC+Lv3qsx4YnOeksBdcuijuqP/a
XDN9uvSTzwoMWlWOv6DC2FP3MJMHaDvC8fP7txGwvzd/rHOpvWNcCFS6Go27itMQGu2OPcqTu2YE
JEzf9Qia2SNFD+pdA/YtYIYZWurO7iGDp3a+r3lnv4WWdvobVwy+jFxLle2mZgoNgjwfmjlCGl79
aXk+Umh8H3bjNbz+jpJaXgUNYjPvWj5CPj30ptmU8iTxBA4ZByUHGNlADVwvnfNICZfIHRnnZeeH
SONAOwlHvHrpt6HuraOTue52rDPkQrhNu5p9M8eCOqCAGO++RmBkXPf2BK80j63m0WmOhonuqcwB
92T65JCgPBjKbIIaCSul70lIqcPpBexrZBJaFH2hwrn13eJhQBBEPPfzAxalKh5g3QnopyhSPCZZ
TQom6pUEPKQzOSegYGUbvAWcsSZIf1hRtyudw7dxHhAPoAtnWYelba0sEkLHRUBlJh7Q/LqpWeLJ
MNwQBFY1MyI3+qp64GH/23OQ2Ojl87EjEO/A7mSIJ58GMezmXkZXPJNxahOD7mg84pS4tqviJ04c
yJdl/SsHQQiFaTZBFn5qdp3iWhzTy7jS/iOt7AOC0XEGL+R0ABcR/rDA7hGh00dBH+YrldHtMKM5
NDimTovO+hE21k8i8DPgslUDninXo42GhSXxgNwKg7R2fRIVfiVWdqufED/9CVukL2bkwfb8J0vQ
Zh0W1gF2xz/qcV7XLieR8GYVOe6EvR6ossg8Hzoa4KDQgdtxK7LV0qlmJ6rKb6Me2c9PFgdsN3oZ
OJWokWgBEB8qfjZA62ax/skWfhqWJmEF2RLOPj2b39cNkDHY1bZASHKS9G2oTnt0DAE1gHQPDqxw
5lmNmdrUeZDFRePs4DUBQQ8b77o5rCF3ax7hANEf7aEH+k4YLEas/o0JKTYhArax1++IJcJVU6K7
h9pnXvUdpGY5+zkG5Y1TyjBq2+qVdQ24DP5PvvC3vFLlSi+AEqQDAXqAE3QC/n+VZHZ1rCf6Aojg
2YJcvgMGKXG4TwVDUpCLrjIE0cXKq5olduo+TxA/6SeBXQdxx/UK3JoM0KgC2GNTFfmjsBNvcN7L
iX1VtffmjY6DwZ1/VIt/qxgyggdhbrpOHjLNbwwvbmfe+FFdTVvVTPthcB5azvZL5ZwssD7sMM+3
jtLQc/rdQ6itQ+WKW9utPqfKvHnMOuAd7iRzFZBq10sUXIG3fdY/shIMNDQ/AZ002cFT8h2w39FZ
/DxBf/SXGEO6CdwWXy9k6Ik5SAAZquxF+hiQckEgq2V3QVwGwEoVc9948x+5AvS8yoF68hQyAxhk
Y3MrzZDZnpLc/rBq/9GU07pgxU3b+0fkax4ykTW/4EsJ9aXCmQ0eaL8MbxR6NjXAHsu6EUjkwuhB
Rxm5wLgXtdC/WsKnuiEmabh4UxUGkuRogi0ZuJC8a1Gzcqh4BudnQccn1qt11k6rTIR7bgVVHIYe
Q1+EjFsAzzxl0CxhZHcycXo1JXntpTxEn7YVsKoMX1qXyBdI9oHcGy+DDpT98Ba2YOZm4r3n8Fmu
FttaD4PA2ioxuksErKbQtSNqRFCcUuwciU10L72TiTEVNkZEW8KAKX/u3T5H883/DWTiboRrTAKo
B5B/Bcd0L/dvAbS5wPDqFwV8sYdrA9ovsPZUqN29wv1V0xMdMWN27ORBsKIuvLHmgLnJOFSfmTNu
vcIM6ZL1FiTQ3gb5bU8dkTDQWTJ2R4maYRRl3Yp5fLfqskkgEXOirkS/oVsWktAs2HVufYsl8DEQ
gkKOfmoXjS70Hj0Cqrq8Ssu67CMygpcHtuXNpMC3a1pSQsvL0IMbuldCzLMl9EOJHpeyFxI1DFJD
UQO+m2rU34HQT7AlRzclcH6paX7Og05gVFag3/AwIV73E04niXQVspU8BeWtCR87x6xM25s9L9oD
ZPU3EyKkykYeQhiiRNnoIz9Vum/u/zF2ZltxM2m6vpVeda7q0Czt1VUHKSknkkwwYAwnWhiwxpBC
83D1+0lX7e4q9z/sE5YxkJCaIr53HObnaqGUaVLmsbGhpP1ef8HEV27yhm+k0/xxif3XqpleY7c/
WLGg8VFDF0Fzy0sWa2o3L9Prmui0Q095F82E8FMPBfNIBjktD0GyjpHpdMcW4I2i2StNtPKmatu5
ELNxSRxcuE5KjS+JxJde8vLCLg5qxTsrvEJSfQPxuRhUJI4upWAJEfzePH96PokdhDJ2SDrnNbS9
5Egl4KtrN2hT5+wHCw7e5WG6GX1lERE+imD2wWI3Xq7s20UNcdjRMAzBYay7Zh5ulsIL7Iw5k8U2
8GqIOq1wtq5Hqnhi0K8eFz/sNIdLwARcNe6+lkNGaZEfxBVZXqZ4dBaXP2Y2jiwMJ8JorI0062/L
uqZbxxqKYIzdKnJau96LhfJp20DA1bNx2KWyygNNs65+BNbwuq0gzDXte18Kgq46qCAEOaSWNY7a
kAlDbG2KOdq0xX2VkFwma4g7v4K1rHIDxoiqtNpIdrKXJtd1B1Ut/ezVQqQJ0TLNodnbDyUaPoq9
5MyvK64XBjDXeZ764Q6A3rrReo5+7c7FJXcgtsau2+d5d14pieOyyObHeVxuNUW0urSh4NfB+NF3
8RcrGW4sopNvxVRfmpV27aFGwOl5wMRO7wVd7HwnBWpGc4NLma/rXAsmWoDEddgQLbR5AnuSjkf5
UGZ0w9afLONedV5+QSNewNSKOFBOXT8Prfy5gCVhMx4n4u/BysNKy+Qp1ZAp90tqcD88Nf0PKcvI
beAZqh6yldVydPL7obY311oWrH6xdgRZ3jXdxGJu1q8F5GHgA1jZvRGuRXdfmvFjB/pd4I3o4/5j
8EyUFfO5Uk3UiHlnYCncSOrrYaDNQA39OSuysKdK1lb5Y9KeJraopZjgQisU17F1ozyKx+AyG6V/
X61qX676ruvzO7MrjkVlRHQGHpcU4UyroaqYTmXf7nKrpx8iDlYMX1avTtPSvhZmc72ZlsBzaZUx
3CS0Bc9clivEJI62893VYxOX3BqaItouCQAtnqsJmXWd7NmgUEIY39VXPp10gbp2Xigjvpfee8cj
jDzEu3LR6DVRYoNa+HZMhtNqUCBYI62xB+e+zpHYLCzL5kASjeU8DYPhR7ZwQidfx0NZZiFD722h
/HDRzFc956/Ssg7N8AwNk1eBjb5vMcRNlilq3HxkCB1BWaxeeS9ecbAGkqWpM6JMGX04aM2DkTnk
Asm91cRNaAGlbWycYZNajloBf+GjbEm7mSCnLrCG6qZnc2Wb5j1hYzGUac2KBDhMEgzZBRbL74ho
xBqf7fbZGMXJGtOwhnSI+hJFjzQWEgfKuCRK39brnWhs2lmbcqsa3w29xjjMg7J3TiO83dB1+s7v
tNNQFemPOMGeLh2zPNYjGjI/l7dD7iZbm3Cb7RiPe8cweEyMaILKGN3LOlrJBiN2EcS6pkfMrF1U
qfKpdcct2QPcF3X1VvikqHUNzQ65d7vGaTRZkFRmz5HrR/048LxXicAZP5cvE82yYSyNN5PQAH0h
IqmmCocsEZOAsooDhpRe3y6I/X1M+77ZHmw3ye4nsZhsLGQZpD0NfpnLQ7gxsaIbXV2HgjTfjVI1
2yplJS9ePXWPjQnX7NiJt5Gt6t8qrSouQhjed67L+qA83tLaaMkhHeR6MZGgnXLNFKeMDu8dCDSF
ovEKU16kvZkFHZUC1/ridIsgv9vaecrpbR2VmHvddm0qR4uWOW3yWfXNylbxYZg79Vao2beQUFf5
udOXisJLo7RpP9azU1GKtb8reoyL0YSg29//8ST620Ou+DViLfGlEHm+xMe8G9dQn4skWJzk05WG
Ff7xb7gi2f8bVBD/K1etadysmi3vOKbZE1rxw1wbd12D2mvwjH3NBGlJ708C434bChC/9twvHeF+
lgUUQFQkKo5p/vHH7+H3jtL1//8FfXGv14+odUxQi4w6raMD9lOqP+GTfhs/Ev71zfzLixPeZg+T
7zQ3lR72qkGkeqdlz0I+2kSc/PHf/3vH5RfYeV07y5+1Ij5iej9Bmzx7QvsTkPMnuPxb5/cXZGfQ
nEJrxwEcmxLXaNrRHYkd5cl5YRbamHboLH9COPzeSfgF51nqsV661PCPCRqDTcKTxZ3N29Jc3//4
IP02xCZ+TaGybWkvU0GPZ95c0fEsTFQTmq5grnv449/wO2f61xgqOGAXC+tgHX2d0cUpm1cqmB/p
H7+hlRlSXrBV+uPf9Dsn/NcIKiLACL9bnfXYOPLSu0yJWhH98Uv/3pu4/v+/XK5DzWRS+WVyNKyk
R3szPQ/sN0Xc7mtGYlUO6k8u2t85H78GScmOUiYSN7Nj57QHJ/2cK2drorxjx/cnR+m3QW7xa4qU
nyEQtwctPbrMFiiXVueE8Hg5Lp2OC5j8wuzFTkbnCWgG54ZWZNjS/vgg/t75+eWepwG3VHPduwcf
11ekV153tnVT3v3xq/8kUn7jnvw1WCohma6laju9UWrYS/bRZQedQ1RmbzLU5e45l/6uXA5l8iMx
+j9ZSn73t/7yJFj6tgCdBrivmNeN1TmAsV3jSZGNlseEJENPoedBtta5F8+y/+zN/t4F+ctzQQyA
ZnVRpDezW/laoMtUj7FZLLpgC6Q1z9lgN+RHSpGRo7TSvNuXjvWS+Pr0kXQ53ZSTD3+/z4Q2Hete
116oJ6YVuhmd6exl8/yPx8t/vs//J/ms7/5x+Lu//xefv9dqwUec9r98+vfHmjgr+V/Xn/nv7/n3
n/j77rM+v8nP7tdv+ref4XX/+XvDt/7t3z6Jqp5mjfvhs12+fHZD2f98ff7C63f+/37xPz5/vgrF
tZ9/+8t7TcXI9dXgAKu//PNLh4+//cW4JkL857++/j+/eH0Df/vLaya/v32/Jhn849X++0c+37r+
b38xzb+CQpuAk5Zjmq53hcinz+tXDPuvFAUJk22Wb/iO57ISEFTSp3/7i6bbf3WE5xm+5fNBF1f6
uSPj4vo1w/irpbuu6XuOpzuWIPXh//1x/3Z6/ud0/Uc1yDsipvru+vf8fA78z23k6aZpcrM7hiPQ
9Qle9d8febVfW2bcTJhv4y6JHEsNh9YrsrNgV7ZBUrxUsSRJjxrY1GVf0/1UWMUIKrQYZNW4CsF9
sgw9urMvseGW20J0zcWoVb2dc1NeiP+JN1XRPfdj2+y9kTC4MdtYk5tv53R56Bym5Bx2N0jy8ln2
FJyYijQ1G71GGPf5IbenMRDrZUzj7AudU3rYybW8pUPwXqy+H/hDlx8SWsOC3MqmAETcoUec+wA1
M4nrqKPsj4U4/6e+kLDFFUUxPhjYaarSAS1kqi7FKk+WLY9aD4qtIMQPg1660WKo56oU3cNctO+D
aTypAiJ9cAZjJwkAs+28YqgGukjZwp8V2WiR0VNHPkNuAK+Hw4CudZKkk8YoYTVS+4mynF/yLnty
4zdP/vBk/EZnWv6K/NtRhLK0ps6YhV2nwCsDRXy07GqfkE+7H9Jh2K+efIoLbQ7rqrBultn9MTlJ
/WrozJbKYRaWwD83lCR4GzHaoGhQgweqRoFTwjZe7AdboVtWo55/sTw6UPpBo7G6QOKGy6rb8lht
buxKRFkrxG4wpuy28A0Pbld8ppyO46rLT6pJFN8uh73hl/I0mFq3Z1TRaYgvnho2vLuGFXk3eJPc
uK5ebadOfdagAYe2XsuomjwcLc11bGu1MXSTJXnw9bEMM13aD+aanrrGx3Lv0CI4uTPV371yn9y5
P5hD+x3XZ/OMzGfBAlgukYAT2XmDGUnpYn9SGGWLJH0V1vLswphv5qZzw5xZhIbmx6yrvqWdL6LC
T+3NqHXPtgCtrPQSsJSMBpbDpNb0h4WxNVKkiG0oRWmArQrnYE5XuVV5n1gtI1kprjahmvg8GAkK
RaN8yF7rVpDeV8njQDx+CFR9zsRchYvIMtwg+auz6rg74tHYIEmD55rLg10uQBLlvCAUpUWiJosO
jqc+SUPREZjhgPamSW0lUmaVySAzOWUzmO2m02z61hY7GMBXvuaev2xEbH1U61jt5xkWrSpd+AHG
w1p6dxafbTRHQwLMMwAKKavCvm+8S+x251qm9w4yiTP3DwqFur9PJ+t1zrqabLkJ5HK1kl0PjNY6
gwqWRe8i6RaP+brmez8jRo463nNbXqoxfm5i3YsaBx0pqr88Kuq+P8rYvhpaYxeZRn1aHEEmoqr2
eabEvZPiCMnA6aTW73zRHpu+t09D0j1w08VBHPNgsK7w7VjZJ3+IbxKHq5F0fD9YVf9jwnK96U+z
LsUpXz37dhQFMy6oSm62X/wsHUFivHY3NcDkBJ3hvPHvFi0DzK/HZuvK/m1OzA19JV81IYctrUsr
glEUzY2GA97281BbnYqrPkXE78tA9WiwqzXNny32nXImRoXZydzqJU8qocVmEE9y4WLCz46b62W0
mpumbHeZW1mPTl+eY54x6+TE4ai85OD0CEmb9lxa4/ekib8nKxPRmnVf+jx+FDIbzlOcAerp79YA
ItpKQWTfwIEU3mn1oR+bQjU7sShuNJPEQ6bdhM4zMrHHwbQwZhjPCh366lBi7y+h6Nt8S4zul7mK
H/u1xwYFLL5xwZg6gQoCfxoR2+4hz4cbfiJd/CNO9ce61+S2XFy5s1Vx6fx03fSpl9+hwuz2XlXe
FjzIr4BbmC/zMR2Nd9otOJbtJ/DgQ+7ejeiOVFX5xPciapk1OMJ6aH4sos0Cg4ucsXxYNqWhAyxo
jaDTkSAsram3WaOetHq8z1afDVeDuWKSoB1obucgy3FOFIm113W163OIH13DmOMKcgDszfU5vvML
9z7V512ujEhbq4O/oEwtMIsYBmZImZj13sdyeK4JpA7cWuKio/fuqnJ21VgQCTA8EAU2kTWmOUeK
5bauZQGB84gKVZ1XYXf28uTr6tjnZCyIoLZAXpq+uaunJZz6LoqFPuPVQdCfZi+NVnmRHHztIDGT
MN7hxlqUddOp4rwSkoDMHYK7XVxrp0kIRrfRtml9GFruHisu3nSeObULFMmFO5Nv8IRl8J7qnq3k
lSIi9iz8QlMMmwAPUEzTS7oUbxBKTuSk+i1APBYMWoOFSLeFjlCxWJCNu0RSDhWmM2U5Jw81bEgd
Fn5KbhCZ6Uef239p4ClWNX0S0YGZy2kf0lGonTkN11jtMY1+/ssnaNx3gc31bPw6agaoN/cSwbXe
D1rMz3llNCdF7rzBoyoAxrjQUgISYFv+hjqoeGNOeLb0LB4jvybnVJbqY9RQRYncRFg54ADK4j7I
JPCZM/HikJdBRp/oNtbJk0V+X2p1VEweq6Dwz62heVuJ33QjKTDYEg7hbAov/06XHbjlg+mDdS+y
/rSJL27QjylYrcjLPG+T1NOPIldPYnJ2HDP1YmnizkvSwNE7tRvaFfnzJEmbr25corCpSzO/pYSi
+Bba7LgxI08CX9L5s0ZWjzNjTDA7+koLXZgSLnUUlsnVp5s5cp/D91xUU7fhQDtW6AiAU7gdLfBi
k2ogIm3XmKf1Ui+XSY7AgeBK7ayTRPp9jROi1Re0DO3sfrquwdbJw7JR8fABQntQmGcOTY/BUVO3
Bg+cveu03yxa6kafBofG9EO4wKOYxvxIOOoNDWzeIfUTPB512DcMa9LTt/F0hB7YmYvubP245at9
sY/zj3Gpm0j25be6tlM2X6S0Zmb1ovsFK0I3abflhzUvLxoWUW4r4y1WuhnptbhY6djAAvrlWfTu
S+WuPVNJskvHsz1VxRcGulvXT3uMSv68g01F5W5ykxMAeGdrzQcEaGW2+Oa8fCIYF9f2tT4nT7Jl
D5lC8u+0UtrrUy8pHVD8api3Hnb0kCzEZbvsgEsnLMY4GMnmnbn4mjyqUoqzM9am0aw+OTt1nhq0
vHk8MDIEBGlCFmwo9AySQTUNBkhWY50hrIgNMyII3YTul6EOEo2Vz0OxJ2UXkfUW4+Go4oPgqb8K
bhuXLQTu2uxUEV8ghkCu0/LqVuM7SzFtUupBFk4TuVn6pnoe/9Ng4EuFN7CLDFXBvZNZ91rrfKxd
X+3i5rO609p4CozyKte1yPRQ6zlPTPNU2w8urqbQQIGIgoElwfPf8tUdN76hUO6rDy8ZP+KnJbfY
dttBhWF2a2vxfWqTXAyKPxipeSvflpLDlqR4iwuibLOrr0+/g92MqqHD1UqyyUazKMQh0iYapQa3
l0Do45RSbLZCcKuZRBrj0egE03/sXmo9by+31yAEr/WNyC8z/Jsa2oEZGt1rZDT2WFMVKfIa3Akr
lfcubS2yY4T+cqwDSanDtvFOBd2tyCKtBFakXY+CHxoJu/JHzw5F0o54PghIBW0KuCCyrfBCy4cS
ZH2Od5Nd7hoHC9bseA5RzUOgJyPqjjjbxUgINjYBt44xfC+0Ztw4lvkiOMfjmrEDzfQm6EccusSp
Y2wmGtchVDfxIMLcVPejVD9nK75xb7U7sjWco9n46UOTkaZsaVYSILCRhWdsTFHlnNjsAeH+EJhq
taIOp7Jri6c5t0mKtuSwWSfC+kz9jjbiPurb6X2tfJ300ey2mWwn4sEc9HofkzJs3imnue118RWl
54tRji0WZhigvitekJMebD2+OPYzs8S6jaW8JFfyJtZnd5cYzs5ZuXsWb+KW9MwvA3UNN46Bdc8X
xgmByKtddx9d26EAKdyCpJmCJGpnoi6m3xp6DWFli+ekKfHoelq/TVCPDMt0J+hjtqr8K+ZeY712
1vGSaTJghcIW05TJm935n9monSuClDVbe2hSTKmJxHLksRgHVtaddfJ1ibJw+EUJRWqJs36MiWbu
+6G9s7FwolvjDZVdEmrJcNamgWmnXa8bnfIJjesQTXOW7Aw28+Qzc/EaTfqR1UwCk16TlHFdTbKm
IwBTvlWVoqFaaWbItWYHczdZYZl6+7LX8Man9RdF80XQc9UfRld+nZBYoCqQ3+fCPuREN/FqXA1X
E5uW2T9S6Y/bCshtU63DcRgx/E88HwBG9Yexrc5d6maBnrO+klqehVbyDXjZPbiZ3x2aQtst9hyH
BV0+9+OQvOEQbXHvjrE9sgaqNVil/8ViFN3MZAeEtIlXQd6PV2fm+uDbyJ1S2xU3hICxDFapvTUE
zQwC8ZBT8xBih5PtM5vG7STRrI1OFBE+UeQzazzem87UPw5j/9w0lKvUA3+9R5h6UjaRnw1ynyxc
wrU5kduPuTsuvG7vuNjxdaf/lo4dGJg3fBMenm7Wx4CNFgFSWnmjz19np+8Cw25UZJHQuMlz9w2l
5L2rocvuB/OiRhVlJTKeUfZJYM7JS90hUZJaKzalKcO6rTmChvs2DdZ3y7O+m7O3X8153tp+OrFN
ntZDgX4u9b+A08O6aAyBs1+tN6qMv3azd7MkbOtIeXmos2k/Q4RRenv1lydwsFSkGGHMUno7zosX
JXXPZOjA3XlmtZsLhTU9rplSZ46YV3fvYjCPVcsW2Inju75CGkH4IXzdlZA28RDaeMSucfSnamqO
pefhjiPmAtoMg2Ff75tFD5RO7hdzh4dd1eCdtDW8LXSgnpBNTveJr1fWoU8Yv3yL3hsfAyYc8sZ0
Kusmdoz3CkZwj3sgRwKDWb9fURe26UBO+zH2XEL/RNxFVjXdLnUyhhOyro3sn+IhJspb765nAL4+
717Y/el7YJAX5aFwxKWFZKVN1ievM1PKPspux+6BzSAazL5s5bbWy5PhzM/r2D1UxpxGHVuW7cIm
8eLEBVp3Q7Btce0f7Wy/2zEb4Mx86JPBvc+rIiiXnIl0GW5aac0s4XN8ruyJLfWoXSpEUSe9Aziw
8/modPXu1lGp4xn1OJE78cKmHU2DR3UYEvchpLjm7Dd4+BZp7rMSVreCpz3mrRtIq7lL4nGJWi9x
jnjXHvJRim3Re/oxxuwu/CMQGOuc01qBxhE+/uODMCmldutPcp83mluJoOpjjOqEciXu9KWiEhBH
eqWBz8xrRCTxRGyX3m81m/SEXLnpxXMaO8jK9lB4i3VwvJzNS5c/UD707k+Vj/PR+sSoflN1ottw
h7L32M4e8hLZko+/+F9Hy7AjnWBvEw0KaoP6ri2HOzeRP9jViWDsPLq8Vh5mQ/6Ygv6iYrDuBmdE
54GbdroGCowjISEDOSRjyTIJdLE4xRfdv59SNA6KgREJvX/KGrcgrsfCvu7sVzz6BheVnJP8wWdY
zGZUbjImpJ6QuWDSs5Llj9kNMQDCnt7ujmkj10j11WumdX4Uu9xzet3kJ7EY710J6y7l/IicZQwW
kdoIB8gGcZcNDRwInlxUJKq1l4iZfbwtdGbVbEJV09ulEw6O44dpjRxLN8UZ/2x9HLoExhiN2xZe
GlUIOoi6SItAll8GrTiym9FDm6cUcNf3WtE9xKqlbUTHLk8QlMCCe/BblnCyoz+ajJQ/kzm26NeK
goQn3xq+XrFRxIPuHE2K5XBl/qS/fd6VM1098eDQeb2YzmZK841Kc2/n6YLEAm21AmMiG6OTBDVA
q7WRWrwfePPPQlfLQQ4HdGL2lg0yLSnrDy9dtlp8448kHLKVCqBE16iCAtqU3D/b2bj4EyJa2Vff
qRfbKnN+zQfnw9FxvSJ4PJaz/s3PJzr25vyTUXy5X+p6igh782oMpnUVo4edHkf2dTeT6c4k6zdo
pvOeZwyGV0q5ULoKgVrPZy9gT8ivLIfGoIUJaLLtCqBsfU/KKmGfbjFDlPgfhrHod2r62idZe8qc
VEZet4RVyilyRraHjHKhknbY61YXIhX5UCNuNR1EgFKXoV1uOj0WUZVPCVcn7Y0/P1Qr2lJcbOFY
WN7GGNXXBKRt22c0XPz80Op1TT7Z9XPDUDxDrz+fNMqj9v6zd1AdDXaXbYjl5oZum5NmL+XO9/X+
ODCSbJuFTVCHTtVWzgewc0IrQXPbWXH2tYitoBFTeaOyqyCuWfxN5SRFJFiHbFgcvPq0tGr5nZ0N
6a5qyblUnr7TUShvyNYC5G6d/di681ZPa3IGSt7wYDzFHhg4YUIl5N1K04Xvo0JPmU1AZdp8bVlo
Dezfg6ZF2VRTntFILmvb3qHrj7LF0w/T2KDx01FvOPXjmpV1CCdghU7aIGbDjRk1sSHQob+UPBUi
8tYs5IYscrmPCK6y11OrV8kWqnUllLgGVtA6GbK43WRIAYdsrI/KFdWNkevHpa+/IM9Azk4ShDWg
fXRPg3OyqzFy/IY9OblGSJ8GiVSsHraomNyB7kEu1s5ehl27qpNa+vgwwycWo23eVFIe1nawtm6u
DjG4byAG8dUyMuM2IYphV0E3IIphZa+tyK4aL9LSLr1r2JZvtbZ3No0iDFLlK4m114xfLXaID7hr
bC05kqK46ya/43bugnQFYLLBIDiz5gmV2XOZ043ccDLBCa0qMqtCP/ZV/d6BbIdkKi5hEhsSR2Y1
suZa+DPHUDXuvLMTg3IKKgvRwV/mVIxfp5Rwo4GGcDeYcSFs2mZlSAncq144H+3A7FFaigErl6Oo
ZDMnsrQsQXGFoT2t1fCYVzFgMcBnoLoTOusUsTWkxrlOvWvnR0zRq9Frm5GatXTytFuUfEEnB2dL
8PODbkicXwtgbdbCeiDUS8JEd1CRueZzWlN3Jo3mq2XBqKsaoV++3hde09DNPUaVFhs3XC1fs9lM
NyJ14lcx+FuzHC52szgXdKVo6WbdDDImjo2hEQhFcwUrCRE1JpLvMw2QL+ymrGAAvNS8LhpddkuN
ru0NMH4SrUiR9alVM2ejCcqkJlZgKT6LTntJC09slqTYkn7J1jpHQTT04qubT98MDc7FAeIfR93Z
4+TaxiuHsJUkRsiCyato2vt2pXIy66u7bOwuOMUJPLU6TNP6stfqCq93bn5i4lhAg9KvGOW2hdUd
cMIYQEbyTS7ufZlRT56z/ljNRUmzg61fOYN06OXUNYyoLV2CA5E+z5+TW/qH1NP0TQ174s224KXQ
FT6tVxDWUVz7hFkeO7tp9yi3icZgGTVS2gktvT/n00AbMLkzpV5v8xYPn2mieiynLAnkBypmM8TV
/OJ7Ouu5AwY/2HTYEOwVpt1XB6fCXsXLG+g0/Xht2FYY+sqsJt+0mRZaSjwXYq1776vqPWEg2MyT
vV1XsLWhdC9smh1EdpRCK+O2qwnGIHSTGhlfVAFnaGfrgMZZMcqQlPydXHQjcrpMbM6raYJY2wXh
L0vMJOcdnESbKPuJvxRdNe+aIbe3sjj1K11BWir0gD4HHAlxkx+sJX5pxa3jrMW3CRHoDf0RCjLB
NS8t4eEMgtxCAHdVVCSEopDJkN9Lq9WPqtJeGdq435Us2ltT+PufX8yu3zFQ1XNnuId/fMPP/++b
LCQvxTj//KxNl/xes+p7YA+HAtQtXdj5Jm0z+/7nB7/+yoZxrzd6+o1Gd/pWu8H+Uht5s10KwPGO
zsijHdfNrqipMynczgqqgXAUpONLRColGT9ddypT92nkWbyvJ/vFXywVjR1JXqVPbAjuP7b1JHT1
OcNCWtiBdmv4qJUqhOqXQli3OUedsF5oFyGms4VlbVyyoPDj5uBNPvMXckJgPt7piELd9eVNoffD
I6334FfGTqzasCMenFiouvu0f3ABTo9ITu7Kqxh8aqf2IF3Ywnnk9tDMgYCu3O7fmiI7eMr8bFoK
BJLFOyS5XUXrzD4z0VniJ5U1O69238fGWS80Uu5SVOyXUUC9ytHgvnO1+JaY+fQyVeCzI7kjR982
vWi14m065wc5VcOpUem+sojMcFsGowIKFZzR4pJq/ObWnQiqSOrYClvD3IJ0Ose1oOdKaksTJrVb
7ex0IKB37cvdrKFZluNDuiRGiBtMBm0BQStoyNyLbVkLd7+6SffkVP5Zpa5LgGX5BbA7Sq9JhQhU
xs0gzW/MY+6tZvnfE4uZvxp0/WjXuGV52XNvsBqMQHzvvb3VW396NUpS8EQyR9Y3WLA+cEqsSLwJ
766IS7URNb98KNp0b4FE6bDHuoFqoxxdEpY6FMVzlkFwrOmNBNjU1URA9JLRdCSaL2a1PBnkDJ3Z
DunBIJKPUutZueyWzC5CZwHUtYuw+dlWz7+XIpu2jjauO7Qh1rkXBOFRVoOevZjGUCfCNGA6KDbZ
6PCOMyfA6vvZWWzjVBN/LGQn40XxBuL0137XLuQsUT4KDYZjRau532FqZFQlfXkcjPYE4ueTLtUu
0XBN18OrOQWdZ17W+IwT+l4vqzny7Rg8jWqfQ69DkLnm+sawZd5o87L1dcUSxkqRlvQJ3430TmFm
QZfqtp8e2Udsrtm7J31NTRT++tWnk7VmOw6R1bMasi465lhHoihu6dEgi6pw+6OTrD/Etm/VAVI+
0paKK6DUAvQ4P/LEJ7+YFLYwhaZZWL1Urm01Jx3Czpq+1AuIOnp+ZhDjJGxlHFwFnBnnmLE8g1vD
LNrxAIhx1za6oBc0DwylqaPJEmqb0EJzFpfbqqlOE0quIMWBsrE0dw6biZm5evOWXt+vJYEk3TQX
lIl88heu0A/0reVcNaT3IBZfCclJlRZUmXOfi6kPbMLmXMK+DitFuhvLi9SqvdVu9wWBq7aDUnJ3
rm0fu7JCId0n/qFoFXMcxgcxTh0pL8brkr57hVNguzfeDYFM1Ez3Y+mpS6K0Hwya3oYdAza9Jd4i
DLlblvTDT+M5wix4lt4TUvR1o1W1gzQZxsjoBRU1fUbQkXMqWtcL+sR6cZeBGvE1kL581npsaF09
PxoTDWO94dNNvegMQT2LW45MPu77/0vdmSxHimzr+onYBo6DwzT6Vk2oyWaCZSoz6VsHHHj6+4Vq
H7tVe3CuXTujMyhZSsoyKSPAWetvwd2ASNeqzwlSqv4orngisPGv1PERhRhCZ2J8PKf9HVekB3us
G7qW0zZL5Uc+i/JxxuNTMGghlg+BDDC3YYJoT9o4GxW54YMp9d5Qjborre89Xo9V7F7shEw4DhJD
+SuvLJnklz4kGU2G+9EpL4EU7baQCtF9loWbwuhiI2c2UUYwZpMYc6fBXdcMW+HOD0Nc5Fs9Wpu6
LD5o6qXIM00vRA7hm3HEvgaNWTkYaLIFqUDXMA/J5dpA8W1sbyQRFOeC0n9wKS1b5Tr7buTidLW6
kUI0b3SXD+w8cKkNOXo80eKx+WPXw7SqguYdECi+y3t/i/GLQqqzYb8Tq5TnYNj362FU1Senjy3g
oFpzc6G6V32W0IBrEXEJoZVSze1YREslHGrLCC9VVS4TOPkFy8KxZk7ahu8qvZYVgqoHJjhydeqC
SzHOcGZ0lMb5EfEFFT4u6HBCA2tAVB1eiLiq1ilwZ50SblYjoliNTnpVQfDHpvdindppRnRate0x
IDzpyLkOQf61MurGD0sZL/rVrDUBTnKoN0scrOPe/emQlbBth+cBMHjX4usz8vcUsrAEmb/wFlne
kabfQJp14HbdvurvoZ3eyWMjJNpNXIWh6tdp1cNA7NoODRuUFbBlDhy0yQI8b5J0UoGfrBU+l+ng
iVMnnrsUx18jXnztkFaVBG+IjZhnAwLu5SCOSOAwbEKPkzi2mQE5AnwIpH9CvYV5NHJkZAe0nIQ8
tWThITf5zTkvecktm+Ob1SacmHEh0q52P8p14DB8UMt4tKsKNj5pjpMfgwzImxd63wO8UibbR6Kq
YXVpYyvHZDpP7AwqQPZQ+gIYwzrUtv5llhRcxjVAocvwXoTRpoCXDz/QcFc7G3PKyoiM8MYS8q9x
aQVq5D3Kkpss6FxixcYKpYjE1Du6/aUhCnnjjGO5DufiOhbhz7AP1L5pJn69YB0Ns/ra+PAE5LFu
ejlL/slvPGew5vlY2OweBWDDA2tVEoOF1cNcCO3Od4FyxG1Q6lJM0bp2K8D8Pg7YzKCTVYjNK0hf
J7vST4PmBUP/D/Rpb9re4bfysOhQEPCholyujRVLsKPxF6f4IW3y5b3ycm871fH3qlKkHU6Ot166
pDgmTq/2rCSnSSPEmLppTU+4WAlTI3ZqMp4YnU+H7QRp1uGTMek3v0Bq0hPqVkTqrLV8d2Q7Z+uB
PxkS+YGm6EkssqrctCKPeKeoBksXzmiMmRq/nkVIckua5xKyWrTBvGznBedJX96p9VhPz3TiEJ7o
83SJVLEt7oBcJzei8aw9qzkV9Lg4NbF1oRv20PzwYnPbjxv8Jt7K9x7tEDqxahN/rwZP7kTpM5DX
XnEs3Yz6kIUiIlEMF8IMqpU7EY1nI9LJo3rrI/laueX8y5vyBy5snFCZ/TpE7Y8K79cKRcu+txOg
X+10HM5cMXO+THuSnb9MLld827ErE+g2JlwXNb0RkVv+XPIq2LR5/zIMwGIsKxWXwhp9i78b7CBa
Sb9JGSm7Yed2IGWBXT6XoTi7o3Agrp13p+Do6mV0GeyC5MOM4MggH6aDlxf3RZACxwodUwP2snZy
/z1XRp+49vHxYZyF2OS9NIM3wlNViBggIKZ79fio7XUT1H+cGLxMRUMA+rgzqf9TQxzsB89BDuZP
f+oZjqLX4TUOrB9tU5pd2NfsEmGGEJFXLLLUnugjdiM0VwvJmBqeenlrn+ZsYv0EoUft0X3XPqI/
aF1os5RkUSncDTgd0YlljVJsvIGqcBLwfCZvj9BBdjEM9yhnpVi2XUFZ5dKXlElNhMYCC9CqHag1
eX7lnkjpj7rMDuhRhw3iY+YEv7xZZJqt1WCqrQ5HkvsEQzkb22upluW0tM7N4kw7LOEtIr44SHMH
QjAHfa6fedjwpGvi19Kp/f0sK9Cb2VBE5iVXpyChzwi/v6qaZ8C0nMwyLbvCcGt2U34UqJFXCNma
aLHoCX5JIrQSSYDZtOzTAXdQYOCOhz2RM/mVPTq/gm56K2EnX0Kw020wPoUUOT/Wbfucdli4qy54
9tsvsa6+q56JxZACB8zX3/drQURePW0xi3VrV34xlcx31d0N2A79/YTC7OZ1GuJ5Sh8d6k1OXWeV
B/Qnv7zQhaBKvzKsti/FQG0tfNFOgaEdR+sWVO5jLH/CKKOzS+yvmjhGMqrxqbN0sb2OD2jTdrMD
EhV14t3mFLWK7kqqn9whB6wQR23sqPzuYnQD8U2fVF0/h9wOScUAgL6ekpEgIZNUR/QGduslibfM
HcwcUdQ9oIQ7GmVf7MJ/lkkBt0+K8cb1M3+V2K7aWXNnrf0cHz8T/rTH46qCjYkhLAdfWTuTW7+c
jMfF4qXtKXb6jZHtlwEx7WZ0HXRN/eSfOHnwvwfbCZn2xa8h1gNd/C56mKCyH/Z18QlZ+EdrbL6G
KZI+Ma8XUwBcuuK1woG7LinzWBVB8tNk/rxOBmiIlof+zov7vS/KcxqgPfeKp9LR6c6i7XfD+xWd
Sh4diw3bMA0D8KD9OytTFBH3km6qBjtkdukT2JVSM0SW/xD44ZfCLS7UOVgHK/md3SN2tVtyifk3
IKpnTwf7fHF2ZRZBouIjWAVMoCtPwxOww17ncn5vpjNdMh2qztpHhIA7UDfuOsl1S+Wueqi6YwvN
sZpDQisBmwaimH9ODCOJ/SEVdgG7M4eqjtytsm0SwO+wem31wEhqWmXJ9Ht2E1ybjcXpPC+8QnGy
GUjxQVS2HKyiOKmZaNeqApGVGq1J6RKUPd4D0OvYXwVLSUswQmVs887B71dBY4H15aSgl3NHGlP8
pxLWt77proNNuqcumh89FnJM1uCDukn7raNnupj7I8Auk1sg8ebbt5rulavxlm+kCuYHZVmbNHKZ
rcmdnuYZCi+S1oZ5GDlWhnOTHXUeEW04VXUIZG3e0MggxywyjkH4RpfK4bHvlnPoeZxKhgtiTNaT
mcyZZeo0DsDuruTivnfziJHqijgYdiaLglUQ6HTjCSN30nTPsxV5B/S4W2F5497uk2+ZAtaPZR1u
W3f8SFzEDFN6jYc82ja5cNdjeRKep/bB5FwJd8VFm4Lz+ikYURvv3dhFE+Vvu+rbzEPmiPGaLXQ5
zsjYEE/4A7FJUUe0eolrMvoQg0GcU1W/lFiQk4bt2racYpN5Q7wvgvBhcMRA9EBKuC/h2G0VY/Il
oz7yYr1xAJT1MBpioTuz/UVoZrK17Hv5Xn+1x3l+rIql3bkwWRSmoBci5fWIm/LsFnNNELWdnMo6
f/eqPN8O7vi7sxMoyrK+Nlp/wKzfOkn0mQR7q4p7kx/m0Yzkf0sK/Vgqtc709MrDvTnK8DUscjCx
Okn3Y+aUyEWShxmCZYcCF+mwbkic26dJDjEQ/ayWGF0CcQ86Sp/Ril6dSnHnZuDlyQT6j9Z6jKaE
RGN1cFz1XhYgrOj6WsLCjq5uHiwUKZsB7ANH5+Nss5ZlgpztoXo2HrOZENWuakokn2Li9iJNwiQI
X1o//zXfM/mVcVdWrEICK5YBQKX+UvSIErlIvjRN3/N4z8vVoqLdmEIxDkXyI9bdNvRH9C5Le9Tu
yP/lut8wOgWbQvpqLURG8bbudr6LiGeJPzqORs9f4n1aF/bGN8WE3sW62dOY7nVjy7UfWV+TLn4P
EiZuy5bdkejpn441Xx0Vg92zOel0lMzaZ5cEVDCviXBRQj7LCSSf2fBttCd768z1tyrsEKV+llzP
NqabURy1IEPbht8KgzYiaiHcd3jLD3Vm3sLOPXID8oCjLg7owoQI6AmAnYYcv/XcnpyYmcqXyO/a
zOXSmyd4aNJNWNH856QnCTwL2ZdGtDSbu2OeY37L68QFPph1XXZbQKOtbpGXhJ56ASAmhVlUz8MU
qR3HwWEGTTiUbfqajk/Kn8XBqpb0pCaNeMIMt9EwB7jGOjgcZhA4kKtUWNyEzl8sFoXP/zDQPjoE
G21cok+znERDxJcSfOEgRXISqRPubZJstdO+55YbHfR9tozF1pS0Xiwmf7Ky95xYpd3MxMTFUd8i
/cxuWK2btvjauFZ0YIW7hsl8qNt877Vsq4WgMiR2XmlnYHZJtX2eEn2Ex38VTsXGQhEBQ//XpRle
uoBjmKb5N0NNiNfNb7nHXV9Fdwt+RsCztg5p0LuMGCO6rAitweAXweZ+dzJCvaqovPhZY+4kzy2z
tyKKcZwOTI3WQCB1PzNAVQ6XVooG0EnEa63a9k6a/FkkQHzbSp4cac0okizNLqdTy2WlPSs1AqTl
8M1tMBAR4z90o/LPUhwzX0A6ZaRbRMi6FpT3vY4RoZq02BRjtmyYd6DpDp3UpMET+HiSUDWGenIr
hnHvyhxrNhF6NcKGKW1xWTlETmd++k5QSrlWZYAjxqlvPUF4cO73XAgqFlcBWdpTP77Fdfkks+4w
+yQSLbX+KSfBexaXT40ckqPTfyOOCnt7nLwn7UQsORrAXe71h6ig2WGO5scsJOdJVg9kQLX7Ei7a
xHdrqJsQDiGN+zDeZ+M70myT92LnElCp35dj9g1tN4EXeJ2NeJMd35xikd45r4MH97H3our3AFYU
5IA9SWTprZfzasL57WEBiam2ntCtgejNvwYhCGkq6qeKkaKABSTSeNxF61Al40vngn651HMqz7yP
0zgRXy7karCXgWzX0FyJF4PvnXp8ctaAEJezqeRhv2GVRCbbIl/JXZLxE2/42sXUtVVj9qeINc0e
HdDAUn44iVXvfHZUt9klytCX2A9vdOLdrMUTW6iRcmMU50boXciIDtEeyCPWmw9if0ucPlDJeW52
yPsM8mAF+JufCiuhfS3awUZuB5nXK3IM512dhxtfIGJsqlBdq/qtEsl5cMtwS6ZXswuaqNpEXrce
4vtcujRfMGzE4POvCNP0PsqyZ+OWelOikYnwwqSFL1YtlFPeA0os9GG5Pm8dcTxHhqzkOKX5iX9j
f5j4ASa7dA0p+57FrOPamULF2i+HYvQPpe2BcNn+j7rOLcSGcXKYc51Qs9Hs1RQ3J0mUERehZqeO
lweV5+V6BCAusZtdfAVuIWxCtkkmpzjgEuSIWnqeYSSf2NuyaH9jXkfMEbRPoRNG1/BFy8K9sSOf
LFQzbRMCn6d9hEsBawqX5sZ3ZXQIF6fneArh6Ye023uCZosCz8OQkkgigVwj/Fk0R9iQ9U4yATU8
u7okTL1v83VFtDWZKFaLAJTUlXG2d+PS7xafRAeDpicCJ5rs/iVsEZDQI1jCQ/BfsJU1GkHlhfAZ
9ZIelSat3ZmuTktUdOJ/xxaFgl+ptynJiGlbCpZRrvfMm35NgVUfDGP3qiY5ZGUszbNwqbbIEHFC
FwfUVwSf6VFtZAl8rNMvQcD9VgTM9D4SzYIi1yJYLyP9cpHJf42G3HxDk4sY21Mi+xbdbzjDED8J
p4O8dSFyAu3UWwO8v/r8kJfsHIvil0qL5S2LBfltkkQWmoTfEVCAb06iQGfPRGPCJgM4YUOEWzlF
VTWsJPPoZwXi2kXriFfJ8AeLQpBuWtYFLfJQm0CLpHacEiSVncVcG/XzOQMz3+Q2U2VeOFxU6DNS
uoniPt35jbmIbHAI6ll+pEFNGl0OLZmN30YEsUzQ0O4ytQmFIyA28AAd2+h5JvmJc8js+qFOz35I
dG0YnepFfw2JFlP3s9uKzaEWQDd5AYaTzM4D1+tLSc0PwQJqbac7UbM/OeS4I2OUGM+q4YiEnwfy
OF2CWSOpdOx9PTqAnWQUEX5lNTifHNJ4FvYeQWfmoIjA45IjR8dzjslsqLjPOlZVXm2GdsRKFiUV
i/5GSHYDxg3wmzOQj3hoLG0Hawj1eT06lFSUtGZDeHoIsKQ+z7JD/oq7Y2DBILV8Wdm592y7gNZB
NjzixCy2CETbdR0Sqk8j9ZUo9b1cjoFr1DYsPdQ6Ciwq8KvpNCn4xa6YztC9F4xbhAMFJt0mMj/K
eH6ngsFaBbbp2J0IqVpipFKA03u2ebZ+5OioWNpurYvuMclqh96Bm7HQ6g6Z9csNwd/Rx6/Lpnhg
WoRWsmuzsckyWdLa3QRe161qr3+2VHSmoweKCzrChOXOisMHxCS0ifxA0pof8RTgR+n0ytJcIGWJ
LXwqKl4EodYS4w9ruESh1rG0Dmodec1lju4I7jwe+9752UX5cOHm4ezLn3UC7KFlTI9RTQCN+9UM
Ojyiz3lKiBw5xJjnyUjcmZh4o3TZGdMyq7cVDJZnrUMAxPWccrflTYH/CYFdMcw/gEkJXu41u5lh
AY2f8kKlp3hqIN8jZFRONtzK5VZB6sY9h4caKROLhnofowV0xfgIYb4XMxVKtk+sV1eSVlj7P5h3
emYBFtWhVd/pCSDaqwA9iRtsBLOmP/fzQ5SK29z11rpHmLjyKVDFm1L0eHgQnlbIyXBTleUhCFRC
t8QB7XmxsfzYRilW79q6Gq7slTx2Q7Sa9EMRcRhRj1zrXTC5GD7yRh0iA1bOQLwpM5CBRik4DZ+r
Pqg3n57kf9uj/+H7/fgf2LKv6QdUZ/2n/09f9j+s3P+LzNsc0J8vFL//v83h/zBvPyLx/rtx+/Ov
/2Xc9sJ/Bfi1yTQNCMsIsEz8l3HbE/+ybdsPAxtqLKRogcCFfxu3hf8v/NUCpN33bDe08Wb/l2/b
8f/lKxent3CkVIoI5v8f27a073ED/9e1rVzF5SbxDdmCXyaQ3n/EEaDMDydClryNWFzY0wT/bh8h
YU5i7qkOS14Hcr9pnFYedDuJbY/rOEi96REHQbUiosl+tC35q6Nh78dQmb3JiwOQeH4jQwCcSCUP
fQa6BLpus0IySPUVwUOk8T5n+mrLb3jL7J+1bO/OY3KlM7C0uJ9vy0BNZwSDtbIpKtghgsjWUegd
a34i/rhpOdti+MJAu0trPVyXlhiqhqF3cbIzItfx4uQCj3Fi6P+bqekJF8hj7E4l2oUfFE6CmokT
bMP4gFC0XxUduXylG9nXQZfkc7qUnzTJCJhhBjzFVE1VcWJOFEC/qrviDVeUtS6noNp04QKOvbiP
kYUzrrXMdpKC8Tz7mCA4CRvLr1Nc5m9zgtxmqoontBg/tUh+NQW7YBt9SMI7NtQ8JrwAGCvcYDom
VfOExhiVBI1ZNIHdslnjt751FZwPeMzzkM7xhjZoeFU/7Q4VubireJjWNgsaXC7RfmMzfClAV/3W
PFrIs4lmpXptqWZQLh2TjFovG5V/IzON9pvGQyvYJ0fd/2pmx9lHfjNs3Eb+GRqZbabOoqzFBOSx
jPFO0xlG7UfJc/drhMl7nXUXcjjPvk+Z3n2oXwIg/g7f0gbYwkYeFjHmV9CySOU2GIkKatcuqUtl
XLy06ZOlyGqyQlLS4OPOOsZHFmfiuxC4XggH6PZ96O/l7MQXSlbBAnzaD2UfntlAxnXUqteO3HW/
j+GJh9NcJdVubMNrDmpbwqRlHk4LC7vVHcTJJ/85tmWLBD9N4JdzCNYEBw1JXE+pTW6+yYdf3d3H
zVsaDn28CbGcbBodhZtIkx62TMmtQ7u3FyHoKTVa32zu4UfuoUOfhuNFk8ge2q58tqPpEUpErTvm
25NxWWb0GJ1CCgQPkS3OYnLkoxfp14CIvT3vQbHukHRhHnyu2s59wgBGJ88Y/iRHJr6gEvsgSxZT
QkRl1Ijnete5YXsZbZ8MWIn5jPpkFsQiOYTxsubCIiXTbOfEz8G76mtSkxzYfUmlKykhNHsCBBEk
DGY8zPWywGskH9C7isgYMuga9s+8dImYtHDX5M67LOoUvFBiXicFT/ZW9tWLoisJoXLvW7thwMVF
7Ng3Y1Eq49ae2GmAO3QOXG+Dk+Oe7yMY0MCjBkpQ+Qbum+2qbnpqdZ6usehhdFWsXrH71quL1dSM
ztHoYiBYj3kQbJg3CX3L+2uXIyeIE/bQFSG/GJGD4ySoEiR2LeCgXCEfivZ5w4q3BKrbTfy0bW6H
R1Vb8ryU9c6z+VV5vluXqr8Psq7vPNT60vOY5fd860f3kVxarKisFj1lnKtRNWLjeimq8WDExQK3
l78OncGJPwKWD8X0e1IRxuvMuRaec06nILwsKFoZfxJagoz9GiNR4i++s1vIHcHVFeV53S01fLUb
uz9WE/8RLdNdRyayry2oF9d7Cl002tmw7E0YovQewvdJSPu00EMZATOP1YQ3vSFc0bg9m1BUXbIK
e3syozMber2fevQTWR1tHT90T+EChB+bMINYFNTiOcg6HBfdWrzcc6dAcOL8zRqL8liQk0nnmKiP
ifIekxrYvh8q95YjBkjj7ls1dBuv+T66Y8yVRsYFnQK4JnobE3AcV0fgqA5ZzQQdbZCuD3ZzyYyz
bdOlOFfSIJ2rzX4I+ofGN6hWffIXFty217Ex1bXMp/JS3jNSKbVyMTHuFLJcfCygvTMSU4lu7akq
D07NgtB2wXeL4k9OXn4aTgD/xSvTlyiux6t6HwI1XLQnXrzE8sk9SOXJBsXZ1KR7rTO68PAOb6sC
TDRoG+8g6qU8IZYKznmrfreWywkR5OpMMOUPP/l/VGl8VtP8/YEbCE94gSPIXvFxBQT/EWqUoZiX
lUUjgNExU11LeoWXy+U0xX776FcZjY82OQUYT7BhaNWfJ/2nnelGjTmV8jwrDrjHMgByILK/Pu0E
FY3FrVA1YW7ttikpa8tUVj4sM6Vnf5tr/j3//SPn5Z9R7EoKn74o3/YDwa9O8AzjzN+DrWIvKRfZ
KtabiXsoTdETV3RWhSo1q1qEz0Hd/56RNylVfGV+wO/l3i+PHPlAW/wM8+VbYx4Vwd5I2LNx7VbR
tcTNjFKLtG67oRFxWfGoousaWT9Zjsm3PknPPPaRJY0UbxlKeJ4lAYL7//4fJv8ZmPb5D3MchxmI
IBsoeHH//t8Su5jUBregAXdjbOfgRMVPt8GSqSsLI1sCFFzQW6kpLKg9bh0XVXJSCLH1ZMom4863
QdBCxVoBKUIbr+cH9qEqJuTrfbPRLoiMlbSMQgvCSEzoaEYT9MM1EQCJs7Z6FjiSIUmcZlta+Q5Z
7bmbXwrL86+dib9wHBQW4sdsorG4o+9smEAxQbX61TDDJ2cTQJRwXvN5lkgQJm4itf3vXx+BNuaf
o6IUrCC+CsIwDKQThuo/R0VZ5ou3IPIOPCuAuy8fxqTyTk3eQXeiF6hWkifk4a/PO/nhd2SQ54U3
762orT+zSupDktBKN5TW9ERKzAx1SDNpZ+ymu9SR9brM7bmZaOXjtvdfF/QFqyYdp3MsKgzUc/qF
khvVdsl3zl5n7+dZvq9bMX/H3CcWezw1jSD+oe30ozs59SMlxU36JYu6u73Atp2VR6jlAzHU1RHA
862Ndf9QiJI0W+hIUIvQfXJxruwsTcKqExGRjuzEvrQcoZchlyQJxNYNRbFz7mMVPOm+E+cinJ9V
7S9ose5fo9eRDocnmyPtNE32K+9lQRFA3qDJDJvjWGfoUjTsFAU30PERze4xLBn11s3FxwF00FYU
X/pSjeslmOGW2kWfUpuKZjTvEWCzGwtODdu9eO74hIh8OMQVOa2w0jlKuYcYJ/HGblJu0KqJH9tC
bRy5iEPhTehQoIh2XQL+6WAk4WxfNlXbzjsIE30WIB+Hcs5OYrTy59Ly3ywy6Q/+VAAs5tlm9ur8
9PlZ2Aloz3DJj59v0xg+plr3exkjIG1dlOGjOyxYLitsrLHJOWoRTxFFEaFvDpZLOGaGZ4X6KfqR
htM59d5xfsEe9fXHPLbLZYqX6eCkNFNbibnBQlcXJPMwVLG/njO/30e8Jo2nvEME4ryeGCGxl4Hw
FYvV4pAfo40nh+oVkT65D+EQPpPicMzCRT/KooGdk5AjQVJ7FBp4Z57eyBQt67W08/hY09lwdIoY
F++4Ms4cvY6V9cItW54hPcpNSebQLqFx6Zg2NVNrTsBPFrj+xfGw1Bph3jHlUcATr3NTjxB64RlS
kn5uKKrHPKix5o/ml9baeiGZmMlGq/Tq4D5VWRtedLZgh5qc/Hk01TmxCNvxXN/bqkCXx3Swvg+M
BLeWPIKzSiKPAu9Crvw5qQHV2xlXR3VqBm85tgL1iTHJWQwN1yJccB50L6FJaBbw3e41X5LvjWVy
RDnAyHMYwCYHXMz9RNkTtnr4Wqeq30NHdgen92Ym/r56D9NcMEGO0RbV9nXyPPvkDwlpN0tW9oeu
Re3PK3P962tIhQm0IkHCr7SyD/GIS3Jjj818tpx5Pie1/c1qensXyHMHhnFTbkVwkHC/uJXQ13Bu
xTaq0TTnjqrxiXW+ffAr9zJVCWhtDWT7+adgyO29LHJ8JDV4ZMnRd8dAr8wO8mEa7n0bKaEZ2CWX
a9JVz4mEy+kr+VBgpd91Y6Wgf/qvRa/9D8fpX0gbq99zt8HL5ujHv/5m0OdIteIQ1v97IDP7h59j
LMkA209ZOpcvaWW+V2mefU/oG3RL6rFS1T2X5LhDuPbh1Q5pZY/p0y0aLFHNYNcP3f1DOznhBbwd
Jaa68LfNA1Un3YtT5tausqnL8FXRHKC7eYGLAPVi2GDAHvoeZttnKlroCM39yMEQGyIZqB3U4nm1
TNsxhvXLMood5FRIBGQDxbytqHfYaeNbbxD6F0KFX6I++qXsrkGo06LOHJ8wGPa3OkgRwBCM5EI/
fnXK0t9WmrHDLKBxed4cW6Xi1yENl4c0RDXx+ddoRsb1J7lKvZJDO5qFd8TwKa84IOE/sfQ7LiUV
PHrNUzcSKd6RsXb8/EYuZH/Urf21tVOyycOK7wrOE9rrO4+G3GBGvTPPD17sIiCKfSiZwkFi+/nF
8f7tbu4wIwezveVBKs+e1Ucb9z46QyDYZ5i2eb8s4mkoGcpBNrnpuHdPnx/mIWUpaHEpnf764+dX
Pz/vHBJ/eAx+1DNr7oxclugAaR7FyIBP5cuKhPfqnNPg20zTeJQpFILl4nKIw/E8FPHAKwag16Wb
NipoOxaQqaKlliYWoJtep6793C9XXZbnTkQeRmuR77qCZI+V6HrnuNR+/4ai4GS7FU4dYZNZby/Z
Y9k7+kEX589Phimbzt6QnpyyrZ4S7YVrfBAeMzdztUJnO9wlqb5dBNc4Cf4YmbLz8C7shSmpRnHT
5Vslf0xNND46cU+8+BxfQxOQWDIH1UHX7S2jr/Oc3D947dIfg6A8ZUb67w4VIiiiXQD8ZNP2Jj5M
ulKbxoo+dEqBs/SRGBiHzhxnRKM8NJfQo2+FDI3TXLdyP5D2vAMBe0SR1X4PIx7cIPLlS9/k5N6n
BauMube0IFbE9hcvztGf5/eOUJu2NvVLlMrqBVrqN1ukOn9+Vhoisx14eHyoWXWhHETJQ0j6BVEY
D939A5B3u7PJ5Ft9fvr5Da9D1tEOwT4zWh0+P4Sac1LkoXUdtkQChW+BUc6rDl+CyWqe0ztLrdnF
V82k4n0lqm7XwMEFpMVEtGv+JIRkWy5qVeYoginc4FHYFk/DUI1vXJRoUDB4P/hJ1SIAKhMe63fE
W+XZi6OChHBNGI+yt4DSWDsPLTI0+oftm+oqmm9H+JjPD+NAMkkX8ysX7TUOffnW6TjYxDEJR3pm
MHS1PZ5N66AFaqu7KzBunvwoMMewqogaIM6ADJjB7CJ//C4wxWEzHWaOL/K97eg5L3r/2vJkQepF
X3Gb+N7ZG48TWOf7PSVXxF73XXnUGYRMo7KJzmbskH3B0+ZkOqVG11fPG6rr4oEXNYkYfuCjWoFv
Ycp8iO1pN4xy+YIxe+0qohhhHbxNZXfXNlE8WsZQbDIDYZ4u5Nj3UyMeiZslOdMev5opPCxG0rPW
gSjNS4N7Gemsh4OE4L8wwLqXAtEwfD5jzOF1CLPnJUUS7hUNiAThJ2F+Seta8bYTUj26S/xDjA7A
PiqiyTbmavJ8QBNKjY6aHHZMQr10MglM/Ja4eFgidkvX0L+Q2eK54TFwrLhnp5o0SpsMpvcZUvmE
Nhb5IET+eyKD5GhBx+EAcMzRCMTKehjCk+O1x6huHqQW0RNaXYL5U6u9VOF0lVBqiY7ijzicjmgX
+p91Ud7Ry0a9iYlXFHNHt+ORiiu7zxHW/B/2zmO5dWbL0k+EGwASCTMsek9RlJ8gpCMJ3ns8fX+g
6v46VdEdFT2viUIESRAEYTL3Xutb1MZOyN4qLPCdvWp9r4VeESuL1vAJvW3uJ7CaUIM7iGLGiq4j
93zcIX4b0g9THQporXtS49BaO5aC280wGNqYhn9XcxxsCLHQNj5e5jtpQ6gY9Ch9U51qF4OWANnm
yDNUwCf0Nx05BZ3FnL2UdyApAnx97Tago3Fg0Ck2SHsqLM3YbupQG3ZG1ac7t81A4JoEBU/s2W1q
YhPsXK/a2BgVljF0I3qr5HczDE7fpcWkKEr7R0OU3dZXS/plUPHeQ/WuypHijUXZ7qTsk/vWNAkt
6l36WaADoznKPCJYJOeX7fjmTh3CiouK3YNlG65TXTpx6/RdH3A/xVi6mawpS6ha9b2CaFkLclLD
NAHpyA+0V0agsLry+Oo7sU+jnp+I+3y8LvvKvuiOsxWZv+nDDDtiq60H3FTXCozJQjpdsc4EP7/G
wfVdA325dNn3mLflS5ZqF3bRm8ul/03hRMAWVRrPBl6yOUUoiQP10Fa6eMxcZxPW+rLx8uBV07gj
jn7aPvUBY+BI6ZjijLXcyJhUgyxM3E1gGX+EhdpAUcZyx1T7qQIncI5FFSxtvVQWI3ezEdfgi6tS
EIVT85h4+YfqqulLiLVrjmIDr1Q5eIeUJiBcCeRdVcKVVkmrYZXXtKyp970wjrEfTKRUNBzWedjF
z1Wh3cnG3iLGHu5uf7yxG3dG19+X42gfbn8GnDSAHeTS62EqeYZLcc7SFrosnbOHCNn26nxt20S9
FuNucGkWD339kMhAv5hamMGOpa9bUdde+J01rsNKVosIyzh4FchxNordvW8Xmwq31j7Uu+qc58mi
jsdNM5jjdjI8nBqF9nbYG9ZEhhghkHTyrvQJLVIpdIEiU8uD6XkP/B5UuUkUQ9HZDm99UZ7DrKvX
nYfgSLf6duWZqb6PGi08wBfcB6WLRj8y8Y/lWgiOHfF2ntg4epsGHXJoF2dNBA3KMtd8LbHpkayR
SEp6eb2mrt7QrXbzD0WMy9HB6OGbk3lQeayAFvavpWX1z1nXejtggBhQOuvLKMIAta4bnVGcj9va
2PY1OjYqGM7V8BBqIHoIaTdrIcqv1nnERjGPqzF48CkS6RoUFRlwx1ActT8ALkSNyxUdWR6hKz4g
tycE/0y1RlqOWDyHdecjPghHxuuhORmrkIkDavAQJoArjFo7umQJqUmqY8+6ru+XVZA/9ym0U3ew
w6XSEjCR6VqNaDgvQcQ4+b4MZbhWWOU8KWMS073wrhnQYkOhdeOkoYqa5WsyIpyVZaDDhf+g7cbW
1WcqIKcNYkaqByMFXpyrOJD46hLV/hMUVTgWQ7uWJscHmC4dYEM9mIsU0v+Mqs8DNnftT6veK2kr
dm2uoiDBQrZLpj9hjclGDHjtlKTZozIjCM/SU/aI3y4I6CZ+xewSUlvg/6nkTJF/hn9tVQSDdUgS
hdldjnRO5pdMhOFdUdgbaQUEh0fVORSI2hIPtZzAW3TytCo8Uc/tdn3gc8mPMZVpRLsssfdMQhRp
oG+YNC+m6B+KIanOOm6rHE8sdg6aEGHrA03lHMDS22V7S0cQpYcQwNTyWmmDc23Q7eHtb1x2JFMV
J7V3caRbu1DBE+RlJBVP8w3k6U06V13L38mitQoGueNaKDGAtRwnfFwk4smfrJsuhb51PN57kS/u
yUWze2LAzLXTxsVcOgO2rdbbIo2p4PW27r5P6BhF3LWWZRp1J8/wkmWokC5qmqjzSRstMFGkYmuO
ZXHEgPGY0iK6Jlk4XJPceu6DxDtWSh4vbYGah1JFf2duuyrX7prpz+2/sUfvkBOf/tcTiVL4KyDl
NHem18lB1e4yr68OvSv3VsxxBOIn2nSuU158XMAnjAYoDIby0gjaiYZBo62VhMhJS0cuNkgqR4nw
1g2H2lMe65fK6os/ZY6MV23s4Wp13C8m24PnRrRWojA7GUrYL8c+Sq+Zi98Lsqby0nfjqxYH3ZcO
XWwcZfrMwL9FkzM3i9H6kxYZUveyiu9SQ3g7WsdA/VvHfxyS9A9Nz/KzV4tdl+fmi284pA6hyT8w
Hk2d4Q5GBE5aYm1ee4WAuLaLQxCQbfZUhvESI6m8p4ZA5dbwTr0ng+dU2PW+1kj4iQN4ObWho4ut
lJUjCv+9ynU6w0TArSPLwKQpsMPHk+Epr+s/gOGWvRpUr3Hj1qTYILVisoBuuNOTxygsgEgJTqk0
dOJHg6wXzM3aSMkmT1BXodPAIrdIjdpA5panT6CCTewxxbAt0jB7YqpqztS6GveeVMvtmBOelOU1
mr6bvYUeJswZ/xqNI/p4i3GqT7bOvaM4xj3tYCMSTDuUtYnyfo5+D1up+CN82kmegqZjgk2yhzZB
3V76ynVx8FUbkYEgoGFHAxcNYeh1qxR3Gq6VBswraUZ19l3V9rEZqQ06PeyTwWgOEReVccLe0tLF
PiaND19xts22qKtn4QJCQLX7ByBfhanDZ7eVT5HqXdsowXCHx67pG4dyqvea+H2M1AQHoKHBRi0O
tInPpkcCFHOtP2l09SCzsDJj2QvmB32kAeUKGnRHfbpmeFbRaKX+ZNH6s51t3HiPWg08U2+teVU2
zGYYCQ+F+qR5+rlp7Ze0ekoQIs2DCN+or9hY53gFqYEIIJ0z7fh2lntJsNAk4r/eAV7S5em8hgXJ
RQ9NpCwTOKEENw20AshZ/TKcr0zExtwxTXVuJ9iLipiLcSgWCCNpD4wgiIaNVKOdES2TAAkfsx1z
AcbzXOFTohEE/g2cz7IYbOhVuX5ns39it3uoUvyfpqd9SZzH0rVXhsbnAFUCT1MHBxlYgKIt7gNh
8hJijoAEAeMzrq9WqTHPfqbLTD/UVp+kVZxMClW2i12zjE0iBrlz6RqzNBSIYtX1ybcrY6DSabeQ
4SIvuRSOkEhmFlaQWi+OBu7VPLmY0ZNR0jDtYM6v4w6SogT413YYZ3HW3ddqRJO6jt/qMTlRVMTw
BHB85lXaXhutY0W+3NJPWnteApha5x6NnAkAMPcTz104QfomOYPD/q0btGYOMeFR06h5YG5v+Gps
dVuhLyLWgATKAQJmEMonkd3RI0+WZmpFWELqQ9zh9k8D4kSdNsAhXNkAB2cjhrtJ3z8sQ++ipUm9
SoT1WST+l0xQhVVoLuqSCVIVILLrzRWkwV2cUvfuNYT/uoJOn8P22AdminWGvcsFkb6j92yAb5+n
Zv5NiXqv23jTAg/RFcALt0bOj5MTHaJeHzOzJxsRx1naFQPk349gslKLUkTUbt03kI1XUzNg5qnR
iYQyeKgRBB4fkoQn+zcNXAGJ9FAN1BH7muq8BDLdOyJYqXKArOVOhnXipWFlmUilxMlNrYtWIdUA
3/Fct1AmU/hjxDFmkA0gLgbBBMMLqWkSRWnGr70qz7K0/YWSWiFVdsoAMoCbog9PWUNEaakgDdTA
qqYk0HaI6ccADFfkyISxN0MmtxHNEjnpE8WDYJUSdwC6d1kbDgL0k19RD8oKWE6lMfozq9AxoXl0
uxn9zJuinluG4m38vCGpAN0kdlGcDiT0KVixUF90ncDkanAZdHQMCRhgSIP1Utwb0Jl9hXJE6xUP
0Gs/i658spkf1x7N+NqlCWNM1HZ0ftUDNBlv41WYJKQCi8UwgboyZXsUjvJmNMxg6Z97q650dxVn
VAp/fEanl9sf4fEV8F6ujTjesWQZBgl6U67HzG60bcIQcU7ggTevRYDZCxmpbSJStlHv5x3dAqUE
0lv/McpspLiHMae3ymcFzujMsixY2qPDPACT60ZRG4aD6aqyjEvcbSnPsafjBJSUEBmuNkgjkX8K
hE9iifhurJ3lNzhRe+cI4HTbAPQFT4+WQ4XkAyMaUUxg4XdoCiAzoAo6HeVf2+N6zUYuEtBEZjW1
U/ATZKMOmJ5zzmtsmdwjNPEN4WZeBdoH7B+s2dY4LJ6FUTZnxSYhhgDLl9Ear7gHrFM//THqNjwg
xGf6ZQYMymkUIoMtFiH5ZxuvocVUcS5RQYMJ4Y7XHpELYsE8x1fB7pN+uiwItajZIOSQkT4nV5Hw
AJ3mRsaky/YB58N0X2SZS5EmStelxWllDJgIXFo3/QAQD3IusHsAS3vSm7UxyzaT4Sy3EQNnimTf
1/UbKmt/HeoC4z3uEy+Jd7LlzthSRJqXXn/RSGsMhwaZjw7vJpTepbD9JzBzzsZO+3evpDSPC44K
Q2vedx6MSUNndtW011Bvv4siNpeGchHQl+amUgTLfuA4Npko0WjDgXSIIH4sOxcmrFrGK4Q+Jj3d
eTAM9Ub3knpJtPehYhhGygVcjaKjhpO0WI5olyzxg08ubXsR0lufa9MUA0Q3VA9KV7H9rfe5sUra
5ig7mMGREe0sNawwT3GD82X6aW7U6LWsVIi7Y06oKVSVPkruK44rFDgpegCZzxUwNq6lwvn1dGPl
33ctqQlRN3YHExQ3h5ek4uWrc93z5HqI1XVMARpjruR66ANHKOpNZDX5rp/sxWY5bAQUg7GZHIpZ
wGme9EsGbWgrMi76ve1RoRtHbmbMz2tFBcKt6p9xLCWy0lhbeAMJvQHS8tBG9szkqdrB17JaoDWe
G6I00/t14ETrfgodd0i6TamiL5s6AZ09OrNC0RVeHY1LaePgMS0X6TolUK6sneTcDZSzAQ6g0QZu
VRRU9eQknzyTGMO661UgQlAkk1RbViZdNV36B9qK9FmmnpgMj5nFwEFFRwLWIwJzrHzF0/XGU1GW
4LxbuAE0EpHFF7fjDtRWlFfU0J3TMti7InCOSJ5xhmnRRp3CEeoofh5N1d7UIVki1rcCr47KOCxx
4npDUZybDINEm3hgagLICRZDkMKYpXqLwFvPNsKtvyxpAyoAf8jQJvtOqMwvC6mFq9EYP7Eq8tlQ
Dyzpfnl2os0aUTwNGNssEmYoTUbfYJih8LvzLkWulbdfBZwVYEn5vHVC0kKksbfr4Q7K6yLJICZk
g3cWLv6ZICM4KTGUD4sLxNwZvQdZdBTScpAmGT07cG4cdDIIToNtFZsu016VSOvn5DoALoLbWtdB
d+LWUAyQRwaPmHTmKnPdbyTa9v4+saPoir3MO9aeWxBnUSuvJndl+AZZe0YQVN4ZLUarwJooArrj
nbm3IV+EhoyUxMoevM44FHbnvo4VA5LY6JOtBpj0xagQZK/1OvfeuiTS1xpn5+r20BMOIgwzeO6H
KNxFNPoWRjVC5NNsnKR2do+TLL4WnkoEjo6h+7ZNQo8Ysjpjd+4IvN2LXL3ELr4m9IXOktGL2HCX
U0mVRjaYhsGZiGhxCsrkGCS29Rr4IO+d3gu2MJiiV7td1Wr2rlJ9vpCEYq/rMtMJiK3CtwYBiWM0
8bFJs2976rc1KnBuan3H2yOptj+LxkCVNKHoxd0WVf9+1e3RbTl9+Z83/i6iMrimE2r+ta7pVSpF
o+PtVZghk63Toab0O20dqaFzHJgQc3BqNF51D8YbEjSJVJwRZ1ReYidiCqSA9XKqJQEtI/1H2VLC
ijoqyMB+tbfeGVWwn0p26TOVP6hCIzBIfy2q/Hjd9Va9kNDcFr/fCcDJuvEs62fTbsunRRagrWPh
qvh+p43splf8tW94RRrTFrp9n9tyk9blbdHvqv95o+9yRqY2eLdm6067O/TRrbtdcLq935p2t8dU
hDE2DeDbV+7QZKpWzeiX9UZFa+MYdCGFGv9++LNtGt3R27O3bbitWyViN5v26c8rqPXS+eLhz/un
Z28Pf7/M9Ip+arX+vMEL25+Hv6t0aQm4gISOQWwX87JJiFMxlfqSe7AklYYA3+mRClJqm2hoUAZa
3F2zpmOILRF0zF0CiKH0ywvik2TF4DFc3B6CASsvVGLyVadL72dZLKvyQrmQ0bWcLN/6iNVKjjl2
X/hKVLd4S+5oxaUwM43+Cni521t+VqgGcjWUFPZvD29PQDFg1qMShPD7mZwT3rpK1O5n2e0JJkYx
NRml/mtZoEc5qNoKgdG0WbfPdV2YrIbtQsSftuX2RAb7d+2qA6CAf5ZFpBWvBxp989vbbk8METwR
ZjD0rabX3f7Yo++uix7pUgnShF+4zIKNO5kobu+7rT9URLJJbTiev+/Dylxu4gaz1O8y4ZTtBhQn
0PdpF92eEHWqbsYQnt5tVbdlUleNDZc9wI7/bK+dWzTMrLb7671FSOfHot/y12fUpZpsu2la/Pu5
nQZ5LxfY/X8/IxzNdpuCqf/rM7SxVbeaw4Ts53eN0FtsGVDTQfhnf4iycbd6UsHQ+GcZ1a1wh26V
zvdtH9U9oo3Kc79/N58A9npHt+Tr912cYMMu7Zw/v4sM2vA7xpYfv9uJ0NzeNaN4+10k+tzfj379
+rv6vCuTfWa6z7/rSmm07BvKAr+LygGzkWJmj7d13X4DykL6XjXc6+/qK9ey9mZi3P+ufvSBuqGg
//nJbm+ELZIehFPd/a7eKzDZJGV2/l1XGmHZCs3sJLiKzBkUM0tHkc+p/BBrsfKgddpOcaYbXD4o
DyoZ1LPIaEckQTyZRS1IsjSutrdnXYZaS7ME2nx7NkcEvi5j0sFvzxqWqRGxCBvz9uxYO5M5Wn++
PdkWdnivMQVotJqUZHhWMyNpq+vtpXrR3AW1k55vL6U/08y0qlf3tydjiH7zNhP95vasj9cMdUji
/WxDKtKeLnSgzG/Pli4zZGoWdIan7Q9IETw7qXp3e+SYRXmlUjz72YbJKqkCWbnXp28uk+G5dPv4
dFtPl3cgcUNX393eWfrw5bFrAwSeXtvGHruAmBYA6NMuROVBOKjRzm8PqZcNhzFHb3h7KJif3nWJ
+bMmWzfGB5isP5tA+32Ki1N+ti91w+9aT6Pj7UPCWqRz39bM7W01hT74S4cZ3/r20PWMEoE4bd3b
QzWP0x2DI5oO//m7jcfOVYgnYPtCH4BOBUr39kVvi6wcmJstGOmNAsOeEiwaWrZviKHOpg7Atk+Y
vvbOZFRNdWazpU7oeuJvhV6ahyEmL0LhJME/52kUyCtvr2K7ejC8UAMegYu0zxrz4fafUmfa4vbw
9rrbO24P6z6rzmRkcAv2zYcCTudDkVLm58FtZZaDY9Uy7fPt1fhQCA5RZbMfb6seSfqGcAUOf3pD
T8eRaqSONm96qOXmsCux5vysbgw0a8I23N/WpCgqUgOEv9N6ZFv/DwpkTf3vQk6oMZZh6KrEl4Qx
yVD/q9TVqb1SGWI6woNA6jPYjXzqw4PmvbdNyWHvmvvSwt87Yxyy7sDMQfqehUjNazMbPnUfcLYW
Wn/suqwPXkWeUKImAPm0BPGuhXA9N+oNnidkNl1fPFuV/hlmdXz2cdMt7KFB2NHm1AciggYa5002
trtUdFtgZc/8B8yDTxBb7Pc6zCbwmS3PCvfmBSyUgOlLnCzVLrLOAUkki7ofjF3ffTt+qCxUJWtX
hl5SekrzCCoUrv+R3t8qK4doq2psWGuNB9siSiMIW6hiWnMerHo4uAK4IoFQuOeIuzDG2JmNynRK
q96OgWowixJZnkRoqJcxxcWMeHuWNq6+Lira7NiA7QPM82oJoJFg9byyt00C4mDgOjSdUs4SEDG1
FN9Y02RGZY81b1kaJLagl+9WBD91C1sp5ZFmbwVGAn+iKUnTCqYiU2zp+qZAYzpZdZVnB8VWFabN
Kk51dUFwWI4O0MjRNri6srM88jKS8BMf1tdN/fu/vr//IbSVvNT/d2Trf8Qf72nw/rfxj9f/2P50
7V9o5A3m1BL4nY2F79+2P835l25OBj5hWqopDQT0/+n6M/R/0e0yNdum0gL1x0KCXv2ktQrnXywS
0hIOMgPE6v9fYa03LftfHgRds02N1iZ5stgQhPbfI7aHuOk7U4K1ByJAEGXwRab2IR7s4zgkGz2y
sBwldwpjSylJHald/EtR8OUW1QHI5kdtVA6jGO7Z3sVQo5RuCBAhNNAHJ3jqhPnCJEKnGiiJO+rH
t7928f/FgKD96Mz/y9bjo7RVJCiTRl01BLv2b6X+GPWkV7qxjxojeTUAgebMt5lgz4xw2MCZPnoM
5gBstVDm2oQBVwCtlFLrQnG/uO5Fu6KNaJHJdNGPyrlovIsFUilVuy83x5+FG4lUcIoIJKiTtkLL
g5+LKm8VPYGLMXb0GugGevW8rMNFQTgUjLBHJwQfYtkI4ESr/sF2UqyrwqI9woV9UM2j4TgfxPFm
YM9oO+cRLrSuLSjvxfUb+IlgDmk+n2G5BwN2hXA76woBu1Kxa/JCo3uzrzJkS5JIPaR1JLJAaS1M
4mqGu8aGDlT4vb3gWvVZaHo/azqMmrQUlmPCZAfwF1gPLduGKnSFIe+CA2FybyoBoUPpr2oytxaN
hfUiRws8M1rzNHjsmyJyRoJtMGGPiY+fmnxS16r1ufKB/Kect2hr2akI/0G9z/y2YR7luVfcYidi
LPP7LM1ow5X3/YCDTp2wAq1e0UjB9qdH6szKYQFz2yflRxIfGMXlFW2iv1GkdvASQY1Wd+NlRN2S
vqq2JpriGFca0+3UhooI1b6qkYqaVPNBq/Jnm3pAThyzoWWAxs/UX3OXth9OGSq4Cgi8cYAGHK0I
1bsHQ8UVvkjhrw9IB4ueJKeIdNfpuVwvN4ZSrEuzwkIIDywqq73riaObql9kKl3CRi44OMELVh9q
ROkyaslrrUzCJ3SUoCZEErIQn1Sj+awrqsb42lTujXisGlq6jvJgZ4zv2u6ZdKIxULY60cSLzI0F
ObgJNqsGRoULen1vjiltrY9UQEH3WmqLEnjH3LSTF4VgkV4gPSvQ43jjsCMqlXvvu6Jan1opIAK5
f1LRvQdIxfHJz1KkvslRJtOxVSofyPTPcVU9e82AvHRXE3hI/njwPIho1bv+k6W0FkVxgkGVWt0j
DNgVmT/xpwY2oT2YFfgvi9nTrAiZT7jK2va0s55o91guQOiwlTOFtnwv92FXPOk5yoCxBJWkjMMJ
oM2hDvI3V1R4f0zjOx+KY6BDPh9K8eCPz6bDTK3KKawIHxYVgRMgwN/RaB4GelmKNPdUWLK5Uccb
HfYEgqBDhEPMGZ6Ij/qmXMGbc39xW01aXgaL+OBQksqivCF2fFNy8JdtBgB7UMiM8UjDCczqqbeT
PWOSS66d0prWlz6oVxnTpjLLu847K1P0TpnIaeLyR0E9sBwsCa8QpQLQUtGrOjkFHcNRjZj6GAtb
KzqQdpkLmCraE9xzn7nec5yBnmwSEyVwexGwLOYiqF+GDKVzbtI6TPqYyBrzoFrkmxqOF8/MVhLC
2oFR15ujMnaPdsRxYNY2cMHh25wGYo2ADmPr70DdmPXibJl3+ZPqO2umm4QX+ktf9rQJNZSg1UXt
dA6BLF3S2WU0lB5tPQYQWsPISBG9gfJHoRyBMM/pvBmZezRSfdcOiUvvEi9g5jBmaYYzVVRaN/W+
sYp1LFEBEwBLz6cxvtNh1WXe4wBYbh524cVHAoxQjnjdYbgrm3JHJf2jUhJUf/6DBHwKXhNETxAc
01J5LlL9dYwEm2cQ6RdBVgotWMa5b+xgUcI96OySq5m1900T4afPRcgMw43U2udcWMV2ULbVOBk1
J+CL1Kf0FfMd1O4Lzh0xC3z9scgdIG0TOUjnh0XSM29w3CEBod0zDu8oXE5uIlcyyzcdODczQqFc
O3/YO1PXdF+2+jArKoSYIkGbBi9n7fo0AXU13qi9Ee0hZVRLRTCebIX5aQcYi2Qp17GDYZMpGVwV
RR8XcRhtsWvk94FyHzKs3NJ9musqrYFe4Z5lNRYKwPahTSqx7KV2EYJwoDqFZ6ExMyx6c+qGA2hX
dj0uq1q5c2W9DBKC1WleREG8a43sko3UgRu3WSCkYq5ZSGJlWyo+kMNBwLmjseh0faXq1p1vlt+w
yt/TEAUKDEdSKGKc06P6DO/jwWnaEnF5ugRTOe6Levi0kIejNkgMbpnGQQljueO8fLcyy9jmweSZ
Anha+oGOtcNv52k1jaez0JkHOWkXKCkW8hTAMRntT0FLpQpVPO3WYx4mxUb2NfQjxIwLAqrmdkGf
tA6DcVHZ1r5sOiQSwuBWUuhXQ9JuMrF34ONB0OWGu7rk8uj71iaK6BjjbxrBvkXWKs88RiNp++a1
59BYSamDzxC5IH0RXk2GEg29az21YYdZptsfjpeiugp9jZijauGPtB7C+NUYOAP8Qq9oZsOFHNNP
t8gPSVE8AIsmB8+2ZnmrXwjkOwuduUVMnPnQfeFsTwnlI6aRJM5ZqhbQCKUF5txZ16a3AZoAVAp/
ips/Ku5WpM23P8ViDk39mhPDQAeOAmv2ZlXeZ26347zStkYbfox0GVZeyZk7ZuVrxyFJvwBYiNyZ
fj9rVetsqMOxs8pTI1oQCVG6LL2Y2HTJ4EW3aEkDG8k0eCQe+RELTOvfYuhpVVycqBO7bgzffWTj
QMvYVq3XX4wQVQYcWOZ5lTyCHWZmTvOuako5z2w4klFsboo6VOdZgQl4NKz7kjHdUk0NYuQ6+1Wr
KeCosPWxrkdA77WFbSUYsFA0kUqgXhpibzE/gnAqAq4qjrLOmDFbNpHktpnRQFQ2eWGsTE9/9LXs
KkTfrFKjgWHvtBfUvJNeC22Oc0hqee+74JVE+dkV3sUN0LX4BWxuA8buIF4Cw3rUCMRI6+7eaWgm
hWqg0kp/bvVU5cz2LCwUvB7VcK+qxdJrLBhNJJXkBh2tbEqEaMcRZVzXPFhG8I2hdAWITMxN2h6L
KIkfyheILpxLvj/hrhoEBBJ9GHFXx7pTjwNqBjXkCpugZ1qUrb+PW5CLoZkXC/OdoxwzrKM+mor2
naQYRwYAM7lUVnpXk1/dZJ9kThezWgaEGBXECVuoVPRq+MyL4lRqTFfT4UoekjsfLNySQ4mxkXnm
3OmoPddd8FgVaAUk2Momg5VuIlGc648WmWuYVRjYxzaEAL9/jLPynQHO1ERtlvCjx3lKxaly9HzR
Y/ZI4SxTQcW1a7fbDnvGPFUGMHO440FyQboLS+bfPYl/oYfIf3ShdNFgW9cR+gCZovpIK/2PI8Il
5ZJhxr4jvNvIr5GWvOBqE/OyNzVG9OBDkeI0QiV8XetBM+iKvfAVJANFQR4RDbnSgf0noXOtZLH0
ayGXskBLlEU08Scmu0yd+qyWA857QZKYbYOAU6JNRaO/0BJlFUU0pPpaXvuJXWYWydGsX0NVVktk
sM9chV+gmD3LgcZaHeV0viMTzQ2sZvNOxnG1Z2dt/fiFcu83LbfPnhYHoQSToGVUuEjbE6QTmW8O
WCxq5Km0x1OUAtPOIRzkst969EHzSe4fboLQuYoseAtbhr2q/pHq2D49u/g0LFCC0CxhchvqJk46
4ots9oaxbAOXRpHbfbv5cIaO+wBMCu+hioSJYe+CaLJmaQIXUCopFopDw792V23u8TnK1cxDepG2
c1FRxBiMYhFi+MXSdJ2vyMgeuNItC0TzM00iMxV4z2euTRU+I9Y8Yr4TOjXhTHpOmE2/bOCJmymC
uaQhbdlo9mDL0SolxUfcgA++zSKjqIV0ekiItTrmSfDmdb1GZGP77El8G7GWrJOA7qSfxV9KCo5b
Kt80vJ7d6mzG0KuCRMNzUE+Xd9JCnBjZTC4fPMKMfL3Q5ioByYtSju96R8pLrkXvqBOXuUPgp15v
jSjAxVXjfXsNnyU66Xne1DscftgG6hYPgPaHBPl3ldiBqKmvTCdOYV1dayMlsWr4U0fmZ5szOO1t
BBV4I+5MPdIWtV3Aa1adhVIRURI1j5ic1oUoua5yrax05Tt2X+mMoqJL9GfQfzMdQWpf9BeDdGfs
EHkt94mIiU0azUOqPdjI1mnuf0W4d2fBtBKtsVf07j5zd1nn7V6UkExAIUrTeHaFqJdNbn+ERi42
VdRkE/HybjTfshTZMyA4kFKpzdDOD3ddPF6rKt1oCqFLyGs4AQlJLlHszqUJqzB5d/RAztBvvCi+
te/C4Fh03aojJG/J55N8oKWvHVwxvTP+hAIVpN4GZy2pt0Eg96pvbFs01fPpp484SI0QzZsbasXO
MnIAPeMjUMAT2TAf3jB5MfPNtDExFUKY0accH2/QP6gVI1SEGC8dOPMFmE5GPgqtFrt4TCObwa2Z
IGBr5KdnUZxomB06QjvbYfnpUF6cY41/Cjj1cFgdm4ywV18BZ1RoS2otc7X30o1jWOies286vMqm
rEBdIFOYFcaTgRNhQq7thBhfND9algl7E1nmqqtqqNQMeWOSfPrsCxuEugjdU8jVcusWrpjZyciN
yBJrtcJSa1k2UQ7NJ+jSnEoCfgO/uKOWDXUjfu5zwECw/ChCkybLcbAqJ6OsMRJZoHBQV355nMhd
jiffm8a+9zWhzBV3yZVmmA2is2a6iBB0uQNfDKkaMrInX1yoc9jEKIJk67ipkO7DmKbwxEJ0OGCs
8qPlVRLdaKib933t5CtXka8NtfUZiQi4ApKeA1Rzfbj2QHYq8jCw3RMK7ocUwJHCmTawB69QH6Ng
vEiDwNpWOtyNRpe5wXAdGnfNwhSRFkIl38GnbSTJK4HBs8IOHoMgenPIaK5Cd6nH8VXmao6ZN6yO
0DPl/2HvTHrjZrro/F+yZ8CxSC6y6YE9S92tqaUNYdky55msIvnr89D5giCLIMg+G8EvXltqcai6
de85zwEDmI7PuutIuHpl+M4G8dFy+jolYjlK1jI5j4gFEdtw6wvQglkIjFXRPjlNKZtgJaiV5/TT
89Gj5S/IpB7wpE5YSH+1mfepJZz0XOkdTb1gC8oV4SlRcm/DR4NGBrklv4tqFh5QfownCzUjCd0E
c/2C578j7QVVqk4QisNrko7AKWY9/RGFRNWfXaNxxpjEgTEq0kcZI4bJuXxI0A9VWBAijQ9UcWVj
Xw3r3pCkc1T6C4hXQYGUP5FWjpwWC8paK9M3DkLwJGO5jfXoA7ce6L7Qht0dv2GrJ042qXhzRYmG
s9mlevnWkPSZNIRUlCohH9XUn2uL/vEg6ksyksU5RwHuAIxrJZlqwx6W77uuwS5NnEvq2StyfTwo
T32YnFqrOMsm/TPPOpJYoDZejLsKXwApzOLLisLjoJXt0VR+GkxYh8h9PBeGDaW3Sc+JKpNrxikG
TbA70YBXu9SLnUNNh4aPpslLTK/LsCt0lwXxz3Qkv3pbvcdge1dJYf5YrIJ0gg55S1qG7wJk9ts/
bfbB335PsulRwwLwnPnLZY2HIJQhC7MZBlMCjbWObMy2D+0g97nZzEEnOcJUId4Psixp6pNvgMKy
IZaIoLQZR4U+nWxnaEnVo3RuY/vJCLUfG67pzmJCVph8VHii2F6wjiPKJeMi0zrqQO2tcQjGJOJD
X3mV82H4jU3vr3v2q+IRi1WZEsQ9xoW7RVkFQoPhiKAPZyRRoM3AQmHXUMdELyMq4uUS4M52bu0w
r9gkh/WcQgdMKP/CCFJzizPYN8AxtcSMKRJ3Rodfts35bEOIcW9Am+CWEQ1X3PGazvEnmlOxrndl
7VFe6/0zYqtnJ4GlKMMGumgCqsT6jhAN0nCKMNvdGEF11AjATtqFtxQS5tDTj/MVzym2KkV0QFYj
fRZ3+MjlurExwKiwOnXGggLDcsVb8igmj4rbMCsMJdqB0NlixTv8mJHvkWQ6tZuQXwGrrI3+egPK
51aK5NbRTm24KjaBzW3WX9N8QFnJfI5XG/0dFo53TBkNZTElThRW58FlvD6j5ROwgWMQjo11kGn/
TJjIo8O52ZssJbn/KtwyICX+vUnGRzaofcJP3ORF+qOj4att803hvI695Af6BNY/a1PSEaRSREU7
jNkLdq6LxRFm6NR+7LimyWweNNUz23PurR/R8rI/kOTjQiXSA21h74ETMXT1W0C+gH5zI6BCN1O6
f/S40DCZZ9/ekM7o7esFWouMlU4GQbywR43Dv59NllgLwQybaO7SeLEKNvbKuDK2LLZgzhr8gtZO
Vu5bZk9fA3m7sdrbg/5KK7YCCkz+fDSUT27JnuQ0m1rijI7a9hjr+95KMSjyq1CHuUv/b37JyECv
2+kVj9eTn4/vtkEM1Fz3r6n61NuPSZtfERX9+LAwaKAugrZoU3pjcvZ8I0CDjXbDgjRa09/A0kZw
Ao0Zy0xOUC1ow8+vto3Ra3J6A1i/yfuAgQjHEF1JNwNP5g6nickB+OsINSzjEBR64yNHhcJsodlk
I9fK+ZsCk7HhFJB+q9HQ1a6N5vDatPobNUq5GwoHyyeehEkKSoJ84fLxKsdNS/JRNvxuibbTTdBj
wklfk3KkGxDy/9M65NSygNLF8jaOzBOxMkDVas/a8K088VLP3G/bNgBjO21KPteC85UtPRw08QxL
sUdhT19PDQ3mTuWBbvN6VUpt/ZmGfpaMHzrInY0aabWBXX+C+R8xZyRmebBRrIbetdUEMcWpeEJ4
rJtIuZd+z7sZ2ocOnfZcEKTm0izBiMH5S4suDPxWut3v0C9dpN+dzXx8eCKxzsj6OPp24iZSm/vv
q13nDR0JVrEZzEiXoFM8ebH9NkArpEVf/dAQP4Y6d2/puIQ7aUybZYUoquHKTMPR6UK2nXVYVgzd
x+YkM22XpvxowNwXE8k1gXaEcraet2pqEqzJGXkx+6cQN+DGi/ybRhOB9zfCjFPOd4xmBzbnk4Vk
FKn4spiVJdxlUp00YwTZbm1ESk2q5eR1kOmgJkxuiqXYTetT7ctLmL+BmtvPghhBfeqeVQytt/Au
7RDfGN2sBmAVOrRpKPE4JG1+XOo8zWV8E7OFqHqmSjUt7k4/Pdd0R01N2vC2x4fEl7+qXO2C9jmQ
pnxMrgDCXD339Degosy0jWFJZhbFs5eA3imEu8ECWSY/g92dMSAEA4U/LxU5Ni1Ug/U4oq/hral8
Btfm9GhLkpJrl1ZSdIL9QNmOGc629GPt53tkjZ95i0mKcFV6/KXzlcLO5BsPCY/eSujDQy9HWthq
32BLBHIDeg9vaTQWQRSjjzDiG/brwABUD+QAL2YpN5UuF5UGR7wkZPAQ0RROd34pLjWRWqhP9zY/
EIPASyFfy9n+VjDELLC89SR5CJ3vUHe+jVz/kkmNU6t7jsrnQqUPV34KzbmOstvbuvvFTAs6PDA6
7O5cAOHGN5LGWtvfklmDrJMKKBxI4iEAl29iHTCYHlSf/5AeycybIzxcqPeBN4I9hQUJmS+3PI+2
UeYjmVOP0I1+dFftIS5H6zKLb13d7YwxuuWaerfM7swQ5WAYbUD+VhHilGALW/Te81ff6f/5dFN1
IAtwO4ItpRgLarcjD3diouXHeNWyQGaOvSbR3Q20Mvmki/pXE8B6HZ1nVxSe2EqM4NhoEFBHeyMS
8S5Z8ooASBwJ4AJHxtabLispp0wSpgzrzQ5pR6bpLq71L6E4549O8XvKeFtLbqhLuTJmjMty7Nrb
1mxuiEPZa1OqADHlnN+deEe46m9wEXs95bsbUXqUKV5AN58fIhFbBYwM9bBCq2CXS2rktTSYR4w0
P/34p/BtD9y9SdolOnBveSilq4MdnKIXzzQvuc9/yMxKNlp/8SsHQ9/044fzVzFw8eRs00LGgI/H
kj2On9M495noPZwHDFE79FEy/ukjuFDCYpBjHaywee95HNEKz9k3+9bFEu3TcmfkYvfvmucyHe9s
j4716SbygMnlbFTxuaigUvnDth54hzS1Zya7lTy/kE1WspyIfpxByyY/Rj2/+ljScM9e6kF8k0u5
NBrFvR9Vu1Wl+G57+yFpePDQvqRJfOnC9lmbPwmeJL3Rvrdp/yHaaE/ON1nuau+G3K0+GffDML0r
I/lNJt/FGejnuyK6JMLKDlpKu4OD0rUM45MeDopotQiEKukoA+ZKUXNR3TGn3mF7Xcs6aFwLC6vl
vYLeP+vGcs1NHNJLyPSyfcKU6vd03G6x031nYjLor5J/hBmo1Z07Tr5twRNtg5jFBkkvXh1oU8jD
cmlE1J29hgenmeW7zj3CKFhcUxnd85jZkuVUr60kalbTX4HHLe0I/dWthu1QGl/CTQKpLQLgAWEx
H2p0uXbLKkSk1CddeIlxghjaGBF2jHyZ0EdYOdP8OhrehaPDDzaag986d4aJONDSm2CtZL7NR/Ut
JjDtm+X599nFMRqTOeTl6t1nyhVxRJRmFJQYi0ydkcKyCCC7OvjOa4V1wQ8F7QGiVtJ6Wvd60ayB
iW28oif5WT2WhSIFxL1Krem1FNFr2OyNLr41bIR1P/xN+M5dOBcEx9n35TfLZ/1rHp1voNq7tgdr
i/+Z34TjCu+c78j9CHGMc3j/7DBM30zR/NU65nl0GLEXs4lexyEpEkC6tqcwuDsMDmLnl0bb3yHh
2elIlTbmV9fRjpNH/ydS7zS7NlPz3fUjmhxp363I+e7botpYkEJifb6EUr6bE+3jpHF8GIHDZilN
m4aHFgc/7fcvaxzflys8dFxRxgtsVJjgqKlH3njqbabycXQKwyrcZN46w6xzaCJomJE3b3Sn6oM2
cfwtvmwsSPFGFv4jbqLmKR+PCoop7j4v2ujpsOsncwg65vX4GUV3MVJ2DSfCqq5KfLxUVM8kiP5T
Yfx/PdD/RQ9keGjp/s+KoJehTcpfBeIqUDQ4MA9//tt/+fdP/ocoiHL1v/quS5iG7Rq25Ti2+z9V
QZrjIRgSSC1103dsNHuoWv6jCxL/VTcsHcGO6XBYsQ2bz/AfXZABXNwwEI8gCjJNyzGM/xcaOKEr
C330f2lrEB+5ho9cyUQaiFGX7/q/a2uSVrcd5ndUexFrtzRQGHiYW1eYfikXNY+RUDptw9i4JniY
owkVA8NEItkq6yQF4GuTQbI7JEjnIcLiZl8Rl+weC03fmx4tvS5kybd6bGttJM9AwK4jWR9MSMOt
t/Bc0XzDL+L4UmOQKjksGx7jsDLz9UC0xa4nwYHDm6XW4I8ItiEgxEqTG3RkZwel5r3JoYjQS/5r
DV0VeFl3JTfMZ8rUXnCGRYfIB++LWFBDXbLn3R1JBwN5Ob0MBg0KK3nVdAufpx++ToVGxo/Vk1dA
8HXQ8U6lJmMFMPvjigglzKM+dLbUGh/+SKcEdcFas6P3KGvCV0S+v+vhp/fN+EDeNJ6+ypK7qdTU
WhfTD0tIYM7NF7qJAplDkHQgeHQD58TsOE85qRNtYnoIgedkF8rwlzVx8Rl6w0dxcFhKGRJe5K8U
IZCrFp3twZzMEzjJVaUAtncZBfVoCJABy4lkJhauyV8U2IInOCZgRrptFE7DNhz5F1E6GTt9fGt6
c6BctuRhaXFEA78NzDAM+UQotF4S7qox1bbV0zD+mkNUBp7sPyBdNABcl7BVtEBgZ9h7wFvpaJCY
L30UGe1Z1IkQBDXxQVLtAakFUo0+A7di6fuYtI/HoMLnmDw1q/CYGmL/Axtc4IJ2bOz+/S+PeG/m
ZNxC2xRekOnfmqG42mbzqlzpX0gmWduy0q/2TJ+5bjEpA+PWJwY9BrKfLfEUO88EEWM6E8MQdnCQ
G+VL3WjpmpwePsQE7jOvFh1SYwXJuzNBIPVbTAywb70NrN56U5PWslHEazCAFE9D+mLoMZWsN0ag
EQx42/5w5CzH1hvzzUD2gnfVITaZ9dkagVTGZ43u8mkM6Q0RZrzrU+Fw4bsg7y1qa5NzUcGS73Xp
SXGuPg2MLNZVBifUazdjbr6mdlwfPIY/aol+cKKMjsRX0mg2LVkiROJhehBBhoop5ZVLhJlvE4e0
Id1BDBtmjGfqHt07AjFeCEpnqz6QRJdtGOXxpFUS4auLoXRmJAxrzd95BKasnLSHOyY0uXWsJbbC
zH/1wsAy6nbNBg9T7szPrWGQhO7cupImDi1bPjHb2t6e3X5rwV1a1S5Z9Enlg10k2b3tHm4EFMql
tynpg2yQwt36dPzMnY/ceVLKfg9zwwhs4mK3NOtj2teYopkX1jptMJ0PikHjGXwbwzXmRJtJ1GtU
NhwMyL54VoRfQ20yuzxjUdGRpqvGXFlFA0mtsYDnVgOdAKGezLjkoXbtN3iiCG0WRDRZ8mu9s84l
uqTz3EGZTuZrqSfDc5THb3DDv1u//cpH55dZFn9kBH2hsWBHMpE7VG5jP/A9bVVTfNJpBPcWFXIt
HRItLQUvKKkdvJGwn9Ah2k92le2mmEyFbHbra5vF5H1F+jXqR+yQNBrW+HR/p3Mz7GM3fUurJTCX
OOy0uhcNaTa274xB7ZjfsTdTk0XQu5eocSXhW+Uifq9lBNXBlC/KrwXaeCMObAx1BNVxi0sC5HHI
2JbH2iDowqTdSdrtxxDb+9ByfIaKrb92/whQmXtFMDsDY4sSXlr6Lgr9l5Sx+CTn6xhfQD3OIIJw
Zw7jdCXpWmwbV/GoqQftrIPqRrmhvrr65nitdA/SKJieTaulb/nXEsJwZMb7l5rlWIvhJa/uRk9y
MJUu7qHU/7F870Se80C8yfgSY3hemTkjyNBhQssRdiw5nBBhgNgGJSvd/eE0Ki+lBYMfyCD5O3V4
WMY2k5tey+nJmaipalN2K7rwt7mO263hTDRhcXeSo90GWX5zUrolSXil4dUGlvXCyYp+8WB8NeNz
BJ94VUE2PyUWRGtVT3uTBLK1xWIxVAoOH7jebiJjKcp52oS7dUsYqoOp85y42o8nxd+oDgPwKd5E
XTrI6pYb6DDYSMmV1MRx9sSHbdMBLMzlbqKE2NjuZ8z6g+Co2YdaYh5clu0VlpSLO5qEvdukp3P8
YtTo1sdpkqeyuXVUlOvBj0kh6rxPMUasBPldASu8MDdnSmfYt7EHJFD56mwbDSVj3X47tbYHtPAF
gr09zT4KmyWVYzNP/hvN8He0Zzou/LmNngVaTGrRfCTMgueXed7S0CUD+dFxDtow6CE/1MblS1bA
kx8TfzWaKN4TgOXQYlpaH/T3m8jeOTXMiS7eWj1CCV5mGJjjS5aEl6rQf1lEWvSg5XzLuuO5vMvO
I1FzOOim9gWo981Osh+tYBfk8DGb9h1FVyDCetxUBpQ0HbedkHd+X7geIxnjg+9SGMSvc6TdTARW
MkTbxTYxlfqvSJtoU5toNBN3ZcAX6ivGMKZTnSk1GApof7AnqRUVx2GOpkvGFnOWKjtVDEcXAkPh
fdRFBF9ljK9MiMBLvCfvNPYBlxILsG7xBq94XgKzjd70DqUuz0W4Qn19xVW78+b5wunkJWunIykm
buJ/FgIIRIXibFO56SZTHdIzspQ3WopyEdHYGbCHvs3LGn7WolFyDBTI8B34azNzxJRsjbg/cnZ6
zvyU08OoPXdOEWQMVyYLkkTmVOm2Dm9GVYf7qKYbY0/+g3EIWkKWoThy/1oJMOnJkXensF/dgtYX
xD1FdgMUlTfqN5KxVE8rqPoFvmrf8zL1PHqGF35qodxMXv9Nl4vRRArWLfSBO3o96QT54oKM4+EU
1vGVfXPvGwucAfsv5Jl7rBaOnCDsVPqoiubfdihY19GTITwbjcDsQdKhlDRt0GOQbgLFwW2bIrpd
azm91cLqKQebK8SP98puH1M6PFcT6kYevQOq4xBwCCOaAXVBocL4AkylPrZ9FZAlsvZiF81R2Zcr
h+vYVzfmuN2+plLn/pIeE3YLlpYm4RR1zamnKitzNaFqnekBu/bOGgqNMhhXfjz9AEoqdlHKMENh
h9k0I/Vi3DXxTsv8O9rZxVdCk7qNGrXVQjiLwnW3eMtu2tzzskdjHUCq3ppm/9GR9LDP3Xkbc7jO
egMruIyoRaFuyk4n1ZRs1WyK/lg49S8SspXQ1bvzT+jhCZZ6PW8JtYte0XRY+4H0iropXPCzZrTK
DBV0FVmWAhD3RjH3HGD2vdWJufMKmV+MCUxILv96VsNgMW3Kw9iBeKls+xl58IEEME6vitLOAnE4
FFwtRW01adqtRaLWM3wjlpaMvWgmhlBOEH2AVtqe4XDON3+mFkmuhh68URzQlchxjxf3tK7m595m
nl5GDxcOJQmztXHMtjFtdgmUnO7T0HKM9151hobbAkJ3VcSUjHr5BUIjoyAQ/jahcC/L8kC7Xxx7
XQMMRAPwKJkPU4ahIGqHs4ZWUM5ds9MWknnGsM8s7J+FgmFkcbWVNnsCA8gryFVrDG/pPCsog/YL
AcOIcAUSb7M8MAISsARtNPmGybd03rzmXVaGe8uTX4amqi09NAxjGdEneo8vPm7NrylMSapMsxh8
lEZOgzAxYJBwkvjlk9cqZ+sVLHx1BiDenv8WomK90sdip2w28SRXR+xu8Xa4u/o4nL6xs6/1viqe
OzVQIowLrIlXb6wZFCezNa9cK/8Z2uiWDVqI+rYJokV6Vy4tJkZ4GRzwVcsDvYmjsx2Z3TbMFjaG
xkyhctt8nfv+J21mwn4QDWxzJySfNQbnW47hexqXvNUQ+va0W/RNG83xNokJVKxaXvdCQ27g9tRI
WTx8GxA8EBgU24nNce2kthGMwH4QdLfFVlkX9tqSdnOHCBIENFtjH5gWlI9lPAfA0DvqHN5CVTxc
3b7j/myXMOWLnIazXcC7kosroKvfjNJ506mj+pHlKW3TvZLdm9Em97n2PkJdXD1pktGKXTdQbr0w
neAFtEo7SN3rmDnS0YblPJ34sUGRFPlpJpp4DReW3T1sFlTtBJPUh/xEIAUuYP2YVMUpTsC/Ftrw
4/tSbugQILyG6nyEy8I/RzdtVJ/YIcZtCwzSnUdkmEXNTt42xoozuMVvaRzcIjkYNWMfKEaXtGt/
A1v+JDfCCsLZHYIGdciWFCRzk8BltnsGhkbZZYdhXjOoz1dmTYK0M3nkLeYIvLntOZzKlPDO6NZ1
9kuPtmk3JZwP5lGFW9gvTHtiCMAEUsStaLd6tew0PgJnt4W7oIoeikuI+KSG07sGFI2lHTYJ59yP
pkDwapqvONc0wgnFl9eAQIWH8WXOsE09reBY1TvbKh6vE7F5CHum5O6bPYh/gj49lLuWJunHVVZM
xrtsDlTKMaCJUGS/QNKwcvU5LDZHn9dWX4UBg0fWvEAjLWAEdbz3hRc9MdEzcOYTOaSbj0mvtklD
8HBhWheO6GUwUevOWF5f7AZxx3JUl2ZWbQVceLSJJb7B5YswRbGPbCOrN03M1g6xfMa0ZPZo5sRX
FD5srbdfwgoNQAu1Z57qJZ9mTlZuYpz1pIw/jf0oONpqqYOqqtXcMyKqq+MwEa/Cpd6cic214w7F
bxiencHtDqqsDlZt5hez6ArQLKh9BlerXirbDKokc9euIestbXHrVkGw3dj5qHDjfGuksVJHwIA0
W5U+myViWxNjQRAqg03RsdHptf0T2WDeJS2G6tqRbWiIKDykpJvHqnTRXLOgpeEcnnRCRnaJ7l6H
ynbOchz4osXi7NkZjy+xdBwyRHHoYx0Uf1Qg88ubmP6BwR+5Jmtl4xAYwvjQEmZx/pfP9e9P/75k
TlMGfZn+RPVoHZPlSzNFSUAFQGs5M/UnM8nD3SSqcPEoIW8f5sTHwc4XCO7/+ZPRxk9t7xP1FRnl
Xbroi7sSIkzJ9HfUq/xURZqBFCK3Vi0ouq0J7GVVuAxj+pp0lchjWk+1ctVk9qRhaluj0WiJ7pq5
DJ25d2K9pwIgm1bXH3ak3HtuI2DtSwIF4F8RqSNTKl29q9F/A/rsPZwgELoicNNQw8bkIMDS4swa
7VNZZjCd43J4lB9WhLh0Uoyr6ljU139fchffgbCKacdUHkdq1iCizKOrN83hbiRCHnFdwiGvYqmn
1QaG0lIKAppX1ufR9FYx4B1MB0JW54geNIa38ndsuSqIAPecOOHARx7gDyZ2z/RRMxh2lg7dNJWi
DEF5GBpblRDPlSmO4UWOCdWNE42JtIpevQyOTmqiWSvF8E6R/1F4vXH29IVpbdPVwGdWnKIiIvFm
Gd41ld8cW9PoAr1kO2gk6lsdPUU3++Wdt1cGXdeYzzzDn2C786tAP0A+26nqouZUoLBAbnGH2Saw
XIRE1xbQtRX7wz3B8nXzWsadEUkb2/ZkgbxGy+KpZy/32lNIDCmn0eiplH/azkGq2LfJI+5DZFoJ
/CybRgWvqh/vE6Ix0A+3zouMBip7eDi7JlTjph+sfpOUxsJnb9ExRzHzDrStCzp7a9GAWevgk0+V
9LeDEXrkK9nujnCavZ2k9tV5mhglnbRWNkDISM9VKh3uJWyijPMQ015Vbxidu7fQvnZmW+2Q7CCF
kXnx7Awy32peTU4rQhDeN+tSV/24V1Y9nGv0CLzJIycuB6l5NFsxxXN4nsv0IAhPXGLtxovbIYOH
ZjFsZwB+T0bt3ilb9QOjyunp35cRVw1qm6q8CpLNRBvDC8hwAhqpjyndBWzVW+pSo8m8dJGGWyhe
s4e7Z9ftv11r6oPEjJ33kaUbtBQrHofO7NKWL0bWDreSHeVAei8q7a4ZLn1d7HQaOLH7yjX9O+bK
DShJlm4p9rt+5HUUKdpqICNs5/pK89Jf41Lpek2RrbVmJowib8vtLyPJ5VHXmpPUWlbs1nyffUCi
yJr7oFfklQ2QkQ4e0Tgr2MNTADGq4lTRTcCm20+/IxhKU8vmkPvtwyctmZN0uOZ0GN8cDvKyh7ov
svgbo9nzMIXRFu6XtrXeIT6KzTgyNeKtyp8KijdPTM9dD0/fH/ZIytyLWyw48I4cwrC8WskQ6G5O
XK7nVceho20n8o6VmYs+9xIFmaHTYkzDP8tlXM10lYHcDa8srdd42uC5V2eO3jD/m+kYMtfcdBXV
RNg0b4k2IbJSdX2wPOSGeQQzLTeQgszqp6kKmoUmo1cjc2JKaNKJHRcPEKeYGUhreAzDvLl5NZPU
nnvswdrSCrWsMcBOOcjuQ8KKN+VIYjF8Z/KNw4yk6TlGCI4UaoVth8OIKxkzIhr1ECis0oYzmxD1
jrlksvVhJSNQRgxRg47XsZjOunPQlfMloDVyT8JLWYpfGhYtYMHWFCBQhp4qwXVPCmktl7CWw3SU
ZpptBoFLaRzfXOx3HwbP6tawau+g0rY+qHrrK8PZzLUgedcG2Of66YYcFNbyaogxN9GgJDJm2EQ1
pV3tGVcr1z+EES4I6mutP7ssP2e3F9hLFbEEHqNm3F4VOEdPHkeLS6Tj2z1QHLPtwE6NBq6oywO4
oKSwb7D9TJFZMbqofs2GU+5FaAEbYRr51eAPtVAp4sREn+RFP1601WI/RuuNdruY4vBpDpH5196c
BOxOaA8y2zrUfXkkR8Q7uT2W4zmF0IVGeuvo460z+Xe9dptItcJcmgbhiITFDqW+z2bb2HXDzrW8
HD3GGxFVC3bOQ49cp3IrxppyYlIEEjTIV6pljVLmPtNqjYKG+aXE8OlmCHixXvzlJWZsL3HqErMc
8vYGM52MO5ppc5vYIJt7n0QU2yzvrNs9sDNs4XSyjDP7/3NEJ4ImZzlyUKKeT+x6aw4acpGBc13X
ivRQtV0gKIYwc7qbULbzzijI0vClv5rSyt2myAJl+CPYB0+SUQrJEWSklp4A3tbYKWKcoFEs0oOF
ySpk9JE4w1PaJpgeLZkGsPzpby9Ojs7Xt5U+m+uk5cOFkdEs/uXv0fP3fur0v0qLlnZB8KdGFOee
k3MLQrMTJ7qSzbGSxOl4OeS13LwMjpne0Z5wDsrnD2DfaseuY55SLfsopwawHLGbL3OMmE7aDNP9
EN2SPvTWtqjwUEUk6TBS0b1VVICImi2AfLjDdrWcARS9J7JM1vk4s6zmnLPjcdd7GRyBydvkgtlx
YnXqo7ONTe05lJidHDfkfBANrpn7Kc6SB872Z1XwERsLwbYlkl0n6UnVmkeDK4GxkqYQs+z5s0t6
qLpsC4HNe3s1EIkyQ9yXdRkwFJJPpaGeQh/3ZN+UJGagrEdDFG1EXWALUoiD+iwtEXVAfnbcDzvi
jdOtZEKagyGHDIb3qbLF8xjTiyrq4mkUsGBQMVIeV+vRtRU1Ze0fuaK68WGSyT3nyRSYTal2cUVz
P3QxRNJQpvXsvEzOMJ/jNOTBVTB5Sg85ec7rCcuak9aUBg2OgvVg4/eKs1QEjF3+3exCA/rL9ADL
3jwkNxlX72Xp/wnTsYd+RQo6PuVdI6lKdUZB01TRPSJMUTjZ9CrTE8VbUfaYJXC5b+3mpWyT5ogT
2tr0TLVWvAObcI7fkokopTzFUGT3+PUc0+Io24U3tsn4Q1Rg9rJmvmOkpCyxGoFAsYVETHJfyZoG
ILrcOrxKG0ISzA0mpYMtGneD6MHdxbhjIRU4jfkX27nBKx3tlGZRGzj9D+K5uy1rWhXDVWa9eAac
/pPqHYkBM/FsDsd5EP5y43rEmWQWFGVLP3ipegKt/DSNOSd1t/gTN19QLMELflf4darMfHRsRRwP
jQvHVBf5h86m/0v20R+9IKRPx+kTDUFE9NlMusYi81hxEsAk4RV7lSRfc4pWKaN85Gkn21zUv9kQ
rrRlLFuwJttqA3nylExqH9rRWxbHX85AF3jO8cRGwgmSX5PRSMhDREI6TkrIeh3vw4J0coeEvta4
+6VPVI4JtCFSuGDQrq2Rmn6F6Kc528y7qK4xrxcvU1hGu7q2V/MAg6zM7U05yYrW5ECSmvZOMNm4
sR1wjoJGP6Fy77YHBsGJm5wUmnqbVfNbZpZHgZu8btSF2daiKkSQKhPnj/OXsQpRRpjG/ByPYJgE
dlw9UkI91rPXMefDlGdS2LqambPD619pN90TMFCJj6yRmK3WoD1HdpUV909T2v4ItvdVJPsncl6Y
cCEAtIbzPCKHzrX+O1sccExO28h8m7X0mLdXPK5MAsnsXij/NIq5my3Doy4oRbgzovI3oUjXVE1H
hD0DveVsU2lQItgtWiZ1oBdC9T2F6oi+8hfZrbdBFRzfDfNBzs8Iil96q5R6eCVq2l2LgogJ2AFv
Wcf9Bms8O0tQdE9N6qJETTscJiQukt2DRXlJEEJjibtgZPSW8mRETT6t89KjDZG8jln3ZmXFj44/
huPkwYq6fjNN7atqBQkaor/H/vwYYj+gn31T5jXT7b8kFJQrBNRL2jSzTM39ZoW7pHHEO5TZr558
dy1guAa8AnDK0NN6mJBsWOh5SjDF3Ns7h553zvEEGYEnypyL3o6PgvC8oh4upv8twGmuZfcVWcnT
OHV3XQ3zwQMoScJX9VPl2e8uZzQ3SAjT9KDOo6STwTD5MCf8pEqRfkFMM8OjGqkf1bnULtZbwe+X
M4qqBPlBWv3fmTuvHduNLcv+Sn9AU2DQBQkUCujtbZqdPl+ItPSeQff1NXike+tIVdItoV8K0MtR
Zm5LRqxYa84xVbEKaZBEObgnffDNrZfkH70z7kufhAi3OvZJ9BDUuCjsgWhTimzTBIAbmuUZWdqj
Dll65ar6oZLewcYP48hropIxRGGCgMs7TkgSXEoLLFEb3AWz3Qn5Dom16H314NNtG7TvZk/nE99b
G3BgqN1VncZglUZIdRpYcDohbH4Cm5pijEOPle2y2ptspXLC6c64acjw13JLAXOl2xonmCPGsyHz
a2MCDlIdKUW6AxqKcZFwTucSi62AbNahKg82iNS2sy/NkBZbF8M1HgJr5Yq2ocGHeKIceUyvKL4g
zOzc0paI2XvO5IRApyqzABez22tainM1mUMiZ6k+sjVCqXZRwAVZf/lmztvLs4/cxUiHEvLXDdkY
qxUxc8++A2a6izBiueaLEHT9YvPKstwHzxkRboeU5Cl5mCVWzd7APF8+l/2htZt7ryDZsfSg3k4z
qKKF9CHMcT8ZWLXTGz2jxIsqdds4FY4DFAE613NrpScX6C/D/H2fgJdowSR6AEwYM98njn7XqG7d
ohZfmqTI9PkAjru4NQoJHUe7RVm7UbK/mjpOs7VxLnM+KGWvvaAMuSH1G0b01AnVroiC+zKmkx6X
z4abv0ay0VdRNl2MFP2cPpkCwTg+aXGJ3euasFSL1crIyg2g4YzAmxYIxHzQ9bp1jtXJqgghZJZX
VzYOrO5KQptn+t8Yq+qYN4pXof0w22+9rFm3oZtsszwc0Zr8QNR6sFoqj+Guu28xuKMqdQmztk0S
+UybHFMBK9kOyqU/FhwPwuZmAIu8x44qCKDsFXQCZKpl1l6mDt4ybB0yqoBxOyMtstzqQvpAD0Oj
73VT0udqu0M/dPTWOiJggru4hvtNj5IZmVqhRHpkWMICVFK48DopYZT3RhzMh2k4V4k9fIOP21qQ
R54n58YPSXMvjfGts3n4pGw2hnLGNY6WeCcmJlxJViLZaexNphjAe3307swDMofsHub8jOwK+qDW
GWgQ+FQyFYzOftJs4BEG0TWbUX3qc4w7CT13tum8YGlot1PlnRWDhlQL1+2o3RgIWkaiT6GbpNmq
f0KA/ZDb5UQbvBt2WSvMRZroN/nMnehl+j1JY+6ziJyhKuW5Oys4A/fZo3qgJhwWiWNugqEZVpIL
N9cqmGgeKRBVQ42G55HKPZjeMzIXOuyzR8trN53tvlaRM21y9Jsopm28DmgcTIB5C7sb33Sj1nde
aT3Drt/oytIOrADHfvKDhSeAbohefgJE0NeqZ6TaCufGGq7DMB9WaN5OuQ1BFzi2eTDbDqNxa3+0
0SPFZbsiYpY6Pq2NQwbtdVlaJRvR0RIgVr0qvpAFdA8OcFx1gsIvtIJrlEywzwdmFUVPvKcw+gdZ
zJ1ZXmnHG2TziOIddLd2mRBqfaqF+abrcD/KGOJAKcLr2lCvwNGma6QeVMcDTPHGsnZo5iAQWfpV
4qE4zg1xb2hO+Wsi8t/SQJ6jj7poiu/23+Y/+yiwNUVB2P77v/3uX/dFxn9/+St/+kC/e9zm3388
SPBVrN7at9/9Y/1DcHirvurx8tWo9NfX8Ntv/k9/+Jts8V+IIA0bMNmfiyCfvpr2/yze8uRnFeSP
v/lVBWnav8wcM6lTKtLxgfn4DxGkaf0C2MtwCBiXtgEiDfXhbxpI0/gFMIeB0lF3LUsaDvLIf7DR
xC8mQDSoaVJHWDn/6Mfnz3v/jSfGx8b38Z///jng/AeA7ScJJH/vGUK3YS/S/EcHOb+In/FiXZXi
TWGLX3Z1VX54RclxrRmdTSSMeo9+CU9dpQX3JLIOB7MaNBQpGB859392ZRjeTMomF1Z09TtKCmdb
CXA3Ni3HTVGA8nNDlePDDwMAGmHDaIz8PS931qnPyGYFdQrlgFMFNQOlCp870JXhIBQzHTZIHez2
1H8k/vhld6xfwNpmIjD4aNexH8hEMxei8GpCSNM3L6EKx0bujPkL6DPINERwgQHyKvecIA2s3fjS
5MWNaSG7gO1mTC7tLDI8FYttBaO/dHfK10A4qQc8y/d6yow0DO3TLGhqc5McKrxsU3kuiuBR2O6+
axlBj8FV0VDbF+CWshIgZBiIVyEK0qmBVHDkOrv8X9BA4sllT4E8sDdl060cDEcgT64FcamkVpVv
pdU/KD49w23hfbt43+TasK0E9Zq8kIJ4ElN30WJOzFp0baTRSerjcxQOlxxuJnzQzUCbHb3P2u/z
91QxuszijaagnrKg0JxK6eqYIHqNAsnTrC3zjRHbPd1Ux/pKpnar0uTWGtFx5x+R+eaSsxQSppi4
+9TUVpA/do6nb6c+2Ce9vmJUuZsycaesZKUXzh2X/8Ls7fuha7d6nNwOvreZckVUTY1RJboiiAOn
sESiVpb2++g6J1lD8In9YxV1xGcxYI1GG+cHT9FZa5rHG9+KcIyYD9iOEKmBosDCsJn0addCj0zk
uFeJ3EVR9uzG6SV0vfsoVnskWvQ9m32jxwcvKrccjyhixoOdoNrNtbcoIXQ3zKD0G7cDJmJQzPtO
uusIAVdjqcdIkaM7ZVtyu64lpIzRJ9HVDvaYSGbuZUOVTCum7aKDyhgkp4lH9zomKrzsNbUlTnIG
Hj/oTAEWxCLiNafMWfgttoRS3ynX3Dq1f5saVPoSgeIczlj2GMrLwf7QhHvRuw5gEhkGvRbcSsKn
F5ph7yZbe+EcfF8P/TEoqrOmkU9Il9Cjkct4ImGAg0sheLb1dNOV+hGX6rsqxhDlbbGpUu0CiHMn
bCSWnRq+Jt++yjp5aSbn3NvZy9hauzaq7+OKmTyJcy+cRjbkMFy7wjwMQr5m7mCBu/NeFCkZQcrE
QsfMEhpMZoIaEU+zDeqCWM/km2CJz1owUtJok3PGCl5rqa4Gl1Dj0QHPMSEUR77IsS1LbxDcraVk
kBvZoYvCzPwkVoAarnkzivEo/OiWNpbN3j/cJyDfqBFaDGxeeYIzeaMssyE7DAXYhMsjdw1gcXb1
MOXVVTLl+1qmu6kkvJBpjDkacMr8FEtFqcwVqcHBnedn+IC6ut6zMgTXha6/pK578NuU+Qk27w4R
9JAD2Kr9sbppMOmcylq7pTusP7b55O2LILwqhJlu8OM/hWXI8Zt+2ylg4ToOQLR21WT4VwzGyo0y
NBga2PmKWxrG3U1SEx9CguKNo7ukOVJvXiFW29m1RrYP76OFgXvk9AdisEoe8tjul342amRvZJt6
ZFJntMN14XJuznxMd5RPoJfpRLsOeQwYZ206XeO4Hcb4xXOSc+PhKA219iVteSSL2dPCD1qgQ30w
LOqUAVADlP0lsXMyFVgXBF2ZlQyTLzkWYGE4CJQOfTYfDp2qZLo0pH5gqT33guMRLmtABJ5zJh2E
pudkfkzoxZadNuwKiROVgLQrKWansLzBby9IPEXYUUssad0A2aybOqZr075R4iGEobn3uDpP3ojW
PDaKqzwLHrAV3BASfG6bKqZh7x68sKVF45MSkXrZh2j1q97rtpoY33IGxVaAKMab9eAqqbFGTsa3
N28TpZ49Fwjxiyh+TgENga5Kn+PJ/GwC607mxoM71Letqe36uPoQefbaC2dD7N87kZwxSJiOfnYY
0JkNy+xaJQ5W9zQzzn2vRSdCCsmHs6ytXkUMQmWMTNSO77DXMtpE7kOh2lyNPOlSr6aXWtXTekT4
tgxCYbAj9D3BzV78xL1wDkxcuADPXMQ7/KG0IIzXKroGHMIowEPMiJjdzb8ZSMtNl0LNnNx+Is8C
v6nsi+EMDOtZx589ttw7aap/l1nfMRUF6YOBsuxsGiqgPrxY83aIL3l79p2HrAOB7uixzHNesxJ8
QgEehF7SA+DY9MQHeNWSwCrD8pL42doiNmNlet3Bjmj7y6Lb1nE+LjOnB42lxSwOFgiocdDeDJ/J
ThVZF+aChPpk2VbxBXexf+DonS9IxCEbJ3v0SqK7ERMKwz6Mg32fdnAwKFpMpPUdIsCUG4ybcD3G
HL7zZsDi2poMiaea/coY1BVFqkT4hs3abzRjI5VxbUXR3MXjE1Jgkn+0I93xwHFkxP1nltfjEEar
ttAuTT1VJ5RvTBe6OrZOoXQLiOOh/Yl4330abBwfPZAwxjUDPuNaC46t7T+Hhl5ty2m06RSY3IhZ
gj59MUT9fNlV+cDF6mnXSeRy9OgE8mr9tjKcE5HepIhm+vPYxPbh73uU/rSs/h/U5/8LK++/NB/9
v1q9/w5GzG//5jtyvF8oAR3LMR2krJbjuv8ouTWp4zvC5wNU2GI45On/6TsS8IgNoiV0ISRlsGsb
/6y5+ZElBDX6D6uSTZ38d2pu7/emI5txtCso4IX+o+Q2559/vF1ArzT4p/6v34Oe42QuiRgLLnRy
llngPDSM3UEmYkT/9G3vqTe8p59OJb9V/j9X+n+wOv3xWa0/UNCr3m6kKSH2hlLuBAPFovv1CvzT
s8S/ega+kJ/fV4axvCbYQK7iGAwZI27IkX/9Hjh4/XRWsX99DybnIsxaug6m7/fPMFLNsb7xHqZ+
psuO62FAYMW5/6+fZiYq/+QK+y9PM7/Rn74ga+zbTuF3IH9QX9TDg1g+FmPyL97LfK76r09iOy6H
LvjYDtfoz0+CldzxUlRKq1LtRLaLp48xg2ABg/j81+/GlP/9UyE9drHgSeePX71OsLXrcWzDvxNv
U4ZHhk4GCXllimXYy+sTHEh0UphlrE1DbyXD6zviu9Wgv37ozM/RGiHrPvvsikXMMLDZ9MazRpCo
MjMI8u19OwRMHk9tfk7HOxExPx2+JFr0zof2oeiPekhwoTclI2JA+UxjBwEpcfdatA+ndJPH1Qpl
GeEJdWmvfO+bRBhAYBCXLfZa1d9YbvHGlAhKbb9oMn8TJvYqbFAoQCnDZpRMELS0hX+qKG4SJ9zZ
Y8dwr9vM3VB02D3+cDmGzKhAMBKuF0kTOcDNkN1a7neXoSQiV8tszrWvn3rGCAnHVXhWSBnDHTOk
ZemDd6BT1Sdky1i4vfIDiIFlP2e+uuTBUTqMIRRQdce0k0zo+BA7BrvRZ5E/mva5wYpbRQRFIcaL
bck7QvhIzzquPwyxyeuzcm7a8TVIiDAhcbkb1rqGwpoqF6AAD5rAOI2wLqyUfScdb+vpOHmYlK5m
/4HV2nxM5Jda4thCdh3FXeuFy0J/7sxkCdVyza3Y2x92iTCb2Ehw+lv0QqNV7gb5Cjo1tR+G+Bkj
5LZsJAdFbOshzU51zHzckO012Z/MA+u9EMGpbQg57Z+dpFmn9Ue5M7tpnRiYgrUPh62/mYD+xQX0
C29ZVRSbIFEaYFY1g3DiSjshd8xBbsjxuLLT+q0fqKohHqYse9J8yGcuSMexv48RGhvmxUycQ4iM
wUT9T7obF5XY0CVedIw/zXg1dNZyfkGsM0enb06Tj3TD+KrFQ4O6PgsOw67To6sACl9DJWJq93Vc
LsaaMSM6zwB1SX4i3GBVYnOep+2pftRr88sMhxWpRySwqaPGN8cBY0OEw1ZVu1Cz8YNg3h7wOuX2
JqniTZ2PR2NIN3aM38NIDqqbiP1Ll2XTXkRtHFtd3ZeFccy6bVc/Gsy+U6e70wN1xL+2rXvIemW3
0SJ1SVRzPYhiy9V5IKVjmbvYu7rqYLn9xmu6nUsAMeOsJRhcslqw4bdPxOcQzvkZMEWc8+TFuz2z
xXz0qtk5wdhC39zPtKVHZIPtL4O0wfVp8nVa6a5oGT4UTIWTXjuF8FL8ngGlCvcgMJZCnUv8UVrp
8s00aFFIxK2iF7Njziuiq5per1LayYKGtUDVv864uDSicR1mN4nXHxw6wnJFXNybPiVU0MVSol4v
J3m0Jp9sQ4xu5FaTyLaupbbWmOr0+Xg7aN8yZGiB8gfuoE9WafCI+J5vnN7HuXKHV8q99lQknM0F
GX3KeO3z/BSpDqu9ALNyV8THrjgivli5znFKbmmuLczu6NjGNSpe3mJI9xwxosNZZ5pWNL/WckL8
jWFf0pwdGrXsu3bF+zrgZljoFTdtdksdB4JuA3d/OT8KbIEDad3z15CToJ28q44JHsTQJGw5KQQX
b9AJcoQNlBB4sgkgg+iYVQAMdr75L7aq/3bPJSXhH0v7H/Zc2MRmoJt4GsxmB38gdE8/No+/1fX9
/+nn/q7w3H4VV9jFmz+2hv8Xlp6G5JP886bv3Vf9/vsojB9/8Gv9aZi/6FDLPU/YwhHCNP5Zfgr3
F5fab/6J5OzK1ffPjq/l/CI8QcfXtaQlaMlSFf7W8SUow6CS1T3X8Ux+/Pc6vqbn/b6+kQYvQXcN
VwjDo4oS9vzzn+ob1aqcaOSKa55hDrDQpaWIUaBgPbKbVXg8QmDnQKMMPM3I7A5wzbqdneXbblLT
ymAqD+ZtwPRg5Csn4yyfl/VnMHJm1SOTkyf87EXnoWAscBKFkfPkjvPMFbvuznHFNS6vDsv3xUk0
Y+2B3KJtjNxqH2FkaVFq0uNJVmCu0oVWO3deDPjUzdNdnvmQ2tpJWzY0ATKL6XqYgMmAjy8m5nOO
i3ch8L/sNn6w9U6tQz/bZXKOmxFDwSzVPWexS7Nl0mnWDVf+QGVDx+qzV7JeVuiZ0FnXFy9DZKZa
uKSGT2RxP8An7pL7NNenNQnlbLY90uIcuMVAHBX6FH+BDWfmBpTQfyJWOMcEC72jviHUk2CEhZAO
JQqMMAxQWAB8PBJpAuVDC4cd1886gY4dNZq3tjNBXyT/KsrqGm293I0GwjDoUNHazcNX346zdaSc
aDmpARlViRQv7zENJ1ZwahzW1YBW7YYkymjtT9VXnYzalrjvXUQW9FZHGdL0pHzGT97wqEXiqgni
ozf2nwm/SHx58gYLEDNm4rymFTI2YtbY7Kk9pgr4WmQZ33gQK3aedj20uN97y58tPD+UTRz/63KZ
ksnWa3e97aoZ9xQtOEhTxzn+zim9cqFachs8nBAEqb9XI2z/+hQGeCWtis0BfzwA5Aw8vYTj6LSI
vCPk20bmv/mwvtv8rlXQWE3KP3wVqLgG/6wIenRTxD32eC67b18AC+7CR9VRrPFp0W1nYIiOJO9y
BKUYlteNNr3NVm2AAkTu+ck+8jtiYPurcq4L578L0ng72dNLHNN8QKndgO4RV3303USEFWjWq9Zq
n70Z7tqAxI4eJkBQ9Kh0amxmqWY+7hM7QkfA3GxZ4nnBzxqwB9lnX3PPYHkoikBYMaXslUKYWiEl
LabHEZ8zu49LeTZLhDztyo2AxefBLTxiumjus91TGgZGdh0hKmh66w69HmBUk4Q96YMgyrtvzM/7
QQErKGki/3jLVqYutU60t6BLI9orx5R3tZD7FnlWkL2jTr3OKf+CgRZn11yb2pvj4K0IoGWbNlKw
sL8dh4ONfSqwm4sU5Ucd+Nsgb3cqTs8WybhD+GD11VxUH8e8urRVtFfdKfPZdxFs8GZzNGeN7pzr
SNwHjrNPfIJBwoBc9zI1nsmavfBVL40X6ZTvjEK4NVy65marfZhu9IwVFIkFh7DmqALIzDD9X/Fs
gBBoKevxAgB6W7UNrT2Fldqs+rcC1k47El8Xi71ZY8Oi9G+d+k0DeGxb3Qv4NbGADemXLEme7dxQ
m+09kk9KYk8Woj0wzu8Wpq5OYYa7rwdCLxN5NPTkMQbGUc/R4mE6Qo8Is3FZGMNLVqGsxg22QDVj
oexK3neEmVCgN+1zFKdPnku2SJLgPRxQ+XXWXZQ6OPMVauQoTJpFf1ujy1iYRheuBs/Y1zZOwYzL
cBkOw1NtjVdMv+Cn6cGjM8KsSyPzfQjBOBAlAHQ9ua+ctMWeCtEUVmMbf6is3GuWdfay5EqCiuUj
cG8izLB6PfGLYXhRU8/jNPbOgzLMSEgcjVbeE+zzFPVwboehv7aWYg50Y+hROqBqAai8mlNnLmQz
I9fdXdCILZYzUGgFhCkrOzTgEXudN5Xa6cDYgwyZKrn1HEGDV32aNfFmQWdBxiaFDTUPV0EZoFyv
UHg1unbEYWmsTdE9Cjd9j3DkM5inaNcrdFG1vB3c92D+n6mH3s+rnn3DfBoHHLI2T6+bmHVBmp+k
Rpk+vwY3GtZS47ZtUXaMrbilo4qxJrLXrKiEYwzppZI6vmlnpdvBK2y3keWYbqaAp5imEp+GiWaL
1IGq+RgncApwFUgagKpJtOlTByuVvjrYWTPRYOnG1dM4ScUdPPBOieSIjIfK0l7r6cnTzmk6fPoB
oUiJiYHfIRlG7GWF3Z5J6FuUeZy7sWZClHsuXKkAqRfnrIvXSPbnBG0MmONbj+VoZYXWbcTCbAwa
0aOOy6JTJO1iML2nEKkHQ0Bmqqa/gjR1LKV7b49g+Is4/0Sz6OEgVAye8F/g02Vlbp1dUkmgowO2
Rt8UNSZPNlyXgn4iOGXRxd5KTd5z15rfmGrXTV84S1jQiOawui6K20qNeH4c87Gzx+vWR2VCWDmW
N5nf+rH22DntuCCXRq77wL0hhilc4l7eThPq0taWMDuC6KVqOQE0jtsiA/x0sRiWiCTDWVyhxvyW
u3cNwTlfhfSdF6aCJGc3gFwVs1nBAkFX4gEX+B4MKc0AAO2dBcstw5K6hOo/Ydjax1zyG1iMNzG+
lYXehhhloJtITlXKicelG1fPOCkHnJ/y1RDVnejSBzS2xJuTX45hGKVyfRhypHAKdflSx46ByzFa
umO6Jd4OOWOEQFaRDYQyxQU40NeEFU2EQxHfJyMclp2OAEx0RrhS6RaiKKsPOyezCoFubDo1BtPT
utFova8R+IgNMptwUfbIlefJGLKfLtOqBcaWb9kM6IvKp4FxpBHMMfCpc9IMeckJ6l4Z0Qe2IeLL
G30zxGhdghaXmKf57zpQaRIDhLeyqQxkXrg7M/I5R/r4ZxNOuC7WzHXW6iszqS/4lqg5wO4ugE8f
dfDCy9ATb8Xgratg3HEepyoIErEI43nH9O+1DsWSVbdPGqHVC0RSGrqoAQi7mW6xKktWHMNcmhnJ
OTGE7C5XxXLCyLyMlX6JA+JQdPOZeoionyoUCLrSg8AWv3Rr/DXuZC9Dehihy5LLjkeySMFB1yiA
IxMghYSHWhOm0llLsUEgb4SXAbsiaD9IyJrgRC98oYFOSf0Pq/G/2Pb3gyuwO0HJTiYMNlHXXFVT
duAqBoMd7Cwg+ps6C9lzKm8kOkaCfqxrpAF1ujYq3dzpWKmkntGpa1nEXDbuukO+GHZbTOrvoc2X
T5dqfjZwfsgkyy0FQbd3fXEZ0xJHj4TFSOj9MpiAdjAFr6e0QVxA6tScC9ZOjKG7tH5pffCI4XcS
RNdT7T8OQfYRhPY17FCiiQbQtlxcGokMCITDVylAWEoT4GuJW7Oob6mq92WuA/oZ7M848tZFW940
GV0qmFJQYj0N2AkFa8zXIvQYPJTp7McEzyvBFpAB6P3kLpBkjFCC78z58ELxGEYpAUeIL/w2ISWh
JmimLG8rN70vM6g5qKlxyIn63KbZm57XLQzSHDermvNiDYpVuJBLWg33VZDccIDi8quKABrcYzU4
H7UdgloIANGymzJX4YCfxaDzo/6t1HnNdd9egWAyd9nQEpiTaPcDKvUJ2w0kVPiDUdVxILez79gv
z61M041h45GNxUIPu3oXUxgKhfVQS9pX6bNcsvnSAhqzjVcbrAAtfkotY9vNAnopU2zAs4BgAy6a
UC3DYh6VB8zdcjKuk8aH9oneYMVon2YMEuOmR5I6wsKGPagvw2Qa6POg+myGAryNT/0i9k79OfqJ
u9JHCoCW4CywiSCsS5lt+irPd01X4siEp44DiMCGvDWxu/dWTAIePe7RK2+9WCd4ToGUMmKYNWPw
EpcpLDFzNo5rLBxNPwUzlWyF26naisi/96njNxl4qKWeR0c7abJzZbtgj/OSmrBg7DrUB/QXEKIE
7CHzh1ceesYQcTUFJcAwkX8hBWBNMs9IvtHchvqHPZATITLii8JEXjiDams/O+nFpG1UZn7C69jh
btooR9tpcMvgA1ucFRNkJ9j9OEPa6ltEMGlgORLCVQxLp0qsJweTYdODnHWMeu0ZaNwolRp86CYA
y7VdQmca+bdWzG9wYUf4S1xMoAg1+eDyoveX5naKPUBAWfmFBvaQjJ22xUf3guaD2HFT23bjRLRL
OelrM+gh6AOsEjkkm5gAsHW5tpEcLCq73vUTpUAZ5/A+fX3paZwOBbThQtovOlLRtZ3nd1oSvpZ1
z6KXhhQgfXyH3PseYj7u12Z0kR5T1slnvTdhdxg4w1z0Ep0hwgMaXBmBvzEg7l8BL26W8SXpY1zR
rXlLvl1zQC7Tw9kvcV16uOjmwDJ80BA7ihu9JHVPDu1n41lrzJJyVbV1vDJg4g/ssQwUQKgyQuf6
iqEMAfXk3BOWK79w3Vl+y36v984Bo/WL3kwdSlVLbrKA/Ad/Pn3AiCd3kLWd4tvdiFTtKsImdlNI
4xBzyDHOZjJGoUtaZNZ1rYo7f5BHoBXFPjDGO7zpKcwvk5tbaGvHUcXRkGBYrYopLW7JNwCXuLA6
7UIbIj5LIqKSqcqPpDOdqtDjqOd/e4aUuADA5ruo9O2SXoQuuTD7biYNgyffWn1NuJbF44YZzNrU
ZU3WGolWp1obhOPsK6s4OFxdyxJYH/s2PT52QQ/RHctUwH3PwuTgy16mCWpjBHJI0JqH0HslUAGQ
RwdVYGo5KGU7ZY/rSkfTnXGrLTtMSNUwIS32NW5MCwWKFeo3Y5dc/NTeUONDyhebuopcrGEIxAdS
I5euW0KwVf1Zi11jjb9gDZQ1PdR0aju0GCvf0nSEQObZzdVOJqwuhC/e5xl9dL0G++WK4ntUFmoC
AxKJVsO5BPm9UHYPAUGYu4JtGT5AB5Uq1B4DY1PSGV6EOnXLSG4BUl+WZ8UcAAU7/HrGBsSkBMtK
zgApDj+caRXSEJYkX46f+SS5FzRCCZH4rtIuasBZQcqqhgIuiEu7Os+K50xysmTQiY9borQbMe5p
7bCqSISyAYUiGIitH21RKTgzYTI6Jhypl7YjjOWmMK1ixTFWw93pPNcDHin+1ggDtvSQUEd2y2Vn
8snoU0CMN4Q2S5aIgaGx7GDcLGNUwQvdK2iUU3RaQ347JOKrV14C8BmmBkfTBPvdEkRKvkgDULaY
EI6Nb94Ywa6r5XM2lN96xe2R5QWWTYOmL4qrWeW/mRyk3ZnnvKSMyDJm/Fn16Hjds9P5cJtSLKOu
XVzF5UATvTO5+EocYqVGakUavlGWkd6JkBnB5yIp/Y/YNrZl2j/4Fup+hfxrRZP9Btb0/Y+mRNvj
oquifF05HGJaEBO5Ku8GRZeaFLMslg9uFocQYR17kaUDQyeUkxAZSVNiPdw4pXGY2vgW//UXcc9S
L3YstRYE5QrPVtcFa+Unx04R8kCTC9CKtUjRIQLJb3dG2zxigMMKm8JXdfpD6CVfYdgTzlCQ91Tr
clc0IU2KcIJV5tHLd08dVrRl+dR6MUjnwHtAMfRBLz4kPYHU0SroNnXYvDYKVqvXM6UKV5VGE0Yv
RMCyHXGR2drKdlKH58sReN6y93LLY2pVRsYBVXzoY/rupnNGla5/Jl64ZrrGRUERz5rWzwJTg0Eb
oXd1sXNClq+p4eAioL9ZGn8lbZutIGatUkX+ojx722WogrK8duHp+K9eVax6x7i4RfpqVtaLmdy2
k/VEkS6XfUCGWlw/iBQLVWFED01BOo/NQpENX1HWPktqwgXpHxxhqrtQOdeZPifE6xCgZg0azxyF
+YcxhhB50o1p4miEPsS8I+mPJtJxmDNUSvr9NJoXBeuJ9FD0ILm/KyrCVAtHJzoNzKGsrK1XNHeu
GT/ptQstZ/49ouPea0s866zv8PPdTc6Ec+kpF9evQsraU8QgNyNE27V22OaYAaI/RweUZ1BDYbWn
1p52JwmDrbcwwwRQSYfUvI65HIYRTIS1KkNlnFyaKcwpCM/ASBuwsQJeyGPmUW3vYcsqV11RkTvR
bouphQwgCO6NuOCpDcWmDaYXrJ+cFkgcl8VT5TchGM+OxbO/TQxY71KH7jJVd3EavOut81raJmp2
QDRoCTnM981KZ70jIpJxK4SkrV0Yc4N1PGbNh54jYAXgaADSST4ijhZj4N5NvbjzikDCTOK8q7nR
ytfpymFEJzWtS1e6PrlHN167vvHRNc1rlbCP1pMk9sbnBJ+q6CBGmmv5GFLG2cEB9BdhTOodunCy
GqBGri3gMQtpnmo6LD+yQWu2fpzrxEf19R4i2lVTbHW6kxNmMtr8m3L+ua3poL3rjTEyAWzLHRTE
rVsx61KDTldY2dtiDueQIBSpgkCF+NZ3z/dgs9d7MI+XOcQKmogPYWM9ZC3Rgzgg+B8Rei4a+4sS
xsSi7osX1M0vcnybmMzitlE5Hhkm3YR6RCHNazrQfejcF3qsrzpXHAbNoSNowPwE8szupW+iJPc4
V9Xc5aH3nRKNVTXdIaBd4U8FO1TIlzGaamUM5jvcGHSAgiW4M3a9mMwVVRUYnEQS4qR2fk9shNEa
eC/q/BaULKyRaJHOA2vlgtYSXruXZmusinwW5noH/MQc07zexnqVvbRWsIHHSW50bC4bk1p51Ag5
CPTyuq3bs8gQcSp5woYRrXO296UkCrJLLHuhmQm2iejksmdtHBV+jqRzq4YX281T8Zq9bT7CEx1f
6IDjyn4AmYphtzO3furSRlasOEVRbzWNG64drJsp1oMNTRh6jTQuCMejl9u2b1rq3KYS6Jzw/4O9
M1mOG9my7b+8OZ6hccCBQU0YfR8MMthoAiNFCX3fOr6+FpRl9jKVrzKt5jW6eUVRBBGAu59z9l7b
WpG8xhE0xf+Ih/wrHmkalQ6S07ZOokUBLV8UDiaPrltmdbPiFWGJNxPqbMxpdOWiS1oDlxmSk+5b
YhX1br2CYXG2fOWDYDKeM3c+6hX+IygDG6YOYrcxQWc3MT9pXh09uI0JfRazMoDj4CLpbeOhmMet
BbY8jkuEPrucoagWNnivYGPGSwG1bOs2GijW/AwgoFr4UVyteaDIBye1KzXUqxMhZo9ynFN+olXL
qMvWms0e3EhxKTsb8KjKwYbF4WtK3lfq48eETfQgWLAWHIPfW8LoAksZKxLH763NPKS02nbhu+gu
itmZZITxqhvz9yLTH8cGJ5rDiHbVNViXgcvsWDlfaFdUruj2GAxIGIwFWa8hLhip94vIaONNV0Sc
Tu3oKS/Fp0qFh+sYbH3Rd0SA9RqL0gQTyYHTugwtb9s69g+ynVAbIChcmBm1Ihy8hWmqfIspirjL
nqNzU4ElscJiqQDrrHMDh1hhw0Lug+pFr3V4gg333ocjdXC0r6gKNpDROJe2dAFMHHGWOzjYPdNr
67WfEZO1iqEWQlnKcNAj9BUK3Dydk616Xb2qxKmB4pLybZOuItKcUYrSAG5RSdpGuTezzMTs9h5F
3SkZBrHxfdQDNF6xnLXcdjvFBuUUX75G8tc1Wld9NTG1SdIjFsF7Ks1lFxDkkuWwJbEWwaydaQ3W
qXFpgSG2JQFLnitt6ndh8toShMcRaKTT7VFaWfB/EXQdSa40KS91wiC0QCKiqVakJMBhRKfK+mF8
yxgLqo6uZE62BwGFyTPq0quvDfdhcF6SVp9nbAiK6M2Aw3RaCvd4XNuo7CMr27OuAGCBRyFXo9mB
0bVKToRV/N1HAqD77wDw3/Q6vANrpRlWWz9Hv/00fNj9Probq2CsHgas+PDMQto3NnkzlXcUTg50
UvWvgqMuRwfxOFT8Utr8eNs1Q6jGbzmXUFw5od8R6ECrJG7lrqzIK7TpEQrPGRdVGq2Npnt0LSZZ
vkLZUAGbeTBLUHzhPh85iDfgXOgh2uhdfeIljGAZ1DjD6zHfm5q2DjvPW/X1d69U7y62kqVWSsEc
lG5sbOobV3jRsrCHXV84oB4lzAHN+WmWibbU/W8KwvWiMem1wu74wfnNIDtxySZlLIKg+ZhKXLtj
1j0nVYiFgxinJH/3JPQUDszhqhR0V0bXWqFu8o9J96i64R0eYrhVtZL7ceqxnwb4FkPD2Dveh8Rb
4wIewAGDlzOIviVA8yhbEm6U02obO+WQ5XoReZa8hYbMTOqGbFxTKK4K0SfYLfeG1R67TD6FKRL2
mc7A3cqH1oTQmpDYxGFKJRlqbBXRslPvIInJ+MuRErm5x35rmgfhD88w+iDLRQaFS8OxuuSlqx2G
OHY25z4y92gG/ZUdcViRzASzOdevWVlvtWkiSEeLP3x2NRA22c/JorNtToTXZI2LrF0P4kVnVdom
V/UZNdh32FSkAvf8FNL9HqVTjIQhBeyYpgJwHmgbqmRC0IZL6XvHMo+YRFAJ062AGtfH5g3kSfMw
VrYDZxNaVPPd0bznuvOuae/Q5CmSo8mYC0PApg9Omq7yVccsdxWm/WmcnJegQhTuU717M+tjCtDJ
SRswi2/xZNkcbKum8VddAn7MdFp6gJOzRFb6zTeT16rro3NZ1lAJdbw5rrNwIxffpuoQ8xs/RMEe
wtmLnZj9TdLCJsxxWCq2XyoykBBTeOlk5uzZGzcYRLSHLpvD8JhwmMT1JsRO4X2f251i1Vp1tPCS
+OCmTb31XSLgE6sk0caFR5xV6ReAoG/dUi9RPedmwBB7so6WxY2ykw4VVdp/K6pVg807bEXxw8jI
oUUtqNPBTa1H5IqwxXFjHKlTH9oOUHvsj4RghJ+FFTGIn7w1zNHvYW4hbrFPwlv7QKuXpoZf1Y/m
CSME+OYNHy3vkkzvyLJmV0MffwvqlCO/ThLG2AlirGJ4volFeJSvnccE5hDHxJk7Nw9UVLZyDDJr
XFES7+mpWwUvLmzLaV+Icu0Yen7QpVhmLa+vO8FwMZFYieSxAMD6GO+USjC86fbRntRNOgS7Uq+m
KAQx+YEb7pw1ZvdxESgEgImikiYUnn3fidN117ZfwDB5e+zB3avUOdlRhZw9xVKqmhHns7Aees2p
9mEftBsyzc8jCQSBjoYwS9Eqeb5Nf3KU/rQHdPHp5uDzMqm9481f4uICJGSDME9k/M1hAliBRY1G
zLvZGDOnIWiMdJRBcV5kQwect3danCx57h5ZGR96m1QmSocdUohiKfmwlulgIq3E+DTnF5kObvRy
6dVNdCsJGVoM7UNaPGUe/KKhZLSIawloGwB04MEuDXPSPsaRbkJolKsgJV2vt0W+iGurXAIXmwXQ
CS1329r+AXAq6MZCw9EOxUjWeASZ2OvSkRkefAx+LXC0rYdReuRAPxgZwdfmKSoH/doPnc3amUzc
4+5OmY9wqzlaNiHrRcFqPpX2hvwvPkPeMGZYwE4R+ZlMtlC05h+pJpp11i4dbGgzVCBcBdYL8QC7
VNTdQWrIQOPYxHLAduZmdIEdZ9olRfySm2TBBx1lkZBgoYZUDksU599Kx4U/zb1O21kg0qH9bNNK
npI2+uaYts2Iu0SAVjvLxKu+5RlSwkTnoGPbCXpde1eHE2GB7hDvg9g+gENHk5M6r5FOKrq0NuMU
yl2ftgw+sGGsXBDHy6kz6EHYamMFOf82CdMj5czGgwX4MDfEgmBh4tDZkNVFOSWanwkTM9wSzaZD
xcjkN7sbiA7p0LeU8i2pWGZGSlno8SEY2PJmYsSceNi9lZCwcyJinrBOxGR5JS9ehZTQ1Mtz7+dX
1r03ZFLskMBuHEwmNNOqfWXYT2XDR2FN1U+yPrKFnSMO1YePNlfbfAJiiREIwEqB+5N/c+lTai8N
bR70SqTyupW+ZB1zysYxvpsVLXcHcq+oq5eE8+/SSuUWxahOQ8c9mhGPY478He4iv1FD+21N1sC2
riXBH1kXrzQ7dWmisp318gXZZUsGrXYv9BFXrKEZD8MStUBzHBOy9wrXS3d+uycqh8DZwo+fMgkc
09EuxNj9cFWmdr03oQ+167coHb77jrawIz/dYwLsM8oWX9+kIJe4tGEPAeoxLJp9aVI2jYYBZXdw
Nhn2qwfdNSCB4P9BSVvtoPlPq1Fj55QaqBpV5o898YILToMIjgvSCI2keZcuIU/QiGLQwCe7TUsY
2+LLfjH8AUi2kDuQfK+tw2zHZq9/iBJvtiaFK0/YnKZkcYpb/wOpOgvFoG07clwhqUWfZet9JW72
M7I1Co9qeio0a439/bXLRkbgvFV2WjCSZrlZDjpyVOZfWjT98Jto2nUs28te9EwABWh8RxwSa7gO
I+PPDisNi9j0GVKnugWNliloriSosA8lBs7elpG1cuv5pfV5aWcWqMsfJQDx1xBg7AddTNGxt7Lv
fgVCvjbA4Ds1LH1aEH5ufGTAfhdWh09Jf0XJpR7KDWiQcjfW3KJ5WtkFyZb3eR5mhnu/ZogOOQqn
aWUxG46A4cZDcks7axsRs0Cx6ZwzfQYl5K2PCnvdV2ChMEZl9EGND45GDN8nRVtiO5qK4atiti9l
+D7H21bUooxtY1BAqSQOAYem7uuAmbw34OSYkcxFTibaXkOjm05qKZN+2+jUJEmgAStnanmcrBGv
WVg/V4XtLkDFw1EE7PJQloPY2v6NuJ4bKJbl2OmkpDodFHwy0UcXF0PRnTE3IuFxnmShb4d6eCMJ
gA3P9L7SOtmyTW8nf0KgZ5Ps6qsnwrZ+6pwSXT++9BbD36CKHtO6uFcRGEu4lOCZk+409Ea7ZWE6
6fGRXbKnsTvaC1cXNPzL6MUOSRIwoJAzy2fGf46D7ktBt2CYxd8oPX9cZrFVYDVohgfaMxWjE7LW
Qa91aqaBmdVee9HtodjJooVUkxQMajO1bikQ49r4IRv8bMqsHp1SapyOfIc6blyBy9pnw9zKhQG5
yHwLVluccMiaJOQ2WOXKg+LZUR17lV+hKspJJwm0Goh0lqwkGuWHWZUUqq48VYiJE+S+gkFlHHx3
zPhbqSvgyGnuLwO/2fkBjageZuI+SqgSx65BtR1VNzvOt3qeEu6QZ58CuInMO/3Lhsoi0/y9YY/G
DAw5jHIsP3q4x4JRX7VNcGWOUGzhprGGdJICtCnLlxb/ttBd9OM8vkpzxrWORrkOVPxRaenjmFOw
OyX4q8ImCagabQu0/4KZ/nQF9pLjGMDBWX0iVVuaqYttzaXj7ajwRzTau8iQ9XmWl/nWNz/BlknU
BOts13+45fiaSyPB+jtgi2A13TROApqlFfcAwgkvJZ2dZuL9Bf6i71iRX8EJaWsv7p4NiFQYSeIE
fzC1it8kl4gJfYyXEnZYTeNl8mEs0VmTvbEKvMSkd0hiThF0H1iA1xWzXmhGG72rTnlGyIMUGrwP
BgyLDPX53m+aauUMoVqUzGl3i6K2+rPb59cUsv6SdpM6TBEdO2i4Hw0OQ5yJ0Cp962dnVi/zShYX
W6V0Y21YEV7MIP1EAtBhVRzIz54b2uj785BJoAJ911grpAhD5/KbeunJHWhhK736kAUToEh31dal
WFAzz6uaHKJq+u69SaBcQUDPz2YvNrVtb2hJfM9NvAaJw0jO7RaMMB5oowYPLk2FRWj5B8+pULf3
H4iV5pkuU7wO1Q6uF9huBvBZpDrciJSR8cRyNaOfGrj2k+bXxwqoNXMu8p6RBhBmvo0mGMpZ4SJR
yrNzWlbuBij3ybKHu9DTLTpEHvIAo6XHiW5QGC2N+i7YBB7qTFnodIJbEVTvyr7kA2YLEpT7+bx5
7Mr8WHEGm0pra5Y0gL2SYMxsoOlZos47dnZ1rEiaACoo165Ta7SiOMpF2H7cFnFY7Wpoe7to6YS0
YRNVdYuYBq5NukeojdF+9Lx1lVfm3o1my/88KIjmicCsDwwMUrN0puuVTQVR9+oh1+pblSB46Wjv
YO8jYTmUj10A21STJzHoO7RbK72Rp8byd+wu6kCWI/oOJEs+YqEoEWvTKV2Ka2JS0TGjjyjCr37G
oj6mcXLKaDlqOlqgMXEfEz7mKqAzgs+lq5ht+D5GizIAErZRc5Ktl3b8K5qCMOGKD4SgBASI74QS
1XMeKqMrsBHV7B6CNWHG2RwZ8zVfpO9ka0cm17Q0Xi3hPyk3eFaoSNlwd2U4PWI7fw5b794LFyNp
sAMEvkzy8DkVPz3VEUMU3kSk7qMRvkApvWeN/TSSsCnG16Byz2k03kliP/rtE+2G3TglV99wz7FX
n1ViHabGOND8JemAqYSknqidbdglV33eUkwudGiMpZV91P6tLpujS2dBq8sLwQjb0E/eNAfuLh08
5TD2zR5sZ7hQ/e/7lL5aeQeN+GlmM9K5Zo6hWRaTFt6/qKJkDUNOM6K7FdbWjplmegQAP4TQoh+a
UDtxzH62xmDT1nSeAbL1kPWw9xO5tOtN5I80gHZU/m8E7TyOonua2JbmBYGBZGXgMenXZfoZp/43
9pSfTsKmOwB6ICqBJFxaQwQ2IRwqDoIOdhLwslq8IZU+7cdSnRql3cqkIGdmWFVqZ0OWc0WDZy56
gLnPKc6pPwf7oAXWG5i0s6iCFUSUlSYmdGrTZhzbRQjI0osINGY5Dgs6sr2Vk3qkHanYEmFcU9F9
i710D7z4tSinFy8m0GUka6Yaf0ppftYO7GJcUXiwnzha19OhtMZtoPOdQUFulw9QQfywZ6WmZh9H
N6YzPb4OrnbTCvJOT5pYOkBOSy0/NUl7CEoA3299pF+rhqAxQzjvfhKCMGg/kvZsieGGYOYjo95L
YlTHZXKb3qcp/5EX5aUL1+QqLdKZHM1N4RVcuQHA0pZ6A9hk4cHPDJAjxP0tApNJlMmjdAF6iBRm
LMoZokhbH4hW2dwKI9pE/q5qu9NUyqPT4tD21DYwhx1Q2AXCrQUqhZXfPEoOUe1INnxXozOZ9iGd
zDyrSZZiLP2hF96ZnXA1pw6lGBhKM/xQNAMeQgNmpd3ReoPUGaXXwm/ppOMetNxVkhrbSvVPsWFe
m0q7aw5tNyYffP3VtdWrSxGm8TGOY3/31NVT1blQ1qvBCzm/gGjVLh3BEY6ZrFO/v5lSveZJfh2d
P77uIZby912bATKv3u1LJ4JHL8+vuYpvM7KxSaJznxQ70+ueqEYWIJ93nithPTVP6PFuYT7d09Z/
VIwrGnHWFBMohL+53t21RH/V45VwupMewFLLEcgDkw4S55iO0Q0PPz6L/oyO6xwxyQJnt+5r7amz
iJupvTP5du/zMkI4E8MM6HRc/dgt0jK6R0N4m1cSPKlLAyioxD31NpTXoE5eoITsQTR27qIZ23vz
c/IQmahFwKvBOTgdzgryvtGf0Na7zdXO7xQxpyEqljVdJ1AJE5IdWg7ki0TqqJdMTpP4OnbxrdLU
/peoL45eisC4hkZ3rjr3vaZn5pYN5jDeKUaQ4VW7pNNaGtbSJRxpXubmv8ps65kJ0N3q+zvRREy1
7RPukVvVECXLXMTRo5uDYizog5eyfhui4Ww4rIxt9MoE+Qrv+pym0UvsiZOovtKuO8P8uvaSEBRS
IOZfrGnCm6WJO5RBJ9PO8/V48/3s6VNyKsuHpybN91bPmGlIr0PxlPrh0Yo/QlXvW+WRFRW9WHFw
zhrWaH6UzW8QO86qKM/TFGOmtV5Bnp7bUHuaP4D538+s5qT1G8cKbiiJDujQ7oM1vlZRBLtRIaqO
3ywVvEAWZzio1d8ix3m37eFpfqKM3j2N8rsq0ytF841kuotQwc1FYe9lGafA/kbxT/GB6oiHLwI6
FtOnlv74aLndTXf5WZ1znr+WCn9b1R9AjNAuRy+w+l/TYnqcf6mJCEvKt8asNpaaHhk5Psdd94RC
9/3XpqPLd9McOMIyGA5fkIY+RVK+V1F4s+uVbXVX1RWfeT3upek/1YO5gTy1Muhc0/1T3oDxtfoW
Th3a5C+YjOvMSzm5h8/zJWRJunWJozL89/mN4l6djc547fvhGRw9xsizaahDWT02FnFwtfiUUX7l
JPXEbOBmTzGAJ32t0E/9emz0/j5/yIE97kiYWUx0cF2hHbyyfULT8zYBXIo1/RVJzXsB7XWU2bVK
xTtyDVia9ponkw0C8rfy72aRXTNe0HmfHEhDmv0JCW9kGQ+Pfts/d210s4MfPUuysIIXodl7l6yP
+dsYfP7aXslifu709jzU2ckoBDbDYDMSgiGs5Fv96k71o7/2Y/9eZz+V31846D6JUXsM/eYcDfx0
u7szPDzP4j4GW02pkGfnJ+n2T7oZv3W8cppwjrW6dF5/1+qRDLF9waAtHH8dQ+bL+vUxeqhBGyxJ
FsoylLX8fL7g+S+/rtMx91r/TPgNDN7gRgOBc963+bdw2vyNFfhROHuPqBKG+E9jEJDjmLyZof6a
8VDUo4Pau7sTB4ZhZCL5sVh4y7Rp7iDOLjXrVjUPGBPlPY2ufsjCNQL3rVvzHZIzluWgGsnXOl+W
xV0E4X3evExzrrJWVp1/tmXz3ciCZU/95FBRMTwKXqzMXnesoIEF6GPMCQ0eFoV84G5xvm02BG2e
pAcqUNNPlehWthdsCc3YxJxJ59DG2O6OidSeEVbsMlkcGH8cbQMKvUbkIDlM1ZA8zjt77WUwuZvv
YQdyllyaAduqoSGa0gxx8e16EUA4Ab2AlaItrkP+NsTGV5dqnJNMlsXyeRT5p12PL5klfzRDf8nS
y6h5N8cPN7pj4crvn2OT1TZxj6XlbkRh4KinMxXcbNJLHQhrviO3skrfOlVsp2rcKXfYRygrMyL6
EJzjPzO8cuvqSznS8uqmrYu4CB3Lxm/Fsc/4BqROEvJ1ZZuLpUJeGfmKtUEscg+ob5pfrWBufYHu
io1TULRHFe9q2RHpZl/wn+4xQIdXNonoTAN1m/rdEbPPcZTQQmlUt/oh0tsHn6CAZvgq49ko2N/I
weStjy4VcE/Oww3aFNeZg5kIHQt6hNDDqgazoptqFyKW0WlLKofaT70EQXQcCNKgU0eUAV4v12Q2
7z/PIRa2maGWwrsIX676wQyV46W9HAKOMGg9db3YV5EOdDF6KFF4FslIlh6uYE6UyBJ1LwDbne0L
XDNm77EcqL1NoErAmcO1P2OvuTldRPS7esRsgOS13Hg2axqD8L68pHlydREh4g9jmDOh6gy5koBR
AjqJhXAQEvXfA54iM2ZF6vp70fZPloYsMm6WpdfMgmbiu6z4MUhZbvhxyRv0p4wPAx+XFm3KUZ36
ELq5QCF2ke9RIFFPl4eK1tboeD9Ek+9tehOObWwUDbQCQ5LnfUlybhpm6AEDaNjaLGe9/iNu3OOs
rmzlJvZOJvZw6YS7dgSPzpASnQatBH/h8SaaTbHS5qvkz6sOOlOaPVQxVAh4mX0PzytZtHLcMgle
GMDH54sJ8Ikk5j13SUOncZCh0dWo9WVGZyzAzY7631knwPAt39lFKqKF7e4tLd+GxnTqad76jbvD
JDWqRaPMlSnFulVYghI6M35IdpVJ3tNlTgdwI/ACvloKRjS+P7+4ePtBKAUzW08QiJr0uyLTLxjE
9rDYdxbRdA1oXcNW2yFMdy0ZGsTYdqj3UJiukspkrojssFmJCXO/iS+HIDmOpIP+5VKD27xAPb+S
37Jzf1lIXFEK8JwidfWslUvSgDjNd4D/ms/L86eQBYLmf71sQVAx0ru5cnzRkmYjPdKGSIIuVqPu
7aPJXtNVgCWURrd+CLealcN8L98hW1GqhY9ZIt5jHyJuvOrBhsrOfB0vviRvtC3ffRrmVFklaITO
XUv9YPPqT4U61c0ICZiKLciuPeqCstYZAb6mVbqL42YzPwWprp1Yb2IsQt8Hh1YNIJz9JNQjAnmG
1JQ882TUma0jajk/3x5HzqTw9vOG16LBJBd7FYxyVyc07AdtPfj1puYpDOubmxAhRZV7Cgx2vsG8
6E10lm6yiKvxu697DJbV3uCqi2YhLMmIOaNChwOCtcWgXPX6ZIvDA8/thUibJwYmVyMBgVvoJ7sc
EKkSHSxQs7I6WTh25qNpFdDgmNa4jUHc2ev5y+zoSzt2d7JjW8P+kklW0yxYKxwYahA4CCkU+P9R
Zmz8mo8xH4hSESsHTI7QTlQkD/GRHLFMER48hGQDTBt01Ku6hAeuvC070MrqtRU+qdklhHuYHJUU
fJZazn88cbM16W94Nc/M0kGlLWbJuaM+Z02FQsiIL3gzb4RjlDyqPruqRhzHggBELzxo9PvCRzoC
eyUuQY9YsEDC37jnTMhtbJSXKLYupltvdN/bxOFTyQTXCtZ2sMZBt2ppWGnNDUzvpKgG7XKjtGnj
TNV7aQWPJdselMYE0iUCTzpoijrY3eUaZAq+1JQnUMDA/Aj7dlhayYCF9EnqC1RbhKEW+PRGqzf+
2K+sDLwVg/EhE3S3hpWpJTtXR8E6hseYW+ANeKbVFkrYEtveSxnzwXHAIwuGAaS2pGJZxp58YqT/
Gk1QNARKkc/5oSJtbV8hiDZtmMvZSYXRRiBHiZXzI053AwncAaE/el5ujdFa/6oORfsUUMokqfVW
gURsI9IojXef+C7ADqvSpo9nHhWPSk6R6OJwtvuPzNZOTccEqE5PqZNvq52eWFfbxIEs7K2lscLA
peQbCQ1oMa2x7EjiHVAz7WTmbbLK3c23qf0Zn9OZaMHNMx88vIa/bjk/i5yGpc9Qjt7iEu411lEy
u3AmaQiIY29Dx+GBZ+Vbx59ZSUhMVranQb32yS3Jew4B/G8cAVAfxrVbvKeWv3ZIYx5hRZrCujS6
WLthTzR8d6zwHNIhW7C2MkEQ60gI9ri7NqHEIJpnDIstKpmHbrbkdTqthHI9L8x912/DaEsNyT2p
Dr/WalI/bPhwGd29fLTXtOZXXYiGtvx1N0gdRbKZrwcnPJJwuxF9tNGkQx7msHVdFEpkCIleP6St
PCd5uk/M/l7OjBkojdLsdgmlMiZ9tmvzEPoCxbC38Qnd9o0Gu8BIqB3x8IzG0Soeibxeh8301dY1
fy+jIxO9zk9y0hAYMhaXqUxPQwmm0eOsJRDSolxp6vAI6X3r5ODrpAN2nDFZUB7M5s0cGFX1zSY3
SjJDPyV1HeSBVPeXsXuYI0XQT2/oJC3nD7qSSDeibKvsfJ8+TpxJkvQ5KAlUscVF16wVAqi9rN0N
TK1zLtM9rIHtjGv0iYQIfHcJG+BQVfUFaffFT091UVyjKN/FUbbPgvGpTCh6SvADkberRbpDL3vM
tGgZW/wkRDakDi1TpBU6H8OIJhV6LWm+jEw5crvTsVXFTk0Yv5sU1ZaoxFdqxtYGhVERlxVSFR1b
1LWOYQCmvX+3TA3dfmk1a2LdXDKJJ1IIJDGcg4+m/n/xIb/I0//GjHb+ER/y/iP7kf+FFz3//T/o
Ibb4v9DUrRnQ4dpSmAYgkOFH0/7H/4EDYljoMCXQMARvlgSP9l+8aMMDOWJCGnEl41ndcQCL/Bc9
xOC74HzYnpxJH8ITxv+EXWfMmLj/hy2TlgUxxDZt17SkIWCc/MYOcT1LWbkz4OqkRUUiNRACOTkB
slkjOgXkZjNJxXNY4oD0lb0o7d78A0T+32LmjN/wJb8uAVKfbkFEMWxL/40C5zfk9/66BJIvt32l
IYsKIEtXvUxuTEc2kYU/esoQs0Rp3q2nqDxTvkdYo9tiY2L8QWLk7jy9JwIOItWfODDXP+7EnzF7
M7bt9/vz54ubgT1/YqugvQVmEfcSc3faP0xNkO49tCDrwotyVAQYYDRpd4/sh5d//sHG/Gv/9Seb
jmHZlglFxoDa+RtWMDD9MRBe7D1EfcaZq/GjixP1ycaBe4zfG4haEngPxajOTuVVp8j9UsD+X8Gq
oFRpJn/xz9cDE/Hv12OZAtQxkHPTEL9dj88RJcz6AalQUpHDUMY3FQSYUhjlYdUgc3TA2X6YSJgk
baimgWjSMJTVUlX6TzsqK86oKI51fVjoo20uQz7kRdd3m8kU4SqcDVu1lBaVuYagGsfxauDpvYpU
/IFA+u+ft5mh9PuNdXXbsri9nuX8TuozZOn2qWKyw898HkgPWJVokXaQQzO0/X1AtDfT675x8Ju7
rbvkxBRkjAD/+X4a5v/vMgjIBU9psgb8Tu3RuAG9G8Kc9vwWqliBlQlnYpy1cpta9rm17IUcORLh
MI3WTcbJIUOiFRjJ8n9+IawyMDQdx7IAFv1GkkydesgcrGlYVZ2nBk/RaUJJtozLsFlrXuKf+tg4
dql6neKO/aghv2vgWPxggmt/+udrMf++HAnbNiTrmmMLm24NN+1Pr1untXozGB6zaZN3HmPJonCx
upXjWF1ySRHiDf0rQaicDBsNNg6ifoB7xg80KHCEpg7h2EjfQdUBmdM4XVdVwj8mNcf6hCFN7/Ff
3oo5O+C3h0lA2he6ZYEm1UEZ/XbBJUkYw3wob2NJb4Bl7iAs+zJMJZJB5pTHqurfUMuXB2Gb5aG/
eu00PoPgYQDF8SYYsVh10ZhdywgSIEowgogyhLYobG52aDYXFYa8zwXBRmmr0KmFxJ0OSInklLrX
KmjOfTyWBKpBvCg9t0SKCo+jrKmMSDqVB9A+R6W3it4AgdX+kBlzZgmtN8IZO62WxyYjSEijqxSj
rt6EpruMkQTuaRxdRV1EW/SwB7cafkwjighuZnxJkxkJAHxuoXWDA9WkSv/lroq/3VVj3gwkD6Mr
BDvd749BaqB/dWBreDEfuZFYR1GW5jpPZr/ogPgIaQ9a8x5fV2ByugK1edRrU0IjDtwjDeB77pl7
XdAwdB00F26ja8swM+gC+f1IaCGjCU/bRDFtorAEKgTqGw+k9rO1nn3KVzx9XrMOlfbSevV712s2
C0V80M3sNQPztC6Zf/lYR/emnTW7yaCl82UD27rbI4CKQAumpRumwR6WzrGMm5d/fkuMedP5ywqG
Cct0HWG6HB0knsy/PnRa2JpDFlbOgxjsS9i3zblpuRVofMqF17vWM6PF715jWkunICnLa8N0ZVii
PYhKPhalkA9m4li7f74q629bJWg04bCDGzPcDEjWX6+qNDtZ94Np8+zW4UX2GD6CqVshLvCPmKjM
1ZhFaLHK9yRK9Y+6b/NVRIkXKCM4OXXx7krFiNnggbaTs+ZiuEa4jG6f/1xEckCmqplkL+GgO0qB
7srU9cPQjAe3VPJiDv072KiOOZhrnT0/ItE4xzLBeRyHPYWuR7jjI/aue4bbISA91bPrwz/fAeNv
Owt3wPFYv6QrDJckjr/eAb3J66obQaZ5cTZDGoq9X4EitCKqeYo9Z5tFnrhE1C+bQZXNph1a2iEJ
ELN/uZC/PyCsSbw87NLs1dL87dQScX+iwcbP1ocHfRTJwfMJmLDp/aoeVkCUuukOwzHxtFVJloOe
YL20fk4QZp6xiujkK5v/8kqb8Jj/9tRKHtj/JOzMlttWti37RYgAMtG+in0rUpRkWS+IbVtG3yfa
r68BuOp614kTVS8MUaAgUkKzcq05x3SFY+uCd7Wc9P+6tvtW2ul1lWGu8OwclOOsMWrGA2IdBvQk
rmDunUB1pg5K6TINdpVTl7uoxSUxNjLbDXQet5nTfVgYii+Fk9Dp708pAcB1ajITb50XakBA6lrx
rLTJuZum0s4RqcY2si+BjOOaTuUeCgohUCErSxKNnmqvvTsRQwfQO+VLBJJqHN321Mwtskkrwrcp
hgVbeTmxFbYgcTNVa4O83sgviTgwiZx1woFUp8Jau27cYbWAP8LceRdbPq38sLc/pt58QRER/46x
8s8TbdP9aTdRtOIvrR0d+hRtFeavI1Noq839Y6IlF3Ma7SP/GuyeeNw2mV7UF8/N8EQ51kHzZhv8
/HnxqkliWongg2WamD4B8iMKLAQhq6pm9ogvWtRdsA0q/Cb4p699XMMW82Cw2shxb4UZIEZw6dVr
pBFVld6CBxT22pINkUryuSrTL4K5q7VJzPka2fx70UMADIYX5WKgDluEoiZE1oE8sMJO0gOTqvey
L0aEmEVyQMTzIOsY8sPaRG18CU28VZ6YoyZLCEAJWvxjTGIM9PT8FY1XvOkNev5mfCNLot7nACwg
mBoMKRpMKlEEfVB6E5a0bmSE1Fi/3MZt1vO5+FR37o/SJ8uc5HPZOd1KjVl4iw0NsC0264NdqLXi
vfs2ZPjSSMkiJNagy38W7tDMIir8Wsyr2rgqtsWYI430xujuxkw5YkgwEgLa3oVb+64zfF0B0bGO
OhyHgP7WjUse9JRB7w9FVzdrBNhgbXsEFpHekypjB18qxgfuqYFDXwTdSxaV7UvcMEgxwhTfbYj2
PNS661CY9TXm9mVGl+XBmayM/q/3q/BiqK+jRzSH35CQhwawNszgq8r9C/Zwe5UWTf6sWVg4HdF8
p5P43vrlE7nH/nuSGxHws0mtdAD6ykC/yqzqLSry+DXTlMfhc/AkdjQKxPbY635+diIlt6W08lOS
ud/dTM4/64Q/WhxRvToTykWURN+BQevMn4IGFCJ6sz67Y7Oh+RCdK1I/1lqQkL9VHxhLEc+oJ8OT
3gt3M9mkj3oD56eL+9f3IaxUdoMXdtLNoz9pr+QC9CfWyc7K1mtCxeuc5riY7hrLhlPIqNkCobBt
lAWATretkx5o7rmqs03QldUJxWe37VWIe7Ew2iNOC3mI8/5VBQNkDmBRO9sk8pqrBG6X3qthWmGi
G2f5sgtrgc9v4rPqAyZzg70hbyOG6sQ7kwlA6gmrMZhehGy13b80tIzXmaZ7axGQeQ9ecR/VxBJ4
AiGlXiIoHFqkmaX3SyjO0pQB+5OjG8kVESO/KHS3Xhd4J9G2TFAKMhrU5H72ZkRuhRE5oEmksXEG
Zh7O/AbMAQWfQLe5GeCnwJGBEVXlbn/xIDWiaYruY9SKl7C6TxA6Y6WNZ46Q6OHMR42BOh73Jc3L
unztfalOcZRffBQgOo2qn45VfUc8SBoqDgvDZ6jJxblR2vBCnaVQ8JIaGOSBvHhlxQPrED2cEiTt
AaEp6OsvhLXDRauIwKmSFBiCcndtC9JApdO0rRMUXFRV4ro86BIykhZjBjDCriHvsmSoRlXMkY6e
d+9JczgPCLBKg2KvjrhGRqYePhKnuAIupUaePXdF6J6Bqh0Ts42ulvwqrRg6DKvTTQa0+nvUJ5tE
SfeH0PCj6KijzrFT79Xoi71o6+rEeU7EXtwQBCHukdOG58pPEaM6g/cyJpidihaJl5V3P4y+RbX6
gKnV/Y7dvZlqgijszt+hdst2yuD3Ive6pbjwHzYMgZM1MdZN6h+QVOSdzNxy4tQY8tLbsLZUXOzK
S+ql+nkSXxky40MhQdRkGaHWXVX/EGHOaELnptcGOjQ5w3xvfM1fC+ljawkr8IjcvM+TZWSbMrem
Uzy0Hmjp8VYqtEgOOSCkfEH6tM02P0XCQt/VM7v2m7S4+ObY7EVg/0ozbzoNYnZThh3RgKPnrAnb
TF+EF224zzJfThmUFKUbX0bfRxaeDBdDS2ijchrkHHIITxDvarW5oX63Tu6EaDXjdDzEhvxM9bB4
6A0NpS5yh40FwYVocCYOUx62J4s4PzJS3G1TGjdshNOmmE+/fEycVd7C53ODzymlR173p8Z5LTKs
AIX7KMvEQDzFdQSR+tYNigdsRhyUFfbnWSk6Rf/YFQYFkaP+i3MXo2c8wtOZ9EcyPbcA0fdDWcRb
m274piWnbatyQAVFn8avoazJNiPgXbecg8WRDpEA+eaMlNpmBIBwP2urE2xT9GodHDJuLlwbBxgW
pZzaLazE5sWNzX2ZonOQ+S/wLJ8ZZn/BQfDS4KhY68L9FjeRdzJMmBiB9hVUZGINMBVhCEzfWhX6
WyfHAu1Dh6uGGipMm/qvStNfM5Q1Vuw8IMV6Z+Zz6JOHaFPYTbmTUcfwp0oIcLNIdi1MfQ1WH4rt
0ARrTgSFfTvEJpE3cBCnIeeiDFCrbRtv15FrhqCk2FtK85iGouPVjFK81vbGhz93boPsNapZgnWI
gfCEUqlyj0GdV/oTIS6qek48Q61LDfgmCY3YATqwiQ7EnVqoegYylFdLxyWW+XAwtI7JWFAA/sGe
RiZYiCZVTvAjJo94Joztx0DxDzKRX230P23ycqsKcF2QnzjErR2N+3BvOjH8BZLn1mmiwcaR4wcB
chAuw7y61Baqf0hTL5nuHYJekQaQ9c4uMTh9MACvizBGxJIU7iqeRLNLEpxAk8rifWA74sboPeqc
4DXoHIoHZrbE/5glMoOi67ByJIiKMnvAZU9L53tc+QisVbVX1G775fqk9ZQnjd/P/SLs0yDF9Jfl
wenyTa9j6VSUrCtDs/DaQjhgvotwB62Uk16cAjKboZnvfcqBIZpwRgJz2a7lL5tgICb03oBJpx8e
bhhi8aqDWxxbu4TcX4qqxr04OOYqgAYOej+HJKMkOzR+4BAMz+J2cSJqIruEkymP+gDE1hfIo6u0
uehcv+5u4t2LVtRYhrg3C6edQJ5DrcNwxJS7HOILSq+M8TO6vYxWxNH1iYM3VH7SOgi2doLPWh+i
iilWuIp1mB+IyGdNVRu91aOGSa9ExI3uF9KEEu59RI/by4PvBHi7B4fVmvsZBGX3YJzlbAgjC5mp
Wt81gq1fFLLGdkKTa6B1jJhIbqw59psVsPaoUhcPcjaKw2gXb5rGSBUZSGJxHUIMUsNmMB2L2bJ9
ieFbk4Js6ReDlIGd3Zq/DE06Fzk/9HR2d6XufCQxg9tAP2lWcDK9VGCrpsB5MihPoHiAkSI2+4mw
3JkkX1Yas+8whPSvG3jQ1DoCGfic/M9DplAxGOQv0nQ6GmEdP//rAUHNLi6g2VZ6R0Kt0n3iWesG
xaPRXEK5GiX/Fluz31KjdU+GapIT6XWfI/752/yFO3reOi8TojhwRb9quV8CvQ2zFQFemH9daXOz
KceTO4RcIZ15KszRCoQ7Mc/EizWhDpZsLHXCBhJ3g+fZu9MaeDe5g26mOAGVOSBpzqcQ9EQd0g/x
HSAHeooLinsft+oksj8rvPYUNQ7okxiu6CjOVcxU14+MXebCriuqmEtS9MuL/fDdX4+KsSRxAtXY
njtGsk/8IYmaju0naq4GnRHCzE5P1UsFw0q40Qt/fOZ7ro7JYdTKm4nznBt1cl2eDboVwIXoA/5l
trGPChYUyiaxoMJD2K25hnR7N9jrrvwHshPpZjKIdxqQdMAEJHm1TXZIoGg9mgnpIx3WCneoO57Q
hQEqAMF/t4zgYaNAOash/+1a1nCMmnG863igndYyry1u4nuqYZYLTGQDAbzv3JtsTAQsjeBdB3Kd
u92zSoPsWWsIkACi1B9C29nl0Pme60HHYSd1+6YRoXHGz3FUjpc/+xzBrW21F82Ku0vpjeLU1e0x
SYsICYRCK+S63bmujMskgpB1T21chnJdyx5WpCSdoOUu6qiBksrD8U8/Cih4Tgy2paz3zC6eeidW
myAYYb75MR4M6g0y1mioIrVrd1of/VNiN7vWpskQXlU3iryjVSMLo1Au7qBOGX14Pyn19DcWVChg
LTwYgz77ycFd64YObHecrLU9EaLm1Ja3NrUiJwxmROpllOGa8jE4Gx0oz7oyp2MdUf5lDpWbmjpk
1kHqgqnBN1Zzc9pKUVePfILIoLVW8UOjuBdG62xlUchTwfycVYH8KTgs4LX6wbeRnPSuj3BME7bm
t6hDKdUABMO3OtL3qnEuQnIy9DHdgOuYHqkwtOfQREWR/dY7t7tVsrfvolDjAZlBw9h5xsNgsOw0
Exyfq8TeregbgKNL7nrGy/CP1zjtqQLIonfnj42sJUV9hNP0GePWxhhM+7oseEL6h0cNgshgy0/D
CdRBhhlpFR1rP7OSW8dT1j21LXkqjfjD1YB/ZUWquBfULPJr/IYoM6eL62ecInaTbRjcK24jLSnp
UZa91FXh30jq0UkdfB3nBw+TAHq1x/IkEMGLzoTsCt/Lfm0s+qKitJHrzE8dJYA26GO8W562xjjf
X3zwTfN+ADa0p7iY/cPz09Kx3Wd8s2c6+fbr8gMwX2pmO3+eCOVf26Ggeb28E4fu8pRAMf7zNtrC
WHORbnfL0+UrK4iN9bKzP6+bfyKoeiReqehpHtRoD+l4QtwU5z4XWEy8JKOlB0VmpPu+qk06gLpw
PqHQx2v6Q/Kp9Vywc+U5M1LtVZaj9qqiihjrqr8v3xrArJRJN12WZ/RR0MKUCMCXp5hyCQYIzHq3
PPWRHO9qOGBYtthb5BqAz5XMQbax31bkyYWT6feyUXcz7RaNyX7ZtnzL0+eux/S6PBnANNDzrm5/
Xl02ydPojOOf9+mgwuUGrNeHZWvWefWmTwNju+ysgiSza8KiWy9bS/IK5jspqefz22j8Ib3a2fht
+bBGq+F0tdQaQyfXIzNGDmZX9WP5SR/IRkwD4Hl5ZrP+oXLxp9OyHxJOae/LHAXg/GETxk7bKEIj
s2ztMYTuM6ALnMxsFc2gk2OqIxyZ3wOLoPxZVu2fD2dlXfMIx/DPtj+vH/t1X5Heu7w80sQ3XXnJ
ddkW6hofBdzCcdnYpB5GkC4z//wPnBpnnyZrZOfLHz1PmwP/v+7P+0jNbjobBT65ZWvgT/VN9Maf
/2ZW+ToHOM0XUV1ju5AomoS4/H3QMta2vmC5OTlzHs3/2bh8f3k6QFzbTylJgfMy+O/3l43LU5II
BJhDizVKZTsj6Fle+HdXvobFru1s4m/4/rKXvxuHITKwP4rd32+580r779NmxJRDYBAy4WXvf3ew
7K8WNPLKuhr/7OFfr0kRdZFsjDCWD/X3PSU4H9GYtm6IpcclHOK/fGbbU6imJvqTelPse3u4ep7I
zlreW6wnWzwx7vKQxjY+r3lTGCRsj2xisZglrv6+ZvlqeVhesrz479Plq1qFVzu0aGTOO1m+9Z+/
zl5+E4FHgO8Aoy2v+ddb+Lvrf73F2K7kOspScIXL+/5vv/rve192aY7hPyKKtO1/3ffykr+/uiMF
8DRBSJr/FP/1HfzrU/RVyuoqY6Hwr13/a7vhDu0mSNDSGU3xi2KNjDbdzt6akhoziujHhb7K3rLB
NKAv6syG560F1dIa1x7Cvfmp0nowEmlBsNH8YmCs4R7eaQPWI8/fQKb4h7yA7bS8WPYzpjUL6qdl
q1BGdy2U/r78aNyP8V2L1H7ZNhap/8Cds/zc8jBAscCq0j2WZz3Cu7DvjNufPU3dd7NT8XXZk/Lg
DhpNbGJy402MkvuW9DpMkssHAJG3FhktSKQw2ZuUZEjVaRtvl63cglGstTau1PlnKwP4tuZzTVu2
dtBdTnAuaKF01WWw+wZCMoqEZtIQvA6I18XUuPu8sfWbHOpmRfFV/BhYm2v0LWFRaF9p6TTQrQxq
eVGPJwjZ9UWvOn9NU8P+5pfyvrzUbOpj3Mvpu03vYd3no3HlpIQbN6XeFpSoRdzwUD+58VB8Re2x
aK3sF+kSDgksKnnxKOR3NnOFQ2b1yc0zw2lVttjzjBGD2vxWjM7/pwxSIrLIVdikogzOAWyLsy1D
utNtjZASHtGye5qRMDW84hMmM7wU5mnPaTcFR5v46F2t+dkD7zTMhnm3EEvnWm0q1V2Wudwn4DNX
DbzzAil280yVYl4aOP3EWHguPCAfjuDUYoadEJkViUnfp9SCRxcZ0SGhF4QbhRczUQgfrp+/5MZY
EW/g9y+1fiGvgcSAIc0/ck3DFc30cY8EI/uoNIhVJqVUbejy7hTeffm2DeFmbxDWikGFV/UB87uq
RpAbuEJ76yRBK/P3Bb75YzkGNkOG3KIW7qX/ajafk1eaB2ds/LvHXY5EQjP/qbTyRD5P/23w43br
QuI5tGB571pI8ZJDNfppVrRoAw+1tYs1O7cJlkuDYboHCSHKyz5EZB+EkXvf9BKTCjeZ5JhGlrpH
OoSrdN5HynSjCRAODl6JB7Gx4BW3A0GGid/8dgzEfQ/g8bgWyPRhemMVTK40pyBIOb9ZWIdPfx+4
saiTIOQAnfb8pcZy5n9/SeewOBRU0DPJ5lgS9sEaqD/7nRcBAyur+ZEMoHPIROY8FWrYt6q+Lq9Z
Hlhsg6mZH5aXicwg4MnR5Xs2xdNu+allw59d/X2+/Eicm8U2tAeITP/6fX93qYhy2cus+wUqhsms
Mz5wMJaPMp+2CUuTb52rRxc/xyDsOYAFLZ28hzyF/6qqMvgWR82w9qR0gZs7p8RY+HwmJuJCn8q7
H9LTk6q/4N0t7xAIkwORKSXred1GYB2HwUkT3o3MbP+ZQf9vy6iSCMSqc40kQ4KgIno7mjsEy0MO
49zWuvJFKRhrbuoRCGBCzRodVcEmD3tCDt2+20GD8p46h27jSLMY3zGAgNBmYBZX4IfSsPFONdQB
bsX9WesRa6cT0TZGauvfIR5B5RxQZMYplXA6Vq/laDt4dnp/jYuFRByEU2am7UXnf0uTql97cedj
lEzPmavsH7Cj9kWWX8PIb4hLEfuOWeaxTRV8UFLtgMmwRl1X8fhNt7vtGLT6AWrFqkghOKum3Yl6
eC0hruYD+vRSj52t4Z/MLoi20MDV02TNiusubRlVRmRh2oRfq4aBhv6IbZQ2sjETavIwhmPyniss
1GmIudCw6U+D77dXTqF99ChPMZDI4MAVDPUU6/O5kfU0EDAEaqi2Dk7uwhVq6Qi1+jEZSigwjq6w
WFc69PACrMos/9fM6rW3En2fJ3pBmMK26YzsovnsLmrDAKVt+RMn6Udg+vVdsmjacOH7UhSSm8wK
s5szYSNRta3tsIy3O2ADUaBxvdKLeen/PfWxO8kxRDBepaCuSvVVhyzGy7Y7DPBGMIojgAbRMFXM
hi3Q9ivkm4Q91jj60eGRgFN7qNLUrz5Eo9zV8QdchaewMz7bqO0fcii/xqLDM2kGL4GOMzIzx5s/
RW+epUEHydQ2w1mZ8Tn3NQPClexFtX7TwXStDJdlBr0/AIgZgT86I2I3e2v9bCeHgkvrHIPKX9Qd
1dHTcw+06prmRfQh8eILEoBCzd+EStIn7/WtRYoMievJM9roexSPD5N/e0JPVjOLVzoE+qoeZLGm
W4WGRHKp0HexSSSK1c6kwf6oW2hobIlDKM9Qd/upvqdTc+1bQDyGiI8iNFK45O3FiJW7KQUri4Am
oe7b9Q7UAD1uyIoTHDj6nWvRxAOX8orUxILDLCR5TFC749tTG8siy7v3XKpE0Htr4k2QDdoEgiVY
ckrb+W0aDCsBbLklOtOJU25P2E5qmvexYaltgNdKsChkqmvOpaO+i3o/JtwlRknd4vA5pZlnO7fw
vwnoFglH2iYmam2lGdX3qWzyJ9XZX51p0D3/nwfmh29haacYPLQt4l0HiV380bQZ2F0Sw8bSotUn
UtgbVputYuZOTOJtbCCgfOIWJVXEFScpC5ppjf8wJTSBIKSkptMLbKaq9zT0ZxAXvMdUJjtEUhEj
mZkdRdetzLvgWCOzXwcIqlaBhQMr6N8NbILmAVyMRjkdbkYwtibLWHYXrUpN4y9KFuAqdIyM/yyQ
vxzG/qrS42HnNOCupR6szKjE6HmVES6WNHA3IqHki+prN6OWMwjcFlbPwXV/5IkJaAwJ36bEBViT
DFBF/aulGXe/F/kKLbutMxUwXymgHxBeYIhOpbtNdOsASXtHVAHhCUhrphAuSYMG7altWQa0FfG/
snD2uuHurc6h9zuCH4nte8Xd9onSt9z4Jp6svr5aPR6aPIVmYluFd2jG8gNA4ZeXfXQW7hfgTKk5
spCSoEmb0P/OcdmcWPYdQRKelKQ+4tzYwkTBvga0Z+3Tf0LktAuLKjg3df+9d/KTqEW7B9P54edl
d8x09TvtUozVDKNCQ1+HaRbvhEZaCXyvVefS3XPFrwiA0L4lw8iOeJmjeRfLhNOHKWQDbRBvouCw
F3Isqct29eBgdC1bnJq1664bB8cUSS1f+TC+cSb2WIXwZhtQhYCB0adPIs7dqMIfYfmTtePkqLYB
UJlVl/e/O4ERLJVXIfhSDy5NOh3ioJj27eR8dDoXNn2wt+XYXIcu+Qfl8c8sALOTxrjJZf6VwSW4
OG0SbvCdfAl3H1XRP4GmvQDPPaZMpClOk01jqOE184ijUlhdWmbiljbEBy7or1gsQP7FYYUXgtgs
MKLy3Erxiwz2/iTconmra8oyO7Z/TAFuEq0qT0mOo1fkveDKyczR/yHlqel1cYnhKDLZbATj4oqU
XhnGrxqTDj/JIuIas6tRCJu+9TwnbK2RmwKZSFuZXpH5RSdRwA2fZED9CU0672bjUiaubhIymLQa
nzuG8C8yYppDiOtQldOlzCx6MlMMS5TSdurlOaCMuDqJSDFX2JdSVWDPU38guWOoQH/jZ21DqZ70
xP2oTYaMhWf+don4IT5RbrCIihMUVa7Jqnie4V85CtpLFRTNAf8s6TaFtE5W9qgoSL/hv2VhqsOj
t2ujvife8BmCmFhZZiQJTSFcAbgEcoVGe+BUXWt5aq0qk5bhJJxvPcTsdavUtUhSiC4zykrY43Nn
CnXTppG1SEqZboAWnBS03ILmyLkwx+HWMyS5MqA0Yay851Hr4VtMvtcmcupQGNYq7opoV2XAXRlp
csWM5ZlEli8wqnLL1Ri0dTutGr5YOxFeZwRLn5B2UpaIur4ROsk8ZhePN6seYjKvXfPoxgQDeIrQ
aSxSuscqSwWwzjDFmwcTgD2z3+gUATUuE5Zxph+ShOVkNdnDYjw2XseU3+hvMOmGW96HX/FElqce
VNS2uf7cRqhN69DeAoQP3mQofos+frWE6J4skyyTwSyfncTFHqQa2hfRUD8K3e22TCY2sGh8ArsM
cq0qo1pL/uQHLW3HjasUrhknxmemVTsty3/q3yQl0LVAVI+aXZGBAgMKk2uucCYzqxZVhNPShQMU
wzfMSIwG+arCp0Vvgc4Uy4+5Bm65dYQ3Pg+y9RmcNz7Zldlvp3Of6e2W35KM5cXUeBmIUVDQYHoT
hExlzPKKi6g5YNpuuZZ4LaLNyclIbCQGdRgEQU7IAk5RpH8vk6+hBpDZJT8bzEI/TTM7eYJ06S43
vrsqOY6Jce7dynjtYTRekg7dqzyZlRc+iLgiTSoJTtB85bqRAXd5K8XaOIkXrYuSF9Q7oaDZ4JO2
OeTPGE2IguM/cqrQ3eTt2lHM0qX7WhBsN5DZjIPU+TV1sM2CuAyQiM0lRRP/TFtABX0x3UzDJAlF
gKmEFowZa2BEovxzDYiXsoxUJ6OVwbfEpK4skXvwsoniZCJBE4aXvmuBZ+xrsz71RJPRmPxZ11ly
Mrqe1FXR0T3w9WxnVCM+Pc/TDxP8XvLPgor5clrsxr5n1DLqmI+h8UBzuAbOxWya8qXALJ/UZcZd
FgslbQRE/YV9C0us9iMTjEMSGB0mXaPZNUYSrHovwt9dJWprOJbEoxnsy9G9ynjIXpN5+WFm0XOP
+nUD/HOgJE/qjdM5IOkL1W9pxscnpvoI17RWrlpUL9u6j7tbJ+hmywrRkdU8aiqXTwaUxFpbnQkx
rnuduhC3dl3cvbYfrzhbuCih4cNADe/Yj+3nblDPrtE2j7FKVglo9Atm5XctK+RxGoaBsRbixWgS
9RlG83NB4FkeeN6xIGDmCaJPdPaNvj8MwiNJEbD7ceGJJcwt40QwBnKHeqMppu9ZySmDnO5nRXLa
HuzZ3JgnbAN5XLTRbJ+UoOnod7a1b6T1c6rEsFee3rwgI8Q00WUrs2eOBIJ7qhPtofSAHFzPuiBy
MjbTiCJhslPjDMjuZ0DZzWSU4UvmhNkaAn77yEqO3QDyf262j+XBtom6SLagjmMy56vmmCouvLYm
zoRZXnFOi30Jeg7xFhmcvUTBHt5UExdPiZ08ozwStJQRA7emWd2WB7uZWEn2EgECW1btOC+sZSvs
YyYJFmkNIO5j3W2gK+MS14py07YGfy8p73HMUOgJi6exGlZFBn+AdYdiDL+NkmHXDVp9UvPDzMUG
Q+YGmzqz/HtlPw8iidbKxOrcj0b75ltAySS1E/5zEzGSDAC4mcMT6zn9rXaKF0U0MJAU473jTliR
y0nA0ITTPRPibXkaIAmkDklI2tLM4DuVEDz16o1Fh3VRUrNveZyudI2VmZ8yecmTrnjVNDBzneX5
9Cre874OfkUwELN+WxXE1hVN84GgnnwFr9l3enHCrMwysjZuqrDC55i4P4tRekR79NqPAAUNpy92
WizfO039bIgB2CmGRhE9zqMV/VC9z59vmJGbAPpxWjcnhR7AQTXD4tJ2LsNgt2u6Ytpaig6kVDEO
+2ZoS7IfGfngkNjpGjf+xomImUTU8hQEHlqBdnSuQ/PsY7Sbb5/FlgMEJFgo9wMIlZ2Ws47iWhag
1fWNA4gcsq1N/+RZVEg0VB527M7RIq042F6ZncmRSZ88Aj73EEGJI2axffMiDeaikRNHMVDBqLJG
qzRoByjTiETSxHxqZUvaWpp6p2Aq/j9K6dkq+G91Pxm/gimHbpsI6XXSw//DjxNz8MK3l6yRpGjP
ukh3MjHjfUzIPWVV9ZQr/Ventd4p1dJdo2S07/v+G7TSU2geOpTDJxn3MEYjjtunOJaEIFYmWIFR
hBc/May15ciLAnVHgy40905EgJtBhsfWMkqwkf6zD1/yPIUklM4/N5r5p5GZ7jFu9E87j24qjgiY
7Y2vDBr7rm9FeIidEHOc3rxbrafD7cy9sxdMUOSJJTjWChZPLptT1zHsigOWiK2ZP/UVkipCxF+q
zOyOKYYCYINUNBXwpifWCe0pI7gQgqi+L+c43g6o7zbrtI//t1b+P31t85/bE66wDButtMG65f8W
7UcU/aZmFEil6llAUYh/Mqw2wMipULo2zlZpa+o700ToYGoukBJFSEDTYAyrDcs8RZ53rYs62hlE
YkGxY/5NFFK8UiUrLkKusFD3ufkEoMbZgVi+x9kMKUjuTRH04f/HUyYwf/7nsWM7LFaFo2OcMQ37
P4T/eVBJqFkkoy362CRX75mFSJM4jeAiMlKcE0rHzXJGEHl6GuVUkMScGVdhflTzIIgwRn/rTS2u
aq9FvlsVl+UhwqLtTNHFYFAN2x3oYyb8Z+XWnKGzFLf2K2+PhNveTR2yQtZLDvEuNJTGkI6U0Xrq
pcMx1Ezcq0n0+tEh4qbkC1AIjnKX9+WM4LL0O0K3bV9a//RaMHywAB6gjhM6FD9jBcEijRUtWtPy
74GZRWtPl5/eJPyD17KsiCJDB/sq2lXJdZEkCm8CUF12gGAQzqXzrYBkR1gN1hL2iU1KTeDPNGpV
CFny0lR180zOAIEMvflRBMTqeLKNdpZMvtGpcv78h3tFDBl3xOJKZMZrPZrxoevMaCtSesVOqoZb
UFKuBon+ScqT+U+BXMNwSwGwO27ER+nPgvXpSSf/5km4Zvm9ISJjqM3ohd5Tve3HwV4hG3SOWgUB
v8ngF1l4HNAGHtqZcdjqFJOtFatPcgpwXLJObX4xloBwSmh3ZVPRKNWTlDai2Pd0tSE/cdqQaCKQ
v6ofpZXFx5x4o5Zm6jk1DfDNBvEyIt4LnBhPMBnAKE9E3yUBl6CQExfRymeXUQbMB3gqERtwZT3m
hRDrGDUDKQe1+4QdRdISn2656f3gA0IUGCtYMwg9NpVbC0r3zMfYKN9ZH3zRj6yPpcjHbdWU9qas
9J/E5GZrs0n0bZH2aLBQGLMuSD+4/g8vUSF3nZ69jo7VfzR1feDuBpukCv35gr8SAe9J442WG5Gn
I5ifR1kruhT4950sqR5B54VAo02ruaUtQ6A6qXfLO86wfJzdmGhQjqW5m0U0j9XF50izHp6WIDmW
FhmnXZXt7HD4tSy5qlTla6Uh6+neBva2XU7/kBWX9EgdsqxpYE/Gd3jjLU5WjCQEd62iBhlxUJ2Z
vbFQghdWAIms02787GKOF38YD/Vgm8dWF9GHqLRZAXjWwrq9NZH/vyg7s924kS5bv8pBXx/+h3OQ
QHdf5DwppdRgy74hbJeLMxkcgtPT90emu6vsAqr6AIWEUiVZUiYZsWPvtb5lPEQmkIrEfkWJF70I
aIab0kbn2msYBvs623G+lLdsn1nYe4imsd7Yyr/p52Tq+QE9paE1L0Vp3chPIwPaMwGU8XXAwREX
1rMHmwbHlRPRBIR2ERt+dh7oTaQQfc9mpn0JCMy8r1X/7ycfbvOf/87zb6Uc6ziko/zz0/9Eu8t/
/z5/z/98zS9f8hB/q8um/L3926/afy+vX/Lvza9f9NO/zE//8dttvrRffnqyXSAAN3JXxufvDW31
5bcIv5fzV/5v/+f/+f6/QQlgDvvTBjX/+z++b/4D/uPfrmXdfxn/zBJYvuHOErCMf+mwAlzPxzQ8
lwcs7z9YAv8SpoPZC9OJiTdQny2BP1gCwviXwTfgp5xNV67u800/WAKO+BfmSk8IWxi+aYEo+P9i
CfDlf959cL7pLj9Id1xQR/pfbZtCWRhlSonrzu8+uxP4io3JfcaNIZvuESNHfRtqlJBTiCc3bXNI
0WEO5wSkalR5xREOz6NeF9abO8JJ86pKcQB0zfvTKRuabSHH/CT7sb41VZru0nHINpPtPFlzpYKt
7GqbiEWRugQgaIAlT2X5bqaNfcLAtKarZFwio6PXAEgetNdMly0qBUSK72ZehZCewOAPiF3X6MTY
LIOGr8V4dE5bPTl6nbT3cV6/gmzwUZM0+qHtbCqtPMdgeZfSsjKirIGYxSQKUgvGBV2JteljB1aV
Fb3EXj6unTRlLMSeA6d+yr/VGt2UTqqPmfVFTiADvdpILiwfA2ier+iey2uRGGqLJbSij5Wz9fjT
81CHVrTK7Qvbpf7CbOniAbNDnR0+LA+aCk/3QnDc2YULy9D3tq3BUHuVFWW7c+ctuvVH8TA51DEM
+kZ/kJ/sqFlXrVdc6xD8URihVisSREnz+2CLGeBjoL9t/eGxLmni+oGvzuQE/17AZmdfLANcKbzP
iSKHsiMSN5BMisMKTm4WC4ZZcAwLo5z2maJn4okDRmm4cKhnNi3BwhvTNLWniuPrLukr86IGYRIC
60XHUmvDf6i0jV8YC/MFy3hAh69h2JYpMHD/XPvpk+5Th6CRBanLGbWaZREtZPIEpeTHzPMh1BKM
NO/S9zc6cjN9F5jTQKqLhy0O6O95eQCwbp4NRDTbWh/Hgz/WH1QtkkuWx8mcX2W/DRbthu9DjF0c
tkABbs2Ew0o5Q1HuBajDI+jBtIp8cfY7DSjZkA0cPVIvOBsk2u2X6qT7JrPGuCyuJhHVN0TRPoOo
vuLsDtTKqLvquDxFNjgcQ4TynJpKtQEiHhwneGlYBMPEPy0XSDBPqAM3rz7R5tUuMqtKMiII0pAw
sxSVMPFoBDg8Usaw+VsTM0u/oUspiEs25ruUciHyZAleSHJR1WmR0iHjvS99ZJKOwnOYo+XGtSSt
5F4acWyky0nh0cwP2lSFG9kh7xgM65qmAyjUWkOxn0qxL+M6+lC6BsRXf05VW6dcXNj2PO/UldaF
lFs0gkRn2mtMLf4mHN01zDOHCSonRYuIB8IV09fC9B9DmEIEaHG0aJa7VZJ+cjbqkSxtVPhVnjxz
v9HclDGKGaO6qrqkT0bB243A9ANbf/nTgv5092n/GSlimrMT+g//9uwQZhk38dPpLigXOGg/X3ZF
6RWoAQqNoCn727Isul6boB2Nil0odQcDGDMgd1QJFsb00Zxf7NEABmS1uQ7Ovy2K+2Jmico78FMu
7fx6LutbGpco5nxCZZ1Ct94ocAvP0F+XdRQVckviiL+jQ+fcujZuMXICeSrFSNUMMMNa+7Fg6Irc
gbrR+WiUxvBAVVPtqyRn9lLFmB0auZZV2T67tHw3OcihS4n+bJWPpLuL0F21ucZLXcT9evQqUHyR
ziFSm56bwCf+ePRvXWOSZ5fXVCVLBSyk6fKmM4yH12i9tWmE/zF7GMUw4f6228sUBsZzMLnXxLHm
MVv2LdL6lwntI/zP+VcvnZqo8RHZjEPlRRoFC9nAGXIdDr+H5LN9mAYh1/e3n54IOSudqk9j70Qn
TYt2kmyGLvHyp8bNa/qLocQ9ln/4sXpmDYPcubkMDio4I59mVuhI82BLyP9JjLDfiPVbqIonM08t
ajp5FSyU9nFy4vC43EJjlnWcyqdnnDvDs1VHB9FG0cPyUOX94X5rzv/W8k9osQZpza2rQ1oX186T
v7me428Di4A/rbN0d58Mg7HXKbP3+FX0B71AOdO6xmuaimzreTX8AQdXwEoXZLNRmQKeFqDuDLbj
eSFXEZQdMiZONK/Y9JxscFYgv8+VCY6M5leGaMGMHrWxK89G/AE/kvPC6YiATHr5zMJHjhv+3CUI
xolTBIkw3J3maVnNCB9Ga6ByZ7scHF274rQ4jX2DzQtldpjkexxF7m/G1H/FEcpm06n3yByTlaOP
5pPkvLJL8VfvU39kWUmd8DUH94x8k2hDFl8PF/AMxhC0NLHOX2t0cbi47PEwpXCEbbejNetXHxwp
Hpdzb1EnwzHW+tv9PurtZhUnfX3BzhVtyTpHTT6BXndjzEIOfq7Tfa1fLqIQsOhe5QE1hV71v2WF
5cEcxpVbi85iHp6k+4nA7IwtMZaSVjnQTbgYmtsfbKPCq1QQ5WclRcHYPm63fH8Py41eVJkKZ20J
otWhkEWbZqw/dlJUK2O+A4ja/KAEXWfTaa03h2epIRW/K8embYHxZi3Isz8vD7rtQZaux3L/96uU
PS9CvyxSyAJ0MBM+FCjvV5iBbaoxqu0h2Lg5mgKF4n4nRj3ZLSuJVsQ/ni4vqkBYSzbjgaiP+KIN
vdjNyfDkg0qCl+fPgcXlw4Fm1QXnaAx1JB9PqiH01pcSfulsr2traKCTlhGeMz91J0Jp8Zlpm9D9
WhUZvYeA/KZSbEk5HT+rYTrn+BYeOWae5FC3z1B93jqZthf8sWJTN73PQTrTixnpCHJS5OZulMTD
xKA59vp8gg9I1foHmhVF919fN99h8KPjtLIZ6f+CwfDQTBWO34nNrHHaLg6juEINJwYiesm0rB7C
eocXhDrAdcxPbpE6MCCa4OoyC4QL0F2kaQbc9SrjjrUSXDuoRYF5tjhlGvxl2tA6R7zOG72Li3pl
+sF30dns2IlW6C+GTcdEuLbxEs7wYjmyFSKNedTNEsWUnV9S8BNPPfIYrcdVX9Xi80D5eyzjVgKb
CekvGk2z6RjSrtpBNY92K5xTaElwgfPSAbbprGtT8LS88fMzu/H9J3M6DlGXPjmabM6udJ+Tzree
lgdDit+A1ZW7RDAbWBmj/mm5t6yof6LeAHNedu5ezU5tZNbTZvnzl1dkeYAo/pjH1KKeQgeBkXz6
rNz3wunk2XAZKy+v8OLm0ko3PPXkRfVW9U5vvCFGKKv3ZZ45Bz9s2pcp/ZyW0dMf3rx8PqsHSU6q
eFmxxbAP6KQuPeL+v3kIc8+Dp9iJxwa+IhuEQ/I7FoumsL8qKZMdeduQTjHwMhTSx1NaOJQUTvlC
Yqx8sewOT4Sfheflc0aTxScWfYw58/+l6RYRyUuKijYHzamqvk4FS99Jl8ns4CIKcBVX9Lg1Q/sE
Z2te4jj16CnnfcYFebQxIkPtVC6pEokZNtO6elwWQHeSJy4uAiM51HSIBB8tghV0f+peRdGQSFc0
x55E8HVIjx0EBHXRvazQE45f1UxW6y0nflId4lk8P4+9NOu16qZbPV8OUZ92j4XvD09xTjidHMt2
683MriiyIlrn0Y+HlJNQVRHn5Yx0lJwkHQ7pkDe3quSkAU1ptVw/yJbVxnG88rBcXJMXfak17aFP
cv+ZA1WyEm15qdHnvDUKunbod4Tr0X0/a0PoAQ4g0rkp2bg148Ny/mqFh3mtZwNv6UWeXV76c/c/
Hy2fa0kT3kWx8fH+PxvrRPetwKBL2BSZFZhWklYdtZFMPAYwNiaKb/0M6NCDOjthcv2WRX5wmObx
S85dK92vXqDRnqYD8hi5ZWNt+ibpTk5Y54x/e6aUaFh31Kig4gyYo21ulJuwj9ONDNJyX9tu9DJa
H9EE0RL/UE4dtsT5rUu88GXBPS27JUm4NOuYgjq/CdmKo24hGiyiAe4bIAGny9WJiHD4HUvt7mfR
FylD2M4mYRaqqMOt0AE+TWDaTY50CNmK1yYj8yNC3hxn5VOi4vFdBBWMfk9Mm1p13bUu0v4ahMhl
3d4+EenMp+bP2zbtwUK1ybl1e+fQTgUlFzGQ+ALMp3YY8iPU5nojnaZZUZDkr30lx6OOiXmNibWA
CDGPJxoJFqBwmvo2dircoQEckFc5zqskJCALqCFRs/obzJjNLZqb0UJ0ty7wKU9Fl1OgoOMkBAwG
gDEbzyyouMtHhReZJ7PgVm6qiMKyddturXsJgKRp0sx9XXMqnfRp2LIiinFdYw5480LtJstvDFrY
TBnJ3x9MCZpGoR5ALtHclt+V45xh0n5mDQDiH1XxRUezMs8aB1vmv80flBx5D1HeU6knuBo4Dwdq
O5REPA+tas+ogW8cpoJbYQ9MDYqe+JzSC261X2i3VoJE4HvqWDcv4EYnbHUV+iCtKxnUMuQb83hk
1cQHlWruEX6Vfgk1hnH09JKDlzjP2lyRTQLGRephNLB1RveoS9zj/KsFeVaSmA2e6Y8H0HsosDRZ
75bPdamxj/LyQjZdc3BdtDIc4cb3LERmxVuRPNZG5b6Y7nDsKizeozsEa+Wq4aH41Fu0NbssRpcQ
OtXJrytjb6ZG8OQQ9Rt/ou4mRL2a1If7R4RI4pPKX21nCrZjlbQ7v26bIxY3JkTzwXN5UGLaz6MU
M2uK43JuRYPTrO8Vs5y7vkvT3Zkyi2OT5T45Dq8SjIkXP5rq/YQSdPbsyyN0DbTDyGpX2RzLJNwO
fXaU21e7zE7kDoY7wlvMR1zh8H7bBBuoK29J39nPYMP00ci5dTQOPOA2srkv6hJ3d14+KkfAffeT
B5M4dm2hFdcc1Y/P+nRuPBKGGuGM11LR064GGzVtl76UiSZ2whHRxo4N9vGgGQxW0poAMQlN2oHJ
8FZZKrwoSkdGEm63bZT0d2Vdy2ONCnkTxU6/K4aKSmC++nOrf2lFb5M+r4XWqS2MfTvV9g0TBKAg
5iXHGPzPCUnaa0XN90irvDvfX0dfaQT1RqOxRyVnb3PlQWYwymzv9x4R07q8hfZUX5zKeRBB+Lr0
yZeHnGuW0W53QREX3Bir5mvTAmlXk/0RJX3/fG84OWrgnzET8WAujmtCSOE1DApG/fAoCGuAz9VS
YeSGcQWm9BVyHqNfV2cqlDtjFsF+dtP1vZsAJdIletbrgl0O0fTUzl09I/TkLpNwG+X9MBM6FxST
e1ZSDyJHa75htvg9+kJRrh3ssYyYoYTkBWiADbaxNF761C5Pbkt2oaN3LDFhdYo9EJ+U7uVDOdYO
Diq/Pogiwn0n/ZoKNkjOxgBBI8zHVdd/XbRqy4PQrdesRgwmI3ysYm7Y2QYuUVoJzkWln2M/Dj/F
LdBVB9zjrGB1D2QDFDcrrt81o+VonUfumUEhqKE+1jd/X9kbC/7r59LewEWqC9pf85DwVwKmFpVs
k51CT93U4ylXQ/ucDfAGItd8Ukp+r9DTclyX+SG3YBtBHZnosub1uTH09OiJroa6Q3HpSfQAFmGv
kdPA6xgAMl+n+QEdVizuH5KUqG/vFQuC4Q8DCvc96QQD40ROUBE2Q1OWn/Q87K/tEFZPASnQWMfN
8XNu3qZxgmCeGOWhSqhfzN6y91ZO3qRKTG1vOQ0ds/nQ56qKYRTykrWvkLPj0692S4+iDFLrOAki
Eiq3/IYrhtlL7SG0TYu9H8zss3kyGmgSds9Q2EcsGM4tdtTvqRvJzZCiWj2NgL72PUrQ2nVa5kfp
cOv7s9c4wTlps+dlb2iwaFzTsjwJj6CykOv3mvT0fJfLoBvVPFNtIGKXRvZ2vzTG6CGqGP3ZtgXD
fO7axvq0sQ2qlntvqwmZkCIlkp8sBFadEa4Th9nscusuD57hNdtAT55DNzV3hBOrU6LX2WFI2lnD
WQOHVZKD0shfX4ZovXUVxS9hcyCJb/wcUXM7vWkccn9WSCWwsJE0YvmYqsda+sM72AoA1vITct/i
gzZnMQXpG7qYRmvOQSMyzM10BRoi1f5hiu38PMSe22PwAy0mCZD0GGcvXdtvX55jrHT/8W/G/7W1
TGRV46Q0V+LToKX1tBVpVZJVv1l6sQ1b5ZmDwNdJ94bzSBv8wWmidyTNPsmMYiOSioz3/+6D91a/
trucMZ/0wz0OO2NlG330uDxEUkScIOlP0vAn3RIG7Jlzb36Wk0S3tnxYktC+H+fSQYVz2rVrmZjP
zBaJED2P5TAqo97fRCJQJ5xIqH5KbPIaIs61qs80wvTtMg9v5ma7MvPuEpkV28tkk0AVx9Tuo2A5
9P6JR2j/ZR5jmOx4dF5838FpIX7BaLZEr4BgKfG6twGqP3pqle6nD/78EWqr75kR0tmbP7X8T8cH
A5D0Ngme/9NeWD5q/Ir6gfiQsG/pwRZBwAaEAEJFwdWYt57lwck5CeiII2a4zgkymvZA1ryFrI7E
DcMpQRrIHT5jyLtdUdv0J33OTL1GEIBiKR5b9GwqCJkXN1mztWz3SCmn37JxwFbPcOCWygJMSsva
VCjmBb1ou+c+cruNMYFy+ftFEqvRr+d4WMeGKwzo8p4rHO+XczzxNfzgNvK2ePT37ryIOwbdQUcv
k01Y1sODZhOTYEe080eP9rfd3RZ9KKslfKwiZxLchvG2a4L2VqJ43qbifVIOJRDqF/IAymlHcUEu
IRft3OAlgUFCgSVcFHX1PvQTJg9c9Vduv+8VMsNjWiGMIWbmxyxieQf0kaQMu8pQ2NQGdbdJNoBM
R4ZttfMcM0Lc3JtZyBfR98xtMzOYWGmNYK9G39uYNpPtwAnsUy0OXS3kgfu53QSD/NY2TKPvLVOX
1rhdzYhRKyJDOHWmi5XlByZY9dFoO46qiUtLi2PXY9HacHdAav04pfYAY96lzCXkAI5GdqPRrjXC
HJFDaHFRhu7vTV/l33QOA1oQbWap4ci4/00muE9Q7IBYy1rI5EnXEBmfm4eCeIgmDyEC+N5FL7zg
osniIakTWGfFkG4zAADzyGykgtpGPWaWP5rjhZ7fBJCojUGwkio1nLt0imWRqzUKp90fR+zOz+me
AkF4QJxEEGTWj/Qota0CiPwQNi4FWSujh9DXGWnB1C0rf/Y7UqSUtCN3hgEyRuRt/5DRlAeHiB0D
IUhxmo0H62oa9I2OlO9pebBCh7hCz7v+8anITAzMUlZ6aNvIun8Zzs9uZ1d4sBKOYmRtdd9Z+IcH
r7KNXTQUmBf1brraZKkKMEE7W8rxXQHpqUvskqgSmoMGAZR/AjZfPMUvRjya61hl6miL7dKRiZxx
OkYG5q6WGehri/DvFj8s9fXSJzCZM/+onjgppxtND699BRq7nY9lHuvipkbbuh0ypkj+YNpgy0mC
4phub2HP+Kcg4d3XjB7LRRruXKKiN57V0/EaAXgB56OBHYunAXYeluUiOcBrrQ5BGX8X+TA86CPt
IzjEQJNa6xTM/ecYNvuuETll9iB+L0IHpe7QcBHMFXoAI+vQ2ag5Mjc+T/bnSCcTMBhNAlna8ctC
MeqjCAvH3NhfHqyR8GxmkE9Ak256T+OY8Bd+ZZr+cFsy2j05As9VkqOg4XYKv2rJ8MYZI/5Kpbxi
Kj6Cse0ftEKjCignd7X8tOXnLg+mzh87lSSgLoNYwFfakf7E0RqVfZWxzK9T6trXIJMlzKweLB++
w1kfj6Ko08KTMEP7Edkep7u3qnWbB7fT8X7ARyzOBEHQTRbDuzDVd4fvXi8SFzUEJwQoMAmdAtJX
qgpI0U1F2s8gL40fhMdIm0sT/HRObGZv81/UBQJXtx9+0cM0/lpDotEi2Z94Zb/2kYcBJexTMJAj
XBTHJy3FaIonfTLVrsq4lZzeIKYHbFSeW9OlyCLAqYMZnaA00b9uLQSiMImI9ck9pAFLM6BwWoSa
89FVMPw7tcrgjbOjjzQrPbRUGMlGmb8OLubpzeBEu9HJoq2hU702bU2ETowRK6g7dcx9uowHA9m+
KARTjabFbxWhjyK6qajXZCAEa9sKydHQZ0CSdL7G3DBMHOVOD82KqHE0K8Rq9RdrCnYkh/QE5hFB
rk/PmGuq9R+HmOUj0fnHxLYhPOn6u4EmYWsnlndJTPcZIdX40hUQ1LS8bg4M/4t/4A1bCyP+p0Le
JLvBQsaF5sM1SQpgD/tTpVS2UVkOdE62PwaDIkSpNQ8raIyvmMpVu8qSHa6o3gAbnvj6We/6S+VA
i1BpmG7sXlMnhajz0UwJr26zFYfNbBuEbnawPF1+HAZUGv00qNMEbn2YG07LwzIY1Ax8WsixV17s
M5QJx/xbm8cnopcBUPZxsi17cDJEgG0XrhMvrXW7b0dYkuKPzjRZOxfy5YGiufzEISQn5e+TNfkp
v+bc2qYi4DptfxT5etfuu8rzL2mVvrkZfgtnPoIPY4VbwrbKrUUuk6WTguOFZ6tP2W7c5KS6wjm7
s8QkTwCVBnq20iLB6dLSbTiA6eSuka0I+FM8TBZn8F6Wam3SXqHVPiW45HA/ToViuKl/Wa7bJurC
h0yEbxr+YzTVzbnsVfQKTvIp0KbP9/diQsLzFg75tmRTzVptHVFAfcc18WZkiX71JPidQC9AYU5t
94Y2Nd6LNEhWqPf7FEAqhCKYEt/uGyaTn3oNbtB5GRM5ZwpbtBW8/PPgwUcnUcnH7tsaF5t4zLWd
42tzuHCZDDBLGhJo4EGP287+zQJ3cJjqyiTzkEnOoMMoViibv5aDu8ljLb9CgB4gQaovFsekm51O
06MrANtbEsgWKN4OSk6JfFHLe2YogbYbSgE7wXJ/DEuxvo8vNCIfEhGGySpSxlFDertqCgTXbW8M
29BR0Co49i8D13E+vbGEoBE0glVnmsVhOa3XJixibZAEr2fxo4H/amubZA8zxHmK6UVQSzbBVvb9
eLo3Xir8NxutnowLh5ffzNmtQaZyuQ25wFYgJKcrv+R7VhnZ2XX67Lz8gCDuioPIoci5w5CeZYb0
ptJLZBekrGV2eGldiM3pQlb2GuvsxckHYBnWNbP8j8uruzzjTXiXjN3PaFFBvGpTelSsoISGN/IE
6ZRuchLXK5SRcxMs/oxNjkLK0z64vQb4DYDurnKU9gEtkr0ew+pDk4/TVorMG9ecGs9FQHooiHrQ
bbQ64jmFj9mwt+e8Teyy7mAhU47+ieXjvfFiccNZs2qIErgYqm8e7Ke8pvdcTo6xw6FMWUN3+bf7
3Fyp6VORd91X0UMdi+OvWFHIGLMrGkNuMmzvbRZZuyPZj6RxlEZNDSTpPS1PPbtM1t0YA50g+ohB
iPtbOkQfhUGPD72huyV5YFgPy8zYG8RlpLt1xWsHXrMpZr7+XKYBReQ8gsYSem/ZEBapqf/+aPmc
wG607gzFyAPcAF0hQHtb0w2aXcUE5Pn+f5xC5IelIsinyDzcm0Y2dFYS67oCbbG5gaoQxb6YrZyC
opujWNNO8Y+VM4m1c+qp9VKLmnVwa6HY1YHjnbQSNfNS+xayTi9YVdLL8lFd0VbTUp0kZQT9W1NN
zd6ajV8Bry+pjxZzIx4J9p33XgEj6v5CtI7zLAeHMy0b/8qwsNkql2Ol9TkMsuCsovpkOVIE51H1
FXxM7mECF7wNfWN9T/6q+YYmxN8A9tT3YDLaJ1NlzOQ5aVUrn17QIYDWuxQzQA5cRi9e8c3jknTy
DnTdfI5Z5F0Ul8X+vvlOZEysccSE514Vz3RWBtJb1EMTmDYwY8/AQEkIJafUdV5BCEZGoB/NsQBY
vMiTnJELsooR07VxiDpHh+Fn9S14Dmpr14M0GdpOiP2QRn7ZD+9LKfn3p7VFpP/LRmjZjKtZKkCg
6/Yvuvd0IIc47saCws8t9VXnVzcnBIHiY6T4mPrqOCSjsR2qiOHWPMzBJoaAr0/OxVQ3F/uhh0nR
d9hWCM55F05S7Sgw2uP8zDNQU0ch0LdJzzidVC32nxBM28qDuF5CeEXLpTgUSiUD6geVn2wzxr4V
DC+Rgpo9jdmzBZMMN7h61zqvPWGXs2kNucEF6HJNz6i8/f3r8dcWCm4vYTuc+T2E1+g/fy4MKAEa
s6jCbktpR/dauf59fw6lsVUirj4BfNe3tq5rJ9sFfOwnRMHRN2I3GaIe61uVPdKPyR5RGGWPrIDs
RnkfIPDj6fI5Q4Zqu/TfK+wEM2QyfPAkB5uqqM+59XvKYkzuRpQ+RA65awmIqw3Nv24bGpg9MZzD
NmrBGtxPmH3cqXU7EQPa+T45nSUBtPebOG9yue4tGt95wzEi1gBh0Rx2trkWHlRtoM4ey3Adz4Ou
SpbYpubL7u9fzuXy+fnycg3Td0wdsRZ11q+XV5Y5qUfIVM89Ow/aay/qji2mHEzvvk+bwv2KhA4K
shqNY6uQUdVQ2Wq/ZCxAV/IYFXT1dcfuEQbi5+qt8bsDN8YQsYeKkvxCl57q1k8TsgSYa6oDdogX
nADGNnOT9tXt+3UqiKDir85E351FnG+WebmRhWQBJkWoCDAN6CsJzhcVuDPUJzHocTXR+U8GyEP6
ZKPMGqT5mI/5vuDGv8BDFf/QNcHg8peuCa49Gx+kY9gOF97cVflTReo6RokhTV9mFSixEo0fm6sv
YebFW0Nz7cflQReZ82j55rvR03fA6Qpdo2SknZLqpwfxiwfP/jg18y3r5e0t8UGBm3MEYhEVnxKP
gFfHFtGxccW2bKS6RUb7Qosw/poWMe6szD7cR6iB7e7iQlIQFy2sIrtfg66fDouWskbWcwbQdKPb
JNeBJZqbCQIJcZJvb0J9Mh6qxIiupjbderdBPVV5iHbnHczGdafcUX8GNDWnrtSnxSNtm9LZdGCs
TstDEzn2SYvMz4FTjce8kcNaq8gTKFDB7C16g4sYyJ8sA2BmX2xqzf/W63V/NftaPtWSRF5I3fcV
Oh6Qwlideq453JToonchZ+wT7GqEeU2yVtlx8Gr/0jihsZmkNjVXBKoprmxkgUvpgB9lbmxWsI2L
+ji2MRfBPMTvaeEFE5CWP/p40N7X9x9bilZcBrIcHu7XZtz0H9s2lRhvXLXDSJe+eQhkvYBDQqDF
xA4XZn7GPpwSrp2EW8jgOQd8h+HbctytszS9v4RhW65gChIKG0vroE/YVQcQxWgHreql6uZAktqt
DjLy0kNhFcSFeT3+ZFNz9rj+CR9Q7Pe5DNCA+uzbm7gpYwQt+yi25J92+Jl7nUrDvPK3gvBR5gSp
i1aFDm+jVMkzaw0EILRjJ5+G7l4LW2NX9LRD2WveIwQHHgSXlUfJQKeIjXh5Wtnyt79fXxZN0C/r
i+Vgg0WO7NvcO780asdqJMuoY2YmdIWSUKj24oriE+RQfbfoi7OaZa8jf221PI2ExLNrZeEGRPt8
wJOue2nGnqbYLOqdBLW3ESrtWswozFBYyaOXhugkjXZvO7J8Yi2VawJsGDCNGOzgxESMwNyIHlTE
biajlczjo0UEtFNTi7ZdkO2neHqDFOs+LDP9puakj9AH1OngdKul8WC11XAAUVPo/MPL5d1pZb/R
PLDNobCbJ5JHHpb6vhfuuSKu59z5Zo00IP8AUMW+QjOgz4FsFYk1YRma4V3SQfM+Gqe44zhlJh6t
pmo8l+QJ4yXT5adKI2wY6Bchhd301ILJ/6clbckf/PnN8X1fCFBjnq/7f1nS2rGsMjY2ZH54Fs7l
PFhYpkbpWEQPehNPW9S6OlPlEZmWbwUVbCcQKmB+6fIv/fMQ2to+5sK9QBQO95HbFOmuBi+xT2Nb
XFyFTDSayOgtnISaY07oVZwXYvs1y3P9vPgdCN2Y9sxvQWTWI75dOqCbTATopuMIqPE8J/LKyTub
ILPQvTQfwSScEERfluZyNrYvVRhcOSBaO4vB7xoih/20VPGq98mED5yzcKbVsq00Bl1TVaHKsOeW
sUVM+540jxo7wCzApVmCEIrJO82mDg0zk+4AkMrOFNV0lPzV66XMxPz5vMxrdPxrZp48SsPLWEur
m3Cd5nl5qAfGZVnwsXKB5HA8dF5qSBYnjYDrfI6RmSL3jZ1hDgIwcUuEecwiQJdQ+AEsWn3QLlor
NG4WUjgM17DMrYBtvldu9awFHGBUm6WvsNsQoaOn/OJm6REGzGlI24MuJvs1LuuK3nIyPPcchDfL
R+Aedn9/f3s/55kx0SLV0jVdy0dqjepb/6U8Fawbda7RJ74f5xvwL/QQ8RgExk1iIfwQp5ZzRJ6T
bKNYq2+tR+QljFuEZV7U7werNu4S74koIH5LpqLL59yUvsDy2jsZy5bH7IEWV1nTGUFpL+sqPZeJ
5X819dpDNml0O04EGuC1XMHhIrV47HOInXD4meDi953NZYDzm0d30DFlulgXS5utRI3nJd3xjwdt
6jknKymOGvXfEe3YaBAi/Y4GiQvm3tOL7W9unn+vZ19lOz9oMyA5itJHmGRbfVYTJlCf7hWgZ07W
Pk9V/4JFZBXW7Zk/Pz4bNP/3Y1ITDB9rs6skuIkRuSIjXvyTolEPyLXPyxAYnankismNQ123xxaR
HCoXq35qpnE3pfhGOxunf12Kcq1lU3sDKeft27ZJ/8FW8ld5vzVboHT8VlAwSDL85d32QzeYWttF
zTHWAANB0tuSZGpcIC/dmNVngh3Sh/u4GWPsI9L/33MtsC5J7XSv8Oy6TQBGflUh+1uhi7nCYS/p
iKlYrBpwZg+tDsbPI6hBxLhoLPklNyLtPTLGB8PUaPtwub+Njk8CoDI///2VbP4c4jVfyYaNBY2p
4nyWNBcL2J/qO4FoJUor4dwNFT0JRfiD6AqOuGawK6Eg+z7Fz3iL7N8dO/8wIC+L/ouw81qOG+ma
7RMhAh6F20Z7SytKukHIwnuPp/8XqvWdmaFOSDcd5EgxIrsBVFXuzJVxubOaEjdmbAxnS+A3NA4a
UtQTO0gUrcbYU2Ex3GLbGY+tPX+dUqGe2SuQC8JCtGL7lv/loS7em5sxwLrck0xVXAt7s3gX/DGp
Wam1UieganYFNCu18D2ePDZPPQBfTtxQ56Ump2jKUtT1zOovvPdVH+7c0gaco8XpUc7fOPXbOPMM
98U1FG+okvJJGyv3Jfadj3ap+hf5Z3kI0iOZdqkKkSCa2890aGreVBXZaYTWtCpbPfGkA69zlH2A
z39TzDUb50VXH0ZGqn7vkOIC5XCLlabx/Eaom7s7oahM+5mh8pmi75A+nKQ73CWR0Abmlkwlj76m
U3bSsDapOpzMIH4UuUrLWb+E1+6qhNmDnopnJoyAQfSL4yTmwYUaBK/MOlHi3RO5jYfdAEnZtOwj
/ZbfKWJ0T4YozsEyVrGiq+E/tAGV43pBCaY1Q6jDlPaJeJi1CPHMu16zZ2m4IXPRP0wWVtYY0UL6
CICI57vSLDCoqsHPP1+0zntDAUuJs5Dnl2g8HJL3j9/EGsu2GJR4e48UEKNWbyiE+Soe2WA1fVAw
6Pzfi9/qa72AxaoN/hk8i/OiITVTU67HcLdj56OJVYnOAyPeOXk7UVyjvo690R9VBWfEAAoOKxcf
Tx8jmSq6m+9LkU9MdUW8p+wjXNkl/ZMD7+lxqmuOIKF7SWZthOyvXOV9Itf7SmtgRHHB6KFZCSLt
o7P2M27vIEoWqqHwQoWGEsb7t57aBqztzbyjyoLBrU4HpTLa+LRphDrW6dpdvokpJvDYbptrJhOX
IE3cs7SNDWAx6OECDubQDXBuM+d8F+kLoZlbVdVqlnP9mz6NOS5WEXm17ptEkZosuf75c9L+P7cl
Wy3WSJ6ejhCcuf97ehRG3zJlscvt/aKMyQFsQ/WbUQKKdCvyPVpnP7owrT2ZmgpGpGyHSo819q+G
lbQU5sGoHXVbGhpj5po8nnw6iYogZzJXqGgRWy8ZlKoEXo/7v1NRe7AJHao2TKuOVq7i4/nCcCAH
5jJsQq0ewOXcawu3vKqNPsESU/Y+TRgcI1dqxLVU0YCylbm2f05d8qvSb/aN47i84OxMZ45OaNkj
y7Ngw1im6bAiiWLfb29VFPU117+Iyc+2ylCOmEya/iWhAwUjM8JiX7u0sKSavr5HCziiXQoIaKes
hIzQPN2nDwE4zUsunO6BkS0lKRbyk5vN6XKztU+jw2eppuRLu3HZaMi5HA6nYi837eAqK6ZDF/a3
46Wb673cxVHwNz7c7cXWzFFNujNDjk8mLeGJ0owME+nqcFQViZmDILu3QQV6WOBcksK1fDMiK4Mn
GX3KQBw8+gpXPPv+t0ojX69RNcz5i/4/pgxwAs0Cf5Y/NMpuBLYMZnTgMVI22o/79sL+FCJMX8SQ
cY0Mpv5LRq0BMuEMWwTUto486ZGmSiI/Tgr8gSV/g/Y0Hhhl/gTzU5GV/YmaQ/pk0tU9DqLgwvTc
8CxYxp/CqWnY6c7a3vLjyQty474LU5RS38waiEgRTHC0XC6stbyo5Iv0G8j92eCU/UabBdq1Q57g
CEl5p1Ln3HYW89OmvhZEAeQMhKaYYlUNUBqyLF6PQexcpd+YrkLVY0AnttGhWkAvvAezhfUZR/CX
yc1bb6A92KvjITsE0r1eKV/CasR7LuXXnkpNzonLp18omxF3pAdsTQAXSnYBSeUzOo6+0+amW4FN
/fP9LDc6/z45OY6uqQK2imlYTP+Nd8dakdXE1ggxbHr6gMx91WE2rMbwuTdfifM6a6XK7WODsEbq
titfh7QIPXykzluu5jd3QiIpK+Bsy0sXtxo+7CeYM8quimLj1WDPSV32PVMVY6E6sYXFaOdQbekF
53FhW8CGI3zQh4i32DWNXbdo03mLTTSonejXQtkFtEFJ07dSEmRawc1MvFHVUk7jLi79dNL3ck/V
jPbNyNHeyxIWYCMm+wqjCXdS7FfbolX9E9NnbjT5J37GJCVw2VeY0fyh7THTipw00b6eDQwiSvMj
WyRTGZmTXxlFiyE5dWxmYd3XP38S2m+T4uWjMAxuQLRxYWrqskT+a99mRIMoVGobIG8KoHNFH179
3gqvYnlxjOCW57Z+kP89NOLomhKa95yAvAK21wQvQ1ocpllLToblJ3uZScfF8zNEAtsHwTisQzWv
qL7iiVFPtEg5sMgxz0Kg44kXqLStQBYdq2xFQ4X4LE+Pjfn5Phsh+oBBPtNIjRVMP5C+rK2aAcNs
1ewkeJJfjQC93E3StZoQHYfJKz7Qx9XQqvfWaVO2DizZS6+cpOw3k4mhg9VZ+gQ2Dbr1OlEMcWBn
BzJYEOZ2WJZXhfjY11TkYFD3sVKXxdFkmxT2KU2dXa9RP2qvZ0N4av+9t4bp7JKJN7q0v8p15C5o
Ze2nfC7ddSbP/qVl/5B/WA7JsJUWFPkSQ645yBN6l03JubdUOlHtdhG/EpyES0A+TzJMmMqIUVjH
+RvibriHQ+3M3orILzag11UvNzV76zcLWYnjDTSERQBzBtQFjjHuRmv95hho5uyFTVYRHdBZVYwk
ZpcLnWXOGMU0pd1RxsKxI+NofGn6aUMk3b2FUxusKhxg+wL81EYrhm3TqAM0zVZ/1WK/3t6fuq7o
926pxbuwmvznvMfg3HSwz+ohfRA2+SueOiUFo31xlhZMxQ0SZtoT09xlBqoEivbxvr1oZmoLQDmP
m0wE1W1ynOEYV41OZpV4nz5iJpE5p2ZynrAMpQd4JyatvYm2MqJGgcE+enTiBJS9E34MK806hUk9
bJn7fL/np1RCT3+J9+kym/2fZ5qwBVAug2EA2GTLffdM63rgNw79QNvQ79dyJJ+BH/b8Yg4PeWh8
xOBuw/Cdyb0vQDElir2ckrx7XM7nKKpZIjtYZQ8iCgv8pTe40Rgo2F/0nz5gIppizJ9zoV1qtYg+
z1yiq7lPThBy4wNpXus50PDqh71jMovM/GucgTdPMDRA0eNbpalw+9ogZsXijzLbYDjer1UGO+N+
kqPGsrC47mvLRUaHf0v3aLqWkYmOpepwj640oRh3MxHcbdF1dDs2OPx8yoSerLLtWPxy9UTXnHkC
6rppqzY89dIcKxKbrJmxDoOLwkjm0DVR86AZDZez2u/shslaueRJzGH4Sg1v+6C6NQO6mXTgMsFR
Rwvp11JfbHpcX9B3Yk9DImfYYncvVYcbMFbz7hoWERmehAQliTZ0jG4ngQRKT6I3qdi2yrutT4jt
/bP1UHPrHopTEpunzCJI4AGipH1JW8ELyukaNPN9NpJS0+dJPDjcdmVmFmzbeVKjIIQX+RWZVMoJ
Q2diIcL1db8x2g7TyCJp1GkN4VJXcWOOaCuOljwTfAPCOJs/XYZfuK4huKKuFZuZpY6dvIIBtNYf
sAVsYh2gSejm9sWPvjRzWL7kHPE7Zxy4mkDBLLwgv4xbb8qXuprFhAuZlHhuXbjcvrPF2ziQ2VxO
ihGYTe/+2dvQI1fRAECtH104Zssfqy6W8PvPbtlxee787kFTOJqAmSGUE+cPxAXPsN4oZgWS/mvv
0SSG2JMP4K1rQrYdLXxg2gS2vUGoVr472hDTTCsgXDCvI91AE8nr3W1gxiB9B7/ND8NsD/gFW8r1
6Jr4HrMP5lS5gSW6IvTlJxsWiXjVO4G5j/vJOd43temIixtpIv5B5dpXvaRN0r4EmUuYIwtK/SyN
9SMjb19k2lnm03WNtum+mvp7XB39uz+kQ3RQQE9HQXeRIhRLOiU3NeOkxjpJK2MaTeaZwtFL3PZY
L5bMuxXVB6sFBDeBiL3ERv+A16XdxX1XnHiU/npBXgM0NYtgmf6RUOEqbrxuQQtU0JtQeJq9Lz0Y
jRE+qiRlTs4UHSipj09WOCjryh6f7o89c9Rvc2Gmx2QRebOwMM9/3hP8FlR2XFsTFjFlDlu2Y7yX
qTROe4WvxRyWrME5yDTk3XY10jtBPK/WNveIZDxZ69ike+j+WIOw6tL6cWLsCx1KCZUTeyw1Iy0r
/wuFrlRC0djAfvBZNUNIjLS2dabLW4LpQhJnEqXj74wTdazFEn0N22miTnjZrAm1ig8ofLAgxYA9
cBiSa1Gq+QrvaLlTgYBvKE+pVgOj2rehNupzaFOXJ3XrMaxXWkYlCiXi3VeA9mSZyduMxsw+gI7k
v0Xk38u6DAMMNL4lpYC0rL1/By1KQhIMmLM313SwoQY4R/li/b+v5Lcmni4g9AX9IFSUP/i0pSzB
pPEBC/S8ijCab+HQgCNR05f7RKUQ7mpubBI5sZLyRkXlYWZL3IDCPkn3hnyp50s0IOjcb+KQVq+n
PktTz0Tw2tz/Y6Eb5b6vQKiMjelsa9ZhHvleNPoODc+a+ZoHYE8xMy2+kjAFwzJXzpvhp9nfzgK/
vVfL/t9gtuU6BPSs95hFuu0qi2VKwG6FwOv0R1f7ntdhqnhVT+VqpTbBBl9zA9cIK8KYmUv8RNnf
9wocy9d+HwUPhj3+kMPWXrfKoykad8M5AC3Nhx2r5flZtfLi1g7TwSVZ4PWqae2CUjGfs6S9DQiv
h3Cx7ut9ufl16u2QnesOmPz9GVVO6p1QI0+repvQjTs5Gp9e/EnOJ0AZFTRrm289sXHPwAXEkXzk
ul5emroQuykfv8Nrqjeh3p60rmox8udtvPHJ5tHYkc/XlL5AqkqMnQyczVH1VAta7O4HRaaU3UXe
9BYNGFu7g6Pzlzv/fbSBYhUVRcziuGHb6m/XbSyqsaN4wqDjZ4mcN27g/TPRkl/Jl3zir8RKN630
djjLzIPc4MsXw2/MleM39WZCzj4PdlKsXYVj2yCCyzxieLCU0N21+LzlaI/NsfGLR2XM7ZM8l9Pw
t864Li+uhsnPR8RoISPTLx35+5BznnRoJ72dfMCpiL2iHKyTJpJHDanlEwuwWIG0ZkmZQzqI0VQe
O1tv4SgQkly+m2wtu/35rTMWYfjf2z/eOk1bmFG64Ejrvr+Mg96Yl+EcFeSxXqxDq0P/tsmd2UG2
S5ENH3oab3qqBnc2mghYr//ptq45bP3WbR+l85B1Rf2akHY5KotbUq3S/Ey7W3MBq2lekyajwiE7
Rim4dnvquc56174q+TZaVnfhtmdyTJxoRn/+y/DiN+cQvyC6vstBQuBQ5en234NiUikWcZCG8TL2
sbt6hk1HZTE/BE5Y3vBz5dsmN8rbYJX4euL6dYhVCsoBCYfEFV0QVfTSGjQjrYXUgnJ6dwm8IzRF
QX8clvl7adXUsxhmvHWh22wWPt1eBZryMXLUPTb1GdQzMk6TWpCenMgk0MyLVoIYg9xD4MfAIpi1
033HNY90JOea+Yz1E3uZT2SPJ95dwrk/P8JWY1ppM/YMVAOfqKlu8nR41pKQv6aS95QbuT9fKr+t
ry7JIc1ReWhx8FFxX/73nRS9NrppXtneMLTfCFlSEwIq4+BbWHkmkCBwro32OXOw8ql27Q09xbR5
RP8WE0R405MvdqbAjQofsXl0aq3m8JPVm1F3DnWx1H0WkbalOsNeW9Es2PTQOuIv+CaThME9OZim
KpIn8IhSs5o3rbF3cpsvqjCj1I38bTKOJMKVXBxxDOf7goiyR9XADOY/sA8LUWk5qIB8YnozVoD/
lRyuGNW0KHQuE8As9jEytsb3BP/hw5/fwOX9+e+tZnKXmSrDU1Vnz/9uRgMDM1Qy27G9WTOy9Uyl
42rKYf1U2WR5mfvtz//ab/DC5eOC2sL5Ch8Gi9U7yxy4GR2mKU+SO2anS4tvEaED8vKmtfUNc74N
0y2fFPvFcaNHYhoBzc51uoNRpmyZF1U+u0RYnae4ZzedFNkP4ZLJl043pxEv89BM9+/0oDtYAhLI
FBrjw7wk+gFoNZu0crq/3M7Oopj/903kYiFfAwXIYAIio8D/0n1mpolzkxnUdQKGPMrMg8KGg3Hi
Ug8dEo4AQmPd5XSRrkHyuQ9p3wN1YzO1RkD3l0BNv+Mogla9fFto1bDPUptBhlaAz7XHaTebUNfk
twQa21VVVgrrAuBAwFNkOsAma9iQ9J9RVzUnJcWB5DAN9aoB4xAuD/d+ctDnEnCiQSLm7vYtdjIA
NyjGqR5rRI3KfrWwvCGXD85jSD/4ygyot//HTpAEX+7LuMuWxiooyphaxjTyMTRU0ZvGcI6696/a
rCbqTkKFlOJbmMzqrraUaithSnfjBp0NtLUnOKPoRa6AJC+0ajepTvJb+dXU/OWK17TlInv3cWm8
xSqGE9117jLevz4urEWumnSxzw5tGk7zYNbgJhzsDy3tyXH5oVcgZ7WmcXTwlcNyWQhZ8UD5D6fv
4ipTiuwgI8+o6AEHCPBY2xxj1rF7caRz0Yo+GzL9LgBQnTmPraj4eiqBDe7vkC1O6DuaSMuz/DTz
1By9PAgT1IS+2Y8AdvB0RtS9Thpz7dnGaUgtrrJSU2viLPQ/5M8AxpIUiU4EklGqnGcZ+Nu8LMW2
nhrziz062W3p9npthvElchIwoEZNck0dhl1lgG+W53M5Y1Chv23w6WZbhpIxV06H/NWN6jnhCbRz
jcg/Rqb/cicZKEn/AgWx4FoNkv3QOhyGe4jNdzNpPowIH8uPObZ4iboe9nS0fGuOAAPul05tt9/z
hZ8314gY8kifLt8mmnED7GAfwtRuXlnF19Lz1GhBy8EQM7S0uJHyW9u5SrGH1YvpWCbIYoGpHqTo
LC/UHqLwWuoTmtMRtwOkAhBCI/uppcSve+sSzvkHGUXs/MLYyknE/QxK/gLEOKAC1zcJXTbs+Hea
H36NnPStmykNk5PY2Hj786PR+W3vbgICw+jNM9hhLXuPAqPvhk7zWQx8fkTxIXnt+mbuXzXUvCcr
UD3COgkUf3AmEsIT1/Nw6GlhXBHGQZPOXnDv+Y+KTSs2dO1B0UDAtpp78alR6bWkPWZ12x7lV/LF
rH1tJ9nrIm+0A22+2UW+lLb76ys68uiNYW76Qq87+P9DnDrl2WoL8xBI2POYVQ9a1nUHm1LlPYsr
0UE3EvupEqrXsLW7wy1bNbwobUaBEe7+bUuNyyowww/W4pOXLibKiRbaatCT5WCzwlWTj5yZGqB9
zuzvNDf6kpScZHeirqvdfbvRjxrA63mON1ZA9wQ3sLpVLQSitIndzaQXitcJumcKMSm3opseScK5
x8hPyr/s9H8LMbuc9VjYcIKj2tjocf/dg4BFHyGAmWybYsPkcOSyhoY/1cjstmXpiE2UxFTE8KDw
6jmhOCH3+5sxTtg5J7oqgr5uYVGN00cCVNlGcQuxl9/qnCVDto8bi5qHk+HolxAEunxaS/gJGhij
sf9t2QPqZl/mOI22lpGe59wVHoS2Hrl22up11T6EsQ2h027AUAQqVxJR6L+8EWL5Rf/zYLU0wtyq
qcM71nXDXNbJfz1Yk9w2W1MrqZ1tF4QmnnceqJWSnP0w7u8sKtokplVotXQN8QM8mM3k06Ey0Eu/
1IKjPUc2CYZk3mGWdM27oG+ZzrAvaqpvUpGSXPaD2IsqQZ5uNrqLhcy0mgH/hPg3P6D20kKTmMEH
IJB0yulYS8O8SbZyJmbm1mZUcT0Pkf8wCAc+V6m6Ox0WW5uC7rZ6IDh9qrl7iFtMPDuf4sS43AQT
nJek1dWbnT327J+fmrDbU49hX4eMmLCig7XynzCYlZdGhF+bwOUyHXVrG+LQbQcXqnqZW17eAj1e
9uaoGpNX2j1i1BKLZUdznlOwc6KoLr3S1WffV77mC182qTCLShexMmTdaQgyWDMYe5M4Z9S6AFBq
Ik3wc+3i1ihrR/M/R1UgroxHxF/khd9QB0Aj0GGYNaqcaQnrv/t8w9afsH1HCJ4FVWrY+gAS0TQD
QWMZSblKQ9NaEHwLrbjzptmsjljsAA/oab7L+3AT10W57lOhHXG3d0eMV7WTAD10nFd2ahVZGBfS
SzoorzDai1OSCOcTH8u6iPUIBFc3raE5bIegmD5ThdFuRqI/hwY3DI7mRQovNXybie0cEiTmDVUn
3VpuDHXwMp6OTIfGzASlS+vvo2EShKO9N678Fxwc7Vmnceb+LQdC/S8ilnhvjuGdE1guDErrNcC0
77MNdpm5bcgz3RNqGz2XmV97ehPmN2Rd5RQ72lfyS8oWbECC61rQplLMJzOaov3YOx9roy2RMJ3i
hDGNdcwY9X3V5O7VwVgNGKx5cLEYsRJOJzkatwJKNltxsyuR3crKgM6XKnTP+CGkDyxUe/pzskui
JzRvDhGMzip5CKehZT9kkS5F7BoKX/lcGOE3sw6CPQNaUmNiyYQ76c8Axf6YOkClDS26JuOgv+ip
X3mKIM7aFuWj7SfPqMjdhuUzPMyWPVx0GL+01JpfhiH/zKCqvTlZiX06ywZunMjmzoDDe+rLwvYE
dx7aYm6slpnBqVDdrxOnWNixibJhSycguPnBtRwLKnKWr3SycRuOv53XlT0oh8qnTqWvj3NPtz3K
9iZYzvNGVj3/ecW2flN4LNoiTA40ZKLwm74n/BiN64DjpdQk0mdndSdIUsAcrePB3OBKUNe6XZlv
09xaHK/MblOFTX+ylNZ6TooJGK8WPQxGaD1zo89rhxMB6eDc9ai3pT13CSuGPdm21phIOy1RRoCW
n4SYxpv8wyY4gpiNP8TmTPF6OCPnKPgbktAgxSJrFUYKddWPafZDKpkdfVckOTp1o+k9tRuuvdjx
aPhidwSZ1gynnYhpdh4KenZjBwyX6Y7ORyvTTmxk+auGc8OFHLFJuRYGuhwMP+Nz3lc7khPdj8KZ
X8qZyP6f3+XfT/gIH5ZtI6DprLAcHf+7qCgTR3kDF8ovHQ3sbkX7InRAf25Y3b5YbY57dnmJcK5C
FccmQOCrX0H5Ps5RHR1DHAMrOhdGur0GAnSaZWwMjRn0MFPThEMk2sJ+RJK0TOYbbZZS09DMhDiw
I/rjJbFjrLUoy5fQcA+LCQcnuK2+ujX8shiFn41awSovqIpgoYOYOs8fHJamq19MV/zY4dccSh4P
/wk9bZ7XRmO5JNcCfMhBqJ2t4I3GluChoyLjLxE1fRGS/rsik1dHOF8O3TgS7GXT+a8VWUX8npQO
/3JScYCQCe26qXP85OjhhUsjrT4EznYanekQNQk8gqzmUlY7bWdNDJsyG9sx9SL7YcypxxLGaaSf
/BhNKnuPLMkeuwbaWs+Gxl3eWorS9L/51X47rfHjU3XARJbMIarBu7CTm8WEOSPY5NJrYznDgB1M
La596USrKc39D+1gpXC/OOzM6jhsKhXhJRib6VxnqsPaEBHcbAXNI6pe7YVSYQJvKu2iuXm/Ecb+
z9er/ts+np9XOMDu4aIRKXv/89YxlK15xDOU5YzLohY/C7vwYdSVq/xmHDL7Vk8tfLkc+aKtpo3a
CPyfUcICtPRrd5mxK1w/4dkZ+kf5IlQjPYYE2eVRyYoycu39ZG+UKLe36RTFoJp87S+6hv7bqsWv
4jKCZ5OJ19p8f+u5vlE6wGMaj6LOR4fd0KpaxspGr3+hOvImovLo+z3BZqotObqpw2ugMYqLgzj7
hnIKLCujwbQivtDhcYkTl17AFo1VencUW7tg0f+bMXzRT3/Tj5m22Xii6Kx0nd/zcXo22UOCmODd
z+49LmOAyQHLoz+sNKpJVro+R28hfeAZnRUsGSH2ueVw36fua2x4wmKVptMGi4yISG9WQbSitVPZ
S8k+dtPRu8dyOQV/0kSwl8pA1rpfSyuPH02Ts04zN+XL2DHb9IuEJnsr/qGOfrtPCNFuh674liMM
UwOWfDMKInBUC3BthvGjVffXOVLDr05Gj/XQJUewES8OA5u1ZgbRc7tucMRvESXCR73oFG8M9fIN
731AOoaxr1UvRQegfFjGlYxWuCZwToWVnuCuuw9mhaZE+hFXXP8lYXzxCm13eOgd9aVzgketL8rX
0qz0VRzm7TH1HcxMTrkaosy6d4tYghklG1qq9fT+VeZeQDglnqhB6gNUkaA7qJXmDa0DLj0jF7tI
yjOLvngyU8opp6x8Bpf3EFQd+dOoINOyoJmKgfQi8qqXcjDdsOfJXzJLU050ztJOBeXW6wo/wwHB
9k8xCWe4DheV7dMNpFWhOOY6hfS524nVNCGurjt0M3WEMmFmLej0NrWeR0cJiUQAXc4XnlDAG/cg
6kDblEpY7UTCWM/oHX3duYH1QsrJWkWRW3z2bfE863bz06ATtdlTle181fjNvJSc5TIyq/bEWRqE
Xc6xriSiTLp4YGSO9zXNH2Q+OjcJlmKAgPShY38tyrCExQDueF8lpDPjVttUSmZQpuKotxGHGal1
ylAd+H1llI1na2bmPprfqpkLfxWaYBYXIhUia38uUN33c9vBQWjI0jMisEvnqhHXJ9CoNkdNMqWX
b3mTl0Y7sBLLWy7/xtDSltUq0dF1quo5j5oXiX92yBGvyyYHxt84lRdrDlVi46Ttkcp4DiwO1zoW
wypMxQ93GVLLubR84Zz9BR7sadCRs2RBQpJyAxUOhJtcSy5O1PJbO4sJmFai+7nQLk30J8ZN5K1w
2PzzkijhCyPshuZpmMb3NCIsfHF2VbxUd2p37QPGlgaCPBbIO+Ywbcy0sRliw4LNMeFsynaIn5zJ
PcXJUL5Fiq1v4OOKWzibNyWENhEvDF2hpavJ7wf6WpvIum/flJKaydwxbmZBzE5O3qy27nemWcaw
qSzlK25r9uHS5x/r9YcZD/ijdPO6YkQd9XP/nKQzTdCZBbq7sG+ym2HMjAe39U840jFmLHWyIQXR
ntEVOkma6NlHgXzTxgGUpo2FbEkR2God3GSuluACq61TTHutihXio2G1jTQrezDzJt6zKBBhHWAo
NlOT3Bhtw+mlllEBm/TBrrqbbMSpMuo5k2k2sI+04wNBe/tqOah67VyByYwDCrO6sviQqSVo0KT6
FFdduC4qpQFoDWY4xM/3q9UiTaZwBzIiPsfjTHwaMwXTku9KEhvPPgA3PBghyf7pMAvatC1D+c55
x/lIA0PgIZEoJzBJGUpprOzSkVgftUbJU1JWwWly2xd5RP7HCJEyTQEI3kGT7DvmlJ/g+teru+SA
Xo0FAhFUKquyek5+lWBvshzOFH1UL43CXBYZfer+1koqQlDB0F91CjipUKTlhYno59qINcBzeME7
6v6QWAflg88fDo3jHvPZJYqoVRpuGEM9V371fEexxGheB/K3p2lhGU8p4a+ot1ssWUp0akX2qYiT
7lh1ibEajLZ7xVjwzahdphKRH/xCdQBvB0dMkWAxnCfRsU8Pg5Oy2JGCstnmQT68KCbXJBUbCoVj
Kj2edRJ8By5Q7dtMzGTzUzjni5rQxYHmNaYFeHtuwq0cb3EJdJtEhcckh4S0jx3MQSs3Rp19HkzF
91TMQhf02e42togzpZMdnblxXtQy+jlOAsjm2JW0G1IantvxsO0RbDwCo8Ybnot8taj7Z58NGS32
i/0h3raB8qrd8RlEOL/1MBOoM694uJYWLVajLoikBdcYkXevDNQgkHyqN1FNU42IjR9mksAjyXlw
BdRle7JjhjFZsJc0Aqad1GvzL9hCoHwillxSI42PCkUmumHFjxlhihJ7/+nO1iME/A0nLcTNhck+
8BGdoMiQMHDb4KoGM32HvjjYjW5/F2P/NsY6dw6b8xkX5mNEeIETHeO7jrHZUUmH4BgM2dudiwAy
GHsNAqQ07qZYXXmLdDPAHZdk32b0fNV3ydOZ7rO25JwNpThnwI3yZh4uHKraa627Tz3qnfznIyRd
paLq+X5lw1a8yodPYkwBlBPTk4+YIdR+5phViRRh22FEwMeOmVrzgLl98NXOfIndn5ZCG6/kJioR
juuWIZknyik8I5wWSGOAYpZHa45E45u3YYCFTb/ItiIkGwoj8dLiJbdbcRIi8LK5PKuFPm6HMfrG
tISxnD5fNYhnex8whUOo7qDpFNfGtbMxsWSvS7GYsmumJ8w5EKphizU/uwQH/qzUn4a0WiVubOKn
VEkziHZCw5l/zCo/8WzCvLFQaVpVx4GaAJ1tsGXS0s2ONKQaaszPlYsk2GiOtpmyZRc6cJqbDPBx
Ov4a9FENRaXSwvUIkGod9AXFRSQ+I+sC3XlXdkOMvMFYLWxCMHlDEOwqzaZGOyhOMdEB2qcHzDzK
wbcdzzD9D3NfDSvI0u5K+V4n2AMZdITbMepXUDi+pFlxy4fsh9JBdqm/BHbwkEc4/7txT4X8USnN
G4yzSqm+2IA71XL4UTo5++XkgTbzk+vsSLAeOrrcXH84dXb4YorJ2gxz+3VOkLmymY2W3qYvWT57
fq6lREvLfpVXcDK1DJcHmAOeb/S88ifVkw0XyLV3oNfPSsAh1CdHpVrhyNhmlXd0wRSjw3IwXEeN
jhunppaiTs3VaH/3Gd57revDAFpY5mJe6HdFSh6igXKRTtvJ4VBFff3KbKwjalawdkaG6sKk8LM3
AQ1kufocZl7WmcFGBxG0gx32fWz0A9BHUpez1T+l6fyocZgv7fDMJO6TktOqmQe72E5Q9MgbhVw0
c9LOPH27h5D+NmVUP4x9cRtBp1MncHB7d522JcfAogJv2J2jZHox2uQQqNrRTpxPk1FhgeD3933G
r9NydGTjhpTk/qDCxuNZxUyiY22KDZq96pz/VZt+psJ++TQVXONNAqaTd8yfdfhPXh3ilqsqc98P
+dvIrzkp7tlRq+8zVQouYd8VBDCVcX74odKKamuayX6GD+UZUxNgJ3X4WKgxUNNu8FqnvCjF9GgL
/S022msVB+LFCrMvNYb+9dQC4nKRQ1a4zMma9I/M9jb4FVCHqFFui4Na5OthyafbxNVrYw4Y0XKW
EEwFypT4RGYm5/LBMMtnxweO3rGczKH7YhZ9vTog9E2gda4xvqhL1nLyNNK0BtsDlB/M5a7VzRBn
Ah30BHO+CCrEWnOo1qHudysUjcADLMzjdnB/9p0NVrzj6hu0xz7Xv9NT95Z2R9d60kkTE5RlG11S
p8BIkGQCxm3AtAqxB7hOzdLdUl6GPtNXPZNJYIN0jehqmWy0qC73TdCeQ0WZdoWifu5lys/FoACy
i6cZxMnyyhSTW6n8QA3i/7F1XsttK9sW/SJUIYdX5hwkKlgvKEm2kUOjkb/+DsD7HO86dV9gAoRo
iSQa3WvNOea9yeNvXbP0ZavJchEPx0QhVoRBAcVMSEKoYM7SN+1LKYN0aen2VxyrRDmoRxScAriq
cQAl02WACkf68XHDG5oRaS/s8uqYDZ//gLAOF+kN2OxT4Ok/yD5LFmNsnX0t8PkqEDwo8bX6zUWm
APvdZIg2auIsc5tOROf3R9/RwZh4vbrxwmhYa91IU7ftXkhpUsGIRL+iUEFkbS+00t9j+NjXdPDB
ICU1jo7y1Y4HIPcWiSdBYiMU0DAnw/sph1PXq+GisoROKSE+heh2pu9CRY6yE16yYZ1j/C8rqHy6
SL4cEb+1ZbbRXLJyNKAT67SIb0k6hLvGLh9GEgF47581/tz10Excr0ghNYDAKUU1+INDwhstZVeJ
+LcVeu/g91BDUs/GGLDyMG+uUhOIlQ05tcBTDJDtd42XbRnAjcMHIrytF5fP/Dtuk7EIJ8n1YyQg
JLXobCJZXo4hsFKoSafMSgXks42g67NKmbEwi8Dv4mfjftQJjwb5BBurOLiFBprH8NHIu16/CdJn
lZ51qFfhoeZc1UoHBnTHxcg0nFoUbVQuodEYg7hYlrsujRbMv4EoRYTlSzEW6yLLO4xo4Ks861s3
E31tRQQFYhpTDtq3qABb1pYT733NcpYNy/iF4YPnMgXlJqOyHorqMR1nAbUr/HSVKwfVJn8PMxQ8
GOABhd9lfIEj4zwa0Zs9YPllBprvWjtqto3Q+hUi1fBQPRIrfcARz19sZXjEISMLgPVo2TMhMmqr
3XLj31ta8i29bjinQ/fLI5l4VRMasow0TmzpTZmUTvmq5Pa6s+zVgG3oAEwdyXjdjksKrw0YGngv
LFWWcQwNwg1ZLDg2thHe9WLh6hFWWy3C5pr73HMMsdS9ZOD/L3HQ8cdktAhW4CGQiXs4RmH0rpUY
8LcpfiM2zMjSSFHWNWh3+Kim9oezKPzWPAx8Kgs1LnYIUB3Q/trSgxAxrdqRmak11q82RYfVlFC7
fXOH4QZ8MABAohfVLQaV9AgMbeVpidxlNpxkHxCZK5PyjIT5rIzqV6hSiU2LYkmp6LdlBd+jpywH
s3l0Qj1ZSkbIXH+26vBlSJ2lm/dPmdQfVO8Z/MxwC4UQXJ6ePcENSdFt41jsTGPP6mxYxl2qf+pI
sl09Vl46m0EY9vRBd/38IHXyN2ybzsqYWx/RUGfrkCL9Rk+Cu+zN4A1vP7UQOkGejaLfLsRHxi+z
8S3jiw7xuuLXx7Bjlguiv9GaDJTTwhO9r6+wJtos6Z8bH8FqW/blKh9aLrj+nWVjcRJ5yDuPRR6z
24VZhbMaMtJC0KQtMlNTllgZCEpOSlbC+Xs35u5T27bxodLMmJJISJoyf82FDPf4koChXY0qVwWj
o3f2Sjc8tCLEa8TeSNWxjaNu34Sxs1P52gYsvwFbMhuxc03f+V0L+Y/31HMYgFjvrLHH5HslitIj
mWVDBqLVdeQ5922i7hjqyeZSV5hwiS4rta82csWqcdKt1pEAVzfIPhuysWsr/aq97uipJW7E0Nmg
q9NF8T3GSQCRr0sWpjclVykTEg/jWZ+ouyHodl2WRyvgTDvTy0lZsVgLaZkVbZBCy3MVyoc1EZwB
RkTbPFf0jTHtjmO5JsFpGfql9cLSTzubdci6zIjtl6YexLly8ZrMz1aWDM5WgD/ZtnXrJSFLldWe
YRwC1+5BjlXWp637h8BvxauCXnmH3yLaBmRxvleVsqQ6bH1SDGZYg15+8kY1vPfMexbV9ERuBb/z
NBuezAQQVWTmyXo+PjY36oE9hAOAMDZ6NOqy/S+XUItj5ys1NTLbXFopQs4Ure7RIDKVG6Lv9avY
LtyViai4R7P0Am9V3mwhX8Fttm91VOb7xMPJF45l+2a6FREQ3F32xfRsJsVz1SnODR+S+ZASdeB0
eCTi5aQ73LPmHyKQpUHgwdx+wKRBwE8X3tsxqy6xqqzgcoR3AG/hfT4+xp+KPlIC/e8R6IpXt26S
k6f7CZUBV2MYKDMyndBBLEIjGO/zxq7T33hhevj38p9Dui6uzhiOpz8nTMcjBLPumDqXv4cUJJtR
XRwVKEPMgpsfJOUYS+Jji50+pvXeVp2KX38gVZN8Alb3GgJXNf/SbczF0HCjc+u6+XWIJ8I8g9dX
7gTku2fNq1oDr07b2oTo4o+vGn20+QSlb5JlnZGZbiTKOROqimyALlrbqvIWtsq4VPTA+Sg8a0tI
YrMdikxlFQAFvulG6zzCX3pDNACgOnuDVoAxUpo0O7xUfXNk32wp8njwV9UeGq1Gu9jyyQcY63LD
KqZm/YiqwsozF3J9Uj88aRu3QE23ja92Z77hJJwawzH0PPWD0dCg3lfZB/pm2kP3kJtMx/WCCsMY
9+kx77Ts4dXKlZeWLNJpH2e+zJZ9GY0/xrh6yCKIKEJ7m5hGWbCIxoGLPEg+g6E1F2bp1nTai2Rd
6xVwV7drSeRr8TIyy+8m5JGhULeJGSMpY2T1GZSPslEcYtVcKw02cRN3uLewpMGHrPYJBdeTmZd8
r7NR/JSxvRh1Q/mt185FqPpwqlUErH5HpaVO/YraDXy/VKu9Z6uym5UmsLaWpqltHY8EyahSKEuq
TYna2+32XWE5pzTs+02hudHdUnp90diVfu1Dr7kERiMWaFLy9z5F3VO0g7Ut6rJ4bzTxbOnyo2qa
Xek02mNUNWWRiiE5mHJ6T+uchMLKyTbzs1HmbkysC5Qn8O2GXtus3Db0nrnF98uA5sqrpWLeGkmN
2slh9JY+pJWt3VA1b0S5GWjSv7G6E079VUnhTEOocYyYS95wo2ImnJ6AJ0u0sGa9sF6zVnkw3nSU
TNtWa92XNqluPK99JUrXLhQRVfeKIvWBgk6/ziur/sg1xILTGRTDnGWCOuTcKbZJ6NA4bpJXP6iz
+zDYkkwdLFQmhS5o7Sz9yGRJ9CC4FwiwbwoK9nM2AmaRmnKTSe3TiCxezd42rvVmiLMqZE0Zl7vR
rB56l3nDpbGCdFMCxMbk5SrbzGKoAjx0Ak2rMFVwNf4Sdn01JNKrm/IuFVpg2zwZ3+cncjhPw2AQ
SEg47EmZNmZtKcd5U/Olk4vcdae5ZdaulKEOd8jnX7qJdJU7+T8bZWJe4Sz1sBpoSXIwMJfPp8xE
rL/nzceaOjsS75G9Vqi5SXYaiffwPyXYCdS5GJH1waTaHSGKywt6Q54q9jDk9J+1kT+1uSq+3LH4
qbhWdRkIVlkl/rCqzFJhJkGZg29te+q2LPigDU+Po8JuuY9ND8s4DejWBwMRljmY2/mgYRjUlZGb
trGDeKlTbfigJajQ+WGFQuAUmh+WAAIfNkirCkfcnLQTN7eeqE969VtMh0bPwttZJsbT4OrhcT5j
Ppf8gGQL+CJcwqJVynVRsywF+Xpp49pd8EXSVwUux02jmfqh5I566QuZr0qtCj/Qbe90Jiu/jMJ+
o2ravVJWofeBHuSUqpBMzVZHxkTw3Lvijdf5VACSl7xM6/ex4XtuR1Z1RlnrrAyjZzVpUS3MQJ68
57x0wg3puyffFOOV5xFWBywvqcm7ln0cPMqALtl8ColPp9SJjDfCq901fUGa2lmrXoeyksvphXCj
+q8YQo6qdMyXFgnZPoFkvaljJ/8sT65l1J+pFUYbn5yVveyo5rZhfiYSqv7s89xYGqNLvLICG8uS
KgJichxom/CuEGI4LB2z7tcJZLb1IAve4GnTUAhOkMFeQbEYT5Fw+l3w6atRSwIwX5pcKsWD2nTx
qA1S0jzred7pJVwUUmQ/3FIT+wHNOKSuOAI8VKAGmR/OG1QM0RHKw8LqbXozgZae503t+v88mndx
T2zN3EsOaWkjkMIHwH3NoI8RI7pYdGbevrCI8JZFINAp5Um+JNDIYI6hwOJmCv2Dy6ZYBINrXJVp
rQOc9E5XoV9QtiONluLJQdUKlrBdnd4csWahygVS005FDpnKfSCldps3XexbLHD7GGV1ohMUkkbh
KRfUzVoCN0zL+xwzSz3MGzqnVHymjWH1AGPmg7Xj9hurDp7/njI/ms+bfwK6yH9Onvf/5+l5d940
1BHXpU5UWivG4sbyWZyDOtoU0i9uftfHHutYiDkigDCYTQfnZ4SHuE+zmtO8Nx+ffx6ewrCw9SjE
NsjLxQSd3uyGolUaVS/zob8/kMYgcEVNNs18TDH656xE2cRdkDdcrW5jQeE5C421SnDDHnINGOig
fckiiv9t3/5sEke8m42JKKjctIbnvZQ1UR4lMx/c48MlEKqxgjc+kAFs/KxaCe7QHTBGJxMn3hJo
Lc2vbqxSRnZfP6ZJ6j/3nTQ2RTflXU+em9RsuaVLeIYsZbw6qp6F0MUzq4+GcllPy2PajUb/yQOH
simrCVzj5+2zjSAq9GmCwt/SVokJO6JqlBMRwj+7QD/qfhF/ezRBF7mFS52o0GInofOCQoyqHY6Z
+KkcCUXrWD+/wH36EWFucPrKfzdJ69jWvt9so2LMfvRRDpwlST9r7MVr0jwCZJ4q67ZMD1/8oruo
dKU/HR1MABkSLPaI9rkp+Sj4NcdPPGPacyL1p7oamK/WJGzXyYcWC/sj8rWCZEro6WWBeUMZlPZh
9WG2UQ2EHXOg2igs/1CBM5pYPeqqSrl5tiqMFDUdf+KGL4/zXqKSiWtRdrcng+Z8CD30uJGFuIqW
igHVsuLeDXZ+JwFV27hdZSzDCcGUe9lejShDRwYA2roIp2bg9JA6G7xfU4Bc8tyfzZAH341Tvlf0
uB8pa6bdoDnOFlJQ+gK36GU+wZ3iEqKuKJ4HrpM9HKhgO5SK9upm3rnv9eA7rmy5oGzk3gOdtJS2
GvJNEBbMfwwqSNN/YieCr7e1cSXlgiq17NsgdfiVBvIHpfOLO8z5dCnTOHlxBLhp2ALHeRPqBuyG
Ov2R9z2Bav20mKmo8cFySRXQ8gjy1o6YcGA6gQ8yGl64ryXPXiqBH2NS1PKBKEf9gZ+ym67PnMt/
aPZGOA37Cbcl2QvlZQg7vg1xEP1sUNsN+ohA0kVaEGr6Nivb7KUroEd5lMgSAtSoR7FuNLxv0ue4
TUkImdK0jzBpfKYMGaTvsf4R2uHIMBmqm8gz5I9EUw4jRpFH7ZbpubBHvrvTcVakzx5qBCAv5TXL
g382PRLIRZQO3gbMAvGQtdJA4K+H67xBzYtTHHj+mnvsXiJGf4pBsTyJ4iaZB8AhTT9aYXn3zjGI
Ssuc34lee/d5Q4O82+AGj1d/j5H4eIBn+sBRSgeosGnz232z94l5JxmWBZ6OUsFJcmfj0elX9D67
hbXHN6pUHhQmtpVqkjBhmGLJqnTYWVXzXkk1vIQpYbdwoZkHGFlybmtW/W34zS1DUk4d5GV+pE2P
og4QiuX22irolafAqfuLV8f9xadlcZl3o7apKFcUbymovAUete5q0RO4yoykapvMk9XQtimfB7vz
sb5SfmuejZ+TkpaV4yOZYZZOL60zitKDtIR/z4zK3tNZNZd8DYmiUtzmXBBeCpOq8ib8abkPRnKF
BwAoQFa45ytOF5/UpqGHRbYDpeqQ7K+SdaqixwYzvTG+l3lhrTqz/vaSILtUQ/8rjePoheIYa6C8
Rss6ii+N4KUloLiyarRL6VvPzLRdXr0YfWr9lomZKCBgOiSkaQU9Il+qvmmu0r7BHJMqOzim+bkp
u39vKjF+tCE1QU3DIaeYwiEfwdUXcggw+aSGhaJ6fjiMvnsinbhsVJ4gAOmZfCXryC9/lJnCp9Va
/ZOadKTyqe5vtMd5Bgod12vTVuM2D82CMh6xwjUFvloUNIUoApHmykYxSnKGGiYKJs321fzEfKxm
Icq7PD09n1gHKiSJed83UvzclB7uiHD6XRnk+lknupM+pNHzve/183zMBmL3z6PpWJdKbyEz01iD
GDIZX6aDf88pWMuplaYe/r7An1eZTiMIoz9oGc2Yvz86PztvkoGEeq+Favw/P/v3BWjcdgu/jxqy
dPit/r/z9M5bVj7IhT8/NZ2mwkRAHA9uE/Xz8OdvQZPVLQBp90tLSG9jSmGea2ShW2Y3VytQukNG
u2TMLkpnHB0fsVXA0nenGb69zvumI/LNrPeVTjGfNhaCwNFODn0gyfCTBQBkUNHjOEUMFIw1vuLA
bk2qVxZVTlhQ3xwhDZXijlHxq/GUt9aMkDLEqdVSfIv9TdW07cUhXNTE/n0Yfc3XgEBgMdStLNpy
MQwsoq1hnfm/WjiXV5U4ufu8MSE31aIRJ1tYNHfC1aAH7RMNuPwU6t5r5arNk+fU3dnwauB03bfV
xx8KGKIdpnXtllTESZqA07TMsI9OY3bbHoMiQKQTY1303jSle9AzM165QyLWpjdGk6trRaYbUore
OkhZVGtGO2Op6TK9Tkj8qgRNVdStw//X3qtKiCVJEjqz8Ma+ZHnz8AmmbxrNfE3Hls+pqrU3J36J
yTdDTIk4CdNUaSTjnoU9HpGBcEWNEqmpDqt6DIoN6q2l0yOfwsQtFw4ufd0knitDDJ8ZQ/uEqZwE
1pQ6SaK7ysPBFbJNG1OuPFEGSCUL84CuxmatzLNlVQChFfl7NO1VCfEoqRes5+eayEWeB7WHOkJf
pAtpjL90w4DeN+/q8zZh5D3Mm3/tQ+pksJ+eabGFHv7u2k7skAA9PeObfbYyCFlYtpgUnsiwCZ9K
kz+oiOSNxIXwKR3T/sTy9s9z81n4VkeXrHIfvdufTeDrzcpvQsC6/z02P8Ki1Z3yqvvXca8BHObM
G8Wvad/qFS2I/7xS1AcZMzMLhoVOp9AvA3EPWpQnUZdrZDKpxTF/M8imWs/fvFaI6N51JGhk/RWN
kv8ZyrfRMFvmIZTPR8OxVlZPc5vsnGJNDYQWJrRtTLDlU0RVdD/08S/DIeCAAOS7T+zFPe4DiC12
uvGZZC0COQx3WnsDdcsm3IISTBZZN2ylW+ZwnbkmIWWTeWK07i0bIvdcliQDNlV2FEV+HQGLnZyo
AmgR90hpDTx1TlHU6Wo+qA7qP0/baYytVwlDC1OLD3eYH/m7mV8GmHVM+sJDRclPRhU5eNzxtoPe
RFu3DMcfCA5YjzrUMmyQ5lUQuug8OB7HNH0VH+a0YUYoECEHn2IE82OgvWTEAm4hu3APw8pQ62my
CATdX70b2oVapsC+WhoTXi7Gg0OTb1k0t0bP9fWgUckuAm146ynGYcHqDJpQ+QC0Y0uYmvOqO4iZ
B6yBJONyFmx+ewuFABbZtBvB7cP723ZHPsUvLdHlxvMV+ar0FB9rIEp13p/lV2+o/TtwmeBodSC0
M0ez32vbAKaB9uQEf9h8mcAlkPXqHRWTcos419v5XtwvCkTfIb0sV+66wkFhkrQTyAo7al5rNCCm
TSaCNbil4OhXyj+H3E4j4Co/eVZWqotuhPArxu65RvWxb8CgIf3yvJzevxFjsGBtjUCDc/5uUpFU
62SCFJaW0A6OrxKF4M1bFQIf4/t0eF5wzhtLY4qZ+FihPSOoYKt1ZGonjf4W6HDGoghDgqnH1Rsd
rvkw8a3MGcjRiqbwmMhW7A0xG+ippl0kmsl1TpCx6JbShpC3/zmeZyZMxX+fnqA4oVxaHfI4HY/o
csfj/MgbwpoVUIrWaciOPkknf453sdEfwd+WkfJFORKLshH8Itr3C3Y8apssebVbAizC0jXWcRz7
3Djine428ZtMu/dYQix1y7E+Mw7WBH3yxs+PVLvoqSv3lBRm4FNf48gLAhpzhnKo9QjSUEOcHGAi
/KkdA7/J/IgaH+ApEbl0YgOPY2ERolvmk4tDNT1qmYqlb344xvYFeHnGcLEbmHpQ2iyAB+Myx8XB
SN6W7VG1GcQY6vdSmfiGtp1e9arjImK1Q3L9px9pzTr15KPvMPBhuaC7T1n8kNnZhgmdto/CoD+1
atmf5kfzpp92/xwrOtKzfaJ8YHNQFCrq2Duxtv9nY6S1d0qhKNJKTTeiFac0g1ky+VBs38HBKeCl
oZnfF6L/HU978/E8IxJAw+Hlx9xaB8LJMs84q87orZsGw2khCn/HzJd0wozOgJpU3YEIMZDV/cLQ
8/GWl83vme3Xm7zJRjV6pNgPDzFk7hH2yA+mgibgS9b6n5hikn1s6e9d1Kcny6qhOeoDXyev3Weo
64WqqPsqjbZJAdKQEvqh0Gz3UJr+G2kv8ExcQ1tH0qX33NkFHpuGBrxXQ57Fn6IhZV9M6c+5SbOy
qnJ0HhEUXIXQrn3o/Iy14Dms1H6fKVT6Yn3YOfqiiCO5ikMtWlqN/tW18XMXu0QpRPifpbI3JDw0
s1RPfC92VaFfMpd7W3aBoDRJevgqtmqFJIeI7M1oY+PRCEcdjfEqNGWK1ukvShZDgfM9fTnYuoZk
76tgHoiH7l7naXsEO13EsKE7XLoko4crPWGCkLv7Iankqi8eXUnW12hLTN1W8Cupinofx2TaEKwu
F3UAuxQe3aIhdmIRu/mnV4nVgAp/4HqKAydbhKH9UIPeWTdBt21Aa6xSnVzYrPP2YcddWyH8cxkw
IR4Sas8dTRS3d19Tq5BLNctuoOTJyYqkvTSiOFpJZkfQV8knJZHmNMbg6zw35pboe0ciUijxaRCU
qFFcRUFWuhflZxkb1kIvXslL7TY6xNUsp/gaZ1G+sktIk0lJ670CQh7ZwZLwv6cCnfKKDX+jZRz6
vsXlPAT2GnaB9ZonL6461cBRcZ9ByjX3PmiIyzbXiUFOhYu5H/zFuyvr/K2k68hMLUto7bMLuOip
Rht/Dn/iMtf3aJPI0jT3GBuee0zlkHvXkfCat1hiv6HtucwyRJGZo/b0i9Wz5eXBvsQqbJBFbo8U
DPpcZ6pcBfUuCB17EUumrlC/m5hmujdKgGiqq9NYQOGaUpoZclKwPAeHZNbA6IYlsEw7k2iyHKkr
tqCnNGpOakz1v62yVS1Y1rtKd29q+WIEhViKpCdVJKEXQMcLLSutiCMYteVAMmoWyfQgQvOnEyQN
Ki8gLCAWFNZ09RYKoJ40vyiB73tA00GvnvPC/63SpFkUtP+3td2vpUZVhzyOJRHeyToiqgU5X6It
EUvjeUb4TmiTwBnQUbPoUH2XBTJ81RwedW9UR8pXCxOrj81kFhN/ma9i0PpMgrvXKvQUYArxDpSK
cokNKm/WYkoUFA4eK4kDrHG5IUeKRIXaKjHy4uBeuZ6yMZAPErzEHakxWtyhNe0w15VrZA3FE79H
5D0Xg2cvS9EOqzZiPeS4aMJiudODsboONrkhJBT3tBn2WuvBzzDDZ8pk9H7NTREihQHUcBwUupCk
06SL2Kw/GuZ3Rh9f7NG2jorHSIVo75TnFpDpDl1KiSLQtyDBK5TOfKn4KyaCD5a/F98aoOJ1TXNq
VDEc/MhbyiJnBQ7L64R1hQic2NsDhfrslQk50U8JWYgc44iVPlHRpHP7Tb5JVafdWqb2ldNcOXsd
f9BIYuomgZHxYGYbqci4vI2k0bMIhVSO8BouI4PxNaIN6KcLr6GaWitpcU/jKr/SBVxioF3nNCKu
aYE3R6tG5QyhcpGXtUcJpbFWbs0Mr6r1kfj4+JN2YX22RC83pjJRNcLhpbap6hhZPK76Z4OvxSTY
HE5RVoynPg4BoP7dnx+1Y6KsEsquf57oFPTLtRELYrBqbVVFKhnWo9xrRrSVVTXC48B9XUttoSG8
vfgMFSeXwFqbUtdBaWwsUp651Sjh7DPEAuhuF1mfQKJUaIfqgfYY0CmXjRstGOMhmJgUH2DoZamz
9xOV9jz3+vXAzWiheQJrFI1Vopk2ReRNDRobsRLGBels3LbzDiZw+9lRkFfut5B4B+3IDRd+mYAQ
C/tVWvoKY4DvY2QfEGF0U30sEXStKkiyPjmoVR7noN2r6ubpqbHyJ4iGAs6a5PH0ViByQk4h5WXU
xmsVVdYiAKhHCKVinnSXdDgloMxbhXsZMQaqthf9YHjfGmOFjUfjUjfEe6tyfdCnQpje0ClDx701
w3oH9LE8py1OW1IvMWohy5IZV7IQkFR9R6uufizPA2ftkknbkaUR0GF4KCXj/kgdHGm6JEYKb5Ym
U48hMmDwRRmZmgS5A/eCdWe9S7SDaGuaAjQYMp+GDsKfWk0/tu26EqwRhFqLk4Wp4KSr/jemKXQS
RsBaLTQfoZX2W1pJKEC5m9LXsxlMGEMS5NsK86AREVCdHZReu2Di17ctevRMyb81bNQb2G6AlgN0
oNTJEfrC4cOkeii8j5JW44YKBW9ZqqOzZbl0aJTyp+9nDmsSr6a75XmX0cp/NVp3Hijs36nWI+JE
3LRoiGhcZX6fftS19eSKId5ZjctHY1TGE4Natcx9Ld2FpKncDdZtgWffIqu8m2EF+dzXFegAyHgA
xFBvVwn2GyRp4dOeXXXiWveRg2SEq6AKSKhqFYkuPHRQLwns144DZ7sOWA6l4Vbow7UpUuM8b6qq
Nc5KVZbLRvOyNdahf56wabXRE5hOHMxy4zvMcueT//7s/MgQFFJjg+Ct/+9HQxgQCNfzApOlZYC1
QTL+50Xn13Ja/SJsgKzzD//rv+Tq1w+Ra6+kCH5Fed6tmTCsA8JqP4FKJAsdgcZ77UG8lcAdJmOn
u+z1znzC4BittdDMbnqr15tmVKmvBIAEwWtOsiz5giS+P6rqggAg/DyD89ZFjst4l1HTGdSFn9Pr
wydxQQ/E5EMLq2vIZVCbangQZoY1Ok2zH1kOYdtCg3jURUwBC3ylTDeaFY7Pg5pSnak76yBK9YgL
zruWnao/aNKqCGUr5TDvlrbnrXBAhtt5V9gKaXYVrja0A/1OnQSfAebRk11lv+jPdw+q8PqTlW2L
8GlI3PQBQSN9lHby25VKe5oPSUOt1zhd041jBXdBLERmy4wSX/sbRvO+IbFxmYogXZT1T2J6aKmV
k68gykm8rjt1pTT1TYrOOeAfXhowTe4KAIiUDKE1sMZ0YQuZ3eIzGTH5yvWifqsriXsPA1AwIlem
EF8sUiGAW3ApX0GHDSGJy3ZbtEzO2mrbBbT7hf7RaVXBOp3LpqvNS1rWm9QhuEYF/7IIsnILKxZs
z96V9qeLXXBhO8Gr4zOnJDIaOaNPexqtpCizLZee9QMz8jKs3J2hh801DeruZQISNQ5NTPT94TZ1
xt3YJIRtFp2+EiXmgapj6u8z6X0TnnozlSmRQkeGXpxzM3uiU3TNmmrbj4J1c7uLG7GKcSgVyXio
tfDNlv6HpjED0gplXxTgQWV3Af9AMgwa5iGRiwpvCFDuDa7eW1xB97XUOyE9L8IrblXwNFI8lcRk
LceU4EYnApRZyKsbpHddPzRczgDPf4Pp2/PxfTVMkLPKqBaFx1gibVaGcpdTAUo7A3PDDdvuRi2V
Q1pBkhqftHyE+FLuHX+FZxiIfo/7bKA5nvgopcL2jnKE+QCl+poPcdRPyhOKVxR7eE+SbLQXsktP
xsDSQD1HGSTjwi13sW5/CgC2BPM9F10JDtrBdOG29lbE+QauyAVA3E1QkfTS8SOo4cV8Z13JasH6
YRlPdp/v7EhH5F7YXHIaCyttafboiJyahBO7WmSt962OZ+Tqe5HqL0iN35oIgAHmlk2RIZ5r0h+B
Zd60tj/Q3n41GTCnxQkin1MUTX07sSHfcy2w1bqKvMEetSUMbu+pqxdBk59KxbnbjndzdGVPLWVK
0KM+acGw9vZtORTUkXu6cHZ9xefh9uU9JyvO6/rnyKREoQ5483ym8gI7u3LrGPpNdUtdGm+kM+Jc
SA9dVL50zLn8yl8fgab9In7nwEV+gNe2Jl7vqsZ0qUJCYHE+0aiOsveCiTPiquc2FUy5Wlb6rsat
plP3bkIpQCrWhzBpLZhkK6IVAzUvuL3QrpykzyHlMkeor05Oy7ieioHT+0UVSC5SLqtFoZo/MTwD
S/jMsxzdS47ozWb0obG8VnIWCH2NIp9pblcThpFG8nNQvX2mRWuLGSAIohVpKIQ+9zZqLWY2MWNi
YstDidU2Y90epAC6PKbDnn7rSHe0gDQQaQTlOMF9EvgH96Pr7T1NAMUen0Yv+5Jm/wpkbY8KbpmQ
bdMP5hnD4rqkBR40tL6scfowV57VbJHvbqLBpjNh0vepVsDQdtmAg7lTyeXp76pDdb0LKZkY2Lib
BzcRErd9smA+6NCOS6myao10DeLIuHPb+AsL4DoxIXpJnnVKC8EKhVcsTwzn46oI7XXVpFcuczid
DFwp7bQIDmcen1M1ujt8XRybyO3GvVaB99725MxFLF/z4rZr1IVlVPveaE+N+D+izqs7TqXbor+I
MUhFeO1IR2XJ9gvDkn0IRaaIv/5O0HeHXzjq1rHUauhi195rzWWfDEMLSjO9ut6N3dNJDKrcuhIt
0KR+F05uXQzzT6X9EigFg8pgbWx6Y2eaGuSTL2Uan7Un2TvhrZyzAwrRZyFaQiQnTJd9f/Gd7CfT
CkSWVoRwP76Njv5KnX0AQXkEMJ6yQ0bxn2jjz7nD22WiNaJp/APhEdy+vvhEjn6qHD60dYP20mU2
biGIJoN+ERpiAt244t01UWpEccFVML92XvmJMszAo0IWAKde/ZzEdG6whJV+eRFf2IgOUTXcDW5M
OL/yLMZJwedy1BTKo2tZjIwUtJ2tSsJN5PBjqmc0oeXRghGEj+ZRVCDA2ekhOUmPEOQALaIfyOdz
FB3yYb47oZ1gJZOciPhcKHHVa9wIbsRNAuxBAoiwH1+Fz38jppWD9xXP8YcVpffZp/M6/ldQKYHZ
36rmA1lFdymi6K8Zhgc5StIDjIhYqfEu4JNDHilGB20E15uitdHXgKKQ0thsXz3NwMif7+d71aMK
d1BJIA++FiAQB4BSuAIVFurIuxj98JstC0ITQ8ENC8uditNHu9TOg0UGuVcGy91Gl+EPQ1M7L8ca
4+rvk43jyKVz52RkOXBvOUITvkemxAanNT/6lnQG9xW51pM+Gv6hth5kLz4txZXXA0uAUb2pYonv
o/lZZuFT6lBCIOLYWy3YdB/R/2yiY7Lz9hcgmHuFIg5ff7Y38Uhr3O2A5m5oHJwKUrxn67cdij/O
0GCnbN3nkoaLMaK8gw31w8zGCU4cNMVC0biyxeNoDz8RA9AtpHUWm+3zZBs/RHFlE+xtsHRHuE/y
wJq5mnqaIgnDbreUd9sRjwgj9mUxXBCuYV9XIFTo9JoljUFYL5/pEbbCsaGypa6qfmme/PEE+Is4
Ws1g24X80O11e9fa3Lg8L/st8XfSK7tjT31viuK/OUwePWItNmwyqAQs581usDkXnbGpW7vZuPAc
iuSe6EwNe/aJTenvm3E0Avg8u8lP3aPIvCPblHDnK/NuFgvvTUh6jfJvEbdvugva34rp1FBQ4aS5
64mV4KSYj46j/9arCL6wuUdtuE2wywiK8YhpRSg3jmbuIupP9VNAyBIoFK2BRopEGg1hYerrvWFk
h37otxgSLIJzgAIetEnft2N8bJP20KUMWzFGSTfap4k8IB22s4Pkx6b8oBl0stXEu7jN9p0pD7JJ
T1KEu9ymJT5t2xg1v8EwnKjhlrG7FC4TD0DLbY4KXCFlKY50q+UMhsfmBttWO9R/+3gwdlh4j5bd
HupMBZ1r7ds+50wRGWge0boejDI8xu5nwd4pQQPtIIsey+FkFvpVWfMhTt743VcJ5J2Bz0HXJvCw
0RMr43mCcTmBao0G5xga1hEKCyumeWiH6TB6iG0T91Cl5YHI6H1FfLHJ7az1dlY57WU5nkhMCjKc
uz1tjDw1njp+u2HZhxh9AE62Xba41xstaAXynfa1oJc7cfsI0abTFD5FsmfMT3NHkVnIHby03P0g
2fCOScAsYa+XNoLRZB9V954pSDikJ6VD05+NU7g0GvAORLg32OYdMvL1kBugt9DRgHMCGTdG/ARi
fg3ClAtnOCRmcqoA6gxOhUSsPxqu2tnpdNASZ1vAEokLkqe4wCcaUQ1dA7d+IDL5ONZEvrn6HnvT
YUJ7Idgrg83dta1LUxisf+Xsx2YMwGccGhNBRekdS9Mmitnbp/m2EvOS5bi3CYlOabG46T3J2/0M
KKU0HVTGbqB1YJxTk/9iTCbppUAiRXsaQ/O8t3U2YBlxYVFCrZ7s+3ZA76G/eBBZl++XrrZ71hJw
nMUWa84p0zA8Z9Ou0rKbDN0TGzggyWCuxfwadbvFym1YF11ZwWLCXVRT/W55PW6cBgwVAxu5X9zZ
R1mVJxuoiVQI82cRROSys0E/925GEGEC8mlbWGagiJQp+5IdQ3uJ7Pwqe/tSVkkQ4Vwhse2rZG9l
cPHG+nTshDg62bijZlxSrSfSwlpvLzV9l0TxvaVXC93hpKV64JFhU2unvHd3uviSctrJqj4ITZwl
iY5j4p34/O4GPWi15rxkCkreHW+krPM20vozLpqWrDsUVJ3l4OwkRl2AxB9t2V5xN0f1r5EcpoLz
ZunGPp+1PRJ0HFMa0ZOCc+o3x8WwQY98FhAiQXhquGoRP6wHXJSBVmYMunp0s0sScwpm8FSx6yI3
OY6OzLh+Mfew4U1U+h5SjHtz7JKQAmaoN4Ukz0PqBBIrREycurdGTM9D2/9kaITDZmEnrkF532l5
hjisEA6lzfE1wynS5rL6MQxB09Hlz1D7r5lCiknNZRboPLoqc4ndIissxlGFP6CgtWrUGnvdCTg5
FrVNEjbGubGIQhiLi5n/RreHqawkM6mfQnkW2fyJuXD6RbNee/Biv9wZOhAE8tnxm9ADOOWxxkZH
DZ8lUIw0GkHL+/fYZdObLofJ5K/Ca4L11R+rn6Sw1az3vn7VAQxc7T76qIfKehO0tREqezvDjFIy
Jzv9usY+rJlB60MbKeNSKH6pViMEgsDrH5kxvQp7bhhbZXpxcNSNUSjBn+u7UFQNp2AkNYmC8U/O
gOMajY7kGvITdE8saxga8qudxPqZnC6f20VHRyaPjxSb4wFM5bRbsTQEOMQBC9Tequ3xsSjI6QDp
QAFeJsWW1YeUOQN6wZrk48IpobW/JDAjWOKWQ8bI8seu2G0a/NvWzXbfVJ821iVa1VAe2YI/VBr7
G9wI3REzos1SwRA/pGX//bMykyCf3K+3bPExHqgxpHbggOMYHXbPMJ6lOgNkA16WjEuNKMX/PxRD
N2Epzkb5kQ1s4kuVr+Zs+RLlMGSmLlARPG3b6rPlZtcyrAb2tdPCzttmWkyxsiQUDQp6c6Fz1/9+
QVNPKR6rc2hMf+O8EvcU42XvYW1aejbxSdkAl5d49jXGcf1qPahaYcFx2hEeBEC3zdATka5nzcn0
m+7h+40ZG++vcN+8jtzbydZSKhkO9hO7+v5mZlEAjSS8rIdxqsNL4Sa/x4S8JWUs9KNk+a5512nm
3YWD+GQ9KJtlgtnLeX1ULwKmqnDuNp7TYA3OWckxFbpOmNvRb5WZtbV7+iZfxJPxs/bdkvt1Et+M
WdcYhkmbvRO/qVl/6b+X9P3Y63QJJ3SMDut31tdE0MsTWLeEfgZjnsd+ouqIqtaD/qqmO4bav73n
NsE0WMukVEctDwIQhaSva3sHOeJ9xYfVdfbcjHF/Wh85kf0V1/WAo0+NGAatetcsTKzett8a3pwg
SSb/2jv1n9yciuP6aD0Igxjw3follvJ6p5fNtvMmrAFpZX1AxiSGfjSPnoj6J9t8GprRvPuCUSsw
ov6KSp8NhVnVOC0jssho46/P89pPeohVcKRtbUzp9BD3DRJU9O3r+7u+01yb7GJNhIi4G7DxOmZz
mEKyu/G72yiIlsNgR8woVCpQeiGDwTUcql1cmxY5wbgW1kM9YFUwUZfu8pTgVsOwWAPCml54Pqt0
5wB4gXnVCMqZNnkuZfQqi/hVU/GBKCEz6OmFH5Hf4r+sFqbPsvg0EvGV29OH03WND6o2knrFz0ah
059Cv2fw448BLYbkrclZg220T98xQVLMDdYd2kMdb84jU9H0YEP+IjKCPz4J0dJ76WeynOnZSMig
Zo29Y9g+VqWRPxczooGqjzTcDeQuWyGZh15HNNnSyzXH1L4xvbFutj7+WRz49M2G11hhRHUo1YNu
gCPQmC6N5Wq9Kt+cLDQPDIho4cOzm1prOFZaFyoSeVkw8FF55zJ+D2PbQ/iePkP6PHfGPJ0T+Kfc
bIsc/Xzqn8NePiRs2IlIwPBrLYehjthmp7U5bwSJkzvSb7GcLpWNrxewCkpc3+PML7FkjE09SYzv
nNYht5n2IyZqrfhiLmAbr9giy4nHo+F3bN7caoukzr18E7IcMyMGuOnYczQFfTV9CF/bzlGYeKcR
MXEC+22JsOqm3glUkn/4CJT1hYdnmYxhezvN3q3YI4Nv0zhzcsMmXd8KLvJbi+3qIhXSlLbUyxs9
F2tn01Dd5H51rWNweYSC6cdFR3etuoNMlElrBcmpG/NRta1G0SMyx3iP38DHXpHlnHLkf2en1rxl
j19/tbvOQv/grgwgTyL49xr7v3oCn0KKbfqQqgj0VDO7D1k38qfnvG1HvbCLS9VW/lvnLch/csxd
tkiRRVaf6Vp6oBBA7gYfWJQvACI3fWahNXW8o24YaluMeFVTRZQN3o1H3q6U3hvKYE0+JhAO56h9
8O32KdJFd0ayBWdZ2ujllocFt+ibSYvMpQLSq8dpGN3T8opBWsdTEyNGg39g1jZ9SSt94XaD2q5V
WsnMqXWP3q40S/fUSSRtyXLHtzSLhje1GYpoD697pqKzhMozgLq4QLPcWWyPls4WV0nm/fbc8u/U
+u1xPR9dlpVBDy+L1mYan0AsdkHacgpM5C1tiDJ5PYux0TCEWZpTU/ppDIo6fvlxUQoM0ari/sbV
qDaNXVZnU8ftgeAhu36fLEJsijNEYHK8wuEwDvIcSS88iTWxlqD4fj8Bhdg44zK7nmvkzph8L+tX
ra8YCzJwNM1+2OitpumbRub1uVTWeS1X1kO1jOmiPPmwu+XK9hPY4b16KZGY4dwvaIDWnvOU5KG1
EXmnggLhV8hcBsZfMZ1cnSniWq7YmY8bk5FGRjG4XZmeRm/YjFSno5u5KdqyMn4xakdimARSWbnO
3xSXIpY2cFqCCeJSIwxO6J3tIQITNj2HlfExjU36oFekrXsTeX2R5Qt6uBOZ5lEfrMArr3SNXzp9
0DsJRTXRsG58gCl9HZtanrvORF3lkkyKpRcFo2fC/onD5FnZ1JXMKNBv466bZUD4I+LX/HE9rNHK
i2RhuUZ9M/nKDAMtgdV3R6yf073OyLtcF+HvBVUnUmJrZOhF1vV0BNanmQOyuqGZvq/nQfj5EcA1
nm9zIFtiqVOAE/7VFI4prdWtm78cECAWV7fX+seB8NTjujR8c9gqB2EZahPrccoT/pwSbkhtlvbj
+lyeT+ZJAoavvPpxxR4A5O1hGS3LoFaJ/mY4gd428m40gvyuBMsSkW/Os2+7QAoSUZybdHSewxBx
AGvcI5kpNJq8OguMLDfvEdYp/LS+9RFNXcx0+0fNh+OlBySR+7I5ZBlSf8G8Z9+lwDkkXdbdjIzv
aEzy52iX3WkN7pLMpQOSQSb/E01Y9KIXQ/LkpCXyQ7LtII1Fmy4HDr2JtNi8AQp0LtOAxmShNLgD
LUrEA6QBpJp/W5/zgQzexjSzgjIWr2v5FgP7ZTNOYQ2oIEhZRsiUnO7raWuSDC26Q1uQbX3ZnHPZ
hnfHstw7dr2FlRp75o/c061gLWEiED16mJK6SovqQaesPNhpgzjb7od4L6CUYwFnQNEXtMr/92RD
h8ckG0QCAFlXLrE802iCWxDGjifD0tpnMkQIX4qRZjESRLqSlWQCrZX3knozhp5xcZ3XdQlaD13i
+NuxZgCWTGSMbSEmnJRjuudGM+IH2TY041waKW7eIB3Bs/naiC8cPWrfz4s6Ywnqhein33optyKh
xoYYKzfWDNRbLMao0/pr1u8Awc6RM547E1vWpoaOx422Ds9GwuhtrAgF9jX9RQdLfjGT1H50lfE3
ThghBIO95F2yxXhEQ4xDf7ytfDZKG3CMXtgehTKfycILj/aEoH6NOIbT1J3YajjebshTnflhaZ/o
Cz2txUcisFL1op/3cS3OEb64X7LUgKK7Q/GU0/A4zBMxmvocCmo7i6nEsnypYWgOEdogPH91h2wJ
Ps88IeTx/AjevszqXU4BROupzt67EedwXZXuoynQmpmjX3Cf7BxgJ/BYvHAHkzaG2SI+kyku74rR
wgmb6ANC4OS+Lg92FX+tJy9uaP2q2I4OFKL+oyZ/NLJk8OlQDKtMXZjKvwOzYQcR1Y/C1OxHk2Sj
GZDKwjKdaMmLbEmyXF9wYWbGpQYYAiKQPpwzFHS5+veVsuemxmUyhwwPV9JcCj18tZZ3G7jvltyp
u5NExqMzV58Ru82ro/vZwYpR7nJxQMxZ7mvroVSkXqo2Tb5DcmViPRHW1B3tdeNY9wezNB7dFCft
9/kZGwTSudM8EVuiH4QRw3pdYh3iBCCeqdCOFi5xtz13Eary7L3scAwN9TyTT92/N06YvoJT5n/X
STYZsBEUJP/hJtGeovgrXl4qqe75OU6rCw4I/W7PmbYzYiO8obIEC0lmBOEb4mV0S5xVRnQr+zZl
3CG890gOTyhY5uc4Fbs8IlqFRaMr9Zd1E0wuuUeXJ9e3okKjiNpo+uXoRkZjLikuwOO3RCfInWsP
2XtkkwpevlPdGj8tDFSYVJiUaU3gO1LQy/ea6+g0b7rll/cZ8GKAI+zDqvMPK/F33UKM1BBgbtJ0
hn4dMVNv0QB8Nwe82uDuabVPybK2rQscbgxSDegmbAkMNW5R4ZvBOIw0vTUz2+WUwiA98wPpm0Fr
8ClwpYp3aMjP3PLEgFGk/zWjQwhMg2Qc8K4o/cIS4xGPiq6JzxbW2wwGwd1LFa0y4T6OvnK5xYVY
+MtQ/8xjG/fHkF9bpewX9dpnIyGoeV08ulW6lQpSjfkydlEJ+q8ubz3pmd//sM1duK7Lspg7MUAH
k1NRx7N+D2sXAaHXo9GD/LCLTO2npvdQS6IfsW5wwg18OTk4HoIak/DkVKFxij2n4K+NQ7heHIyC
qVwxZVEFWsBFtR/Kl7wQ4hn1jPPcljlYpxFsRLHcv1C0nkOPCHoYO19lnSRvni+9xyq1A0TRyVtq
DEtVR4nGTZDZXizewXMuw3Lxc31UeJUFDdRriTzgm8IgBauu6LX5doH7BdFRVONg+rfS6hjhMSoT
YzLX3s5v5s8OtFdm/c3i7rnsUB2N1Ze98K+pO2DoMEy59jP0GrauWMMwcwfVBNiYPh19fKrmeMJG
tgYKz4yDfCjqNfGsSAu7dMewuDtEItaefT6ta72jouaXP/nWcwsYY+8zY9uvDzOzaOGeMuUD6OQf
Ez//IMXvsc7r6cbnQryOs/+ZTrK5dbKK9xPk6aPTeJw8nBSXCbVwYCsyUMI+ss6in16RlORMrdkZ
4X1dMEIJA/Aou7bJ2O6dqMAuM/flsenfmjGrruALLvBkmqNc2kGT+GJJ4N6T4XjKIy27J0vg06j1
94YsGkEEQ8Ddm6GfoPkukvg1TEX+JDPrhxiqECWvG510zZ0+vJi5k8fUOTSnZiuWdmRoK/NKjwzc
qtYHdmqZmzmcUMOJiX9Edp5JkooRoNOPj8PQZ2Rot395wd4TBsr8WMey3CcCyeu6gEeuqX8yoXXh
UjvQoekKIwXWQXdnZl6fWJxpMk65vM7YhI5WqlArt9WSk2CWB5P+W5CbWkl/um1Ri6CaBQicnFkM
a0AReXKmFBppGTykIs3ZnWFL7VDsOE1ifaA3xo26FIq9l4DQb9EBM3b5W1Z9kLWqf5xlDtC4Y57C
tsrdNlpWn8whZbKTWfcuji/WTI29XheGA5Z4TbAGcrtvZkHmKe1shM7xcxT/TZ3UPJZ6WBxN3jz8
e+BpIFQn29wU/7XlVF6quWiCeQlMNYvp3VZW9lSAiTkY0HnA79iXMSLOo6ABbEcmt4cQnGQX5qhb
LPvJqlyJHgq6XWLZvyksmivRa+11/UpzUqJ5G93cujGXTZphbPQXWzmiW/zQ+gP/djbY9cUh6Nu4
mue7ra629gFlb+/NlXlbC2HH7bHg0aE1l02btWxHvVGmkIDpB+luMb+1JuXZ99JhC97UCPocs5Po
w6OLQCiTySwt1/+uDUunrYMOfy/95Jp5oyJdZqDCUQNCl9DhlLRCOw4jXIhmmNNdlQACGlONmNbM
ar0zFp4u8+sPoK3WGT7Xo6WAm6/Y92GBhOeG2aBqHz1CPnB5ekiI7gMg9X2v5+G2EC1omrIb9oaK
u+3AvqY9DCZ5X+uuwird8jB3IkVJOaQXrStStttMFumMohRm2R0lacd8Rv52k/+1kuCtFshYrlNI
zi5Z7OF76dlw8XU3PTbY0BJQ33vdN0jjnsb4gtDkfweSThKmKtFnUZC/akJ7eyzwq+BF6CXsSOqD
JKeHXTAw2okale1aG7OJod9QgcKHRR/IARejb7Qw0dKeO5zKnpPYAR0MYn+934558wepfk9ImIFG
urXDYxdBeBdNh7a6gV2QEl+8zUMKut2glTELa+ltzcJqHjLQIAwy7pn0/CsCVO5zZpWm7d4rUS4Q
4NFSwbBgN23ZB1E3XpUmrowQKLut/jmq3dcG0Th8PO/arwGRbI8Fck4nsOsvabtAMv0STyirpoEc
nqS/MWcvqzsCDkFvjiA9nuJhZE7X9E/Ufh9rz8DBdxvYQ//iIQYaOLuPVuUNz9LUjjPZH+8U8UsC
18Ce1e9AkC4HjLLkrRoOllvPOtpZarwKulNneynfmqIMHNsv9/WMecMwkxdif+pTrXChYlNS358B
rh7Wdt1ytutPtKRNlM1k/v1uF5hj+SNLeurosRgB+86kVLFsgqt1hveijh8rBrtns5SwICnz9mGq
M8moEryFc3nJ3Ox37y6AyzpfJpldeEpECzTLbJ5TpZLHqMH8tGxBq4ymn6LDsNGGBjathx241jSm
qA4b8VCLkjP9BuPJUDrPVc3Nd7Axw5rbroVeX3rq5ED5b8ZGvODtRbGZWJuxK5Zgt/bTL8gPaLBf
tL0+bFPAFQxQq+HWWh7tIdcWAbROxg2k2jIbCX8BsfyMqXwMgxGJH5UfbDb/ZtxqN9M8W+cpGa17
lFqPtkraszRSb1/b7AxgvCHOXcrdue6utIqttzrUnHuaPaE47ja5yrTHbKZf02gIcY0KK09RkVxk
dqN2d2S08xzxptb8RhJ7X4zclLvY7ZMf0mWTDTDQO3sKp+8EAjR2q3L73UyKc7TgwqNZZTYaoT+l
D7E5S6OT7zPPjvtucXHgypgH44vhav5qaFp56yLhHUkRH07ExO+VnDP4M3HxCBQHqUiCa1oZuKZt
7qshqj3PKH+ZRZ48f/9OhHh7vfThoML3vcSwJh6ov+Xbgko0y+K2VsqGzMBFjoQy9tkuGREvaDpW
znV3UxaN2muW7jG9oZfpJhpqPLZlu/Vh29kPspN/nBxQp+dqzk3NrXpCSvmff6p3Wq9KKuxMvZtr
jB6EIuwN9gdgaVAIyxegoAmcmK9KWtrNKC1/Rh7BWEjFDuQ5dozRp7uMFdaPQ5TXGfyFpTFnlQU2
C+m7b0Wu/8IO6/xB/wIlSniv7tSKA7LJiRglWtnroQGDDVPSHTbfyZ4dGNyPuSBwcgZZ8Zxn46mL
qM5EOPxYr04jlkyZCm88rmu2VG1DaTtV3w/hjtKnrMBjlyN/UIVhh3fn1UrDvd1hUpfe8MHPTM8p
/ZJDyHp5jpP0N9kUakvYhXGIl7050a3+A4W/2ghflEd4m3N7t+2EPTXpCH4R3xr2pA+1ldBBc8Y/
aWWKC9LQ+EX61UCcDgxbTXtOurj5gh32rPVD8zXxxZAmzbZNAJwUVQTlI8Jnrjnq4DszXYtx3lhC
WW8MbtHLOTrPaWoE3DTsjI59GZKstV0hFDu/Gd/91htm42LY9CfWr3gLSW1Jis+aVYAOCIqQfzPj
QRYVFiwIQHotxt0kciz/DREdcbSi/eLHSWgloxaQ8o1EiVVIHLJLC27tvqUjqpxNa88jtpe8x0xO
XAqxnk6ggXm9TEovwNwLms8TnfNSs1+Iv833DXZURK5aTcNreF5zTStRk0aJqDxIpwqLJZl24Ua6
1sUOxzyYsAtAUmc267B9Xz+aVdUUi1bFx0cn+ivMKHhk3IKHawUZ3HCcS2uZWNd0g6Td/7+61kHJ
3FLEVV4CKrIMWZzsjMsc1vgWH1iyS6qqU5skHf8ODivPunumVvQ27K3qYyeN4qBj8dnF/gtALesr
eUWwJP54mKUSUgyEmTpHTwr7xYHvcTErBTd62RFDIS4PqMh9PG6YubFrIFVdZ3DgmE5GWv3F+tm8
6rqxZZbkPa2PuN3MQBuA460P55a2HgArfY8Irge+TfMHGFH7hHVEBMKhLf0d3w151YEI01kAqRzC
Qv7/3rZ+xYwdO8C6II465K+lM7XunKgo1bUbqu+n1uclIqqt6nryGBzNvfw7OLJCId/WH5TVMX8w
j9ZvdvpvMf9cCxe9iMCj+1qKU8gOz+sOFX90cmlQgq5bVZB4eGSp03cmFOZrEZKhJntZvFRlTzOe
C8E+EfbXb9eR179DIttdFgP+Fzr1GhTeTaebyY+qBnnQ6pjSicy0H8bWFPgXki+8fkZArQ0qyrKO
ofL68KBhMGRnspxroM0xbI/Y3MeO/iDBOX7og9eeACjukGtP6KY9aFdqbB7TeFQPffL475n16XnA
KlWO3Bjp7Pc7K2GO1hhsOZiIIGq2hB04Q6cf7Mq3Ax9t1k4KBSLCRRBg4ePZwfmB8limEOW6wcgf
jCdmqS2vhXK7Wb5q3Dp/cF5kYbu3AkngAFRjV2A8RvGC8pgmmX2LNeA2qePMv0qH+jgSbXi2NNK5
1lvDqpAgb0ZyS8jymv6Nq+rAYOcd+InbPOGQLg5jHqU7LjVELGmkjnPm0RfpIuqGOASrtFzWTRnb
Oyd2rANdQvHS2lwztR19+m/rR8UmisQ4sJJH6NT7+K4VefnkiWpbCojo6x1TeUx4Sxe8HDEj+DKH
9KYNvnoytLJ+zxaAB32wsaUTYAtLvFSCbh6QHiBfji4YxJdjxfiw966mzD1gjGTy/HuYVNBjiQsw
trCXCNVZP+KKrJrT2s2v+avPMKTuoMyaa5uO1RWR/zykR8I+eVXEw9A8GTjpcZwZ9FO79mHduLn+
2P92S51SXvn30epwhi+LTbcsPp2DGrZvK8ZnoQNytXbwqorSZYQp0mc8XBBEiU5dHzl1CM4zuqxL
Vbv+iOWQ0QLEywZncv0GWbNAEJg+/h0tlid6C2qnyiLlxwKz3RWYIlm1eyIFvBDDuyiwj3nq3TO7
JdMe21ZTWs8wgWkEpTN68CaU+7EFEuvM3VUKmj6Zy3RupmtFacHA0ujZ5rdtl95LZpe4O/EGwwai
7AI0ET+YYc6WL26hYKP7/NcGz5L5Z6l+1jbv4Jp5qk/VL1RK4yVLhbqFXUgbTiIlozlAtlajL6Hx
6j2KaSVF/T0dy/xVN3WEEAmkcnZ7cP+F8ZAkevpcoxTx8+mpS6csIPyJ8Xdiompj23Ur3TY9G5FT
7/2oNR9ss/+IhxTHS95Xty6XL45rzWgAn9NlkEMfsX4oHhBH+/zJ9ABQeF++NVNLmVTCvb7OZL6a
iLmEIvOJJFneW2HVv10c701sOnRnyTMfU+TxltniNK/Kt6WdWLrR+Mp4sN9OrfGJQgS9yLpQjUiE
RkTrHlC3mnSYunuhvoLVONuntA//EmeYfO8wQ8J0gNihyo+4uayKr4g85YWwY99m1QN+k4wTtMnD
RMY0tHCQL3gqTY72XEe8FPvlfwUXc7O8XRAdy//G7VYdiobpOQjO8fa94BeGK5/GdK5OJpGJmzAr
s5O9MAzWnnWFyZr4QJls1+fM5U+eZsaegyG8w9rB13IMZbE2UUPXBg19lthGOfoxbbrvMLp140mt
n2ObqghO1RHHDej9n42IpgQ4FogdLmj32sw/s1KDkN/R7ArRia4BxfNMyHKdJ2pvL7umuY3Ny/pV
lnUz0yriMmumK9eetkViqUARm06agEiMoEcaXWTVQ7jMZ9YeC/+nxxQ+JZQKGmjIrNyU97ysXtbr
zgTMvomiodtkS/QXG8uAT8LADotHYdwR7VEBQV1FIFHolUeZzO+625R33Wpx95RVhZhcZuDIJAMN
g7FFCgZ2E656Fhc75vpVZeEXDi3/SHKIg7u0sgOv0Kkae3Eva3d+RpOwr8zpBtk42cJJqT4a/P2H
0M4Ry4c54AS3mAjkQ66xHhLHMKDbzdbu33MxTmTXnnbrlEKedJclVp/hyRuhnl7gGOe7dtbocIRN
ShAbuY3rN9aHfkiThJpoVfD5kItZB/Bw9OKMoxP20HLwGCV9f7U+dKz8JwgF//jv+TB25Dadtew4
KUzsOJbJT3cAPihuQzZAqQvcZ3YBpBPcyECttpOQvwigVPf1k7U8EgTmXVyLJPVFBjUtSiyn8lnx
NQC22hhLuPAIwLBDRQE0yFc1iSLehTGC5Rl3StKjy3cYlF0Z0xAcvAQttUTMbA1QhHhhljWwN4c3
PlJVEDFERXrJbzwO2OwPq/CQtFQTsrFr1Pu6sJun0Ti3YWJv1x8VSqbPUSsRILrRgzsSMcL5TKas
e8cUUF28wgvW3YfrvdhpXxG/R96uCq2LcLPo0VFdfEXybG+qyu6hCYUp/jUCyyoL4UHbdDBqpPzT
pyCUAdwIGLAwnpcxSBJhUQHeMZw62uqXysD/GsM230yiHgJomQUdSA5F6RvnnnZ67o3P6zICiOY5
RfOcwOu8eXXI5C+yJOSGpIwOrq4XBJR6CRFCJmrWit2LoqumXhPpJ+TRUrRGExiF1De2Y1hXPzUf
H0zFdTGhSL1VVn+M4soD43yLzMZ/XXOhbKn/1y1J44qklFPY9Ii17UIFqWPLozAT71m5gy1vs00p
O45VdTNtrQJzYbi/xir6gPr8sF7EmvIfkAzJzTjcwlhOP7yiME/pjAl0iFz9J6/qHf3OnybxcLj7
EQJFro1/h+z/uDqPJbeVbYl+ESLgzZTetpe61ROELLwpeODr36qC7tWLO2GQlI5ONwlU7do7c2Xq
jvgvbKLVYhrJfTJ/zEn+W32Vrqjoq+Z2e9KT0H3UHD2H+Sf8C+hvZ0vjYL4yg8GNuANBUT2XVSM5
RAZeyrEnCo26hsgO8YPY7PL7ML7RHTR+YJLn8Jy5GT2idHlwihgILcexB7JVwpO6t3QL64DfkoSl
Xjqycocs9jyHJhAZElE2tjHGj1NBAudmIEXmmrNlC63xjjEs8Q2ELHbMvP4ln7QgJp5YTZKN12fi
1JKTuyVbSMYHE71XJcm51SPtt//Tt1P0LqP2W77noLzZuLaTvKJlPmXsEc82IE2ZGStjDUhpCBtu
QPVV9hYxDalt/6HCK8G1/I7ABG3KpzCmN77Nk4mSBLTBrnLjn5NXON/CsmSPAxEAOWM4rvFhrVM8
CtfAvdzxSft1z/zIzw6JyODBWDiqjPh5WUauTHDGGKK08W6GUoIUjbAEmdRc0PElQD0mGjZFjJJe
q5xLOnr9pQ4E7iXAMoHJDymclKBaIb6GZodIAS8ps5Ds3nLfPTp1GDIWt36zLvSnpPKweMkxYG4a
HpbwmNvJTs+cpPwHzHT6ztGy8mXAxdhLvYHaXFVfo4ZgtDfAD/H1a815scdnjcyffj3NQHQSeap/
hqalPbaa9agZWbA3/YaZHCezvJqH73Uxlyb9kK78PhaOzPzRneqF9cFcq3APaMTNcB0y5MJfUZ1+
jXCmXGKLHiElWPeMDLGUN//ynYykclPYjN6SJPwTY2J+DSc5o3DZkpWMh3OFEkgv+ODuujZhwWvJ
PptR+9Hytt4rP5j3owurTiUcUy/jAWH3sZ1qS7KE+xbS9X5aj0v2kM5PPnPmCAnUbG/gk7rHJWI0
68eWtScTjEWoChEcVTAWO/LaEaIyQtIMMyBsfpsGHK0Ea9hm9If5feii+ghpFW98N5lbtQ2RqJoy
y//Pg9qkPGRketzeNUGLVuvj8WBosMM2ph8F13UJhzGUrMJgeML45mYw+pmI7vOUkBUXkSyj2hUA
xBCNW1hJZPNCTc0Qg34GWe0cV5WxW1TnQAMCbMRgWZgAZkc3SWI0C/avYe67S0HC6SYAjFczjiFv
xE6cA0nbHOPBeT7BHcJqyqDsYb2cQRgkxyVD2VSmvvO1GdHaeXo8n9Shp2DV31Q9Nu2SFI2KNNqv
ODCybZyQeJxp5OQgwSUhiFwsQ1YcogPm5qL2lpm3nEihOO1KkRrb1G/7M8cGdxP4OsTsMsDSGT2v
xwR+JPL16Pg/oW+JnuLvamVNm6y+0FBBgIjC5Glc4nCXQ9IitmfxLsjXWPg0lALugB+tUYouUQB3
Xghy3egBLXvPddoXfKT+Y0jihoVmapAxoYxBF9Jta2YEPoARGEqp9YUUhKeY0y78CI9kk2KU+CkP
dBwSLzpO6uvA6GwfK0JKVin4IIa9plfdoVla/SWVvy5z7aJBn8wcNPNuptgJH+cp9oyr04nsRpT0
GWBreHIM62e3xAJL3oS3mw7AcNNjzmgvfpw91YnREDYRY4olKceqK/+Wzn1+D5NO5wye1Z8JiRm5
X5JFGo+f6teURv5HEnQOWSfm7frdMg6x6wWZdTzQCpb93W7m7O3XpFWEif8RdHbxkerlybPJixJh
r+/WT2hVf9tBDn7M1zAq2j0yP41e1KR0OWbZbNUwyZQTJfXsf14GHT85gaWfACJB/fhOiq3CtMq9
muHlMflJnk236p9CWpMhuWRNnqNhFPeJYyN5fqYA3uFrXAZ8p1oSO4+mS6yzLPjdjDiyIZixupRh
vS+AbuwcA/e1Jx/qtH9vhcAebhFujV+hvDCk2dJGxCeAj2Mt0f5nQ55qQBX7vtObg2fk/XEoE+e8
fiLrLjG11BLyc6RWeO6dJr/iRb9r2pS9RXPyAux6fh/H+mfBNDiIh9dKjiTEGEp3LmEzNhY8JQ8C
q+49hQv+ZUg1pAVLyVBkhxFG0vzb/7g/mGJnR0EcW5n2zVotLtKhNVouwiHrSUmKdeQn8Hsw4YxB
3m/rxbHRGr+oA3AaiJPnwM6APfGYgbl/tDsn2JaVx6kB1qkZpumN/D1ikZO6Io4GYENrY1FRZZ9h
kVgL8B5glPLGaCaG5NpvfpiZqMCg9kzm7KDdVUu2UIz1HpeX5qOsaM7jkhfHwcHB5flgiHMTmbEc
QJkuAlPXonpNK0vD9QZEBzQx4WCV/QIluXuYe3oDLbVbSURcmhUYhfUMyK700ayt+jry944+UL8R
2nebnZbMiPq7VofFS2jrzm2UbPKRee7f3lnSMATq6wUEikiIwGXt2iqNtl2E3pF1yTpPE1/b4pXO
K7aOYFfk1njYav5EhvPkFD9TsrEb0KVd1eoPFo5ykHIRHTOtEd1O9SVhF+xDdiWG1Yi+N6oxOSx3
H3VAdqfLiGpKBOj0x5zju1R+Mojb0inflwP7ryHql0pY5l24+TdibepvzNFQ9Lio/9oW/WiWU7x6
fvfC8Vf/DJY7Wncp2wJ8q/ZRN+3bFxa5LB9/ViG+3ajs6/diarmrjTI4ZaURXteVC8HiR5ItT65G
6UW7A6yUqV27HqY08AOUaVNxnCg03Ys1kh3COVXZeIYBM840m8V2yFjBD63FhN2udJPIVDwDDG7/
eFp/D5xufiZxlFC/Of4Sj7NxQd+e3UtN+j6MBtSmbLGLwbU5X0zf7HLCfx5UtOEKdMubBaI5+jQH
ZLabtfsRS9TWlTe15k7zcaG7gmmal1lb3AAj40IHT3ObMMxvbWaVDJaZRrqgNp/0EIIAkd38m/Lk
0cs99cNrFmJRPR/GjSAos1+Sn8woAYj89y1QTdcRviYqt6YgHyQc6V8JIlPJ3Tqv548YklA6MAXO
PSjLaqaQLmgQmLSVNq31eggQxDEAbiGQlGD2MP7VWuPf2jj5E7DAvy0hmWoNOOIKtftbleUXSobo
ou7+dJTUkIFIAaPx3lq0xZf1BkHUg9KeYxcYwMtS5d6baojApCCYLXkdY9ZKg2QXIu1auueODgN/
Ssbj0tnJk+bp4eM6tZ7s1Dkpi8RCzQfE0LYJ4tGZS5Z6dHC1Jl3bA77sEfxPo4BjyPPar4wtzz8j
Q3i0lzF8Vg/8fe8oCIECMzxiT1NztYHrfqMsfdw7yaYAfHMJij9qkNwObM8N9nAxcL2MZXcBAs90
aRqbvZDLZ5YYr7FeZSc/TUu4o8TSlt18VuWGjScBzi5KzDAlJqcMWAdKjtk5VRR4ubFZt2TV0lcP
XGmC/GiKQlVuOKSccVMyaVs725M2Pg0R1C4syc4ojQg6KnUc+tNe2e62A0c/xi/9D8Khv+okPi92
NtzyqWjJHx2PkBU3q/THLdmJBzz6c00IJhSDr0zp8DrJ2SFeNQsgWcVkR058osXrNq2O5wsX2EcZ
u8N9FMhutYrUYbvVKEEAawMcmOYJ2XgS73X5namHNqPWpJcOGUde76FmJU/AaWM6YUytAEQxdgqt
dJPLk6cxaPVNC88sUd4FI6h3Uc/UQ2BMf18agQaTXP6peq+uCPT16jbYlU2cY3mHYX1Ze1XeANrX
1ktSsuSNhYwMc3eJp5l4TveS1vF1qW38HiPzzrRDsGPNnnFsDT+FnI3Cap0BOUWOtN4zoOyk+k+8
h+shQctz8VDm3U2tbbm3QwxHcopJMmrZUf4NIfTBJEO3vD7tUg4VHayZ3RBrJ6cHJPTvAToNB3Qd
a4pVDILtxcOfyElksvxPePwsB5GRfCIw6c9tlxPtGzrGDq7OVB1L7+yYb4E5zD9YHdMoZSegI8eR
yyAlLtCzQ+V16d0jmWRH8Tr/sMad207fI7bWk1JU/BtrLR7SkCRA7h92gJv1gPsardbw3hKpsaBb
e2kpO1+buCBgNg1Oa/3pkjOEaX4gT1xqYq2qfa0i9vRMevIKAAzrAYOgI1wHUkQbRJ62Fz3cjdHs
nxtzxB+nc6IJKhSxIc3CzTJY6bEGZq9GsoPNN9JnpHYtVUprlp71fjHN6JrYmLfUs0m+nGmnnuLA
Oqn38f6HxHWy+ZNRbhlHlFIjTRDoL3VltjdVwlcFPWy3bHdrbZtWiyBUB2M8/4WHBy/4jyVYtreN
4qwVw772iwwpJ/001V4rbQYO6YK9j2+H2h06KxgSNM5p5X6ud0ceYCclJ0HdXOo2S22LDOc8YVTC
R36iSKe5TSdnW2ajdaNCvheJ2zAlnejEkePn3N30w0DCgXkb7XAED9YHEP3vDGaCgsxDZzgnc/Mb
c8N8UCZbrA6AHWTxMFhVulXz9zpxgseEPA+G2Wa21WvnFcJ8gqMWramKLemg7dzImX+gx9VHAG/A
biNO1U46x+Z9NiAPMskBx7THGYRuETly4JpUz8718x/YreqzzRzkSLxTvF2PUK1HcKEVTpspH+cP
1uT3wGeimWsLWXA5KTb6ULi7xYv5rQ2pjlr3AfTTr8porLYdvKEU3RQkrkXyrpowqnljODsD4RrN
yFgdFrrbGM1znZhfMZJn53YR5nmcMKxFUVs+qpYMQjFB9T7fLXByn5aNykor/fh1YIp4SBtnAIEg
tR3FhNHVa4e3IgAMH9icAodWPEUOUZV8N+099GMScjIBQynzqj2KoHbraENFhDlgTgJhEehhOYGq
1/vT/JGSzym/mQ3LM6PC3ic4s40J9zSGc5sP82dkxj+DNChuVpmtbeN/nWGnG2iquaEgihXPFgfu
Bfb3G8Kwk5iG+A7DCtk/E9xtM5X1OxBPwJW4fo6TB6kXRxSqLt3GBwKfyW8X0tSzlP2+8s+RJuqn
zJ7gY5d48oOmW1D74Lf6e/ylEXDQdGM4Lg4aOKoPJoN+symLtHsrC3NnpEZ9wedRPFU5x/O1hpuL
hS+R0WZpBeLozna9C9vse0XgLRxArXiyXYtvLekoFH2NfOGWatwDLfDiwJOgIKFVoW4kO63EbrJK
YtIwQLx1RUtAOoMZMB60MCIx/hIWOAjVC6x190OknIJQCCzlAd3gVoNecGsNZLyR2Q8Hx0XpoV5W
nWEjhko3XUJpr4ayS155zzKPXp3D0flgljSNB7XPLxkcZ4am6BY4uRsEReRSJ9vFxbRj1YU4hnSE
8Ijh0IkekoNwSKRuo/RmSz1fYbf9yVgY6e2MaKdEdaNwevwClXVr5wlhgOyzJ2ZNFFD5qQVadRJy
1YEx6N2VEDiWy5HWw0DE3/ldvR/c4A01MG7RDbpYBqTrn7NAvi1952IVKJPUB0qSWItHuTnZyHH+
Vthz9GpGoLHjHD+niGftPicdQqSOtNC7500eXKaWkwO8/X1NstpNzc/VOF1Uc7f1OGuA2fQRqvlA
p5EyDmeztjEgOrkDpssAySV/dDUeVCtp5rXveum9uXHS3vSijxluVBjNg6k7VK47vVSzXpMrFtXf
Jsf6+2x9b7LjQ2yaDqDdZb6WFFVeGuAwQzDCROmTmz7aAb30ruOEeCbSo4+1sJuqspXZb9MuZqu4
kYUw7JOY+UMrxxI+GS3HlMVuO0H+pNvmL/RUgsLaqo6FP0QLRU0cocIL38mJyr8MaPI9u/A/sNkA
YHHAII9Na90dUv82hiiiVymHhiZXf4fnEz8yJtG/RviG0UKaSBwn8eZnKR71GigMDcZrFzCmA5S9
CSvCvQJpixriJrzw/R01mvR3jSYEYIwOREuNaPG/D3Xi/30Zoc85IHkwdzp9ZULUiEQaPBh4akMx
+nDa0zAstwH2s73IIGXhN1+8kxehlVSGGR8QJ4uAB263cV/wyzaF/qrmFmmE6R71yK43IMPKzMR7
W/WevqPHLcPIbYxeVh+/LmYUbFZTfGuioZxmmmupBaC28F8R/o50XRMKqiLA1jg2Xn+HWj55qXXU
clLX8nKQowAYfkeBR2g7S6HZKIJg5XZUTfOK4Z6wtVpwyJbMAc4e2UsxITZC4hAsI1hOWlvqoZXm
4dl0sQtINy79WoEbt4v2a2uIGvYC1pxCeEodHCsWMlv10nfa+fTVSlBqKrk6krSNsEF1rGcJLx6b
o8+xlW9prK6iLz8D4d7VFjwMwQ/E486541iEtTM78LmiK5ziEbUBMUeqMFL1kHrmFezr4+QPG6vt
Np35zaez/xnQytrPWu+ce70gzyUBLUjiSnPgpqHXEwBhW/A5ItiFeDKP72rDVReyF3vFngyZZJMR
IslM07S/1z6H0nR5Hi3zymmjeKvnxbs5XvHTbbr4zkw83gvfgRlpdQMA6HzL6CgiJHJgUaokyiYk
jLZBIeUwSJb3eVm3PzTNp2UlXzW+QBGfp/2hB+WJnT/k4CLd46xl+6p2zkr5wLwk+WrRrNpGGtzu
1kdXyQniupAQs3aGcl5htzVh+Z1WWAgdQJfsDtJ8/IYkFtl2zVzff+j636pHqB4qJ7qnJK6hKayL
c6Un9TUdlgZExvBdFY2Ba7XXenR+htyE27UEZf1lSI0zZUsgs/tA+39PMqL0kUYV2ApuMPXs34OJ
XZxkJKxNWjlbTx30sC2ZgP4hkcLg1mBgjwN3otn1n7LSWTrzi7VwCp7+jGE5P2twY06Jr5O61Jbv
+jDADuV8fLMcADBLYVTXLvG+jM1gXvKC6PbQ5HSD9PcbpiNOmbrxK47piCctYwqLILKzR3T8C46q
sybpnNi3SeEQCS04IAybKFv4QuS0JdJpwSrXjuuBWGNaoL8Mc1U9+YG9Va8KOk230DDrk1p33JI2
uC0AKuFLfuADPy6iNs+qCTVZzV9agHrZX9Zrw0DjpuyigoCFXTfTgZpmbuX9EPT5LvIdjKNJLMhg
1upvhDvYu4Cd8TwURBJHAeaddZ9BDf/131mfiJ9KbBJb/BqQmh0bC0NaYUa/hXS2qoc4nfSLGkBi
tUeaBEEzbbQvUz7Eh94EBts50340Wv9ZRxRMV6TO/wqXK13baIEbfKvthFZPUoffRk8/G1ULDq9N
bg20+C/99H2d3umIEKrF7f60wMf1gLa1VtfanUge5MrG7D62yVdVyEEaj08emUwbMboBjv3s1NgI
VgWtKxgWsNyKYqs6d6yeNKhkqDZn9GBkbe51kgTLIgKlkLKLFX2+10c0lHJ078hThiKpLBPcwMUG
e9BlaA0jO0OSoO424e9tI/iWZGMNp3c09tPUTMcR7dk9CovgTtQ0k0pwT54wBYabJrrmCEE4lKNH
icxiPCu3BosmGScWjQeLEiQYi49mrK0vnqjPWmS674nn3aLQcn5hZ76VbU8uk+nthihtdlPxDnV6
Z+Mju+vyZ4o9ECtO5jN0ki8zfZCap50aSgZdh5QPe+XN15YO7kQ+n+m/O8KtvjQWE7527J9MEsnw
jbn+2pTpMlRHiUFXDdkqFJ3/zKdVd1wNqegJ7+NYPxPLVYMSN8AIaEF9XM8QrsmVlpCufhKmaaF+
k7ZsjjwbZXIl3sIkeYVPtogRxv8dTNC2wD+XlU+DHTT72CFrc73kq2o5ohyF4yMlaYljlQ9uw1x6
DohZlO1f9mB+3QrT0tg8QhAEpUMc3EOu193Jk4ri4hpZHnxlKSx2M40dNMEoE0p1iEO2PKklMx3t
fPTNPTBSSs7GRH87COY3iwWBNQ6A3JGwJAaOw9ANJgDFttm4N6PpLgbtp5OSK/9TL2dCpy/j2wmb
pJVGfNahv1s/Gm0cEVl7KZny8dhfg7ozDmsZ5M5gUphK5afKkQFJ01ziogs67ZVSpt3+v1kuydmk
8dFkQVccXc3JsB/Vg3BmFN8GzHb1csDbVbhufZsViYQqjzyN1HsPlxq7c4d49FTaT7Vu2sd/DQn1
rMYitzFmNGWq06tmBjonIDHx/1NyzImzzX6t+DRXT7f//l6ewboIveKsrpU440dvDSJgGjA6bYjs
27ay7E1o7q5LqDFbNnlodzTHdTpx7+pZ1g0NnkICjEZpCJ91A6WjZ1lP6sEaQLXmZRg6H4mRRzst
d3Omh/U7amBQN7aRxrch6eLbmNl/cpBYxq7P9eaq42vYBtRbz2RYWm9q7OEL9DksJVfh59Whckrz
mnYyooF+HK0S892J4+5LliUcWabEfMva6a2XGkTaUMM+i0aOMYTQx1tfA8ZXtZG4+iIO/G2R+RDI
fYS3Rh29SD/4A+O/4i0tX8oW9HpphsPHaKEUnSFvrc/Ue3Rqh80o31uf6dluNMAXw3ZNSY+9rVNU
RK1EbdIh4xCdhhxDzIHg+yS8N4Njb8gtI8Nci/pbO/lvLaSfc2fGBqTx/zht1TOHoFbKStSCJulL
UdwPry3hqE9OItZXrlWKLSeleUbmwl6H+CMDT6o6h02LbXw2keCoI5DouG8YoYQ7dZ3ac0XZKf/O
rTKmUsuRqWsPQSrAYXYohBCO/9Y7r/zaoqrmjNTPTEPn30Yp4G5JC3kfwuToFip7MWB8hOeR0gpa
6l2dLe9LgJ4dgVz9osfII+KUmFKPbgdTV5TSTIWjQzOhbvOsiPmZXCK81vrs1OXBrg8uboFUvEm6
qMWJQNXWkEJgtQwElQQwjRAsqX28tezyUoLuh8y7VMUJ4x1WWrZgG0DO2bIL11uxKFi+YKNY5kc3
OjWzc0nnhkTJX5wpZ1iSTqY/WZf1Y4l6JgVUwPOhELAJjU6YhyWyhb9JHdt5aOqf+IESJjFt8lTL
Z21AsIRbbJzIMA9qhDMDidlIHdzNMkJr16UILv6IZkD+6AjiU+XBFr0jYTRKKmUssK5TbzjmBfmx
bQKS/x9VrtEmD78FTkPyNpl6ROdB5gw3c5pdS2SrNI57fqp2+cHclY5SE08fGdEI8ZSe1xVgJTOY
OMgpaqGeGdi8D0kPAJMp3xe2sHlX1Z32MEyGc8w8f882KXlbKGXVQ5HiF2nhuJ/t5qOtOPHZstnl
Ry75weqISJ3DySSuCeGu5k/J4WuIJNzms1/szP9OGuIsrrZLFnvHWpgYY4VjQ+4WE5Ob/ktsGd+0
1Jue3NH9xRq24Y+nV46FDOdiQmFaolsiLZpe9WixL4RTvNT0La6DNzyrYayQeVLqWSaOzAZwRmE3
H3wdkV+sXdWsOpmdeJuSVrR2M8hhPVXp6MBDAcY0li0Fx7jAU88E1DBmxlKdZVp9d1evArIF0UZL
FROmT2s7BmUJG8yjfJUnvrLzCa+I5gNz2adx9upviR25ZCcRnOTYrJNK8xwZA0wkYuayIiO9RA1b
fC8Ibqbl34DBVJ+ubpPNE4GeFrYJbp3+5jmScExXb95NFxv1SllMtU/VuWvp6YO10raq0DZnJ32q
evoNY/9Q9nH7qzbbB50B24fhI9D1062aVNZ6Vp8EUz32WfrBU2pMu1Cq9VMvsTdGad2FFdGase20
BkRrto9W4Z8m3+HIF6W/VuUJGC6YA2l7WeX2gfjZk775MDXnRNPi2z/WGlic8cYtFByDZXqlzm2J
5iNUvXIqhkutgc/OjCKKU0g1s+GRN85b/97PzNucBOJAs2jaOyYRtxpt852PhPJX3enZmQnveDLS
/L2KFvclIWlob/Y50i/qh5DbjdK2NUP/Gz1XuLtD4n/Dx4v8q6E8ndPXNhuXo9EB1zUZbgOZ8c/V
guLASPUrw3xQ8/3UvahOcAoHjPnTNmG+c198UAKJR/GruXwJdU5t6BkSHu9NX8sY8o1EovRGPTDP
hQOKwSHCfdYtrwNf8lNsuHtCG5bXOOStWoqAogXzOWCghu22SW4R6/npf56NEykCYy1JY12sM27E
U9VjRr+mMWHFuUujrdUH7yZL9Fa4/R+mvUdaiaTAYTU82JOHpxKU37tuIr0ReCB+joF/sNJE+/TK
dIaIw9UczPST+4pD1dwDZnEN176MWJk2KJ3EY+/ozlaMFenraqy86DZGRKnU6Qw6QHGYOSfVMogn
761GvbcdzKY/L4473j1AcmPn/7BK+nrcd3YUhLsMZvY1buDQ1hoOPBGisNeLryQtfLSj9+AP0091
fugr8q2LcpZyQopeRBaSwd0wXOX2e8hneOT/XbZ6l4uLtAqx9Q2SMbo0rF/bZmi3qYZ+XUOurgZ/
+COK8+j9cLDVElli2pdI0AX2zNIB/ula4GZAUajhZcEuz8DlioH8xafgWiUpULIcNNvdcNRimFN1
UOu7aBzFN5uahaHEF93Pm6taMtEopcSq+cM+/h546LhVEz8DobKvY8Sw+IyYldjanTD4MNvONAcO
Q9qJnYWA/8WwrQ7demV8KeceqTjSY/hxdWSSHp5O9qPd0LQuByfbZGOO6YD+MwYNmlhN/sol4Zzx
BrdP846EmQB4AzjrHLc/89LgCCx85TZGEVwF7tSPZs4sTNoJ1iS2VWR2w9fRWqwnv7egaVQZ9h3+
m7XqJWWOlEJ+NfWy98VwQXJ21ewkxAjvflPLp2pbWDIlSYjjAuQbAx4UrFBwTrBssz50RA5ubNs9
Z3NNEIUR0AOU7T9V0Doep8OeZpKalxWG8WsKKufQh/6DUhAn1fyB0cN7jhO8uRKuMMwd5494Xufz
7tQisim6L30Wyf52Yqyf/dAYf4vQZIBvHBXTe3VT1wUg9cfa98qdhy37zdSalzgafmepIyGS1GIU
Qx2Yh+InreB++lyKESTwn2IMD53be6zl1UMTkxBEh2cTtBk4ht4QkODlotoH7utoVs+OqsMgLBCj
FMtVH/ZLUoYPTGcTPAUWRpnEy465rZ3818XLNMDsU/trEiOWls5gZltlVgYySvviDP1bkpvh2e96
YGBOCjNb1Rl2xpmaswa6d+oaVMHGXT0YfRvSBc4JD82i5VfNv3e3c288x330a+5nhwQ7jt9WNBc/
QZ87TUHcQcIExcCRAYw0QoDsF+WpsczfiJn6h3/vq5eYe7+UWgZMREqn1IOdLV/nytbWt0K3s7Z1
Rz5VNJY5idZlfrCjji75qDnJERgAqn86nrFXAXGn4FAjtvg7sfeXIvHpZanKj6reudmZQ6MUMmNU
fVgkgB1lv210nQ6UuS25cjwbwUGcKT4xW2M+IxADjUzTDbhaE8gUZf/DLDIum8qITuY8f6znXrVp
V7ZV7aJofq9MT/wg41EVPUZtEx+xzDDQ5aG+jYFruC1AL7JDzAOXX7ea9P8d3tLUCw9tW97FMtVX
t/SuGNTPQw8E0tBoEsELYIo2aEQvjizzWO7ocTQir3ZBHb+g7m/uumy822i2jIzGyeBHFsuMST5A
6f7qsukbewd2mQC2rrrpdCdZ7ga5LlCY0cDJooao9muGJo+vXmrfA8BNWfCnZfwmpzrdSwD5BEV6
fLL8VJMhM+mbJpInPW4mbG0t0gFdm28DqZ0bVXEMA9pbUHF0qHqqXvxhxZlxW7Wl220cStPQd25A
+wlcTrrVZ805pl4x35Bi7Vy4CQ8oSL5y0kQsG8mgTA6/CKewdZwgtYmt7lIW963zzRbjKJd5IiU8
nfa5cjDqo9k9VDom9s4gPZyF7RWBOGOxuqBLKbEKPtbnDcf7D9SiGPGHx5nsJ+LIwMiCw/P3BOhM
r9UQrIM1jArnlIDOM97zZAfVzpWKlgq6CErZxdYwXM9MRJwgehhoHZ4t0bC3jp5xwlcenVa5L02r
Uz+Tq6e2qGThFGgAZT3lsHRhpmb5S18uz1ZvYvTLMfWlpflo0h2/MirGl+KQKJYZ7o82MRMcdOxc
ahA3hrp57ez8Ojb2flU0jTUdnCFxpofSaNxd6KKOrYnnUAVe0vhb4U7d1zDPL2Zce8dgrOedKtA5
f25HCws619cv35juZWktv2j7Vj/ayPrTMXi7qikGkg7rUk9utdGIBtu0yfgz6CXjxqyfBe36uxIc
hmCbkVN001NqkOSuBgBTCZjIQDC5sy3YqnFXnUIuPmV+8TF+XGATQO+w3BE8d2odIvms1LmHlWQ8
R2O77QMvOE1OnjyXLp0seWhC2f2mWEkN44vSKfMreDlno2eJTbCTk5+Txq5Pee0R+9MQpbo2aCgz
tpVhE4BT6cVB7blzimIbD48NISDSWZBSd6e3eE/9BOFAVADLJLz6ib0nxp+tDxflx0LliM4sgSJv
+94RjnH8Y0j1BdX72B7ncGDx98z+N2vCo1dXiMXistwXGiTOf4sA0lNkL8sS7irMPHufZIxTYkGK
x5Iwf8703mwHzxHaDHOfcbXey6CpN85Ay5vrND3rg9VtQsRtJxN7ETMlicEdEZcLimdq85hTBYAh
JZ+r3Ki9rkLYGc183xE+RvPIfmk5gnBC7D6XmTVhq4dIzxsI/0euVs40WkzjA+XOLZcBgDG5cTdX
5EwwJrK65CsrhFXleqTbYyZ6qqw2/jF3g7/BStZdgmq5r870qPgEdIGflkyjv9LsJjMfi4Yswsmb
L2ZGCJylBFPaOIlXLbVM1HhN/7SidVXvwkBU3uBlPlpD0dPUN/JX7NzPVWmQvdSYr73dUQxJ68QI
ZDmVPBvOKzp3bsXvol7KB/WsB1O1TzQ0dnFpZM9aafkbfoP0V9H9MFsRX9k8EFRIHPuch9nNa/oG
+4ZUdBGP89VBL7xPLD1aP16rjLbrpyuCcHqIwgcxMJ5Iq3oEHI5QxRgm1IpV+qWMdXAZEG+MaEBT
IscRijiJ5pDiMyKLSBr2m5jxc1JP3qqFZBZcXYay+1DfpWEIGQaN8HHjcf+fInZnPA+Sbugv7rhL
EXxzueGEZl/cru/Z6BEbpCiPLhANBYjPz7RZw8NQ1/HbmFvFZg7T32TkJW9Dr9N91hHu70UUf67H
PyJ8wz3/1smuMgP/ETPiIRpx9KjTlebesLaA2ByJ5fEG7vRtqotj3ZG21zpmeKUNU74BXSVaPcSC
WCbpLe7JMDOx7jJMEfOVGIZH9FQLUyhw2H9d1T0RrUsdWBfaFXiMbdr7fpf91RFnRnZs5Wwzwqm2
c4j/2qp22dozg84FAIQxsomHsNeiYtM1aUfQIA9aWoQ3RHwnV2rN1FtLuvwCimAgzcoe1XbGtDV9
Uq9ySLLr2A2Vz7jONesoYvAsIzCU0UNUTEPLfK64DbAOOj3d1LQN9Rc1TtLd6LcVa8mpCSv3IS8i
E8MXv2jhDq+Bh9jcHL76mRU8KG0sS0LwmA/je13jtsXkG2xWPRvdI+fWarcwrJdVUP23JR8s/bVC
LUGPcsl/drVxZPSV37Up7G/D4LxMpKv8tqHkhN3wxh2OTEIM3yAXlcdlhNAVZ+VRayY2Bb7djTma
2fNcuzNZWu5Jba/qYUxSFDU1rs+s+j53RrNRZQSCI1SXSk+dcpUpUaqeY4cnb9cft02H9k7JHfgO
mZ9S+m3ixIAiJpuc6kF9iYZBD7DWDUFeHH7qITEAziiOQt6jiVNAXfVgTgF29LT6NtoZzFUprfk/
5s5jyXEty7K/8uyNetCoghZtlTUAtXR3uoqICcxDPGit8fW97mVkRr3M7OzqWQ+CRtLDBUng4txz
9l7bQURxjTBAOYhm14qaY3VKYrj/Shxvp4LukDTsQqkj50RuxR01qdf06OJ0Pt4nbbSIiYtBZl1C
BLoLQaIuwzsMaJ5dlUBvCyy5vHGIt4JiTjtwqLo/QkH6SaJEIaFtnreeIP2US/ctMtZWabU4OxDv
WwCNNw7XQpBrbrRxazpCeQfOA2Yif2jjOefYInuuqwq28mEaf13a5bXehWmbfZR9+40hRPWxBNW1
935IbcnYxdnJzGMBGvS0c+KE7GcUDxPxXeBTzcXawKNyCpXcuiivUqIgb6SkhcBTxK0O0XcleN11
MofuE816rMbkfGMJ49qOKvqZqMqFK8XM6V56p3LKYlKu1TPZKuZbnYXfRjt8MGK3O6u0sQ/xMn2X
cnO5X4uIS/N1tAwHKRppjdLGVNMP6wZWvdQvIVgIdglQJT92wuRrSNAskl4BsYEzVmdII6x+ndok
WRrKch6T1HgMB3XBiJN/Q6loncowv0hXx5LfZAM5ZaynBu8srvOu7Uz1rDlcFSsjL+59TC0gqSa1
6InL/oCHZgb5gHCpTgUoKtbeFtLPWlb7Rlqpu3JHO39+1nUHHFrs3Pp82PeVF960WguOYx/l0JDK
eGN4c8PBRQRIPrKLC+fxA7E/mBml/pjS8JSMNWgFMbEvZ0sjDpIKXxZNBd1aHxV9h3iKuKi7rkyv
3Jucy5gmxhsIQQxnrcrXUHufw37J8IILRU6Ls6JITfNc0SnZuUmNU0UOUkK1O+ndQI8XTAYZUVm8
L8baXtEy0ogrm6zjtJBHhtkB2EDOslXPCO9R0IkgoDl5Whiy4fRunUMrgjZqD3O7L++GImgmH0w6
OTnxRL6aJ1+5sNDrIbaoCUgVYmlQ3kyzZ+s+0luUD2OXd9ghStEWtTgVA9rxs3yBCJ2+Z8GcbAbU
XnfrnSnocveOKNnVw3q0iLly1PkhCEzxiqIkIAwZ6JisLTINOPVco+2DQubm2jlUWhCQemRs0fCm
G1mPdkSlBqCLfI/2+l4ejuVEs+X+Wxan0TYuebmiQ50oafCkLUigbdv+lpMh8RQpSyusG96apD1v
M7TpwvtuoPerq4c5K7HKmMs+Rvy1bz21BOtH4FWoozjzBlyE8sZFF3u/9+s5R3w1HTFlVJCk1r++
AL5qT07jqZvmEq+AfRuldiDOqAPEQ7keA8U0CKK1WRyxzl+B9pUufnKW+sY1PgajUG4a3Ci/0FSG
jVb+CFkKBGhOraLYFrXqhP+4FJk/RaIixIjr10XsXxErqQI/ilBfPNTYLDRu0tDNrWc6yoTuQA9d
hT1pCvpSfaMcH7dh3qZvKOVSoIgp0IFSVxhsgRSft+Penpv6eyo0Lho6Gh/95hZSnPWp0OEnyqaO
0+fNdskQqVSziaKWymIfdd3ymuGm/TZ0Ha2UwMPaitEpibT2tgwxQ2XQ6EcdZfwq0hmre2QgYMiy
UURSXF3q6Sg7hcCp9XOZ22+ynRm07fcycByRRsX0rBqCx9LlUjY07CzMqXEO+ZwTYkT/LnJDIA+L
NT1ChqyPbZxmvmJAoacV85TmvL3gbw5ap/sM1YbPlgoyO5ibAeUsgDu5glAwGucArdBTD0/Rb/rO
ZSPNGFQuTV3JqCpLo9uvGU81cskZlXTahnY6XawIxc+gp3dBk0hQeVChkJrd1CNb9qbd0juvtav0
u7vtD4/7ZUDA+zCa1SmrmuBZ3oDXuSE9jq7ykQJLANwkIKTOS5TnGtzKT1WnnSS9r3WO81RhfVcy
r/qc47H5eS6WYENb4rpqLlPhiPaRQ0chL0lcdxoGkIkLiksDmLfO8PZ9mWqQjR2h1nnvbP8Ot9B0
CDHv4jGwCl8S8F4vOkHAranOP1elnJTXX3oGeY9OQF16Z8siZkVNINeHfdw8txqMvWZGlNPUev2c
eFiRK095UV3TveWwJIUerq7JcDQx0dzbwgg+2+1AdbomgEwQZTttt8TJfml170uogEVku134ld6M
AD+Fo7OJ42Xb1GgSiCvEXq3WDkZuVdvnRdGzYwoKBtpFtPN6b7q6NChRf8fUWcIrthQiaoscrMwc
u8WPORd9o2mzXREhuM2pjREICbsRrbsRrUU0+6ChqwekLNSUwI0l8HhymAL3LY4vlKZlsZq/mVUz
37JguhFc83wXsvWkAVf1eAPgQETayIiaROabTaPrSenoXd1786nZkTIdWN1JDYs3XXHprFhOscpH
9G5OHpqbiP3iE2zkEBKZQgir2+VkaPH7zpHTfFhzU+zkI9VT6eDkGR1Y+XggOHHdQ8tc0aObz/LL
JrZyS8ji57OzONYuZraZ5Pm+is39sByIiAQvrXm6u12CJl3LsrlvlXVUWFvQ3nC19DlcR+BlD6lH
1NNsPDgDYw92vFl96vG8yd2xnHb/upHPjdARQHM3N/l8KSYFbbUoR71l35X1jFhqd0g3rckkwI96
G1u/B+30/jhPxm9Tm/4RFKS13Ssi/soX2+n1Y1TazbGo6+hMsgf7mb4ycYgb8bo1+jeWO/3ZstMv
Df4zP8c2d5aCfMNAWZ/8lThoRXSx7AWArbDE6pb7vdQXEroZYqyjwICwS5H4ci9Oh4qjdAnsnWrn
AL9xZR+NwGivGeaQNVCiiHgmtSdjMbTWC7LWU9xnBO+mZKHeGx+h0rBh11Pb51L+rfeGz3OdpRvL
CDyAtd01JMrr2VlidzeqZAwQAnwMNc1+J8jjkJi5cRnBsfwysqgKXOkpv40iy2NhpMe/6srIER+K
rCmCBCuri2HKEkZPTwFFqmvIMaSuKCSMboqNlZlVhHS5zjuXTOXOFPylz0F8zGWiX3JkDOKscXrS
VswQvqvt1N+hwVH+mMqirySw6P5/OpCGmMmqzViDxGagYLwbToTPInS2nWsYD1l9hvrgw3BPKI5J
Vuv8waj68/2uCpPS1w6hy47rrgDQ7TzgcxWTXhU3uJy3BoPiHGnHgIilgegYirf1XDo5MiTFg6a3
b9PYvj+0RWYKLFsc31h1N06efM46tJE7AxLPXkIjEbTSU5c5LlZtPLvKrJwnaA03+A9fG2l8EKnm
2BkOzjSs7iJUchIW4n0R4TFmQP1EoFu1TVT2Q4xWqVK6KVpJk5luhHiG5N2kUtY94V7XeQA9Dt4c
iKkUFwdf7g2rpiFKBObPQzANAHTMsLwhbSuv9AwP8tEinkpCjrYwKE+lNfyIuAZ3Ji0/sbOrnCrz
a23S+XNsppUVWSj5EFlQtvBrEGoibwIX6zgxVtbm13P0pFPSKfCGDK5VrnsEYvuWHsHmvg+rQ6aK
o4VUs9ZAT5XpF+noG+vMXrUO+O4CodClyBccDUiKXwvEH4kdPU7aw/0qik5kl+rpdF2mnql7nWfX
NAE4z9t01ObO3RbLkh8t1H4Hg8Rn6aNFFkE+I4B5aCdibZ4TJd4RkM2k1PTcB89AgBl5IQem8LMW
GfwRzwrMo7lYLNNqSxNA6F2jUFnWVkoAHEfGdzMgi0QeRUh/Tlnf2psymMihFZ5hrRQZ3HbW43ZO
kf0WunfUNTZoZuO1ZLam6kbgUWmNaeiSxL1yMc9JXmmbrIKaQW9af0T8C5YQWKM/M5v9HBf5Y+5M
O3lelfGso0QW6jo1YKeAzIPLJVyYRBlfDDtXn+KQ3hOH8qKlXwikdNbRbIOhN75LQTUirm1fY8Kr
jNCAjyYIC5M5PiYOlhMJ5PY8jLqJcs5anM/3c5QPo/dlpR8QQ32yZ7Kw6yknOZte7GDF8ddk6lCB
pltyKR5CICC7uzy/yTCVFeN1chvvwiC/vAKqvQL+LB8VGt6bX/eUsUNAb0KwustaPJ05rdfXhIBX
hrqbbLJFpair1tHx3heoLBMZ9HZknd3egXPpGfZxZtf0aKFLYyJj3RKv7B5pCXePAaCQQ8Za5zsU
e1LR4QDv2qO3cTZF2U33Yo+GJhjhxYuJeVGJ6LWs7+DjuOKMffDYG+WLktQWG/p83pfq8gmwQb2t
EWqRoFuEGzdgSVE0IBQSvxe0OcI4D3JKlRfbMMMRT2bf1VuS93CMlSeMzfkuqtT5amjQhrEQfHWw
vfoInDlYcWrgl2Q5G7Awz9GjWqffuVAhVLBm6wXk+rii+ZvB0Fasl9E3PuyyeJVDeUt1ux1rZbDr
6paVEr74PmeKtL13eJChM7vJvD28zemzFpvPrV1VKbmq6FPqmMYg+ve0WMhT0iZlA+VwOgGthuuz
tA95+IVmTLOTEwVPf8YvBh1NZ98h27sOiTGdOTBVawbj0lCvkOPK6XnSkQPUP7c2oRP+Ubh5/lBi
9LNHjYBDDF54ps0xvptEXE5Rrwm3ee9Zlw40wlNlQpuEAfx2X07ikIQTYaOQB/VYIxpgaFXva5eA
QhSrBt8ejSdiS/JVKjIMRrZXZCnPt8pQmJWICaTGZPzY8R4SJsNunCFEtvPsNsUP43WneKyRNwwO
rfQFRhMHQLIboT2iAyVWORKB9mysIoU86L55DGPlsysUNwWDsa2zhNU+TXJ21uMynOQWrP5agSFb
eWIlZt2xnpUU2YrWmB65JzVZzovOvNLum5WeYZhpy6XH7JvhOXa7sb0wam6hFBW0DoyDfCCfZjeo
besByJ8j+h5yZK9pCvJbbMLyqdion6YFg9NEesShC6BE2NapKGBP2hXK2VEoAH/d6IDKfEZv+c40
hZwHasVBtuxysGDbth6NVUiohI80jPyyoAoeKMv6c9TlW8biGtmkurW2AhJDVdEAS0X+RAdOFeEq
KIFhIeSURKztXW1saoigZveLasfj/n61JrcHc27wYEUqpEP2yWv524nJQWsgzyrZIlIsVG8SY1Do
BPvU3azBAi1fyr4eQ95fEpulL/SnMaJJwpVmLyblfgjE1SNilD0GDq3BUO2/YmlMMBA4YHTM7NZL
UbLMyoOL1pYgCyNsJDZpXrFKZ0/m5N7oVigvorakJPUrwbAhTrSin8prV4apepD36gXhkTnuulRr
7t4eafDpIHfA1q4/3bGvFOUJRX81f9JTNGW0PLYgBrXHEMKFz3fO3yKMmPc+PR9KPUXP1dIrW5Iw
fazhi2Jw/jLTeQ7DgXJ6OmN+mJ66UAuwVi8c86UIzSYOSb5lnkvmnYRxMJMm0xEuCpzPIdxNwgvq
4Gk5sCpQLs1B7gvexFGleB+yVrneq42J9uKEz2LoCPqUYjx5o8Gn38LDwg3TqvaxVzRQALMdfa6b
CjFA7f0Umedt1DzkmTqvQcs5G1rFBzTDMPp64AfAATK2LgqBJ+Ipx4t75g1iGKdMxvBY5pwcKHDj
A8gh6CO02auI5GT6WBfZeY8s4Af3wytW7FmAiov1Mqk2KaxQDGhVgVnwaG1fSHUWAV4U+c3Rtoc/
7r0wTTG9bXaGVqP6IE/hvAZ98sMqGt3vOte84oI0r0ZQEds2EYsoTY6OmX1NtS5B9zkGbP3Hrxpk
4FtBREroY8WZkcjSPy5qshi0eIFxUyK413r8SNLFZijDT0MwIzT4V4b3kz8VDFxegECtZPeWYFSq
MaS1O8mEm23boz1XlPRiWbHBB8cIzYZiJ2fl1FtALeUZo1A33X9CKuKehpqhjYtHmb2L7j5qCvhF
qd6R/FsYj6+R6N6r5KDc2Sl5gzRwcglZa4b5pTYcQUhMXVLh5D5BaHTnxUAVJaf6M237a7JQvo0Q
gMvSfZDzE7tBchrbCUIIMVOJneFWsPk6aZ2r72rP1H2ejtcJ5Xq6Tcj4XeWe9mLUVnDpjD5/IVwR
8Lg33gZ4abhNmOFLGdfCNovUoOWxTTqKyzaf9oE6J9cwNW9yOdRdXBV0ScDdiBqnV1QyS8nbXQds
0C+kBvacc0/Ufs42qmztlOHQOdElwKwi3z08SntdxCh5bBpYIDQoqJV+cpW68pEMNiLajkl/OX5M
LYHwnC6PskXcAgbGlQmAplY26WSVWA2a+hhrA3U18QwEJA2gAt3WuE1hNiL9Gi5OhNM3MHVM1WOO
geWuMvXK6YGoACXUnEc9QDjRE+p+jJMSWviQXVUHfk+jGwsz6KlcK8ofCsIvYuCsr/cVo4OSJD71
dNv1VXhmv7mfQzM8jBaDMJmiQar4cFdwpUKlwjts3uOXA+Vbz2z/tWmcC7Ln/il0F/W19t4C+kiH
++dP1Hewu7d1hzHby3VXA9R5Iho5WjeOY6/l2isDvodqPMlGkI1v1R/Gz6WeRVsvttvjooZwSMD1
rRSa/jfIR6BQ8sJZy4feRDo7I/Oa9zIBYC0+S7lthEsy73KKoku2qvDPfkYvHB8qNDgbKzDyZ3VZ
wOh4OgEelruWgwaMwAcU1NiNqwJuE2T4lS2c2c1iTgfJONMWFZBP2rz0kw1VY2KIF7vN+1JrxmWm
CkIKerXQgewgKU++fChvFBP4XoIYQs/m+eCAu9pFtTtvwfCC0Kjn3C8rLflusx0M5278rJJ+xBTj
oZiJkZ5EoTqIG8dOpqNeDe+xKGCXIgrOA/4N62+GKemfMp2YWSWixrgqsieGFx+y3actnQC3e2ea
hPa+UEdnHzMm3BYlud/NjLMkdpabY1RcZ8CSSIeRXTkPscYed/HYBsveumpORHfK616X0uO0Z7if
Xc1VAsqHH36mz+rZvh2pschfgfWHsvI9n8CV1ZCzt3qMIJ9Q0NC0zWtJP2Pb0rEWSuZqFTfKuaQ/
/r3vy+cp8oCMVTH0f5OIm1yHQxXjOYiDorp2UUhLy3Dts6frwQ0C5o3kqPybtpTv8fo+yyc0Bkdm
+dlDOv+Ecs+46rE9+5XIfVtUa1iByfmShHO9llN6V8E+3xnhrWs58DJt+cBUWK2nyCWodcr09f2S
rGtxsJGTyXQgoaKP0XWJOaU3G9MD9Fi/IYlnVQtHHfng+aGTD8Pp3YjoEs9ifcoAIGOB7ZVdaCYj
5rHmIK2/KT5fv8695aos1YYM5M95iUuUtKAvC8rnuItvaj88AKzRkflReNiMbUUIVXjJW6aNJG63
WxmsMBgpqeRhDmzKA97PrEQ7RX1S7R2zPA12qB/MGh+soH7VGZAnUln0ozUvvm2bxh9p0jxJjSyc
ELiWheMdCscG5ZXp6gPGbHLmsJGmrLV7GfVSNADPu6hQt8iLNd8gENXXpHaA5PZqVzohmYhVzeV+
XjZNO9jbMTbWsk6uTRrUIMst1Et0ysDhvnrQNnxbyWumOz2VSYgEC2AVXLHQmsnKS2n9Wzxv0cW0
G615GltIOq2VQNABn70m66o7GFTqSZqiDclpBpcWrXZPyZ88QyG1y3AZ/aoRKY0OWXe60FZPw0Ds
u3g4B0FKABjFDq2Hpjk0SVmurdhGIO++NHFGF1FDkyeSW5XeRTdRBREDEyf6ahPoUQXAgPuOjrl0
C1tECa1KvP/CCWqYQXkjBxTtfAjgUiOE7T2jmN6rAf0jhGDhux1RSQpGZ9jCHS1mMrMmG0wp3Nhk
n5oWfh6IkcpqKHuN6xR75iruDuLoL5OUqc9saNdMaQirCzHGJ+HobSEpd9tZqb6PmnkNBpKP4Glg
BQogX/qaQzZM4WBKyIeJ0quH0tY8N23nru+zxjtwEYdVhpx7Ko4gbOat6VQ3ZTRj/qIlofccdat0
Ju/D5g9emxhDNkM9LZyFqEY8QmXX98uNoxXVq9sE58JiXmRnC1QKAWzFbB755pIqn6O83CaL6bwA
F5oOwYQIrjc5BjRXJ2Y3EW3I5LnpHeOAf2vXCn2vawagLEsjWtcq+wMaOORDIeq5RHh3j2GYf5K4
oangfzROQRaqkIXUs0U3YGIhYxk6qw0EkYGi405Dzpwu3RaeNz2iSEO+N74GlilmbX39gOUk/5KC
v5Aj2shM5q0kGaoMxICZIcu3vYpWvB7jLtGqfuXZ/HzBxcHq5i9koXgFdDI5n27rZjjmmSk2MFNz
LIcq2Rb1Qm+/zJHwopO2kXvBoC6zM7usD0lcQjdq+nbcUIsWxkic5Pg1SvLdsiTupQEUcxpKDqFZ
HfubWcM8ggYY7NuYvMohCwNfnmVWFBqrzoorXy3td3yB9ndKuYOiLB9M6lFbEFB+aGrD3RQCIK2k
6dpqlktlqYQFuZN+iBApr2on/zGYg/6K+AS7SsNEdAiJkbObjOJRCNTzgiUeQ/6Xu5Jx6NlIkR3x
0HbT5T70RCPab4LJW7d5EB2LeO5XiCm2cvXMM/2rs0TXcmytF5hqxa4D2LyWD5N+BGsLfsjvXOYv
XuLyfggsiRx54t8MgZubbOasONnpEwPEsglNYDBRd6KhSDoQia5PoZGfilFBSiIexVVX8oJJqQRd
Z+iqiBcUGBc3GK926SD88qzn2QjVJ2lLSxV2u3Gy5N8UpN8DQA+S3y8ykhbc7nJhdo6tnFPDzfr2
Vd5rJ3N5jBbWLtOZe18pOmUV298SYwl3tj1XpGSJmf1ckPAuC1lm6jK6qgPhswfeRvgbavuNnrak
KZs6jZTWGTdh2jl7T0uWZwSyNyMap+uoZ3hUcvPoMBy/VKqrURiJWd6E435/j2lmvhGXPkcrijdS
89b6BFE+4FDZRfRxxiQiTEocuMgnK1psBMAqFkYEMWcpWoLhwqFPT2gJcHrr1tlRvYcQY8tjmCw1
EzYDZrcFXUQepQlZFxv28q81eQLHLEMjTA5xe3FU44VzkrFJN34l4U+7VRFaf+SyNnHJYADgO8Z8
BlOjqq8gDvqN1C7ALwm3RleM67is3EtA/QwBaUhODvlaScsgXF4XKiU4WgvQ13DERO0QOLYqMuPR
gIf+qXdOajTCnQCmcgzi+msuKIkjaktrODKXG6DwXV1nZJ9r6DpH96KsHdq027tksWlaLoxDckhb
yNjiTqiWjE3m8ZE6zqSCNklQ7J1rOsHb7mrvWuIqXCvRRLFdMeI74bRjwMCGwG8ltUhxa1qWy7Qu
MzJ7pAsJ+lgH+MY9AyQVscd4laRGsG6YMcj+n6Ll+dG01ch3FHV51dqMUEjlovYPrj2Ux5oux7Wc
kd4DyVglejG+ynsozpDITACJUk2Lz2MzPd11Mkqi5ucijzDYqG7yoCjFLuyMgfW1SB/EnEddBMln
dux6m2ECWg1KjqqyWjdWMX5zy4jgj0Cw0NuJE86dnpIF81JghPaKNl26i+s5eAYOsLmPKgMU58Nw
SWut/8xSquwY42Swf90rqyyq7rGo9pA3GFuG4UGWsK1KoyjgWr+LZ+8E9ldnYsiYyihoDFI4KpS1
DQ6BkbB36UOdgJtSv+h3ZhhU7OdB74T+WXvUUwp4kQenQsxEp+INHdt2AH9VT5Jp78TPNA7TjVli
quq76pkYb+MPhd4X/woi1DIGzEpqPiqkjPu6a1afq8jJNi7s4oNs8nPxgWRiQcBxOkpR06qfbCKG
17mczLAETGx5w8fADt8mQQeDktysGvCwI1iZQ2uTQaTUuuZXSKgkwmwWEWKGabdoB/R1OzfBuhoK
5O29c7tXLCVgOYWckBQp8sV1P/cJP3Jo5hhOJV3JpQfMwAU19uOc3ZWDc/B5po6kpFs+6AxZeIpI
9BBN13PgObHfKvl8rIXlX9QER7WdP6zKxj1HuoVsDYyd0z5kLRueoTWhzotK2E3K4gqjeA0RjF60
FesnxVkqBJmosRMSGDkXl+fONpuHgpHYmiDcZVMPdNDK6rNloV3Kdc1cx12XPVrtC0ZNsB51O+MG
Yyjh6c2rwtht15CEk7oDEvChODuzGhwjUtB83XQbjgwg49KwUbhZe3+YLLeETJPHO7qiCL1NHyQI
i1pt0wv4vVgWoqGkiJ3dz/HstohqtXGtDHmI3rs50ZlQLlnRd7fSQUlnD+EZ/4m6G5b5Oy0VNcMy
IKZCd9OEKPjSrsiPU2oED2PTHF1jxawpT30Enm3f6R91XL/1goBVD+OptTTnuQ4q1Mr2fpwrhvFi
TJ9p2S7AUbhqjaE+p25TnZiYulviDdRNB40HecLUnoN+7FaDsKNqcKHBda21uUjeNVt78xg/fesn
DwkH+MAis86x6OKE4sadSWxUCn1dRmhoK7c1H5qI37qk4ReoRPbuvtphtu929Qi5gDZEJiiMyY0C
IO9bdZ+jT8BTTnPXyWPj1STowUcxfh4Efc+paDTKI88x3heneArcrIZ8LvoYmC3pqOcVBAPhEAsb
1TrGjnJNtVfaGM6jBE2MKhaVNqcempSm3dFNRE4nx+RqDvV6KFZktKS7VGhSkh8OTvHtNGAJvv8K
OyZSa1oKWqgiUXgozH6fBs0nCRgbaAhDYy2mTTUaNSLNASiZXSF9E4y6Oo5UuErGHn1g86TApt0o
VTujAQK6e+dVlRky9To7Ya3v92EDkMQzm3fk6EjqMN6D3OzpNNQjFy3TTPet5b2Fff5D2s403SCZ
wS0tGlAeLf4QEWmk3+qAaGVHQaHOpKoHKooOzrVI0wiqtLhkmvuuK/ZXqa5scndbo/6rEcMdaiYh
tJot70GuE6hluzUKtZzJSkH7GM0Ia2nxYpgkUSc1w2mxeVwQZ9y5ipkdVvTb4EV1Cu4L9CPSCjuO
InIuR1DUdN0HrD6S/0i7v+OOUJ0wcsDCmhsTU0ixBRU3mhKtbM7Ft8B0/OwStprz4ShcQfu0QQaI
p93XcaQafhaycKk6PNg6MuZPTae9L/x1hYIRTdviolku91a0Y7nhjUMk/8k4Z17uCkyO+VVFbspm
RhhS9dZZhUQcXvSmZpJr9Gc11nY1Tp8OaaIeM+ZqvVVEtTjNnzRrMvzff/v3//yPb9P/Cn+U0Pvm
sCx+K3pAfnHRtX/53bB+/626P334/pffkWm7rm55jmU6OHc0UzP4+rePW1yE/G/tf2ZKPWsRlffa
Y9EUPV0cltg7dHPey2u5mi3fydo1DyTGHK0iIMctVpZdjyYe0dU0+I4ZFNfYSr7edxZxi4fZJe5i
XZfkwY9AO6h1PY9ECvmCJyiDY46xhTBuYy21krmDa25w37wQdd9M8joK4L/iOljOmscAKM+8/r+8
cPWfvHDH9rjq6JbmuZr+5xcO3MswnIHNX2I3P+RLtRL9OS/d5Vxn2HsaC8OBUwXjyWpeTIf+U5pt
bYMAx9Lm8x5SdTkN4rmmavKtHk3ZUx6SXZCM4RZvGQlpcbSHStk/eFpsHx3GbRRQqfM2xNOTGbCl
r8KdTrM7ggMQNrt//fJM9x9enkcAHCJkAr9UR/37lxcvRHvUY95R0xBMEkbZ9FSH4ascybgWlPRl
GyXRsqsqLX1XTdw35No82UV2a+TsVM9P5sDQmGgDvN96fMqNOlvVevP5FyXQG0g/9IxmLYNvsth8
oW3PkoJwX/pgaWDHR4NSxFCb9Cd8lvhkGCAiY4cg0elSK+mztE6BPhjKLnnv+nDjdNXy7jXBpc4I
96gauLqBqC0rESg4VsRDKSYaun/9jtnOP75jMK9N3irdIL7L1f58QFC5WSwJy4ABWaAFoqoH7oUG
wp8bc7jJG2XSFL9BZLqXD2ELLI+F/jYuB0n/RY8SPwvKCVeGjiD7ibDilkjaVo2u8mb0GhO3mZqv
TUOpz+XERN7NHY9kH9MGZCtuLG/w4TwXYJqa4OnesUcQutz9elyh8lWT1v1Waztv0+rmCJQoyvw0
xndV1knsM4ZqvqRqfQGudCpKs72iIq/etfLqqEv+Zi+PZLGMj30hXp8gKi71SMGm9eWpqAgHnMTy
qtM/XSsNKeHSSdKGEdzdpQHKIHQmmAK2Efvm85y2LZ6VdIKN3O61rjz86w9Fvul/Xp74KAz4aYbr
4eK3xWH+X5anEN4iugpBKFgsot9TZ9gHg6bvO2Jj235+mcbIg0PNbi9/YzvGJIPN4NPi6Hu3stXH
KIXvnEEf4+2O3kx1CQ+m4jI78Mp2pzb2uOmxka46h3mz5zhkskbjeKvJyYmDwX2Uj6iq8sOgQs43
ojfGYQb+2NK8yHu0ydTVlPaYVCK3Po/snjsCsmhq6FuJpWg1RNxpNLvraUSEY/sJU7W17PUPcZOf
PCydaRWVt4IrWVlN+mMLzsxy43EzGoZ+MaBuHUKtXA8NVir2ZDWD9PEge6VTh1ujGrSTVLk4s2uv
Fq/78Ba9vTndl4Fp53oiK+QaAlGgU1kQ6TIhQoFmsBzcFMQJIt6HvlLf5I+zjKzzZ65CoeeVB/Sk
9aNKvuab/ET//U9XnFZegb6V1YzlOur+7uF/vhBuWOb/Ib7nb//nz9/xn5f4W1O25R/dv/xfux/l
9SP/0f79f/rTT+a3//zr1h/dx58ebCCPEh3Q/0CS+qPts+6vV07xP/+7X/zth/wpL3P14y+/f0Nq
3omfFsZl8fvPL4krraZygfnblVn8/J9fFC/gL7/vPpaP3567Jq7+4Zt+fLQdF27z3yyb/Z5raKau
urD3fv9t/PHzK7rmOq5KoW05XMi4xJPM1UV8k/ZvlmdZOv9s3TFNjW+CWPfzSzriZdW1LEfTXU+1
f//ri/9ZNtw/tX9eRvAdf1o9Hd32NMd2NU5U3eZ8dfhN//VEZV/jJAZWQVBq6ohWnog8p//IFrKm
yzYqL55ZoB5LkgGpGPGRFHqfbJVGkE3MwnM/IkCuS/LXbbbFTetrZRHCSx8Y5heW/d2hJ2C4+Vum
2n7oQGBjgNzMBrQeissYXlbzY6qfupifEgQ30MXP1F3oogBPeUTtoKgu0gB5SBpsCLPYCUpa24fv
ST2fQ1f9ZFUDtqLiRs+NIKL4bQIdMRvdm1mF2Roj9QP2c4SuJHwEnYYwCiq2UeG8BSP45Bp5vE4T
uIBeD7CuyWFOxWO5JpMjFAGrMCMCKL1Olqpves/VJJy9veeF4FZnXMdjClogGxKfDe58cm2d/oPH
1rwctlHvfSFQ1J/zR53tnlkW9BN6Ha1YUhW71FDVzs8VFVEHKh7wz8SrNcy1O7ZpqXNtqwrsB5Xo
uUdnOpRkrpT6Fs9gMR3yhM9kZ3jJagqHdafig4eSA60EGwOU8/yaswlPJps6zv1cGTPJhjoRBsFr
2mXaupjtYN7C2zGOceqghcj65ELhMPV+2436egY9cjZKa1yR+LtKu+Y1LRsUDbHp5Nug62bI+fby
VAXAoB1XdH7+31eY/97y8c/Xof8PFw+Ts+n/vHasOBnK3/7H+n9TdibNkSJrlP09veAZzswWgpg1
KzVtsJSUyTzjOPDr+6Aqs/d62VZmMiklZUZFEM433HvuY/h//vfw2H7p37ND/MfUbV/oQuiWazom
Rf4/Z4cw/mPojmPQAJhCGK7Pd/49O+z/sITU6Q9wKjgYXwy+9e/ZgczlPxZHiut71M+IEG3j/+vw
EOyj/p/jg0PLNTidDJv/uN+7+lat/899ngzbeUwNj63X2Ldh3DKFxFqQ7foN+N8iXceyx2xfG1fC
XjogihkCdxCMOBsz9J6IxnapZ3z5GjIN4fT6mRUmacAWdsNc6+qzWLbIVeYEYRw3MxOdpEHGhRam
1txx5/sasyBAAPjNo4VWqcROyi5wIrpzl1hJETnSA0yqq2WPyfqXXXr2GXfQuoMvtPHk9fb882EZ
yu7sL8ldqyQqx2xA8aAvDwVcpj3GxN9J1SOuNdY/IDx69oJo2tT2K3jVVdDJftotWhkfm67dNUgb
9m5j/0XEbHRZfU5tEtRtJvytRmCGMP79kBGdZcrYPU51yTtrkXU0jGuE+1Qh9h36SBZFGoh5NEGv
qrU+N1sISDqdSdxkaJsiytBahUeWpau1tzTn1tqeHF/bIVDxTj9f5FnbnH8+S/vijsUYVkFUoeeu
0lOiYBnSuyNEfE1yh5sqllHj3q31+ezO1bteNZy6o7LgOZihWTj3RuK8iAZstJ78JuIYgSzNL5ZW
Tkl/i0rLQXzhcmwD04YI6JfJK13kSlqd1oVp/7gYW+5pRVlVGKfMFJQpDHnABLJ3Gy8kmSQHzWaQ
PHL8C9NqjskASBmE530t//oCg4NNY787OL5x3xUZbjONqp4bJH1q75fnbCwZN+V5AEjTOC/D+LZU
7sOauMV9vga97t761UGP0xMnP92A0hMqydIHTG4AEsUr0lXi3dXgW/kCGa3q3IOYrPtMGn8ATjDT
dgaum6cj8xTrpSW3NXQkFFRsqX2kStBRIHSg2FuwnBTYkSp5q9vifhpb0t6zmbuOFhPZ08VjYCU1
xpPd5FhLWCYYZ8gzQXlLJz8JrIVw5lmXks4oXXKhU0JpFp8FDf3HCVA8Ua9kv4Aqt3YjbPrnouem
CiDuu/ULbocK+pbhDPNr6T4AOB2DORW/W5vkQkmHJys/YPZo7ktSq1AinOjdI11v3yBIftWV8IK6
7N5xosFATdRJ4UGcOALAHcKGUTnbUhiEyCAQ+dndq5NYczg4pGEvg7zVSJjsHRvMygSLdCmJo1zj
AQxqjz0rZ5wJhGNl3yC17oV3gR+UhbPuQWQw6cN0NZiIPuZwBP8fqNVMQ9KTdqnLFAUuEDw8ggt6
40oTizG7Z8qUpPaLcgbzqGCzkgGDKLeI2bPhtMp7fzk6A+KXwQSTVHekXdeO/VTaJIrxcnhNQsYG
+9d9MTeBVdrsC7OHPPkl9JIxMLtZcviKY+2tjGTxWoAE0j/TWPsec3d9swYBBmeymJFNydmFLYpO
ITUPTht/tG6Gi6LFyZaQhRYMeb0ybe6tvW6lzUmCK4iS/MXP0l9GEdcXgFsgUxzrzpMkTmSddzuI
5aaeVisgxgH9gzcXTDVEfCicZi9Ty79P4VeJTZwBJIaECFTN2PBe9WUkv1qHHsJIO2rZNDF95SDt
V48CRJ44G58Mpjt7s+T/rrO/3GaAxZhyo49RuJS0hIaavKN061/ekueHUYOmvsSYPMy0izjMcZnT
sQ0ethukwgRPEqSI8OtPn3SQYZZpN6PcPnEgg4YY7SfbbyKeGQKcy9oGfT7j+mypiSaPEa+A7OOg
+DVIq0o6ccy18ZoLNw1033UuywKXpEFlYpRXs28NphDDX322AWhMTH2ps0Od5N0dmyS56wcQSaWM
ptYfj8rmzY17OIrt+VIUwgv3LcPoSECUCgfiJsmn1e9AKhBVn+eIQpxQUKYe/aq6qSTJs4Wqdh3x
u4GckufVxCO9TBaSsmQMARVl4ZTKj2I0v5L1MGaUXZzmryR9kVtq1k++afjIHi0Jqtzh5eTm0wxW
5BnTSJCnGZa8vE07pW+4ZW4I6QQYWkF7EfMLimQAa+gqoPHwvkMGvYLer5LquS63gMqm3tPrE6yW
DPYOSf1wxIqAgCu3XrmnMN8mpzD3kf13JkYYs4S5KKYl1CVncTZ1LCYynot6Z2w1tyvihNHl+lmK
P7L5Wifvw9y6YQ8idLCO40mW6inz1iay2keMkQyifNLsqPL9jF1appGp2Zpf7iyRFBk6sZu6lZ3L
enjUyGcXyD2WptjgGUUdYg75iMvu1fUVh8X0B6VLu1PIWdjabeMSo0jD2HLQWS2Ztd/ugJWpHQof
YKzachaScTrlHruFtSJfbtRB4zl3/MuguPPa2+dawsAZF6+vtH0FaGjemFvCLyDyZMvRVu4XSt0v
IrBeUFaa+wF4xPZQ1Fy8eLXVncRw4ySE7qQoW4MMtADgFPvg5stOc4SBNcHUGAKTJOpN7yjwv6c8
0Y8taeNh0d/rWU88OiLfndPK5Wyox6UzhkuvaVnIltfbxdxADXbPN/iKqfoPuSW+qs5cIuooFmJO
ZR3NdMqCHKZnYQ5XXn1eY18PWsGwtV1IXzJMqu56bgZaMPmFGfUzHzGYdCt585cpYcxNhdLtCBCN
yOCm+vHHR4w8UINLWrBMireJnCdKIZ0/WU/5jOGznbUd4NrPSaO1alQfsraPTAncQ3ZxaFDbRINj
bxoRTQW+395iX49Dz2xepRrQWKSkSJZFsycv686c5vGeZJAAfiDJPAXyH0MD6aSTHbHz+7WLRmAX
7ODErdGCH4Ik87yMhRcmpgeWDdRRWGvPeYlrrULIuRfO1v2gBd+ZGkOutmQMKXg5PZJFJEziUNXT
37wggBGe2X4x7AfyKpco1gaAazHXfAexCZOg4Fr3LOxQXGXbGS94OiJSY1dWnDjwdnq7oe/15JFK
syFurf6aepZccbE+xYumh0z4wKRwG87yzTM9tHoweO7fKiMM2RnoURlmjpGomqBLyJVqWF4j+Qw8
DhVXIxnAjT1Scm140wuVW2fcdZWxDaRnkr051IOs1YZdlhjJzpmIu+sz/w8ioBKCIEagurnJNRa+
o95vxQncivVNlgn5bptWi+QwU+Gl0deARlQG64boHjaUP+u4gtzKxt1Vw3jvZOwSSQW290CpmpvC
914LLD3pPCXMs73TAjuUDejj5m/aCezLIWEY7KMbcckb60PY9pGjqGKRgSCQ++2KvGubC3s+/hfe
zBFj+JODQn8g54NX7JibBl6n8hNZfEprDB5NGmGs/DcCRri+EGmBh2rDdSGHsuy9hLqSbSKWkrcR
D3kYu+T1TGJlXpyDWfLJBXPpZSAaFBRri7MDGKBQPdvE+xC3FmiArDQWDvuiYbSafploUzkoJmsn
urQ6GznrxWetbDbaoxGJuct2QnvIbT3lulsSUDI1eky5H5yM3aBmriH4Mhigb3Ol/KjRFMOn0+Qq
8oJ7LQSb1u1ye2Eh58gYlb4OC0K3N03+lg5pZbsWmPCK97+2NINJRZT0/cVU0+c6r/t1pUNSlJ2o
3WHAl1SDZl6fYPJDTdHSPJwI1gnr0ckjAle+uJJnHn2HY66QMsrne31aITDNM+NjdOLz5PxmsRkl
ZgrLYABrqS/7ZbSDUU6S8cxIDWZbNx3D9uvSDofUAbChYzCnyGyfU4Pow6yoLSbiJbROVMx74h2z
vWt/OEpeRu2h6H4JZchzs6JVyknkMpT3MOEcCRRSvr2K0WuYhX7JcgweSW0f+06IwFt7EfrF8Djg
s3XQht7MuvpambTgr5KfbKA3j4gufsX6zTQi6p+nAhMa8AASwiF1aj4T+NglnIb4c3HsXLsP3R79
5FC0J88gSaZ14/imBIK6dzq40zCUT7MDm5F4FLbX1c70ZvcEBP7NVpO4m5wSHcM22gAqhOSf9oEi
GpptVzHOsiazOixo+/arM+zjrC6+Jpe0y7z9pYl8/kSo/5byIjJzHpxj0/oV4B7tNRXMqZMRGKF3
jIUpjiNhkwd/RpNJVHH2mFTjiC7HowMDkwpp9tbCDL+jxxge/SJ9r5hlkd9LVTNZUVdVF7J+2mjQ
2N8SwA3gTUvTy6T5z1DxGq4s+Y2nrb+TU3lTO94fzVfdremDH3HWuybDNKuJL7/oCajq3c0CLicc
j2I88CV1aUIvNU2cOrX+x7JaY9fZCRr9tEfL3NdHy6Jwq+S0PCzlLfnu+ZOqP+U68RI16y1n+nS2
WrzfoPWYjGEDhJD5p3PZ6cSjTzJmi9ZQGI4CkjFXcG5a9ss/f/jzwdy+vSh/6naFl1lX/fDf7/3z
WwNhA9cG2MB1WjuUNUrVOx/dAelQ2x/+fPu/vzMKACeO/mxUef/vT7SeTZJu2lmUB2Vn/O8v//MP
947ILjPRLf/85M9fNguD389cG6xkNhGOuj3Onw8/j/jns38eBbv+9hyz5/n5MwR2/N7Pp/8+fK9e
A9+VZvTfR/rfB/7PwzSWfj7N+Xr65/H8fPuf33byqeUUw2v981f+97n4+dKBWo6JhCWsX7BNG7X3
PEnjqF2HV7Nz39BfkB/K90Gdcvtm7puddZwHqVDHWdQqMHBm3PqFmUe5nmaHJu8R55f6s1vRqibW
hIxUc/JjBlgef0t6N9ckJMi+/I0HskTatSJDu0v9sr4d6YKaoWwfKql/DOnYhZg6aFv0zn/4+YA4
LsyT2b9zG8N/MMlxxe8tTj/fI58+IW9edZyFHq0/5s/IdcbqKXdU/qjaRwBDIfrt375viNNkN/4T
lq0P+M+fykvboznl9i/MrNQ4XqL++XKp62M+cdfrdW08tNAInifY+8d4OVd0juGQT9VLYhbaYXBG
tmGxqNh00kQlWi4udT+ji+3M9VGVty2n04NERI+Pe4W5mc7mQ75lGZrNErGGtcJiU/iwWLmjjLhY
4+Ddmxma78li9ZoVg/5i46ogzM2brggEc3CZbnOwGuu3xuaHFeLmjZOVeCkKl7AZ1Gxn3Qlxm8Wv
5P4B5HBwV7j+nafhSmSoB7yyMQ8Ek2AWsHhG3CXHRm8otBkeXuWZUfSNrrFEBVsEl37IXiQEPKmn
619V6w9DHdPwWaCeXa18yGdl/CWZNFhTlUSTKbTT6jhvNFZB2jbiN4o80rpKBIkS+fmZgdBf3e+B
7Llz9zX2/Z3fOkQJTbO756n2cRstyJcaQcSMlMUXiaMI+zI8A1s2M7rzxaXSwfLUn6oYcd06C/Hg
JNzeHAy1KPpdgRFGv52yfPrjJOPB1I0Pj87u2ArBVKntFobuVILd4j3Ug9UeR5wawWiZQHFWa3rd
lryLoxkfouv1iHm7gj2dTi9zVxw2j+MDgchfLZ7pQ5Yyb8lrM6rn+lqA07urtLQ6GaPF6QcI78ks
SqCajTOGYNw/VaU9gwwm1DTP6RYl1Sohtw9enMEH3XifRh2TmWma5FYxdaykLYO5m41roVlvaKQk
QNrMOusq+y5WXUb4CmPgRRQSQLO3ClArXVaNurmRJzpnx2JehnGuvFtv+7D6bn/NeC36scTfnxLS
OJZ+cxWDM0eDwORS2219yWOErjMh0LtlKd9y3naHeirWi9G4ZPVtn/m5yygBxZfsOOsLdO7oc4w/
lc00Q3fN9FYAd7/F0nEW1Iti5cnR7afO0nN0NDiPUj+Iie4LtrhsrKM0dMOoDzubc6MbU3ycvlAP
M/LPEEX1ywzjNEoJvYcOQKWeQmq+smt9LcrVuizD1AfQlW5xCaKEglq8kSvGcB2G/VB4OxyszQ3Z
msmTcIb+ZLJDD6ps+ZJG3l6wIKSPZm+ZaL6L/FA0lbr2qrvvcbne59ME020d3grmVdEw50ymrLw5
gtA17w2m3jsSkNMot3xwpdnkRVzz5j1pFX7oeRnlHMqNBrfi7Wov9Ns58KXbafUis2JIizPEiHrH
GwN7jFvE0I221wz71cCQdc5a/DUbguXQLFV7njUxHUdNvE4ahG1tGdNzG0v/qVSTz1u90SgL6viJ
VvQEl9GOCp3EEm0T0mhoAPa9MSw3Tfoqszi7aOio8PrNTuQmNIdlkn9ILPB7ZD7deV20J3B1yWGq
+YGiJ9K9MMt2Z/iNRgLkuF5wVBDUbqyP/tpq5Ifz4eezVOH1F50po7F1tXOtf+Peok0EB3boGLDd
yKpRO24OLQC2SQ+yVHMOUH9DnTko1x9uTRwe9+y/QsdkEO8vvnGe43dXqTISqZ/fxIX5ZVszg0yv
XO5duMMxY8gaAOdjQb4Pthd8PJqm7B165wB2JfK60eDSqOf5Vl+KLjTz6lc5LH+95tPvBnGDuHMH
1xu3UDF+092pWxVjv4nlxAJ+1vyrtLCUybJEpiPWB6yS6znfPlSm4zB0ivNgYpJr9I67N7OpxHsP
3xjDZnLm9Qt6eAIXUGMZwCT8Tk4Lp5hP9F5YW6F8QEM0XE3zE66ewpSZkyjsVrcuhVWE1swKWwQN
N/kb8Gjv3PrDtDdE/S6H+uh3zpc3bjFeeRX64EqyzIQq3WbpfazDl54MSfh5P+1Vnt31Jk9V8UuQ
NLRzK97MqbHXtZgjeYCFMY1ILadfWlnQp9jVsw6UJxhdBjdEbnysuX4u6W8W1/jC2GjjZtcN1HhY
SlJpH3P8ZV033bTadErJfpa2/0BwqNWAnMgqtcXGS5YWefZdecWvqmFiHvvy0tKCTeKDOMB1DBxj
aUNMTHc+U3vainRvbuRzzyIqFvBl4LEgGZbq5Fb9ccU6VxtR7Vt/bRhtTv7ipRMLxGm+L4v1fmaO
vOpopWht3ayHe9x6foDpPUyRJseFetv+9SIusOgucL+Gimwn1sdFT4ec3Y6Lf0++BiDOgrGPK20O
koWOwOIiQSIWCheVcK7f+3Q0TJ64PTuxivrVIv0TSLHI3hxz4P4x6RVokv6kj45xEVN8MuyY9QoQ
9HJhIQs1so5Em5zGdb6zp+HJybsP2oSnBJ3GKuXM+N+HQzHbJ8NQLhCz7mR4qB4JMWhsDWbZVlPS
kMescpjzl1P94DoYGpgs38YuRNXtrgvngVmXbb0wW+zDpHtGkXZlGiwRP89wsE1SnFzrj6pdkHil
3AaitCu4RlhOzwAXhe0/M3zDZVg9YdAxwkIYf7NBEVyjcTgTfbF2WwR2/mJbSRU+o8zx76auJom9
O8TOvDwudn1j5j19tATS6zF96hz0/rl71BbzpiyhK5nRXJBeMxiaGbiVglEyN6++njkYcVcZuEn1
QOKOOiog6BGTEU5lFcTpeqGshtC61OaO9xtmlfk6NWzqZecZVE4fTuViK1MJ07oZhlbRHxOU9/go
ENdrTn034qKD/MQziW1EZBpNGXzNKPOQeZPskpicRmAfWC+ZVHDQiQht/Oq4RRscP9dmWq882kBK
j0elKMxlX+9ZSDJhamxYlVpx0Lgp2+Y6P9cgyng4+BXmqK/tF0LHQE6ThBTgH3wgjkSb51crr9Kj
YLrOoMb67EbraaGRI3oxIV7tRAQgV6CYRFi0qg4al6Em76s6cIm6YR4Tf227qKh6bE3YKkB2r60D
VJFJogoKlr4BPfpat1eBtntnjGQm5JP+DhTpCZVpGrmtok91y/oU8/eFRcJCNKN2YHB27jEfveYE
0w/z1mtqmRWtIElfU7sSoSEEHi/PYwRoatYJ8uRx5ud2xVyVQTlXYtdZCTynZk5Ooui+tCKT91w6
xmmIrT+s9fwAw1h5NBhpPa46BoSMu1SmM7jaaBkThvPW8DMWZhljB2rKy2j2uIzZPh0B719EpkQI
uyLZk6GEXayj6S/zFUDQ3Ktbzt31xnWQi2RNGu+J9coOtuqcwO5vvJjc+FgQYTp0Hvd0YjX2VAsz
TRqwf24ZnkLJD7TNBWhXX4ZKEGRcfiQLT+R7GatvK7PscMrcc5/0745iotpLQwsqqx9345pex4S8
dMPGYit5TQI7w0CflAbKh6Hr9mhCiSNus6MkzOp1gogiupNj+fGDrMwXC4fXuXa6k6pSPN/+uofW
ZO98pNu8JOySh4Xlqae16KCXjlkIFKvzaBn4K6THFWQSw4KOKbtLVJ+Hpk0EvOem2bHdRpyc2qwi
g9JzgRtD+YAgcy9owzeCsXHwVlMeitzN95UG6IryJWaDDtVtMEKH5K6Q3BgEM0zed/Gaf4+I0krN
M+4KKKzh2tt/dSf/DcwsyJtBHJ2JZ7Jr22fLW25EWv1GJv5maNWVdBpGgE3OEAzXkdnJm8SZ8n1f
1o9uJ7GWFRKNS5Y9cVGwNLOL9sbIs68mNWA73q19d1ukFCYsq/CHwEIKm3X2QfHDkqozew30GZiu
qL/j1XxHHBikuvnGQBvIScZqt3dVA4oQ0pTFZuoMKIBp2+ydDPi314ULHoPz1O6o4gtsTpp/KuVI
R1s2HQ917M4Ag/FA2XKLBCR4YXzMmS2us1efq7H8jbWgD6wliXRjusy6vFfK6/fk6TLp1ekS/LKM
StuA9ABO7UiieRc4Uwq5rh2AARG4dSiE/0AoypY4VO/HeGSnYtXfmARBOCJE6FWW7hyvRTM+aPed
XujhyrQR2eiLNnafygWa4ghWk2LQTqnnEDKwRdYrXjNvtL5SewlIaumwR5JXDS+gtCmsB8ZlTVFQ
8p/mmTPbyGpwiLnvoa6QOJBEwzgxq66k4Gp7r0SbxV2jMpqoWlgtuAQuBuStwJPLzZ3nZ78T8FVI
Hg8mAn7ShzROnITn22veRar6XYGKIti0h51aymBuqnzPJJFaKv0bZxXMGOpCRqgsxTLPr6FKWv0v
poszHE2iIH206BHL2+JW9U5+22+fcappmHJtPSRxCgPRz7c93+BqL+Mk+PnBnw8/3zDKYQjdUa27
qiSTVZHpEXhT3gXkOlA55v4TUhh5rGtwDTpkFmKTdjqoAbvIi8hgNjymA+7luMT2tkyfpmYMFNrE
o1fDPa+odSEZrPZncvN6Jr7CjF99cM3FjG3ABytbY+u1sy0IWX0ayHeJf9btwG8Y5EsLjhzpYqzw
tSp0UlkeprmmrcUxE9YVd9g4jiyAYoGJb5KQzu6LDmTlJpZSW2UJ4WB2n15q3X7Jctnc5XWSHGgR
AXdOoT5UHxrVZJBlSx8COECFvDqYk5p+uWVcOZ2lY4LI1vVbr+sPtch+5almHsue9gG+H8DsmXT1
TFpHOQz9YyvgdMU+t0ksHOFgmeldzlga5p/3R/XVW9Wr9RF+zE27oufTB/NdJVTsiqQDBBeQQmLz
ycJkE+CxAbK7ACBK/L0nKaEHlDmyGe44m/YswYn+if2rk/ufMIoIoGotjri+uRfOd0Gy5t5q2VWz
s77Ysd1EqJko6MyF0k6mF6JUvipWYbSn94MxvKjem0JJjvNuabNvNiw7Eot+DWP3NmMFD7q+TM9E
iBMWYp4L+D0eLL37ZK4+rGGIgKXsrRiqmERKMTDkF0jg+mvfNG8pS6q0nQlX99uw07x3I39zY/MO
Zd7fymTCGpNNbTu8GZvCetKessGJUdMNOS+NAfukGZ5UxqIElvkekNkHLK0KC01NuWWO0dotH6wg
mMjYf7SmfsR8cm1b87ti48JmYIZQjlNTWelt5Yhi780kNXodtJEu+5U2KEEcpPqd3zw4anlZLPOY
qRW965IFlkvER/6dmnJv5frVjTs70HrgWuBpOAEYK+CWC5mfjEJ/cUgFiVrbSQJyVY/EcT4SsPIH
GgEgI9v6cgQgz94KWaLELN6tnpu3QQ6ec81tGtfWqgAY+r9hs38OI4ds19ZzwBZ43zQjbpZyLiKE
Yc2+7gkjdiCno2dewEITI+jMIo54A4bJUpbofr7pFEkl6VtASsRpGiCwSjUb+3b7K3n57hj0vGUT
akkDCkJgOxYhrvRXoTCBYnh/O7oFNizMAxz+b5ZakpZOMOfOMSivdOx8oTMU/rFYfKZylXXN4h5U
O1Vsa5d4UislDwPx7bElhtCPndd2QSKUtAwMtdYVrJnFHYCmNFS5+8upOm9fcVwZ5ww0Ce6yVnvJ
lvy98Rf3zzI0IcAZ7lNVsdyRzTKjOuj8O6F075SZNVMJqYOnyisNEgVlhp2kBsb7GIASXY9GfvF3
O7oP8bTWrx52xAj8TxqlPcEKwFKHK/7pmLmxKzGpoJobVlZhYnxerCTeL6bjnnC+yXuRAgdHtdB+
IyJdrOrbNcsmLEGLVgknTC1yM9LKUbvAUCc/J7N/V60nUY9g9mWXerFdO/4e5v4JWVXzmotyiHj3
jtdxAVboo7LplYXCZp7mixNThCZseJ10Mb9dRbWq22X+lJTn3CPTCPZMmIyW9+C5rKiVOk1o4b5B
r39bq2M/p4PGqKRPnJNpefIePlsVmq1ov+k6LX3GF+I+DB4lXlMM4mWJV8ahekUfg/siMu0hAWWf
Wnvbwt5A0gF2tnkT03pgFIrmYMrqs2x09kqcoLfzqJEQtrBFsadqfdMEPb9Mpbxj+wJz3sOcVXaz
OoMer+jfOq1vbxVoVgjB6bDXGON/eIBDE1nkb9WQuMca8GqoGetF9nB9tAwtXJ5Ux8Rl1weKheD5
lC5kqXhsWSu3KL/h3HfZES8gOIrlGMcSNWOn/V6xaWfrLRXdZcTFejZGCQxpVAc0QVpkTf1NDYQB
Pa8ddF4/HOe+ugV8cFZxBtx/tokWlPT6qKi1jZdMGFswYnuH1NrdG8zbbix3ra6Ju0WIFhnXa0Y8
cVG/L6ObXcRm60kG64xLmGbeEgevGp5HkR/yyhquxN5HzaLIc7EbOJb9HGZde9RN84zmGbFY/Dwv
thbO7oSVF3wV3afx1QhREdttPEtieSkwcRfmZgJVNh+2+nRFhkcVefXX2IJ87H80oKg3ZdShRgp3
1w0WVhoXG4Z9PznrH5EYZ0LKfm/5ZKL7kJN1BpPFhY5ophxEgA3VDMBRIR4gY94WKf/XvvU0mSgg
bOb60bDNciST1Ii7JfBj6kuYIoMKzdl8Y4jqoysblZtfUKK2gaoTsStqChBtJcNvrL37nw8AqB0Q
gmzPZYO/tbc6GI6sGCzc1Nmk0JSyS1st44DMcDnHqNzLrmIOioW3zOaOLMtnVVr6sbfz22ZimazJ
ittQ3TIDX3+Xhkgv/TLHkVs5JfIN+3Ug1PaKlH7PcPomzjJkg/lET2v04kHE7XvOFBsRPlVGgWJB
QTC/LnIXY+naWywhd1bblUhs0+9lfPfjroe4jgr80RllR02uvchEiJumvDfnUjsBJB4CfI+pYWun
CQiCvpYUOUUteFdkdtRn7nKXeqq/aRxSg/LBxRCHrIuWEzk6/tSiNuMI2zPweMI5mW947h7tQL8z
QUQ1iBbS2t/JFaSTQK6BI1E7bmsX2XvQFzJIorMYzt6h1avynjl7FvB10DUT0PRWrKRK3bqm+73E
3fJEdhpQELa8uykeowwGNsyM3n/2F3mlnmYlL+yVwY45KORo0LQ2myHCGnysitBWpXD+kbzgcdcv
NOw8kMr7E/66oycqErzFqyuI0yArGrEcSzT5kpBhySwHLNPkVixoLALBrG4hJwazzlprHG1oVBra
ALmw/CbYAoozJ91dNpPky2zpLi2tZ6mq/TQg3usTAkS4AFrLlGfTGe6MOhnPQLW6cVOP+NfOm6fD
84QoJOwHm2cAyUcxPMe1+Za3XnyV/ZDtmrX0Q3tKIkVubLDtCpqKFoPhO30Gajm2x+PBkJRx8aii
QswQKUnK4bOdnzbfWh/b19LVLsBNeKILMjmrej5mDtghxyxXOjqs/ymTo7NlINAwTHsnyo18oA4J
h0pQSv2mls69Ksw9CKL5uKYoQJmdhiJWxnkYiz9pgqiznqENKoq5unIl8kGn3v0Adf77wZiHeF9Z
jFB6jbNhtuN1n4xxcueAmQQ+61wcsX7lo9ahTVSAuQoT15x6GivywooZ8xrLpLly/zabDLCskWJ0
uC9Z9QG6aqQ+hmpwz6RLkQXTDnxVo7C01HvMTCiErTagZ3A49cmlRLPYRkZinxJ2XbSvPPeQlTgo
+GfrofGOELB36JlZzjfZY54VhM2IPpqmakG9kD/o5DodEt2dSdDp71zy31kpcYnJzDka+Se+jRNu
7uKxzqBQxEAI+2bjuW45mC5Zxynvgxixat9N6aFrlUaUCWHqkHTy49QNSBSYrPYjYUI2uUwZOMKh
9p9yRnL7yl+GgM195TBy15sRQE/8ojxd3DirwUs6Uex1j9swYGBwj0Hc3ttlU4Z22rxh0eaq1dGb
AHN9Tx35bsWkA4Gp3nnLVEdINZPNlR8mei0ZJb3l62qfK/ZsMBJkOLDkhyMYnzLmGcFCIQKKYmFk
hRAwy5ziaFsIrJToyBSGoODFyKq0ETnIqsqTlQF2IgH3E9XYt56mfpAwDEWY3wOhAa9lSwCB0nsx
ho0nj+o9S1HPaXX9f0k6r+ZWtXWJ/iKqCJP0CihLDpKtreUXypEwyRl+/R2c+3DqVO2wti3BDP11
j75wcq95Cl/TwbnEbs6hUIZ3Ug+918z13VaL4pnueMmokxAmp+rWdi/oaZBsE+OWt8kZ2sdaJxzZ
Huy6sxshVNORVW3j7rfO49kfwNDgSc6gAFBc4Db4Zpsy/y93M9Or3H/momeYwuD0YNG9mlUPnqFl
FU0kxXWoMboyNZsF2KdnFlxzYRjjP05cri/52r0eEkdIVh0qP9Sp8W7F40OaiCc19hwFVkwzmcqx
SlBpzL0Wmrfc7t4ZJf1kMUwrQrYs7V21QX5H+CSHvdHa12qQBw4HkrmK9pJF3SmOl8wbXTEw1HKO
EWFmL00jKkaxr6CG1lhu6ZMwJu2RwIljCsFFa8RSXukVFJwQt4+tT35lQEvN8+l5sjL8JxEzmcl1
jPXMt58Gbrj0GfrsKpQ/pR0nJKzhtDQBJakmyiVcB2wpVOG0MQ+upKd04BMRNfi0wQhjkJkEMBoB
kznFuB5hB5/iK7sClUmZ9uHiBrRrB/ZPogZDqr8CpG649Qp4sfIq66kJFL06VEa9eN/VXJ3oZi/2
ExdX7O27IaT+KTKtJ8BQPOBjwtDLcnGUJBCmy/CTnQono1X/TTpkloaeKFgPPLRRcuU4t8PYdeOa
e7cTSLCg2X0UISbl9AVGFjKCkQK1jR1/AAa9azXX8N4FFkkcEr8chDeL+UoWAfcTSr/PoMXiGsox
KluOCR0uiC7tPk8wPQmmxjg1q3CrA1+GFNbcw8a822MyXI2hZ6dBg5r+eE6BfujMRDHiCCbQJjcr
CgIHq7s7VMRsYnVdACIKHpqxfYq0/Eub0EAn0B7gD+pTCbhqD5+QaYyRvNaN+NMYwPsVyioGfjYF
XX8GW0URVlxjqq+Lhxhph65EWXkWCQ5MamBezBnnbTasgS8zBSNobUmlcotbfAsENYm6ai3RWKg8
nY0XYLT0QdeCc/7wM7CkeMSMumBeSB9AtHqKrMRmFbRvJmQcv48Ug7kWJScJ5dYqxFbPrHFs2IXR
I7capHzHF8Wi0DBLinsqitW8IjdptUQ+TMhDopHVaFOXJlBicWqBYyW6KmHXYPEFnTIzvve6LKfX
lcbxVkCqz3SItkQU/YbMrRMyqinzF7SrFIozQxk93TQrr73G7eZnfENU8wKNpHWyYfctfJuTnocx
Gy4cfmq5Sm8Jf2IUW/e5brpNTMWaHxY6a5aJA3o2MBjYnUW7gf5E+xu8ZmugFx7+vTHZYqdHe3gC
YeBUzcWS5TGPOi7aLROMYqX8G070EYYjnmw4rDDCN9bgap7WO5TzUagH8POprVljC537OTfCg6mo
/0rpfmfsc4Fia9umbfbD+mKGrorUX+f/2QNrWmKC9e/1oOiGR63Zw3ZKx33/podoZqmeHmsaiP/3
2yWmGDDLShz0dvaoivaysM96skOi6rTAQdMsFn5HQ6UEY1wsYPIkoGjV2mrK/A2mDgMqBDm0p7M7
HoS7K5Sb0cCfNlpWQzfpjrbZkxBw3HLvMCH0mzS51JzVLh3pZR9cWTMqmJQAKYLVYhwsMCWiOF2j
Rl5ZLfmigaH4Oa2pa+5AqfGc6TljhJZckl9nhEmVfPkG+sH5bUg/uGDQ4GVPr1VryG0daq73EmkZ
OpVSnLulvE9Gf0gG3hiM8ntuQzHJITOCs6VfMQB8Uvg1L0z52llcxg5PUmUOJzeDEuBCsw3JsaVW
woVHV07lMO0mBAFPJbHxLNYzv74ESAPM0qttjrSjZylE4uExuW5+mvhPNa3+jJuZDICiUWUw6vtJ
ESdXQ02sIbTNjNI2QkVlqoqNAVAXV5mAy7boxoO/DKKTthYIWc2BK+Z3HBQo+9u1vnfj5gx6Wlwo
vmElKMA5Z2gLJ5iS3AcjdbdRRMOiTkzIq7RXINq5NxrfCQECDLrCY4oPg904jAM9sZItGTeGYtM4
liVhzZfDxGFRtU2VN7dZORhzLwIlmm5Cb+nognJmclYQUODacuLkjwK+xIZCy63xI8QCgYCxv1fE
57RED9WpozDaQgRxLJ5zt7uT/aMsE3eYVvZtMCg1k/aYfkG+f8c2ibhiFxNF9axP/RNNwI+6mJ/S
GgxcFlbHPkkyX5UhMSnjLeNagv3szZHhL5yMDY5MfdsM1W4xajpMOowfIP+Fa180l79Qwyc1oVHh
4HF031Vh5oeyPDVcqvdNpj6Ps7ZHMCBk4TrfXEVJA+tPU+VsOKPdl3S+DxrL6Oxic1dI11nxSVQF
i0OpG5Cj0xPpL23bo5N6pGnQHFnlQ9ZlpBP9nKrDoTVZKWJV+cW1DvDI8ljXoKo723bCPN90vtYB
mkg5Pa35pKfxhbFIt8cDtrZemxvBpBio9z3E1dxD3gpmXqiDyJcnWcqr6kr86hqjASgU6hYGlhv/
RDzoXG8ojHbVmyFmC/ssUmLUjoEowt9wpSNpqsE7bbmHiLcVP7EDdqljLFIBQPEcET0Sa9glJuAi
kydrQzB93yKyMQNvuZ5gspuwSRXW6M1xdRkSHR6XMu+d36zX7f//AMzceI5D22u54+xceLHw+6eD
HfH+xKmx16g9Qhomx2w5jFLSFwz8mPfd+ICGS7Sl5J+X7BGmJnKvSfSXcSCo4/QhQ8uWtGhTnu1H
Hg0PtR7ptesqPtq6OmM4eXIZYkFMJN3GNrgzREVVVN4uO0z+RNxj6AtkQOhMZ+CcF0eb4wF4lfw8
59NRKziSMHVO+C+5uNwsVoax4FKvQzOxMEUROBWvbUWQXMvkLU9VzIW62BWrM8I2qTUfxhFjAYb1
uSu+Zdg/Wot1VXYkh0bYVv2IgdzocoiPJOsmTf4b5Pg5itKFHB1uaMf4LLPxlc3WBneBbKTxhKAm
/CcdBODEMv6phrilounJ0Bu3UHtASGNNaKZnV1UWfwEF55m5exRkNQifcaPQO1z7c8qnl84pRByt
CT25tFfEmnBLFdIj7+diLxO2TYd9lsknfZGd+q2QVPPatv/jQPLNpQ4dbDqm5Zg/R9MO1Xoj7ZQt
lQDvpssUue9TqJ9GN3f7ZdQYNVRQkHTFiZ4FTqM6xUhZc+fjxkjJ4l+h9C5eTtyWip2LU6pzdKvg
rlKKC0Wscmi3wFCuzE5/Gnt9py2gWOPaOdJaUaNX+GVXmlAY1fcFxwiJDUVlCXb3lJ3t58LEBWu7
36ZbNZ5lzH9zan+7RfORJSNRZX24UPbOCo/yRsnrtEk5UOsu4RfEW6+mTOAwTJ+dK9KgTZTKm0yS
UmaLY9qYbolI+Kd7nmF6iUt2+W5BqrHT8QZRilUM+rGccMVU6dWuondzrmiG4aAd1f9KjfXRrElW
OlNxmHP1ZdTKt6kXu4hTDgPG/tavVVcZQNtW6x/svFy+LT9z8+fQda6WiL5acJJBgilBKPsatCIm
0U+bzb/N+SUUJXtP7fnR1RIa4/RtU5EMcjkeedXJ+vzmnAlRCJ8d7uVwNptdFfenyayPjA1fcSbu
B0jEYBCI67V8uMi2QgwMby/6vItWppU7FByddjLPMDr16b+qUf8jzHntuEJzK95C9f7peQijZN2d
EWe0TVPx+4oqfLNNNs84NLdWw7tnfUu7f8g6vCh6ubd4Rz0EMiB1KWEZVXmNJ/fbweGPmRmjDKA6
5IPkB+D6y6KwXYFlUNXppulGxcWMkV4nK8wWPhXJd9Fnv4utbpqM7rm6WV7slEGVnW3DtSveLKbz
TLs0J7qrrY6+RmNShFTiRY1F0Q/NXwaUX865rG9cKGsiTEFUkukyB3rpUwyrqerhd9qG+FwdCjrI
Vm90egs9zCCHxbYwbrnWoQflF9rqGSPF3rFzvjIUxnURduRXW83YYOxnZo3wLqgBYGfJYx4r8uzQ
bWEfeWHl/NphdZ0rDTs1YHwHY01pIj643QdTmrPoYM5b2m1FzUodlTmlxF2I7tGEI0flxX5SYjPa
zKrz6cgiaDRWdQaZcRCa5Lctt/2utm0bXZf8ZNnqBYeLb2a0eFaPPuxOubIwNuBt7TgTky6OmKm0
R6Pj9UCQCkpDgZ1j9QwMInVjOoLRZxS/T/RZGw1mzdCsjuJjhss73kMyeCwOIuBZO5pm9BON5UEy
abQi52L2ruu3JcEZ0X5glyHcwpFPo2mRm3PFQt1gJKoq3w7Vcy2yl5TRUh2Zdxy4N0gB+8RWbTqA
6h2Wp21hWO+LoBuqtrlmECExBX+OMafP9oLbSKfzCnriY+449Mfqssmbj3zm9RjQ2n176H666bmK
7N8BHMBWDTnEc0n2m2z5b2aJ9tcDXqPL98kSJ6kUj9jkeY/lpgJM7Fms5YXLZjf25QHkDAja8Ntu
UEWV7qSYD+CCh87MDy0hkbDwnQQHSZavThnlW82ZELZU7tLblgW1VT13MZv6XLBrhRnBYfeyDAps
D9U98nRpEIadaDgxvCW0HRKmmfRgLNK7RrMQ6Rl/3RbsIX1esvyjy0MLSdAMwsz5Zj+sk4jXhH2G
Reu3yJxHSUIQwcPYTQPOa5TVEbUsHsazliqf8GoKivCSL9dEmXHMgbN/fRSo2TJZ/suXtPFa4eY+
S/p+ku4dLPGu1o0NVDmSDqH7Skf1e6QX/9WJZWF0p5qyKf5isz0xLcNtymyeuDZOGRakfVu1/0xa
fzzBaaiu8jVfg1XRHVsuyoxsT7U6vyjYW8lZ3GudRXdcN/18me8xy4I2J6he4RmQee2Lvr9hXDjG
0HGRErNL196nJD+ATkUvnexnbsYXo4HwX7rTLey1OwZh0N5qca/LLeF6fMtzuZvbiqSTe4mGcC9L
h/bYpKaOQBkCZG/29OW/bk42xN8fdaV4SRR2KHHjSyvL57EjlJU9FZDQcNCF36o2vNRF+NFIyAIW
35BClYVDNYfou4ceA5h1geyuu0WTvkGEtAIx5++Fbv2m44+jRxSZcdU05Y/IQtfPMx4ZVyFcPrVr
9OvOzZv9ZGb3z5BRpK9yCpSu+tcLVcKOAJ7gxuQOHePej4RjJs0iLtuFF5sHSelI1FIa+zKH9ms1
lgaGle3SOOzZU/7uWKPJVE71m9rUSAqw0FlKv1UM9xV73dVsEWWjbjxhLsAaUxr3hZQZyWW55SH6
39dE1QX3cZUvrIwx6LOseclk3QlN/5oqm4PCObp3B0rty+3YZRDYs7+4QUV7a53lT2YDvRHjdOv+
cNFpxzgeb0b7Xsj5Tcs6ttIE7qD7ac1s6GqeIHY7pNbpIVAZmPRDbuLDxa6GgOyvq5rlDQk6wPoS
iSJ+mie74xHaZADIPN2n0B2XTlYfGFyyqO+6VQ3pcpkdSkQWegQrlQBh0W+bpkLtN8BlGsoRfltA
9zt81IVIJ3Ql4s5df0v1SCPyV/wnY1qPiPLh5/fNsOLnbG3uUXRiuYy1+cwLgYLdJzst7X8EsR88
tW2/4SmAxcPkHKFalCS+aRFTcvRq5aIIKJop1iidcggJy5J3XF7buDhmNSENSua8Nsff4rrGu9Jl
W4NGWVlLrB1cOHOFrYanMF7Cr1ybsObpfLou887FvvF47aQ6MaJIKc8Qxi2LeOuWCk1szt6sLsb2
AcCu689z0u4iByqsNuQfFT3eoxW+ubZzB6sEA/i9jXlFymw6LkVHcS6WWNGQ885jjjra4oZYKJW3
CPtRPOV7vef16+t8y8vqo3kAVVioA5ttVk9Gd5n63nO82jV2cm24Bo/Ye1bbIjN0vIB6pcLP5UdM
0+QjHx3AFUDDM82+mvpyy3L7PXHfixI/pGj1Rw9hY5cO2jGBxqnb5UfnqOWWcqRLqFuMRax1HN2y
DS4QsWz9CWEfWGvy1YnwSeFnLwe+oI4DUMGpzY9z/I5dxbbQAD3uuDWGa+fcEK0n1YkT0K1ghH5J
Tb5pQL/PM1pAiPbbTeZ3pdqjP6V4XVFrDdLZnmOQA8S1pPdeJd3bYjGxnC3ssVZXPpO7Y37R4ZtW
MN7rxqFlIYsiLhjEDjxa0M9xO/2ainLuC+W7qtNn2Rq/LbF3q5YnzMApLkUOsDUpcgVbB4U0QZy2
ydrP9c5MpgwKY71ihG134Ze8pD3c6rCKLn5adq/GyGKspgOm5Ib9NbcaTF3zi9ExvU7JwaNvrnW1
avckHOXqcloyUpsybp57VSUKrYMgbdoFsZmDQMDd8L1cNCrGRs3eFgIDT96aB2GXdZAlqNF5jI/D
nfNTamONQmRHqemTLbTez9Zqy4NuyVtYiL9ZH2n+UmM2+oRbI/8KHh6pnMcq+7HiD5SWVRSZfvE1
QJh7RNpE0EO9MQ2/jXio56rPPGoSLvpAJYTF3N2hiyDN1QwuAz64FPdLmKEbTxfVKAif8jUuQsU7
UGs7/KQqF5PwMWTZeDQRcLSF4HTeHcDEq0Hfc01xZuPXWpCELas7zFUKCo3ASKKeDe7YHuqoDCam
Veoon+yMIoVwbu0dgcu9oJQKJ2DzJxIJS636yJToD61wHWaOqJ5VuxVUE+C/tB6LWU64dbZCCutp
1P7wehToljhqpKRVVajGiOun4urnmH7dEehwcZ9m8t228Hio1M0j0CS+RqoniHCog1y9V7ZdYSHv
fI4qFL805cdyLfA6Y+7i3ZupVudM0T+MUuH3k2MQjRzMQygH/KfR/SR7FKpam2FdSsZ15P5LzuJo
NLAKSBOeRYKbKS72JGvfyfd6uGCdrQU0arKrN+irA5f/wfAkaUdPrgsWZdDcxLCdel2LUCfeADyi
v1tMqCd4BLRZus+J5fY7bV08GLJhY9e/ta74sDJmqXO3JdB/N7us2hVF6fAbdKMHEqei84kfqVz3
IedJzzj59E6ADFRsmAZolE2YvlojFUEkf5nr8aVHJcpjzX3KhHEVtY5eNiS4B8L8YMjXyPxSnc4l
HeTywSPppjg8xZSKS3i2G4vqTSOh0w2sssMtO1mTPZJqXVoceqL/RHdszp65rr/Irv1KJLGsGfch
8SB8qbbDoMVgblWAREGH9/itDHRnRD4Irl6OwegEzISQAGEISzdiYkWIjJP1gdqE/hnXxS4hJ/kO
lv29AjkYmLb8dfLuhm3SQin08fpzKeT+EVesqe5qmIiWFHNT+uVEJkCLCAg+p0Yzsx5lxCWsaN1P
dYFbBXIncDXjpVSM7lRRO6WaKG+pzlLZEzWTac2m2DBtrfIdaB6oCHjfiNDrWlscCi4zcYg7Wopq
h4nh0mlMf4kc34XGOBbhWGb5nZkMWkKn2wUz6x75PLU2tWJHeDocsS/s8jTyFL3oQ7gzSvc1Iu8E
gEhdfNHg7SqT/FWJnZca1qIfOQNDcCPEdDFt496+j5lZ77vpWnULAw8+LAhFZ9yc3EMIIPpa7IR8
ome0Me1fS4AxQe1/h3q4Qg8I0iet8lyhKUVgHDraZVlamc6kCjOXpr6Och7WM58dLG3M9zzDB0iM
c85Bx+PnIGUwMhAQGtYHyYxeR7QWpntHruYF0OzomEZJE0SIvkn1toQOZEE+qM0s3Xe9Fs5TapMg
ZY/2jDAcgtgYbyUyDgleyZQJbUiqfEi2iQFLJRKMuyG9iSX5zPrqBM/h0vecKsKwO5rDhNY8YaHp
2IDUgcqgdl+NKfe264h2aFGewCV6yg6Kja8S8cgxVnkhI44SdsDQkEAhWDb+aPdnRSinauFQ6VKC
oJE8rjX9nJj9bbDAGyAVn4zMPEqlnTY5hwF7lpJwpxodiDPGgSA7yI6QXseB0FA2j1wEGvyzDnvP
LsXnOtb9raGtaGsO7zUZjxepjf8VCI0JU01fL/C9LaitEUemq7QlinDZgolur1roFpuZ3dpfuFd7
8B4wUZOI91RoZqPF/lFYBVnWqDUC2SR/fRzvY2sGIl+HABemliBUA/3KIppgQVfRmvy5hc7mjbGk
cXQhAOBSShBZnbkZZuaxqSTAHc5kwrF2E7phA6rrs+1Mzh4sXrPJlLX4lQzNMvzTFHejxoSfZKdG
6CDrDtRbfmTaL1NsBC0zHNIxHaAhmiVrCupMJz2kEz7itnLrLTHk6xJBZdeVGHr+OoEfS7qdOEfs
uCtdck61NG4RuqraECUj+aX9Tmy1UP6T+XBB3qW4hfIEieCpY6D0Jqn5BnE6HIxmfSJSsjVCpsLT
jxZV5n7op0eh4HzlrQlwfzin1ESPSVLL3VTAe5u6k5uporKopPBU2vx/VcgA81U/wJ1vilzfU9sw
YwQ1cF5xzIkxSG0ou3MqczfmfbO1IsA5yQ/FrePB7BMXb5KBQ04nPlzb6X9DEf3hSnkzJ9Ch/AkT
N5CpJtlDQhQ7VV+6fkgDyqZnCika0712amdsZHWeKbCjU/uQr6JnKaOf1t2tOQRTKxufykX1MnMw
NvTlqWz5rRVLvfWd8TkX3aNYJuGbXUSRV7/7/xO8VapQO0vuKhrvt2o2QWt8tg1+DzkjDnTJeNMw
9HP8Cglyf5IMHw84+hYgw/NP1xFsR/oI2xWgxNLuQXdIg5ohJVn9R6bksOtBB9M43o4spcOaJDOh
wVBy6SSr+ZU7QE6/59LI94FZxX6i1MAvZ3FNdU7XQsNJWnLVVevkuFTdsDcszuEFWUAlNy69DQde
8ovtLZbILWGzJ7ONsyCdYSHBCuM4Hu4s2xYwrxj+S5qcGc72NJLp9TYhsR9BoQla1HiUZy5GynBp
BNG1qY/wIUVmH4waL/TECG4D2TKIM9iz6rieoXvB5X+c/po+u8+rYbjJQzuoKkEOQMv/2ctrVWFx
GNOFW1vVQurpTv1sf1rZ/HDYWzztz404lYIn+JpBI/tDO+8sHWpCHbE0U3tiB0no/EZT+hbjRAzc
btw6MWp8TK0d7cZeqdq/UbOUu5K7BLsxb5aGMRerHxgNebLnWCN3ABq8RPsDgCiIbCjDMG41BzOO
4/Rn3aEuviOcyg9T0r7EhQAGrRnXxyl+VW3OhFWOx20Z7G7TYHP3B9v+q83o27Kbu5XjX1qLUsBC
vCqkyXzLyfbN2DC5HIoDPe4oQLQRy3BCbaDSceMuvDGvdE0Wm2qsAlDJ9oUj6zat53fIuHtXIaE8
ls2mmBs+76MzIHFK0gGEJx3UxmWRiLifDmefqoq2uqnvOzDSft+Es2+7832iSHOb9dSlLIyWXZRl
BpwQCmn3SxA7pYULtG1g6jBCicEa8a8RK37S24ZsU+2csrFfTmr1IR0FaFdt8DblDpXu0mWOOhIE
GdovyjFrzojk3wczt6H7TYtHSSI8NwXHk9v8s3GQKi6GdBzsi59ExJ6qNhBWmb8ruBlxtESE0OU8
VUeVeOqm7XkN9HQtI+0MQJQVDgfn3zTCsbF6rlbMx2gM5n41JwCKJesiFaClr6XtozB0Fgokprjg
+pA2VJKJ0USGY01YNRtpje9AaJojdam/lZOEW2O0HlXYKpe4o1mwSlxPbx5xG22kASFNH/R9xZix
wp7CqXoxggGhbse+MIOKULDhlQRv2nIXm+RLIpNLf1ss+1ntd7oKGlGt6g9MTk+hQQ1y2DHh7wTr
proGYkeV6Rl+17FXaTjQqJa0aDlMi0J6sDneE2t6GJg4dmLWz2O0V63pKx4RMKyi+C8d068GR4qq
LuO5g9EG+OsztSZYoG57TDv+2HAU22jU0/0Smr8hV2+/gaMRK2LnCpWpJTF4zSRxR/QRzI7dTU9E
jOV+1la0caR1nm08c5TvaMfLvawDQ9FmWRZIybtemdMzateIwSj7UtWMiMq72z5pofq5VsaeSfnt
1mofFhEI7JNUj3D4v2BiMoqgdxD8R8LlCssghIR0V6wlcJKTDaqxaikRulZaM88HoQmr4SVttBsw
s3XeWByGFnAmtzlDou4vue5F2Xs0APKCxaptlzn+UFswTH3kKIHu8HqtMyPuRQ1leyQW5GzdsQof
GTm5O8H8wje4IRTKD1H871b8R7UA2W25XKuyJcsiyo7vevELrQaUJPpTotLJ6WRgcyDXAFKhUEYr
nX5nqtYzGeUVCFMC+crFXTZM2VctvDkpS301mM7tVPO151Bt8ZioFsIRQZDKd7LyEE9FfCzD6KJy
roETxjfVKsbrPMQ/dFdTVUhrKFjbQvNcTICsHdwUKz38AoKXblq351KFX4/ROA9+r1OMoKP+JS9Y
0Mn8l0RfIBL5TsQemNkqViljpshNiv1scy4ZCNLg34m+DJvPUygZZcI4DelRwZyM05frFz9rrVYU
KFotIIr4F7REFJS0FWe1ghTZcT9xmGxMyTpwGxbzjDTcHcO+y89j0j0gCcDy1OM/BJGjCyVyM6gc
qizuVLkgLN706to9C71WhqR/kvKcRtxHSVcwTJnxthNo2k+2+qmn9a2mRTiOMJlNFmoV+54IuF6X
6utkO8WzmtBcVJxEomIsccb7nCHGJOaLamgpqQmWJsSfYHDx0sGS3Zd62QdVhGvYtcXBHAg18wRi
ZJ5yTnrNk+YSUihsfh19wh3DISZG1yIHZCGcGqqDnA/Zq5NpFtg8AtNoK1vXRaFs3HHYj1m27Bx8
bpve6v/ikgg9jZuDL2w6yiK95+nDIxzIlWa3GMWHHWURDvZE3SW6uiNcxCU7JTAvxbBP6ojeCG2r
DTUzmjS5DnU1nXIuQiXzAm5xR+pMM+PLGWsBhbw5iMi1toh3EdkFnPmOTDexxitXpcO3UKYvTufa
h1Jafj1pRyudTXaamVpwrbyykSWeYZE1BHleb4xZeWRp/VxzoQ+yIbkmKcxe7JaBtn5fKuaskClI
r03lfmiHt8FooZ0aI2VwtXaKsFwe7cgiOFDEB/Rpm9tI02PzAXws/AZNwVtIm3BP5k5ZRD/JqCx7
s2yCemY8EC3sSXnZb+LQdXeWEuub2Hzu0ox2LEOku3ygpTIGTcdgQFYbO+ShwEI4sU2mf0YVdMXc
Hs14rrAZF9MWiPx+5jMp4uZtErm8DguCDObFpxFkKoGcDKneyW69a0w7E97NIPc2wxNczjLeTaO2
MPARXHTdOBg0w9kLsIv7pkmg48vkgdAb7whZ9JBuIf3pvZiCihfPK5fYDrKR729xqCMqiJQI0rJ5
C1agtiZSOwVg/Tp5WkkG3swxlRnJGLQrPg/btLnJxnqBzrZ81RGgS23HbTvZGAL2gdPGP6VO2kHN
PjOhvbapCr9TpdbO0n+SHstiZTiWv8bSte66oONu8yYpzoqJdagE9NdP+SUkDw5ka7jhyvYwdtRv
rGQblSreLajUYwP5MWjiCi+UWvBsOZxy1frCedjGOWPHB/FsNTGtnil0wR4nme+SBEvYm9fCSJWJ
MCnqmQIo6mbTdQlM9ScDdsVOmnIIhu5sK912wPyya6P0vSDt5OkjvyB/lRyxDcYJ1G0rU5qL2u6p
x+U1Z23BLVChjtYBKyrfY1c9CL3gY6g4zmrdhIlbahliLOb84RPjXrcn2p1gpE0hTNhTs1XlTAeC
ozL+6Bw/7kxtowpz8KcOOUtQigbE7e4OmTjhoNPtvNsVy+pOzZsHRheSlg1eWnXEN7V6cxJurwAg
nyamvduUqbFvK1I7Vr2kbAY/vgH1fZWxWRceaV99coM2vNTM7CCKEdjScqE4wLwXCGJhMaakujJ9
szZXt84Bu1pTNPKiOdHreu7ka1CdZ125UIVT7w0cBVnDZ6YSADzCan/YhIrQErFfRlhsCQlznC6k
oIAxiuhgLiHHEIFfwh+MTsY51T7oYxkOg4XEEVe/44xlv1Xb4llI/WdaUJMKxO+ZiX+fRGA2a3wi
xvxGB/tTNVBu0KgJ9Q6J8SpIkO36GCNDq07gvI6ig3be9OInbOtD1U9ApB2lJRBIEGPBnB2qzINK
DpB2ilk6nheOrdULhCymfjij/IaiFnWYrU3fh+KgukXlA4qNWp5fuuaJqCEVZ3P7qtv2hMLlfnYr
/o7Zhtb1pbc0SkPpIrwttK9zMVLFkDcpM+px2em9Xe/WbAy35LolcN49V2BXg0l5HXqy8jUIRcZR
UwYSJ+pIXv1GpLnSxmFW8+7oAp7AON0VU0+DvqxNH1WAvXTR5o1jvseyY6Ujx4/FXmF+R5/WYYkf
bU31m1ZKB419eoX+7u4Sp/6n1s09iQtnl2QdqZzR2Capus81UnILJz3miOm5BZ7u1QbfY6ZP9Sbr
beDMffzchEq9j5LK4m8uwFdtiBYNruMy1+cTRezbSTZ/9sBWWzU27GjoREx2NqIBswBtAxq+SjWy
w1SN/MVK6Fx+UCvCQ9MnhefM1NuiPxIsSnKxxQvQZ2jptrUMZzNf5HbWXKScqmfHHXTGaakMOle+
zdR/GrZaH4AJrT4cdtq86tR9D2rJy3Wu/NkJ9o55AS5OkTJNwIxowxYiAjG2yC/z6GmWCpBQrQrw
OIG4627Q9bHRqOObsQxPuPVYAsv65NgQL/DKiaDP3yEZq5tKweiDekGtYK7hZY/jdhNS7OLZeqhf
5vBV2Pj6lJ4TzNR9D0OsHNI++/vf/8BqHW1G/Vib+4sUxI/GkhfHyY0tWzP+USuECVO7hR9mxWc8
ogrAvLH+j6gzWYpb2aLoF2WEpFSmpGn1HUVBAcZMFICN+r7X178l38GbVABxfW2qpNRp9l7bxFbi
Brp6Vct4riAMqnJIrBZNSONcGXgmM2rsRqZAgpqHDMo48zuwzPi03qkwoH9Rzmeh8+3E1tmWzO+R
sN5QOTO3SWsisRW9YTmJHWqCbRXOt6qE/a/xiFGtIDY16g9Y9O2xiNQP95uzNtp4WFd9Ttzz+FWJ
HBua9TwTnvgAhGBjhsgWcHLLjZ4UqQ/j5G4pFVzmj5TFmD7QYLuIkMukvwiNKwzHNfWAmV0syZGH
esdaoyRohfG3GK0AsUXx7S/z6cLRESMA5V0toJuUKgxSCtRqa61T9pIZSEtJd9vlNlrTGaFxUsmJ
CbR096wikYoDUWBKR4NRoNVMOOK3cTreLOJYKMK8EHPwpNZemmBpHMCGlkmxxYz/mjSwPJZleOD4
H5hbdkGBK2tER1Q5IAyMMcNOMro4xX1QeCy8Fl1HvXFnUhRGu3+KsvAxoaRhVXxInOhXhNgdwQPy
XgL0ph0xVC3FY0aaeMjo1x/4nRFmgzn3sSl4mkn3ttXMDKwBOFicsmkxu+YhNr2vlgkZty9241Kj
gevi/ub1PEJygnBZmHTFoXFYX3fm3nIhvTI2AbiP+trrWU8lXjHSYcdPgws9XM/cEINS2enfS2YH
Z4dF+l7WFYaZvtuFgd51RQYdumMDg0yR4AKOS6W876ZNCZzJWRNZwn+MJyPfewAZmcmzmB2MF+gP
q4gg4JDT1A11v+MezZF5AZQexuaH6JIfU6Zk/gT+qXTl1UqMPQbwZmOoolzHJg57wHYZXeyEK4Mx
xgavDt43oQnCq819k6fHNm67c9YJNEUtQ8oKn24NvJJQCxfUVn5uGrNAlmZ857jCDxmPn6VPQTej
jCu1b0bmx2I1dOLNRPjoDpcdWSVd+uRkMCa6tGAmX45/qgbfppGzy9DURWsVDOGuN9NbxuIGzyNQ
loIGLZMpA0hA645GYeGOSEGgIXH8it/oXTfaEdEGLehjIZ1kF0F4ujlZuB8o+hatAwvsEjcl+LkL
imaiKQf1pKjraRsKIl35icXUaxf8bskS3Tp18KuWBSse1e4TVw2PWSW2RRXAPluY1dottqOj0dIE
L6YrGZYVZbpzm8G4+Uzd1oUYK1aqoBgymEu+S56wD/+2tir8GMQrca5VB88puEKZPiEK3le9+CVO
5BPLF2WJE3ybtRzbS0D46CWvwGC5TRBty1hPwHvi/sLW4ImgQk5iSaKH5Xi/W2IoJ3prg8PYEgZ5
zcLfFQgiNxZBudgTxnUashzvnWZaBZFpoDbrSE+3LHLG/Z5Adhtffa9BWHf4iDjYF0SW3z9hmI3W
3uz8YvWGQkNCOk0W+DSHYEOfA2YU1hoH2nLdYeIitPCAuZH1ngMxMjOJKPDZeK3QWOV4RrLvlsmc
SPs7WNQManuBcrjSR6srjXXMVgB7DLp1a46vlbVRGpUWE2K8y8Y2KCHOGbo2Tg3Z1J6Iy+NAex3G
lnNTU0/fWQAGKtVT6CCURN4UxPabGVXiy2jsiwOgkv/FQjBpscWUzWQCVHWOnZ391L6LzzN5xMQQ
HVpNhMgCCJRs5s9y9k3Y6hUdStWdnaL8A6ZGYLTFgZoE1jfTL7WJasfcsPrJzq2hUTqVZEKLpS4z
wDbz1+F8g7r2MJvlpyo16wtvFJ91Jz7KAcjC5LBgqlzjLZjTLdK4Nfuz4dtQ+AjEOFwjqii06Nk2
daL+OXC/o1ynm8yvw0NgtXjDEQNBiyiKp/kTYc2W+wqHyLI4GwzbQk1moT7BbUy/zOxXz/riQT8V
SezedTdXL25rDCzr0buFlVLccJ5ie8dzxJypmA0XpW3gUdYQ11BcxgbyX99OZ28edpbtN0u8eHgx
q+dyNCpcHsVBZojdShvqGFP95oFxVsfY1xCbwlNLYr2DUUivyQuaUHUGnPkuJGXVOfsgWoCMLsQw
W5Q2E9yZ494IH7KeQkyAN7K0nhmHNQc3rrtTZpjlgxHb3imbrG2QdOkjtq58G7H2jFW26HnYd/lF
9JY7srvOY8VUibuFnsfDdQCMhzn0U8eYbF/wyNgXkqaDKSdc76zHtN6WL8QV/mnKKDnl/dDsAeFT
FzX5DxQANl8slvxgMB8c5rywJNik1h5VdCNNpAHQ99mZ0HQwt+t+bP8xMMz4L3ZC6PBPNo7xWJbP
qS6cR6NHEDdzqpTonINy4pZovIOcsbsuS30rmeBBwMXyNCCHKFXOC3qSjNHLCIEo7GfEGsa1JLO0
rJX+mOxwMbXl/esykqDKWdb2Oe1RrmF8Cw/PMdiPKGO+SoH5OJRB8oG29440JTjGLVQM1zUXHIO2
Gel1LDFqRv82ioQ4TcszmEOG1mBrx8eqtj7rkHsCZuawNtQir8T5vfJ74428aP/YNVmE/9iIjzx9
iVvymHgCNBhokplZJTkOJQwOr0Wn871vIgLJCm2cTGtOYOqxRmJWRLUcEPQsofE4vn3DqZHubeac
iyIy29fFXzfSICmHmdyoGVdgahxTwtXuWU5YqE+mblmU7UuiR73ybTVtICxzHctk3sSAyh88C3Fx
yYx5JwoHzGQpyyMoTG9DwPyIZj9yoDn67mtgRxBByBlGZscu1ZVt8A7VaFfV5kNo43bSAmBJFaZH
M4yYPA4ITdohal7btGURBX+UOQ3fSnPItixGyY0s++aVCAlM5Zhke1Douxig+St2q3FbuHy0/741
iJWiU031/t+3OOfwnviv4ZxER05dBY91Z838azofdZZAuVjmznq0KLY0Q9enyIyvzUzTXek2Oc9z
be0Cx5qOs0mznLplh/w8gE1jDNknNv79TKb9DwI7jGtq6+Er/whHTHpO1c47d1gqN6qOjZxkdedW
SyHzZSiJRwxhxE6hFo2d5tNo3ENkyZMCvfNG+DgDsxF7gMubshEo958BGF+zYwjV5z50PuIXweY3
yKNfcTuV147agO7EiH7JZtdnSQ8RGRDFQnTyh6beLa31qR3opFSGigmZZngRVWNt6hRxZJ7K/lQu
L9i03JU/I5WeZjxXwuiQIOZ1v3e7umB+mrERSPV8/fdSxBWCk8yCe+KxlUCD/zdhUEhEwL1p7O72
76UL4p74wiRlCZyCoBSeWE9lUB7R/mwRV/lrO7JC6in4aN7cPs1e9UOaPckSJDdYqaHOjLkMF+JJ
ELToqEpIVQq+BgQ8fXSyfBcy3yd5JjrGEBCZ8cvkYhTBNesy+1Tr6lDJdDr9e2FidfcHfhkLZxGK
+SLF9hdNW05DyIYFlRTil4dO4klKhX7jSGXnlKYCRQ+nZOtlwcHLKUPMvrFAOJYPAeC4fY5bfQ/W
8iUvzfERYyu1j8LGgxqfxR1tNdY9u9p3dbAIGor2FMe8V+UsD7JQ0E6z5Ni7wZW9zvCEkfW1MdlI
jAkr/y56ZJr4WHHMnnpai6gNHmZV32eY6o/lmD7EWTzsHI/5TusJ7zRqiyV10DxbRji9AuvETEpt
Ay6tuOIJQd7k2/PRm6kaKREL8om2RkLxJVEjULSvLDVg0pd1c2b0WT42Ut9N0Z80SRbBSqKFpZID
VTIa8yXleqIE84IjvpVfEW34Oh5UueWJ5D6T4nsUzTcGbo06eHmphn06oVPstL6yIIxf7GY80Psm
7BeR+dm2H55Gh0c/RzD0Ojs6E7/7hg5vuHOTFUiNnkVnlgfMhuajl3p3LMMdD9OFDEoBC/s1p47J
XwwNc0iE6U+bYsMMMKaseMwbG9F6X1wGjLrygnSSFkBUNdxtgzSP2Eqtk2QypmTQXYkVxf03WGon
PCu7JE2FrkN1bHfmfh/WpY2ZOLLXxB0KUHreAcfFB6lx/mG02ueub9TBMsxLkSXDc+JXkljs6RqQ
nbc20eZs7GwYsJ3PE1kSMfM/Msf5ZRGIiOlo58q8y6Lea/B0OczgU5b7L0beGmdQDcdqwknSIS7f
Q0e5GLDYNhAr/gjPe5wsPshJwabKKx+11SS3oKKys+gBV1Y4RPZIBDID0J8dtA9ObvLcwMMtzAmC
sjCeLJMt69gQJcdf8hWnfno2wzrkyPT7rQf3bBtUEnyzqNXDmKKraEuDXx4cSmyGV5d1v0J9co5a
FlFMmf5Kl14Rs3q1Lob2vcutz96axMECO8aABYJmgt+YIK2wlC8zuOKjE5bLXD0ZDiYo4FXj40KC
7r5n+oBHAEOargYHBQ3S1WGOWKmn/JpFqX/ZE3bXDpRvw9PwVGrrtUWzzfiHeYDO2X4UJS15EWvQ
0gWgQbLA6NnG9BzmY70ecUQ+g6QiajuTizkR+asQzBHj0YD6xQbcbRE11PNj69MbY1gwtx6JJwAh
KDWYUvnrypIbP+R89bLwBQNJRikigt/DZiBWaO1Jeawxmu4dnXBY22lLTIq49oEhd0PgfeSQ87Y1
0LIYJ9wLsUgPTnoqhkA8RHqAazPW6cHr6Nbhb7G3bw/sus9+y/A8IyhDcqJsitY6Ov8+daJAFqEc
jvketFbTvKioqk8Eo0L8XITqYQSrOSoYirktQbmdl0mobEwxfMpGXGQ43fLF8Byav9Fu3xMROsfa
cxlCjgMrxYL6Ow+Z6nO3JFUgbto9ZpYr1p2FoJbeI91GoRqJCmTmGeWPQo5sraf0EoDt3MLlqEWe
sElP9ArM+iayZ5sgNitZ3qSHOivu3E0ZK1l3xm+jT5GDHCOtaePtXjhYv+mMum4uzx2QGumb+1Gk
LmlEWIm9oHusS+SClCQfht/jUCoCvQXF+W4pz90lGcJkMrs8o7o0IZAuVQVAj8zjFMEazpGP1f3Y
H6qhfJpsS58kfHy7ihxWht57a5hwZGRFSbZMfPI8vcsof+6d+TT32ECnDo9BQ2QtH9YRMk94zg44
aJqtBKSKoNe7LUijW2O5DpsgByiq9LGUSgKP/JDLZOreoX0EwsGhqL8xLeHOmr6MPrEO9tCu+kF6
RBQAtDFK1JdWQDh5y2MLa/kbOQxwHIqAnCdV0UcBNSsDFqy6Fod6tEhnzNR+MmcUPqXEzey6n8kE
z841EUn5T5JGF3WjuSUH7jzjhop7jA6LyXEf9t7Hfz4VkoSF7W4J9hg2VcQaV1S3vAjngxE1R9Mg
AinOQGLbHog0U1A0G78z+713/7Ico/Aw8ZFndLuYgXMzxHlvDs/91+S36QPnNlrsJnhvmnS8OoH3
EytU8dQaCDUF8GnZTMWXVfnwGtj+I/66qpzlZDW7v/zAu/HcZnsuxLyRHbd3bThfhFzhG0vG7VCW
J9bmHBGKlFL2p26BVCgYIJ3jllmhGJA8OB+6yjjRW2E6o+PdtIl/wFa+OKJAa+aB6mmp+2obgziR
0jR2AaZwAHrhjeHzzmldpr0doaZQRO5LLeaPHMDJQBVsWdFpKKl4R785keiAvTEx/JubWXe4uZTE
InkqMuh6bt7ZFxaCghKo/hNHvdjqWn74ynoSMVE1HLHINJJXb/J3s3kavJbzqi7Gk8iSz7FmfWWF
9t+KhKrNMJ6SRT9skZW2dyHl7Gpw0EYXvWqoLxxp+acCA7MuEYFtqcTX6MV+y2TCjRb77n4WmCjC
JnunqjF/uuQSURP9J1y3VfNjKagjMafVvmT1uQ1S6EaAmszNjBVpHbCCTT3zxjSn2WSFTaiYHX1o
h8Se0q2e4zBejHVEU5WwoVdGrcZ9ixZr6KLyHFcALmyEDmFcQIjxKvYFdQ/aGCI/0qmy2CXNsajo
9UKzOrQzJjAxcgvNQ/KaVIshvv2g2t03c46iv4aqS9+Hv0/tpF3dlVX0CFQD/BBBd4gV44rOqr7a
CVU+O6ZN3Bl4JUGEgxAZHlLDHF9tD89Y+at2Y4J6EOqc5Aly5CenK0XeNP+p0hwUDP08o/j+5ksu
ZxR8/cyV5Mbrllgw+Ir1KSIiHGZS8lKZMPtSohpCEk76+qdMK8aNASYxLVJoNGp4R10kHzxE8KL6
BjGdc1Cggo2YAA34Fi+EaT3NZX9kUgtjp2UYW5virxVuG+Mns+dDRUE84jZd29L9XGI9IW2xqgjr
ip2TGLlbFmyTOd60waoN62SIcbD8xR21FO/MrIAUZ0e/VZDjVeNsvXw/F1FK2KpNw2jWjLTbYu1H
9auKrJJIXfy6jKmPmBMYPTpkqqathTOzpySKRTRvyyUos4yI7KW/Y47De6WExUrB09cgQ9E71gOt
4/TW4ItjOjPuoU7QLM/6mEGCGYo2hoJqcUuZ3LQxKWKDfquV2CbNyA3FdytoAn9lG+E/6aeL15en
zEelkKkr7ID22dNYChIJxCBvu73XNHcz+u1UAEnqVj9lOv9jVuo1UMlbVFz71mEinj0aaVtucqfe
R3NxdBwEzMzTep9gLyA6x1HYzOzBgSgItp55Ydr6G1sa5CQQuE/MLNltIyzb2DEaaCPVb8nJL+Bh
UBw8uXX8OWv/m23Wzez0w8jEmBuVJ90sx1sThl+Gj+cUe0yj34IYu2wdvwoVPcNve4uaFBL377nP
foykfQ/y5okcHMSpIGVChs2EKidP8OkAj6nhXrbhEcPtyUKo5GLjYJJqXmoT+4gwbpbUjFK8TTYU
4EYlzT2beBIGrpQHFAlE6RAwdKgDLDjDtz2Hd9UgIhF93q6lxKhjR3/GBGSOaXAMpwNxECZ8JFy5
jGfILl4Fydlo0aREJs46LYh1NFmCWgQCrpzCaG7BgGooiFhWujK9WDEC1qg2gzVz5BNrQyQRTnJc
5K08/cpVZfFXFi0TxIE2mm3BxySLj7KVeuvnT8AC726Q/hEgd2N3fkd5wmK12IuJONAUX/UGmJ5s
/WJvDt6a3/qMk9dmVkKM95zPHskp6VMo2y8TDZAOgAUOxCBE+qMwMwxmwQLKCqIPg8MQoCKibXX1
hgAl37Rq8EZ48Ovt2kBQwqMi25Qkhe7IqOBhwH7cbaoHvUjSYLtRzMp8S526rs2M+W0sznPqX5RP
Hm01edu5ONUd0mOsUmifcj57ujZ3UU02qfHWONOlH/VDLjjvpf9nQPZDmvfjKLGEIcHG1OzwxGKv
cSML96aH+UgBDV4xQ+uMChI60rvENlFV4g5B8VNMyRvxlwB2Qw6N2cWDPGBUwAMY/fSTsTMWE2EC
C8HX1SlVyasrzSuZdu12CifAFsz8EdccM4+bnhv/Kc/cbJPrZOd7NBQ0S3zuNSUzCkue5Lhv0sb/
bHMkvH4twQrqmflJEgDz4ByvDYQVGeEB0qAsJ5aqZwclv6KczNqkZ7AlSiBdjPSvSiEsQL7vgjoK
nrPOe+FZa61ew5DVvyPR+AcX4TQbq2erW8fGO9csW7cSCQx87147INkjDNEUK6cSysVOiZTYSExw
PXF8qkJEWUScSzyaSEvCfBxUSMxiie1WMkvsB7ReQ2S8JR0sIK02xUREOaAFpr23XEZqo1KWpZkK
34bR/OqSmeVz3WRrrKY3bS7vNFJ7BzEGu8SJogdQ7hIcPMKCDgr+TzEC4gcPK8Y63KpZwiF065p/
DbMWg0x2CnfqdTJVeIwjxWOzttHIEiDd96Sp2gIvKaCyWwA2ZkogFwLyTqGhNtaWVGvOoNEnZRTR
LVW8GxEjj+QcWeHy5b+XZqjB1Cwv///Zf1/5Sq7yLghZKy7Z7poe4KTbFyERWIsQSJzCxX3SJXg+
d3kZBjFssyL/S8pReHb9OFnKMBzJMyQp0qRYTJhxFO/G0abFtAz6lRQ8W4VKY9W6CCJ01kzropTT
uWAXq4ZJbUG2fVQNqbkywWsadeRghMMy0tU0/4RNNLtMGtY2peZfT7YjHzi+GfcL+dqj6v0Na0pv
ejvK93nXX3MXLu3gOlBPlq/Qpdr7KYi3Bb6Ba5sAtiUEL/seS9b9On11Scb+LVsqIzzijzjHwEjn
yTGUhffBHlada4wHZTx/mvVI3xBm0c6XLm97kuc3rFBEzuvW2P37NnHtz3Yqath1MMTQWrxUjX+p
5mB8R2hT4+qyTWvFok4Q1uaeuIIZ7zBZoP/JjQMYFYZgEjMHRcJ7b5n+r7mPfvkyZdCZsfFw+MMy
dLlirZm5qtOchENWTB505xS2xcOIfBNIg7n168Ze8r1Q2WSqvi40slUqYjC5AW+NbJubSZrOLpTI
r/NoPPcqQWPOozAPYuuhEAS7yflkIT7b4OSDZD51fBVBlJgs4xA7Lnv3Kj9MbnQgVuTHXnDF+Nkw
FIQkrSLoXSu8yqRZeNMeeeGWdJ9nmbdqL9px59sNa4l4Js5Fxf4LQX0JHF+CuaZ0u9Ta0exqpKTU
k8FU9xt2RWtiCr8Rpg0Haf1itDc/Vdgp71WdnAYeLuBVKmen2zrYBSD+4MbvtJs4K4MifZOZTo1G
8+ZQBjMa4x3qMPOsIsa2Jx7DwVHHGm9CQBZSQdFETBXO/SUjLehq7OAN2rgSesuDMseDqF1zM8yA
wPLgs5w1WrLZ+u4hX27ykJJAKbcENMYLI01ecrgBQ8VyKgloTf79zEktVPgkpzH9SDp7VxWVu21S
m7mqd62yPl5V+UxqtsX8yQuA/Y8w1DYgaN+G0Ar2RReaxIUgfGHevamacjcRNITyxoesgbuDjuXb
DUsLI4rrfCCJ30+1lf/uOW4saatrVJC+5mdXUAIr5YSL7dg/uZXnnQqPiSnyF8Y5PrCI74QV0gYV
3lvmtH/kRFsc06vtSgsvUcBC16B+uZtuV5xGwknScPgS03SzgvbS9kG+DWENX/LRBs1UDyAYAped
pQiozQYBGyK1jpA+LoRhQLqqXcLk+q44//u27Y6Y2ij2C/08SbXozLjizQULOA1vHY3OvmhH/5ri
XvjvRbfBJxoYscUWuIomp3zWkCxhB1v2RjESAdgGx2RXZ2N2C5ggU0LP20KW/a7J0uc8JrliRf/C
otbwpm3Qcr8bJIGs2OZM8GGr7NyRauLKnGqvz09m04iEeoTv/72ko5Ftk4Wjb3KHRIppvIxx0+HF
Kk798vLvq/+//PsZWEHMzL2PsNMoyEAbhxhqlEDZUcFBPEGrc094yUFkx2TYZzKEN9mETnUKrRit
k7PoSW10qwKV8zEm8GHyJN7WcvlA/73otPdP8NqPk7bFPsYSdey41IOGEd/KY2lwSazKQP7MloLy
h9lzV7GYSE6gSxUuMWwf8ThybCC2wIOs6lNrDhgNgqI+4SjEdIO62COg7jzDMybTulc54g3rCsUb
jtJk9esM5+M6xBSAopg9W9PmBpxkgTqhQqk+sVI6Q2es/nuBTW2hXqcb7kP7B3t+u02Us0htZwbj
YzKfTHg+e6LAL8oeE+SE4vc04vubFfKcQawr0kmxnX0MPAQYkqI6ZU3GPgGRvjZaflTn52k2f1KP
eFaUaSmYd7IoYyobuQCJ04l/CTpeeM4MTJDVPUxhCLRZPxmVGHZV+1MCEXtslPneo98VcQcQKNzN
1i8zdkBczbyvNUKhtXSrezRnKGvIUUxke0wTcydRMDEqWLeFdYo7hPOSAkHJU1MhQMtHzAz1juBI
Zvze32mg5JmD4nWQkCtq5qAsJcHO+rDb83NV8dFkhccI4DD0HaKp2mfvSXXvkSyUsBCOYvDf1OD3
sbRvCGf2E6ovZ8wZn1vkgNvj0RjUoxdkX5YffsiGxJ3JRx1RHJyY9631yGITWgJCHfeWZLZIBfwK
Qgf9HAORlK2Fj28lmEJGwefMg1haBv5fIrYurtueEszNndNBx1vQi3PwyhYOs/Ewb23DQGjan5Sc
buM/GEb5mBAnuwq7+DWKxx+zAL9W4zvVpRJ4zPxDbbjfRqIQp/rfuYndxmgG2DSBdwh65Kn2DRX0
PkAW5GjshHb5SEbhXKe70Sp/HKfewSH2D2HLWxiXV4nAIewpBLvSYXFBBMc4GU+Vvxt02B/gBXwM
BsQkK3rlOiGEngySxFEvcFZ4KlXWLXdIReU5tvf8/AtHK/sFGOpKmq8lClPQASWiNCo4mArBykap
FTrxKS3DZzerOeFGf2f8sQ3eOrW8zct7FcUtAdfsWzT/5sCpfg3DVXjq2aMnXfHwP9RZlMIu2JMs
xAVt8jEANqRtsD4aYG+RbuOdcLy/5Zg8R7X/FEjnwGHAc6zikhwGuvLAKj5AErxXk/ywkg/q3DNK
H0brClt4jElsM4Ql0mLgqyqVDElS44YBBfcFuUBh1n+aERdH1UtcEvEP+4s3TZs6DVztYMdfVCMC
rIr0AjJC3wy4ouo0i9yAlrx9oq65ov0/Vam4x8IMdjoWTEzL6oxOYi9zk6tN8anyAeGShJfHfYQ/
pGwfY5RDQyouikt/ZZrqISljk708ReZk2jNtKb5rJk90EOTt0TMULUEp2aMu/LvwDB5hRsfg0jf2
viwRPGeE0FG7OAEzjSg0AAjxBmWkB3ctF6CSAAt8LJ3MM/k0MAIv0yf/OhigLT0T547JvFWGSJMr
4qOxzAE081ei4+9nd7HQarHcGoC87tNLkkft+hWdA0xW79ILaH0jwBsO+A9pde+iqfbkczO8ab2V
Ce6mn9xnVAObQisM3SL8ckqxbwQ5i5a5A3VxmBpsMZVVWJhX+ccSOLqz6nIrLUyJGfkAjh3evKQ6
uBgC8I/ABHbJWMRXTAa68+zdKmCSazJ2GNbMTzqbf4JKHCHLoTpEXqcsF1waaPykf261HZIAY1wM
uFSysQhu9i/17H5G4B0m61tkeK+M6otTrUPM7/+qYrRN44ATv1w6fXQaJ1WwgPZZ3BE6uBIK6TGZ
uxwAPSvoeP52CkBM8uiif10FvvmbFCzXuuRgx3mEgRBdSHsJa/nMcf/qrHzv/fcp4L9lXR5uiDhd
MjdIlWxMflfrFUgeUEGB/jLmAexJFOJGbZF+Mx3mHtdEWDOBEfHG7bA+B/2toTCnhuYmFTYjYl0u
qsIx3ErUzL3Fnx4dBke+cwcjSzv0SIrxtxUgHhxlFR+yRPNLjPa5gEYmB2M4+fb44RZcLSPVPoF2
7k5PHRggG9l02z9mC5CHAwu158/M/BwFRUgaJE9Am5OYeWO7U1l5GQv9k2HQ4w0Rq0kxvrbz/MPF
a7QvOPy8yf1OatMDI8PasX12CcnDXAZSLsEax8QSf7IT8peSUDKwLsHx7GfrOWoIm61CvW0S/b1c
eUQ67ENmbaCG+o8OGzO6LpNHDwe2TszbkFSPkcvGNEdQbU2YktlntPYSXYmFepXvGX58iS645eki
g3AntM98SE0hEEWSpgCk80tnvKE22tlJQSGu5/6jV3eAl+9CUnLGHHxrGHpU3Mv/Udr9De010/g6
OLgdbp24Ndu1a2paLJ8uZ9zFBylcmGCLvJiW4DEF3uBVw8I/0RtfEL8pR0DZnevt265tKbU5HkMl
PzPILjygDTdNFr99xTZgvgtsrQA9c04ZeGIS5ktsJwAfNIrl9DF/UKPHjsViKFZ5l4jmMCaAfpJU
dNZcnWRX7Ru/IODGPrEc23QtDjydKbyfgJu3jXkrWdes69nCBm0WZyYaC9ppaDbMWsr+qXI/BJd6
1aLFd18mvEZCwYwlcnGByhUnn33wqp/wRugeN1jy7FTBs8Q0EcUd9G5mu6n35swVOi8XJY1qHy2v
5RkPGJBK6akHIpJ7PaQV/RZ55Jj6w73WxrYNpl8I+uXWD/G+IM8tOwL6KihyzFVJEysY/eUZkaiB
/Ird8I8ybeZiJN/HILbFormjgrx4pKLiZWeJJPZBYt+B6GqfE85zwK/EDoS/+d4xohWYLNLwq4zB
BsiEzZ6y9hWbq0wXOFKKYy7sS51nQKQAF6+6bLzUOjt4AVfURObrwoKYYI/sO+P671iZIesq6Zzi
6K/nMrDJB/OtDntyI61PN212aQXXJwm8t3E2nqBixckH8nZmbsI7xGP8J0YPkI5IjdQgSAb0/6aE
6w5/Sp9Cr9K6YaKD/X22/gYT9KccO3xNKIOTHiHG5BDGacoAk4nhhMCgZpE3WphGJ24dzwQSkBT5
qUqsW3OfkEsNiqa/Gv8A7qe8rfLXufFA1igAXpYHneO41MNlwA63HeSh8crXaFBflqiqYyUDbCAz
rM0hc59yzRhMwcu2YvN3XoMTGOweZ1S/wPiVPpaB/huG6YT5HKWzYyuDQZsxshOv9oOBp8s1eTxD
AothpjDfQXC50bELe52g1dNkmn9n2/T2ntk/6XHUu9IO2ZpZPll3E5+TlqDByvY0d9BPUAp8iSQ5
E7/hnLLIJYIR+Aj50IjNJexxu0HW4LnmQy/FMbBjcST77Bb5dFHaCMotf35lLQZe7zFVUESasGkY
glIKeCbc4k73R4eONOnjfZuP0b5053hHgb8gOx8RJninIfTzXd+PX5h+oYSrCnSdp147pw7XrQot
aJzDxqQQbgXzx9hhKQ/6NdyWdCRQ0TMkZWNY4iMBQbezgjHbBqG/YUnRv86+8buGfrXparz0WSzW
0cQ6Gk0kfiX6GgSjYCRVNDiXNs2ZESiDcUMSWWeEz/mGYj5aN3V2IWwvItiUfr0CzyNK7Cu97os1
BePGVfavyvBLZnoCgSyPKze5ExCagB4IqBPD9MEpASaMAXVMAQAoyPs/Q48qwtRgemNQV5RkbG16
4NEjtykPstBFbJKGCGHhappzu85QKoNof7b75J4Z6FCb2d1FJeDTKmvfZPnP6R9/8uYjfS0RCeRZ
fUs9IsJnqFIkv67zqSCC9RC5ZhJdtMvQYcz3baou/2PszJZiV9Is/SrHznUrS3LJJXlZZV7EHAFB
ME83MjawNc+TS0/fnzhZWVbV1m1tlonBBuJAEJL/w1rfSqLG21czooWlb/br4Te+3JTmjNw7u32A
ervYB9Q3Y75oI4qCwcfgVCfLY2Pz82b+13s/H/6PL6mzEEZow7Eclz7+DH7j8tiz909aTvS+YiGd
ihmAIxq6LrtvDCDhHgUDsnxQu852iHgSpWD/0JtaHyP0VIlPs9lA/Er3cdFQmDJ96VJh7bFMG7fA
tJPjgoGavDdWZ4oRVnclU2fXRgzF46q8DQxzG7FsJMqJG5VQ7tnPdMEyvxs2uicZxOv3ox0Rfx0X
iA778a70bYEN1gGCSKKgx7nOSwUrC7khYJz6GHdWhY2+pOyI5TNmiadQi3NSO2dHDA/U9TDILbKL
UNkVhUXNEELM6ABQGAjPN9IsL71RP7S8ohro5E6j6KhxBbptcBaMRteBgXIYc7+5jgrWR7ijats+
mPiQcZemX7F323O07srOA+psywcQvZ8YbR+zChjALMbvyhxCkGvqMyhBx3RHEQvI4/o+HBLrqMKW
JfrypukDZkBl8DbrHfY/GlNgXGuk7RdfhEeshSdIyTdGDBik6ohJQAhSl9yEB4wK2PcSeCfR2bIK
EJ0qOaGpvhmi7nc2js7eWFbY6hJOyC81N7JtOSNUUcZ4FfrTqYfVg0DpHgEVq0W/40YPrBq/D/ZI
AWyItWTckdIYxo9mL++pMxCj6OQ1I/wT5s/ttCBwW3ZKBGOkJNv316giLqPZ9rfBjKE5KPWbStkM
qFnv0ahfBanJ7qkE3GDXB+GLY9nCTJsZqjeyPlpLaMiC/XXM4qtv3GsdT2zS2kvaJc+6nw+ilrdl
cOPj3ANGUD4AOnh2Q2vg+vmd9gkrMhsBeZubrK8bdhzv0DTQRMxDtQkTSphh2dnBw7UoZoOk+gWc
eoelgbFHDq1ZyAaaVFmvIhVvfMXGrdDigf09TrSQAR0RvMVZSA+lG24tuZynIzfflRkkxonhd7mp
1C8/wuZSqB4ITTDwLx0YtqDEatPE5n2QOB/VFBQEvGr7COwCRGaMrS1I9m6qFmQyCqXAVM3JkBZj
nZ93ZZwBj216qGCB8vaZJY/9MkrtjLo4/QxVf977+Td1GENfwWrBp1EKT1/JSp6FX8V7F3ws1+sy
bIocfSMN92tkUUoMMzOo/l+DKG3UoC2nhgHzf/57SFrJPhjHPamE2Xgl26k+WYlz6pu02HsW3CJo
v23tvuLmgjcjNsK3niiske4iakKqDUKwkcBtwLZskqS4l9X0amfWoyA4gvstKzliVlNMEKufxxap
Qf9XEN8C0Y4TM46arZZAt8syl6QXx9WbT9g6iQiV5C/UEU4X+qjAa9CjNJVAt0eXLBrFZmXJZ6YG
1bsy0hjwcTMtGeYttI9ebxHYc4Y6pLDODRPigsdbW9wcW+T0U2kciXiODjpK3Q07pWtykEYzmW9t
1T1Zjdselyz6lTsmZCoZNbB6rrCDBrWnU2eBVePexBtK9xWSG4/qb5G0YcynNfECYx/FHpungUY9
Qb3AXAQQWxRez0jrYsOHiwsCtNZ2tZO15u6kS31gbnIOgtBnyU8q+IJDR8JibYnprk5F13Vkgqg4
3nc++1qK19PPGx6w+us9Z/k6hdFtDe0eiN7y4c+b//q6nw/NVrv88ct9hTLqRGUfrmojwMA7E2RS
ew9R7uC2/teYtiZd+NQub37+7efDn/dQf4IKnfTx5yObA+CvL7N/5rw9WK04F0ikksWbs7ypMZKd
yuXNz4cFpm2i/YAZle7owXPTwMY6vE1lG+EHa6B7DTMDi8ka/3oQZzke1fJIpm+Xu7BXD2NYseka
29w6sbc2/3rjhdZTDA96GVMsdcLKKlzIFMSXwy/BZ4/5yITeNL0YY/uZzUa5C3ya23mKd5Omxxdk
bDUwC+eQ4Klxfpgt+EwsXpjxYHd3AZs7UGcITARiyODzMdL2nlggNIeb2BX9qaZmsrjpEj82v1RJ
eYd/2bTrXaR9bxvNOaun38Cs+cfIf1UE9YWud67b+Jbn5tkMaZUbvY2z+jynxA8ZE9/gyfw6Ts15
5zrfzoTXTg7zZ1pa/saaw9uMGajTq3jfazIm/UrsuzFb0HSnn9/D66rjUHYH9tafXaVv7QBKnyPk
KQmmnWFgrgzlV2LzErftmbQwnNcbGzc988eJw9sa1l30qjtiHJhyfCB4ZKrnUWbVeIYok1j3ZojC
PMlLm+zPXUUgyl3gc73VN2oyFLgDshd6+84GBcfpYHcdmIPU/2jylrMI8MZYNneTYE6KcWHm1dsQ
RFF/FE17xyC/3ST8MVfRPOyhCpyCBlm95Uev9jNuxyPDgzEFk2zGXrMNvd89KKAb4ML+1piFWM2R
fNBwXHfslp/JT0lPRoOzJlbZJ6c3uu87UJEfvjZf6h4EYy/0exnlPvaw/qbRVYvdW0R3UZ7s8e98
wtYH4NrU2NYbYvB8+ytyIWQQUdTva//OmF+F10Ajm+dhbZfZVSMfKOmATEsaXsfMvb3jewx9U/tY
mPTiBEtHB6Rouxye2B64TLYl8WbNPoJUk9ShgZzj5roKf2Mg2liu4IVhj+/FEseYN0+lwtWA+ZZQ
zMQ+5P78ljTGVRfiiy9KCs2xRegUuz1GAQrEn0V2GEBujFhrop1csllS0jLjBW/voCwTalmfd1eI
TYj7nqOjmuZrttM9K0qgnCoR2KNIVFbIaFtcUzBuKJOceKBXqoi/8qhBM4T7gyIGgk020T/Oaxcx
b+oE+qTGwytnGYG9685V5+My1BAmpvalNgyathy/Q8VocSKzElXUUm3DFRqxIq5gDTDotZDfp6WT
b5RT7ou2/7LrZjpyOLNxgGamJDteGxqbHhJUVqMqdin84Grc4Ytj7aSye8dT1CmG+NUxHLeq6MaV
h3kJYy/D/C0aTHOv3OlR10ZGqBwh5ll+GIi73gNTt1cVeBRqsmnaKgZ2oVnv2NlzkUHM2+ReAVy1
DMjFhhWPkRN3U1TV2zEErtd5B+7HjGLiJD7YAxczBt7qUCc+u/+CsC3HZ0zsp3Qo8s5wuACFVZ+L
IZGbIcJ34NOcrVCUxoBLyIBw4p3QEqtLyAO57ZPNPIPNA7NSizJ219nxLkvc8GpOiGvtSw5BIEp4
YTLMo1n/XatDli4bPH5fDBDmySzn8GLnKQRn77aq6dp0jCg77MRnbDefAxl8QALYIsXpzhTGeIYu
3WHjhPp0Zzojr1gIyWuky0efhAkoXNHWrI6umBkkEihHRG2dKbqejplDZERkl45Bfwji0uYIjo/l
AgomWkTg3WFXSKQCK6LctlBNyeWm7ApmbBf47vhh5e+RduA0hyBNIKldIocIp8nXZ8fHS6V9rbbD
DRl5TGFku/Xa/iXxrXdRtbwoJoYRDVPfYpS/fZQ4sVIvAwvh9ZgyhxqVfe9lX74mlIqOaKCRxWWn
mzsZK4RJDIdsD7xOXyxc0ZF+I5rDuyA7o8FoVoysyOgL8F1FV10LyFn3qLu5CxNC1powok0bLN/o
wct8adF/kPjj7qid7xjb7kZLPBSqwKdth8+lFbLQtqaUndw6ciyMk6RqrSy74o4k5LTVyGpl+5K4
RHh4xmusjGxrjNOXzIj+nual69678ZTsxFJeFAASLLi0xqhCXCD6zUITjaIBwJm9NjzvNqiyDzsB
20oC9APc0X1vlb8G23upG5fYoJJpl4lpsn90HA9JVes8q7z6PdpwhLRqN9ppgcox5V0RJwrnJjsh
w6fWEs39YKYXYH/3Et0D8kplsujNPfZV5UdBtImjJdNZcDZsKAxybca1zEm0AXyGaLL1kl0y1Jtc
pr+jST5ZQ4HHZUBfYlQzGRiWBE0w7hsUtagsfMKY+mvb9B4AcWZXTiLuhq66uK3jHkarK7eeKG+L
enhF5kIOERsU/OAshitrw4KUAxz8zp6K/qIKy9gVPu78ZoQZmpOi7SNikII1PaaZdEetu/fYOPq2
/SR74k253CYjYocSeSezh3vVJh29zzsJDSfG58FWWiyH0EqgPpXEGlYzN62q47rTevG+wZAcLBL7
pGF1m+x9jCcTPSWUy2Qcq1W/cBlnAaDTKMbbaFowwv1wAsxJjI9kM1NqjxfJiRdcFdG4tso+TyG3
/Nm12G2GNSv8HH1RctIkDwcMhfHOesN1lg3vhb3Ld3lVdNtK0j67UBJbZ+6PeWcxdC42AkjO8jjk
zVcdgCsYkmuEtqk/VnvwuPF6HmFf5aw193HJfIXu1mR2BHoxdIxPrnLjkFo3fRk8C9OKNzb+DC5q
dJEmCVCZHlDMbZ2OFLE8U+W2RgUEcG2fuqB9p/y9mDjVDT9+GG1xaEh75ZjwDmOuYZ5q7GGhB8zR
8dBaE/YEa7cyb404OPgtpoIuzfRW9P1E98gmjAXBaxJBnnTSBGEdIvCrkjgLpG1MK6v2a6CUv2pI
9DJj2lU/Aw8VFOZj6Iz0U+w42DeU3WYesqtOLLgIL7nRcRtu8optlzTKJ0WC57EYWwiupXyeORqZ
qxuE3sAfhLt9CVoouMz1UZbMJU5kJ8epLIqNk5r3wGL1g5NCRIrm7rlADbSTLLM7HjEwKIOTqt7Y
6N4hTRHKidVuHyT1V2N3O19a08ry4dnAuWULqO/qEmN8S7o1sxp1slv2GHaaJqx9qYq9SdhsDgAs
YBkgrwKYSx/U381YvAUy/ZzSIWSsVz4OgQqvx+zN9MF+lCivGJipaE1PMez7YFEGQmXsy3Rvsuzb
MVDE/639bNOZxNkaDLRWzuSTjST9Y2Xl695gsYctJsIi0ZS3MmLeVKsvrZoZAQCHJLE+G1K2qcrh
Ps8sJwFjeZupjB5nM1ZXadtdj/D8dmBOxSFHZz2PDhdUiHQuyLxrj6lnPspXF1HWDgn6mu51OAIY
z1HIwe/CRsOSptan3ouaC4nlIzVCPWn7GkYSQ0FPsMPy4dh6fkhDhu8Is8AX5tV52yzZ3EXAxNhi
wNZZEqG4SThegizcL39Ta1+ysLjzRw60Ah0BZlie3ZnrZtvYAhRDzwksBK2R98try2rv9Q1GnjZ4
CHi76l+ynMMcrXBIio6lTxDuQgJnrrXK32BphPup1ddMEB58Z7p0OTHx4Gc1l4t/M5mVZLhs3ned
o3YtddGJqQ/3sQxgQgNo3y+Z2ieiuBod9z5wQkkIAbnZ5WTzTHvh1dTyQ6tK4iAElgGkDhIRZNqZ
JC28GAa3PMcFd7/cQHP2LaMJ8lIJhO/pRP8aluTSP8LNCA82SebsuQpkElnFrRMsUK0LbMpxyFPK
iQ0Kazpkrv8FHyK5MmzmnK5Aq5GhPmFlJNcC2SCSK3MpIam+Wxc2/TBDZZOtvas856li9GVXk7EW
HjsR0ctfivBDsrCbo9Ga60JnbNwY/K3GNdcFlBklzhkahh0FQFP2yblqqhg/DowMh+XtzpWa7Tfe
9ITI4EdCzdaF8yWUnb86JYE1bsqPUaX+0cCXOeRvruEAh0AN1psNAHfjts39tyTv1IOwBHbypLkd
vGY45X5TXkaftQ4DcyK4sl8e0Z2reYmBytkPMPKCbGqoNN/HE/eIMsnrQ48AkWhsI3twDb0eJ/Ca
QHJ4rwD76GXx2ziF/S04bTICDghFIN5EmMMiTDL5ILxTp5cBQWcC0jCgJ5tTC9slXmCj9z6GqwU9
mPEMpy+ZwamgyMLeC3nlIWyGAWebh+p6TBW2hnZkA4A4dRU7JEMS+VrspsF1kHaNdzA0TeIRIuys
nj8dSjiGdSagHGm8b6FctjQQAjaLXcmtUozoTplDmurJh0ZDSIY11b4BNVwlrKccjKWeO070I5To
0ldoskhXcYzhuu3pMs0WHjop1ekqx8SN5PSer6EqcNwX8naIZsTpVzaaVVDA0bk02AEYqlWVLSwC
B04zXMp1iZF103bftPEVKOtknc+tJNc6x1gNNF7yMtlnOUZGD9R1FykDvDrShG7sdmXQkpZQ9mvF
EwvRiFjKIDpXbnIiPhezc+yQDTHiqRzSU1MrgJ4wTvnxEFq0GYkD7jAo7irZcGDHjBYizQ66YZUp
6YGLidQzCwfAKkoN4+CBylR+fhMO1oGCy9wbOaih2sxPAy4wfyan3onXdB/zUdrRlWFAUaMHgMMc
BAcQhNekYt/BPf5VuXVCPhK0u66urtgkTcKVx5bVZF4Fd6jU451lojTpFX+1oEUYrbPmUDAa3gWx
we1QZU9ta/ZrK3YZPKYjR2a5kHNsHE7YAXF6HszBZ1oo4cdZIZkAoAip/xpUwOpOY6TZxP3wy1IF
dFzXsTHopHO6V031XNad2jXeIFeCxZRCSemJS+7EjEvjRsGHDz9VM762rHEHuLNUL8FzP2EeCF3z
cTBBO/RaLyBMPe0tmB1GwhBPLLdusjmfp+SecCgWqQwfGAigvVPdhZk+PoPOQqM2F3eaIcpVbz2G
c1SSODIykLeeQKc0m3iheRuWxQiTIHU4cP5z6OAn7WZ9oXBP19UAv26ERlyY07E1nENc1c9RoL9c
DApZZAD8xtw+OYw3Rw24KE0/htEiU84ku9g2a1LZAmjLGbaKGB0DgWSY2ZPaO3qtRJqbsVwx0P6F
zt2cs8su2Usp2CMsdLgNAOp41/Z34IPOiMPHJK5eVcczUaTmRcxLdid/RWqY6kH6OZtNlPwrbYTf
BH1dxq01ielIAJDaoVV+agorPTAejqBu+LsS4cMW8sc2yFHFmUB+dyXMfswER5gO8w5r7HttpXes
kDde7Mm1r7nCrFxipij922Yg/oqIjetqYieqvQlGJjcCPq03VWzgE0SttSXpBeUq/RDEQG4J3oLk
QVMkbPbp2e+pIcHR9pa+fUDQOIS7MkfsPypC0OqCyptfguOi2DLDsNdEjj0bIzM8I8lBYrFA0oPb
nxxWW+ROQQmXy8kU5zFOteQW0yqpgzq4z+vkqOucuhcZccP1knYjCH8rVwsqOUCQ6uypdauIte4c
biALNnvkvL8K8Ifb0rj2Sgc7WThZBHogqMzVjZ2Qpe1MMt40rDu4I9hEpEpjFYk83KLyJ9Qp5CYx
peNuYkA2SjPBKcbOO2+a8TBH1Hz0H3PPhepCKEdefIV679zLKN2ogh20jVC6ESR2Eq561uW5jo1+
ExacG64LCqBtl2X/dNMb2ReMOkAByNUd464SwztJ6MZu4DwlLqn+UeK0MZkAA9FpbZjXm6i6XkSG
IffQ0YfA5qbuS+qGv1SHcCqovQ90iXDCHVZwaWSpVUv/StfOdo9+LE5nQpW5OczU08bYXaNVW9TW
WM2T5cXq0T9VioADi/3xABClXPaqk2zDXTGoM2m23cHQKY7d+Q3tHfQfkH7MBUIMkH24awOdX4VR
ekYWSciZXffboVKvFCruQQcxGZbiNWDjnFAS7mqHMCatOTsJeJpQLmsTCnQveQVOBTFuBqO5mFpH
Fxy5Dh0Q7u9PbNzYWg0EY4obEL1qgDqc88/Rn3ORhTvMZaAPAviBdCSQB3PYQss0Py3EraMatC6M
0/cgZDbYW1hEsXpZtWMXrposvJe5Ti4JXWEkJzj8en7Nl/mYM5CfUKBRX+guXOckwR+6yr2pp/EM
Z8BaGwgZYt9jd24v+IIAnTkcM/bfxhZTKy2gZMlk47Mk5gi+VwbZwCQ2vcHtjscqxeaYT/sIs+qU
b+ee0Jh2CXIqxRQRVl4RFsNoE+iRD6ntrFHcr/K+h1IF4HzTQpmt3IWhUj/mM7AV0WW/G9m84Gw/
Ji7TkiaJjDVs6W2mtYkQcnoZbe5fvmMfIQf9ioB2qhjxG/bWTI7QPglkTBjL3fCqe+p796vFGrVh
ELkdJYD0zMoZ6/jCWlcjJx+NfmiizU4k/EA71HTUmR8jbYDzRL/7hP4PfqVcVjye2jhGnh1z+x34
8G1JsbMLq+DjVbkSmEwR1dcaR1q5AMCrJD5lSJBQUNyJ2n+KU/0aDYgdcd3JVVONaBgkc8VEynvL
Hhk9GcvqnFlAXdLWpgxE1kbuIXgaZbgfJRJHkdRyT0bMIxcepS1BC1WAwCSJ84ttX7lLXII0erHX
4cwtNN3YGbHBmjUcLFwfpUPf7ss5u2Noiv0HacOPQh09H8WHBFGRWQbVuBDhlZ60XIcjUQSiHa/N
XPZHJlKBrofdFFFoemI9QLjeMlo8RyntxsjC0IsZFDUMcg9R3iEVNew3Kt/5Kqve22wpN+di2Drp
XVgyiUr0HQltPi83iVbD/MCI/IUJ+SWPmbbQr6NYmuKXHrjgIfSGA3EL4TrwZ/fEwHHV2c3B1FZ2
Q67bzvI17ZdT3YYhbfiIGXYDDdbd5iKvNvEweRtLelf8vz0EoteHucZpqSIysobiflqA+U5kGKA4
0ZggONqHGF1Wkc0tvg2HX1lBfdgR4ZWH2Bxtx5WLauDkOyj34LeyQDY3cWNUu0HqLwF9q44YwZGK
NwHzoLafW9S0RMglx4FYIBwXm8bBAZ75o+J6ZQqoUEzb2JcHdkbr8Xdu0HX34IVtrg86LrVpx5yX
pcHqrD21UER4HRMI4JvVc8bWkgNpcLcLA4NbziJszGIYhb8k4utHPwVhIZ2ntmjzg23K36mJO17i
8dcWRkRy8I7EkdthyMgnCp5JHWWHhOMcjdkx6RuxTgzwUpZvTUfmj2Qp6aPr0OcGkEu23gThvQW8
bPjKPWSmYlnNoDIx0RO5Ldo3I0OjV7InwrQU7DAFPEWe+aZy71Ob/rmp7VtrHj/cLAWpjy2OptD6
tgRFHQwDNrwOlp/6RntAS6sOgppR4fiouEKHBExhjS8QCPKp5ajauWAmViYnQZFmzNfSONgDKXqN
TOc+bGHCmTrcDayGZA+ewwqAHzEw9rdWi8UyuBAnywrEQRDfms05jL13G0Q3DBZ5IQPqC1/bNaHW
dya74F01sd3zR3HV8yphnTKXqyljRjrRmzo1Fn+nYWuF1ZpE4SNkuHhVKqocxFaewxK4FFRwRTsy
P6KYVEYTHMhdAmYcfDQ+SUTepL+REdVbNGtrc2iPQqQlaWR9tYq05AfErLvvwyq5hJH1a8q5SGU5
f0QW28og647WxHrXYpSOv30aMLjw3s+bnLrmhBQIFX3BXQyNuplpiDAIIT29N8wM4zTLqM3gqd3E
rOacxxdmCv7erxiTWRXbcWLDpnVW13ofGNNlqLhrklDiHeLG/GVxLO3NEiJE2zYXRN4JqdrC3nlj
w6owZBjo9rm/BIY5h7ByEfwO3EGiEt4+ZwG+rCm6oI2+lcQpo32AjVf7/q6Y8XdJrcs9qtSP1DXt
fYnCVeCZjHqe1anz9iy8PyyFTCjxR5IIXGBMsp6+rD4HWlPYX4nOLrSgVwb60JXXJPqKGIv6ONr5
i9HM1sl0OF5QHz0hnlRrZsKwO6MmvkmxvtQdyBCpp+neeCsdO9wY5iQOOubZu3LgPm66nNjiuKvO
MX+vXV3P+bZWOcQczFZRXtwk2T6ygVyqitbQEo6xlUoezS6+V0ZP7MZiigIBQbcxl7+jhJ+2KPW6
cId02xQXvOT3OvGDTSVeZDlBCAyrm1Ahs5A2DNOhFF951ljryCex3OaqM3olN3XHvaMRmbVKrWlP
uKFvY04FcIOvhYltXYfvwnO+2CDC1skppSsj2dcRz5taCAGWjfJOCOtWSDI4c+GSstF9QuudtxP+
qXFERCDM+p6MEU0Lj2Rz0sYvEB4xy50EVmgtkutKIheCZ7Nl0UkIWmYaa55vig9C9FhfWayw3Ti6
BteGrBvQ+5xgxh56gB+DyxwanyTIAjM8pF180/TeQ1sFC3YILInP7iduyl3RWW++rqHnArTCtOKv
WLLle1VGBBaEvOj6qWZEmCeHto7EBQdwPEj3sgQdQKZzD7ZNJZTmx8kPrs2ikLzquPxMMwF/4jsX
iZyZOg85xZH5E+hLb4ZTj8B0jZbuvu3Z3y1/Mlj8M4nbtEpIBcA/JvoGM+VcMpymiGwZgTmKaDjW
il2ywYrBmvonqzV4yRvrkE71a8LSY0Y0g8o128oGLsjosN9H/rBiss9Q2aDb0IV/9GBHuyXCKDmO
26Ez5wvj+sVf0VdPCJPfm9g+xuDx7x3HPtdN8YpWKloHDIMRzxLEWdMTbyVCN6Ff+7nzD3jdgA4m
CJRLTbkZEvYsjHuirMzbiWJFSVntMND9skUKORDgxgnCorNGW4TPIbIusFN+Dzem3cZbNpdcOtgX
wFCaKN4AvAA7gqPGk4ZVAzE/F1otCaBu3L3MBVI2NvMcWQ++7eB6tzauwnIaWBmCzTlN9rJpvB2A
QBRMRcnafqy9s1h0//bgQH0bgoLXUPw9giKgAXAIiyviiegn0kFxoqNftw3mdiyMu0YdSoIZ6NyM
Y+dGZHRe3EWFztMiOv0jlwaTo0B7yCI7taHDAZbrq6a0FtVeurYimA9m2x3g7eoNHDpSNhIQu8IG
g+rX7v0AQK1Fnnwg6A1tEREomOjpyEhWIN+NO2wZN9wQ7H6nXTui4bPXaKO+bBcrA2uUZu/ahJeN
7ruI23w3AyPZiNq6YWKltvFu7DA6EWAOzsutgCijIIZcc913rFJDIv02mBneEKbzH5t6onQXdib3
a7/OiW/R2mZ4tAeLBy6L8+1gFAEFcTcdQv66+4YVU6nnfRcVwZ7A2kPUByiR3LneIH04YON4YJ46
0YCBKMeBgBNgpHtgubEaO9azXLN3pG7mBAwwsBjd5NL4qVi3RCEzdGAeRg6q3IWOjWOg5hx0GM7j
VHrHhgqTPi/fIwSaVE67ke0684jfrhtD8hvdB9Psv7WkRS41aivjnlknbLcqeobDQs1aeK8TvMLN
vKw5vbSmVKYW2dkVjvyZtejeJImCoOkruq/iqEb3eokgoLJx4aP5W3NS4hRg1l7ZVXlDDUSgCg6w
tdnnH6LG2954RHGOYjxZxfgizuAxhj34aJZ8KdJtxwMer/Q5w522BTJh4GYg07TKCLRDjGODAl7P
qDMp/+EtzXNxb0on2E9rM3fjTa8pnsGceKdxxq1GsvQukV8a/AZwDfwxZoDAhT3zOm/Hk9cy9pbS
9ZhPmkiLcVvgSjDsMHksMvE4YYcnPj49GmnAJSTMz3SyETofdDedE6IS1kWyyAsVg6ocQJntMiOp
sEn0FRy0zNTfpLWQbsLqIKR0Ydwwj7AgzHGb9VyWoSVWGR2rUdClz1ZmbDxjREzAzcRK8aDau8FJ
znPG1Y78nIOmmp8tckKLMQXebY+nJuVW4QnnmftbuI5ac+sVAbDM4qFmtwrLukEU3TjAMLmPTyp7
HeFfbtLwrCz3U5ngAZ1y2kg5XGj4a1JxeHnOg7fJVfksJPl5vmGyERAM26MOhl5DrKAj2k2oUNRx
47tvGoVYHi5cyaAgjYmUwm5Bc+bLSz/w21UdQ6u6a9jAFjdjgP+GlgY4D8CoPiFl2S23JoMdFHwm
gRVb8B5E0UKh6VBtNGGCYNhHQNnEHO7DorV1qfRt40vWRgwivf+iYNxMHd7wiWH9Bt7/QZyW3zPL
BCSc7NmGGbpSC/49j9Arp80LSkp66zL+FCiWrLb8xNewgy0QkuYSXfdtIDczaJbGmq/boZFHFs7z
SJ4ZgcJiIvgdh8KxxDxroxbZRTXPCCPPB+CV1jYe4Y/4YXvRhv1pgySG7ZJ9WhnAhdgtXhepqnIc
rsZWMvZHVimcEb1A0xN0FuCmUOAmd6FkQBCTdQzvnJtOlJruphtQ/RhW9qtI2L6MgWdwQ2UtNyo6
JPhT9Fqewqdfon/7849/+8d//Nun/vfwuwSTPYVl0f7jP/j4s6ymJg6j7n98+I9z/In0pfzd/Xzb
v77sv3/TPx7LnP/9P7/k//pAy4/zr8flP//PH2/z0X38tw+2Rccd7a7/bqb7b0jy3c/PwC+yfOX/
7yf/+P55lMep+v77n59lX3TLo4VxWfz5z08dv/7+JxleP8/UX0/U8vj//OTNR8733X40H2H/Mf0f
3/L90XZ//5Nd/N9A6dl4OYRQyjcd788/xu+fT7nib67jmR6YT8/zbAz0f/4BRL+L+DZL/U0oMpx9
zxPSt02Tz7Vl//M54f3NNX3PVj7jTVMKz/7zP3/9//Z3/K+/6x8FsecleULt3/90PE/9+Uf11x98
+QWhnNkk7/BYjnRNak7L5fOfH/fgZPh663+heFBDxGJ76wuPcVXFrbXWcisofdGL4d0wKO6WhA7E
ERPzg4HYjuZ2NL2bBNUz7SzWPmM6AKy5LUz/hsaDU6A/R6Z55Ucc06QivJAx8aJLpFSe270jlzgm
UXw0y/GdiT6OHM3yj6jh02iUz0NUsiTtRLAtxGBxsRHDSkY7PB1nFODKHXTd/YNj2xwmknjNoFr2
Pc9U75fRcL4nEBV1+2ZE4wsN9FnbNrL6advODC1s652E4m+hAF1MnfPQD/FO45zRRUvqunbgC5ls
/DP0jUEumKZiWUQOdulL690duPk1eNdTpMR4B5ReDY67VYb/7kfwxwoGV50fE55Vs1hrgNQxMdCU
OEBaNQnQbYwUy1akhRot0pekyuiMCTRKJYIH2OkgeW4DWm4vnNAR2Bx/XQoCHHW9ic2HmbJ4U4Z3
Tqb0lbv4oXPyZDfZ4yZGJY/UMbwlwpwDFcFKARNlS7eJtYIOTlIBGd9jIHFo2FvDc9/6ySc0sODA
Z/W9pWJYJW71mobNx9iR+QI5Z4zMlzAPr0TlYKjBjItS0/gygm7dQupyEtQ8kwpfY7B5ukzO+Il+
60p82L2JDJEyZoivJt99Cj11dtPoxNjpQWKOo6Fl7AMBzAjO2DHeirh9qwkN1lQ2kh1cO0cnw4kW
yenwIICGrlTpPkGJfGOtbZJcWm5USbpqiP6kH1mUinl4qT22e/+bpfNYjhvZgugXIaLggS3bd7M9
m26DoBHhfaFgvv4dTLwNY0YjaUQ1UHVN5sl0GJ7J6A5Rz1DgAzbk+mq8c6RKjB9J8S580BbJ9IF9
qtloiFbgjdhLnecYNZ+9rhyQn5LhGB0iRBKyzp8IS1pnaiIcC5oiLOZnhA3pFvVe/GQr7VoQWDYG
apvxWLLPAt0aAa6rK1YY9JvXwapPhugB9kfMAVhqVlb9UUJUEfsu1T8Df3wji57at//RU2SVmI1X
ZcAnrDOt7ep+ti0kjFXDf3a2AEzwxS4sobtvfsbEFdhIzX3EBlShF4JZOsKvNW+8RFt9iB5IAzA8
9mA71alv06tNUwqldYfL/tUqsM/F/A4+g6nSgzjfjaz/9PA/T+ZvSq/+5OJfS0iGGrR21ww8JZMT
M4W3jyNCA0/8DkjSnmDp5W383CR0ZeCob9K7QojgBalg2RTEe5KLdsuEOlPi/xLdCl+edBnT/Ysa
tncQZ0s4zJRtZK+WDdAa3z6k3ngzHOMvmbSj0TPfKbjKvAwSrhm/6fYr2XtLvTWJ1SuGO6nbr8RN
fOrOv6qbrrJxmfc37reKfcRjg3PzaSCzIZZP6MBuRGjgkJ0sJFXGu+Ywfuv7EO5O+pugVip19Y8Q
inlJ7TwIVn5G5/9WTtXNNuqPeDAeYCkIwdYOutlt+0R/j7VmPUF7ynEIW+6/loBKcIVq2bTBXgPN
sARB8Se0exG4v2k59psQutNTKqMXYGobq6t4TyNXLosgBZ/lee3CcrDu4VfAl8MnkcCAsCHYL5pM
o4wGvkv+bdkTGTOCn1r5zbA2reBNbBBWyhmQ9o3iCAUamHI2oqBvVG2takiEuJRDlzw9Utht69IN
8+f9l7qSUax8FBGqNd/6zSbn7pRai5HG/jfxKgftl+dY17ZkNMN5CNs6emTgeuwgOEwxzF7GsOh8
raUv3P00+hLVCXNFz78gj1pJGnrLNV9G2z9WQ7nk7nkalfFwnPEHeeau1b2LWWhnlDqMeIU1b0bP
CgLpk3zPEF0hszxaQ4WrXj1ki6edjPAHI7U18SkrkmZWde8hl+aZqYJ/cTB+Ee/8NegObCC9OSJb
IjujZVLLYMKBo1F9VGA1fIJ7KJUsWNwCnZk+kN6UzIhfi00DTL0vtsk8cHrIoazLu5FZW+c65PIv
neQPeM8RI5aFhi44FaD8Gcm7Z6eY3kJpX92QNxFqIu6SvqO0Rbxp1odojoXWgR9QIpOwbbrvZTqM
a6hlc3/Hz1Wormv4a3boXXPLaLh3fUYGUAIS68dtYaDwidVdztKeuW8M/53nFWmIhVRg1ND1eJ23
pjV7g+3+mTdc1ZjkuHvzSzwMGOWcZ2OIfw0SBNLkLdRn/fLYfzJpvkTxqmnNa1Y53VLo3ltSFm8e
Bl3WBAJxnLBwx2FnML4yNhRCao9wrN4U1Syo2EWXpV+B53BDpZZJ9A5OVbgNhoZHKBbxOwflEwrI
u+vaf8or91np3/TIO7bzoIwszQXZA8s2rx5VM13JlTy6Ino2DZIW8JrtZ6w/fGdcmrkZL9wgBVpC
+I3u9D+k6zVEPDesKgqW3m0A1I2WO25wffWzTqiuL3EZEu+TMWBmmwv82HpI/Y1DmM11NqFOi1H/
WPbWjUAyBLRmLg2KzNEDR6E423Uv6TSQnBB8srclEQRpmI8L8ksf0AOfJBRdiyrCY86QUKCUDgF/
TjjePIQgT+jwJl2hGh+Aw5Y9EQd6R/VTVo+hqLYZqRFUDEyrNVSiUKj699zFM5aFAVsK9IlN/OPN
6WwRTj9K+F9Nc89WnFRPmYXw3WyOo8kkpa7HG8GnqPkKRPO6AN5cD93CmT47yXmDR5dtFsvwWMy0
FvK4NDQFjkg+aiEvRsIjItg3Eb4bL7DoIzmthkVVMZrGA51ZNXKHGgUuCKK2Jhs7tbem7nLRuRdp
8M4gI3tlC7DIG1qaj1Arr11EedMHswhHJySimJmOkbGPW+s7K7u9wRreHHjHPBsn3GAXNyO4N3n0
kVftzi2hT+TWCubCxui9OZjmXxzFaKiZdRoWnAPknYyLAuxZ0S+8+N9WL/CYGwD/wvoh2Xl3EgKy
OQLXjn80271lTvZqGMUv4Ljj4Aa7sEVAoX7aXv/U0PirNn6U/RcVqYE1izdaQiT2Bu3TKlk2abb/
8KLwFZ4kaor+BcvOdnLGdy8xgQzXF+HWdyP+Q1bwlfrPQOBvbte+o+eAkeNUMBAi9r9Zss5iZS71
ckfK8XNoYPMIiKDu485+Eh6rMCMJV65fcKcXHubodqtkfw59KMfqH5SSjyYdDnWklqLHP5i2m8DF
/ZLHKe+Fve9y/CEYw9idxfZGl6TJJePH5GfM/xLzYlQnh8gmFC7QcIo1GvRjKSgH66FaIMZ7htb5
5uksweFuQ8YmiqKfG1ESNjyRf8quJdcTGibfPfFlI2o2XfXLPNfXUK2+w57MujHHKpt8WdJ8aUyq
1IDUdLtW1z4Fi6KEe42K7Llv3GcIBbOE/4Sh4Zyp/OI5Npw9YmJNeUKHtMXetm3tUkfVxShnMomS
stIfvRngiRb1p6HaHtd9Bmdcz5+kqF87l7VM4NytwHmFY34hMvWlaSg1bLbPzLgfekEpVxYDHszw
0xmGWTmIG8pMHqNWfNN4/BglOd9KW1M75M1zEFVHn3faA/bISMO69Ym9j1BRhnp7jeqOm0HYFzyV
Dx3IRWzBPklAqiNOM99CZa+aKPwNevdlsK21JT5rEZyctnrOxwBFB9OFvBK7qGXe1aTqI5GKIb7a
+NiSfaXdQyUv0jR+s7i8lXHNskgYy7ob38gefukjOImZS9BFJlEPxxEWk7Hbyc5BWBE2bDHMteFZ
sBKYRQLxJinTorAJMixR7DqFj35Bvg+zLbeU1YxEtk/UyGeVMz1KB3OV84ksDDvcWRqqgcIz0Onm
II5zZMO2T5nZTCymgo6ACIEsskQGx2QZ+5EMILgmO+FqAsUw3UzaRxcjbYZtEBJOMHIZGsqC9YJW
ZWuhen+ySVTFoo0sTGBsdplFPQkTKwWu5qU+JCw1T4Fl8feBGQIB1D8fVM+TZY3uCi3s/JiXfw0p
0E9UMd3Cs5DYaJPN6s7H9JUHusOrWp/CotkUDBI3HFVco5AngJBc+mn4GOnUYAuUEN6y0sXNBpUg
JMfSrevXWLfeC8umIGohXbOVfrij9t06KBv0GEtGRaUSTc02lNVrz/k6B6o80hF7UFqUxaqXzbSo
aph+A/7tjtCeQ5N0YsMKxUab1GULD2D/ShgVOY7rqXexKTDjbqKk3mR2CT3UIHpncLhqGaSRj+XU
O1s0j7gxUGpq8JRHI8gWYTlyK4gAX7ZbH7J56QtpOW9doJL0voRhugyeHFY0UKeCfdMbqGt80Mwl
/DjEA5vMQ8LtU94nOkEiecZC3xh6uY/6mqT0LrujF2H02FyZYdz0YvhFF0c8NJsjQ8/f45AJk04Q
EgsuJGxMqNZKOnMY+0lWpGIpdMKcAufW55zp7PiDOJ8Fs7SYWkUHdkB4RQRdvJjfIGhHiSXpd9V4
c30dP3Zkpgz5FLv9TGwqutIF89eUrgyHV/uFHeU38OtsOTUkP2atubALXpm2wgYzcNXgho2XtiQ0
F52LWloWyF4tK65aMekrHW8ej699zQZa6ilQ3/gvKJ99brio9FHMdNjNyCEJVypIPwwWjAwlLk41
DrT/o7WK7mlk2EuJ8F2O6HLj2QTSSUVyMU+Rm8ujnaWAr1v9no4xWCp3Y6f1h+3Hn2lSvSU2V4fm
EKAKCKipJXvJ3lhj7fDwU1CuWESesjX7m8ZiWk0Z41Aj3lgO/jAUZfPy3Pg1kJQj99J1BqeJpsh+
bvAR/DfQd5tbkpPhKfP8uzAZUWRecdPbne3yQCBbM0JtPzjtHfqTsS7ZViX5sSYabVEZHkVbyf1T
BPD+wIMwpNCXehLeszlXJzC+Ko7/2spgPrLLx2MQeMgF5Ysyqt+kqSsqKONl4FIqC/1VkHa7jlLr
ZcoYUybDTYZYneXgeGehi78pkqATgzDY1iJysIrrA3x4mocJ6YYQtTrUzjzMTju08hzRmFedExkw
5SZjVPpcQaiPZowQ8vojCndaudgqVuw+BQVyJTaEgqlFZ57cZmrRiJfTqrXia6VQg0U5DvDeQh7F
I7+m6kP9Tv41cVrRg8H0bsKmebDBj6iUzqyognA5ybpYGCIVWyOoiJxMDBjrWBDIPsqM/jkv7Z1V
TCQSY1wyGt6oQGKDNDwuBXXS2hZp0Hw6Axb46MP+B+Lue4Oqfo54kMsY7ggi/9RdVDZz7Lp230Qo
bslQ3P2yIlk6Z8QijDUD6nIB4K1ZZb65CzEYLRjrgdnNp9+k9X+chqDoJBELveLsdofs5s1CktYL
15rDuiPH5F41qNpt9wIixWekiFUE9W9e+KQEosUsKEWTQnyZqkR1qlMCt0H9EQxGuYCaDS5PTXDz
WGFLl3iysSsxPvg0pfP3hZkJPxnmzapnka+pBP/ZDwYtshCtnmWxMe09eAo8w35/6OlbO3ugM6Z0
sXMSkByt3NZ1RGiNRsmSWhDtW+WubWUT1mq5OPBBBXmpGNYqrb/z3MeyhWGDP1Jyk5IxjNCtW1FN
eF4SBwtuqvVLcmg+Ug4JYQODCfvZ0g9ir/HEajAZjrQhGVaZf9IScSqRzWiC+pi/HI/OmPlePqmH
D+wuIEmnVMkb6q87lxo1U5dHBAOyIwvJCVbDa5CVp4wQDAQzXffmdgQOgr49FMxTF+4ofqWW4pdK
5yrdmRHlUf9RpO6z1nkf2ImRNfrqSFwtIAwHUfh0qrPyi/z6bi/a8cvuf8jUe9iB8ZkK7zo0cm+a
xrjC5la/kxC5ce3aXllmjGCips5xopkhZaY/LuLsXZoaj1QStOOwWzb87F7CYehzTLsdbtd+kAfX
+yGE/ENO+PnMfDjacBZANdOzG8pZEoVkajYremM9ugz/TOH8IhEiW+Q3EG1Kpi7zTm2gMUo4zBgh
cwVqzYkTS6B4omuuq3JJ7kawQ/J0GM3shKseqrGZfnnw9awo/OyMgxLaS5aSF8cg8wquZdkm2sEw
zJ8Q4ELgK2LpMQHYSKSK+kD/6acUdj4SU92awaIK8zVi0zV9CtDRON11HjnCMk1f+pE438kPwMTF
l0n9VVYQc6O1rMvMDz3ZOaNOww6UPhhZ1PLarEfOcUCqGlXGxKUT4sUAB1dbu1LQnPbhS49YliDI
2CPaJkVdVMTgc7pVhA8RW79PYN007ME7N6sIJxqtzarMZt8wjCaWFdmu02nujLxnjdlrOPw5482O
EMJBR+OaXqTwSS1Ac9XMGM+0yXl5y/zNmrNdIj5tzeOcdRvPIRWLW4qj+rUCyAF1sgVEbtxlol26
DpAQNQSM3Rc3YI2U8/dbJ+2TaTA4HPUOiSADNXwg+c0cGxIAZlsc83EdL8yLa+JR8FPKEEXDQQYZ
c5GWo61DwkjLhlQrKZ8b9sVShChLsJGTyv6T86yXA5Z/u80eMNEcqk40c8PwE89E4sD+0QvzAH2q
XuKrZGmMcDJom2C34xxK+YAB0DDT3vWO7u7b8RjyUcOakB4kGjTQGVd5ldQ/DKQdHInYQUxdO5en
aSsV9nxZWhNaWoqCrD2LCjlXUfAj2vgTlYa/MPoaur7zZwzEm/kcEiBnRndHNveryQJwyZl8l12A
O8/BeCtGDxIjqEUjcseDj7jWhK23jFcsappNY6W/4xCmqG94Pzo36U74L54q8ku3TuNv0jYDMG6a
oIf1UxqytIw+Kji1hzzxWWx2K+D148JknITqC19fzQcxRe59mmODUX08k+Us93p/IrmAvNPSONgF
52yIUbwbIPgPznIgW8tilc/QttyWRnvQ8ujV0P7CqEIJrxKKaCSAT+DOc3x6o5iVX3tvRPrIAnAV
EJLDmJqarUFHerZ6m2wApBDSrw5pGaISTq23XEEH1KJfo0uMbahBcpsEvChbz6N1WTPU6APVLOrS
f2s7uQxsyeRyPsnx+7aT+IwDExtEjCM9Qs87RSeiCUmDI6sb/xqCTxNch8fngzhnV9gxq0k4Iivb
Nh8jwiuTjmCvBR+eyHrCtFmvT472HjWZ2AMkxTeebogYtJkdAb1FLaZalARDsQUdeejN5Cqr5h74
Ge7typ6WnqfUQnv13ck6EZJCUlQOyn0IqfOUZ29KqxmYVQUr3gF0BKZzTsTXGDkvUQU5P1cI9Z2U
FtTsjjnJFCtkYmA6jLODj+PUIceVxjnz8BOy3ioBKG1FAqwxroxmj3CoWKYkMZDu43ODKuDS9Koo
cyro8EbzkSbtqu9Y02du7y2DeGQUkhJooZJx6dfVT1GxLqR68vMeGFWeRYepcz8teNCLNtPPfqdh
iDZUhkJ/ZkS2tzFt9U3EWvHJadpnwDl7EU6S3Rhndhun8TzTC5Z2sQVSRgmsV0vflJAEguDF7fR7
ZDEptTv/EKnMXmIHJATAr14ldFZ9YvYCE5OJMJroJEVOEelkqPmfbQMnJnFQaTkaCaUp1yeyFRGF
+9Erm+ssKIXCxAAaL6ayhlU+pdgmrBeb7xCtQ/zneTsfZb4D1qdPYt5lgslk+WFVoAs6bRsNPhO2
zr0hL4R27r8FRgqgx1lk46php4buGGYEh8M/O4C8YxKD404q2rDZ3E1x9dBjkh7QArOUKIpp4bcU
dVVDUk3th9uhMtdOA32rbY9OhXbI7yomgU3+nuA/SfNsXCZyOMemvQ34w7HVO2E/QuXDQYJ/PHwu
MImOjAnyAQC3OQRfSsmPyj9NFVJi5iBMscJsy6Kr4H3SQCD07PDn/xsXPwvPptuJSiOiIvOOWNbK
J5y63aKrq24LJ6raDySWG6128HLyUka/eh/zL7+K30fLRAEfY1iWab/tUvvVry9sg71lSaY8nvK1
wpNojyXfSw8zPXrEWeU/pXmAMTTpjlUrH6LHc2L0L1l7YxSL3NdunVVdi4dWin8WSmtP1R9T7uPn
7podJqBPD9UK7B7OT8FO1lFODnUAzpHDLlP34EXLEcKz1qVQLJR49SLgAClSn6yD20NHhGgS4U5I
2FPYmV/IH8k8j9pPnHGryujlopF0pIzLsBiB9gT4gXuP/ioI4We6/PWmjA2cnsTfmqPXG31qDfUa
iWjjgMbRsvTOAOAopuZqWR4qsbo8+8r6ZrhK8DKl+FSjS0+G6QCLhEysfuvo3icoWG8p3Wsdym7P
2bQ3DMI/Jtf+wUWwcFt3aw6MTPvIJmwRALwGLj3xwW90TJgknhk4PRiBM33j+drzPqsNlijRjoUu
+i+sZrGDhH5gz0ry6FMtqztwmpdMua/+RHdXO1/h7BVTfssGCR9MzkPPjnnhN4wX6FqQmhEsR3Bt
XpsbDa6a4/uH3hUuZKgWgT3W3aLquJ7RzS6xFTFGNspvQonoxtLktyfZ3ZkZPuNb4nac+8JDHBSe
MM2+JSkdOHsFwLK/LkGpxsjYrrLVVzmK10QJ5sRldNba6aeYLbZaYVPS1QR4yi/NJ+g48eU61bVj
7ox3EIefNEV4UuKzRTgWyVs/QW29a5q5payQSv8CiNNimK5fxMBS05vXijEWeM1p907mwXlsk2XQ
9QTbKI3NmP/V07mVbnYG8wSWxHA+dFxyqjY4PnQqocaOxDJpgXApj2EhkLeV57nvnoNNJUh2XVNM
pNOBiwAaC/waCJ6JkW/KBRooBpys0T/NnsMvXJmmeB5jLoSKT70nrs6I4r2dTj9DcFeiunKsh/6X
Ublfjh6Cq8ctUbWsPbL4Yg79sdEttbFK8YcyFi2Ty9wbQ43Kt4NGeKkg+3lV6trd1fwr0OThgBr9
I7bptwLrZAJUE7HUIDVnGdi/7hhKd4UeY+P13jOulKVS0ydI6u9kIHpCM57VnFY0IjltPWbgUWlj
F+n7L4yIzpD8ZK13oo/U1CGPw5g/ps1apSwXVhhihoh6k2I8W7Q5o34aX2MbsIXblSEVX/fjpj5C
yxolg4noqvXZcnSd8ezpxtsY4v+0SdhMRfNsGMGHyq03pHjtUmbj7DxkANR0W2Imsk0Xy3Pdwj1n
HfRErQsQ5KAqVphJom8Sc2ZEO+Zc6/bbvjJ2Q+NfWR4+D5m7bANkpYCJjk0rT5ihaEKg5SKQ8g4M
XL6bLt9HXUqCHRoM9MCMY5rb4FcvDm5hT7YvflnccacNW6fzjq5X7U2wCk/SK/au4FvSQndJQOq3
ocyDR4CHQNMf4fTsM1TzmaczlxxeaptBttGGL13LTN4d8xetYz6YYGvAXXkxSbZldHqHtVQvmzDn
+mP315hIWXqq3kVRFNBeKT3id63VyA8t4Lp0xY/CmWJGDMsmCXWbJHHupCT4CCjRnJLl7pBCp4mc
qVvnOlR7E3mABrumS+dgiAjmYENePTI95589sK5UXRosswvq/Jp0Umg3ymZuLfkArQEPBtim49i7
yFDR5z7h21n3Dt9NRlmqm370VDKVDhGOZWEbULioD90ODkEWsc0hBpq9om1W93AW1AGUeEIBxGna
RM7a0/zPyp8dqeTTZBk6e2+gPUjCs3LCHxA23TSuXeNf3hC50uglD03gXKHpDReN+f7TevARQAZ5
+g/1zIMmiEzwwYDR6u8Kf2QOEw0nTXkvminuspqFxoFHgjP1jI7eXfm8rrjI3EUJ+royCIYVhr/j
G82w9cNKkFG4VEYSLFvDfRFF9FIb49ajEWQKEjJ81Fngim8EIIvJcepl1XD7F074FxTtqrbBvQnL
ofyqrS87nA3ieletetuCnTgqZuCTwJmIoFqF/Su95kFNScr0Zeafk5MlehT0nkAlH4tr4DrN2mz7
bJ+2ML+4PB82JQeT5nfYMrgDguSBconZaSXuuumePdngkyneMpUQI5kQd1AP0xEpNRGs0DXgBJmH
UdX9cvD4yKCzrrB2mwG7N9OwnXmBxPWZV1tPL1cQP+otqSlneB7HIWAJZ7T5rk3xs0iBIifn3raw
4s/ikRfu6HaV8quI1yOyuE96fIYly7n2rUwdZnUQJib7k4aRj89RiVj7RMN1MYrxSo4znhUjZG25
xQrB1VnM0QdW7L3FzB7ZKlegKRiYNXkOWlPqzSJPW4ORFvshRzrwl/1zMFrgqtkkxgoThQ7Gsmde
Ri9DJDUWVZ5EBceiBDsyR+AlU7nNyTlZOiNi94gxN3LiRe6QhJOCNiMk9AknK4FO0rqEU/sI5Uza
yfX4NE0trX9aMtOKq1XBwAq7XRK4aDyYmASad29HQ3tvqzhcsbJFLPliEnq1RQGvMZNkZWVtAm/p
1TxGqTnvNOwOc1+77hP/naZgYyhc2vyqoC/PDkRdYiKhLyA815djQloxc4Ad+Bj2CMZboMlmO+Ia
F71xSosKyT7XRAqEuVXBQzTxh0FERoeDmM0GTkuZnYSn7lWdDju9k+8znKPljvnqnIM1TqRrNUci
4hNsl9we5BFwPAj6rYWV/VgNAzgt7lH9gHUei+IXG1y0VNAk1gb/ewDkz9zyjIfj8d3w5LGLpmQp
SeKgsUdopv3qfvBdW91fmVsXwmBeXd6VpQ1EeSn15JbFEzyo2StD2g8qODUcwMAsNEIKGOFHDbFL
br8hTOa9Rb7QSG7/vKB/9u3bVHMbgwws57Jmtlviq0WfRhGF1FmqF7vML3KwdmY869gnyp84Hr+j
NEuXNK/XHtEJ2XasI4vyQxu8A4gFIiIQZFWpT7gIi2AcCAQAuFrH5qb8Kdtu681COkhmsOrcYJ+b
3hlmD1OB8S9RwayYqbH7RofWRVURjYDP/WFiYxn5DDTdhNEUdHyfubZsbHzVhNmYJfFQ3JD1YogJ
KWrokyMfMkqMzUZLzQtEIKigpFyCxRMoVqiyQH+wkfTFtrAqwEvsuoHi3lFpRgeoWRLqqIrWsjNg
ZBQIfYXzWXSQBRxLFwchwNP3aUgeOa0CmGJ9ATTrh0or2IafoaMaRoLhOub+3JA6gupH4p7J6Lri
QOP4qMVqcmZIOitW5jnXkPPjlkIyiyqtW09lRPTTUS8Td5E5zGX9WWUibXdP5PqpISfySdayZBaB
5cgmsAW52j1wKO3iEF+VIMCxGFBQOgn+BFtHlpRpkNqy+QzOBlQHSbSoSu7B0DxQNw1bKFjMTetH
7574m6EOK+c8SN4ez1V3YsPfCS5igh8nrKkgIyw5ynr2ctVzM9SvWpZZ8BzHM6SfP9JxWBWx65Tz
ImNWhBfm3u8Ay7nuHJ0mqZCAMUx+sWt0cnKZgbQM/8rl2os0HRBk+1dSfjp+cvWBgUaAg47k6QmX
f9FbiAtRzFprqoBJNZH1CFvnT0cDSVQAfZvvdK/IdxftZI/7hpkVVwwKKow4UNcpjYyUoyO2OUzT
+XfVvprshWmweApEoC1Cj+530KeDHgEmdQKwlC374K5AZEIOO5RCQA5tE7JW5EBbWIm3quOa5s7H
TI9/aVtwODLyIzRBOeY+y8R2pDR8EqW359T1112WEKdjRbvMAfU2ZNR7EdJQB+NiV3ndCv74LYiU
/2xmUbyxnX1RlNiitfEEPSR8o1hf9VNn3ol7y+6F463hUMlFiJt9F07vSUcYWUZd0Pq4dRs/NE4C
a9Eb9sN8bP3XrrWY3MTms8rB3oVB9NoGoj6ZIVA680K9aNNi3cLO4os7faqYeBAYUunWcfXs3YZX
kkMyXeCZgyZQ4+YRnTUecpO1gCAqa0c5zIaX6KVlBwrxWVpnU1RHjxyajzQNPsOgsxaeLY0VKNgG
ki6L5NHGXdCOOYMWToenssakb0hBEGct98wxGbJ2Ufawy0I7xU507y2RPki2CW91Uq/qIRlWtlvg
Lc667JEvrOILN2fywshkeqh6k9Sp/6Jx9l94TE6p/yo6s34hA1A8BpiVSFLHG88Z3zZU8KzBi5iK
VTOm6dLW/WGbRXJkw8YInwkUOW7VYJaHqY6ZeuUZUWvWWB16KLQHM7e0JWRYrBfC4g89VaniA8DM
X88/x3Xc6vDfP3VojTb56F4MuK4HtGn4vFy34xSvoDnMXzTT0UGXzf9IsDcwNW6vRQOD5WDs4hTZ
GnNLefjvB/77UlkOxuSRFGizLVm84yjsDk6f/v9LVoR4+4k/XPiBRtj5/F8Tw4VghpV5mhL9rAEz
Ppf8LjChuH2qmLh42dbG+r//ivRaP8e2Jc6UAzdcuwqnPD1amPHX26aJOOuBFGe05XYTaadw/pn/
/UhoOhecR9OGRfJec9IpWRG0kG5dYE/sI6zprGvPk5HYp8qIp3PROnJF3Cip7iTmnnvACec2drPn
bCq2GF8kV6iAm6jn4cmn03eKoTuaY8BRoKUuJ15gIRhJLiW5jSZee/5AK6Ny7nHly2NQV/IInFAe
Q2dewSEGRieslxi27iWuvqOvBUy3o1Zrj/99aVivsSxOvhEtPhMjpHZT17CumL/A4GuPPWqGbeUM
PD1jcVK9gRkOC2kLQ25Zt0N0DPCdLDQBcN9I2BCSutwvtTDREe8l+L1Ms10bHPRwethrViUSZSWD
YOBpsxXiPr4wBqJhJIB1RZCGt4SaJReaNNC0h0Wmjmau1NFBLL0aLI4QYywr+J+U+k3hdsdq/hIF
kcndosEONbLvROsHLKBfMeKCObPxw0lIQCvtFAS/c/EsyL552HcvYSeYLE7BMzHVpPn2GrSdJoPV
60CKTerYWue1Hd5cIcNbnIApRM99+u/fGOuax8GjAsy3VaKcCwB551K7iXOpoNmMz61M2nMVuGTa
jP+FLMw1Xlizlxd1cmPHsWFnai9FlZFq2CjrTssnnl0SzDMDCYvyG1AwFlyA1GerYjOYBrvXhz9A
BrvEFd++A6gxndyShOtjxDKO4xVFje0yVmukC6TT7r+Z5Fpb+plkpWtq21X6katXfx1NgCnSHLpL
DmT+EPrtWiaQS0xTvsJ68m6xfokvTJg9LmO2FmnZn5ky0AnNQlVPIa9rvaK8hpXXoseXxTeF9AOF
qU14/D0fkPC0LQO6IIq8JdgNQNOieDd87Hp9vp08Mbz5IUJvJMHoZajr95GrbQgjhMrBsup7MD9i
BTq+CAm1/O9LVo9bZY0kDJn8YdWoEb2Tvzok9a1dN3zvLFdAyFRLeqiWCD71blWsep1CGcuhqFE3
xIn+I0azWw3R29Sy9Qm8G8FJYiHQ9VOfQ1wZTMp7Oz8RORXuQbib+wrVwV6Z4GBg9QzcQU8qYt+s
J84xGDvWLAatdNJQ+m8rbgow6RmgSxypy7Lqoe34mX7VHOeWO0yeLAvdiFljLy8Vv9zblgr5iWu5
PIEy4AFuVx52hl3v/TDAk7MKt7umdrk0Q5oszYkINQzou3JDVlsp8vegLjL8+2RU13S/kQYJ0QgX
XWT/VQrQYNxV4WkivNWCpHWdZPgYYASta0++W/ZgbSLbuuvVeGYp/sXsMTz4GpLCXG1ZtBEBnzfu
ri/oCKAxdNesHVNC2PJpkVJATVMarSYpMCXynjghhzrWsl2T4OZrlZTrMRbJsvcBt2RNvLBZGKyj
sTSuejfo134c0SbbX7XPTOV/zJ3Jct5ImmWfCGGAO+AANrX455E/Z1LcwCiRgmOex6evA2V3VmZZ
dZll16YWSUtFhCQOgA/fvffcJqMEM8hDFx9iCMzfjVaTSeSxLm18RO59JoYBsb/tttMoVAAKlVNH
DclXlj/7UrSAIm52ESfX0nAoMHDlLgF4uHZqvz9kLQfCkNCmLILuCtmvppGd215dMv3o7R8oQONe
G0FPkD8JtlMWkrjw6m1X98Ux86orsSMsmzI+xCEorxQlxFtxkGS8Yep0bSxf22AG+0Tq4TIX+a5z
0wTgRw+tpcdNtoD8MybIq7symlOy1RHgh8n2dn2ty3vY/LkOFM/VYuYaaYjgBuJ6dBA2WDqGCWOC
ayHg22H/I7VIuMspgSRWJLtKsZh2CUeKsZP7kjatqQ1/Z1o/UvrFSfbLyoZjSNteOhlbpZv6iJIU
q/ohcjOyvnH4aBcAF0q5dxXvTvyDfhrI6F3zNRXYQ41yMDYWlzEggRjmonTAqmZMW1n0wz625YGo
6k1X/aGHlbWmOpDIarn1ZjZfXSSUCHeC+WCBdB7A8myYwh1BhiTAyXP8U4hC0Ux4dViL7uSW3Krp
qMJCHL8w5yIcoMqfSjxaTvGzG1mlnEycqa6igrd8TMzu0x3kOXfn39KNvY2uuAGZCxCuNKiGBUuB
JznCxuPWBHLic+SFv/nRXlD3ks2MchljG7CF6R9CWFw7UgZM25nr4J9wD6H3Af+HqZu3oVUGZwRX
CmECzv1j/CA2xKkcm0DPXRwHwgFmWbNGSt+AXdErOLTvxJE/2tmAXcJnRC7qMEt1rkGlxENqbYAP
vSeEvs34vc2mcBcE3YvhLEZkXOJOhLAn5IvX2/uszW9JVf0kkfVeLB73BoTcygq9reckHPQT9Y3l
BCfKHiAMHHrgVOu07PWRu/ld4Gb7AlbAqsiMS++qaFtZ7c8WwwajWDp+ZL+VAYtUUfZfMan7s83w
pMS1uh+3Y0jYJQ9beI/DXaYQift6fIxC8xS0QQGXo/5FFfp9k+bPQRWBwRO7nrxDV7xljrfJPiXL
8dZ2u5997W7xdy3Ocqt9S6ggMgLCuXBQ8QZ6wPg7Rpcl9x4rEPY2dbr3skwNUto5csWoMZ2NF8BF
BDo6yaccGc+Rwupiqj3BKOx5ZtkgIupdA+hvayIn9IaHZgfYKYYXHLkjmlbS8mPs6ekmaS4dolvN
vFEZlqpcyuAhqJ8q/LjINeH9MJGPrKL7on3OyFCbnfNsTpjle++uifuR+P34Onmk0mw2YXY7HJkO
eDLUIZ6loitYtQHujiFlH4bs1wK+CwefD5F3PEv5L6nqs47mJeRbJnidSXvEnTwHXkcKq91MqX+u
s/i3Se72GhYStr5Wx6RqIFo4yXtsA6q3Z3oEDYwKvUmVRor7OrTq/ADTaW3UdD2omRNxPFCZAXLw
Jyv1iU2cptoYgxvVc8ST3csQzy9xXELh6FM4MX7lwFEdXib7g3S9YGRUvDjpBNtGvJfSLph15K9V
praqMX+FT9Q09/tqwpSfLW3eOJx2budBTectYMQrUuzTcJRwQey6J2Gl6oKau7gtuJQi7bGIZLgD
oO6/sExusrlqYU29+HUMdj4wwK1IAsctzx5tQ0wfexP1t6YoznAxb3CVpbQOr1I2Vs8eFRyEiswP
HqRFo7+3hHxuk+I+Y1AWpz5X5hlICwPIMK52QUp0rgoJg7tDcxgWjoTne/HVCItzoudXxjUPtioX
MxMoEuyIm4TLJwa7/sO3yHD61OBYaAfwRx80jVAr7pY4JQn4NeG5ohfqWlL/teYgWhvTChIITdcg
K1ZFh9+J2Ne0niKHzTQ6c9kMWutznKySpxhv+5+u6iBT9kYN4mNyx5gqv3Fmxtw/DAa5NybB0dmw
y3cr6u+BGrt0GHjHWoUUaXvEk2hntriIyCeLsNK+4JMr2jedBh+unJ5mR44MwaotP6WdDZcD2w4z
GVHml6CjKjlctZzDn/HLvImCkaYoR8494akOC39TZeO7dHlasYypNQSPF6CLOailiLmJ5i4cUgIr
jVptZg9MOCamclMpcTW5k20UwF/kgnE9u/PRN6cPGIfPjPgkaZZoY5OnRF0p6m2ZbPGHPJqW877o
iLzuexEzlXB+gS59aDPyUhWdCgboPYmjiCgLNt4Sa9QMXofC+zy56XI85q13qo2t0ZbIeXF6kYMt
Cb0heqT9u5nS0NpT4spKZB78AKr0EnYPPM9DpOZ2l2PACT0K1rrsWvTFk+0i8Hl1Nx2aRH94ZrgR
RB5WT62XxKeQcdTmkCQh79rIMHMu1ZmKSwoNypGvoWauRHeYlfqHPA7Ez9Gg9NHxp8NY4DtpraTf
TPA7oJrc1WV6tEnHFlM0YEMXNecVsD7V1qI3iXEv8VzDGN9CD/ieUVCfXfFz0LZXHyr/hw9qDQM5
Szu+bsmTiBvZtDEMSuMdRzYnwKXJu4IFw/NEntGrm30biZ3TdmxqJFZIVOJXFwlKb9KA183nnRbV
wajpPPIgyHDWW/WG/6ymqdxxw7jg/w7hSWOw8iaksNle009KUtUOYR0XTgFkl+RDOe79MHoCW3xT
U/QrG7Ibaw99rv3cbCYTYq/sH8wGbwqEybc2e8Qqcysjro4NJtGG2iV3srG+Z5FxcCJxFWl/C/L5
hZwKTZBMxMhkkBYMSHjSZESFkWntcPDDA4ttRMF2pkl1bMadxaUeZd4DPJUHtzSuyXX2uEa5ftAm
SOHUSMUhvo1DGeQky4UsyS5RN+IxqeGa5B0IJfXX2eMkWlMNSJYKBFo744zLGudYGsEJ+HeCEw/t
bAw2tqqHDYoTaX6L6Kk37Oe2OUwjoF9jyB9a5dEeGHF4HweqmO02ZOrBhz//j+Y/PJthAz7GSU49
ECmi5xNf7ej8nnyV75hSiHPGLdRtHqw0Ly7lWNe3wcHWAsD6EHd73whNzBvtqxdAkU9Fkuw8y3ff
GoB6q4hP49pQR/MG5nZqnDff1TdoR8UxKPAtGmyrbx2jdPj/NiSoOVdvLT5O1NJK3hVq4Y4HRYsZ
4IeYRtTXvJsv2DuXGzi/HHroc6mpzX1eGXzHbHsAZGz+9jnT3xzPdV+E94zZeNCJfjW1Y9I9Or6r
ICOJors3x9DluVdmBYsPIzJxQcqR2sHZBhUp5S7NxFFqz3h1++ZraAL8N4upO42W2iKG/5Z9cKo/
ltz0FLjM42dB04CGPE+t62+pORRJYEwd41BaWjjVU5RaUIoCy0um0bSbOVqgMP00bbS7MkB9SWZG
WNTk0PsEiVrECmNyH2GzRDoC5cG0hj9pHJMnpo3seg2OT8cpIJSKMcZS7q/V1J5sLFmbULTU6crg
FOIvhGtUSIJLLBRWR0Vrvtxxiik7UxrvrXsJnN7sTbFlBPuzmPL3zi+9c2i8D4H3wzL74kw04GHi
4rlZVH+cceVxauGopQ3Cd48Ty29vvJfWqtQTh0YkxbkCit3ChYa1CgSFMKNAl1UpW1eSAc1vq4tT
LuEh4FuMoKxvG0TArZ2pmWWWyFrUvLTJmf1BbQonvsnIXTNtt/eqpNFpqMJz6Gj4+CVsyZB7c2/z
TRhgNm/ipDhrCJurPqVlg3DJa2yKOwomPKJOUIpsaz61NJ13lEes5wmhICpDHpoZZHcLof8WEgoc
KpowItzRW2Z8T0U23Jlgyhyrv48HwZXFZbZSHPwoPdMv319henHVFOUPiDfsMflsHhIork3DRUUF
aj7wmB5TIadzXHFkdLDNtZP3VUyosWO3YU63Tu3ZezWmbBdparm4nG360Hpz0AMxr3TD3nHNG3rD
Zu6GrUajImHPKAAU4/NcLPVkjYdv1HLf8yQhvOAbLLqZ2GZ0Ry7+TdgGI9ODKXKxizrdIY0pOkrc
qAVjeSld/QNAExBYB63dxnYYlyCdvQhnYSQ3okx+JKlNn83QPNktfTZu6rUnPwL+opqvsqThbfpp
WJUNFf7SdcmFm+q9HlEgJpeDdmPXcMOZKkLMYLygWjjohPZyLr5cDIhCHjDgcJj26TN2m0ZeRCru
HVcfyogn3yuIqI9G/sb1G0yTRUZ3Tk5l5sDTENVWx8NtmDP6AbL8qbME3U64l3MgriEM1DWhKJJS
tb4vc4ZwqAX+ugpsyrwoH4jlTwDoj1rZp9xS7SGaq0sWcfrxUspYCnIKu6CZz9BIjswRKVNKpn7t
NGA7w3r5s/gDZSC/5jLY2RnowcDF3eNAPeoi+mpKPP869XFC+9M3kyegBHFfcuIBvkP1Ej7fRSaR
T7WI8v2AhZirfO7s5Bi/jS0SStEZn0wG4piIDJwj7XKGwh2xacee4qIICkZOUTgTRArR4uGi6OXi
3jJdxkX1DHr/d2TIs8z740Tm6qC2cmoBZlRwhLpw/jL8U0F3wlqp4pxnaoStxSMJ8KFPu3wzmoZe
Q4V2zkNbPTopIOZqxAI8NS4WW5u33XXZJXJ1lik9i4F8iRZBs8kdKKGFaNa8G044mOegg1dGR8rG
iJAw+goCqvJ+y95ZG+XEDIGhP2NYqF3VdAGAhjlpBGgV4WmHD53sgDKAY57I4kUaJ3pZWKeiB3jg
EJOHEYW4EfzQDS11Q3EkR8hhzWY3wDaFmbN5LUymvyrvXhwOjeQfUNK0ucSweKNjupP40zUnQGtn
jAqmiMdchZQWXRUq3FMQu+A3IiQqFs9huZ2MjgDTEx5UPvQHzkgcpxx153Qg2yipjNYwz/A4pz9F
ghMmRW3slJ5wF7DlONZuUTbWLSrWNrd4yeOBL4G+knkVQbU+8p19rXG6YZX3PrsKUFsjBFcZMrmP
3gC4ZMg//dT+4sj3otPyucsyTTxKzitJeZsz5C6pOOMYmUOybRuuEroNthilCAiwEDqp0V50YdW4
rSpIJCrY+zPekqH6tMBWEnftFa5p+Ep/fpkH049pIkgepEtoAAUzou5zQ/0f5pUL+/qu6NAC08iC
KT3mj+pmU4MuxE5VLE2EVg4cTDIatjYaE/ldqucvixsgCjCkUMDd9m4qXcUaikKBC2VjDiTR84lY
ogXIf1vDclo5Pj2ilNdXVbSLl8L3wOWqHi7430oF9ItRkK1is7r4FefWxmAESvp6jaeUgSt7BUYh
AugKd1+Aj2CtTZKJfmAeNNzcTenzyhWg9fZUYWTMetfx7NLJEuK1zFlZS0zJDCfNdRMaT12GRYjG
CrYhA63f0e3BJdmreo9OOOWIjRO2pK6IH9m0CTEe+h4c41dOr91qwEe4XwZLI22LU6AokOvVwGEa
znuKRIXpTGAI49npMCCTyUn23l216I65C8CaMRwjlJbzjw3xT8bWR6N1c6P1eI/T7tMfXHuH0/IY
zzn+OwgW26ipqnVKp2JkTtm3zs2nyeW4TgbmNYw1DffOCCEuo2gXTZWFGfbRNUlmB3MRWTHbONI/
LWcCRBUSWEXWa3bbfEek69MXxLjcBntx1hvUb5en1mahrT0274laFsLWMyVIgKqZjPBqTIrewDF6
bWyCPzisG+nwA+iZznWLwSgNgVX78kl01Yz09lp2eIgCNyLMoOxxH8Yel/7RfaQOR3RceHL4Z6Qx
5p+Wj7NGuuNRyMZe+xiRMKKnj7F0dp5b4klOSPdWAXlml24LITRuLOqSBt8tN66wuzX92t+pa1Og
2f9klRR3WJh589cAGqp1ZvIN0Z8W/teOzaMJhwZokYNBxUAD6WOah/rI2+YDUjwGgUc2w7daECsp
POs7Gf32qPBhDJwfubDXOyCUVzdB5+c8dokZGm+TmBejSurraMHN5xrGqEZ1LyO8dIQoOzxEofge
LNjaM71FwbEYGR6XReOfK8Q6f1n+W4O7Y1x9Iehte04+G4tBV9SM6X5kFmIHCOMxdgWAStx+Q1gj
wDH4BFkdjMCA31D7H+ZFHMq0eqeXSS6VXhho/YYrjvtT2TX17cdhdDgaJb+lZ3YrQi0udjcTLnWd
7+xWQXzFwDVUSwqOY4iQzqkn5AjBPbC4RKiR2DaFSnMod6PkEXbydlhmxnzaZrUxnZDMCepUHxUY
kEemSXMYP7khveO+wYIbI/ZwGlsO0hEWqtJxpr0Y6HsClyE6EqMt74bvMbUMgS+tCsv/ZvJEGdY3
Z+7D1Lo03zX+fTgE9+iZ9JYNtMAIGwO4wY0bfbo5huO9ZXLS92nhqk0ixQFmVbbA9MuN8kucztG2
h11GtEBsQaguzjdSmuxnpnLjM6hJymozf5WVfX6I7fKUSMffKclF1gtOTsVG0/hgYUNY4IzXxKtT
+iCyqpHRGyybjc6YVi/blz1axTom4r/vO/KygP2GE0sELUMS197yso59rlgwogM1aNm2n7Mbo9AD
QbAXa2SOZujmrg7VfPH6eFMI89GzWAFKo7n3guGH+6brvtliVDvBY/jFq7iYFACa9iUvOSNr/O/D
O4tv1iQEqYP3lpH8OcqIA2C2+y1c/zSOzV1Fh84OigHloA4ilYstTZaIBBNARYvmQe4fLyWkjhNw
Sb0eIpTrEQ/H3FiPTvPLS4P0WNpsQ6nFyDQSRrAL45vvAuVdCkVX+Fn4eaNJP2QJZybPGi8FdUd4
0+mSkbZ4VHbi8N0DehKUA3c631+7JvXWYqNK971LyR7rAAsLx4SwP1GMzNb4p1yYM7pn5YehTj7p
65xJotQceBjZpZ2BA59QGJWw01dcmT8sCp3X8IF/e0wTV1nnUmA45M+dqBgxL8+uXQrYUzqP9hGk
Ro4NBuu7aO6buGjpOG8ZslvikNrhj4xF+BwGzb3rdBVvhva5ketpPcwUpThz+B2oLNkNwvFORviS
9yRX+rj8jcNEvgvavMJOR2QscETlpFFlY+7TBk3aqsbnKMF4yBiFHFsWroHCzNdyoc/GOe+BorE4
FDxiQ9dd8hxOPCNnjtXjfVXb5rmisSS2aG2LugdpDfHNJcRpklC8Tm3H9kKNHs1DdXcqR/pzyqXV
XjUX7TG1JKP8Luf3uR/lJyUmgEdo7IZFR5qI9R6MUI0E/+hTfHjLPEW9PfsQVBcKmXLmdIMGC88x
ga9mm/fwYt1I8EY7EaTlhGH74PBl0kPSMhon3ziP/XSlOpeLkw8aP1Gkq2ildO2wPOCl4WdTIf4E
KVZVsg7S+KpzLDWtHfc7X0pYLfbSVKFLuYU2lNy7JopKkspDjGR2V5YPjpmnV5mO32k/zTuGbMgH
/WEY+ZEwETxF/r0OxXAQ1XixzLE8utG9ocYvhhb9Ewtwuu0CK97aEw/BtKhNuTf6d618GxrpUjBW
fnHjDze2aI5GMcRbcqDu/agoIKwbzbmS4tNrXqDwZ4gn25aihjuWumFlVlg1SkedyZo0ZGMo7PL8
Z5RT87Puyifean4c0ZMuyPiBkqsIKZJLkCPDqto0xMmwQoKwmofNZ6VrW0qKRjc6KYGmVLriSwE/
08o7tqnwTpJ+2pXTzsPVKyt7HUqA8m1xSbSWl2qYVrlb5CdZZutm8naQVtCNo4rTs7eAazqaBKIJ
6wgVy1P7KxhwKMej/hQY2HouodKVD6DpGLzX3nNfPDugjgLAUKu2IRc6hTO9MN3N6PsfuN5/CTXz
2xfzji2XfOxy9x7lWxJyDhc82vbw7kcmxQcJDbUQivnrmJflTBymuhzgX9zaeNpnilkAMFzEgI7N
lz3ynDt31OV15ElZWQP+ySbr9Av+04PdDN9dKE8Nuzo5bsprJ4tc7TRQIzkxa/N0B8kV2bga7iuL
RLBhOY9R1V04Lrz9xu30GmH8LjEVdnaFk9kOrrlot01fcOS373Xiv2QlsGHa9p57YR4qyz3EgFTX
miF27usvGnBhR8H3iQLUGX4UAIEInQT6o82r/b/OKP2f0Ef/ET76b/vvYiF8Nv8ZZPq/EVEKTAF/
vP3fcUrPn11UR8k/YUr//tv+xip1vb9choSOKWzbsk0lAJ/+DVXKv7E5H+PpcDwOC7aCIPp/SKVS
/CVsJV0OIQBObV+Iv4NKpfWX5yrf8Tx+I1qd7/0rnFJLQEr9B0ypISzb5bPw1X/CkwZu7CJuT8E+
TIcrzOx2ZUJwXJNf/Jn06T4Uak+YGndytwZteIyoZehUdoKifNSeNreafenEkcs6uKmIWMSoxsS2
irCRAiEZ0LvHtBCcqsRWNvm7kt1TrT2cQfU+qYznUdTZ1fLwtLoJgNF82lJqyctIwNd7FA6PuFqs
jH8ANc1LEue/qgzHpG/Fm1ETo+Ybd6es5tLG+JtRqqtNnFGIB2ZzF7KMEhDGcOoLck6hijF0E7Mj
r7bWabr1W965Jmy+jbpkzxn2AeEIsrvVukCqGoaWV2vGXA9QSX/hQ1obOXNNk3wCnXWrNn4P9O8O
YXPOvXfCbbBFx+gtsm6VhMZgd/2ng0a1NouX2hZfDiLL2pF4Rkz6B1ryukUTPyeZJ661k5in0Zlu
8IeMbROmtCnl6D/e1H4glplHphjWdhLDa1Y6d7Mrh5NSTvnuTtO4BmTZ79k36w+0oHUvRja6tuYg
D92HTJJyVE6ya2l/HQEfxUGt98KtCJRZc+Pdz4NV3XUKjZDv4XOWDM3Jju1dVA2Uu5F6+p5w+r9k
hoheVDEvbZbmJR3IGbXcSP8/1pf/J7r4nxaP/3oV+l+4dAgl/7tV4+Mz+xl9/uOi8ec3/G29kPIv
FgRM+zycyrGF/3e0sbD+4p9K5SnlKlM48j/WC8P7SwibO4KDTix8y1xow/+XbGx5f5FbZnlRZGg8
Zcl/iWzs+OKfycak1nz+LMc06X+X0pa29c9k45TJzwQLIYH1RvqQwjKq4vPqlMNM6bVnEmXUDzXh
naNpgVPpEHdRXxVwGrTeozLAm1YF7Y0AJJg0gvDSHVotiQMVv5FD24PXYtznku21++E3HMANEPiM
o2W8HZ3q6O3JrP52mFYwKYQXOyfJFRpFsZ1NJgW94kZXFozFJIyI2Ur0ZfCrD9AaoGq9sofo0H0D
R4CW02fX15Dc1MYokBRLrwbgMO/ahowdWclPp8C6ZIM2PXpOQC1a1o5bBfuIyInnODe7HfD+AABn
QDZSI25Gwbpr2gv6WXqKx6UjL+C0MsNjtx2GmHKGKMTwtN2bbtE/TVZcU+GkvxOLNl7Dbr59D6Wm
V8CEG8JRgrEoyTyr3zDnCVfaBkAUVIN9NxVy3o8Y8yB3Zsg+nj4nAMNMyWS/hca4H/vZ2UAJ/NIm
I4eOiMZdPZgvOcyJR1fEuzKGjkVYFu8jvzdL2+hmkN5fe8Jx7xqpSBnE8KBLqD2TPngkUA5ewkzE
swbvPuomqocCvL3FpzIzeqEpZdPcPz/KcF/rWfwqE3xruvDCuxYMGLx86zTQgQXZNfwFg5mwtrnE
WSoiwCaAiMrhC/byR1LFHmEfA1W1bV40E5UD1T01f3nO1rruMTrRNsTku3OfiDcCGzTNlOjhqHCg
R8WeGQ9oaJb9VeZn7kl6NvAbjKmMLEh/IGvDxQgE3iMMsjggF0qIg41njg5dNHYXK0iO0jB2ZQSZ
iTFQdyoKFa4pZ9S3TFdEdYkpoPVAyEoVlZsDd645Sc2bF/iwVkqw0AUZLIm2wagoyLe2Do5Vzz3e
jNQ3+dIj+KHuc6aGcpNq3V4Ch1ejGO36qLvWWomqvO8rNTyjZkS6/4YUSDDTyfr97O+Rgkl4Jqp7
1vDbzp2nDjQJ3Jc+hVCMEayzGeX10QIdg5ueBlVjuPPj+lX6ZvbctOo6Z5oupErnz+7NsgsHLxz9
iaULd8VzG/9E+qwWBdU+NENuw5A63mqYsYL67LuiuUx1AfkIcI47tjm4FdpiaRSIHtpoqBgxRcap
wohzCfOq2tWVch67Af4RI9LoXSbjQYtX32+dhz8foqIEyyzNbJeQKneqB8mc46HhgvcwhSSq2NY2
f36VSYNyyCw5MWus76vlP/jzz11twGLs6uvf/gNSE59iNK3Tn39pYn/GcZMU9MtAkcoXnpQVZ/aN
3uOSovPQPVdkE957QNmR/hDhHB/RZYZVLGw8uy58AtFeoqJydubcgXmzwyfV4ikhnHZ0S/3tC1Lt
8IezNSlQrvksYmSuhoS2TJM0ce0R2B4ob06gyAla2jZ4das1qfHe7elGmSn/QKm7ydLS22lwdhof
96rL81+R2/yKfWzGhmtO6ywq7FWTT+0mZm47mMlzhUNNLeHE1EFJBnIsYAaIVlJtOfoFwlOMuTKT
m+B3OXCxtyWkgKQmXUPge4d5BojAQGTBau+k5s4QDmhHdDBevG6qD1neniY4MljT2nn7k4ECZRMe
kIrBx8c1xoyxyo60qGl+e7mmybuX5iaLMcbFZ23OKI8t7oDBujGdZdqGTTuY/YdeA/UUJK1TrqNJ
oHd5ql8Tcwa16DnfcQy6MNXmYRCmxzuIj17V3Y0r2b2R8H54VfsgxhJr2Ew/qtDYrCMv2fG4UgfU
MdNc2Ir9OL0HUryGtOPA9aBZA7zMLkwwuMWN8SObku8kLCKKXhQFr053X00UX1hjwacJobrjkrpB
eKGM1ENzw+5dAu0i+GzfAStDzzeI9tuac5EHtjHOlVyXDltFm/vqNkcDEc9g58Fw/4hQaojSOa9z
XsgzBK0tWOLqQKvvwxRjPoXtyabEO8nKtWUg9zY4uuEACbIE2nu0TW2EuNFqui2b31OddYqoQQ3J
nuhEbbWLP9nAxoGRdBi0vWGXDaGRJuNq41uXUjOLMiyNotgNz72hX7EN9JsZyWLlFm2/Gkc2Rjfr
MXmjmyni2t6aqi+xtWhkXo3hxopG3POwnlI94Ba7hX1Z7fyZeQ/Nz9M+cIYNKGYKcOoeBCLBB3rV
wcP4Go+UV/1CGLBOncOqx0hbQJ6Ywq0PSdsKEXtMgNshY+QN6A5G4Thp2omwmWOEJ/8+CFS3r0re
JOqrF54CTb41hjPKdBK1i7XU934/eFuiz3ZBBQtoEby1eBr2hdOIa+JQU+bSPmaMFR0ylr3Dqnj0
ZGSfrRSFRIvgmJf1BWZRt286qBFuJ4+EidkFdrPRAeFIVbGHpwJcg2bHVl3sAZMh7s/FIQkkeze2
xaMVoxqSgz+3UV+cdOB/2C0ofk1FXog9fdM7E0Qe1qud21uXyAfkgnLO8UhaEMFSbvUDlLfCMI+h
lIBC8PKunMazN0bKQaiyqAwN6m3fE2DTk2fhFym2rePsbYj5ICULivQ6DEIm2WzMYUhyOgG0kVtA
bXwfFxZ8DSG7dJclAtNf7UIFn4ovUxdPXe2OO79WdFVzO6OS18Ibxc5ld+gA2mLMacT3rjEi9Tkz
k7Nhhcc/2Y6gn5jMQxiNLCc9e0xtE5upRVI21w7r2ToO8Pmlc3VSBZhPIxLfhtsXeGpNYqjGwRse
nNbq3mXsvHERrCqPaV5MQX1IQZ9qFcFWWLKn2vaBwyhz3DR0zlMn7G5Ye0FpZcVL4WIXYQa3cQNC
IoOiED4vriHXTybnJ6N2orMKodTwMOd9h9OrL9Xe1vTmZERt5byU3wwerwugrDb1T2mO69MbMVyB
unuloK+8cnxiTsOEePGqL44zswt5sCKoZhnslh+y6VjJ98nY4xysk32t+oH19zZmC1of62GPChaF
w6ZyJj4M7naY0k0RyP5oVenPsoowyKQT3WN1/5wEISef4tjwvzEq5lM3P+NbuyNDLm8sx7xc7RuJ
6+rgisWdEWzyzD03NZW1ffzp9JwASF5Fq56MMlkaOm9y4lS7pQO7D6J+oxFLmJYCSmo7QcNiDXQr
CKYLzTPldQCfDXeCJ6DK530WH0Hf4mpUzbdpS8Ic7TGa63I/NvQa92X+1IwD6msRh0fJzFTXs/1c
9Ms2bBZ7t8Gf65soJMnwyKEkf9YU0aHJYSMKY4P4ZXyNC7u5z9knocfVFMU2SIUm/JDHxQ4aFhsL
bO8ONARwLy6kUPwP/NU7hWx172JY3vUtpIXZNq4DWPaSLq/HPx9IFGacB9ofc2JysB7ipz8fDIE4
X9djvbFCk0Q9S+GtWT5YXsWyPTX93rSbB5vD2ckEPGivCpZidsZI46WlEeHP/6s4998SJOWry2WD
zMZRt2iMTe0R0DOvpUkTuaRjnLbgjRP1+BDB2ZoNBd866ZsHFXmUd1JqMjBlfXCjBn24JqdPq8KJ
o3zGuskeZRHIg4gC5l5N3i2sdX8Dn5clyjsFBMZ6O8qvfaOi3QzzDVmzl3fV7Mg72TbeNc1vf37R
LDRtOv4mmCBMpFGBwwXKSOFTzcTYfoStZ7maKwFPwqNaME3SI35hHzhp2nRPtDAMSDtwgyEs11rG
K0fDe1/zLZeK/oo5RkKwPT98DYcMY9zSn4qacQRiYj7lzFndIoVIWaprFkqf7ivGryjcsOLon7Gr
V3yodFFZkXsX2VUDWZtVxVrE4iRFeRUsXXsXk8yVjBN6yFjpVyMZ4kte0Vjz55ey5l6Qz7XaUWp7
md1jyUHtHnjvN9dj66DKabqLTWkeeQ+3S/e77+sMI3azzR23eS49LnbF77HwX7rGR4klBWvQUTY/
sEE/p/UmjZsUGg6JezuIywMHACrzEte79/0r90Rc8N5iialFe/fnwzQOw74PeqoCOAoYM6e6moOa
RTIrbiJnpxxwjYQovYsmlMF7w+Y5mmZ/F9NcdE752Y+SQdpyfifU3z3n9VLT0IKbceMahggi0lSW
JBuyzMFPYARrA4bgk+e1/kPAXzK4xR1cAb4Vyh4easu686lN2NHvC/dLzz9Nh/zAWGbflNEGD5XT
jnsANZTKDP/O15ntyAls2/aLkICAAF4zIdvqe9cLcpVt+i6AoPn6M/DWka+2rs5LyZUul7OBiBVr
zTkmHzLxFgiUST6uXcp9L1NvseGmUd256SMD2OHsuBYTlqLHvj1SDldEVTy1VS0eaLxz9v41Zzdy
ItDXqCvMtVQCAr8XbvW+eUIadqOhut5akPme2qATt5yXbv5+V6cO/xvXGwZYYO68vfvU6JbDwFXC
mH+sEcsWLFJ1lmE1TafHlGEN+jx8ApLWXZMzZMwLBxSaxKNtoH8PAKYfCZghQb24afu91yYpKkNq
udzlOsP62lwFvXKffANSY8hz2Ib3FqTFPgF653WmvLRNAADO7X6MLrgWK6ueyLuG6Gyl5ym370q2
EiSZsXsIHOinGRHiiYRyGJvjkYBw4OAzEqG6lYRjev4NSHlIvrycmiPhPplTsgcIPYhcndzKKi8P
dHvx8lANNZ2amWsq5J1WQLbMZ+BX1yF3XsuqBiqMG2pXdViRDRocYWqX1zqDPyVj97Vv9GfVW1eS
i7PTlOmf8QI2Nsic5Iink6LTSRjL2F8e/sTQssZvmjZXb2b7G9nIR6z4lwqHLy96/Ui6sT+i7d2r
oo4UKeoY4/HDFmh0tEvOc6pfMVJiqPA/lBoRPpR/8KOaNxqMKmTthMQ7d4Agl/RvL3w2glUSbD0+
qQjNiKaZuM73zLq7vUgC+j5+IhDKoDiwym1CgbOEPZhoS9MurmQVuCzEqUbjbw9mxIoMK9ggCGZC
S47TcYD7S6hjigJgatRHfj+TJCPQAP40C2jTHlK5xoqx6m6CHzOvXAbm1m02I74J0pjZ9HwH7gFD
30jFX8yGsdMdJ/JBwszJPHR5YErROocqIAwG+Op9sMp7OQ9ZqAU2g6XvPh0xobDYeqbtIt2TQlyl
JVawcrB/O1X6Iqw5LOYUY6CLWnOy2m83nU9La+V7009e4so7S5eMC4AQCI9AkF4XnJJWTp+oQyuu
rI44ATQLJkFaYYN3c596AR/DzGjP9h/GDJ3m1BJaQ5ExH1c/pbTmTJxo/k2ewUXpPX03J9MvPZFM
2Ij+hx7WP1UwP/WbJWBFIIDJS4vpKZAkpY8xchsX42pXoWfpmWU9rGMs7+sYy0zxUZQD8VPjkkWJ
NR3WwFQX2/N/BM7onBO2ymOpnTdfta+rx4rmCPnJ8I2pIwYNpFEML5sNtV5HlHg4BzSnIIdaQcld
LvybwuC+s0brdjG40NAx4JVx0gd7SKA6FGgCVttFE5KGDaKgA2DxVzcxE4qd6aTJRgpia7NtelDh
ifRkun2sU77wDtuEbZ2svjVOK07XYxEkJG5t1uGUqJMKhdbWnQN2N0P4sN1ITq8I+80zLjYotFl1
yijdIE0t5SFhE3dycTA2k5m2pHHm/H476GQjqiErXHUcFrpAO5L8aAQOVDyLCxEdl0Ak17wcPrvF
x7G0lLcjE4Pe/hKUjAyYOuLUzQ8CV+7nxgS3749bjTmfZ06XsD4q6zkBOxXgaQ3N/I3Eu+HgUlhz
t2GWxeqmYpsTqxNc/vOl9Aj7opVF9Vnf0pxtEObgKajADLDAQqegq0wjkArxnKKIapYiv2tGXgDH
pEjI+eeCOeK41PG8lwMCawXbYVmdL62mdwUuQwXIYQGdIs/op4FE4FQzv1XIsfDAG0H5o6Xaopjk
yDmw7OAP/Ul9XqztmXKn3w+r/B5mFdEbU3dM6H+pJj10GPyIc1hfGqCVB5K4UZOaN+bUPY6uWM7p
JlBZmbEmujpmsR2icNFYa4c/HSYcxeZ+51TvnMZPjkceb1cI4Ol5+VIm0ZoQ39jG8lIWNsdXR5s4
XSCo9okpHpJu+KpJ7xnt8Xdgej/nnhykxYR4DseCCAmTfpnIcPrHSfWhMHmF4FeQJjnFy1ygYF23
t9W4EZkYjjlbKi0TV2F/aTzjFWXLlzbAaM24ek6GWz3Kwn4KWsII6g4AcN6gUNfxeZ6Yu3eZtG5H
SxK7TIpmYikm1Gp5JWyZBPcpfkEQ+dVm2TnN4ZPN6fRKmkJ3TFa/ZvpDo5Q26KspUIY7f/iwn5Z8
jdjI0OGt8FJrMq5C15xvt7huQRM6SCBmJjPELczfaBzr6SjQFha1AffSx10IpwnvkgG0saHmI/b1
Mooxu5DkeC7HjNs677Cz5emxqG8CAj7ZuIBrxxbwn6VHWNrOREQk+ZgyQM+SgzXTEFghZcvWz8M2
gRNfG/GNb9fpYWwJaTMs1IV9Wdyay7BescDXRB57BDbg8CNlKsprWv1NSTYLOyJ5BOaTLKkesp54
l2YIfmbt/MrxbsskVHm4FMQ1Fx3sDBI+Vpf4ZE8RrZc5d2VTM6NsDfg0A6ds4WZ70l/RV3TzV19g
IkS90x+xaBd2r06E7jC2D96A42V+GyonTqNE3eRNRz4EgQNRgUBsbzn0g832ChhseMSs9RuuynIr
/3SyQXHEMSCp1joK3PzUChAEk+D2p9u+r4ye/u00HbC6f0JapxZg9uCRDoW0aToYbSAit8PupB3c
2mUuBdgoeYVHggVVYvzo2Z3RyvkxZienHOkL0vxB1BUqGYt33LmLGjuqafteGy6TBIwaRXE/DyDV
fDCgO3eFOsZxo0Xdxzl4ZTMdkja/NzpphCjZLawhn7JuigvtROMiEdoby9U22uowzMGfoolJIzEb
CZraqylOXgMae5sOuDhp1k22LEhtNLao6ydfPRZN/bOqvO+Onku0Wd3BV+xi13xBRWliUoGuYfoC
bGFMBzQNxouxYgJ0AQD+vX6Jk/zsBa7LRvxIZxKYpjZvjhZoeaaZJNwaZE37s/iVIexb23INwQJz
wL0mmAuZOclvMBZkE/bqPndptVnISM9Nl3MCtI+GwGqfjeV7UU9IiFvxWJPthJDJXuAwyfR7Kbyf
ed2b2CnnH4zl0IT4oBbaZvpFDki583atCbg1I8eIrTE9NXUAggqOBoarUewnRIipSW8RsS0854NA
bI9bLOMyCugjVcQEKIOjcB58tuPyMHg2jnmCg9oyeItxpOEg+BpiDM1TIB+78iKQcXETEA3DtM87
rGBvSQ7qjH1LowIgl/1q9eLRQV4eDT56Q66lG0deM5wnezlbUTWOTyIz09ssEHd9aaRHykaSoUjX
yjKXqZD/kSiyalrCbfWMWVHbLgfp9qsWeK1atxERaL3HCmd8HNiHYgS0OMLyDyv3WZrl/FAvzg87
nxLm4v6rNebNfuoy8+gZ3h5QHupskhWwMaQ0YvF3WImIGOjZxExgA3QrGpCjUnfnLCBsjeXxFC8E
FDZ9cXFcJwRSp64xY/K1kF8leFeKNebnBi5qC+4q6pjzUvb1oS2yF1wcuK3hKs5rB1K0cch6mN/b
nF4vTSqiRg3CDbN33QMXMQedRiT2oeVMk71b5ui9AC4l4IX3kyRFTcviUC/sO606m0mRnqzVfnZB
B2arox+JZVdZ/GJ2VQAmhcKVgBEAiPgwIGdd654jnOk5j71NEJWSy3OPzOsBTZaXl8ZuImx+76fl
stuiszFRtHyoBHT1szznOXLZ3LW+UosKIqmxMCv7XPakaa+4006mq0+2W2HM5lCzDnSoA06wZtC/
znZ/r9vpyxm54MeB81tjJrAJTHiBtSfJEiwd72iM8p3O/4uVVBlxfZuOStPAB5vOlRQfSq8xd3R9
JYIvNNI5uqPBJuxJrvftNF5cAXGutzyCWNqVIPMYDomdFaFndvYZCbwTdvZji0+Oas5hPjluApKm
SyNX9h/Kn93btQN13Y+HfpN0z5QyNdMZYjjpZM79s47XtzIpsN+lFQQWt3shLvae7SXHWaQ5+2Gb
S8uorjYwXOOTD9sIAL+Ic0+9V58IufVoahJxioBhijLvputL59FhuLEf1RgFBm4vxlCALpQm18XF
LLhk5mebFnccrKd9wCNRU8W08wrj6sj1g43DNwrjIhCf+NJu32QxAbRljUYEjaFAEKPmte9pvZbR
or2MxKaOHovhk+jivWxyFtvMguctv4oW+Rbrhi4TrzvxUjW0fC+Fo+oPmBcf2iTpDgBv7LPinslm
8lmXGrAC5sIcbSRzE13R+A4m3Cql+2z5k3zTc/8Z6/6mIrTtvXarp2X6QSsrhcCmigNxK/Zhscub
DsTYvpouBOSsf8dh3HYGlAecqThpyxq2OlqfJ44Azc5ynOYRrAEGGfrdCNbAthnuPQ6+7HFeDevS
sYE1AXIWkT6XVfwGQ1EeJ3yJVouypYagi1XGuJdwWMhDlQZ20mKBGcLWptw3tkFUf7FAFenkhyBB
F4ci/Y89BN7RH82HnJYs3aEBz2lHrBcoi2vSSpo+jJPXnjhUXYHGrMSJTJG9qDHtyTU9qcIZ6JsL
UIc56IlS/goszI7uyeVSvuswxWGlWDC1rvmrX3dRYtjdezVwUocvc2vWrX2bOMM9UMXyqhf1UrSo
kog1riI+alT73bzPx4ZyD11/ROzts4rL11VxVMc3js4uz93IGjDKEArzWMUnSR6j4mKiMdj9KZ0P
y2SNr4qHaSUBsSpomRCoB0O+I07lMHeHxsRcR0DrtyL3U4+GIgM9AoPxe0oq6lt/CFOPsEM6U1RH
mL4QSLcXe8VwVNi3JQI0agIb3f6ynpKxgdfULxees4AqemAj+/KDkvgdjWG8mqwhKhvjznR5tzQA
M6moaycyhg7Jospjt0xM1oBclMNL2mDaitfqLGwijPJlfIAYBIw3/d1YgjNXF4oubd5d+bQFh0Ld
QkrsAAg0AkoDS2a3Xe6RysYbXuR4KR1hMCGdu98djKF8zIewrSmPSdHbzZnxe85qN1oMZtj1iABL
b8mbdEKmK741zcd8DOTsH4CNj+H4tqzoHdYhO0JcfgsaOkTMeqsr/lPSVcaPQkyEwJY61A0X3mxC
DhFfJoKqvvfIfN96EpBT1QE65JMYt2CFQPgUMZcePsA+R5dwsmihOj3qS3vEJN3E7jGeUJtLoosi
ryEDBhEco03EZjX3Jm3CnV3MQBeN+uI5P8d0OQXSoS3c81owk/yCzwCvZpqZG69XNn3CNxJ8laU2
i2u/CsIJgxpzmek9LGLHbKi74/TMSG4s8oPF84Cg0P5aapP9sv0cFIgm38ER4NvA6AJ60VqrzcV6
7nr7xbSaIrKbpUGgy40z1XN5xpQo77kO8MGlf1Kv4eXqdSP3ypLCLofJ1L4a3KeVf461RKfQLD95
VTzOTReHTVWdNMmVR9JCjgMiD8u1/8DUZOIv9qZYofN7dOHzvHzw24Dcwc7EdeOLR3gCQbgYBkt9
sBiXdiGPJqYPbwQ0IzYaYkxeDizV4Eb18F0bAFODmS4h8RObrWL+xtqAKhvl2pHftJw6GxiqOZ21
0O9JB0uUmMXukDksoMN647oI3NWY4RvN4P4J9cOrTCqZQu87QtpOeSePifLuGSXbWK+tOytwvXNt
uz9n/JRNCs+3X9zNqWa/QNi8X+cbo8MQBsTIP9Q12kLDOfsZLa6MhC9pXAC+9fsAu/CKgjfNvPW4
oCTa9f3CJkR3oByq23rNXgq9xBeq4oR5FNnHxNvwO7sHvQhykxXW9SqFy4hlCE5FPWcHPFz2ESxc
StUIQHQ0Vz+iHlN7Z/25mYB3o7k8k03CcaZsDfrzDvbAGvkVWGBIFj7s9WnTPChXMLp1umgu6CpB
+WcmGyN3ru86Yd80dJJ2w3XQzl0ftOlpLUhnqTZnaQDosaGNu0uD8sGoSYZx88Dc9TRBaDt6BYuL
CWQQjUTkkOca0RMA7We2RUji5NNqU+VBLT94bJLz0qij687cozn222Wynlati5BeZzTYSh08sDvU
S/EBliKxAI39DRyhORTYU+sBXcl0aByMrEXJLzRXez7VC7SW2SCtI8dyUHT9r1mUj/QZipO92g8E
eq/QQBnnipLQYiZ5SKjMu7azf7sauLPZd0fdgKXCQKUxNbeUB1N+8ujpnzCrEVM6ueT0ltbz0vFe
VBrRuV1HLnjivePQavYBvIemV55jr39bzeoB63yC2SA9QYg9GraGEJ+7wDqc+mSWzlVkC0GzjMeq
8nkZnEPgDRirOv+oSKbvPKLgmEBzwODcOwbLPh2h4c1WG+yT7nFCM0RqSfYK5ATAld9Hqq+JM0R+
zqDiLUZGs8ccgw7T2vlGha61tz+n2jyUpJ3BigDmb+fBaSnlXQV/KVS2YYWOd1YClT0+R9BmbuOG
zrB8sNNAKe/u4hQInrFMN/ZANbouzAfygc5CPcurkQor1DZu67lH80okDK3jtHhGkAK0A/4OTJzl
kq5ifq45T+l+pVMJvHMBVxeivguTLi6+e4iSO3b/7W4Y7X1akTrBXbtebCCSIRv2wfHw9zCgqh6a
guQgoocABo4P61q+WZOykKaY/tVcBatfB3W1Jy2hWxsi4FqWhLzauHeZUl/TUtwimm7enDWWx7QW
8kg4TPe41tVPWvdoTfKnv1/qJD1gS/MPviBVp/KT9DLN2P94bd5N7IAa+vunv1+SDsK0lzNq/a+/
+K9v//6wI76FT/vz3z//+6f/+tG28td9xpsU/tdf/NcPo4kaLmrto38/lrj/++T+Pfb3X+mOwypd
tQXPw//+yL9n8e+xWBfD0RrGn/8e+vdjYhL/70svMvCFks7Q/+9n/z1mGDHUbM0x6N9j/37nfz12
My8TK+L/+RwbMN17JAV4hf7Pn4OUP54nY4NE/O/n9u/9+fdYbfeQiZEKDIN7M9m5e6MyXend3++X
eBDnuG//87cFVrybv4/bM4PTA4zZbs+538QpxOmg2KCbOOnT10GSpTUMVnL6++3CScp2EKoYI6x5
SwMgasGp3yDCiqC9xH/i7GlBKot2CoYkU2UMeVZx0NOrh/XyAQ9xdUyl515Fq9fLhCSGYFbAlRC1
PwxTHZS7Fl+qQW6eNy5pQX4p7oYY1HuxIKRKOuPVG1pYAdTRd5AK6+c8Rvjp2tyFc9WdvWXtr3RO
wHvRW0M0Jd9SzlBhu9AuLRR52BLm5AtO0aszP8sgS37lDENMYC2TZxfQZunk0fk7zUt1bm31SY44
L4Ycu3iZ9pn1ZdAUv3pJk1J6ux1Gu/XYmSI7r3Ym304ghAF1ANhyNHs9y9rW2SnHN7q26Du7XZAP
9n6QsFCzzH7Cd2TvkooRWFFvu2I3HOtq+EXtQ+gmCE3kgAxVYW7gBSDeSjbfq2XmkZqzDaKWkpJF
b5FU6PrMfAYNKow9DY9nvzBE2S0z1KBJfxmdupZ5BAbYPqoVMfJWBCvM3QF5Dwh9XZpDcPHRfcYX
xgQLtCCbjpsy9qM35VQoZ0esvwcNLS42zY+MIyA5k3u1Eb1tbzxs8aTNhOdQDGN6SM3HdC2ZJ+U4
QlEpocN5gXVldimihJX2Bu1SdHnfsO6pFBxTHNRoRSA3GNrG4DYgAjIXQ1zAnk5Roid5nR1S1HJG
P0jRiMyMp2RDrGO5mvoPQWgFHyvzgwVmVKjcBD3vCACZuTdZXcFHG7MOJz1JPNiy3PIrE3Z+TWTN
4Sq9uEaGPRrTBzMDPyb5TtN1JZQrjAWaoNm5GnSeTungnPCXfKL6gDNHMh29I/ROq9eEo/HYEcK0
QcfOA/vtRrNkaZLvSzU0t56BwBKg2BSOg3pYPJQg4wKISI0NqA2zMEDJl+Nm9NrloHF6djo2mT0I
afgC8fqRlfZxagd1NJzyhaDMWw6KJ/Tg0DBb+XtpN/1GhqwtxcYapgGku2BSgPKTYboG031hdHjT
LPuFfGaHHWugPUFSMuyICX4Q5IXEOlGL74JaD6Q6wVAcezSQReb+8SAac+Ei1KpJNdzXs7mjyDU3
6A5aq4GSsa2/W2dpzqmZPK0tr6eJFXxb27mngihrdlawfjXJjGD2tuT7rLJC6dhHtNDLfpyxc3fM
ZKPMEo9dQa42TTMEg/rP0GP6oMxDQdFZxS4w2/JiG9wydRrOeQmMvM7MQwbse1cZxC/EMMbJ+Thk
Jqe0pK5frBYHT9ZY0AAFxwi1dhEKmzy0QJkxaZ+Cw9JzBySNv1N9NTy0o3HHtV3DnehOwwRbwRPN
uwmrBPZce1e6Brg4SdFjJSN8trGLucBGIlCcyGEW5bVuEtUi/xqAS2ljUnTLgMLmHF0lbUEo0x/k
ZOP+Sam/fKmeIFLhPCUosxB4vKfEtvfHzqL80QiqdvOSf42j+vYq3EUWCFEmW30eDXm2st7Q+woY
0y/L0BMr9uEhy8AZF4vTytScLCb0+Tpbv8dxMI/jOU48j8iwIOokglvte+SkVEN/jYsnOZfLZaRX
E9Lqk/sieQiYpO45sawn7Ti/9DD8GGgM+Js/OYcQzEozh2Og3CN5O+dSlwJA0dxEbnZrIo8+oz59
M+YReiQ7vRrFQVvG2yT0N4fF71LLGeUTSFafRHBb0xCdkKD7GKEyI6GRXPsHOY9+1Mh7ym8GhGvV
coAmGs8t9NmR1ka+MAnK08YRrUPjwo3FCOLtRpuO2d+rrCH9lcQQ8P9Lg+OJpzLK+t1R66dVJ/Um
aKBtSq7VXtGfK7qnrJiyiyqnhV4ysjqY/d9dhsvRz+LneKLTh4krWgmbE+1TSqwuqcjjc21sTVNo
G9yDJv+v+zm6X3P5OzGnL8NER2+VLI/IkjILhqKo6A/XjLrsgmveG9CGdiZhBDVo6Rg0Dfas7pQI
630pTfLEiCc6ARdzQ90qWmjgq9eUYO5K5i86SJ+0lIhXO5bJRiIqMPsHbUG6LCoaTKbDBDa7ZfSS
gjVFcIPt2LP1cOs2vcMUKSJsxgWEPxOmIxdiNNbyGe8tEiHLfu8zTgwGIqtBfHuT+gQRso2UMQ0k
c3xklgCKRycvbc20xQMIDXnW/2a+Rn/JlSe99aZyeWgr9AfIHO6LRXnX1BfV3hJjG+3zgvcicGew
mUFCmGl+Vix6J0UiateLV9Oi+bWyx4U4+PYlPXq+cykxzP6PrVq4TJhbb5zmMi/oLgKPAQCirx0r
9k2RdNbJmi80gecdoFc6ZNo/dn47w9HgTGjzXvqGokETNFE3uM/ErzGRbNvirFZOWt3WmMyb35wu
OHkrJGNkaoReGtyWaZ9Gg+AmnfGu9oYuaSnm+XHw6leYOf6pyJ2boOmOWT+RQDQiyUOIStcROa3f
jofZ8Xh/x3MNYFAAE6ZlnU77omkjZfrecV2Gal+06h16wRKagnO4iek4oWE0pE7wkMvmwMQ95hQy
FzczJzPOarCdFCM5PBJ8vsC/tXTukTdypC/i+gqy7tXI3oYlLljuUtblSW2tWYC3BgjuXdkWxm3j
MQpBJfbplxBdZGAwT2tpPyfauRGwX/d97qGeiY1fjUsIUmnHV8p3uAO2WyCqG3dYUZwwS14blT2K
0v3c1viV7snBawBKIM3aFe4Ai9Z9Zqqi90r4iCX7jdeg6HDEDNgIsWqioAeeRZjsBQ6DODnKezNw
Ru5abS87o7NvMhuZUTfeJajg9yInYpLB2t4tGrJm2GOcNuoqqjlCDI+uTExqjjFgIDq81bEzh5DS
MnV1FClmC4yPcC5n2pzki+0ps8e9GodzV093RQyre5l9gju791JwwJ+XHg1qhY8AcjRLC09CN8sJ
v8aZ/X3Zkef1o6osyBja/V7N9sNPWiQ5yXKevXOVMChpVAe9dTwB1lT7KbV+ckmgpvMeLdnP71Qv
zH8DlIVlAkuBCR1tu2B5yVG6txDhQ9UN5C+l5hk+ig0/h8/dNqpnGt+Rkbt0BRj3HZXJKLKW3d1c
ZOQl8Av2tKFndFejSGk/GTHZX7TZaZPweTQt3dkq+TCbCZ11YUOtnOkqlACg+xKE4zhvLNCJBqKH
7OVcPqcS8q6xEjKfj/ZvWzsPCG08CEplJJR2j9jufgy0+I2VUCUClwP6ul5y9MoKvUuf4/I5Gjq4
QwhoJBXxY03wmEn90azCvuiKEksOdJ+DsrrMfUxWw6aTWYwKiE7gPFyHroSzAncNeAFUDTLBFEBL
UzjNyRuGlknreA/DJznapb7ywRhn3zwubqIeaDUigQfL56VOlJFwTyLhnumUeUxxreZjaYSrooOE
l8gh4yEZ9ilOcto0UMgoteGk/2x7kdO5k292IR8EJoh8gJSxVk0c1Xnxg6HFfNGGOvRMFU8xu0E1
6HNauRaxRCwcjhqaS0HQ+SFRxb1A/3vJsra5/P2T3ab+GQ7S32+EIe8SImgOXmJAfXGsfNh67XQD
+1RfBMPPgMrNLX3OEoCR6Ncy8Y1klk0ndpII9gi9iTqjUpmAFqSkxLOOd5e/X0hu6C6AihJSKveU
sdUl1jsx2n/qgVzZumvDJYm3tkmlQ9cDDaP7sruABu2IpF5UVNvrb0jpQIXW4LPoJ5Pm1/KYZ8iH
y4xmsL8g8Nn+SVuY7X++5GVNaLtkWj2g271YrvdqmdNycEdSV5vEg6gN5yJcee7U1B4tqGGFiFIg
O0+T+J4rg/zZYeEcsr1nYF8h1htYUDiQLLDvsvpCnwhRcsNC6sLhvbQeOnKyk74X+LyE4o6UzLRW
CAbKthkjzG0C5sdJZefBqujP+syxBx+MEEFnLKWEaXG2HJicEnaMBIrJzBywMsbBqlnwPbJetrYQ
Sp2veaIRHiyjRGk8zcQ2cp5LXY8RoA0DLI5Zx1yqnVA4AJHbHjp87xKeQ4LKoUB8kkuOwCUa9jQr
v/FtZ3Bl5bcJAVJmGtOJICIj0fo5sDQ6T7n0NARZYBFSne15ZipB6e2PJ2yiA0Omc2+tNyYbfxWw
JiYlKaOi30BI48FN1bct0ic6Ut8IEImpJr2zTsUeu6ZJnTqzsOryrcJXuEz5R3UehHHMxqqnIqmd
Az7SsAzGX7LjQOQYv0autWiS6Ca3gL/VDzya+nkT5gOb/OhjbwrwMuDpQs8Iq7Vg6h7hASQLICcz
Z6gIYW3o35vB7QbRvwb1gMTIxYPjxOI+djRTZK6UfY+DkzlxsBPojKfCeZqWugfLPPehY1T9vqSJ
3ixsO0BjuOG4oce1eqsnGfar1+/8ZgHQz5TRBGxBhmf5AlLtu7dvnNQr/r5O7eGyWJVzlzXUzpjK
2W3H8tnwvTerXSktqAfr3n5D4k82Er7zZiJq2R7EiTnwW2xpOBe+Tfp5kt2iRUqc5oxvhW4AEsI6
TVhSNEIt12RO3vHqWiUi1aBmZDGFyIbS8GimyPOtLX3QG3+PCIxDgDLH3OjbaA3aOEqqhGOiVlej
HLcsy+VWn8oFrrlnA/IuY0SlcVOcVyo8cIgvMHzzF4tGbTtDeiZ3QbobcqpnrlH30wWicb3PWl6m
9L2PwfLJHWx/cW4lgq4PDjkJmgjuYASYtZWF8IG7rcKby6dh4nLUGQlWjsVGOQIOKVNSpWmNEK8N
aLD1iQWx7fU26fozRgDepcWHpVbh3JQ3rje8z/bElEmRStI5TFFIcyGOQO31Nu502ubOyLksrYUc
bpRGrSV1BDN64LfLm5yD6jkprxaJAsxcvOZIyYNaiJoL8E3HhWTRbll7B0YJxx5Ez5KCJn3Tpqpu
GgM207zlh+VAjNRv1EbPgPQb+rt/GJD1CA04XYKVV3b5iQ6eOVPmfrYO2JFki0hPKvnBhA6PoskU
ZNBEL/Y+nEVIdPc2HDZ6plsDyK+QoqiCROWBK0kFMNbosfAmYTmoABauboPCNzmZJJWF2RjDGuzt
05jW8bGd12NvtfdpgNeJwPqF2N6Y+GfHPxl04chjPzIRE/sALiIKGFDkLdNeLnxyHFh0rKb5gfmc
nDQ9eGdjvtE1feJN6sr+wXs6D+zh+WEpxiASncUElMKeBbc6zPLTE4xvk4Z5uyM5BAtS3HsL9ouk
oJKFGA9Fg+ixkdCH+oKZSVkSKJv7VKI9wdE5pFyvQ89XO0+jbVXXMaDUdSzkeOtsTGGR9ifXV/ND
CqYHVRGD9UVfIaBhehb5JTUo/ZoK55QYZsx9jaSFyCnhfpRpcGhpgJzBRUajCk7Gmp5XYbTHaYRf
t1QIUTgnLWEyQ22aXYpQe8p+Qyqrj46G5i9G2PDN1Hm3PYRuTO0M/CVYCDB/RX6Ei4glMEB84Skr
9KXLtmY/A9UiNNlH9rMu8kjBPs++dRl4M+fcYWiC36tA3E/N1ZiHol/u04IcmX6TCquHcgr+UNHd
j4KlIq41LCD244tjF/owWv1XzOgakq//Shas+RDYxlM6EMrFPNXIJbpXQT6lPVv+ybKBKnMMzUaN
eZJNGri9PAWBSvdK1R+uI8g/02ibM3E2pv6zY99+pa+ThtNgrvdymhjTDmXIlDREg+ifXaN98wmS
Z0014t20zs+liRnHNMrIpIQicNJ78IvmI47XUzO/SxBXZ4+ZEyXHxguBhwW4DUU+yhSzYQclqiDm
k79zZ2y5LJV7HcDwntbmDyENBfV++UTrYuI24uyHK9QNs+EsnJHVXT8EYIaKFlmGUYFwZfVzo9WP
yS+kiYh9qikzCax2PGHQxFpa3BMcj7Kvyk966bgNEoVotcFfQP5BdRzAnSHomyBzsY43g/XDzVRz
aHwn8vnFA729cz96z1j778aZrdD0TUbeJrRoaEgACNmH+AfoEYdi72XpjT2tzwSuH5FECXhC7xNq
5P1IJbPPgWd3bsHwurPzm2nMKVXalq7ubHzFEgWlIZnF07F5omXJs+qqa8p7Hjm6+x5b9zSOqECF
bT3YAg9ynLDhKqROO8oxYMg9Xe4AOfFY2L/aLvlEmmBjQnSoNBbMq4rKeT5iWKaSlBCKFXUbKh7S
t2gz3IwzeAM1r78Cg452GhBMXeukvYNje9sRvJz7wEVBGQj/Ls+6IirqZt7/D3Vntty4dm3ZX3Gc
54ILe2Oji6jjB/atJKpLpV4QUkqJvu/x9TXAvL6ZTt+yb0U9VfhYQZBMiiKB3aw155hhZHzMX1kb
2oyxCRsr+AB4xpvwHubOXkqSGL2CyT00UBrFCUJzZLVoe58rNNQVaPN15PcTvOLi3KZg1Ey70lfb
MSSswRcjVEQFmdt/tQZUbRWnKJkmVFmCKrxJHM6kImtc7BfqSaga9Hw9icNgpF/yLAZsUUVUMmKC
4hlfjvGQ3BKk8SHblL+jHD8SkrKwZfdc8q7DJlL0b1NjE78FYatF9qmQUccJ4m7MmW+NrvJtPlEn
M0k63iDiA4duUyquy1ktEqBCnSzKgfba7djPBcVM4kYLRFMCL7Tjuwm1KE466vbGRgriCBvElSIH
UiwVmc9Rpb/3XW+j6CSuhui227Qsh23MJ0oIA4t3t2C87kjy3Gbh7VR76bm33Y3jYgDFxEl+BU9u
y61IBmibqCw3aQ4KcjIQoZXdQc4L/usPzxz/fjhSwERyDYrInkA6TG9TSghjEIh3vvbotglFvQ0H
lu7j1IL7kmRUs35kx0+JMNGKdWe1n5ng8lOD/WZq3g2RNd4cYYs4BARvIZlUyIytkdxsCgbEjQ9q
a2Fs/a5JaVmQ8gQglpjTytxNiX+11OSLjh0CRWV5dNseLYEVIEiJtLvG6k/Czj4oMd/asYF8vFev
lV6dcwUut0+zYuWNHlyCt1pS4COEh+C4tqXNjx7GIdU870Y48r28LwvtSyctFzWERkyMVZ1Gny62
ngYMxkN7sJDiTGakrTsmy+XkzCHbJFQk+JI4t8+1KVZ2QXp1YKYhQ7j4HBSNUBwfRA5NpJ+X4g7C
yDkY1DdRjV9Dd3oiywcgNSkUkYN3K+wKbKeSq65T8yzloSbWhLWj5AVuhUlAepG3LkG7ncoWnQZI
7WFqxn0WFAHWaAzhIWrBXAefogFxZ/Z5nmxWYILmvQN8VWLXiFqSStEaXJRufm/QU+6SXj7VWU15
WsaPrfuWxUkICgShTkzRnc69tU7ZJJKnXTwHhAct48acVlxUB1seHBuvTDcAecHne0otgvuCQduo
b7ZCilm2cH4L4xH2Z8oqpmc5r8irCIoVTXb6Y5kW7XXindZW0GiLujfGTRWgsaYeBWpwoEJBIrnM
0Edn7d5V7JBSeCHRHNaKJQYFf+ES0FWyIfU7+iqU14MW5aGTGu4W1Al7Nczc04T5qM+IDqX9rJe0
nLCxDmg97Xr+cYy60V5lMi1YwIcWjuwwWQWMF0uiVO6CqogPxMFsKJYlN0Fd7sxZ2hpUFrg+jAF5
1+6kVWk7O/O/NA0O1pb+2Mbq+i+Faj8i/Y2MaW2Jx8xhrr0EuUSZG198ffbAJwzoafE6SnRLlWZ8
DdNGP9Rdb+4cIjuWQ5ItBZpJlknZOepkvM6oFfcjOQzDVRV2X2t9u8d0cfI1f2S1WqMRmAMjmNTn
1IgsZWVHgDSR9/ZhwJgk6qg9FFNyiUVWbyHoHkdik67hkQuqVSuh46IspdyW1kh3EWdRmN5C6KVR
MZThIdBHNr3eoxGV5rbvCq7mcfS3PiHGJOja9rLKe7Lp8gDGD9U0iatrH5vmvWHWWKsKNuTEAc4B
af28PYRTyWKFTKlLKhE8Tv6hR5nD+jfExWkUJ2wh5vrkS/uN2JJwo0btLjNeTS1N9qUNitxkF1YC
MV4CcHqqMgo0buKEK4WyaQlxhqGWBch8hWMMhMHiSMzmAlPGgCVpFSQWmu5ZcNFaH5GTPMWuytGF
kRdn9salhl8a0s0KZQ93xn8HBUtH5Uq17r+kA9dF7iRreoDa0ugL2DpFvzea4gvaqO9p5xHe6z0I
r/eWDRxZ4RF16hXsoV3D8Gf3nHv2gjmz94JWGVuRwvirDxTV9HbG5Rpjug7XdTpuyYChlFZl3kJn
/UUPPdz2UlvYdVlsutAq4AMxMpSFpYGMp0o6YqPMDLGPHAoE/mAAdoePVo39uS2sG8n3RytxjpHJ
WQmZHVozAtb4tQOdPnMMD3GGVykdotuaDNmmb6De+2pYDJaJaH6KV/SIDRgOFGGSTOJRZ4xJI0SD
mZJLc05EhMEULoF2+htz+DbOHtHem3vg9CTJTKYxWqCcIXT7w1ZQLvBGASwF9BqHWrliyCEXjrqy
gKpUVgSeVdXrkJrlLoRkk2l4tdt4fOpG+QIz7ZASY8ac6L40RtnCAyiJJlPJufHIcoDpg7cCkaIY
aXE22Kfgrk9fMcztkjxudnnnnjG0+Jucy2UJi2qlm2QPu2wzNVFsWWJAfkY6w1IThwGhHiezts3F
ZG0jGoysO1lbJS7qroHo6ACfaWdB0836aYTP5b5Rk+R8x/NdDs4XBKAWWA5ag4FxCotTg4551ZN9
0YScQiMzl+bVJTJTSjdQhDclUVKAuu6jkSjgPLvxBNsE6lA3sU48BYD3IGPYwAlN0yI6i9g613Ik
BRbuv5fRhmhNvEGNDM55GcpjHRjNosu2NoOqRwmLBI9+R5xBslJmE3Gdsz4lUZs4Fm40ROrgafIZ
jgUuTs5FrUGbDpSdynCElkuON6VHo3BwKrHOyLKnvnmyUbSta2m911VVbcG/loHXHlrxgEMeY8nk
HWrBLiYOUWRpbnhKS8CAcVCtpBPsw9a5H9tmjucI7kZMhIyqRCyEXAxqgPWRmEy8yYQtjGrHvBdj
IvSKZ3ZuBtzjKCME8makb7nofR5SbSk2nZZz+oHGSjSDsgjlrl58Skx3DGoL/MfQrUz4zB56QKQd
OC6iOdsi1BAGtO2wIsKioFlnj4TK5ijPq5MRAMdxc+eO+NlpUePTRVuPi1Kg7g5FeMnq+jV2E8Bb
loEXxjvqdqtvyPucZdEFqne3XvcxG8PcQzSBmnlHsfypEJO7Absz7nuQEumtm3kfJqVKyggI8aEX
PzQFRau2mEpiZcZbh5NtrZHiaU0P3kAquJt9TlHwmswnq6eLggoJtQuwvCTKqUvl2DkcmxmjoFa9
DOz96GFLt/AqWTXlIjvw2DugBwl0qIYTLCVCDIM3UwKdqIzJXQqxDSZIXGPrnGAGfURF+dxoapdk
+rjvWMCVnb9FMopVoMGNHKiE3rXzTO4GxlkpBNKL2SfdxKR1+uIptnsI6UCzyNQaw6Q8klF3qQkq
pHVNVKbX3EoHBa6HBmglRyqXZXdP9/iZLAF4s9HIDhvcRVwpIDmpgfeDvcN8ST2maUV2SeV/YQk1
kF3UchnBKhqib7IaUE9mjDjemBq3Cqy4tzWYVVgV6u7GFNWzEVvx1tWJaMF5zJQRtd07W4hyBVVp
ROgPcEqgTWeQTQ063bEe1bR/8109hSvo2mqZNpW3TkVMaHBobfGG0N5xExphqHLh94ybbkiqnVbj
xXKxJ0ld83cUJ0PkC96lyUizk5ZJwXMvmrI4et489ZbRKrCad1tzLpEXnmoUXzsR1sD+aDVSNgFq
bk37SIUw9cfbXvT3VpQcpjRjO9Pq+laFOnlYyY3TRGQIatpOsiJkn2elKwtn4ljhMSyrOtn5WrHI
p6bblc3kLuKWATpW+LsZAgi1KN3qiJj0ELE2xkJibjsWiAt4KwfwKGe/IYDBA50hAYEVXs3WEneI
8tBBDuxpmVgMuGYIIa0KU+cE4J/9NJzeiZgrNrfLoJSE0jafBdyjVVKH2OJU/t2VYYfohyusk/4e
4if5gSXTrlnTkHFwmizlO73JR0/XZlsEDUZbkdtV88bk5O3rkthJwqAwrI0h8W381ejWoV6vHE7b
H6+ix0CTsSFQGU1Z3fsZYQeBNeAfIYE28G8zqCJ7dp6o3bG9YtfnYwY2ltouBT1FUHVA+wm5tVmm
L8IrBb4UC+t1qPZdN5GoTRme1It3V+FZassWcRmK1jrQPdxasIBUR4s/Ew7ZIgzUzD0kpiCdh/OQ
sCYAcGxgJvGYDX106HprHYFlzZLarzQO9J1tMQsQvVAs2eZRZUXvpve3levcthF8HjE2t73d53dy
nDjTqWOBPVukjN5TAbbEM1i3ME+vDRiOBLQWBGPdAqRYljXdKIyfXxw6rhzVjNsNCnZX2w6FaWJ4
DG4oQlLvmjOAioL1G+gCWn0s7rLeg+YQql2Wm/RtPvg7oqXUMBTGrhcshze/PPeU6Vi0quSiqIVk
WdZt+5y8BjyOAKBFgY8qR0dulAUep8li80o3Atj/iuCe4RTF7p2GaiSL2/dx9L5GdW0hRNW0lZWM
lzQAsUX7Hl9rzcWXeATMdMYhCpsnK6keafGRVxpTkWHq85YijL+MNJIKCioB4Hpq+oJVbOmw1Is/
2EJxDpREhrgoJxfkDzrLwQlLfKlM8kmGxnxU0CxYCRdkuHGd6bMtU6Kh2Q0xvexKy7cNOG3ksDCQ
aFpvu5pJrdeRuFxTLkY/MdZwKtjhNgkKL6OnRVICLFvqndyFTohjvCbiGnwCpQ72k5V5TCfdPDpp
cksupT6fC80xTttdoBMxKMH+8MbMlMWoqrYTlT/QpGqfESyqctBTokYh1DCy6jojsdLxJ07A6kRr
q4Ppsn6Ngu61CCPaCdQPOZ8onQQ6+luzwTenqF7P1v84MOc/gAV5ZcSURWrvWHFG1YF3J11IGK77
mdWuC8ND/8am7Zjp0wmC+GeqWFH6lXdwXIt/5msDO+n6NnGDcuUrooz6JMnXQBCh+ZXPekopCmhe
z9javPaV/MjFHYMlorp2FTvfsMMeJxyIZp1nuwKBvrSRMebets4kIghtwK/synhVqhExCYTOZTKh
jyn3fclev+2MF2Rn34VHgIczUug1yIXQapocZDlXboO7jPTqkUZhFSCumXBVkFJd00cuB7wDtERK
5DfLBgQQKYcGoS81miiEoYuiTV9tEh/3njmhKcTeQBJHXxxzyqEjZ3yACoiPzx/oMRMv1NMPEMnM
NPVvCqOpD25cfY/4/hZBNZJoW3vVMqzIaLKYDtz+Mah7ZHhZMmzKpPuKbpHep7gNB63cGjCSsBfW
S4pAKDchojNuGBSvhmBjSUphk3jSmtfQhrugTygHMlKkYKOMa00O711qr608jqitEQoYf9dCu1so
6vU0KBZBrihHBwXdHe0Yo7dapr5jnKU576oydZI5s5ciGrg3iwx/dHUvNEqwXc0HqOc0fyhTLpss
fehHsS9diP9sh0qzOgx+XrE+JK79equeb/08/PmUn8/77SnXB/4bz/vtn11/x/U+LfeQMP4/v8z1
BX681v/xV/38I37+utmyTgv6338W/+U7/u1X/XwZM1upZHT22B2pQWp5R9vaVDSYQ8fIDn5CtxIh
lRLlBpzQZpof10WaHVSWzFX1+Vj2yJWO13u7hprR4nqTWvwI0W9+wo/n/n4vFjq0tfNrBT62WGao
vx//eCmzS6qXn3cW2JOBxST7a2udcMr0cL1V+Rq/8nrz9+MI/sH0oxV/FZVS5uX4epMMIxSt139w
PR6tuUnw+wtcj4u5lX+99fPp11sycv7+8j9e7vpK14d+vNzP45//8ucb/3nf9daPH5Perh2/fxdO
WByAwxE06eVWfojmQCyCHrgprBJR8fXeBlbmfxz/8tD1XnrJJLcnkMMHUXlbS2vyI4L5r8iWX/yQ
bBO9J+fFo2rUwFwMxomvYf7RqBio4XwLxv0BmAgdcydmb+F2WOJzbExpDl7C6jE+F+qkec5b3rOu
ittxOA9sEytocKSdoFliGqRhwBCLU3jMKKfnHo3pDl2BRqrgOBlUuGc+cZm2xHc2erbyMbOvsyT7
mNrpAXXiEY0REL2KXjutkZGkkZycRAevKUaud4xO+qJslr3vSNxCycWH8sqvQ/NhSFp48M7CosWo
xK59lcX+WtmgC8Ia51/i3eAoFoj/F05AtkpZKsUu8jbN7FdIDqukyvLbKkle+YV37tCNG60xYrQp
CLmCaAOwRX+iNAT5h4SzUl+1c1leH2tWhIQxzU3NAjIqIuXRk7cBeu7BFOamGvx7xFwGDbfwaySm
apVnfYO9s+5WRbcG8fiUqdiiNdajCBlDfL41vlllnvUJueEwRcS0e/TB83rQl4YYP1OzFss4xnxk
GRRCIl97BAO/7dK6+eo5ZD8qUodjv7efgnlZmy37ioVwY4QswYePuqn8I3LHYFeKaV223n7EYoQX
OP2OxDhftG2PwZtVpNcW52DEAYSIWix7z6Ps4YEUqacetNQZDTWmATZYB+hV5JZjel2ULaL5YsTT
axIVskTgnn1NXZKYK2EgpxNose0BQ1TV9ovEi+Uc1ZRvLAQUqFIIbYpgPcg6/RqUT2bliQdaFfw/
wfQcw36g4bmglPUetxKxtEmGJRr+iT6nIvJxCLw1Ac1s3OD2B8q+cTvjXWgziSwT5FPJBJVuqeyV
l+b+q1d3nNxYwC3NZNJN0cwaunppUmy/nh2eKUM/OZC8CncCRUhQ49hJCA1zQDcXCs2vozCLl5AI
TKzfC4ot451siFbOi0ktrSqL94GWfnXRmdkFLkMZeOnJD0hHpxwaBTSBUehQQOjZWfcW9WSoZw+x
EMPaNQh0dTLa9YM7q57Se1Np36fO6VcasI8liwkPzqW8jIl3F9rbukLAwP7rPRMUqUFRD4sK0HMK
0+5ODxUfKXXMTicNUMfB2FCdZ+WXDneIBsA6PdthAluxZrkRDbWGkWaGNDYbRIYVgWCibL8PWXVK
tOziGkGyiqPuSVVfDMJXyGWpl3pS5xuV0C5O1V7PSXkGiYZfSyOMMyyJTo60dBf71VuGM3aZC+LM
GvoiS7ry9PC9ZuekkHCUonHTiCOe62wRG+Ejegkq9gaFcK+O3wsBXzxF2zWTO+LSfNHk7EMKpaAW
kGM4yMU957SxbDtagOZOb0CETco66FWBSJ3s0EgbMAJnYjV0XGj1nGHBv4R+mWE+Rt3lPIXER8Xm
ORMuSzrRIT/pws+e3g98c/bhU+oiJsG1WA5s7Rp6XkKkvOfBpkPcpfoNW4vpBht6esREtqtnPr4f
gVobbGXJlQpA08a4XqfrYc1XezMa9kReOtkVc1iQqSwLhd988/qjouwMEOGXu6//qGFMzGPRncju
RHf84775H2lTtUOS7x3KtMqnrVAtaM2y31+fYbGZq1nen0Zy18mAtxfeoL0A90H/IttjrRsY92No
sIIwnCm9OJCfd7U0zn6t9lRsGCl9ssvh8U5e5qKDA1aZDFBgMf5BJglxBd7EnUMsKXakKadEScWQ
DrNLqHEnJb/N2qcFUda4cF7R7FyQX4dbbdZIGkFlHBNiXWujRBQhsNq2ToJPxT10FLvXRRjfyZ5o
0pzNMItqaDwBGZJR8FCMOl+stCm/cv4sDNbpKCwtm/NqGFgZ9/4h9sNXsGXe7Hf/1low730wfWxm
0TPNGXNOZaC48hFtiY0uUJpISsmaDSFipL/A9oIHwNIt4sraUkAY1p4Qd8QnDABO1KVEj7uC74D2
EZwzV82+tKxPU5t2upWjOSmnnpZG9VJKojorq9nxou0iMUzkhy57lWf830TmxumZz+C17exH3g85
KeanFNGDa2dns1P9mgS5XTFOL+mY7MqINygUYVBFcmtO8q0JTaacMYeHE9jEgE5niEHGoWsfnRIK
mwXVyCKEfZH1xXrMmye9ThFAIDsOekH+JKJe5R2NinDqpDu7LbUNs5KUA8hHNUKKgqz3GwLd8Re4
NzaV/rlFiRnIuO9LEuh0BV7QafkQVZBcPLp+Syje/spuLYkjnIwFbxy2xARqi9bIwVg6FEjCDlgz
GmF2Hq4Bai/+bh0mwmiWZMzPOYboOxs2KY1BWoQWePeljz5nsNJTZz5WtvPueixTEzPY21RHCHVH
uGHwVoieQC3sn0Tb7rlyvvc5dJu2j7/pUmxmKGCj199yq/Uh57fPUVpdVKafSLF7QxoKt6pAJad7
zomN0ZItMxLEKPeWKfl7E02Mfefnl8aPu3XpymekU/mKrPGX0eIUkSwV19X4KBILO3J9ho3/mLMu
aK3zSPYTCoZDhQtwEdgKJ08HjBQB5muTpschJInVIaXqaFXDTdNYLokV9pc+TNg1mrXDGmmuSpHt
EDZvVZ89GWO4tw3ze5ZGbzQtjW3SVMex5suNhHW0bKCv1YuVUKDXdIgxEGnTqX0GNtgduonZP9Pr
j0bbJZZkNeayFO4bSPBdgMIhLGG4yIywuGhrx/AUO+d1jB8SKikLoyv3UwaluXeKvS1AU1IJVMty
sM/OwDktCOVcT5RHVl6WEX9YRJ9DCWpLKB8ab4ApDdsNGjSigOyATTIAINZerVpNITYtr/zCcCX3
Qed0KxR0Sy9wnsbA6Tdtqx40JU5acI+eFlwJHBC6Y0jXi2hPSwS5XEBYHCbMrTFKhw1LWs7ejpsW
Isima9VZEb+9kOYBECdyf2estrNjy1A4tzNrH/ca8WI+s1eef8c6vyD4q94U7UUf457ED1YVcDk7
1WKfr3EElT26W6MLV2lv37NzgE8nzrU/BljPszV/JHQEaAxLy3G+twKLi8fXnoWR3AVkx2lBB7vc
PRU5dfc88qhVpzR/5kilJSjeOw3+YJZArRWaj7Vam5dIJqKiSofqVJv9YZy+TZNBgGefg/0AF9kG
BFG6Aj5IQGh3XbCoZK1Nq3EdkQCx0LL2XifzLhuZWTr8DA4SxqASfBpKMtZaapW6X5TmfZqe53N1
Fs9T3tIybovvBmGm6TSjkll8TgU2wpQwI1nb9+Q30HoxxNbFRbC26u8+JCGdvgvdiK5bRYM4I2SE
H2IX24DuP6v7btHaML8a9hFGGJ5Uk4fr3M6+1Z2/5iOP1zhLbkazaNcEcMOqO8RDioSa2j8BCTUB
LRLfrunjlqyFU66jKj8Rz7Vt3Wt37BRYLKd9FcK8dBgFlH8eah1ZRfOmmO5hSDZb2sus/QElgT8l
vNGgFwsdcsugAXywpkCfBdmtZiB3LrwBqn16YfYuEA+Wn7Rg2dtiR8sQcVgs31hzh6u+Lr93LU4b
15zBoKwKWiBQS0ASIMg9hN41Znm4ZEiC8uFxEpTPZV586SdEMmP7XPvqK8Opu+wqhhw/PgrkclRd
PYdLKLdQjZEBnRbP/Pk3RQS6ZxiDDwe3zUzQ2WQ45LQZpK7l2vc2cYrbygh2qa7upk5+s2lULIfg
Wyjl69ShTKKdzABRUQhufHdfJcgn6QkeRFnZ29QstG1m1/f5pL2BcKTJOPMKGF6ZwkFs88mmoXXx
C0hn5LmShUXERdiijwyteBUqVO6Z91nNOYtGSQtJb4SgafhW9Ph9NZuwVOWlFHoylz1SduJrSDZ/
/OV//u0aRed/5new2P08q//2v34Nnfrt8G+Pecp/v8fX/fov/vbfC7P6/ykJT5EAxQfFX8nntHpr
3v7ySVe/Gecovz//OL99vPlv9be36tdIK9YGHL7VzZ9/mPpf4YW7ri4NZdj/mX+nDELuJGI1IS0p
dVsnNAsichP8+YcmxF9d07WFa5l0akmv4sX+nmclzb+aRFzprlC6LpSl/u8S8H5Ls0J4KBQFWN6c
ibDGsfQ//lJ8e7sP8RT++Yf4H30n3KoB8UA7vLchh+LMI6FKLYi5/MRp6KIXojTbeu7nxKZorwV4
KIA+Ekbp1sthKF/UUN7RvUoXsorfreH9l8/yP865v2QtXIswa+bfOAfx/TgV9x9//uHw/jBymgzk
fE4ulCY+v1/fn+FFeT3Fgq62rVMPTztYSy6KpsIYl/lofLDSpdarJzfYiD+mZqJpMH6x2/E5p0md
C7pMxYQdNnL0xb9+Z+Y/f3LEkyth8z+wiIQY/uM7Q1mo++YAG8aPyKSqRrzqU6sfAyOdCU/6DvFx
s0qojdNf7h5NPxg2smxABpQKx0dUBzvdZ/GbuNOqJp9+oebekJHpBNLJ5xArLWGgn2UmnpISk50Q
6uI38qJlQYxQUIfxZWZHP9BwjfbsBnSVfMvE2XRJ5GDHzg60wIeMTQ6XIahdMoJhOFnvAr8ytXMb
0Xdf0Z/x0Iw75PuZwnjy8LMtXQN8ilMgubcGSoJsMjc0ERuQafYpGogtCuocmbFmMOlm1JWG6dkI
nbsJwcPyX3/ALhfAb1+9qZPbpnNmugpnw29fPWHWPb13Ts0iMCnqwNPaNe60G+uuPZGWTrF21G7H
FusuCrZ1LJ13AZP0sYIZJ1vyC+FIhUe8QF8ppgi04fhmVO97u74/0yB5MAqbJOjO4c+lSsskK89F
dhmqnJqaYyXrctD0eYVOLuGkpoNA5ogitxUbpzTdNQlxJqoZjfbB3DNyZiSyVNVNS6C8m5P6btCp
9Jknj5UznlsDd0uF2AOBgjftnSw7xlMXMQuwm9YTjJRUkr4A0B82ZDCc8MniHdXM8SZT7bHvusew
ywjU8Zx8Ay4GdQVAKCZA4vDgy02sn+3RI67cSG7MetRPFb1U1BmciFIvIUMArpyVzj0sfFCr6YTP
36i1lgyR+oSO+J5w+/ySSetO6/HBxQG66mZM3jMEHPyNTrz1G8C3eqRtHWW9MCuSQ22PB0BpDayP
3j8pld0CBRzu/vUpIP+rU8A2dGG5nNGGsOfHfxmdEhd3peOQDhQT1b6mQEOyliVujPKxyhJB+cOu
UQct81QT+3wUTzPIcPLLC0tWlF0VjLCoSteDqxHRPsNDtNKoV2ZvvmLjBJnbsh12WBsFrCX/zTt3
/vnkFQ7DlSkZuWxrTjf99Z1ngNC0yBAJcJDmRBnJ2mdubm01mWQbU9MWLOSwEuZ2vhfs7hYRcLpl
FrvHKSKIc/AJUE8J4e6idhPOD4WkPLAJZ5jrkIWWROGt4jzACT896m1IEq5C9tTYPQ2wmByHBB8E
wb357l//VWK+5P5xNHZcw3Z03dCltJTxW2yqIvYhkxFnE8I8I4TiVE0goXt4d+h3+5VvdadQL79m
+Q38L0tD0SsmdKOWS1qhInPYkPLfTBDGPEH941tiNmReBTPjMAj/PgwbjlsiWyBr2RrBLBgaXl8W
f86KYHUm34mIhmjDMPmhNTpCUsp9KB36VUVxHXoKgtIiQzWkg3PWI5iREznLGl00Ita9I9yKHuiW
cjaeayzq1MwoKbLiNhATzD6zmyYoHvk8coANHUYpt/53n/c/nUVK2jrTn6Urg8BJ/bezyGqHoZo8
1rs+9vYNXe/HGCMSG8kdCHywlAbyXQufqEVmom/Oa7+hAetbjd8Chcsc6TVUrerB1xDRKqPiZYph
/a/PCfefvgDOB4NpmvWIyxrC+W0FQYJjzTato6ccRbc42eVT7MwkVD+76ObknppGgnzOIGUqvKQb
XQfXqAVwINs6Dvdc/GRe9OYlKVR9LovMf8gJvNyPbQsX3UjExU5fHXTQF2HO3l0NZHaoubs8EPpD
TJfl7Afl/YS0vlxaooXiHpqnmqLhc+pX6B79XB7GGK6zaXIihLb1TiZCRlbJnMRXWtNqQrm+roeR
DyirDr7ufu1GdQAfWS+RM5Oj2DrMowYiME+CUtaNpN5grtQ3Taune9c4eDpY60qLDpNZUhYZVnCl
9Rtslo95qfotrskLRI5oE1ca3Ab2NZqT1w8HbTL8c21rF8bp44RsxJnxNqY2qp3WD1g6muyBdEOf
jaHeY/7HhWdZ7Y1ERrhJHBC+zhj1NGokisFM1VsnDo6NYQVrx2gehFkRvzBlW6kT8hbZ5Y+9wI8l
7t2Py+vXZZl0pPztunNIdWb543B+CgMU6G9DAe0jV/P8gHVCZWOBaHwaFWaLCLzxWjhBsX2ws8am
lCDtg5MUb1qna+vr/YkfIvhOpuC5yZnJJi0jb8spqgc0N8Gxxcd0knGBO0lqR3gF+rLOx+ZrGs5R
FBArb/xQqvsamfn1fs/3rTXRVcMsoWy/OtknJRP1JYgjJqgIiH8iarXs55olPM9hbQ7UqcLSr58c
nfiiJsTy6c+HVkEAjRp0fTUMU/UUjTZGH2BxYOl4VC90+nkB+aC1yItLldfbQJTmnTXgVA9c6z5N
Euu+cFBiljRd1tf7aLNY91aGayir/cv1GdXkw4jTTWN5ffD6A5Yw7t2uO3tGzKVeDQDhHBndAJCL
b8DkbYmySY7TfHS96/rg9TAZ5vAnn4hQ1FyvdgKbE6PstKbkTIOGeqkLDle6Jz8HVkGTBP9+7xnn
vJ004obmm7pV31FdoZiE9nZtZrrxJDq7I++C4BaBhvaXw2nwxI6eKQvWpjExWQzt3iyK8SV2+1Xq
pN1TFenjsUZZ2o8e1Ptpsr+ywGJTkRjOAoc5LRAvRrCr9y8xhFq7pHxgcbWe2hAmuDOhXG+NakQB
V1t32KlwAMaI7NCmbPqI6XphDlWExNeNjpqsvgWePidNWskO0XZPRFRjEFFkTresktt12mgRV0Mf
rNNpHrZxcow4VvJmF314iLCfvVSVl67wz8LW9GdUgdop9aivGPNhmGXFPvLwDCcUwe0uLE/ZVEQX
Cy8MmGx0HglTHTRtDRB0F+rs/N0xvCQWpFQaI6zn2wFxBQ6TrQcN8WHIpXlKGucFtHb3MLZl9xBH
4sVyUvt0PXJCAZYgBLZszM8AJVSvEzZs66kB9KCbD9cfwag5i34Q2ADn+6Spg9iwWaTqdmY+DFGM
4bRZD8RVxL0S9yxfqyfBSsKm0PQQKFE9aV6F4jzPL9fHbBXde7Eqbq9HQ2N8anbWna9HxHeuzVmC
50u/IqkcevD1h69J7+yUlXZuiGc8tYiraKfaExxNyc/rc9AxoalLI5Ic5mf//MfIjLXzDB+J+voN
xydIppyPJ6yjUycFHw+GzK2X+dOGYD3jKZ3o1doTuxxQh2D6zYBksCZTN707qJtG/xJUiTxf76Ef
8zonQ+zGwLZvuqooVzaoh1VcefNCZEycmyzM7wfk4ptqcm86QqECCD7SOrDGutEDk9Sf/zysh7a+
vf4gGaDqkJjFU6p+/OiofRLYwlc1FL06FaOp0TCbH/ZCpMrouBmcLIGYkhreLJXVnHVNGvTyOpHZ
VUz8qBEgHI1CC2tlL3HcGMb5x6FJpRjM6uX6XN8dixvABv+bvDPZjlTJuvSr1Ko5WRhggE0l73tJ
ri4mrKto6Puep68P4mZGZtb/BjVh0bgUIXcHMztn729v7XkIdCLdePId6R8JADiWabYp+8J8bWNH
XkRev3f0kl7r+cjkaLkmdVCY8zWK139fa/X297X/4efma94EyMwIAgPHLEEHgQHtKRRJOevwx6dl
U8Z8GE2VYQU0/en3OaODP1ekDnOTf51zFKtzVWgvetMBwOZWfS7iMbh4k3dajpaNEQFkyaghbBF1
9Xurq9Hyg1Z4Mgd1SfRgOi1HzXyqLKCr6h3DX+kjkk5hxpfuYFwpu4U0bU8ITOunHi73U5GHGqn0
SCrmI1sz/HPW5ye/s4crSQ9AFwrqvSzA4id4eCw0nOsAHMx/zD21b1s9OafkHj6V/AsV5OpzrLft
xgkpAk9NlF6TCMMgyFUt2xNY+G2Em3BlkmSc2lijKzx5+HgS7Wi2ctpnI19pD/9wQNrgYw7U6WZ2
Q3NL5z3/SORscftzdmKh+JhVxGssL1ouaFmjHfJEvSw/8ue8NPXXNOysw3J+eakUnb5pyxQlWNhi
I63C6uAGpfuSh+F5oCZ+WY5GsptpRk7j3OfCLZu65AR45S+QMNCLwskkiQxDSVEZ7kudDCFQbkxI
rA3/8gLpEmWUmps6iOlHRO74KnI+PeWQ++3h3XtVYW5s0xyZ6nIY1zzKUVgisphfbMmRAJJQ25up
mZ3CEDxsEk4uyLbOgU5YOicMhtahYo15bV33aJleezRgeV0HIy/tB8ncvXCty3IKd6/ECAOyW+lk
Raiol3uTf/WO4qXdNCQDUTsO+jtwyvLYDgFdlvkqQnD55AXparmYtpRoqBsfJQSK63Jq+W1DPt0Q
s6vHqSoQYYrKDk6W1wenad7D4X3k4TKdkzzYhU0yXWk0VC9GYqQbfAn+uiyL+qWppPU0TrRP56Pl
Fa6R0o6hJrDr+B0vch4aUFB8LK9YTg3B8MOW1PCXU/5oGjs7Rgu+XCya+ifiiuJYD/LJbkfzhNIi
e+7C3rnEcMSXo2UT94AoiatlGUPL/3k5p7VEJDtB2u3+nDPx8sISiiDzgIEfSuVBy2HdQ5XKXZGo
U95bex6nuujHcqTaqbxLYxWFjEHLmSGY9VB+stVbl1pHV/JHA4QQL1adk4GJImW/TNmLYmr3kDu0
B9408YIxTbyQo6azcjVV3x9Cu+pPqRvwOemt129kB0K/bobwYoxVcXb8CyDl8LKccQkpPxZms5el
4TxVQ3XoIslgMB9JMgRuYf22HLSeti0CoZ1dz8O5bM1K8STh6ZEmOAxteqe+ChDaSzkeA/qig7Q+
E4GxrgTuMwmYcLEP3VeX8qzViTyL2oyp+wztWu87eTbmzbJX8YQ+Nfykl+NzgYQd0rYS4j33Hwlh
Dj8cVf7solEMjwLvzIn2S43pE4J24jf+3uZvx+L3r2P8T3giyRF5dMPMQfRPKnqrx/67xlNu5rq3
m0gN/ntVDMQ2qswAW8DsY8RkAbMAuqNRV0SI97X2gkbBA+3CjITmpfeiy2C8wYfclMIKrsr2USpY
Pcr7PG/uYFiD50RgwsKkcMd3bT+QqeBye0dwRydCVvpCG85VSfbhMFqvygJgEpfC4HPShucmmOuf
klaUiQtYjFgQW9f55mfiOTULnLE+ql2aeiAV0v4p4n9x6UdVrVOdRsoDLJlT1an8aNil9a4J+CLx
IUnK7DamIfkxcUPHRDVA4gN9nfDf3yyT1KCXqznyxg8FprsxRx3H3wi+QRV6y/QbF7QaK/ppkaaY
uhR/VYafIahmBVpXQJjByKQHP5VY/YooOlvpRLIpWaG7HCDa/fdHVmO8OuElghbXhMHVIVndC+Z/
jtI0djJLBSu3Lp5MU7m7yKubs9eDUWBVgkjX7N5tHdRG5rn23vHpO5dBQu2qJ3ZV9j+STo3fKGKg
yO/AR/NY7g/65G+jqWg2urRczIuFfNISiKWBXW2V0fB2m0LSQ6O+PA/7VVoUrxzY6YhheVL5YXnD
qIhNF2qCfIWEvCfKSJ6t0l8tR31jiru5QyG1auvGfoIELO5ejQUfjVp5ChELsMqleLbPOu2R6kR0
bdPunKkiu/smBd9KhUyDW99CxBeba0vLKKQyYz/Xqf8+hYW2tjPVfxvtDx8DyRcYapNWlmccqRmw
ns4CCD20v+wHr4V2hpa939t6yZwzNg++NVUnsCkMpio8O8IXBAXbT8jizddgvA859UtvVv5nESE/
Q8LQ+2B0RnGBS4A5IHS0I86T6OLwoIubWthbiYWjyWE4OGR2QQUa5Lqlz4PnpHtefi0ziBUiJP8l
OhDQjt9prNyL1wI8sDUzfDbmJh155f4FVO97pIUBUaTRNu0xEjqiN3fLf5lIzpzsSMzVLlKAVUzM
56EpWNXzZI5QefPHFF4RnlnmgF2ipYtJvx6KnLjMqNvrhM/d9dp/l7no19DO5Y7YajguOFG2dVsU
735eU4uyyukUjIx3A6ydnYoiHqo5fQVpC+vsMngvk55RYwSxm/HZXiZL8TTphywayAtp65NdNE+6
H4hnkYWQwxpjWi+HXhy0G58UkFVEa2I0+ghwCRO3dGQQjzubyiLrpoyAePlqoy/eCmG/V6ahroas
1FWLUwokIXHny+FyAW9ctPdV/b3ICtmgI3MZkOC7roLaT7dpIiS2k1bjm2W2q17k4rOv0Hvlpv0j
TetPUJ7DUc8FuiWWFSeGaAIz+JXvzFSirUlHFWgTJhJRN9Cp63ZgppS/GqWceNYPMMV0v18PEvCL
J7P66ujNRa+D4qUnjdqfggL9Wk6hm5y3u+gS51nV74hKoru0cvVSHppSacfK9HeRX0Z74vzmbxYb
tPjTOhh1ePpawkQRHRVNHOR39AFbKEpIl0xVyidR6MUmIt6I1g/nCuEQZwLZpd37oAYOjI/BVTpR
eBWAtTCfMfiaxNvvqQd+Rz7r7Hvj2GV4pew68H8ibWw6u34PwGUmlamfiqp6z+mVHHtHUvlpGAt6
zeHRYgQrvMhUVqYE8T8J6GRQoTR0q5NH7vZp2YsZaB99imTEVdWfeQ6sxbFodJQF6aLKpvKMpfBu
F2YOoAX+UJQP5pog+BEaSjKeuCN/+iPdjh6iAiIzZH1rA5ERXhYUcIAh9R3dRQsVr7A3A4EtoTn6
t0Kgf0OkrB5JxZhDNK1yn0SOXHskC/x+k5omAbvIAo21blZv4g7LagEqfF76JoSo15iJMRGOuR2s
0rQv36JR/wobRukCLdQaAJN5TKkQ5h4PskZzMPRD7m7GvjkJeEq/52mx0ZyTiXIhUr1HZklE1lGp
kNohqhhO4orWDB5vSiu1tVJJU6/MBM9KrU/gNmbmRkxYx6aC01/S7HmwegHZw4/zrTTFPouYCdS9
ShGbQSOeoprGCsbLB1Ys/q6qgpc0G4cToC5iVOa38s+hmvKTkYQFvyvWtkh3znk+9UQR/73jF+r3
mfmSL0MGw0SE61B3h1vdNhDMdPKe9Ma/V4Zl3ka9Fkyj0n7r0UlZ2ZZjP8JPZqhz+AxQ9iD6Nj2W
oUrm9y4QzhqfkX5IPcJktQoKEfZYhiU/v7t++8v3Y0Durn4yGyPcEDJRIZFReGtatLbKEMlLrZUB
mi8IeyXl07giRsYJSbxAyIbBXucGj5Ph4HrdXM4DjCB9S8DaNriH8Q6WxCVUkMJ96utHZjf40CKj
fLNxEO4kyu3zssntYjhrClV4SD15lWhggWRvnDyZ5Ldhdts1RfqXaQSH3iUknJIdAmxpgkJxyuQa
4bW+wjh1VsZA5j3iDm3N2qU5BoHtnWk4tYjYUHb7MKqRUmbWeXRH8zxpWG1a9LQ5BYQuCZHOk+qE
P9h7HBodFq0fnlHlJYcY9wPUNquZ87HagxF1iu9t9ZqLllZh4bTdz5gv0Amsfr2L+DI/Er0Tb6uq
dg+uJMyQiL513gqEngqHfWaCyI1a61dVReBZcmr9LspPngKnwjF/sZoaHxR2wScpxSup2+EugG65
H/vc4QZDYgjYEgVvXE7coOojKJJP18vLY2IMF9V74pS3/U9knNkHfbQzteVr0RnhLlcMNACq9Kc6
VjGwvOF5JDpY1vV7NjTdYbCs8kZb4rGGFPUc6MOaSOvy0ypaseVn+42bCnFOEx46PXD3ICnVx6jz
G7RpGPZxM7aXEsgCuPCAOAwYQJuU5X6ZWsMZ8f5Z9G79nGJVqJJnfUhvgZfFZ9Q7mAtZ0AqZ/7Cc
bNg6puFvEVPle8dIYkJQoWpzg2CSjIkSCXi878eqHG+W81oAzmh7k6ASVlJHOdr+wWNmcFs2XV2e
/Vg537zA+KDg8uWVdnVsY4ypBjKCrdbn7UPVe+OxDbP0UNvw5nkDzfc4oCE3Dim815QIn6iO9/0o
w3ueDTsSqYYPrS/GXae1DQGb9G+LDpq2Qz+Qjy171/iebg0VAJQl0n5jZfMqynPNizXXuMoJP5b8
HJWX7iORxHPyMzEjIoWEEpNKfPaVi65q8G/mgNeA7snA4q/N77aHoyyTcfpOU58PRgECoXMtM9d9
MqbenauYKHxdxID42Ttgb7Jq0l9Vbt5LA2eqlEdaomEbjh+Ni50sgE1yri2gC6ClWVsBZk57HJ3Y
9MYP1RL3AgNcJh38dc1OS8wZNDeqVGMoalu16lXtrkQOp92My/xSjvnJMWR7JAl4w6w4uBvzpjaC
d1sLKT4SFcUNGbfrJnaiXW+CB3JxtO/SMGVK2YO/0Mq2/t5HIHYGUshDTRM7OE3cOAom9bzhHf42
DJ12gmyS7X5PD5VV1RuLrLaT6Fp3S5S2OnlYWLaubdrH2norEz84lz3TKpY+6edAGB7iPnXryQXe
+gbVL6MCaz5K56vFuHVcNuXYWWRFOjvPmkI4lmzKJL7WFhOzPO9yahup2iQFccN6UvVEsDpXa0jV
1qgVaJm8kwB3LaKgJ08n6MX0f1LTp1gXkqcaYOIToEk0q3lmLcf4okvvloo2IfFgyleBBx8qz2BG
uTp+I8LRaPmzgIRei6/QdPTqJYKUSJUK8VxNQlZX9fa6UyVRinoDSrAPPmOc2huIBfXWgjAL4YZ0
tqyWKfxPxYJQAkRv9KuVx+4hd1tiPx3Rbcra2GCILy6BrUcXPY8I84O8bgxEK2aK9l806yYzIqIP
sQ1Ff4xpGDt9CAq6ts+ooyEDTk1+muinfSBXRIL+UDBfMywZ7oYuKgClIc+QhXvMiio+jSYrUtFe
EOKA+JKOg0Chy7eFZqJkCVAGMRJlOySg4T7SNJqe/kjostWQcKHil3T0zYOV2hBEARQTLwIYUkzO
oZ0shL+zumT0fBN3ikOmF8R+P57Kv4gDtdsW91zKGnHkLqINGqEAUdax6n2BBBSOCWJWgurLs9kL
bVeZcBlqgtfILfFdELs06PVK7WRNM5pYENKytUAcumrcTQNLwFlHfMhDGiEuzgqHidJhrAgCBg3w
aBdhdVYuNycrHXTmE+zi8MlJhH/qutE96TY05DBIzkoWL/Ra7YMMatKYMuzNveSDHnCvCICKmHnj
vZAiW5vFtCqdIH9zJLOuAplxYlcGM0b+Dl/SRY7tutpE/qA911HeE+0HzSb0s8+sNHXM7wpVJR2Z
Loyffdunux6pM+ri6KqjC0UVdvWptlLu9SBMW74rWN14yckrpcESed5VOioZhJK8GaFzmHxLO0ZN
oxFuXzWnKY+2IhYWo1EFRh0lOd/fwd8Jn5mo26CmAU5WPLcWsxG3qruEX1KsfTV5D8moM3/Vg+xG
ADnvgYaRArfzx2g58de805cZXfsodh8xxFs4EQr92VXWmwraOx7h3saC299SnVV0C96dTtDW8Lr2
2CUtjmAyP7nb6nIzAMK9V7U1kvTSvGfN8MnTNUeUxHetRPL14BPYdMRTQ0S9xDe5Hd38I/EcmgqR
edebXl40FwRWK4bgons4yDWM5TQJcMqRfE3wx9gJnU98sl76MhI7v4HZofH9Pst4tvY7AGIzViaP
Y8m6qbRh16WwZIa8gVucDjUaaFTXMfDcDQGB4M554kYdzvFhyKt9Z3XGqxARiFOQv5vIKIadFgH+
J8W53bQoymEXw6BTHoiKWvteWzW4frCXNwsZ7UPeetETRWNQImMQXz2nRilUOavBNccbjLYLsO1h
pbsBUdfDsSeO4g0n9HfkUQzLVRLvEayIlwTWwWFEjk7qH6YqK0r5hOfADMRrZTz+NAiofzTJwMWm
jH62MxLSUSJBFHtXrIqkR55RA8oeZ+QXsmZkH+msJw/Jfp9AKG2KJoIU0sB4i3umjsSW7oxib5E4
tEor7BBtXB6dRqQn6nOyGsStTRjU9DB7w/A9XHS3/1Jwepy8++J7/DWUuXWveH+3cQFcznSdbp+A
wlmREPi9xyGxj+2ovi6bxqH/L4V9DtNNqqXOp58NAHpzQOh5W4zfpho0awZLES2+xoB9sgDfkHPq
q7sMaQS0dci8olb3VOXWJkMF+ti2zpPRaulfYFOGx96KauL1HHoGHXdc4uv23ceH+oh1ob8CsIk2
UTX1BPN9EiEjn+AzZYeiwRv6e50/GNkmczExoBocXmJPPejjPAp7hksI93TLx9b5KyTt84HlovYe
6mmKqroiIVQDrSAdO3hqdb6lut0clyVklVNXGyXxi5ERZ7fG4LEOBJVZQGNa8SbQ5PeqKZ1bakzR
uW5HwAYi+BjCdCs8q/1i6MbfWNLmJ4Z9W/hldWCU8XfcqROltQ7cTxf7b6Cicpx/zvA9hqjDxeAw
sjD4DNxBzNnvvGuT99zjCDjpUfMZMHOjeEafMJm7MMvGzEwD5H9CrUxrsdlVtn+qW/i7/Q/8s+ol
gHO94w7Wt/BNX5GipFuScaK3Fo9QGpvvvtOMJ5vnCRNiD6ODr3nn3rIE/3sCp2D41WfCC+d8o8H6
Es2zsu36r65HjcGgsyE6xrqjowcFFX50QAFPfN4o2boEeZjvTtvWr4qTlhB+bnrjrgLX3RddfrHb
puctMPudVwe4QEiTfsA1uE2ZOc4h2pQmKmCdqNmrs/7ugh15ykHbPIwyrT7nMp7eYCtOve6HCDX3
0ZEFqQOpfRqHiJEgeYxWTmJUp0EbRv4zlfXpJXA4EDFXG9UO475VzoqgjtU0vLYikm/lZAPdsynr
BVnUXuoeKH00BaxWRy/a6m6u75QEsWCj6EQPVj0WRus/TVCBnmsAIk5X30w8GoiapsfGDiZwi/pV
82N93xieBaQ/BisrlX/s3WH80DEl6n3NVwnrs0kH8JxXVBYsZq+GHXvbnGjFU1yHDpNBPjhyrvne
hqX9KTo8rFlTGZ/ByBogqVGmaIn8UJBPzEn7PkR08FWnuhtFen3vg7DYejiS77WNHKFkIv5gG1Hw
1HnGeUqk++aCXaBMZ7f7JonqZ8/Gs1/Goj40A1gouwONw3SLDmE885go4g5WUXwMAHQOwRzRWTdm
8QHpCZVGPH0VXmVu6RYFJ/gqZEOZnbgb9pg/JLSNX0SM0ar2ri4OyBnxb2xVMbbfXY1J4STK8hQE
cHvcKvxV9W7z05M2wWKN/ZU6FhgyrUA4FLjMf5qgPkQB8GGCtR5SoZynUJ8a5h2ds24sjC2xNgxP
Qx+/llW4TduoeittViDJ/FInxoOSA7YkOjpWNOJj6xK4Wr3PyhL1saia3zP/JPqha451TOWYMNcZ
/B+W2736aZV+ZPHERNyAJTw7cWqRXcIaPWLRxsFbXMcMPDz9ieQ6w2KunuxOp6enhWcmFvVTK+Uz
H3MRr90cwrQ7PRmG9dNQeXJgIULnbBjxm/rBSEJATGA9eVJIaTOnQYv0QeO2AdRWq0OiMvnQddq3
ts8lScj5CdsHte3STO8sKaKTcGcRWDC8j71xNbN0OFNmIKKSisnOdqHl1NbkHqZZWIGV9Tl0xbmZ
hE2tciR1UZnAEljM4cGMrJuY2lca19peGjHw7rlSEYFDHnLyguJWXUPixa+AErkflzcrNarqmsCb
eSmrPesz9xjMBW9BGe6RANJmpbF8PpF3369tmGP7JO4RXQY/AZmmz05WCzyatQM1zxefTKgw3l5l
iJpbMrOkIe3fpd3kT3lQvac5IkCQ0HwWrTgPHT4vqeLwpoIP7jgPcYAzbgvSah6cpvMupdWmq6iL
3CePldxnziwNJyx+fT8gBCUfNZrLShWUzi39hAJ+WrV6ruFmc1MUO6jURssGheDPKbfBcHZy6sUg
3aoHMKzGrs6dm9VM/nUcMAfjwBWnabSLTexZ6Sp1tOxCCuYOXRkKgLmZNDaD8ZQkZxQC3T2qZHcf
1QjRqX6DM90cE0pSZ23AFNB0JXm+MZElVNTozfUnpg8MODxIA1ZgQ7JOxxzE5fyHdcWQHSIroKKe
5+ax6NzgaCcmmlssdKwBm/e0LVcISACxNnqEZTZ9Y0oyfc07eaSNyw7O5ukLkPrbsjNfcpVtHmFS
gQsY0CzLrAlurRlbh8YOtTVtHOvdGd1jNCXiO35rkjrEuHGU0mD168NBrqlGgQ0YADOJvunvVNzV
2o0Yv4O88k4QzdIj0cK/XLJrVgWLKHBExLYaPI6wJrevZprlr+oSdFa+xuBrPuY2dZVdPKNGJB6B
wKDnDqYfSvW8iUefKoEe2RcFz2tGtDEyGkN1rMpfBiaim4fq4NCVc01VXZfZI++3WJuYMCAyqfjE
AiY+AQo/GU4dXEQBQSiLC5jBhtPd+9S+VXWgdrXu72IdAe9D7DfmpTCGRxVk4c/A/7D0Rrx3ibph
PHPGRxwLru+1Fy8JrUuEAuoxbCIf3atTPdFhwajYkedGOUrtpsIg3a5wnJXOP/REbQ4Cu9bG5t6O
nYTSvnZtWeZ8Isy31wKD7q6QWf+pmfdZ8Ye8LZkR8yCRJhPPyJin7jvzbqLnLCYgBknL763ZzMna
zS3uwvAuJM/GWDi7shUJwCSbGiFBhpesG+RB0XjYCGjudzvQmdKFSffNdsSjB+uaQiAhacFSvWlG
0jlKl5afbp9tWm7fC639mWp+cbcMsh5dB8O3GY4tY/XUfMoU6JLpfTLZj3dDkzabiQLIpzaFG9aK
KOf8sLsgcit3dtn42OpLKnsGFEB6ST7hd3Hzze0cDei7yc1mz7tBGzO8DnbzKAOiT9ze9c+oNoJz
RGH+vBzq5HDukJ9cxxBKWKesv5IBoCyJzSsrIpi8HCrJND44Ek36bC01n8AvxK7xg2bXt8FX0LMM
Rpk8psmDjXdjM/VDgGEhvjGJbc46vpHfmySK+d8uJ4sDELpkqzlFQEcnaSV986rYa66gYiPC6dOj
ujBhCIQ2FiNnCRi24vHeMzydCh9nHWQFcKaVubPNxn42abRfC5pzeucy2HuFNUNE8mqDwx1ma1W3
pwTVJaXfzFyLvJRvXplUK60n5dGW3pM1P7+XTWNECSVA6Ierwq7OAYlVk2E8/6nRzX2LxoGpuQsx
CO51iB5XMITPJkbOw3K0bFzgKI/aALq8r0kwnMo+uDu66d/H4VfcWv1z0mveQfDFowVuXOLQdF4q
XzZMUw3K1nGjfXoD1AY5+vFNWSwhfJgrqzFyho2madYla/W/9/r5HIWJZoUIAs0RPb4T83O5zR33
dTlKTMcgNRVLUNlpT0VhTj/GHEhRYdm/6pI+R1tjmNb1m1/aYi8oodHeNuXBdFt58Mc6w1+67M4n
FVkdPsr8nTlXpNt6LB90aBOb5RCQ9eeIb+FZ2OLNpLn/nqUacSemG19s03JYnI2krwv/OCO08MyP
ZnUK0Uw9DG1abce28C+mjLbLI8CbnwMoAOJVE0/fUdgAL56Ik5rqSluVrAFfNB25sE0L8M2lP41Q
MNE+e7v5RjTOg6714l4YiU0cK2kcGki9t7JAKxU7Iti0uVa9VWUHnAae3YORNSWEG7qjXZuZ18JA
Ix4L/TkzAYtn4PO3qekC9glC1NgW5AtiuVl0BzOHJ3SCz//ai+F+/T6H4alhilZ0m6x1xXXZlDaZ
CQHTZxb3nMMFDBBo4AFVumqOc4Bd3BrG8JahC4Tyb3agxt3+za3EmXxM4gOKr8q2fmS2iF8Cu3D2
A932jZCob3sLDiJt+de6w7GcGeSKImW99ShcnrCyOxc5g1DnoyJmxehYmLbTpkRsTKILTcCDpzF/
k02FnNhlpX1sIBZVLd+cgNDJXWaM/bPmBO5TGWyXg95J++dK85GKlXJgBcALChqTx8mEhdnSEKw3
cIs8vijd35vMmVNBqrCHOKvs3WTiSG/qqdqymJEfVWefRd5ozyqv6+vofPEHpEDXjFmSIJCJMoG2
wbZlWDgc5h9ri1Lr4/KwkwNMyGVveQwue8tmbB4NB2x7hcUKXrFefhT4A5dFOg+9YvPnPOwCSHHm
+K2fz1t0fJmcCBxiDFprN9axImo61QaedjWdT1XQ5u9w38dt9E7n/5dn1c1P3foZtQVRLaWPfKkP
ZkWEDjPO8FdyRJvbVBj8u3mz7Hlgkn7vUWfc8HWS9F5j51B6NchwW/y99+dcaeI+yMIXf87/Nlm7
n5c9LM8x5UEomLKw938uLuf/vCycfyrISPnyAswjfy4AWYnWRsAatKnr4aTmFAVuV+3uA5a9GdYE
BbHyX/3Oye+pvUVNTlAGNQRs06lHYzGagee2C2w+rvfCMMatafvpC1NRDCuVJX94/U/K1t6XDcUH
ck7wyGeqtjWs7auqWjC4EOZ9yoxf9GaJfac+cHGF+Kkyco/QQ+DbaQLxVTkK0EGUfDNZTq6bzJ0O
tA3mwN2JDiO6rtOyGaBm/N4rG1bbvy/w163x2VNUcu0Ly93iYCZFfSUGoL4q2foXSducGmN9bfKO
VXHRy+PUJOUWSwkgBsj7xNR5K9bawTdXTQe69Huvscz3qEkrOAJ40/2WQ5M03ZXBZHxQZf7oDO0X
sYUtHRNce2nXg2NoAsZgDFwPQP3SrdMO/sXo8w8dLd598MrqGWj3o1TKvSc9PX0vLx5byqNHRdbh
740f4cPix11MDd34PgRGetJ7LT2NUaNtNfqDy6llIxn48D/xCh+p/LoQJp31VpiH9l8bFdVwPyKE
yQewiQQRGcgbgmY09xSh4ZX3lQk4GBfS37uqaLNjT4zFcdmbY2Aq3FSrsaUkvXQXu0p+0+yivhVm
kb9Ydn9IkyE7FYR9bkdSM+duEx117eBZCTSIpB8/hgHTUu+0MzrPV7ue/KltiHTiouX1/MAJ/rln
JdcEFt6NWNdvZu5l52puved5BcIF4N6mE8n4QsQnfL/qnSSwY03AQEVCHxGdNfGeGQ5tVts/sizg
vjYSGvh6592y0kL3RxLoj6l8hYMyfWk6GVtAIcRRKvNRzlX6P5shH7/bmJC3y6kQ6XeGtuZVK6fg
wa0pLYIK43/mk/IwU1SsEKlWpX/Iii+uWUocwdXYwsdyTDivpXbwTfcXch8sq76tPU7KN181Hpu7
RHlzDrcCL4lZijKzcfRFlfzMcnEkUSv+s6Pl48E+Rpakx9rONSWl0YkJ6B9nkb4y3M49sWR3WVuk
f+9RpHdPMRWPvakRyIqA9lC2FjwCpZ+kaU3tw7K7bJz55LKnY7041LxuOeUsr6Ntik91qi5p75Yv
jvc8OHV3XzaTDF5aGNwX+obdnaeFeBz6giVjDyjTCiEch2Pm35oaF1bodPr3xl0PmWV9b00CQ8u/
YCK4b70mi0OhzRXzYHTf6sBoiGum8TzMh6BlwenQbjqAdbZYUPFGQdIKmAXREInROZwXI9z/+Q9T
1H8BEf7r8P9LPoJhWf/mGPx/+AivWdj8/PG/Xpq/mp/1vyMSlp/7jUjQbPsfitnugjrA5PGHkiAc
4x8W7m+F6NQgDGX20f5NSXDEP0xpOURuGrABcKrWeTvTE4T7D2UaElO+MLDmO4bzv/8Jb/jb2fb7
U/sDvfh3pxs4hP8wulmgB4ShKxJMDQcbsmvMHs1/9yCLqMpEH8ufpZmfF4PUwOxjVQST2i7a096i
Z85QqLbLVd3VxO+rRpWZr8vVJIn/vvo//ezyq5YX/08/K9RfoU9Nwe+K8rhsXArZBYSjfx4DRqap
MW/+61zkT8U/X6ih+KNl9VukuCgVl01C1s/pz2FopQjb4p0qFVXvIqFPQjcd3zSH5Zjp674PnO2i
zTWc5kcMc4rGw/QgAgK4HRoQKFfHb5IZWNYI9d75w0aSF8i8QncmC8vY7IsY4fEve3ahvGPm+Ta8
5PnKchx7jENdR6sVad3aQvHABMmMEIYxoB+HROBmFJYrjstxYLdXcK/6VwEqbzdGVgYbgJI09sL8
FHiD85joBYvw/7ywHC4bmyiwU0wOMvbKebfYKb+n3zy/njILNaVgiNZLO5nisXuJ6qrb+IXnEjzD
HlIWOIAop1Y47nlU129KLwlAoulKhZVs7GF+6HbzBkoUG6dkWVLAfmma3m9JY0r/L2Xn1d020oTp
X4RzkMMtxUxRlCgrWDc44zDIOePX79NNjyhrZj/v3uCgqhuQbJFAd9UbkIAvq8DbGG17pwXtfBeU
ivmoFRELyt4P1uDaLTq85XAMyuapyjDEUkPV6s9JEjf7kVWvbTVnWfbk38GaPIIII3PyIL4rCy+K
g50MbTS1zv/rInmj1Oq3QH+K3TAaRbWwom6iKJ98PMhcqTu0+t4HZK43y6dff3NwLFPcb01tSE+1
EYWPvq9YNP1QPMRbI3wcmwmO+9AANdWHdlMlrXHQNB0/HBwGtq5WRfjNxfaKNV1x1mk0wrZLwpck
RWNpGL3+UAp10EKn2BYPTfwszxBl/XXWDJhfy9z1DLyQvo3TkKJQCj8YlypeC5hjhLi0Ew85bsYB
nuSg3rBa7Gdc55RmgAA4Jvl2rnu82UfVPZdNX18WBuE4rPCry96kGlFoUsTGNsy/hVdkLn2st9dF
Z9KrL9k3sLhGNYIPvXDy1nkPT2FxByQKurw4VKhnUQ6py7UcQDiCt7YcVsIWrf2q/M7C8AgC/U2P
M9bLcpEgQtTbKXMWzqzsja54AzrPP+g9xIinfmjmnWbMgmrcooNuJqZ2iPOUEkKbFC2CnnN9SV7G
40b7ZpdZuHUyCw2pEAlaam+xu7GU70pLpTxxfOMOwNaNG0M7fWa1RvelopuFFgYy6gvNKgHQWch1
erM1Xg4QJbmCyvM1E+BjVFT1DEeSqZhy34wmGwUW1tFD4RdAuqc6+44QyHaMuxGV8frOyatNIp4W
8sBTzz9Y4jkiw0w+TK4xf8CTP9Mrps0Q37a9JkQA0SbldSM8zdVbG5eUH2E0P5ro27xkrjdQqPXj
22KusyOqC7+m9vl8G5tZ8fLhVfgfPGqo0p/eLp7qYRln2SYtQV5Yqnj7fHi7OFoWdbCK3Z+JHaW7
yBOywvQTy70ixIjbhPLTQp5+jj9P/RD/6/Tztc00g79pR3NlGrP61FXBuWInesqiKH4qaKhkdP59
FLBWqfgzy4NmzybPsAzAfdpe8pleiC6rmIK7H9wQBeMNOe962fsV17ylz4Bt5BV//hlVXh8xZs8f
J7dO6PiDS4londxixxND3WnLvxAL3OOrFDyjf4tPsetnWG275V89tYog+avJigaWd+Fu7TRpnhUl
22UgKGkXP47BnN8rdmuds7A7BpPTvU4Wq/DZts2V5rTda96jDJhRxT4hBQxsN6Coq9Uo9Xr1FL71
fjPdZKoqzFfd6TFLqntH5Bt3DFdqhvlFFVn5C6pANzLfebGzntpYxy6FDaPWnjAOc179KVe2PaiX
lUwHPVqgcRk9Ae5rD62JxxNmu9GbgQ/CHz597u8kfmpNjmPwxDOpVbHC4aP4+6dvjg1cglU7+hFr
CVqzN7y6YjWZ30x1tuFw66wZSt84dzPV8aCY3tTUs2+UoG1u5wZIVhgoLxNf2LU2FPESjgLaUTjH
3KJB+utM5mhl3Sf5jMvK73k5d0QMk6aRuPY6HNuISqF1DaTq37eTObWJoXR1Dw4g/dXYdcOtisP0
bVK7QL6KOXhtcep1xJfb8q17Wpvqi5yqh+avqf2sf5haOKnzo1CM+7jMtBfbn2ihlFqI7QCl9nCh
mMpc5vcuFn98JSGjm2gsijM1NWHzBugjX85+H/08DzuE9ZgUXPH7vMJttL1es39yxZZKmeaPB6/U
drFh17tP+evcxC/R2BSX2lZx246Zv42SaYKF8B+3kzmryE/6kI5beam8scx/vizz1LNCk3UJc3Tt
z+n0hZdnfIMOCwKYE7CjqBX72rI9zgkeNXjIoWaHfRV4pAiOLcZkZySXcZmy8icEXXFPDlX96T2S
e9ooqp70PotPmtzhMlNGOm+q68z/p+tm8RPe73L9eahuXn76+9j154mxa/T+m1l56uwSXGnp7YO0
RRLLpEWmI8DsIHwoc/LsekjkQJCiS41w/GXef00OR8yD/vc32XF+f42wdzIM02V/YsPWFZue37/I
YwiAPqwN5UcUq4/tXLsPrgOPrUl8oJjiG82S4DuVbPeBpU8E0uqfPGpk35v3PIylAUMZfZLzRyfy
PsyXeSNwvqPlGtXe2YPxCihN9Kn994/Z5Uzk1LlBQjKyzYUXNpDw5GdMDsuD/LTJMzmRtyOwC1k3
kMnLzV2MQXCSQRMZkL75CK4Wnc/eyw+yCZUVBooJqhEtZajmbvrQavElKsSy2fCDchGNWXHA3ZvC
HTDiycJOsW1Ogz7g1Rcl2XcKLzexb49vEM0QjHifYVOhtPB+FIw9A6hLq9kssq5xafxhNWD9LnZn
ir+i2OzqqDagTUQT5ve/YtlNFCcUw/2hBHCilIWlVTqaKewiCw2ena58kUGSbAfkJL+UkV08RtNf
feYcfERfjxcC6XsIh4dfGJmPy6gn2ideAAyZ9401VzoYuDTYNqWq31rizBA5eSZz19GihEB7nSfP
hmiAOTZHtzjbsgcxkS5rqxoo3Bz8OsiBovPwl3nPySkzL9kbOVBa6Qg7WFyniaS8jZwtJ3oJ6MT/
/U2x//1NcdgcIpHimRaqNv/SrbF6wIdjaPygPY/cq9AdkeIj8mA3EZ9UedoKfINdBiujjZr9NVXl
/GHSqDdWc2SZdxIbk6AugqADILCpg5YuDjIfxSayK5NQV/l9QI6O2AyDUopWF45lMUdOCpQaJeRI
z14BlGo75Gd+iVAY4kzkC9Oetpe5SWwmJ7NLDrI3P9NDv3ecCHRyaTwZyeTei7FKKDK9jzUiMs2B
0mg6rQpdqXYIQ8QHeRYP068zaq+/zq6j1zOqmDg0Qy7e/O+/jSb1w/hBCI8KtUfxBXDRoDRtC3QN
5SDzk5ZUiANeCpOr/pG0uJKZK6f01jWSJ7BSKvjKY7+T0SXlaEDx6rzDDx4VMKxWZSxmy/E4iab9
4NQ7Gg4ojmSh1W8mr/hwGzkg50a2bsINBVTplyC642JWvlp6fi7KWigw3cJxo9SP9P09GMrqbfAx
XkzbXH1EnGLEEhI4YIU+3k6Pcpys7dA4Jrw0VxQd60dQGQB2oe69iTuGiaOKO5o+RCoXVfaNqWDq
2A5V9t0ExlaNlL2jPvNRTneGvZba/r2cAWZxuEvjOF608jMrPp6j2am3OB7xmR0qUCCWQdtfAnPk
yHVioXfp0gjQRc5hUzx4I2gz8GWPZuWFj/rQ6cvIc5u1zL3PaEfAXtqIMrjYP1ozUs+67wsNX0KZ
i1KHVpzH2o/OGzvO4D3O2ak9yIkyp8BQBTcWNw9y4HqvTG5cc50CbaMgEleFq6p187suGNkPizNH
z4o7sBvWQatQMf49L2fIQXGlnHq9yBJX1uLK99vKGTIvp+kYZsvbytSny3+/beP9SUzP/dfT3tJR
b7Us17ZQgLWMT097QEFqPCW5/z2Z8qWGiCBC02geHZByyg625mYHGVaWgHXVQDaLmT0hTvYMf5oY
u0je3Fymy0kY9f660XW6vKUM5S3d0jqlupGtoxit28g00HFv/bS7Kw8yMw+IRScy7ZSxvw4GnExT
Xur4xoor5DhV227hOGmymbVowtpKDP+6i0YVCfmRzFoVwaqs3Q7XU4G+1eKCTr88lYdGSf1DFqxk
oA5mDaX1ffJ12iRGQtX1Dkq6isqS28nU5dTHSmfdOga2JE1aHIEoTOuSNfvCofZ2lDl5wFULKzl5
6g4Ozaep3uF0Hf7KXSeGXvvrDjLnlZa3/8Pjzvy0+XdUy0PYT+7/eUIZn6XzaCzGlle2yjcQkauW
2gXurrVbQZXC9FS+I67vErf3xjv3TSaivGSqfKdMmVEtIXb/mi9z8so5mse7/jtPEnFXgeC83Ov3
+19+aBQ7f4NwvpN6FJkQpegdGH3w+y5rBrFwYAt+zQRultyX8S1y8jRueBwkAsnowRKlF4rFLFJf
1mM+2/HBrvCLlKMjThqP4gLT5zkgU1RcuQBMf9o0aNWJhQ7E5w74pAtsX4SCQLmkHVfQGiMM/X9G
ZeX9Oior73JUFZM/Xaslav5UZEO2m8vxb3/SoRMKuog8KEH/Yy4TbScjOYgzRr+L9frvTGvy+1TV
5+Xo6YZwviwQlYkN3ODFyjHum+QGZrF1AjPaHfD6Llf4agdvjaMg9xoar/MMmyioig1aaSGS+vB+
+8oIgfniQBPAfZGpMRoLFrI4xg8WIgB1N+grr+1yEPR4b1pa4Z0qE0NJR5yVCLQvqKaku+vAiFX2
sULOUk675uVNujbvPwxQK4QICm43vYtgqx36uqK6kbCai8viHhPP75K2CL0qXzvA3jZY8GHe2hUn
G9TJGcb4nzYvvyspmw5VMdU0VdPSYB6xhflUA+vQta1V/CK/jTWVfpx8R5zKbVRYjqzTHgor88sb
pzX/NvpQCKSq/SNl22YLlh1ytgjloS+/2PmMFqTI6BGfG9Nx/LUMgQ1bxyC2HmTU+Xn/2Ef+3wnS
yge9V0rUpEr0YEUla5qUVTEMykFGl1pV6iJAF/bwS6/zDFnFAhSxqjxrqaR7uQjL6MxCFUF1TK67
it9Db/KyZeuUa9pe1tFIi0dZ3JeHMsmgddTlnYx8mKMrYFr26tINiGv7Or/QJuOmZ4G6N2PcYeRZ
Zo/ulwoE5yDqNDJvTkBPvdZ3v7Ru+TlvDCrLoTiiva6pgf+nlZz1u3Kp+Jvajonfje25pmFS3/x9
K4MrStNOjV18a6bBRfbEr3dt1t3hWgeLdRTIYBwHx6M8A17c7Oy6uWM/11h7OVmE2eCj1uFB/UMa
++gVUbYt0cHdt8qQHZ14tlcOoO1HXhbeoo6i7C8nGw+JRNrUqbtw+kT/4UzYFOeqdadTEzxSxM+p
cLkTfSVWJNWsuu7CTqf8Psekw3OgYmS+vgh7PYl+6nQ2l/mEOfUsXj3Xgx1Gza0rDtdcD1lJ1RDh
dXQP8irLu/Zc9Kj++vUW2wIgIHFYLBEUtXYWJtgvre3e+roHoS0FIRW3/oFHYPJcOicEoJNbfpXk
Vp7JgzvX6MzEfXsomlTbylzt4Qyj64GKUYJsy6vVF8Ar/ua60ZZ782soN9Zy302T6jJXpuQMWykh
/vftrsEY4nA9zH05HbI022ZZq28NI4CRfx29xE5Iw8pG2NqKB/M02wP28xmkSBHJVMtb5wCt8Sgj
njG/8n2hRutJAOWvOTmFHs6b1iGbNlDjrb/FhpqvBtxpdkYupKNwPvuKdhgCDXY0HfATzl80aGAy
X6C0tpvCOF5RmQu/ooRHLcrWvJOZ5faDZrZPtsgjaUq30hv9TY7iIU2kKZyHhV+N2nTox8F+zLFC
eWqLtSw8mY0mA1k/MkM3FCMySMW0oP8wLYjW2CqFf9DZNaTe+cfNEURfA0qfjYUHKwfb/tSIHo0h
L718Nr5lUM53jqm6t/KguHO8rqa0XVxzGGFNPTwlXC9kMk9T9ZZvnvV+lUx/CuV8SwWRmWb8k5yq
fUQjedrHvUdhVBwmS72B7j/eXVMo8KuLSdBvKyBCl2mhYSdrW8W3XOaMARaRVXnVWvVcQIFjk+00
gWyqbEVd2UZJR1eEeLrViPW4IdsOwnjK6QcWJU4tIuxcSztBFDnKKEH3/EtgXS6Umczut34cO/fI
6n8HPZ4fMpuiMxIw/kK2wBDSaR4+5XCZYjHy+7xrTrHoXF96bZ+u6wx3OiA5AZRXCb52SZY8N3BN
Vpoe8kqZAv9oz2q/hPyofkXJaadqnf3j96mJw9vHFFOtCkOXaByHjQvtmc5LH9654lCplHNVVfjO
pOGdbVUZLsBiQMbQpO7YBpo7pdZTcIpijtdb4V2tJO2NgT7Q6sN1laI7mxQWzy1aGunJmNu32fHU
59hmmWZmFMdkWJeDiTFRmK9k2KBEsgKR6W8uk8HdAbbs64MMA6V6RS2sO9lBrT2HcFdcbLU6H91B
0zKsx8mqomNp44kpetoyRW/uwP42OjlA/m+DxDxfFCDkhkzDV3lRakIGX2zePm3L5KheUVD6NKD4
KPmMWuTuoQPz9GmhjO4rgI/hCBw/xrGIbmRzQH2sOQRZ2dAw5GwuEvTfSw+Vjn9S8kxOkzNkKA9q
6zRYwWvNhq47dJsA/QDdd4xVgariq10UiMXNExQwDAaevekUgrJ9VX0LEXGsmm5kqHuZuXRsVKNl
iEkAsj6af47r+Kvf2H8laKUhoe6Pey8ssqc2TA81MrxvMh+JPNT+/8w71NT3kYKVjWyHjraXrGQo
e6KyGyoHrm3Ta66DFVbO6k5pVOPoq2Gx5uWn0vQmvB689xDaMjZrYNeAFDIloPaBh5c4rSs9Ps7R
Dr6fcYy9uFoFowntHEDvcWQbvgiGofpK4WC+iRBaOfRUJp/KzufLHqEbkijmBqR4i+2lWn6tdPMY
8WZ/dM3Qu1w+i2mfLs86BXoieZZK5sqK4tuocpUP8AcDC6sF9q6gGAVMgpWAdmpmjb8DkeSMAZMG
29wFycnpnqLRh6fCrpzNAc3GJaI79Upym2QOeS06GM6T14Gl/zAtt15xEMIgMiwV78GczjPFveJG
83JlmehGtLawAX1UvQpqwXSuBPbB7+3TH/aTlqgYfHxD6GzhgUjZKorcSGHJ+vLHZnKmIAWR9+Ub
iLf+JmP9dVD7CEy6EWmCBSzPbR91j94pVTRebTClcugyQQ5dDrVVbmIM0hY0P6tNn+XppRBdihC0
Km4MQisan9xyUyCKeNGKtvvi12jcZ8WDx1dV4hcknkGedU33VDtdBFECxIPMX6EQwz+DMi8xEddp
njo8xXNzLrAWnPMkekricQUWfH5FdYjvFNQYSlw1eiQDHq4eNd47dKkv05TZ6Y/ZqOg3csHD6kJd
+5aGKZxoXMicPMiV0KeOxnXyp+XUp/B6Z95TEep2/9xZ3lQf+9vWiN0TFBgc/uhLZtHwoCnJ8GLW
VrUyscm6BZzp3SrQ61eKEmevjVEL1uT0FxoqCiJ8QRucfd6lC61sq5NpsfYddHXPW3t6NVDs2DZT
Tb9AhHKaDpTpttSwJSx8WBlUSLL762cZNfQnmHDq/vJhNmzkAIyMPa6cIg+tIPWFdvEEg1JFXJNI
Hq5z5T0vXxrFKi73iwtc3psZJiWb1ORMJRo/0AbPlNKz4rM86BmGkRlCCjLyB81FhedVBvKa0PH1
HXQRPLXENf91nzFP1D8ssSyBGvz0BUKnjqoMICM8Xv61a0nGpMn8sCjf4Jxne+py4TE1veA4NlOG
pKaHO1qDhNxSJv9rWA60pfW1aUz0YcRGs/VOnR30Zxkkdd0sdd8NNzJURiiZqj+eL5vcJFF/VugF
3ALRt7aThuOSP47WgBJfFyyNqsRposbZpoq7F1SIxlURhQB45hlqKfJjDvVD48XNzXgvc7YoF8ST
Qi/Or1CQJponE2tMfwbbNPQlT8CiQJgMgT3zwUXNTv5SmU7lQU0gr8vdsl904QON7Bu7CIZHOaM2
Uxo4eVrsZFg5trsfRKFHhpqBiUyVRMMGU0Dw3ThytKyW7uxyompYtdQZtVAdVkGnYJPndrm9lEON
or556PpuJw/j7yAIwm0xgZsPxlE7h2CHlzPFnXOQTP1yFGexyBW+qx8VuWx3Es3jHRnRSk/DeyvU
m5MhDk1Ff0nm2fTdy2iOUA8NY+/gQhe8n5X+q3x0NAWEkr5ETkwDpn3o2tjehbn/AIWvOUrIWqsL
y2Gv9mlW8kiXByXzH5LEaY4yus6QkDd51fs95IwoGKeFwTd+cX0uyoedjqrpsfV/fErL0Ol19J76
y9j1kSmfj3LM735cH5byrDKPfePW9p14WZVunNzCiwv37BsBw8TWcFS1ArAMdFLqfagXjKqF5EFo
9gsoQMVfVdbee6np/2233/p8skFBoL9QgCD80bTaG1pL+dcgsYObnIbHvtTZUOuK4RwnPXaOsdM6
x8hqil2uJQ9ukhszCtLk5EDuPtoha8BeRRBlYY8Y3uU9Ql7X0tyYp2sYRkc+BQ8uhJPv7ydpgAyJ
yMT/nIghxMFPGD8mB7yO3KMSNhj+DlhBLTpLqdmKkPQ0EJzLqvXLdT440UMUY85XosmwCLsWT5vG
tDCPVCG8y8UBT5/6IZ5OKUIuFZC12+vzz+F/Y816L7u5PPr6BtVbV1k5GjBLVBbTL8x/lRoXXWRD
CIXWfbZMr9k7ammsqpoekiP0pIUKBkJv0bLFq+iYIfdxZ/smSsSVo0N+LHjpup51KNm5HmpxkOH1
UFfqZjDScHdNdXaCnt9UR/OzBs9xQ8F7RfEtvMOz3UQbzzDucSay2VLNOJk7uFIuCjfu12FlwwEW
w6aYGCHozM4joJFZCfpd6i2M3vA2cVrPe1Q/QccmrbbutJoPj2maN43lOy+VY30fZyv/WSbIC3qC
H4Pt71ZBR/lbgsDmQu8afzlRFF+4fVE/FgoWYzgNPaQNFIEi7qKV2iXJWg4aUeucfAUJIzEoU4GW
K4uWguROhoqaDugHWmzwh6QtqdOkT2lspMcZKbRlaYHHRalKzVZRRjsEBbrsoOL/zDJNnMqkPCRi
+HKm6rgalTnNl+scGfK4tbG/GpV9gkScg8YDwq5hFL+Oxeid/CqDIi3OKkjWN2pSYiUpwiEpxq1f
BwqqbejEYhfKY0XIW+g6nbPReUFrzz8EI0QHVOIxojXj+XnO0ezpLD0+y0OgPHV+5d9L6aXWyseD
NtVv13EDqW40mUd9KXO62vzlFmPMQsEBYLZJYZlMQ1D+1VqZvfRsvbiNBtW5Q5sZP16Br/yPGWWg
amsoGa8G27NzQP0TGSL9SUaxFXyIxBgrDVrOYmah4fLyHomxybaTnxlF3ENadDEqN9PN5ftWpRT9
Ryqhl+W6BB7nTX+AM7fmS4pzd6spz5bb3NT13H/xob6cVS3foWilPJu5Nd5WRopXrpgVl4Oziauw
XMlRLDtghzcl6OISCIG8tV6k6b3Wwq0WS395gHlVbGofswwZ4iOOjiSKOosGzvztOOvnLnPmlL9M
lK56m1avVCWUB/qld8j2Qv71m5MlK3A1LH524S3Fe7H4uyRT9HE2vU4r1Q9iXmG2wt5MqOWUBnwl
b1aGUxzuZOaavk4NNSu7lwNppo1iqupAkutLuBHbqMC6jxp5swBdmv5sAJdphf/Twf+ZDkHbPlkp
zKJB62YE8zXt4CjQam9YJCqIZQPyMdJo79lz/6QGDuLpgfshb45GfCzm4lsWZMaZlw8+dYb3RVZa
CtfHX3oozzLCJOVV633/UpfRKYIiU18VeznYB623pBGXbmQYGXa7iSMHMQpxN3uqp72jK87Ccv0G
llYB4xDG33L2a+tWNems1I5mLwa/Db/x3XvotSR4Mg1eYKWOAYEaFRXmz3S42E1voAFHPxz4cwse
wd2jP0MM78JpwizL7s/pjISWnBLjWQZGTX2Dc81fpA8Br+lZ/4cauPkfi0k8KR1s4Ew+Poa0tvyw
G0PKJw80DMTfIgTE7L7q7jVDac5Ji6J52aB/DmqpPcsc0rYaD/2028hQDsyG8/mqEZnDqfBa5dGy
4ZahA4PBPe7f3fUEbEX2YKiBvqIaBSTAMdrmIA9+ZlXrwlL/mhWlOeSBM2KV6+jNQRUHOUWGZt5y
nTy9XvzhGnmfcaq//mH3KsEdxQfwh+7wHoL9Aw4aZOq//r+aGlHmITOGr3qfo6AVaPHCEOsJTRzk
WYno8byI1PaMzn0MQY0BuNjOcagsBugDNBts2VGjFckuidxjphvObdI7bIGKgM2orZ0+nSExpl9y
4/vZ//+8Qa/XrYW3k+xTWgCC4Q1TWJN9Shkig5wcdNHFlGFijvGHUI5eJ1+vhXiKcMbvk69h0NT8
oFTxb9RRc27doihO7pRsM4HukAfq9QYS6oaxoQAbPqazl59sBz96Xa2+oaGAhiFIqAd4Gvq2TNhE
hq6ZsC8wDKQQe/tH4i9wR6t/2EmnLCBsxvtS45EMjxNL+jHNX4OJRz6GbtpGhvnofFEwnX7IdZpx
oPPuDM/IXqO0aLahUEG9hPE8L2zkVI9D3E/PRv4zxlX2dUhxxjRMV3yyuTVMg2hZuCpSRmJ0MhWh
HFI/RZE6sp3gN5A3U7MoWMvf4BKa3pfC7fMHjN6qc9Nbd1kQWivLQhyyA1i3hGlt0dIo/fsoFhjZ
pIq+8eX4GrmF8WioMRoiEZIAjRXXb67zTWnRrv90od9pL//7869Lq92Pn38Dm0jdAQtiYcdrup/N
FWeDp6bi2dmzjULa/Iz3mrluwtieMMBadn3nw6Y2/EPYVw9hEJgbGck8nTVHKK8yKmPYNFTegYFt
h8HMdpONoW8emkWGrmmHF5Q/Nzujt8ZzVdnlfWEjAV6n01mm8mLs1z3KL0sZygFT9x7tugMwKC5y
IOfcNuH8JCN5wBishNxFVaUH8osaHLwlZ24chO/8GTcqoJIsMsObWm1TxM8S82WMQCW42fQEki7Y
VbET34RIo7UCDjXf6KbjYjHKl/jylZdf5agtNqZZHzDf0xcWr6UNAvXNyRSMbXkoE+zW0TxMPwyE
Yoq8whFXyHl5iRGu4ds3pVfCj+uDjuaUhzBg+35WyxEZ0+h13RvXdb6PpQfgW0xURvUOP8n7T3UA
GV5z2I3NoNhuZabgdXS8lgxaPajossFMDd083MMAUZ7xnHwzefafZNS1p9Qs3KdM97MHNEROtJ2U
Z70L0cJXTfS6rU55hqQUbWxKrc0AOvUMASc/86yOHxr+IGGCO4u0CavCQfgwxRXKP+Sy0tsUbTZt
/LjsD4qPlQJE4f7g4fpcLq6xPLvOccVsGbLtuwspMuu9Nm4vm7iQ4sU+9MsnCaOQwAl5ZoYw+cfC
A2k+YY8Hm775MM/CtRVNu3hmeaCZJy2yLES8WEEZIpQHhMytU26WaNvVFgKpFopvbZ/4x7pHreD3
aXGFF9mFHYecrnlImjo8yUM+1gmWifcyoBpI2ZnK8nOBusoun4cMdXYx14lE88nUKNuK0OPDdHDb
+MgTJz6PjYNrzZDey6i0E+jz1CFlJA9ZSotrhl/F8oL58mCWyMN1pXuTJX14zOvpR+P3xhMyeq6M
pPNErMwfInpul6jJdNw0E//DWA8paknpNVsGpT0j+hqre3nWYsV8OZM5eJgGEgjIuERdWu0dy0Xb
oNDQUrWdTqihynMNWd9NFuMp4NDz3rnVJGSsu/RWR295UymTf9cN2Yzzlxeci6yMlmYetk+5VeGl
gPnCV6S3fsbsJ79bucbHecSUGGfShdkLantToymWBBkiCWl3m1WK+80Om799Gxc83HC9hVlq2VMB
S2yJNL35h2rev5i7rgGiis0jD1Uepgx/QpMmth/mQ9U4T+haqPiT8+odSiE5iZfgXpavRwWmaolP
wf7C5BWjWdT8GlUxPbuMXq+Vo7o1osiCDeR/XS9vJy+AkI4/YF3r0yGvRnAtwhrnEyPA7oDcsxnu
dWQMRe/Zjb3h1tQjZOCibngqax9TAc8enhBfWnSAXVEAO5lmVL7MbjTvR6cQHVlCKoUI5QbGxEOS
EE+fjnZ2Wx3nViteLKtA2K5KN53VeivkAe0t3J9qY6Hc+tTN1lluBKdWKBUAeH6MB8vaNoGKf18b
O09Kb5wjqFLbwArNrTFWe7Up8q+WAjQ/Ypl7NI1cP4Sebq2wOe6fs8Z+llXu96lZk/+a6vS+dpnq
euNLMZQKQkW6c0R5y5yXWgp3Ki66Q4s6L+WbKXCPOi3Yo9EO7jc9m882X8pvqlH9dMLR/orOEpIE
+Da+wFqDEmnb/dPoQMLIPL17TON8QhqIIoWqtP3KrULzlOdKvwYYjA1dXaqbsTPbW3sw0SJSRm/v
uU62N5Ri3DnDoB7cqiq2kw0ZEE+zaNONpXNXxhYy5O403+vAgmkBDt05R78IOyy3/dLUOnt5PR+e
eXChzomP8ytuNBhHlIPy5szzK/+S+jsLgKMzV85Pa8jWZleE+4CmzbYa+Of0Zp6epmKqHvKy+oYr
nfZVC5Cwwkuq2icYnLxo6bCQeQx/nU0Ntm09Bo76NQysbZi64ZehO418uXezN8XbEqo0TKkG1Z6m
T76bVbcIq6T7OVVusOjsrnyK/DRY65ZiHNoqRwgssLJVir3lC+LIz4M3dz+VJF53HVIadoGG58Se
5qYwku6cFb6xNjq1PzigWXkgBuW6q3FXabKYx2VoZN8wVVtrZd0ekiLCiBwl3QONf+dykKHNlpw1
iBUu5YCG2Fu9kKdo0HAqJ11OPXG50c44qEcfbiMnu1GLsYxapDtd8ZrlOKj1na9G+r6zcxSiQS1+
AfCIn5hi5j+N8Oswh/P3nBfzDdJa6oOO/TPClKa7NREwuldCl69e5VTfmqC+kdegn/93h6fuU5mh
b9vx0TtYBsxsRcsdILzhSDm6VnktxlgElOOjFJKR+jGGWKXIfN3Nj9fUNU9X8lFGg69Dikij5nKP
/2tO3kT+hLFPXzMDmIAdudYSlH3wpeur5q7N3HtdSOvLlG21e0SsJqw+SblenUGgjNSNHIwtNwNO
RjNAhp4+UY+zN6ajxs1NM/Yr6HV3Rjq3J7tV2sc2jA5S/F/HMWdbaZax6kVVC+p0vOh1r8F50ege
9S74MK2bQFpm3ouRONO2pEyXeQMoXl1Y0kj1QXmQYZZM/P0sK19SPjLufa0I7uNoDzWXeqVMKYP1
ZqgYi19yMza7S2AA1UqOssooD39YoOufcIouhBEXlCetVb6cmqZ+AuBUSISiUp7rT/Q/acasedaW
+2F2NzZ1t4dKOFPNnreBtvkrEmPXSIzJma14rY+/zfz3dXImvtG8s/75Ce/XRYlSbwbsNxd+79NO
waOK9op3qzY9mEnXnoRr1a/DBChqo8QpUgS/DzR2yi5AFopdN1OXXp3vw8SCySBabnzBwV/U/lZG
8mA2kbXhQVHfaFY4JCAQ3e6m99xpE+bazQxuCQ4gUqfOFPn7yIgfpObpVf1UiWjXdMGMm6gQQ5UD
VLfqdZ4F012MEBm2a/o9esAAR7KqXNoJLrtSfjXUYvXA+iFZTJn+rabO+yXS3J9zq4dPtdYP6yn3
tb3mJ9adaRohiOGg2ZXF4K2oRsHeaq2zU2blY1LmmyTDvcv+P6Sdx3LjSLaGnwgR8GZLT4qUKFcq
9QZRFt6bBPD090NSLWo00z09cReFQFpQLALIPOc3uYiPVkdsUBYH8Io8tax2Uw95+YJwU7RUtINd
lN2tkubZipiUDv6+sLnNhVXcBvV60hogo42C5Guutus+gwS7Hafpm6UXOBNhfrgmMu0+d6X+YJBs
/ZH1pFCGAkoI0CB7lxpk0v9DD6KbBcZNmr6FyKNtcIAjqaFn2Yk9cLnOSjX7wrvsJ0QR/5euv3Zt
15xTmMWYUDh1wNaptIjepNZZpIWGlVHkrCFdWF/VUtmEg5X90BBDvvTg06uHmXS2dhDNOzWl2SzD
LGEJPkN+Cal3KLezV9ZxRvsK5jRCZfPmApHzwy44ojZ/HFT8sQkRIMGqNPBBm9hCuUPovwPNvCXM
nHyv4fYueqCwL26JbxiL0uRp7CNt5fPHnNMIN78c6PjJCrMRmUugLGPUhzf+gI1B4RbuiXBjirI5
kgD8jyHKYJBQHoNZWZs1+HQyqhFuhF4Y+0BVMKMeeAeUg0fMHF3sAf7BQtabfjOtcN2l2+xaMlTD
h254gViLdn6CKSOiVUVrvXVLEijeifebV3vyYvIVIqJQvwbIHaxT2w2PyM3Xt6mW+JBfOv27hvII
suw/kBIv8IlNPJBRnn5oMGbkw+rVS1Jkt5md2D9wA/+VK6J+cqqq/G9LX+sTs4BHlacZpq4RTlMt
E7rbv8Jv2wGpUvyyx2fQOt5DbaKH2PHgRS7jYGH/sUrw63rNorhc2Erb3fWiMu4xRkdag/pkStb9
KJBXrd2lUQ7JXm5EZDFqrI9F2WoX7U0Vlffe5OL3oEViE9ZD+ZDWSb0ciHa8Gtl0H0lcrufuS8up
fjd2+c3AR+oFhU9/mQkNg5su+t22jXqjqA3Jmw7F/NDJHxrT0x/ruT4EjL9Ch3L8AwHE2C/uhEro
Xe7oiwShSzFhsyn3+zIuQIJrOEV6ae3t1DHbrVWo+aKyjHjrpPhpAIUsyFW6ef0WTHfE7DLg90cH
fygWSOogjrLsB4U4BoOFm6w/xJ8bZBe7tBkiO7ZePawzd3huTfsskYQSewjLPT3OVQqkgfuwdFIk
JlyBjK+unlynxaVWnTdDqloiARINP5GpXUQ6UmGOWz3Evqt8RVAAV++41s4TZHWe/xqxuPfhkQ9m
TA7nm7sMt7HW+o2P8MNkjMFdh3HtzomG/K6BVrAoAjv/ijlwizC7nW2Vusm/ho792mEEeo6qKXr0
oM3K6tHL3R3iCUj8zIPykd2fqaNIbIZq+xIVOwx6s69eUdo3ZInrpSwOyvgI/+YungWB8tq/dWKr
egpEm94IzehXsj7IgztAddWT0Y6r3EOwT02RWWxbluCs5I+Axz8ernWq04q1id7rQna5NsgiSFGx
hrPkrHLRjKtBz9J7r8q9NcsNlRdl1G+jGGO4ACeifcKy8JCBXLgxuEExH+g6NEIybaMGvQt8ecrW
YxYPDymqa8vSzZvnpC38xYAdzVc1bJJFFo/GNwxCyAGXxa+6bDZj4vvhYsJYyAKLujAQFEV3Nwrw
VSAJ4zvtjy6IHo1+yuPfPWCKvcyYDQ15Ab9L7tU5f1a40cHn+XYv28joXNqMmRT/3iZzcv8+DisL
nJFErl/YA54Z2YBKvXAnEZhwY41DUYaQs2aOdBs4ysYUaQnUlV9k9+ipwZ5lfPAbpuI+9IsIi6Ba
40ExJLeplxoHFWmbTRbrzqNbk8WOkGb5FdtL7n7nZ61V6mLSc+XB1aZi27IYwBgNuaSgYr1Z6en4
WlTBTeSl7alRE2PrEMlbEPgMfgM5zXLT+K2U7WtBcvkF3b9yVbnddGc4eGhNBk4eWEFjKqek4Q1K
KdGs96bdGLUWndS2SteAvpIXQ6Rf0AHofoFy2XSJGX4bkXhlZziGZ4gRPGmqPNwFdW/cO2GCscKo
W98d8QdLZugGaW6IUyRpCvZQips5PylmvoJsABH0dmZq44C+QTEtMNGwzxhyvNalN3zt3RFR7xwH
CXMGYrVYyKmd4j2NqaiO8Jqipdqa0Vfs8oCr8fPYyaI31aeuCcQDZoHtvSiSR33u5RVGusuwLWT5
TZHgHZFPJfyRW6K7JZ/AV1FCRrqCpKZodMg0R8Ty38FWY9evFCSn7mSVkzvRrkZHkVyBcZMmyFeT
C/K2ZtnwZFBTZdVoXfeU2AOSuXUv/sCp7j7m1xEsMH5IElxc0A4sb0ajD74jhw+xP4jMZ3W6vSwM
lOQHD+ovUgWzbLVp12UoTMqi5+HVpSjcaZdW/iyRB/bt36/T7X9799koycOiB8Gveeq/Mbw1MUGR
tivlSXh4HOW+YeCXM/V3qsiSQyNqfwNdsnjyC5Ylpp45P0twgUHLTXztO8Jr3I/JLcsCukdl/lRi
2LsoZ0vS9+6ZiiKVnDqF4Hq49J2ntmY2SeO3Ol7vM6k7nzog9Wl6g6Ch/6tutcPQFckfbdNLhfP8
bCa1jtUwKd2g0OIz3uSswZC8/CODhx2wKJeDeuEkREHBaUzgJvT5SVBaWfTkBPFCn7PzIYJXTwku
W5KZINveS2MyfW6bx4Fycf6LrAyQuX+F0bkQf1B+5tVjG/wDgf6vqw/CN74JnNB5MkjtrpJuTMoX
jH8WQMySLUCx5sZFnbWEtMxp3ZGObOfDpSXHhmwpK0XakImcRpzhMwskqY0/2DscRp59wsR8Kgph
jahHtLa5gyyFNlDX9yzAe/fR0dCKzF0snjSlco5tYvfrBmmNZ6RKgsW8C/qVlUfEGKyfclCmRAxy
4m6jGuz55aAmwVVWDV3j2UkxorLSO10vw5+dEAiINtwlVVAs7REwDOy+b05rT189Da9HuCzWgzom
0GKTyD61samgZo8JSqIm4ckCLrAxJ6EcvND8EvoE1FJANkdCdN4N+NB4gwqpeMrhxPGuFOMvH3hz
a/IDAY8H3qOPn0XiWWtUUt8GEQiPLoPYtlbvg0aJFKiR6qpTPboMiucrzdumy5V8XRFPKi5gix4A
0LY3vWydA+yMvkxt8E1D8/uIBUx8mEocJmSUsfFZyzYDtl3mHIOsEBNeWNXoXWKQyEthqRxNz2Vq
rYQKfhPfPvtr2f9uZpx727XDpiaesnOt2JmrKyMuzoGZfM2czEceDa5u0+gvyBj6t7JKHmTRy9IN
gff4+KnebHR92WWiXufjQ9IZGLzPPhtkQCATz2fXg6xLgh4N5/zIE8rt2bepj3kyA45TH9fAOYLs
2OBpdTe3j3pv68+ydexU61h7j0E9NHtpGJRMHsLrgf2oDk54X4fiUZpFFmbj7bQssVfKpBtrpUMP
qCjrfCeIv6/kXau5Y77zRjxIZVG2Zna597Vxa5Xtb2vemg0A9TeEcTC1notKrGFbqDkPfvHTGB3l
2Hijc5IL3FDbRI5anS5rXt21WwxLer1fEZxmOZOg7ibUGPW0JgRdzVKNXSay8k0YHss4zB6tKf5Y
P7HrG3Ire5z7W13mvZr6MR1B+GctHNukC9d43/CJoqzcs/R3V8Lo1Z09WfwHZOG0yNrWPbXoyz4r
bbCW+8wx78p9Rnx4KRK9exyHsNyWroG16pwo9BMkYbPE9I4JX9lLHp8RDB6/gD57uoBgwHoZq8nA
l4S1sYNvbaec3L5lexm31VerTVCxJ9aJp+DBznLrVSQDnoGsy+4qP/L3ntI02yjwzIc0T/WFC1bl
Z6tvzKT5ncN1eM2LB4LBmNu+nyjK55qPTTnohXjxsU9etc6rCrlPphzAvsw5Iodw6/xzyhtSRnqk
BRvZ2kOTrIrxu4uN4she3ee/cwmVoL1NIyc5dlYRob3WOK+o46+btNV+4PepLjwtme5TFkkAAW13
k0bCe87a/kn2qLOIDWuUPrclytWdm0d7Le2qh24OvskeDsITpdWPp5Jn2qoduuaung8CZz/EJjNt
5WrhyL7ejql0bGOZdk78nA3RraGn1Vm+fApKDCjP8nc7t11LrRF8KL2P831+iH//9vcQQ/63t88M
tyHzo5Go+3ctJMPCIS5Qh/Fp8g61ooluH2VgkjzP7Fd9Eds3khghz4LOZwNkwnFaxQ0C+QIHnE2X
I/sDOQUePrGJm8ocXLLn6lPiJN7a5lG1HTGW3Nh+TlR4hhZLkHE8a9y0BfpEFYQ1zJaaG5sn6xfH
9L7kbqLfyZKKTYWRx09JRNRGs3P/wHO7XgW5g81rX/x0AMrdl16j3CZTPywyGGa3o6eQlUqG+7Dt
G8h/3U+s2LzXmgAa2AWkvmOji5ZRnZ5xdBG3RQwLPXLd4rb2HH8Xa6LZ1+xOM/aQ67Gr+sdBx/cE
/+I/tEnvH8cq15dxixWV7ZFVKHnX/fTsBqcz0EaJFiu7ym+/jzU6cJmZlXwfgbESmld/07jbc710
XszR9LfQgfOtXZXdPR4EpxQo72uaGSuZV8L7MFxiSByenbi6F0oY74chsm/8HC6KPPD6BKFYVMit
zTyhmVfV/xY671syNFHlfQ0LH6FNQ61vXGds70iJ8SpFMnxtWEO1qTEQuqt5Oi2FX7kbV4AoWMDa
RrWpS5wHvNHuDGBw3zQAM4uixHHUd8qSDc+4KVT3JbTy/rvrRsWiEjUey1MXb+1axcFFtcSLZ9vo
dJth/yOADl8HeHcsOuOpz03vt4WBBpviXUt2fjU6MBbGRF+2LS6VIgvdbWK23k0xNAOOUiibT0W+
1kZY7GnTL1TQ1S9T3g2bHlzcpvA7duB5e6eX4PcaQIffu0ScXZKtv0g5EbNxkJP3Q3cDG6TF7LUB
yg3bjw5/0gLzceqhLaTHIQjje3moKhVR8AQI31yVKEq9jDLXWpdWoZ2EM8I/EOXXwS3PlZ2XT6By
n7TaS+8QUVKfC0X7UgSac6vHZXMarfoMEQBIfxbHbOF+xWqXH9UoePDgde8DJ4tMiNiFeVQIQHvr
KbQz7DeIGpedWm9kURntO7dke2jrvbjt7HbAZjvPX00ljla12oU3utfh89y54J9REZM0mtDjrEKz
KSnDAPs7jN+u9BqsKtG/kV1kJWpjfyhOka96f3wmM5Jjxxs/kwNtbjG+406ahHYQoum/qC5PaqDh
2ZYgyU/eu+I+c3vjNAzOzkrNMFoiqEVAzwSCPjeqoy/u+8FxDuWUfCfHSA+BQsLei9Alu5QjFHEX
I6zJhT/k/boksvyFZQyq7o7Ha20uYjbsLVVP62D0TOUm8vCpEm2jIP9io6l/OXVM5PR9VlzuUsy1
ScALytWVZShuSxF6h7wZz9UYW3du1m7Zfa5Nz/hZCI0VXtx+F6bVn6cWq3u9cOtNHb1ONUDfmJ3O
2MXNb2E+CtcRz00SesfKn+AOVym0iqSDRBLzSEfCz9+pIsoWJbfzOVO68pzPZ46p4eeYVjeySjb2
RZNthTCCpSwCbspuFa3+npASLhrHeqoTtd+Lxq6XsuhEwUTkLfmGM4n9hLaweMg6fJLnUlnA2IyC
vlsP6qDgD8wBNNnbWYrZx7YP7W/Xqmu3a18PRjGpDa7+PtKxmxtQvL8rv3QPQ9XEe7fzPSihQ7aL
TC04iShqtmFtJLekEseNURrV3eTWztrLkPYQIjh7vJl3RVZkN+gRt4eQ23/XRQVeRyilbvRRne6G
qi3WPriPh27CzDA1hfpUpvd1bYE6cKfsHl3reNebdb2PA6+9GzE9IO6V1q86ngVqxZ2epGALsNv+
I647Ay8bIzsbpF13AKnUXY9/3rIqdOh2RFH3ms1swlLmV4bAO8sxtG82Gwtdre1fbpk9aqwhlg1R
wbMwlDXiIuVvE1JZyLPwNej5hCJMijNeqij9j+2ty620TXRXbAcLrIzquMQW7FB/Ua3mu25n8e98
Nm8OsTLhZj7b5J5fndAosRHSmgfkXjqMWXB1djER82Jygn6gNGcYRt0yb8gEVMWAbwxGBWrINsvL
WZPYrplvoBcWN9NkWCcdHMkq9IT21RTjiRiIS6LS03hkbxrVRvg/tKa1cNUKkwjhPOSN+AW3ggcl
WXt2xI19nzVdfGNEAUp+WT/eZt68fbGs77FWBtAy2nGnhW23tQOWSEgW3XegdH94wOQWWp6ND2Nm
ChDmtbqp8x63osAmQUKPaF44u1WR3euiKcABNDvVCdK9M3n2Xpvi4sj/ZbId1da+88zKW0Vilqsa
Ym836tF4zEvg+EPk+U+WaTZnpx4OCcxUYYiFUZHuDYY2PUUI8G3JILdrCe4K+C5XtoiqvYR+dQib
gxRxW0StgH41nbvo0DR9UtU+f1D9gpBpa91YdZ8uDbMXe7w8gvXkavkrRIxfZF2Gc+VB7SiM8Gc0
P3OtxFuUvYLJs04cdvRUe99H/bgd+iR/CHSBP2yBzbrt1Yh5dtovhZRFpUbOc6Wa01rTkld3rMsV
HlreOZsPEOzFQo/5ofq2oivYxje4h9YOjrN+7Z1lRyx+zK0bm97iWoeyG/wWiwfLPIvsllqDfXYv
c18mS21tG4Bq6MX0MipBuHaLMj8pAQFA+IGsn3sDi+nY+8NJDO8UGeyvw+ZxMoxoqU86grUeLPfa
Pzieq51KCCrLCX1toCeI4ntpo2PmmI53mLKOd9EuH3GwYnMc7Up2CivT7vQX5E6/GfUw/CY/N4FU
ZqHCbrtW0mzRtF6xxu615nGZBtNBSXlQm4p1P/Ac2amjEq9SrLSe7TjAJz5R8iU/ee5XLf0KZiZd
TW7Dgkstx+Pkgx7JDMvZxDZ2ysJKio2rjs6xqLquR0mpe7QKJ9vJuutBa9w/uzQunpHCAf7FagRF
wqZ5cRt8VHPHjL70iLqv+swyzomHOTh4pAY89zY2JigCEBLA9yAEKfRKLKaoPWHywhawjfPHjDzT
AlL2sJd1WobZTz+1kIoV9xwbkfOLXBQuCMvWD9yHwGCVHOnqN1VRxgPI0+lgKjBNFj7aydE4hyYq
RbAQTL4qTZS+CjUEsA4caAYuuwTAwwOo9B6ZM8NeJoNbr20w9FYYkZDEj/2o4uC4j/A2Zb+m4v3l
TDqpPc9/GB0xm5Of4EYHIeJACgGWpNv6Wl3cE0+DkqxUOTy2Ftq4zaoJSm39bBdjfBqIaxAKaevn
pCzcWy8xn/j92E/TCJsHOvifDHFnVou5UsEqdnGrqicBLAnisiGuGv+2LX/Igh2G6rpwRLJynHo6
J0hjLQytHWAmGNP5Uofax1ZP8Z2VRdnAbgGNFAUNGAaVIk6WqpWzAJ4F1AbPqY5dl76dpQZOqchG
Wsh8iaYlD0ufyylPIn5XqdpvkMxHF9FCclJRoXbjCOuf5IGfgbfvYFrhUTSdrNrmBZDF922l4B9c
8FhkBevca9OAOArfzN6qLede1rVucdCTZtoVsasjMAWzq0ttsvADanBqjqZKNd6SdTLO6jhamHqH
wX3Ip96OzpjuFLaWlR5MsNHGOYRwB4J11VuqyWsa5KZX6nBxYvO1h9R3Cvufo1GQaO3GcuO5BG6l
+1Xj44glz7QE+ZxLpSzLQ+vckuUdN30XtWvCpqQoSpiQQklf/SRM/sBMYFZEUdovPO+1ZRv7wSNY
lGhtxrV/Z6v8KKLkG5srEvBdDXi/s3i1zEV5EB4OTQvLIzoAr40mfXDsQy5Wikj1s9E8RPimx0jU
IL3i8wUjiYBysurV6d63dQF/Q1OiZTkRDzATK11Fk2Lcy0MVQglktdVttEB9q6vbriNho1d7LJ7N
Sz+habck9OxjUljepoxnnLij4TcaEWnx0LB+0kK7eRCNWKiI4D6ZTr/2ElW5nxfqftdoLwaI1SMB
Av9StEosv+NRxJtML2OcEnscMErk/7dIMKXkYosfrh8XOAcIceBei9gxm8O9hZLGcvRSjI88371J
auVLGBfJg4AhiQ908xSMY/2Exyakp1a7xbCxfvIMYS17NKp5wlLEhcXfaj2hGb/1b60CUBXULf82
j+2f2jTFL0EW1/tIDckIeUHyYsOWWZuiiXayFUYE2p2hWYJeoRWbCVRuE+VRdU0Vw2b2sHP14PTw
FsPCXmD02944ygRgsLeMnWU06QoVERvGVNIg2AR6DB64/ZwRSsC/wlVXxPVpHVVtWxa83pXEsQix
hOh3AhNdy7G61wfbUis7nNTmsR2gM972xPnmzqzwmk0xgYyXrUlP7M8cp+pSBKbFC2sc1I3snIuU
/OaA657srAZJvq47AmOXscPgrxwS2lvZ2ehbfVWHrn9pTe2mQ98iq3aXsZEg8daTEpJ/QjKFypIM
a7J1PHNnOV5/1yN9v8miqTy6yQ3ok+hJaZa9poonRXOwZ6qHL7CovFNh5sOu6iFvYl8v7jpsia2o
9+AOKZF9qWu1b9WEntqlqkes4NYk2eyrJTq3MTtmgObhAZ9RcSfnwGc0RfMkj7ZujhWakwuWeJGz
Aj6d3gQBxG9Ybz9yglPfyjLUF6A8rLvMt+JdNLiHtp2yc2clz52aBC/wkfUDvhYoXntD8FInbbsh
1o5J5NwKeKBZkiP0DrK1MOvHrCn6cxC5xpfuW1NlwU4PC3VVCqtGMcSuVw281W0Tk+TE0wIZJK/E
HWQdW86fp+l8ampZpS8/dPhwamZauUlGwgeB9eBDwvxi8+c9eiYw3sELvhj82u79tDjIkmIJ8y4O
xgdZiqccCdRc/JClmj8a+nZUkW6twi9TjXaQO5Cjk7PG7WRsfJApq9hWjLvRV98OprJ3FBHcXatZ
8JeH1A+eZadrfWp22jocyRR/aiiCWF1UPmyBa2fZhXgEex10zMT75fyeDaNVa9ozfPhNJNrx1Z1s
fzW1gJpHvLtPqk64C+z0ykXrBf57HS6j2QVFHvBVejtLDcvl9s55hzvohMhW7f0sLTJvPfQQSj41
yM6yVXRK8KEVsg/2K7ZoiEoQe73M2jTuIm0mgHsdpGICLOOUH5ALezvELBUO6XyQZ9eGa79rw6d+
/6DLdfoJQHyykPNfx8nitc/1Sv+gy6eprmP/8lP+5dWun+Da5dP0TTAD8z41f7rSdZrrh/k0zbXL
//Z9/OU0f38lOUx+Sq0fq00XRg/XP0HWX4t/eYm/7HJt+PRF/O9TXf+MT1Ndv7D/6WqfPsH/NPbv
v5e/nOrvPyliDjWrQ6NYIhDC0i6ab0N5+JvyhyZSUYzKU/dt1KXcmUlxmeVSvgz4MOw/XkFWyqk+
jvrrT3S96rWPSt55Wl9bPs70/70+mxm23sKMWZ1fr3iZ9XKd63U/1v5/r3u54se/RF69hQNhVQIz
4/dv//qpPtVdi58/6F8OkQ0fPvp1CtmSzhf9VCcb/kHdP+jyv08Fpr5bjTj8LMx4bG67IXTWNYj4
pSyG/SwZYOYNyB1awWhZS7Vy/ZXiNoW+TRtM/ZraY0U5N8uOwxiAiQO8coSkXh/0As8mXNhpDvq1
aabeCcwvDDpZ1U9eelN5rAJLvdS3+mg4K5Ok0hLe35I0A9DL2a7tYuYmfd2kcxucPSQ95ak1TImy
vPq56c7bwGvV1QrO940YleMm/eZHjbI3kXxe5lmWbMlJEY9Ss+IBVObOrPL2FrGl/EEh+nK0vPYs
22Svijt349n1sIIWnj/IbnqClVhIsOUgu+i+yhIpZ2nKrLJDWhZguMxYW1wn+odX193+7Fi6TxD1
P1zZG1Fe0v3vQW4QgctdcZpAYo0LG+2PkyxjNhkuh9R7a742mO9dbFOhSzHQpRBvw+RYeZD9vPdZ
rCoJN4UJeVcrYbQYdUwWQJ7KA1FCREqv5Q+dEtc9gb7EU/k6BuTpn90/1Bahhp3uYKgCmT40/LF+
s297LXJu5VmKd0Xf593pUz0LomjF+pTf0KcBQxse+yRAreHPOWQPeSjZ3qICZffba508C1On30GD
/PWpXk5SNu5NXU72QTbKKicVm0wdxb4Cbw9mkjwhRk4WX5GzzO3au9TLRlkvz64H4HX2jSxOUvRO
nrokU/w6fhsrhzVm5K8io27xPMuGDRCAfhnF+DYv0NdrzotKI0iCqZHCrxYINWE7e9jgedyeRaC2
51ornYPTu0+y6lqP/NaTlbUuew26ykMGHHljm0G/HOeRsu5yDTnTtVJex3WC8XId2aCW09esqJut
pOnKM0Sh7t/4up+ou4jweeXi0nY5l5xdyd5FFha0Q7vy0OUMyeEe1NYwUnTNq6w5KJVic+4rav0v
561m1OpSdvfbuh9uWk23F0HTZ6smNt6404nSeS7RDdjR14NRNoh1Es2XVR+6fGZey/YgdqFjf+hq
KL6QwyURG/mCRYTOP8ZpxKxNA6J0k7r2TTiDInCIVP/ICtSBZieNa4/Q1jREg0W21PefQD9JBvh8
Iyud2S0U/qtFAGRVvGOD0DS6ye2AzNEcAeROeYjIoiJc+acQHoLsGb5ybX8RzSulnvTcryUbdukH
1EKsUT1pkI4rm/tZoWATtXW8CpF6D5cgBXPgIFm8Er5X35dirO9lnTbXdZC6sRwiRruRZdn8aZ5B
je+azg/2vd2IY69a/dETZIgXshyjQn/j6rdFVwz56tJA8Ak8wOB030PMbUjc6z36y0G5us7Q5fHb
XJ/qwnk+X7/9VG2rER7j+nDfvZuBfnivvLmI1v60JIagfXjDXF47pABvLn1k+cPIy0tG+JG6DAA9
LWH4oY+rkDHN0uhFwAvb5rOpnDyk72ejNJW7lmVzL5LLiE/1ssgOut+C/P/aiM6dFgQ+YU15kJgz
M1JO10PuN29FM2gXHTCRo2yU9ZexPWycZTDV0/o6jKi6v+rLSlte1G5NCIfQoARigKYRRYCAtWqt
OM2rMXZZcGhzRxzzOGdjGjXVPp7Sap8Yqas+CIvYgTq4+VL2qeeOiaQqjB7I6I6sG3HIW1nlhnqx
ZDEqkAdpNDVberqNXvHgTDtec9odZFb9Tp5l+IDqU9SdrvU61m3HTLfQLqKrpwKqXWhDaW0dPjYU
PyqvB8J6/CWgvleRgoj1pTkyPaQq368mezfzJYdCISXD1a4fIKzz5tg35uVqH+rztAIdgy+emPT9
lEbVlji1+uh1GUKVim//1LHzCLtMfHfbXCxrSP1n/71vZDjTp77C+VpzmbRCTznQSAF0DeJoqdcQ
TsrxwEKvSVyaKzsiIgnS4a2ugFhVDBUOO/OIy2A5jwjnoF4VuotmbqnRMdNWckZ7CHeyy+ch89xQ
ayNU3xkhWwurWqW64wz2HZj1fO02CA3zX2f/tEN4IlpSfQvtGF0Pq0nvqjrB+xczw40Fz+VJ9pVy
Lf/aV+0nizQN0AdFr5WFo/FKkpyBBtcDyDAJxRlGrBroqslWyTaQrY4L0EG2yrFFRx5S9QzTq5c+
8yxN8uSLevaTIl7vHLQK/NS1KFur2YlKtmYFrjK1CaCp0VD59bqF6afNHUIlMHjms2vDtS6cW0Fw
aFs7hq0g+8mDQI350gB34+dEhm8SgiTqdYC8xKeZ5CVG1E5QhGZi2fl67XT+UKCvmlMFrMlwzHJt
j8DxInuIX+FBYQejvgZ8ASQLI6SGRae9VpYGyKocH8dCwM9TkpRMeKC9OrnqkPxU/VOQTioGiPxg
5+Fy1rzN6/1AvPefzeoPOtoYioK/D4vHvSVca6v5Pcxs8FkL9MP6Y6RHwUtYTvugItrfuvH0VFTF
cpiF0eDPFbd6h21UMPeCtMja2cZjRrZ6iV7xpzClbJVTwsoTR9kameqHKfMxJ1HMHG5b/CSlkJJh
8AoQ9E73oCI4vu/c0N5gdmV/UaboVr6Hrz1SgJ/7MnKsTdhY7dIyUacSi3qyqq1cJ09xZNyYTr78
tFaGVMkKfFJV48aK31rf6mRL1NQfWsaB18/islQn4bMziuYxme0bjTRFRcdsDq0qFHH7XiQpGpzk
Ycqxe9TG8mQr+NkxUbFrNDd6kAcPgEeZgMWTJbQt9FNltjdGb2IAk43ZsM060fOQZcDE/f/gZGm7
nP23tgVSdJjEtOqhbDvnJLuMui9ubXfaXgfo9pTseILCqpcDoDJbyxb59Eufy3Wn5K4sivAyiYG8
4104kviUn8IBho9tu28tZF95ADWdrsA2iY05Tz8pbrkccEV4VNKVGmOTUnSNeByDWl9GAuNbWTeA
uD2CivrpzXqvsqoqTKSCMvXkzFUCdPomqW1WkXOxZNP3YFhfZZvsbsbwSL0Myk6r+uZhzPxXtEPE
jRcE4mb0B1Do8lQeeLwrCr4W7x0+96reW2QfWfSLNqgWsozUWbTWram/zHntkxXx6C+vo+W8Vj2+
fY7LFLJcZs6TKupg+6mL3ai8UQPvObRqnFQ6zzy4vRKBHZxUTuXhWpbtsqdsdpDKeuspy/a156VJ
diUhMS61AJ0R2UnOIc+ul8SbQDGW//Fqsid71BDVQZCJqt4Mdw4Cg6t40JK1LPZeSF1vDHe9OzkL
gQbF5lODL9KfIfmW/ef6YjiEZabd1Hmd2tipMMngPupjKW4DPWgBJ2XOxmNneY+ofb3w60nsZVEe
ks59UM0+PspSFcfafWcNqxwDobtiLnlmENxDzLwOqVDhOHWdtfPHZoqWXteiMuBl3zTo39ESjZeJ
W0RH7E8Ony88mKHYNFEGTqmql8B7xH3tqOHj/9H2ZcuN48q2X8QIEuD4KomSNVmW7bLdfmHU1Jxn
cAC//iwk3abLVb33vRHnvDCIzASockkkkblyLTQCAFcZPNCBJ7YAgsgKDpmyuS2AqtOkQdxFDVGt
7y5FyA616b1NYD0gDBaEBMmEVrTcd6YetLEqHtjb4tSXzt9LPFoDAe+yoW6nAuq+luuwj+QNDSdR
dQCj2fGahpqb8fuiesrT7O1qYEWqkb60nT3PRArUTcmRtHGVbhm4RBP8y5JwA4r18ky2uLQAIl7G
5p6jUQ5c/QgI1CSKoiEdeGwnwNGU4eaTYxlCu8XcRpYNjOATN1zo5EgeQirFRbFpBI+9BeDjRgzt
tEUVHtT1bhxd9dhdJbLKf/PSXBOSPBSbcTd8oPlo7v88nyIikNPOEcsV3q9PzmUNgILB5QsQugeq
/60VgcMrbSCht7LRvHN2NeGjMyMEkYA1fG9EEh4ShbFeUXRnx85aRny8o4MAa+q5ClrQ2gt5V9ho
8siTIN/RZwLFNCQZrOY0j1yU0VrNGlcp/TnevfTp8j94M6TEPszt1NxB/ekKPbVuUKsO0eGUofUm
rZoD4ILglgIA9n6M1lmsCv7KUuqJd7DH4m9yzUFN0PlZ7cb+Miccymwl+/BtHXKAzPj/cJ3l2uN/
/zxdP+lrboGhrM4sfipbtusTZu1FwPG+lfU9P8kay+DVK+OnzObJYUQLMGQh+YlMA3nnGAqv0ZTj
G8JDL4maQpG0Ng21EeoRmzoE4ZNIa+mTkdzzFSl8RBOSj+arZhW7cfp2l64kcD6ryuTyBpoYPtTv
YnONpIZ5iOvcAnQb93wR4pEHiQmMPbq/kx+5HOn6VS3Ezdt7TTDGe2T5tFv8QMKL22XudiwFB9fx
PzZdOaB/h86chs32Asw7EEtWIVAwf+mZVe1pPplogoGvzwbfFNCiqPnkGPrcPdlMatskH9HPMVQn
YCXq02RY1elPQ3JQiASrtd1MaK3977G0UhaHXx0bjGiN/VBpXFvTmQnQynxWKFuVaRD/e/f+5zjo
wWpABSOZ6Wb+J24sGjLAeLUiBmBWvceRiQ5N1IcfZLgzQAuygIO2LQ/PhhOi+Qz1ZdPMgXEeTQ4A
c/LAlTnIu/QgsZde09Cq0XoPjiQNAOapfGYGkvDIAoFwVAXjjX5eY8I7zV3iRA8hmpWecUjxszXx
HgOFCzuH3tuurJz7NrChJrkM0Ryy70MQmuy01pu9IcjKroltWidQhI93E2hSLMm7I0jQ5F1g4tDG
Gliw65htnL7CzWtM7PQ0uW8TaBYdXJ7NU2lE80crTXwHUJpN5dYZcp2d3JVGzK8VGq38rkKezLQs
SOopW6CZYl2VdjuHkENigRWY2YpDxeTPLrSMA1LD/ApS04OeRPrZ6IQbr8tniV6xq1Au2QntbNjj
jeCOF0NIO5eHVGN/z5EmmrWATjfLNV1z+TBZCK7vBLCYChj2I9kz4Yl1DYmP3bzU8mHITR8wcbL5
gyzLlc+Glzr7ImEhCBOwseNqP+nGWn8DqD/6tjRs6VeL0ZATcLe0X6RwYL4RCdL6OWZZYnEstmUZ
qP0kqwm/U2jdj09IoT2joVJ7FKW0dmVnVjcib7JHMPl9YwA+fv81YIwheNGESMsQFZDU0SfDQeRF
ZIB6ZPONXecfh6YaUjB5KXgZkvfT3NIGPF0AY70eOouf8xR4oDFwX4BvNYJDaIAuHU08YPlqKk0i
TZOYZ+R2+Zmi21Fs0oYPx1L8nZWWeYhA8XREJyn+q2oNOpXoDC0bkIjBCh3z8YiUEHmlCqEzOjQt
mqRmz+exHQt+sPvvkDSz0Ret4mg5GiOJ1KEVuj4kMgRde5j2OdqgceCTEWk3Y42E/YTnyLq36sL9
O8vM/Ag0cIXUZ5znxxaIqHXqBMaaJrVu5vlx18V4tyoczTxDqxld64NEB6BSSFdDsEbJixcFUDGG
KNbstfS+uU6QBjijAe8Zu87ypcuTaWWUcfDcdYAjGX0pn4M6tlaeaIvnwIHsYFmGHlQUWm2lWejZ
7Tg6mlA28A4G1GnnPm0zSYJ5aBDVA9hqPgwXL/XV/b/OzbIwXjsDtuRCdX/yDvAY3sQG3hU852wr
thOUz4Bil6gZHoew9sk2AnI5bWa3mpL3peE3agUTDV2+Z7DGdxutugF9iuunaNv9i6XJU4sWg6ve
1+wy5HW2InuR9+Ym1wEj9xSoF+3PeDUzXoKpFgf8AVooleTpX+hua1dt6AW3wAJO95UmrmQPWV5v
s8C0kBjDReJWbDsTcCIBns3n+JVHyfhjmELIFeC2du0rMd1A/aS+0c08vMd2EBh6u7B/xK9MgP+E
IkFvJq92AlqYtzdr8E2i8wmajhtQWGTogXqXnycjWg0yX0onOwON51yKWtPWWmjhafZ+FhZIlZIt
fj9bvPNZMpbnrgA5Vhza1whvr3t8F/ktHdDEbt5aSQDVRigHrj45aCiT4FpVubun2CUCPO/IhFnA
nPZZeA9yv+LBaLLED3TA/ssWjWOJVlVrq3ey72JM1pMpx9cQ6mL+1KQfI1pVIvmPEcQTlSUxyDAj
qImGGho+ClBt7sBuk+NXpOnRJSCd5chzNpYOTrBZRDmizYmzaC6H6G/QYuvogTO023jKQV4vc/Gj
yZqz1KoGTSFqT/NhmlobNeDx2DZnoaR2WY+EL6+96l4CmLgfXI1tx6nSnpDBmiM4mn5WuQTxkJ2g
JapAfdhQfOsQkvuK0rNxBLOuuAePorwF9/kNL/Cx13opy60l2bChWDpwPfsKCjvjSKO6iyf0VPY3
4HNv77C5XPdTg7JkADE3EsoVLfJwJUd2ZGqF/OKwYkMt0KBHxXYYciob6nJ2mWOsXNvWz2hQXGeR
0WsPcSClD9b90kanDGhx6RDZun7QLHUA1jzHXQSnwNaaDC0F3bcc90ZUCpSHwlVP+7+dFiFEIBu0
w6LvtZbjNVb3a5B9WajhZBa29WhcKH5OgSi2i6TnBNwt1P1qaAVK54bsn1U/KaRI+HjMZGSuJrBw
bCiQHMtSdBam7S55X+pTWOpeNM/I23gHyhWWbERubYSwizuryrDRNNNk1zCRbVoWY6epZ2ic73To
jJrNt6HKvS3r9QlSBNCnJu1qsgmvn9ajNrZXcvyrTVdz0eGH1tQlhqZkTTusOzkaGyo8LgTRc9ny
Qx0zgnrRNhiGL1S1nN0zd/Tv53N50+SQpJs5p7uys7d92X1x4w3IL1cWG7PzIPs+8lMNrZ5O8dsw
VV3GxYAMXdaLHY3eQ4XqRW7U4d1OK9KI7BTxHk92UwkkvcfTJSnUe7VrEDBVirWaDmUV2H7bN9Nq
sdGZ4s88s9IDjS3FWC54CdGv/zZPuAOagihySGtIaQ2p45d1+jFmWVGAeG2HatQP6CXYh7q2bue/
Bw3BeoW2aPwBln8RqmxzGJncwkEV4H3qPCTPJxsyvl+DsKlXBht0vxW4sxG7QNXyHwDU95cQ0GJg
WI0VcRC0YZ2fTBM8oRRFk5ywB/uCYij4fZJo0/NbqcSIDSh9mwXa3apUQkMK8syrtLLHM41DyONs
e4lSItk0FfMxEF3XPu5Wzjyb3MgJG6gsIv8G7DUH8VDy00Tlba8Vkt/RYRK9s3GGNvQXW4P2OpQQ
9XCVF7qJbTGk2gclHEYHZKvBt9og512MARgclVRYZKccYtSvFPDB3PXGFnS2+ZpsyxrIyQH31DrO
vAY57MLwzizEq6a6VPd+PaCAsu00mcNnB945vqP02u+XxWsPP4PK7PDl89gNGJRACaNEW0Fq2Fw5
K9Fn7ZiXtoAKPcQhm6sKIBMF0CFxPpooVE0EWNmaJ/661rL8r2vJUrx4cWIcXBatHNt6U5FJjBKK
90bQvenaiBKkSGzyzH2nZ+K+73Pvrs8jlaOClswQQl810BE9j5G4Qi2+MN6iHbTj3JXYynyOXq5H
M3S1PtmkOXp3I9anUVcZz3EePY9p7FzHAa97dcqjPQ2pdcebnCO60Noz9fDkiRdeE+NIAwqKwEyP
XkbzMVZ9P2RHdLBLe6CmGgvNYOsO0nkbo8Uvh2ZQDDqQ3y61LKUu5SCJC9ltfBhDlNE1aNDnp9bQ
0Xl1GnCZ3FOVLT0otqEeAWQBnP5dlPe3zZTJI5noUIHVaQdRbAYyR4Qh8wgu+QRxugXwQKo59aEe
zcSBkjBkt29oK5HSI45O6QAOx2AjDMNY0TaFbLQtobPFtsz4ZKMFTFT9Vrpbdn6EBlBAhsAX9oE0
DM2izr7RMygxKDoxtLu+EYaVsvEti4Eis4e44FZD/+QWDJ/gjE2rfIs2g3Rbq2rq4pUh+z4aQNCg
pBev0afk+J9g8jQkb4WS4+xdYPIEp0eVNprnfnLMSylvOuGbDG1DZLfQRQRNo6epAlNXYIDR3+0N
6yno2CsEmYoLOTvBViDJY4913nj3kkU7Mkc5hPj4gD7ckcX201jq7b7Qq3RDXitsNT/0EtTR1AUC
aB/PF5iXHJ1PF0Ax8cMFYrd1t6AyBeoVbS7iZEXpGkOkXWiYWwD0SYOts7Q/gMDTPXWBjDetFcff
ajRyTAz8pxCCM7cDK22QWpTpl1FrrhQAAKUDsouQX5aZkAeMvtUGNsFeYL5kU25tIe6Cr5UF1vps
zMEPozArvQK7LAeyFRBeAb1tsVvsXtwM2xpASeS5IA72aSoNNQJTqrno04Ve1PvC8j6J8WWyurCp
Vp3Sp6CDXXZIVNFpkwCCJdRhcZNNTmG0mQYkgsjxeYl5napBoRhZ6A1njX1aDkPXt4e+AnTp3R4C
jXTiI4j2Nv+couWwn9oPMaWIx10qvG99OJa34Epm50bb0gDU0BFaMJSuM9nrfEd2stCZUHOGtGVn
vNss5hCCkuC0Q5H1l0U/rLfYf1k0hCBWX7Sx66wZOqfUnoI2IFbg2rtxTF/JtBw+7T/QKPwC0S/g
adVM4MvYNk5GZIvVcIl11Gp1FL/OOyDyzvuZvh42ADS5x4TnNVI6RfPQZmjg07UJzSh57YBHuHYe
pY3OdBDW/A0JO/eLgfsncnhGcJqSpjkyDiAk9Iv4A/7mwyrShP5DExfS+VJzrJq9zQkMLTi1YQxp
7rSUvjHItcxL7IqR0X4VuD+vepC4XJq2B52HHmL3FeXTa+uA+wF8kXKdteBydAZZblBRSS6AHo97
25XajjlteXUNr8bOB31Y3APdsiIPk/FwN/Yte/k0yRCNBrZVs7yKBrwHrmTO3hw8mUN1Ai+Q6A9q
nG1qFfwpbcbbTLrZ95Sn6KTE29s9+DUb9JgiItJ0/tQM/S3lz/4U8b7Gv0agic1dF+gC3rhd+gW8
FPkdAR06X0d168mSbYMGsOiRABVlpNuHERxbM8whrzignlDD2PIR7FUd+HZ3FS/6dVmaUNtWSIik
iOdFab7Y0KISaElalDAUaOx05kU7Q3Z+AtESQIvxmqI7w12o18UJ2gbYgUCcbB6SSD3xxhowIXcC
hhX1ukN2ZWoSvTjREu/rkAmCnmsn0Qz8mUHfbwP0iMYrkHyEp8lm6aVVQnpdFBXfuwiIKeF5r3LS
g02GjdYcYQm9X0UA6XhA2m3tNkED1Xs+FXQA7aWsMgMOyMhJyp8uRgs82JC51LB1odko2tQrBs4H
9UAO7U05TkivyTy/5BW4REnXvKuTEYCq3x2NrWEvoRwhMmrzjLT38C1WjjCpzBPj4CE+j0hV5WWr
tw9v+Z2BO/l2RIGa9O42QS/1ryJ9hlJo/h2ZPn0de3K6NYBvOqGBHRRhbwFFH/tNpgHPpyXuTopu
a+nCOdoysJwN0iXptgCRIlBG0Jgnd6wx5xjj3wP6IehVZmi922cMTez0LwPM2udA/z93I5g+Fju4
cXwzS6PnP8Tbys5irwSysQUXWQl6jyxt8CtVOUka627YrFA2tiBoh9yFVxnjyrRzAcnYmj+3qLw0
AklIJAduo6arVsSyCZ4VUFpp4DukoWmb/3lSbZgA5xXyjCRVCfpbddDAUwl4IfQzxPSPTTkSyJRB
EWYA7Em3fQl248pw61PSSnmN1KEYLb+tSrC7qxEdAPg34xYvncri5Z1+6VArphEoHcHHAWQfJJHD
42JKxiY/Dr3+F5noYHdeuXd1JuaZbdxE+6KxfkKipzuC+xMyRt2Y9hAHLbs1iNAt1JiGCvl2ZSQP
RdLZHE5jM8x/FpmuAy+TjidsmQy/nvphRVhLY0D3Dd7L4aExxdAZHcCSBt6C9LSYQd8LAGfVdW8T
mhYS2/WkX1LmQMpIE56De7LG8JfrmsCXdehukpTLx7aPkEe1vCvTgeWKxgrsobahHck5DbqOhkoI
rZPXBf3TDUSrgzV5XTxqzrZ0vqKzWD5a4IJ+gBxA2TRNty4b7VIP4BajyNJCd3YtC31P67AGP53W
GqRPXtZ2w8FAvyvYMPGJgONI7hJWHWhZigASEoR9Wn1Po7gAESW2nPWJVkPOqgOJfS1Bo2VDb9SE
Hp5l9NiGTRH7EqCZFQWPGDRRUCK9GfBF3nPQ6J7RlY1bcxNWjzXIMVb6AGW2En+0AAmfEHJB7UYP
k/GmCwsALlROFdtpYx3HUQ1WPAxzVkZ8BTRDesZDCXwtlYlmG810NolIjHUW5L8ERg5EAII63+pF
DRVgVYLTVAkuUKW5DDkgrx/FLZnIabcgsNE9c9hSBDnsDkRONJ9syyKG1QGjm3e3ZNdbbYAkDTSz
0K9vnJquLm6qKLgGk2aC+osorcKcgcjKAEfqFCTfczzLQa6iPFHr4RRaMOnWhnbwiozgbkY4nc6h
oK4s/K5DWQry1BvPe45KIS9LCkBqJtoCgli7ocQBOeLWHCGE3TYb3GD5HTky1qLmXRrPIMjIDk5Z
FrjxeWxn5p13WwnoGuRWDEGFYJrWeuMkz2Jwy5Uz5cHX2q1vhwEJ+dU4vVbY8OGvWgp0kPT1z9TM
n6whLV47Df+16F+WX7AfyDdRkbXXri+REDAt4+xG43QjQ6c71Lo3QJWX/XblcjQ/XtlSV9ai6raS
JfIsZfaKov3HK/dd+pRUub5OCrO/THGxBYkZ2LgnU9uZpdS+8gHfc69LGciwG9cHxb93Qs9/f0Ad
3djxIdHvUhCarZ22rl6stntWoG3M/xvURqh0TulXzdD057B30g3Dj/4uzAJth/7t5BCnSXseRTL5
ljeVj04UgDA6Mo1vENJ4+xgGPoYWhOG3jiMJ+OljyMn77WPEplv+8jEavNicOd6T192I33M9QL4C
RYj8EVSw5ZUL3FbUyPR0HIDlKxxZ3JIJb1vtxmt5t6MhTY8mYJVoKPg4T0dft9Ou1VQ0BqDHHKTI
zmTGm55H1kNQGvkVWy0AE4T1AD0B66EPVRIGIkhHsjVhqFC/iusKJMcPQBjlVzt4mw5JMNQTYwvZ
BLPTT50w3w6tOksBf7e1HuhSNbLjfkJuJeNInCoPyHmg2mPoex0slRvSdTANZBdQAplOYIOFpp7+
ncxQF4VUjIoinRqKKiYpT1WtX/HeEqzjqgIfphzM5tQrBhU6MNH3eD8GGXQM+sf94oA0AqL192g5
Nn4pghvIdXZrjvzZnop3WQruKzBMuCBDBc6avOC89vZU+MvZBDleF/SydhD4M3BgGqJoFQSDuytj
o+EbEn83lBGaCu6OhN1JLJ7OyMvA4rYSylsLYGe6QUB1HSRhlynij4xYatVI2vojUdiST40Wn4rU
3yN/nQeB4Tmy4g1HIxlgYcFgST8V4FCiV8D5bZCMY1xBJ0S9LFKpnA5ztCk4unxRml8OntSkLyu8
/Q6RfZOYGgdIIZavAHZtqsxLn2XcVGj1g524adPYA5NFnc12VyqGMTeQr8q+xBvM/InXtwH3MORe
RsXYTgeRMnSLDF2MdBtsizdUcbkjJoAdaLdYZHl0Gxp4cAkxoNNCOuOL5wXhZuQ5O1B1xynvpkm2
z5+iBidRtcVDhh38VcN/WsdtFC7c2DE3bhGhwKmEWQfejtda4r+Uyho9w56Nymsj15xrZur8ASw7
vobnDTRTrO6kZdivkVINywy8zrEITURKxwayLwWg6VF7JK/IrIMEbcV9GEYmrUHmHtKipyjHGrQk
Rx4MeKQ0X+VRmULBqoseKlnXoN8BUKnmcfRQgrgfZC3uehrBPruueQ9NwyBwtrVpv3lTbKtpKpn+
NF9FkNNBg51vQZMGvQONIyr1T2lnAnOnNOsT/intzFmuW1FzIu+kKuPkRXUcwRH4zRcv/ZpoGDns
49w/BdNvDXe19DQci9gZ14XtaY9aKH87kyN7sw3vZ5/itARa7mPbjLu2SPkxGl2Q7qgvLXAQ97Ia
5YPVC36sOplB1RBfzgZ03xy7lw92+jIH/8QPCbhAp74cbN2vbAcJIpCYHKc2YkfJhL2BJDxfkW1x
/GmIXAKrVzRvcfNisjcigkL2J4eh1s/wxN0Il0PiSzOiCx3yMntE/6oDxOM/JjoDr5u3Bqd85pek
l0nGKmlBm2K7oED7NTqOAHbP7G+LmcswXq6QO+XbFRwL2C3FGuetWRhlPs1Ygm0tfwiHfK9pYNlE
91KyqvMx2QqofEJLzmV7Men1ra4qvVqUe0e9A8RAVXrxpG3vW+ScILNQQ7dVRZAjb829gR6yeRLa
i7tNC3EzaUzBLeRIxUrLvOovUaEcabE8OuZBXz1Dj2y2NxIqRRAkMv06beq/KryrGkZZ3vMiAFtR
LoE0VvZeTUcHVLhMryG5+hDa3RNELsoNtPfSh0FHuoXOyDYom1Q2OvvfidNKpBcKHVzT4xgZa49P
oNtXdzRrN/VSvJgskkepA7NM1jTLjfU44I5SRRz6FX43gQTbgwiPBoK8bdMmxo6ELiaH31pGqd+n
+ZjexS37QWaKcmNX3xWmKV9UlO45O54DD1Nq5gPeNYujYeEmgHq89UC2Moo2I5ocr9zi1kMCoeaN
A9T1jiJogimR7lQCsA9kUxN6G+ytcx7AZWEMEF/qg7U7egZcutkHfcP8SKW+HNgtYX20l9gWvar4
P9mHKYP6bB2sojHqbtNicLcp60u/LKL8C2gM+Q10Kb11FIj8yxA1aFp2QmeleRgmU4CkRAV6TAo2
OPh8+ny4JWdaJdN9ChKyEK9OA3S2NnlYskfWDfF1cMRw06e2qyMNZ4tDhYdlthqMMNibfGdYbdv/
IIdWgu7qmLNRHOZwyPZBbwYiVEBP1WBhmarx1ozL7lls7NEcnnWtFRCcGrMVDcOqUwyTGmRglReq
pBXEFdDKQsN8hIJZaA0PqEx7V7ezz2TGXxcMRSFA7lXaYEkXKmg5hGBuyOsY8jUwpdimGfZ3y+MW
2ZFMrmJkSKAF8OExTE/b5eEbjL5q6v0QQL6IFFjgnCDzMj+raSJDDjoGGdLJBLs79pDGsO1VlS3v
RnEfT8FWdFF4IVOnu9A7jpof5CPTMmmx/TpJjFN9NLrhB8X//06KO6DFwPaAj9a1LvKkznjxkhBQ
j6odeP1NNuFRS/C2+VAEonws0uBvQ7111U4Tr1y8TJ5BJ8jnof3rkLxLMDJW7XkZDik6zowsrDee
tg9M1Vk8cne6wyikPuP+jyPuFMVqyOz6HpAQtrbyiF1dZsgtZKWbE4jg+sPQQizHc9z2gvwy32gA
THyZaghpyLJuvrl1tG8N4G1XJeDc4CeAUGjOv0F5J3qxmcPWKcpt85K9pmgfneJtyWECYKkbrLcl
0VJ+CvHdjUU7vGgl60HNiDOJHrwVdA6Gl6LFNelsULY/xpV8Ak2sB8LS9SjyaEvaYAHSKmfbAcVF
DeJkn4ZN10AoHIqcpBRGmmFVzpzzu52kxWwkMPAwThO8C57dArLBK5yYAZ4/K0h1zCcfXf8hRgfg
59BPMd+GHe820eQE+9jz5IsDOetuKKun1iiTcwaG6NUIXY8XCovjVNuDI1i+QPBmVbHeu0lSFuwi
NCtu0Jhs+vFQ4f+6yqZuw8sMuh80lsLsQCtimv4IUSHogtqTz3VnByzTj8CS4Z546wG6Ehc6e7cv
JrJPljHHE8U9mSwFGBlhx1M13JOdTOT8r/ZP6+M7/uHz/Lo+fU6PEB3vaw/M2nroatsamm3iC/nP
oQeRrWTdpStS8L7Xg4vSRZF8a7gTpD6w7cj/NB1IRtSEOYZPCYReEgeqMAnu0r8vtVjel5unJ6D0
tcccCuFKDcEsLfUtaqu1Z7jZlmykndCB+fR2yPQV7xl4sfEo5WZo7FEa1Wfc2OBm5spq3e7sgGX+
S1zztwdwUr2FzTAyFeaJsjuDNcT+kv4TNonxt9V+DaPpZRDiv9jGt59P2BhDgekiKgua9Lx2rnEb
m1egPQf0D+OLXuqnTIDZgiJbk4sb2+YuuBIZNiUqvpliUB1GDbhuKUZqlr1qWqDpGGosc4y6AtiX
rQ9X0DdzeDYE0wm0EXcUTcuOHu5bfC4O6e14GB2gVsxAy28y6GA+6RVKEoEThGcagupv1+QiftCg
SPeQS76Rqsc1zThD11Nbrmg4TQa/ARmzPnuzMQIQZiyKG/LSkhEEN840VEvKDJx8tGQBep2sC8XZ
CgPQomgekhXRmlHeRB3aJgdMHHJwJ8qldGE1QRMvDrc0NNJoODIdmkV9HRWPIepGD2Y2p1IooKlB
+bxMb9taX3tO5xuCQ6UwTLzrWKNVjSm10GroQTvhCACNux7sD79HDK44NiMe9Z8igJxCWlyVPP6w
hoP9+2aMOfTh8c6SMx9IHKRUbG7iOCna/T7RtkSkP9tmP0j1QbJfN2CBtQrN2Fm1iaoEA6sp6mD1
yaEhSibzkBA2hKmJBms2LZia90mE1qGodxONKPR9IkM7wikK0UqdsPLSZekR8oPOA6DBzoPD2BPa
uJozSGIdSJbXro/89uiTUziad5ZIWQnlJFNRZLelkzGw0mJ2GluJj5b6ZkvTXb01sBNtvs2z1SRI
aewA74/vyKS7PV6qQPy8o08w9m53jKAHvCIvrcFQgyt01l/JNFQaOogGJ72hjwB17fpgMVsHAOSf
TwTSH6h+afdkEXoO1afpW5DE/Z4ScC0IcndT3VVzAm+IubjFg/ZKTvqSoRoL0fckutIXLEoF2j5+
nd7mVbWJbAb65iJ19zGeA8Duunvh1fmjxZLiMcd7Eh/T8RLWHN9xi5lri0XtDTmBkJ5uOIgS1jTh
fTruVzlIXKXju3aZ3HL+QKAJhofQBpDeCew74LtPaxSVm2GMv4EG96vdQd8HRCPePo+gxuhkmfGK
ieSnibLS3I2VADRTbDQ9YXtLQfANrZY3KIsbCnrRXlEXtlZB1WRbF6wFA2SQXro05mA7zVDByJSS
lJJyUXYga9kH+6/xqBmemddE3R6tyyMgrCmQCirz9ykHWDlxteYxChqL40OysKFMoDOAVbOIcQ/v
+xJcGkNwhYpXcLUNVFnweuztesjYXsERgJy/jdavwfVOFMGCxLgbu6+TtKxknXmRrejDfwbOYCdr
S7EDN2pJiqU1aEmrbqDZp65Q9wzJ2w7q3UGPpje1s8N9yYaMXyj2NGyYvonACvslxs4Dry2/h9Gj
oregoO3l4o9htVqNgMzvYWofM69Gdrqo1pntclFarevBqNynA4ATECbbiSlNj9AFy465oZk7CRTC
JRpKwNhLw33oAqSua2aVf7E4+iuOhupnnUDvLnXGaMVHQKCbqPzZefVfUouKv/K6SCCNkzoPkuHH
XGlRdoFAxdtVamP8eBXbjBMfdbAG9MevNdffWGOgND0cgdkijpgPZmhDzrQyf7LRJEXB4YYGJDY8
18+Qe3uASEx5sFCygTCPZT6QLWxfxGD294OBx4FnQXa4mcCFtcRD+gqQxlbHW2pjNNf58NyLCaKl
pXlnydE+cPWyagO7sTVSmaCMPbUXFNtHoF1/Nc7i8WTkKjLxzcPYuu6PMtVPOlhOlhPHNmaL98/J
LzFl4smnWNSv9I5Mb8v0oix7iM23gb4n++C5l4i7wD5k019dCNmBJb1LaWBlNxnEzk073FLngRye
qhBKFZCKMDYx6oyQnEumWx60+poCLO8pFbW5jgo0qzdtmK3bSQ+3U2yZtxoQt/PB8Fh08lrT7/MA
6S1yUMgAuaV1gR/Zlmw9+v82uhWHEKbr2ks/gC5EWOm4LYsWf7+61JCAbOUBL43yBey5DiQqLe3Q
qSFj29obnecK5DVHy4V6X6S0o418ctZdCwr/ydEKMGFVPyvJtVd14qbV24kBfty0hSCIZaC6WBiZ
8VS7QmyirjUvgwFtgbSJ8wMKBmB0CCbPrxhUERIjKNZZBfKdUMnTFeqsc4H2BpAHY91A0S8ZdcP/
9xgKpEOSgO0kUtHLYnQW5V+LQnjYbvETbTn7MprumDadSIYsTZi8Uz7aYZKvYfi2qM3pu+8/zQMf
CljuR/O1gSzDCsRH0UPEA3crXWBsBtAYnlnixX5Xt8ZTqXVf83KEmnkMHjy81X0H3TNfjWqSxv6Z
BPDteEZDTwJmTU1/msZxngRZ1XlSUyKhBbiJFvTpMa4tbZ1NQ7JGzik9hsEIknbyiCCRb6fkmlId
CRQrnw58RAGtUG2VpYZG8NiA8Dq0wOKTF4BBQ8vb5l4zk2pdVm30KvPh4ljo9Vr1w9e+dcVPtEz9
HbmW++RkHDzM7mheUkdPofvURgf8ZatzKjnzW9N1HljSPsdBuJtU/YgOQyk9YGsi9I3TOOMoF6fW
eDCoAvUh5t0duZE80EjoUJwX0pt2BAkqR+iU9w0yejNCSMGHQMnyZ1trg4GCRKkpmOLG97mEOqL1
KO5f17MavKO7qTiBfwPtKbqjbZYMS2/qj2BJB+ZGJWkKE6DA0rJBVabQ0epAkwJoO/mLbUq8W0N7
rbHtPsSuV2GXrGsj/obhZh6OQ25f5JAn6NyNPaQLQJwUqwM5wGQXrLhVRLsP0Xhb3jQy689LsOUo
Yu+0evgQBiH32B+tvAEX+DMIYrxzW1YWXwnkA/be/7D2ZUuW6sqSX4QZowSva55zrqysF6yGXcxi
FAK+vl1B7iRPnbp9rc36BUOhkFgrcwFShIe7E75Wth3exhb7lg3g9zvmgIFsdkHN1bRKk9DA02Us
NsATQdRgeT4Ndl6BzHpLD6aO7O4o3ZvIu2KjtDP1hDkycCuzBUAwbWfnPx5+NHthOxbIFlGWrtkO
maZHjGyBukw6NYn4cOkio7JSF6g+YDP0ENLA++QX91YZb8jRSyyUBzkVd462q2bbPIMzVocGMm1u
vCqqAnITluXeJ9lUH7yky4/C8ca7CUKQ0IhL67cBco/ciIx/fFUfWGnzbx0vhjUNKlhaH1RugXkk
kOOdgynnQYXJrvREcEV3QIyIzYNC4Nrug3Tc2lDoWxW6UoHpSgU6VEO9RtAquDqusoCr0Vt7cG3E
oL9C6QEIGd/9sGsCc0lb1cCbI+Sz+hhslonaQx8N8sZI59wBMzzcFZmqrzaDQn1rFwziO6BAMZNm
PJWB+UAtpk10Bt6S/CCZLk/QQ2kS6hBGlO3MCvA7HjbifZYgz7uNLRFJTSw/TLbCxUZzyGwQEi6X
Qm4JnwYImgPNNozpIUzT9taCVGHr+yrZ0h1V6tvKTMQTlNzsC7WaMOiuopbg/UMfHYLaVFsGxMU2
LYN3GypXH8LS8Od7EVW14lpNzh35060I8vh2G8Wq3i4TqbC9d5IuvdI8CA6DfmPkKYJMoFSpNP+V
lSW/W5Xye6+HeHcbgrWe7C3z+NpqLPvcRGJ4sdN4342+9ZYrC0rWohn35JYhhZ5b2Ng3U2+f/qdp
J9uoVkyBhoumLUIlTg7BAhtDOgdUDYbbwpu6HbGQUTNFbP1TM9ZNoiwzmzrcLr2hQlDCFL8jvBZe
emgKndoM35Kaboxoecl8FCLo3tTTHJFxBVyibpopsIetpumnJlIGyTWrumxuRqMyr1Fl/DPPhIzH
LY3Ed2pFrefd+s78wqdpeulE290Z0BGjvthy4vsmD27UNwC5eN+MDjgDcEUwatQPWGAdQhCsvCTG
ZABTNO6or+ht65GBMJDGSU82T2OXrKmvmqLkmRW/K/zy9ioF1l2Gon9ShchAy5X3Z6bJnQAbdg6p
7VbQ0gFf1OyCapra8bwHaqUit4EBTKwdNXsLGG6RBTdq0SCBBfoKAYL+TE2akvvygWfp86hpT/K+
yR4NHbUVVezuscDoIXcTV8cBtfs3ckFSJr5Bg+K4DOiK1tyjEAAICj0JHWSRtPMkUVH3RwfQ5RUY
JgKksiu2SusAaObKdY2VbXgxRLbaYOPKKbyv8jK8R7Vkfkggb7Qyyae2UWYnKnmjXjqQ83gSQcTu
Z6eswcOlwW9gnjcLwJRkell0WAYt1xL6MlYKCtsgE94GBVfAkASRaZ89/HE+1gKFSoDWpvant/+Q
jPlWcgTBq87cpzLvDwzVQk9R7P2K06n4KcwAmQNevhSgS/ubQ9bwl2Asq9kBL97+UI3YdOkZcmyW
Hjl4ZFYJg6a9sKLqynPDebXb3RQWyWtVD/VtSCLgtLVZChXvMwDHd0hGOa/LoPcmVuspIlnTVJ7n
N+NgB7hHkrhEeR/kkT4dZAjAW9yPUPlFR6PfrXQGmXd+w4YncYZgQ5bAtrHOycpyH+YCanieG0DW
NW+3XmunL22BpWDSRd2vErEqw3bd3y3SWBUf0zevQ1AjBz4bO22J7SGW3yeralBsp4eHELuZh0++
2bwg5dFv0xyr/UZjIZjGR7SNi9cllzdqcRNsClOXtWtrtIDv0L3SV++9UYRy+dorgZjSQz/GB/4g
dmYABtMEFNaIBaAQvtc1KrkDWhXcIE/I2/vgisJeoOe2+U2qZ+oPwe22sZ1gOtPAXA/sqLhlGp7r
PBlPXJdV1J0vbp4+o2bEQtynYX+xJmhtg4UD/Ix1qS7kRh6TEZX7ToIs9gjwkVz7XlEj4zkac21A
mKflKrFMdW/1fnUD9sUAmhWpU6aqEr/PSouT/jvCibLgAYSA4DDP3Z+89dszvZxkkwQ3yKDtuxhv
+nVjR/0OTHrNZlnq6QFM5d2ZTAo0fTvTdwCSRni0TdnwLcyrI4h3jH8sz7pAuHR6a8EssOao978D
b5Zx8KTZH1BeCtSmHsQ91C2mZn2chri8m0JXrLJRxNdcV6VmCeDRCpJAc+vD7rWeaDeFKk7CAZfi
QjIDWCh0fQzJwa5qihN15Ph5bcvcRY7fDqHkKs3xWoMh7VX+rpQlXyN7iMCRC1a0oA6c1xb8X7vU
UsOOnMDa+j7GZrX7av10o/ygapE8yNqJn+zCATA+N0Ff1aTJU96WzQVPnDfqnOK4uoKi+ioGll+c
Mcs3UMaFwKJuBhJvwBWd0iE0UjzCdM84ZOjhEO7UQj1sS8be+wFIXP7gjry+5cCPrro+ML/GzWBs
ytoWR2pmyFhAHVO9ZJbeggFnu4rBDPM1TOsB2ArTP/LYT8+oOmVrLIdWMmvbL1MRxVfTGAMQ6AIG
ACHZbmOUfnQqdVO7tdrNjOr4inglNNGiBskwoLA2oLKJT9T8cLP0bACLgRuNQAVT8wOVHWDYqsrv
AUNMXUfMU7NRQFpJ/zYEorygIo5tPjyQkkAJQKrUmmmPsAOlPHlAk6j8HtXvc5CHAcU5cBGBIxkP
JPOxQzJtO9WoARnK2npEKb31mLfBrkGU8o48iiR1gDgIhhWiU+DZ5SmbVnjajEdydh3UZLdjA8wV
htKIRs+JcGSzdUs1FeuKGbuh995saGodM9AxrTrNDONNYXWmJkRqnBdPtu/NaBiTXYJS5c1Qt+xQ
CQiG0V6d4Vsf2lIlG9rIUy81abe+OLudCs8I6qQrymp1bgeq4FT0u6TxDYCUC3lqXcc/m0Btzdmx
LAQl14AMKw0gO6XOmnFI9iMwQPNMy4A/50SkCKqEmyzGssfOAXSLiz67DzK80YaJP9ShgAkYgvNg
+98WU58ySCK4hVpHXS7TNY+LdpMaXbab21U0ac7yxDnObSvEy7cuxY2mKAuW3Y+DxP5QDwbebp4/
R4ktSOqGU56ci0hlF6x23g+TnwLs82c7Lqv+XDRnstOILgwc0KiaRDXj3LgGm099CMFgjlpKJzTs
Fdk83YF/f7kWAEVtFxoQOkMYHWlUIO3ipHiavNF7HlrAZMbkTraG90wWx5iOoI+Q96029Y5Zr9JK
8jN5CGQkNk0LJbTGaBhWVCiVbGtwSNHQGFKyJxRjBStqoiTWuv0vV+JOLe8TQFwaZOEDmXuolJ7q
4tzpQzI4aMsxLoAZmooznVF36coB5MTOAN7GjzERuVM/eVZTBT6fP0+p32j6egsprWTv5lG2Id3w
Y6Grwyr8TjZ2Y6qrBAD/6uV5tslN2zkPrPynDTN5sZR8P0SpKy9kYz749Tw3P1PnpD0k2BoQR/tw
oZ4BFXSgdAavWmE8LGmqqefx2Rzrt/ajstxFmoFMlKaig9GBolJ7UYtcaeAUd/PAOaP171zL9P85
F9k/rrjMZf97RZrZFsI5oxYbj088jOoMlbeE4PU/mtju2C9ph8fK0ovlxOcm9SIhHud2c3U9Q10H
uw2PeLWdOjsFYods86kPgMoxtawT2eggWIV6Zn1AmQFISl/jDjsI8Ha1fHwxAL/3U+O16uryh3D8
Vx8/hB+ggp5PgCedT/6jywwH/gVSGSfdLfTI/2WK/+8+kABDlRf4u7ee9LxLPTB3RUQPRZzHuwY6
tTM7hMOh7FJVpnfr8JW/2P5zMtnO698Ghb7dzOwQ/z1oSCvnNXLc5KIEii9lYQz3dOgSnkMrc71Y
JgTi7lmiF+RZrEVfTc1mKSprbyXYozJljZ+G5nJthHUZzlP2Frg6zEEHJfQVdEzvvg5ja5+FIIIl
m4sM5arpuAA1qKi2PWrqjyFv8y+jMe1FbQPUqu2mkwWLXUXlu52Dse1YA1/3xSuxh/ywL/7/aS9r
1K9R9mpOfOnsFSgvock8zsmyGrS1Fxk0z0v+LO/tet97/rBe8mcKKUxEYRN/tyTFpBu95ZE7nMk0
2+N1GaKijHJukxFml9ipnpdLSzxw9nUdj+tlmibsP09NHaOVz1PTRCaonO8ls9eThQrBlk0IDOaA
pNzyirG10bQF6gCG8Db34Ak1HlHX8lJoG/k1dggFRSBI9jTDPJYm+JhFgd0HBU160o8DlqfzTItp
mbNOsj3eN/xMncCBPaZeLi89yvg3Q8Gx4tYLmXnlgRdfNbpIzWqTD57pQ5mPoOrSTVqueCJCrk2F
2ZlszAfBAUDhd9Q5u+l5GVLhu8Um7N/LtMbof56WBgUGglmpajPso7AMoml7MFpTJx26j2nDFluF
scKqaugM71h1WNnResaPgIOgJq1nqMn8XqEQCamJpUm9qGXD/ZJd/Ai7nh4VxPtwmL4HHbZEETf7
CwjFscajNtdGOqNDEgpIxGbNnoaGYFnHa0MPofYyQ1iC4N/pm8c/7PPMny4y5kGy4r5QO4Q4+uPA
oyfb7c1vHEKsQeglPwuZ9utmSP0bBH+7C2g8UE44lsF3q76SgwdV4nXJwSlfD1V1FdAR2VAH2zvQ
mPoBZed6w2qVXIM4Km7xBOwBUlvJT2Y/95U1fXdQlL6Bjq3Qy+ZwjxQxYg8thDvxzh2/FabbrpLM
ie6FYO6NOrAFQG2F7jBQYjd3VAb4l0MbdRRDfeJWDGpFT0OghlY9kk11HlB2Yz8+1ogM7pzIUHdh
Htt3VmM+tHpRmyKVRC3VGfHOAGM+FIEh8hhxbp8QVTlSUctS6EJNqDt7J5Cfz53kT3Y6jEgtnbyE
Hf6062nBDm2cSqs7fPLXdrpANhnxGQU5c+cfw1G9i/yxqeaPt9TbkBsgkeI8Vfl+mdYGpv6a+mpd
G+1wZQwJnQGY/Ls+xOsahWbJY5sFgP2WUGwYmkCsLdeqXnnboIxPNfk33wcKQCnxM8hAniSY/C1d
scmygkM/9BHJoBS7lLxdV4ET/kbqDDDuPPsxJL9Qo1e/uFKO2xiPxkttivJsIbu6m3wXi0qQD6yi
wu9+Ona0Nqa8+A0O7i/SG93XwBgQ3Efk/cYM0zyWLkr3OfZkD6nw+7XqTOvb6PZHxaz8t8mnkxyD
+htAmxDoAvshl+0qVv30ZNoi3YdunZ1q3mZ3rh9HGyvo1Tcg6fdjleX/mGP8Vebp+KVXw4jdpyUu
gSXdC+7scst7Xr5yiXCgdnW66ZhwPz7XTeKtqyiVoMD22nPiW9NT11pP4OnwvkGjGWpOodtdoB9W
PYKm7QfZ8WUQlelrdRWgrXto2hhA6sTfGAGK60CAGd2MQiTX2oqx2Xec/kfjbVmaiJ8A10AmSzvY
LRv3qKGMt6mdiXsUv4j7MkSBFwIOFeL1XnFvQXvNX1UFPvGU35EJNVwGMtMqcOLVYJSHyOjSndKg
D/yrjQfbz5MVwsbq5Oj33twRolpgCst7asUsLK+FHV+XQXmJt/4YJyDx/JhIIGG8wc2U7gyCiGBB
/T4x+fDYaleF3/wksrdJ83FWmRzPXbESnqZ8m4nf5iP50OFTuxqi6dwC6yot/wQJm5XHwOJR5s5t
xixMkMZAcCDdEcYhEnZ7RYHGF+okE4utq+307/4tEO5Ik0Xe2Wh8b010FG7ZfC0T13q0ETS7/MXe
1+KzPbW7r17evvvXAACtib0Cv5uvQZjaj0OEaqo5kiXCvn3nd0US5MIZuEEJk0ClagX4F7qmA/dE
6N7jD1O+9JBkOnQo4d51o2N9nfDgjSSPf+AVBvqUNjMuo/SmO6hU+yDKQEGyHomcbvky6JFticBQ
xKp5JDl4IYrAaKQDRMWdTCE6zv8dSdc0OSCKNNKLffNrC/AROWClh9qLaFtEjfsIhHi6wz8juKgs
Ad8wxKsPTutUyAvEDtTCpQk9agf0qo6d/YR00W6s+BShJjHegqPL+pm6qCwEYjb94k2m2gS2su9K
FRn7fuq7E6u78YI8O8THeVk/1njMozyvF29YRjyHGcC9q/hxkg0YwypeaVUR9601TLH+22ebpPNf
ny2qzE+fLTEMiOzq2i8q3YqHtli3Ttyd5uIs3QRqvjtR2VdrG4+oI2mPlcoytUJkFRRyFK7zG15v
nQSMAbORIW279YfYWCGNLbBr7fhugJjZOh5C/NXJ2JYJ3tGRd5m0itegD0KafNdGEDvn1bB3Bi5O
BiAhV8XkcKUzOsi0BENZyNhm6ajr8EfSmuGqaPiwc9LIOfq8ih/9UZe0jaD6BfLkghLP6pU8Rtex
kd90XlD9o9bQY49OAx4lzpLW/xTjn0/JaYITpQB4mng7NcTY9oONbkRw1+M+alDCfFtrWHHrtN3K
6oAM7AELemYeINJuNn0lt9AEzalXVYjA9dhrJEnX3Trt1keo5dPD/+Y24M7fC0ARIWPF5UtTFHuU
ciOvhztvZ3vxtC90U+XVOoVuyGsmavOU2Qyy48Zkvpne8M+YBv49Es3DHdi0UbGu/R0rYOtWcmSu
9LTQR9+T/5jy92lLxI0PU4HKdlBrg2F35wMztkZ2MTnS1paalZmmx3njq3tRsZF8aiKWmRzT2kQm
ukZ1qU/A1Sjx+pVl9d42EIF58QjtipdEz3Yoz7h/vyLUac5RhzhNPtndBUUmoJcoQFR9gUBnaO+i
CkXlJR/UjvrpYPDke8oqez8IW6KGBYdERP21bOsSpfy5BwYZnw0rMiZl++7jMCnXVdsi+6u9qUPy
aAD/JZQWsgrJW2ity6tUIcCE0JdadyUkGlUGND9S9zjFyqvbgfGtW/kITQ4rMja6h858IGWOZc3v
Fntl2aD+mHuls7EqAA0HrAw8vMbPLd1ouIXia5e5uOfoNPafKidPoXCGuDkdkKPKFUK6/7Y78AsJ
8PqT5dNIak9ZYkGzfE1zLWMgJIRQvD7YBXe27pCz/AZ6sG5nggv8VlmhczXli6XhXnQgM51NsXLW
LB3FNsFKhWMPEvqXKSrW5JKRbQxEA/2e2N0uMzSJ+YLdSQyaPl+KlQFVslOgD3QWZV4nwKTAYMR+
LtiStZsaF/Bd7eVxF0rn7XggHzK5XvnvaJpyaZMPNcuy8Nz10sMsXm4sBkHJRiFhpETyfkgRjWxQ
L492Pvg1CIeif2ZbTj3k7jW83PWF8ZsikJ+ClFmSQOUnBnl6BzT7BXvHz9HMP4KbNNj3ohcjMb4A
Be1cbQP8gMqJRyjFj+m1HnMB7iVpPKAIzV7XXWwjxpNHKzBGil9DlG0BUhTAfiQQrvHC+B+Z1j/K
iHVfmxF5e4PF5iMWPD64J1sT/8cyO+Kl1YMFp0E1P8+2DC9X3A+ewN8iVeNlPjUcaZysBmsqkdWo
JNI9dGAKyKwRtHgDdoNdYqNoD3QYbwBePkCss3nypyq4oFiwWZPdkCBfLJu4vstCZ7oPvAHrFz0g
BlcAMkald3ZRX/zsl5DTVaZ4icqpWQ1g5LvQYVRGcTH1YbFRUyrZrr3c3pUTAOFKtNeWReVLABTs
Y+uHa9NuYuBaNg0T+Ys3dOULIq+AN1bykRyjMr8BJeXfUatJm1+DqMd5EujVgVY1j3Ef6jlLvaHF
g0gdqZlP3rQBFsjdU7PzK6QHEeDeUXNMwha7scbfOPqi4ApNjshuOGvqRSbeONUl6C2o12d9cu06
rFCp1xzs5g4hgwfqxNI1WVXeaB4Kw3AmsC1nDQoymlOHxQFCSUUWXvHbCq90ZqjqK/iy1cG2Sm9a
2XXYIwA/ggneKrAxLKDMrM/oEEEV4BQmOCzNv/ktw2gEudCwpfn/PtVyyT+m+uMTLNf4w486eKvk
sbeewhgiywZUQsoVnS4HEH94m9KphhWEEvLz0sETUNLXZfHvEGov3b6ecWnS2Z8XyDtkJC0OlsP/
+zRx/fHB6Cr0SWbjclUysqZ2yxVzrYdJJti76Q+xDKHm7EKnNKSq0lcob9ZHw0nK+w7SkB5SQReh
GTvpUI0eUCBGWK1H23m3KTpLs50BUaPrqO8AYKNlu2tkhlqJj7E0okyBlhu4fV3sk4na7SnHk4iu
unSMoNdRTGU34cdYmcu4Z9usSoL1fMWPiRGlQuE2OLwVXTuXArvk2ko381Q0OJZvOVfx3TxVLq1q
GydGPbsERnBzQEK0B8OEPDFpytN8xvP+/ewvNnIZfJfnuLExjg7i42yxMT3NMit1LLYaLKHr1MUd
D3q34LHqObipYjCpUzP0suBR2pDQVpl9F2uPGvJqh7jz+jV11q4fPJaItxS1Mq/zICWhFIgiHkS+
ABEVshV3vuPcQJNS/6om72Yws/rlSn6LOU4ELH6Ythee5OBmCszwyJvhhQDpBEOPNBYdkYDZvpjI
g+xFPd2hynxljtgQ5F56DwI99yFNUn7DA2lLLToYE9icc6f71Y9RhkxfB0ReFdTt2mchWAx4EZ2b
3NX7+Zq9dR9nWWq92+isz132FsdjvjLLgr/NvdHetIKnTMrswfO87AG81+zSdtOZTBCHyB46APHv
QjzLoJo3RGty6/uHGGRM9+RFh65pD5lTqiu1hiTNHhpRvpZcgElDz0ymoQVnBTPs6LjY+tJp1n5q
ZntyoY5cFii6KFHEQzaaM64hJxp1brZZrhpx6eyzAQzUy3yRk9tHbg3Aa1k+PnBaTv7ZZd0DDaOv
BFxEDaXS6tPsVg0a3nT+CMtXyLCjVGD/ui0mETb3Q8Djy/LJJA+TlQWaRNSk4g9Gvi1rwpVhMP7p
W9V2CBipDboqcqFDMIEDpLVaa/5WNCnvA4juFYVcL5c1O+EfjBq49eWb9k1vnExffV3+cAiQgvdf
5sfl0w3CC+7K6I3mmv+HwVDpqOt4Nzenyj2BYUPpYhp15DZEEoyyGL6nbfds50X2nEKy8cRNEwhd
bYeenWOU3W3COhzgT7/ddaAyOvpF5b5IEN2Rk8lsa90xs7kmjmdsDK8sVhICfE/9YH1R3SiuSrdY
FUw7YEXAnFwH1lPDhubeB+lV52fWE5l6C9ReURElZ7INfVQdiqQ01/MAz46eBmsXSmmBiRMQPayr
+/RIk4MTNzshKmKtqEkDAvxYDGYND2TqJ4QS86Fv9jQ5qk2KS+qIf6iTPq6RWGekcKO7+eqdo4A2
S9iWJvN5pm6mW93Inw5Bmn4vM25dqDVgebgPud2DTgRfaDKG6AFIlQ11kqmERObKbcLhRM1sqpwD
TxCsIxf6CAqVceb0RAaDQ+MlqCfzQB8AtB7mKZIDtpLYU6nk1Uyc/mFyubyvJvUrVEHwFdLu4xaK
gOMhGtCMpbEB6RYwmmkQXKqmgAIfKqi/gqfQBSVu0Z2rPgF0zX6YzT0U+GRdgy8EMZr1+44bFGqH
Gae3YPMzpD7OvahWn4B6TtpCTNxyHg187CoKXyl/HZnih2xl+VwhyXaQLSR+EKUNnrUDpbaxBvzh
tt8MBDl/pB4AkJlyf2dOftflo/0m026EHqgtHpiT9Hu/todTWLMMcYrMBGugOzxnI5RxBQQ6f+rh
0Ch1fycYzgsEg/ETDXehk+OnkZsoSdB15IlvgNnCylB8lsfDF2hUgMsZ9sVN6erzPOBIIyKgNrsx
1N6TG6oj3mcbtdsyW5L+DInoAJLHI2i+Ud5hrIrxV8FjoEsD+xWywzVAiVZxaIcu+1L37oVXVvwD
9Tz5ugI8+ia5bV5La0RqzRmTHx8jVQ4xChpZsgiwbccxN0aaIkEUifwLnYmIZfOZ+ovtb36RaZl4
blb5pzybwZzxDGaww6es3pxj88Ynw5vYkdJrcy9HlmzrGTXKTD5ydORMs+R1eyD7kOYrMSGxe6v6
qtoz0A+82kU181mx3Le2meM3R6CQIM6blzOfFdbSsKcdCLTtwPii/X3EyVClBpiCN5bgUbYrZW81
dn4dswA82HWc/Q9ttU7lKkxkeA4yyI4AKpOVt2LykHCx1IY6kCcsbwk0BJ1NOg0bYKjC8+IWjl68
G6OcrwcX1ZwKQI2zLPr+OVa22IKlbNjNzQlEbC5r8JFs3j9LZU0gcM0v1EkHxUEYhqKuB2rRbENm
vc/mWup9tsgxol0vRYeIl29nK+LMgvzQRflWc6NWa+btIQ2KZk1NOiDIC2LOqL25dQDApvZoQSC2
drWUCNn+MsfsoQf85xx/u4pTQ/u16sE9GY9u9WRk1pm4GUKokx4y1FptB31TQKMv0bFodVdDtPvJ
VdPZhPjrFg9Hfo7bKF53/uRe2qx0vpigS59p66QoT2ChrDYRUHNfyS3Ma/dimdHet8seRfXsB90x
bQvhihoxi4fONLtzF/X+xoyy5IcsrmXtBN/6DLSrUzclJ7PIxZMeSP1NVkJDxwZcyEkydsxyzMNa
m/2KEPCJ4079QLZUrXs3iO8z37Ig5jqBZdQpJ4goZ+++HhRZJOQYxcZC8rQHQy+4P1xzM9CZg62q
EtJHuABnc68+c+LvXjdAxd1HmZA+gBRTRvsWgN6917lIyko8iTosI8Dvz6d9gOfMQ82RWtd8afM/
I+7GTcsQdKX/ZR736QOU5bQG170XmN63HFy7EFNU3+xpMNcySxW09CJ16FhvHExkOu8USsLXyMtN
b/UwXIhDOxBg70xK9c2sc8hBov7CUGnxLFB6j9JtnEVNBdlQPJKfjVS+25ZeOhOm2W6VaMAM5OJB
iRKN4kQfOWR5fmF1833+xPqrsApkX+RRxPIAxYL0JSiqS1kawXMKwqcTnij6LlTjN23PTbwt7Dh2
T4yDKuU/7RMSGavSausDHn/DFQv+4Tp5TEEf2i33mV0lq9ocIEJAPTxOplVXe/G+VCN0zQzoIPiB
Dmrp5mLjWT4egG1rHnp9aEGsj+wFbNSkjsVWtrzd1aHdrwnlRng37IEfuMvCI+HbFrvB02lvAju8
yommdVG2CpzmAbm1disknh6RYdl3IvOMbaLPIja+n5Htb70AloI+B1jJfYpfz8lH6mDXTrx6aRrx
y0GU8VdStzsE4tQ3qwizDfBT4036PiJ7VtnuRM7Z2haTsQr9wrr4xIhAgWJqe4jIYZ0TnchEB66j
yHSGNAW0XKsJQrQAr+5SLlGtrAvuCMRFNhAAQP/GYVcEcspboB+/Qtpv9tSZh9T18EiujCE7uqaB
t0SdQQO9byMXYjpW+ivEXeHbzPteBXG6sTyvuAWZ6Z/jqWy3gxQStd6oF4ea5y+3LX6PZd89+3HS
7cOwLI5R4UEpTU9GHpMDxfWk9b4jtJ9uQj6JDTf98QAKQcKo0yEQot6G3LO31FQo3ntk7w6u4+1Z
UQAuPnZPkwhR2p8lxRE5DRQYQuHhAcog77aaX40wPYqYbf+mWRE6eNXqzkmn4rmIzQ0gi8p4QnQN
fwWVRNWGav8zpK4OyPXaeIVB5QlEis1DjGDMbKMmdQDd3h2ctcFBgNC7vf2CMvD+5NqV5qb2ET5s
IA2xNBkIFPF3da6pEwEh7bNgnWmGcUi1fmFtEz1xr8sv/ZiFa2L0Zv/aZenkl9LR8kyIwG/B5ZtD
lLBa4ba1foBvQwLzb+f3XLIRXC/4R+Re0j+ZfgPCIf2oHeN33z4Go7Fjy/gxtkBeLUMksrA3nL65
JpR5Bjm+Qi7m3U5ADHBkznbyn0QabiNjQo1B12UHVyXxDkkO5PX8Cc9F5MrBboOikCzPD1ZWdF/J
I+4Sd59CnG+FxVaxnqnnO8Mc9n9tE/E88mWokvH84GAzUMPFrIX6Gf1JZfO5Sb2I+Ksj/f3rRP1X
7x9jF+deT1X7htxP0XRSI5KukEKvzwMiADvRWM6TACQMMsdi+lWGd9Wgwn+cqf7teL7/InMLO8to
CC9AgTfzGFlUxlaMqFSi+80c3WafGnGJ2JNeA0m94FH6kAeTszbN70vN9FJXXYFM4ljUEPdxUXmt
WNFCoHiU75XYix80GbA274sX12xN/E5VA26awtnlHsDFSVZXVxTBiy1gT/WXhls/qbTRYD/x2Mp+
LWPMZIo3Rui9SYZ/JlWtAWFc75Zm0A71DvLI8S7nUXTxRpReecMrod/Lsoc0XRyON9/11cWW2Mgk
dWh9b7PZwRmezMFaIVtQAyGCW6LEChNhYbe6kAxNoZueblKv06O2k3qxV7RfqPdvYzMWI3NRCBCo
GuKGZQLWlRCgtevBP9fSxFJT21XDQBgwdm+19Evnt8y4/wg92g0YbqPiIY50AYNMLmDq9tyfAjXE
G9BquHdGBdW/0eDZS5SXzRZKUtMVJV/5iVUZ209V6dw7aeWte4/Fb70tHou8dH+jsB/4xkD+iut/
h/NYAr7RZzaI/PGuAD9CgFBMUFy8rg+BHhi+0O1PdtsVbM+rZlYfCka7uEdt91kICCMtgkRFFXd7
T8Ygw50gSLR0WJULwQ/jHgw2YKKqgNpHcGVVe4k6U7Mby/cmlR7i7fC5d/zPJvWmJsrD/sex5QSM
Ti2KDahtL17LxTHQCyygEaHI5tdFfKU2HbRLWE7imGY8uVhYfBKfQSrVP6FXxvdMDe6jOWW3/8PY
mS3JjWvd+VX+ONdmGJxJh39f5JxZmVmzSqUbhoYW53nm0/sjWH2qpG73cUcHgwA2QIrFJIC991pL
kiHoWa/vSRuNdtJqTKc/QOn5d6xtFytZrY06VkOC1bxy/fdY8FcsVlldWLvWqfUtHkoShIdKvIQ6
3HD8rr37LKjh4+bjfwEjQwzK6wKcLr1+mUgVRxyx1h+avG7WuZoNnyNX/9q5dvyHVjZ0n+NQZlKy
VRLxD8tFaHXwTYEgm89v2q/hRulHwiSdGl48VfmaKJ6xLCi7WE3PeRR8lcs0uUFwQLmuHL2LT3Kx
5hq8g4Dhi61k85K8Xu3gJRelYqqYmb9kfTO0QDvmeqN31u+msh6ZzoSJwS1XEPZOe0Az6YuNvHim
OsG31AMGbcPFdo2SoL86AKhJNWiCbxHSAKaAe0OzQ2//a89YDae7LNVfMlY2FyiYsgur3uzCDiQ6
mIPyydHD8EaPwp2vpeVjkkTdnRXbJLT0KIMO+FzWlSfEQbYqndmcfd/5srSK0fpRA/64YXHErsUy
FCQv8ZBJW3mAuG5n9plyK0th6Vqbf/3X//w///v78L/8P/I70kj9PPuvrE3v8jBr6v/+lyX+9V/F
Un388d//MlxHd0zTgMPCdGEfsSyH9u9fHwiCY63+j6CBbww1Iu3RqPP6sdE2CBCkP6LM88Gm+SWu
W9c46O7MqgCS/qGJR2C4bWv/IHRO+Dz73imbZR/r90F8A2JlH8sVVm+a3YFUMzO5WlOQ7h3JK4dc
qrEKxjLcLyqDcdj8UgZHfA1IhHlfZkSxGW2IxqQIhMBMJA9+7H2sk8ZlmmwE7/gJeWKyZ+eDmaXD
RZ8PQ9RUu5yPHoxMf7YmVfsZMv30YHaCFbuZWhX5SE63mMi+0lgOgJqCWP3zoze0vz56yzIs3izT
JAZtGb8+eujxcqWvbeux6cPxQBDYJ2tKnbapoZSvVUzQZF5O9BM46NIxqjtpYYF5AqotSBP7e6sq
85RTGjgfxunFTLOhDy1ixcrJNOvgNQkrbRPpcX+xkcS8KQt4MkZiU58mSJ95vNaP2RT+aXK8Z1Ph
oTTiJ+NZ/szUarxtg0g/GYbGNxdIg/0f3ktX//3hGAKvL0/HIDXEMi3z14fTO3HpkDqfPS6LdKsw
weXnxiciFPk9irLdPVD9Z/k5DOtM2clPnizOVqRrZfdjgVaxFrhf8QG3W8tMM1jT+DAFWY1Yg2k2
n7W2utjzGpFJ8SGLRP5iKgWSQUWP6ZgbN7V9Fyh5dUei/Y6AvfmYz2z6Jdy20B3E3o2sgzIs3jcF
/I+yVXaowmFnzrz8eM1Qra1CA9yenq5xTkXHyc5g7fcyII+DB2eG3sfVuvZAEQbNI9r15uNvtoZ6
V1va0UG547elvVSY01rTPc2NUn5u6nzQST1OD5a/4qwa4R9V76ZPzXzAU1hUZgQBGIU0tLpVB/Tw
lLpF9qS1arVT1CnfylbZu++TpXcOee/t4m80Ck1sNaOJP5DLd409f5XVZicbSk0E/+GNMNxf3ghT
CEflfxPFbBsYsq3PP6cPXyq+LNoIlYz/aDJFIR8nhmuvQq8scYZh+Ul1a+2rXIQZSjecfdMbrkrg
skRTKqQgo/giVWUXlVgpHrvIw8rTyi2KYtXMam8hSYBo75QR4jJxeSM7yQZZ/H/WLYP5Ivb2de2Q
ZTPqTnKw+0m9EYaj3sgzY4j1cpWFI9lWBIrEwXCi43vzX2yWCqNq9//h2/PrZ39+mBBAWYawHFeD
iM61fn2YcVAJNUmF92AP9UgoNnVXKviFOy1UXJK+U3XbJW72mgtzK9e60qKqAlB6vdHDcAvxLGHE
wgF73BWHmjjD/J2t5q/rhwMgo0vXIt6GgaxG4wOnkxrgTvOnbF3FKvSumkjvVTcOV9LZIhtEqrw1
EJ0J8RJA664YbbaOigIuG89N7i3yXP75qbj2X14x3bCFaasalLvC0H97KqyoDD9rEutBIJd70WfB
DKhNYlLYZpVbyYnqW1G0GYr70JqSzQfq5RxBA0mXLOvgzwMY60AlL6mVPXskD26wmk1dRQpc3Gm9
lqmAuQk9B1LI/o05ZwxG/t5uC/vl3aq2yE6zBdKN/ewaKrwIUoxQ8Q+y2M51vQNCKRj1v9RJu2J2
NS3Gs52sG2uHpbahvFYzvffK9ifjkc8wuiKaH8HUZZVH2RKWaGx5FTJcsvWDtWvUNQK5hnsOWm1+
BcYvvE7FLtLq6ZCZJKrM9SIfLL4ROBVhTWHHD2G/QzK+6ay62h0etRlAUgBEJnTLTmkuzW39iIJS
0uCWQyIs8DPonXvVOyLuXVzbJoRmfmq8Gye1PydZ2zzIqpypa5MQw9jJomxQEyBUQv36z++IZv7l
p+Oit+GqiAu4psEufG7/8B0aXcF0N+rlQxCos9c5e4nqKvyW9SQdeoMl7oj8hKTnkQAMv17wrYAR
g/i+91oQVtqhmwpLhm2FT7/2dKtOsIEZz26qhGBc4WKx+qjCJwVdrSw64bQNinZ67AIbVhE/24Wz
Il6RK/kFmlhSTeciO4zm4Ngzy81cTCvIR0vHHA6yCNDobUhZRAp5G5JqtnV03nKJCAo9rd6Gk9V8
gF6DFmdlVFULcAhH1XRMDKBuC/TaTCGSQAlMXaDXqM3lt55ufoBeF/5Qb9s+bZdLyOuMAHPI+9Zi
+1XT7Pbe0lz/Nu7Avw6AeF71VkMpXIj0TIaC/aT65dELCvUVVpFmxzfV20uzKIL/vCDW1TcO+U4d
OwhZbxnN1/dhdX/CAzx3l8MWbe7jii/OdWtM5I0i3TiWXfAE57pBfg7eusquj2NNRABYgb2G/SL8
wfIpW6VT6T3H3aRtPGVIbjNyQw9t3mlHOZLZEAF8H6kXqf/gFgPgZHSyOm9Ya4jG4ZwGm+zMB1lv
Vs24rU29XavW9FYnG6TdQC9dCH0Zwwn3iFjVt46PByUz2vQLBPAnqQzZRM2NOUzuK0mM1jqyxwD8
BPKpdlOphyHEYa9qus4dOOkXJ6xPtZc9A2aIbwWfw/uRjRGaFwhcm3n3RJzLR87Oz5/ydKqRCSi6
vSxaZdIe647EcVlEhFm/q2uxi1o9v8fDrm5ykdgPWpknt6K09+o42A+yagi9ZuNp3rTT5zrNKGuU
OxZzr0+yq1ZkR+msRTQIdsPEOkqHUSAjZHNdM9jkRncCQDiLJQfqtlclU+/DysSpl9dH3avKn50W
f9WjyQHzWntrtunGXanq9d5IaoV8oAm6BlCcuyJs84e/GyeJj0NalHscFt227JDEy8LioZjRKKRB
opI8A1EyJUe0sU4yflLUyYOJcIC0tSa+Uk5YEpMfxs9Onm+mMR+foxiAhlNaKrEWduysbg0AGjkT
6UxuaCbFBmDRcOqrpiIC13d9fKmjvFzXqnDv4ScN9rpThCjO5OM51vDOk5JoP1oagQIrD5xvYKq2
SeobP/3WvekaIjKyO+kA7r3hB+GehKZp989fQv332ZJVgyF0wcRgqarKN+XXDyFuqLLRBqVDMF7F
xdp7hJckZAC6qTs3aNUDVGF4RGRdh3ZU0HRPU2OVCN7Akm/ZhXofdRnrgb5Mv+e8lSSXGS/vFuTw
+wSqvfBgzxQrkmelhWSV/U/nbiWpSjsL2MozJBwRxl37dZ0u6wid7ON1a4zxtQ0a7U42CCIgd//8
GNTf16XzYzAF64b5P8uSO+wP84E9DOR5O6K9vuW02+6MJOUnL1A+hsQLN4CuTfBlvv/oE1/fGINe
/v4xkD2KhCR/+esPCvjsiJRF63++ZUP9bZ1jq47qOPzlHD4exl92niBNVYQGw+i6LOgnz65gQvfD
L/iEk9kpD9tOvC9dT+z/rJZzfKWSSvXXah/exqVa6G34BamNd+s6auyNGZYZHE1b6eZMbTd81ky4
XPJkOwY1xMGEPDZZrAYPil++nSGEYGz6FphH5qvGZpzP3u0yJPL+w3Zc7h/ePSEmczrbYIONhW65
hqD86+vcj9MQVpMZH0YPqJe51hFl6Saktm0WmjiQ7Id+6hHUnQEnfRvfkfRWfXq38BRjIj6kDave
91Bt1IAyhMOAlFMAwXTCnAMKNA8eTZGWp35ulUV58AkEj9bgnwNDoFX17/5Zb8bghFX1m+hv/vkd
0Gbvwq//XH68jg1LiKHZNpisX/+5QC3SkUiWf1gwXHqxXjwy+Pbdi+ZnBC7hUKnmQzz5NTzg1Hdj
BqYNgupVbMHi6LcdxHzCxm3ta/p+hMs5YL8AdPdD+b1dYsKc6j+8zfyR9Nkb8OEfYwqNf4nr6hoe
HsNxfvdiCVR9czsM6n3SxsapRS58TaYQGWy96X8OUxcKPBLPHbsCKWkM4UrWkwFk7+BiJAAdZsFn
V+QJYkemdVWJOTynxEWlWZab2Y0f4HaRxdyElrqOegGpY8hqeWiKExGzbyRbRT/T4sqikRkp83Ui
Up7zOlMNr/EMtg+GlzS7VJTluUk6+0QQud83lTHdgc32N3zKtZd5nK7xwp/T9DaOpsD0aBFMLIqr
6gdMIDBIdlcS7S+OH+cnjV+3OruHWhio/PYyKc8VvBtXaSWrZXFsy+kA+vmrrJdVslEexq70NirL
/vVyBVlZz0PW6tCt2izz97Luw8Ucu9m3Y1TffKhLuyw9N6LcmH2J3qTsIi9lAv7aa0mVfqyTNopZ
5bMGWofD4q93jRQ1e0JHuHtWWuXRF7AgJiDHUHFUwWc6SbYB7aeZ56jQcNfHqgdNXqt0N7KcO7m/
bnw1ZHU7bhOvtlBVm+JxDYEyM4rVpI92G9iXyfBuLSOgNFe1iaeu6kaYaIWYKfEb37hRjPTnu0Vv
ip+QYNt82o2Y9SI9CcTZx8ZGZlmO4c4DQZwOaUFrXqSFkZTxAd84Dui5UdbpsbHFdRXcLVdK3XGX
juO0WcYIWfFGU3RrV/uwjmGKm/tptZNtVVe1t8sIuVfe6+hbvg9qq1O4AehZ7OWoxlR41zDxT44p
zHwNHBBFisIbD4lYrtP4nnFGuuVFmstxBsL6qwYizZMseoFjzKgd8jrnW5CH0odPI7G0s+zlO75y
qAr+JvKuZJ2uAUcg1n2V9qERQs7hqcFGPptx8L7oeR2eHbjh+MZ0Oy0wjAeIHo0HfYIKCz0Jd9tY
ZpCtByVeodiS3ksTcgx0IGyokYaalm+1yGj2bgebcJ18Tfok2Q2TER4NRSs+JZPHAsROvpIBWW+s
JtduUB0dHpSu+6aWXvyVvCiWElmjXh3fjW9ZnVor2ZBZw8+utJX70Mvj81Q3yUZeAM/4jTOnM+bd
eIWqDxr7gT+FvEjiPeWFq8O+OiT7pOjdfW0oxWekt9ejqLydltRAS13COEpz00clsYcWZ+Car0t0
VGNbgLHmkeF5FKtiCEW59viIeaqf3ctW1Qq7jcXOfy+LgeKSz4Tw6jJUxTtc4qO5Om4rHhHECHee
hiNPFsusErdAGg+LbTOAz0YqIN95tf5djmYXtrJHZNdcswtXHzVlMB5S/Ua2LTUZSIiUjLflVh2l
yU7sWZBame9cT9hfQSICbKhm0sQf+3bPs080Ili3l/fR5sI460b2ds+95dySTpwt9zy/Dju4DfKt
vGpiksE+2TaR9PkC80HeN/7mfrmvf7pn2Wmolb/csx9XEPYTd7ttsmHXK7G5byv3WBCbA4PWFiR2
KB1LC3k6Jm1F2ioxkSK0zYMrWxwlB62YJci6LZYNoI7IdHxU2+a8kHmMnozqnRc6L7EeICQt6wT0
osFZni61RaeJFal2XqbEmyBkAtDjx6guwXNUsLyxBEkewV0mj2WKImXv3ksDkgb0rQBKtZXFQsTa
A52loeyCApiz6YM+28m62iFY3IZrpFDHY94l67dujFsHDXk5bQnvttYlj8I3m9tRtfbvFmk5tvwz
2/wgx2qnxr3wRLJuXRbFjbSTXSt/QI5NDPVR1mWD6M+jEb1O5dQeHb1MNnh2o73RDOZJxFl68YeK
lfqw8bLi6MQ58lYiS1dJUIx/BNMuyez655hM39lBa5+cnOBCVHkZOeEQ3021wcZSa/z7wYNHJuu0
9IumOsSK6UTCLDudRvsamTpE/M2UPsgrD2NunqJosI5QA+4Lx4JeSJvsmyYK/tB7rSRMqkBuaTnm
JWTW2BmFr4KmQzJ7jEt3LTxyHpR6WxoQcyRkWXx1fHGFQnsOf+K1cQYeckSiQBBq+Q+l9b+XKLt+
tgYRr41+9B5r+Ck3yDAIYB/T27VB8Ren364btr5zDx4C2FwQ9J/IEgbgrJJR8Mv1kOgGz5fXxc4d
CxjMYT/fVXCAbLwECZ2sU1lwj536FWDeyuu0+tWtgdoHsMYdBL6MT65hncp0HrVy1bUzIXSkD516
m4UxsRzZE1+kF5Tjo+eqxclGTHorO6TZftIi5wvQkgSBnL4+kqbvPE2udSfbJyvCp6uW/TUocM+D
bkTvfL5S6voQfRn2Ez+75jiIIN6VWuV98ard0lF3uq3WTvlJFXi4EPn7vNwIWbMrJePBxWwILhrx
m3U+D0ji0ikP2+zT5ATjQQMKvkubtn2Ni3ElDRQdfB7afekN5Evlg+sgPiUvVZuAt2tWDXc+ORBn
CwbMjWxQzHrn8tV8aR3d2DtQle6DeFBecoO//HxNKO7KzRQ4CSFcMn7QSC6Xx5UjrL4i38V/sBQU
arxZRFj2qCIyfnAkvTaT5e+HqagOqJCMn6YcnZX5QccpvAoQYKYXa1JcUvAibTUxJT0TrHouRxQ8
QvIJDrkfIxu2BL6JfptwJ+DPsghdzkQwskH17UdlQJxznk0rJTIfivngJKztSj1StnL6DN2OBud7
YA31MqEWaTjtc3h/1rKTtOrI3h1ZTl5kyRpaF9WNnmk4z7U9y1z1BIJqZZMV85wYinIf+8WN6nX+
y2DnPBzAnosvsqpU0pxEOmxlq5X6yUYhdHeUzkcySX8mhSOusjSPqJFF8ZzNI0JPB7E6/kuz5Lp/
gsWTAL1JQCFnck+dc2t2rE67ctAOvd3eanMDWDdAZB+alaE48NG3jlMRoWFHXpZz9kztz9MxsFDZ
mYYfvvqlN3zIvtsuxQnm6vE6sINm7TBH7ktdGPEaOca91jn6tQZv8jBVIrjoqbh9M84UAn5Dm26W
soa/EIRm2aB0Mw9WZ+iQiug+Cd3kgdA4Dv/A/aO1Etq01km3WlPzmskL1Ub+vS0adUsmutiS76zD
xGVFL4mvWNtUcXOEbSiWPZTsXhAXZ1kcdO1ADhqrqNwzH7Op2OZjFr/4QUUkYxb1YiEdv6CW4Owr
4b21RskQb2BsGo+ytRP2VyMPqlvZVfG3ky5ALCRlcYfz5VleJ82M8iRvKp3HBzL+9zclW1O8j/Km
FBg+WSzE5d4bJ3GWWZ5LvudczAiArzx2MgtZgDRZaAQ+ZIb6ioeDfTayJZnA+0CLkRwznI3MNJ02
ZeNv2dKvSUuKHskDmZ51st3jBnSwLIk+Z4kGG7ssOap+1CcRL6WkGM+6n/d3ss1r3Fv4upxbWdJ8
8VhCLbmUyKp8aQdbvcq2zE+/qYEZLqzhAoV5YiNGf1kuIapkxW/DO0tucAhWq1XmjiSEzDfntTmc
BWri3MjWjHl+paYGcRrZiv47v6mETNvWF8+W7SbrVFwaq4qPhMbyp8myo32sCHUji34imotTeZ9t
YYW8xeiU+iNsY7JRNFwq12v3lNVK/jTEXb7LIlz0srX39PRcj3zRlr4NPClO8iRN0wyqchz1LNzn
iwZt321RfEiIvjOQCwPDiez/pOrra6IjLZDEqbohvl5fzRKdX5JyOI0CcixGFBt2S2UZuDSVtXoX
pZ1xxPUwIgk3jyFIBEn19HPVB8dhIkcdcsTsUXX79FqGwVUoqpKTLDqxYVN15ITmVjOsmxtvJOPM
S8v8UdYhdPXFTDUSseaq0O0RjZ83QqMcYFRBLWh5zdeX/oNK6pQXIO4oi7KHVuyCuBMPskYNWOuN
ZhLvZFswxv0dbpDFXFr0A4LXbYEnSRYd3J4Q93cPkz18gSqnOcvqRiGtkRe0O8miX5cGSCPgArIo
D32lPelNklzkldwJeEXI7AVkiRuVB2Fu0N7Y8KIkd70xiK0u2m7Ll6bcZU1ub2THLleVh/6P5V9b
l+60GQGbk5bHKFOka7dxEu21YMwepbmZEZjVxKS93b7jG+yBzBc3Rm9qDV4UPL6/RtkJZm9b1+9i
e87MVpzTe5U8iwd7RybfcJGlpQrBDcKGw7AHUPvWHZ5/ndTxsVvDdHAMisHeJgY4h5Es2LsuctLl
4NXOLLjgndw2h2YmraG7G4bszU53237X2gj7uUERbvrYVy/Es5sLmYDpJh6S4Lt3lG7m93ZhdP/Y
LvszNads/pJ8R5TL3pSEiG7aBmy+VEd/L0oSnfci0CHoZ2ZjYIoYs/x+fm+VfWvSMjeVK4ajQwTr
ttbVnzIkbDkBFG1VZe1lSJhV22VEiOChYRUqrbzIfh57+Ir9tHd3i4aSpj53bdjcu4Zb3id68klm
whSR7+zsonB3LVMnIdnVaAGrBGSc7995thKlSs8B25Y4DoOCLKA/TSTHVjwE5QYqnGE79nk8rmw3
u4P3MDrKBKmlTqZJWUNTbxZxNzS/SRApBhjQLeHw0CBSDiaDlN0M4Ay8f/qzbEViDIFjdB2SuPd3
g4+frlB62DRVLReXIHa3KtGxO30+jLBf3Plp8W3UqvgkS7LeabW3rrJOHoSlDJuRTdutqcN1HEJO
fTPadfdkxm29bcqg3vVz0VBU+2hFfriWrbkRubdlZZxko6wqum7j6kK9lyX0cqDnHdP8Bg32j6MJ
dRf6lXWPUnbzoMSXVsv6e3WWP+9TQuiu14iVbJN1lq8gYxX2OIRme1nnxpemarVzF6XX947WOIiV
LP7WUc9MwuJ0Ag/W46aY3q4kO0Rp5h1yzXGSa8Y6AdIFFReWbx8UJdNuMq+3/nLGCn+n2h7ZXw3e
IzxpeClmFALpAX3ZmWdZagfFvEEY46ssyQMp/+M6Qul8r6c9RN2d4z90+FPnznIYL2yU+dcdbro6
hnV7HrEJTPPc90rwYAUkSSUZGpDTJ03+kyJorTdGYDlQoPL45CGqqptE15WLLI09ONqhVz/JUmX3
3bnKnWmfEDk7h36AouR8iP99ZoZuu2/i8lVaJGr5ZiGLY5KsTaOIkCU0GihoAQFNSNauXNiyr32Z
uLdibkjnhtwgmRVCWGD6ee/eAjZ+6wHa9edUaMB1zOTYzSkKujoZ9wbsl5NWP6RzmoLNp/1QF7hR
pIGs62cyIIVc2KVTnSvGve3uMvtimcPairWQZOnMuMpD7w7IsKGhu+sQVGJDT0PgzInO49xigF8c
dFxq0k62klz41KHKdpDMWplrIYliOTeSWMtV4dhfyQZZnlsVz/9Ozif4+wAtoczttcf3M18Zg00x
1yk+rUbsfmx9txty84zYzbeg78tXnLOEQ/jzX4m7ag8l0UhZX6FBj9usLg5iCMvXgG1SOhTWp65l
wQMFJ1vuuf69e4ZKzU1FavZdo8FYM6Hj9MJGAgL0+aya6+SZrJOt0q7vquD3Vsft3/rmlVet3T7Q
9sqkA5JrAkiSYOI/kYCylVXv9fIstxr/0jpGvXfNeHoyEu+iINLxYz4hZbKXJ4jCLzV2hZLvIkXu
8ZdoozY4KZV6l3jsIUL5l5OntTsh1uOMPQ4S/qbWfJAN+qQFJ/fPHg7/0usCBbIRbiHHQ582Wj40
+94p1Sf+lMq+T/xsI4tJTaaxidtmJYv1ELNNY6XgV6HWrnVF2/V9FJE7RFeXDMdVyS/vRml09UkO
XEUljtW5GFgM7Gb42j08vPAEj84dBGPbItCGqzuDg+IBiVBh+psO1BOhbK8x9BcYw6A0jNNirbqJ
8aJYGd5aJSvBuZX6S1XUr6OpJ3c+/s+nv+mkqKPYZLlmXTJktRUlilkrbXyfrEt+MZtQnvTThhnL
Oli6Ze5SRcv2Izne+MeZfGVRrw12VvPkK4sNeqrrKQ3K+3FMjJOWuMoaGqjxs4A0ad21ZnrG5dK9
kJOWGWgmSKugMBTgZu7w2XUg7YXwKT3rnSKtZOe/s9IVsCCZagV4Q+LuxVAucoSiad8uK4u/XRar
OunzXan06ob4YXp9P0Q6fHCFuLzXpCrz+IqcrHVVmcVZNqAukl0Bv7dnAbHv5yzlt8w884xKmHVI
x9LcxUQ+P3dVvUnmnKXIRsTALxrnHMEEezt0SJ4vyUz09Koofk7K5q2n6qVLT2mQ/LtnqaX60lNm
OyExeT/mzSFEq+Jrne0HCKt+VihRrsqis55NWDq2edeHl6pU4ptKGbSda1r5I54WYlt2Z3xvp3Yl
e8X5+NoGU/jS4IzfkFUWXAOD0Kpq4r8DBBs/RLUXrP00Kb+FvQPLA5Gz2GNGVYr68xS6JZwtdXAL
XWR3dKr8lUV/uikHA18UwkvwPY3OFxac5NS24c9Z6CQG9faapaq99nIzvFMbTzs4Tmwdcl0lSET+
PTK9/fBqWDkyNsytquK9tkwIrWq6V69U86cOCMG6QCPkoLp5/iQIVQH3dKd1YQTFUz/24rZBLZHf
Xf4kLczBOfjTmNzJKqty63XkOMFR2k9+Z+7LVE02shUnfnOFHu1eXkpWOcGwQWqnvZelJtBd8Ebo
mMixw7BSdhaaylDDcjOWr+ckwRZfpO2Qp9U1DU0Q36GiI6YTpk+4rq5dkuVf9JAcaQNKn1PlOOTW
ToA6ajX/MnojbJ6twUuBlsfnQnyT5opKbtLgsLCXRXgZ7LzpX3O9LQ8o69U7WY2O6aYxohQsRaod
cy0ot3LQTjFPOT/GJytrgOTpxpEcsvghzg10ewySu2u7Q58q7zymwpK5Gm/yQ9GQZRSMHSCvrI/X
ll+1B1i8FAKkc/n/s/My1Hy1vx1A9VEBjZoc9pWZsaEB2Q+fxXOkQkbWqoW5kvWZOkybwu/1xazK
hg9mjZN8NLNYLB0F6+TLGEpJcIKIP8K4cVe1raKX0EzGi0B5N4MP+pMQbnBrWWWwmuaPKOuDbu+C
zdjKolWaxOFxFJxl0dOfO99qPgV6ZVyH1I8JYzJYZ5mAiVsoDqNuZRHz/w6afSO0DOcEiU03keq6
XwwdNTmkE8UDZC3dbogb5cZzy/YGcLez08NCuY9GCN8CMN5fzK69arL/FEMD1YfVjyJDomKwmx6G
VrSHC8/NrnYxtkdorMdD5NXNbToqsAojRfKJANEfadQFP31xMDWd+yhV7dlJnAE1Gn57ygwyi6JS
3YMMaE9NMKHW2mXmNoT780nMHwp278M3xarhssYnhl5kd4h14R1GpfI3Ta3pz1nYOIeixAkhiyMp
ZYdYiaOliMipftDcOl6Kvc+vNEX6bCPyyHhOxEC0XM8y5leKjRkNFK18MbYJVx9KhBSXVqvym4ON
R2jpG+Q267wkQGpw7ltYRE/qUUX+cb4r4D0psnFKt7SmJkDS1hGwUM6trluEB19VxqU1cT1l73eq
WFqnJPL2hNgBY8wjVzaBECTB9aXVVFF6NjUIx+VQQSj0vWjgUZVF5jZ1P7U1tAVz32zop71meoim
zNdVO23YI98GVGusj7VTNAdvzJ7RHhqGFSjL+iIP/HnfziL91q6n4fy7hTQLgLyuCOQle1msC0SG
s8BENGmWj0wNzbm4U0OeUeHdMvnqNuQoVrgrfchPZaW0kwc/j77ZIZmlsiQbLQX+yTbtd9Hc/900
SvBFJRGxsPc6edZo4knLkDR9H7tGmfXGCcxTHXrMeNLMi8DclnDlbOTAasrHZxWCHk9BWd+8X8zL
kR8plfwuZkP+4fpAOGpIjrJoK23fL2Zr8dF06uL8Xt/6SnqCu/qTvPL72GGmOWscY+oyhv3o2SpQ
0VluRR6UEKWVwEUle5xRZX9WJ0lgNitZ1pDK+PepSSgN/hYoB3Ql3QgSLM7LqTRtikRZBQ16fLLl
H4ZrknCveT6hhfmS4zyO5bfsimTZGBUHihFX26qRw9oMHly3V91j6fOWy6Jlxjb7piC/CNP1P1Vo
uMl6dXD0Y1kJlrEkX31Wa6BgVk26M1nOxnOKN0DWx6k7HKdgABwoB0eWhxgJeYX4QFjQqoQC5KFo
IvdczQdZbBqz3AkPoLis68uSIDUx/mIlNGHgmYrsS2Q39iVO6k3r6tMNk7CBb2xusDy72+L4Yl6J
M9bZ0lC2qCGyjbN1MPd9r5dnrqe+dZPFpW/lmycjh3P1W5nU+3HUlDMpDYljpBd5GI0Qwqr5IM9k
XUjAaEMedLX+rQGqcQCIc19pHCndfhRFfvqtXlrIroTJvV3Fcnm54t9dTPZVK/cbDsTZM4frN+m9
cSdmecRxPpDX9XYopIBiAqzkaPliW8niu02v+2ItXKXfa7UdrUzVDBGUrvyjXaTJvg/85FPoxfcS
UjLVXsRr0Xy0cElG/2cLTymbzTg10MO6MIi6bYPzqvGzsybsraGjtfteZScR5Ajv5fcelRa3Bz0v
L8Bj0rOsX4ztUdibLkXRzmzb5g6ueZAtxv+l7DyWG0eyNfxEiIA3W9CTEkm5Kqk3iKrqaiS8Sfin
vx9SPaOOjtncTQbSEKJIIs05v8GxYyJ2EpDua70jtlRV2MxOd/9srEt5ANC3CrnSVq2FbPNkxxlb
36rbfHYYHv4xGWrai77aOK3eTpM265s8j/rNV1vqC8/7rFfKu+mryzCQUw3VK1XjP/pVXUq0MP51
u/85cFrfgepRhbqja/h/t31VeepY2NUYv2xwhNlnENC2ARmXKazjuX6ccGMks1M1+qWBm6Jbgqrq
6SNp9tu4a+FW8i3vVaPbuqspyGyl26xF+9Qa5XOT6MwlZuKd/CAjXDK22ZPpv6s+1QLiND16RB43
X22ug49HUsKmMzKnfRZgBZ6rZzVcFbkVsG3Xfe/zb6g2W+gpoiFCHs3KH49GoYOBKYr8kWBc/iiJ
fRwFKhBNVBkjv12fUvWoMWA5O/DYAzrO62jVAXfS2FeDhWRYkZvnyskG+RoVGP46DVZ4gR+/FE4y
fRgFmPXWKTry0A2mdHkMQKKU83luINWzcYzvCGli0KjBwMw4OodjYc9/QrTfQEIZ4zDvR7BGVgBm
yUZQIE/6Vy0iiTdYLdIdHtLbep6lJ23dd8FdqnbWNE+vtQRMnrgo6xt+dvq8E0anBFciBB97Hr+8
KK/RUiCi2tUXyzHJ43pzXpMd+k9dXalCJrI62tJC7CmOH93/FoTW4L5PTGtF4psH3ZcfqvOr/V9j
l6kRK7btf97j66Ui84cznnw7de+vdnX11bbUfvKQIJu9voN//aWvNvVmsgXpZR8Xwv8O9Us7OTRu
idBW7MhHhGExqvdiaz/5hdy16QJ+v3gKPIicWtX5r3Vp3mvsl246idRX2RtLuHhdfhnGInhdol5u
ibt4fAb02nJ09xbb/525VoPVS3fRgOCoO6VDa+AbI36oTgepoOeIx4U990ObOTU2bDGPOt7rlNEq
Z0sGCiyDqqtLZNLHM4jWlfcxBW9FhM93Po1XVYPK+VKU+nj7rAmbwJY/3T9rrncslkp/UrUgI0Li
ohtQWt538OfQhsduuanCBAi7KyNLB6JAW9nYf3e0ICqxXPH9Xac7vQvDf+1BVCWMmaGOX3do0Am4
pbE4lHmCGf1/7ww5PtiVFujLABNO6E6FvUN7zL13gG7uduWlx9n2YJYNNdCStbCIijwWWM+bEacR
dqW09VZ8sNplYntKTY1NE9sMWzeBro69z73HNCnVpgc9mcdtQWTrJyo8jeH+bFHa2+pZYT5YWu1d
54G0mupoYJvj26l/DKMDh3PpfkPI8g+z7KpzgVkDIoBflynw7DNpXbls0tiszp3h4t01adEJSwdi
zhAqXaetX8UADJwVvj0R3KtfCzY4hxYr7K3qLSAXPrZj8Y1gdN5t+nEJ/T6Rz/WaVEVlZgkdDxfH
IQ4wBYAhha1IX+pnaUTLZ5GV4z+rP7XFLRD61eILUSF4KetVtFTiH1XV8a+2fB1X+yUWtOolxtLt
mFucYwscaBKCjMdciJ0n9BZWbJI+GU4LE6aRzU85uK/BpFuvWT/Zx8yzo31eD9F3DRrBBJTmZ7Mg
OVoOc3dN9cJ6nMh2bpp2Km9TInR5iGOYaCUoL/QwxuhkyAyvSGlGd3MtODU113ElsqWE+3dgYNmk
yxHXGDrVMJbo34Sv07O6hyqEmwACj/fQUsGlCXvB2xwpQ9ua/7DqGqVNEum4QvXpIRlAhEeDI64p
Og7XqhFovsrIJRJB9atDrNXC7oA+WZgwfXVortM8agA3vaZEObeU3rsVR2gti9a7uBCLv4/9T3dt
jvCAOvVrcJAsQROCYI6PBlxXFLBGDXdUV3uAPGzvxrgg8bN2qDbV6xgccxFrZwxw2GaDBmGoFYt3
CzoQ4r5nJz/1OX+WTaO91kC7jnKxzX3elNp76WgbNWDGYXvbN5n9oF4ZlUB1lPUKNiPPhaGT3/3b
CqJzcla7zLqlrmPeiEiO+7jQcBD5b5u6alPRbNZwxn4O5gEOISejYZ58fpi8VhVOm5vXoHpVFati
gggLQH+nqfL+9Nq5z3bsu/OdDYNv+/WqZn19bNVDKOfIO6gO9VYisA9Y+MSIzK+u2B5UfK2X4tuM
5/ttqI04JKFPwLld5oPXSG+nhvkRKQLXDlh3197/96ucIWneesyXNMsc7ogTDXfYCEh9WPgkk0l6
+Grvk5JE8bL4HAcZpjqyXNcfCLGe1ItUO/8vog/duIa4POtGtpsI++i733VHf1eiOmlwQHfA+63F
Evl+w6+/eVJzt0MAvs6KRXeSOEYdQWZZN6eWf7+aT/Qd9PBfVtz/5nbx46fOn1IA9FZpGuHg4pRE
GHp+SQOqjm6YbmWe6VszNwADS/9xNlBVU4pU6WAeYj3xH1VNta9NalSwiOjwmfg1ywrAn+2Kl3o2
oyeteAYkDOVlLRYsmbZpMyV7VQUuutooN/OhSReELf3+QRrdfHOWAiFLsu4bKFXLSXUm3jTvcWEu
d6oXv9vpUpT48KjetkDRawbHpTpVE0wLoLb2fFM1JyLGEMmHiONNaW5Xv+l8tdMYAJRucwDpG1X9
8qv+NLpR9WkdIxut2yhPa93zJ7jRxvzi+8h2mhpGpmx5lxcNVg+HieltXmuqSTfNb8jE5o9qvOQn
e8AmnlVnHeEDI3oahE0An5sFkCkQ2QApZmKjYyZX7LHYAk7MPnX+NOsuu0c7eSQvpW95Q+MTsnYm
G9uQefNpaocacKWZbeZixm9PG3AJ6N/jzgnu2dllsnny4Hbn80y2NS+8g010fe97gbu3q/y9TmsN
kL6rbQTpySPp2BNCwMlTEDG5G3AU//AJdNsdCs2GaVtoXNjTVV1pDnCjpkbA0XT5WlNtLLBvr1fR
42BD/IlVmlAskTOW5FGPcDuWkb31K5MobrYiyY/e9DQH644oQNo35u8jgTFXZ8tsl82bmcDyRj7j
zPM/hcDYflVI7D3XuhWfYr/4CIb4h0jj4BAlRnDMIo3YFsdhVsmEX9Hy5iRzfnBXNIMvp1Pa1vyv
6Of4CTbFthPOyEnda5iIe4HsQRaBPm+M194y/ggM0w91EGFbu4+Idmpe2FokiPQZ4M8Y95th5Okh
SlDiOdVh24VmiH4PAh35c/KEobkICEAkInaAnj2Ip/Ukt2Q6duPYsy7reXqZgC2Gouoee8LxMRH7
PzOnRGK2sbpdXBnNvu60IhxtAKZmPmzQlQTolHwYbr/86Jr+gH/hSS7Ozapb/RJIsK0sTsMuSNoy
NJL5r6j/0ZaoL3P2/Y0UNp+F/EBl8JAG5fehAExi1j1U3OrZBK0Wji3m8qb2PS6zjdM2LCtNh/2Y
sH/k5Tu6X3uLT6YMMM2bPPlbZ5uwdexvsAGaM5BjTieYvYR2OhAy0LRxYy5lDsDK+cNMzAXAN3vK
IKnEhgEfkEl3dckCOxeYTTV1dk1ckNVLTN7OyfAomKr+AFr0hzaW5Wsf/dUgoXuAhPamER1ln7Bc
64kAUpGsglNTzuKxeFvdMK/gMflPlgZVJsILQCTH33kat1djtjBDy1/7YTDeLO88gKDcaJF4NeCF
bCuUDbYTcwART/uEvfjVXqZzJXScuLLiOnZ4PhlQZHZLxpdBonc4JOBJz0l8Cppu55mYJ0ZVi0WO
PT71RtKy+eyaQ+IiOjgM/R3ox9Zu5xEUsn02Kl8L9SQpQNr1L95SkbCcq2XbR2V7Ful4anuwuUgt
kZoFvq71+nEc4ZhVdgnwFVwXsvVk+xMPC5WaNFHX4xY34MqQRO7V94A545oj+sY9dH2Cdmaib1wQ
kALpheOywGOwsQAKjag0zhzL/c3Ya2zdo/ZEDDu0m24GxaGf00DAD2+axNw1cyPPfYZw+k1dNvDe
8vAffYup01BW7nCQen+qagJdoCN5lbqLobo/bxDjEZRGZlhMy3iA7FHCdrbbEKv3CR2NRZ5FkJh7
p9dvulk3Z4DkC09Y4mOXwvl4K2dAJr05/2atcqHJLMGTFKuaPDuDkNUvPrsm4gplvIlqDw+q3P/z
GT+nj9TnADd7TRKW5k/T9V5E1IcmOb1TDFd156XDr1ry9Yhgude2i4BvjXYzGfiqXEWyh+DW5lmC
fjDGq654LZOl2eU9QOS2/114aJYA1PWQTa3r3aIl/m1oo1Ox+NpLhMBvNCcXw+rfSqer9iiXfHRl
ru28SPLlIeyI+s/wqLtiIIVPotqQ1YtMhj/i1u5QMkzcQ+aSUKnHfh8Nbbnh/WaXopgOQcIHUtRo
tpiFMzw2FR+WkYvXYiSvbzYcXSJxyNJivxBQPrpCPhRFhbRPVr2Ntb4RqzcMPpXYROGZRkYz23dV
9NDWqEpkPIy6MdzryHhPTI9QjWwvOueNTb8Mww7monPWTE0Qs8/sUy4QuWi75i9hVFWIJ7Wlt3+h
0pOGk51iTS5zDFPjp660jCMKvW3cO1sUkCtPvui5+NbYehIG1sTR1y+uiefG+9Ya0ReOwaa2QXEy
DTYJmZ+9d22whH3mzxtPPtRdHvru7IYiKDF8L2p/X5HuufZAFttYdtfS6YnmIkeCmBo8rE7oaFLK
/o2YfhqKwXm3qhhGFiGnm9CD45ijeeLLc6XNvwMP/Ssn+HDGAvtPazyVZJ7CRJAuZnGeNrMDnK8y
A39DGHo6cvLKya6hZpMXzSUdO+Zgf7L3mGeYYb86fVq58Q1C9wR2tX2wZz/YpvWAd0YGOVWM6UUV
g3DSC9nRS160LtRhtwDGO7z4GQQLIkth4Wph37V/pZbzzRnnX63ZkQNL7AfA2JcaFqI3E0e0Xb/Z
ooPwXWI2uvPK/BVZcec6sdyHXZu3xzqWxb2YweFpSf8k+iW0+yLfFWzqtibELESxUhy+jBEsbeFu
egNn5cYUFoJAfnZsCz9+wJYmQu3HSi5LUDiniJ3aWSSZcU5HC4ZmUi6XKs3GY4kI8gPQcOtgCDE/
DkkRs5mF1go8ptkPI8aI5JqMXZ1m3r3o4mQXt49ND63HFi7JVAwg0c5gS1w2+BwmiP9uVhTkpst0
8uY2kHhHCOfVtQLsAhfRvEl5HDQXv4Ey9d86kvab1nN61PYTNIZ7YEDWjCUTEvn696Xh5GQ0Q/Wu
NeREg6ybTrVjO1sorzLsmC7fJwemTwKv5R1acQc4GewDOFVc/3phvbOA4awIVet9cvseD1+h463p
4J9BXOQ9RhAlZFof34mnc2DLmuHdCKIhLEBJvQcOUkjO4rfvccUUgY5h8w6FbEJUG4m3WLPOGA6a
V/QnAwISXrRV1VQs5rXUYBFNyfvSZfUGXpINpjvu9o09scja9jlxORNHsT1cO0Rcr5L/9TL57R7A
GWdlFqBtHRRQLXPPeWSvTUQpuGtLq712GR/ZaG8Gl3eJxFCGlPc0opGMKEwfW2sUFDUfoFHAfmMc
9NzJNjYukPG9rmsS4xT5wx9yUsxog8Dxr17I6cz7AT2RLUghd4MblhUOhpXfGmf0wllk1i4jBBxa
znAwqyzAkzwd90t9HbJmPvYyja4L/4uWug9gFt/yJBJ3Aql9iCYVS1ar6Tek0FH0K5e7a88s2FU7
bwgkgK5DuZvEFCdZfUj7DWSGbm+tJqh9mW5gxGc3d+yrU7DgtIq0Ix4s9fJH1Vf4jFTLocGVbzfX
wTfAwdu+HVOILzz/0QLid258wb/igg3BcLhbQGt77i7KkjiMcgKtskUHR3C5T1MoQyJC48sY87ur
ZVdznbrjnMCVW/Tttkc7VEOHjYVbQHwgIIAWa+Rs+qDwQr2oSESyPHRp5D6PdUBQ3Sn2srfqcKwI
alRB7G8zDOBCSWZ5J5Pa3c5+O5wR6nAfU2Gk/OgWcAuScJlhM6GWbKFvXpU+lFYDSNd6mJGm2w3O
nF7gdjQHNv4O7+yGblpzNFDMEJqMLh2PKuJQ9S/bW3qM2IRzHJCiSZKUEPLsGbuui6pDFYt8Y6dv
0jWaezxPZkhE7Q9mbzLMo5jPpRMO81CHiYy1m1vL/jq5kxaWpOsfpRjFBs1m/nE9OCdYb5QVYZ6s
a+9EuwE39AB/qhYFytLBQNszDJTp0bwMEaX1dSO7Qm/c85OYrp0k24iNYnCOIx/H1MJ/RMj9MMRa
Hg6+frMJ6Owsd55Do9POXVC9CeF6D2Wn/W4nvqjJMaxHu27KnZyzP6UFfqdFVBznnHvVt+lDPoxT
qKWzF064DHSs+6hCsKzobnHGyDvazRHuQWKAKd1HEaZrSHcIT/ttT/Z4sSPgW1OdbJJ+cjZS8Dvp
a7M4a2KAAmoRGJ2n6uTPA84gftU8oDl21VuOVBZQEQtLRBPLDcCy7MhE4V7aKcDRZWLzZLSDPECy
3SWTBmWtEcuxcHIJtLJ+7WT1pOkA3hDYlgdPyg9D5ObGag2bJyzn4Qvs29JPsOSW+OTHuBatMdF+
SLIdctDs4GNj3uqcPuogEWc4SjrZq+UPKS2wcmwLtjwUcCjwWd8s04T7UB985FFph503EOtApmnK
0YaW7o1U6XSdABmiWST3uR9/8xCr2U2BiZupyHfLFLschgc+oGEQezeO9J3w8m8YAk3bhpDZDslV
fZcnoAkrLUZoxawfygk9LBmxRBWubYUeknB7LR28TVek3UZEyYEYXH7OkN51ddO9sMd/wOyyQ8Y8
vVuGoR1qHqQwmu85AI6xSMWT5DwbOySaLZ+8iYBX0jWSE6vemuz0OdnVVjwdito1tikAm1D4yMmm
t1hMDtsbOWwKEJJbx8uekkBcXMdvdx0SueStC30/QMc7Lp4ewPhF5IQ5HCrNkBX7HuH3pXcr5LxS
vBjQU99Hs76Tnt+G0JXzfRQ4zCSRiHeoPH0Y6O7sml6OL0ZBWKiAfdOYJlZfQYBnqYXwVxOl0xbz
xxe+Kp8Yi/+D8Ge+FxpOF7O19XIwMjFBOdD6XoujSYugnRkVwHwm8S0hPgPPdaOBDQTU3rWbgS3F
vnFQMG9QggAdXnXPTQ6FyyIRGJDzbycQ9Plkz6HOTtrusQZj/vmJzMJ4EWn+pEXNshl0I3oU0vpw
bfLwy1Cf0z4Tp3JmurY14FwV2Yzau3icMqGeXvDe3Rq40G2axkARqYqgzkXglDJ57swSkNeUo+kY
N2GEwOpB1zizDI3TfhbOAgrCrgqskVznKQqyZQ9HEzOMDEJqv2ic1KciBQgQNCcsL/vzNIrhrK6+
iti1+3ORAp2CU8NK7RFuB99+mMvcP/Dl1mcr1+uzS7xr3y3VdUbs94wk0nJOCw5tAbykjbqb35EM
6PPp0JBgRIbmQvTCDwn1X4URtOesKb+1fkEApbTH9rgkBUfkAFazn8/IEvfzebR6tMw9iReuaxRF
6Dios5ilfRq01RCvPkzzUp5ZRUoOQVO0c/rqm5uACuiGuOL+hFokPruFXW20pEo4S/nRWRVsX9mH
JtnVIey+jzS9PS99i17W6BxapsNzq2dgFxO2pWHTVq9p1v2SXdl/flbqSn1MyeKgfT5Hi4/ySy8O
0epGqc4Z6spfq6s1H9/3tq3LiTdN4U7ReHbjN0hNNRPdzkDqn9MFWdnAS79ZZVwaG6k32anrFhLu
y9YYsydDC1Lc7PnHSL45yFCiBMEOXsoo2jBJrW+guQ2VvGYa0wUSupskm6MiTPQoOix5cxxlg7BC
iStimpzGDl6ixmYNGOxkndU7QMyDvLC3vJG2q/GrsPxloy6lkdQcfyMrTDpAlEiFQP9+rcqAo9Vo
E6/BkOoM0ME8Czjmm9qDx9b89Jf8J3EXn082QkNuMB2f0zF1PLCwQU3ESX1XtTlV53YtVFUVNmIe
/MzXr/J/dUcY0f9j9OgFcj+PguBieTDqcYPZ8geHk34jbVThdq5mIzBSZsehKQKSOgyIa/y/Kz9F
LH0O26AFnym8BsgdxQDibz//KfCUIAM4GVr3EOV9csq1Ajn3W49N4L5Phqcyqh8y5oEzKtk4pNXF
D+TkYgLlEppWj8fsYt4k2vCEwzV/52WtFgKMJp0Qp8tz1BQlc/dS7I0xfvLIikXFC77rb63uW4dh
DRPojlOcpxiZyLY1L7OBtc0BIoL30rc8w8Hgg5csqtdA0SCxHyhjiJTDeNIqN+PR8eermBFkczxN
smsizhgg3tAM+TnSBbrcnca2CjLWhY/mhBaM5oQLWedQmwBp+ZYZZkFsv6B4VNZ1dg6q5U++bPxp
AK2e7LHEW9NMu21Ciswcu+A6isU6EFSuYY1tUo4QW6eV1U0vIDUOHKM2Iq/TsM/j6uakZJwRskK0
vzxAtF+2ZGECRiH4bE0o2+JxY/pL9g7qv71EZWpvsEQut1JbmocM4QzLqLRvNdPs3pta/5TjS/SE
dyY5aWfpfk2ZOHhLh/d8Z794nqgOPALlMSKO/q0qIxQTUu1HH9n1BnnaAcSoyK+azrlHBsOuzhPx
I66TNyJJGxy47Y8hFk8Ionq/C0E8jXXBLDX3lkdsX8o4bcJWx7bNlu5PIvM+sQDmKE/v+iPBkmdS
g3Bc+gaiFdGSbRXL7GSiOL/1Cns5omK6HBZSB1tQmtZ20Tq5Y/u4reoxPejNGu8IiEiVRFo70btX
gP7YFYrhuYRPYqVV8hFptQsTnGSC+ZLVerWSV5KdbrnLsxz1j04a7+XYNaiTQ5gk208eBq+W1E8D
dIDGcovmcvYk0qyA3JrNTFK7bi7yS1PU48VZo3czUN/RaptjMLTaG9bXOxFYhFRh7G2jPt9NcRq/
gRT8KTCaerRbU3u1dEfDPkMfd35fgGx0qmSft5P/0RK/bgMfbL2M5guBz3ib28gpDWSQjyjyb32U
3H/IYLQ2XuYZN04A1qmtE3mQcM9eEruD9U4m/HeLfLATpH+2GBKznzasp6DK69V7xD4G1iCerCYi
tKGJ8lde/0ZWICFHmtTh0rrBC2jjaB8nHoThZsFja8mWGyGGP2ezOy2z6F5G2flPPcIWSQmeGaPp
9oASONORyn/nvNmzynln5NLy8Kv+2a1GqkZVV4Ua/vXqr7b/eQvV7S6RmucRK9NOMZFP2B+rqfHn
ZTVid6zq6kqtN0OiM0jV/3H51f81XLWp4l9t6j6qbTa6cmvp9RRytsvRfivLmkV1vdQ9tjCEU//T
ag02G4K1P9eA7O7wY/u7/vnSz1LMpAE1R9vHmWjOqqjXZXa0K8THVN2W83/qqFezixzSh2o242fH
0Hkc/MLaACKKn1VbXbjM7qk9HlSbKnS46XoyRg+fTYWb3WOmsa8XdTg3nmzU/D/bVEcpl5b8zqp1
vN78sy3VZGgYg376auPEuUHM3rpVdm7sEr+OD06N1HilNc5Vr239GhVBwtI3dT9a3/hWAER+MXVt
Oi+RKHYuBkRP1bxwfIrnEIm36iMBcXFIMYA8khiBtQw7EZO9rWEGw3Zoc2IpUfnoVoN8sNP84LPG
XnDyZIu0ZPkJ5tgh48h/KZFsPSDu8la2uXeFfqjvNI5dTCux+zh2U8oOX3/Mpu6MGEpxwb1XYKkD
kBsU1bKzAsPF9KRAP65afggP2Uk+6OCFgP5j2bX6B3pr5VaMbrnTF+NOurnniNkj01hl00aibniw
24pMj44gk2FClGPrvc2GQX9rvBHAaJetbAoiSTn+UFhQxdZ7Wv9pyV5yUgbQ2MfOt2W0620Bd+45
TxApqKfqJ7H8+aKa2tjsr0FenFRNFRCF472E+r1V41Vb15tvgTO0D6o2JNVChml67Lo5AKfWiW1V
ZONzKaISGmwy7rR4HJ9VW1Kx2QUcdVW1AFfOS9IUv5Gh+XvAMiFVTVQSDMp6D1UU5l/J6IgndZug
XpKTjnVh+DVg6LF7sLU2P6m2huf2odOiayDJ4c/VFr3E+G4shY6JZzbvPT9ewxNM26otdpKnoiSD
qpqcagB1m1e/1LyumpJxmTd6bZgHVU1nWT3PRMU/71BigW0CVFKYVwVyBQ56T+vUO6aS+RXJlv+A
bj+HyIX9uRF9/2r/9zhC/CVwSMvcq/t9DRyM5GUiG8fJphg3KDhVj0gG2idrWvVzmmQKVZsqhkqv
Hru1iFMNOKc5L6vmE9Sc/3Z8DTayxTvWpn7/alJXcx5Vj19tflr81oOW3U+bBKHfyvSxMkkZC8x6
P6++2lytA0TQBmc1QiPD9DmsjJv8qJmAYToT1fG0tjFD0YvuLSYQtIvYM+xV1RBVgRtCD+/ac+Sb
iKIV5LPGCtfBySiKYyoEoOq1Ooq+xjEYnAlSTZy9hPtmBTn4tsomwrxWbZLqR1OC3O/G3n2bynY8
Co0dm+rNJ5kdu7aet7ENV37oXO8ctWxK3IzonK4ZApG03H31hpIjWCC+qZpTGNnLmidQtcSP3FfL
dlBJ6oon1VT1MbuJol4eVBXElL3Bw/GjQedha05N8Ookg4YkWKLtnCDwXw22Rke9ZFOnqhVSL+iv
sclRgy2mizsMhovqjEB0vH43+VkPm3G2eK7q+q6vN806trtdEJQPaiC2xOzp5h5nJIwLQ9U2svLs
hESFKuB8HyT1AImGJW9SC5tam3zTiwh3rmmcboAusrFcczl6udwLb8jBfsbJoUQt5DUen+q6LfaB
hjF0Pq66l6P7QpDAIflr9LsKVNablg1Ep3L9ex9nrO5zWbw5xjSzz2eWwzQmZy9ueZclge6Mjmj+
NmgTyZYg+oYcNBYcE+LPQW8fVK2px/bVs07MjsnOxcvSAxV09kwzgL6VIUVdRuJNTkSy8oaUFDQa
82iUsbcR5ATWKJ+3GUC67JLc7veEsdbYmM92vniZe6vc2GYRHwNzi/iof3dXPxhVmPnRsrWbVbbf
e1PDisdv5htvGhmOaiJenXN20SxokSnJ403s1lANTTQEUc2qfnTlcI+iRn/FyVAhbsLWDqKXgrhW
1rBX17WGz2c2QBethboS6x7DrezHuIzzzyZjipKzZg3Pqcx/1a5vHSU2FlfhoA83s8W9FE3xzt5b
/vJtcR2mwviNzcY+C6TDYekm5yVkQ16Sw+464BJOFgaIK3+PV/y1KNswxhvjzU7lKQHI+8soEIbT
7jk2Js+mW11Q5i33lUGcttTScuePaU3SO/nOpq85DD5EBtEFAn36rLvbQ9USCHCTX634oceLewik
saLzS38768QIy1RUGGf7BG11kLHuYj4t6Vi+jn26sgtzcVbVvEFvFNDEA8x79x71M3mofmzgaljT
PWntlV+Wyj2o4PQoGzRCHK08YveEiUPutkeCfu3OXmnlnMytZ7b+/PmFHCQJii0gqF2qkegnqZWH
qdklBG/c0DafcB18jhdmIIupdh9HZoXbdwnqSzPqN9Pr0KwtyieH09rbsPjGUyfNvepD+jS49Hho
h5P7Z8/k/GYLL3gpauT5sch4GxxrxkUbE+a1b0IIjlgzrqZrTUdv8bkZiNyvtYFk8XOJE6+qoQdc
P8sg24uodt66qsFstywOqq8PHP3Ji9rjZ622m6duXE62nunIWpjHrMmXa7EWnT5elrQzCddQq3s5
7Adfc9EyMt3rZBoeZ965CInooBmgGq21J3VYY+a5uBRm61710aA3mrtlZyfJgGDtWlddqiCBic3T
cFWVz1sVjXRIqlaEUYtRHMehICwpBYZpvtMKCEMoh6lqtf4BkgAur15hz2QtgBNRnTqT0YuvL6de
zK+fVdVjtPVwTpzsWuTDu12l1akg4nUdhubvAgVMb4evXLP5V8eoB9OjyVv5GttZnmGFcjKaEAA5
0iLrXZKOYNBkpggG2FF8szJ/2osBMqWR6/GNJwmSgDss88PqYaTa1Dgfa6CbqvqNfYdxR5Rhff1X
+9JI5ItaV0OXMW7ZykXGVsyRgHFKUaZdCcAYiuWY1ySR17bEZvZECCgGzuF2r4VTvtVRI66qFgRz
tEIrcSRfO8cu1Q7a6KYcpMv+VXdL89HF9wPESAfohRENsFQOxy+qIlpyTOjVLw+qanRAOSDj5QdV
recyPUVjAHJ4fSUynsVtGZPPP6yaXGfeJG0eP6uaU4yEWEc0UVQ1wft959prIHp9uXCd+gwXww1V
NTc9595CwVU19f662DzmbtHe1XsvVpzX5KQafprr+16BRbNp1DtVrTGX56dZ4naj3ptbIIOUIgS1
1tTdkmi45zUhXhLLpNYco9Q3WiPbs0uygEDy3DBX25U86i6ZoRjzzzdvquYwjWPvBwDiS8sVnnQ8
T9JZ/iJu8X+MnddypMqWhp+ICLy5Le9UkqokdbduiLZ473n6+Uj6HBSavSfmhiCThJIgSTLX+s3b
QCT0W95AFyEp79/x+eZTz9RwhUdnfgXBER/yzHRPtTb6Z9eVggN5yPSQIeL5qCbhW4w82696sG76
gF+7Zee/0iQzsVyO+pOSY2psh6BviP0Ev44k4isi+CwMFM8Or3GfhiBxPO9MinQf9uOLOabaCjlO
4Bt5bD7UY5ONq6RQ6N68qW2cPIqNZJrxI9FQJLLd7xYKj+s2goFudwX5NK9oAVwBPYdDJ6Ox2cBi
cer+DFh+PJZV8QPbTOloKMnwYjQF3a5/UvCDf8N37Wc62msS9Ch35+7ON/3fRZNEj0EYoFsbW9IO
mr78lhuhwqS13im2ar765p6UWPxFG8dup0lBuLWl+OxJzk+m6/JJL4PfepD9aHpfJ71TWAcFxChZ
NhvjLITG+jKMUWCC/OD4WvTekSSKB8MGilSQrLR4saOidzaqT3qpAAhwy7I9EfmQlB+m53UaYv6C
OjFZAuVLMXrOwXDIfAJ8j7eFjzymbgFW6sDCV1XrXox3G9b3tUuVmyZXJ4joxYoslLeTMyJiBnKX
BF564r0yc/PS0h77/l3F8UR7zmrTPgxJg/xhD0C5XBNnlA6KRF4NTlOxgzuvIg/iaqefQD3ka0wE
bIO+krlJzXTykR2PfB6R2DS9b0Vil/dR5aNNlfpokbgH3G35REzZSHrvX3on/DmkmC72Hdq5WC3+
GaHB5LXq4AboVWuj9etnkrfK3igM/+QZKVH5ILc3XiprbyA/f3RGmP/RUcEkF/Q7aJoC8rdPsD7L
EYfo6mYlI1J3xLmvu8mZEjwVoFRESWwKo1Z2EOcJjk0txMbNVZAuvXN2IavckFFRgP2FB7AR2xAv
hsdW0eX7QGp166jkukXRQEjxmoRowU8HW9CF906DjN2b7UVUabAP9lZgFpvKjpS702o1KE8ARFNJ
VCmageBbHUcnccL09TlqfJmZuwSHTHEntc+8uQ8ukFY9yJ9FCU8qbxvbLhY608GelQ356vokSo6q
NPdAikEIWEjSizoVj5Bj66QmLBpOEBsmJTteDexFpxM8Wxq2URHJoBFowaw6fGpUsg/TQWna9B2B
PwnSwFG0INTdndwMFajlkp4dnxBfjea/OQm6bB04w30ICXcMhqLeKxdrtLT0T3Hi86XL6vCPWZvo
SjN3ulm+eYu7XzmeuC/ENNeDZvRYk6TaS97nP/0IoQlxjBCtvEac0jmAGNVfTAU/Q6l1uq1om2qq
dyqwqVmLo51Mpgf7dWPv6k9873PAMOWQnByfGQRUtOAmNoijZNsicrNt9N86dQiSlVc4iHebanAb
vB6Ul+ug/a3vYz/Q7nbWaPdolBj0wbQcRTGUnOaojMBDRBOlM7U7H7DBSoK5fVqRRu5RaT2Y0+mF
V+6Au7sIosNtK6TGuolNFFaMdlXXHy0vtG412ujXPpSgmasA0DLdgx2NI81eNCYi6D+jJceaxq3T
NajfassN6rcAm/9er2z+ZInkbmH2A4zCNuUGl07F4q5q5qKoq/VyUyp8z0QJE9NsPxYA7Oai6nLW
mOxdgBuPoqrXRtJ5TShj61F4d1E3jO5JSXkxRKmspfZQG2VGC35UbFpzeMwBhzzMVbAgcbTqnJVm
pcGTZfOa12hnmYOqr8jtkinWOu8mNo7s7+VMG6+i1Lt2dQ1Ke5+pcRCtx2qKApeFtRJHs4CvfGyo
hM6qKNwtdZoT/XZkmY9em1fPSgCr7LeFt2hfyTexoR+h4NGSrV7qXL17LQO5v6DoI99azw0vpWJ+
XRpErFNQ3qiq/VJnY1dW9/NFq7ZDsAIZobXRm8NFDcKnuneSK9/A5EoK/dRCgjiJEkaZprwSu07s
35Rar48f6sRpRpX9KGvX2yh5kQDySa1nsbFLooQWhAAY6tTlsgRIl1xM2W0iOKr3MnTzuxvlhNec
MNiLuiRIiVWGQMz9NMvXQ+HKK/q+exSNdQ2P1gyVYk0H/pPL2GHFDLNbrwnKeznmt5pA4QN6r+U9
ixC51X3JXcvQQfF66M5Wo7fcAA76wKc2JFJBSilmeZeHMnysQvsoDooqfMYUgveVc1SGLr8Oen82
S7/leXbaa6V3+cnpywZU0OAlD6WXb9N8K8ldvqkqq9wohjcCPHKrnS5p1kMbQdEIWzea7Me2+Lh9
qTQ3gw/fXty8fTBaD8V2n5wUvIQfbhPuDB/Bg8hgpZMxA3BypTj0gflrtFMQbOVRbj2YE5IPpltu
1U3NHGRdMftIHfyF1GQ1ghJe94EEkdTlay6yfeBjYNfrYNBlqTuBmHhVSivYe3wQCHDLQNIBKbet
epZHtOZqRdJILsBOsqV93KtvrLsYbEAvbHJNviZNfMSMWroUTQ49tu3sY9JCgNO017DqQpZ/Nutk
0J5J69v3MTGU00BGm3hHTTBRy1ZJOtRwplZyj5Mu6sSkbwfcAJy8jVb1yDeSxfCD3D4rfuU8TSJ8
AyQGcyh0eI+edtGrUN5JGKOssuBtHMcXMkKboFbyXWbW9rlNcIMhEMDushk6FOBNrTgjWvYFhEWP
C13d7nLLx8dVVd1rm/7iMv4JuRVthe5zt7Z0jcxtJimXhLlqYvTysxZz5a5IxrOB4KznAxJJJCwX
IxVO3hAdKqUrT2XjllvsI7tNZVneJbbLcSPX6hevxz8AxFSz9UYoGvKYPxvAP54LVX+VwqA4JKg1
XpBJBFfCN2UbV1Z9ybOMKInawd8a3bVXDO0FIMGhKRFkrMtonZb53kl655hqQ7GJmTewtNL9lYab
1rpsm4NRTIhAr1G2emdGOwDCP5Bq+j6ZiR50suRr7la7Bg7XrFFnI4JHvzErCbheVNdnhS06CcC1
0JJgxd5ofO01E7aN/KOI1AFenV6eO4AGR2kKeGjVs5hRK9O0mikK3aghDxL7CLOkEZIRQVfLr2ry
vTWlaxzD80UcZR2Hz6CX/4y2VpzIv8l8CaMSzTX5NGSFctNheOh0e9K9ZtlF4G+sYq2lfnBp0sI7
eT0zjETh/R18fHniJkdur5t6b54QsrJaNCms4BWjXiaYETFUsyjLvW8OP2xdti+9HdVrQoG1Tyh0
BjvgrUZuybSOXuvjCOFBplFSTMuycoqUfIEIkK67MPhVJTku2YF+4FveRiBWkLcqd9zQP2WMRUxP
GJ7sA6YcdWE8ERhRVyHoso0bVnfHruCY2RXub7KWHf2ScTCU9PXYtdU6b4gJlOkTmqbypQ0C5VJP
G0vHsNKChBmnK1/13K3egNTzFZUVimQ1jL1GtfWiyF4DytoFmfdLIvOAEkOAohChjJ+t0eVvNbLm
fLQPTYqNnWXDaVI9ciByDz3VYXr84FUAecZnViT1mrxnketXbM2TFW4Ar3Eo+/y8ZUwQ6s0Aufix
dwiwl2ozkBX2bgir8PmsCxBKrtyAw9fDSw/ycoVtFrMKFoVNJMPh0WuC12Ps7UxnUp8t2l+e7SYI
lGnAG201BsSgpwAP3b0/YtWoQphfNQpUpvp3B2kwAPa7rRzgfKVpEXW2Vnpay2uEprOtnDUglBsJ
AxZFlpCPRC/G81wSC7l9H4rh1vtmdSHUmKzHZkAULakfYS/fiDRXKwM9+aMzqKBAVdc4WqZ9ktzW
OUmRa5+MCadThM33ynYuecAwq1cSw1hcFIcRhSUsVN87gKj7omne8T7Q4ASb3lbKo+Ghw6voYhE8
ziYCsRer99iyz+AfBmbZvcsd7N57Vu1ENzzgS2G4VbXGXVUZJIokLAhU1J5O1i03DoVdZCsjMus9
0PUMUJxjALrhY7CDzHyyUpJSaobmFtKx99xobKI8mbKJwnCfD7W+b8vC+Ro7L3CZGrl2f45muYHz
zrfUmSAy0s9Aa9epkXgntffwRyzkasNK3Tm0AM/2BjhQcCekpCSXxVsD4d4yMoIesr5hzvjg9Eb3
FHdoFFmUEJOJtrXuvaSJZJ6XTdFl1lw0mfkfzRKKGDZfV8Nl7uh0BjhGOwHoWTjOzvVcZ+07qK8p
DH1rlswrVfZ4FV1dO49lSNqU2cevOFW3qRcNJ3lEvgmhqGcl9H4bk0MUVJ0LusWiM7I640M8bSbx
HD3tlYusl/Vz19bDtQ6nkZuSk3v1cxkw1S3KeJ97luyvY4vHCCbsKNWsP5o2ZuZhBG9RrKJzqGdP
htabuz4NWH9PG9d+GJ0GHlqthNuqeY6tKjr5LA9OsWsFGy2DAAAbOzgbpv6sehrsDaenR2H32IG4
Ir4XbjupfB4xqCSwx+KsmQTOlOQgMGDmlJGGKgwsUTcmrysQmP/dSA35ohZt08zBLkPzkdRyc5Aa
feLUhFnwa7CQPZ8SAdKoblUXW1cMt+BIYAbqwLH2WtBYg9cNrDhdziU0ckFQ+khHzc6VPjzJ/thD
7XDNTY8qzXqYisgUDOtW52HpsQ3QzPJjeCUN0pOjArrI0bMziIxDN8BIAa50bfTmWarxf0r1MNqo
mGiOa4GZ8ycCvwH+bGt1QwqnYLSvfawoTAWb5NEhNXcKq+JtBG70itcGaMPsu98F8auc4hLj1L/s
zKVziyiBNYUKylFlpRPToSzHVh7EZuATBsDKkTauaI0GOPZqudhKgD1dkAJDmeoncRlcK1+C0kuP
SZgzZPeNtcGwG3gIKQVAcNm4zlBMC6zM5L0w1zpD3kOnQOktAQrgv9btoorfQ3LEfQgJsB6i0X/z
kYJDfHQ3YC23sawegvuENwKgvYkUni76v7G0jtvyD+ua+lx3yb7sSz6ToAIjC0trOYIkVMPjLMuj
5X/L0lz7goQ8ipz9TY084xB30m0kCDDRW+V9oU/GA+G73GiH0Ol9svUbJxydox8Y15BU2jpWkVWq
5RThPw3EuHm2dXW4KHH40susUv3CQ0bRhzI8mTQVLro2UcXvAQV6mxUgvKRsdiYJb7BcuTkLR8TD
n6azlDuwXRtpbGlgIaAzTisTrj6N22qTxabzBAvAepSHlxEE35MGGMFMvWpXhNGXnIkB8pUB0Mqc
ZKoojrGaMOfLEwCakrSPGttn/qTFwF+MTeo12rrIs/YAOyJ7afSyOvSwRdaiqEZWBd64NPALlaoH
psv8P3VjbtTc+zWY0rDPwng8I/zx1I6AvXXbjB49pFwevUopyQwjhWm1Vrw1SrPY59DANQ92hhQh
MZfw501MDbtDKtjySTJm3soa+2TLKvpRI87BKL5JksfGByz2PTVfMC2rj8mEmcknXJ0PwuKoW4/B
hBsttUE+AozwJySp2Axq8CZJmrsN/1sl6kXzZHrtylPucV+dGjrdKslitgLoWakgp5Wy8DbubsAR
8mD4L2EFUsC995UX7zzovGatwS3q+jtC5agb4nk362oIjJDADSU6CwY7tFDyngQ3xIHGjSFJ9j8G
u/JO4LKMcctklb9E7Io32ijgkh3EbjQSQYKFxb/XlRloX7tWURDKpf0wQQqZyyanrAVu7VV4Pbir
SFKmOAK1HlisLVmVb5aUbiLZwyH3l952oJinG1dNVxR7Cz7RVCJ53Aqooqjsx2RIDqJlYNXcGWQR
vb/n19NFRCvFl4eVaSXxRvyVEVrTJGARPptc/fZeJe+FwojlrCG5d0cwnD+b6fn1emAdUtSoRQ5Y
bCJx/8VuyBKZlBbGd6KYJMXezyUV/5npb0rBfXp4ZxzET4o/A+dlPyg6xEnaYuvk+S9xXtx7cMyn
xzg/YVEp8FKpS9bFmEijS12fq80eqRU8mQB9zNhf0Rug3ZKh7oe438pq+V3ggcWmA0bdlPDriKci
OZIUnYkZUWHFjPF2tRVJ7xnn5cveewtzcetUPk/UREJ0V0fVXTx7M7IfO+I+u7HUGNaNLkBvj6k7
6a3sFFss/2ofzbbloYEdVoFQV95GPC7xNMRejsdntBK7ohcYvuqSV25WTtamJ3wdHdBnYnfaQESg
b0j7Aq93xpYuGgEiAHPGahgj0A+74mwLRwqQyLaWnubdMW5BQ5nBQfxeX1XEqKtNWEdfxl49iTs3
3yWopavMiIeNuNfirkR1xvq/VhBfmTAA4pmIM8SeqJu7gyiLjRbjGFI1PhBNRB+75iYe/Nw1xa1Z
eoM4UhL5XBVg2DfiVog/Um1L7k/tZeqaCDqzXKP4UU+2IchdzvdXT612BHil7RJmA/S6u1KkNUxb
f5eOEJ1rdbip09AhPttJaFr70RtBAmPHt5Khc6KEW6EnZERp9r9++MPfIHaxvYLsrvrq3HJ+eqjJ
4FDaaupGDAHi+94gN34wAWT1txgu73xzZzjFh7fmA6ji8x3USONlAazJsdppfqqM29D236UmkbfL
HWYQPKmWDaV7GVzk9inBxHIn/pbWLR5jc5R3aDS247pK/EvdqRIwj2kcml5rcabY+9c6p8lHhAP8
aCN6QhvGO6YwLF2mjqD2SDvpcKyX7jM1MIuRBrq67pBgO4ge3DdGdxhSg2VJsU2tDuMjewJX/uvv
mll8dH2wwk6qAVeYAClL3xvDB1udAIxaZpaTvA3D2zQsi54kiktdRvRnGpEMdbS2rlV0YFbiJ8uT
GCNFe7FZ3tYPXXTeFcfHwukOTqWvRU+YT8FWYC+91RUJAjEWsmCv9ih0H5c3fOnLok4UvakXym27
qwDp7X0r2IljuujsosVy/ucuKMriqYm9+RxRnnc/HRfFT3Vzt80L0/w79GArR4I/1o8eXLlVDDwm
iwG5tSYI5+nDoToQTT2Vheqg7vChIE/PvEA88c5UMQa1HtOxfraYG7A+vKhELEY5w2M7ek4BpXRl
czYmrOrY589pZzc7XR+ZSlSqvJG9jNhNi8DMigTvTvAOhnSyi9THrtx4Qf5oYV68PHjxq6I4v05L
WVQu3eTTKVkX14cW+0HRGcWmnIZrsadG0Jf0EM6TuPviIhl4xgHMCt2udaHVr8VbAqudWrH7obaz
ta+pgYiSWLcMuAZvIdV9MwWXwueGNaEUH4mDQw0JJ3xDH6mvQQvcHRmTrbjHYiMeezhNTxDKZY08
xD/SQT05oZbs5LE/R3qOQJnTHMQgozBq13B2c9RzN37mzV8Arf4FKT85iguKJy/2GOnriQ1jBt2v
sXOeMIuzZ8yyG5l3F8+zXSp6xDIYyIpsHTlv+fvUulc27QDxfrmLeWIxkkbTZyaxE2PjGtCFBKkE
XsBXcMkaM3EH+VHRhNwalBMNXZReMbazjpmYbIHXLfaDbR0HgDnkc/fQI9EoDsx1gmPYPLuaV1GB
4mXk3FRlHoThUl9LLdJ24vri73LNoD/W6uOopfVO1rVn8VSXRyv20qb5GWpDsOqzDKV/KOR/F2jL
wCGJb78ozxM7lqc5jjQsH8D4b5XETGHn12n3gCC7fgCaVpwEa6cLmuJEX/iT+0kyP1/xJJYxZnkw
fKB/x9Az9cEpNwYEaWQxLA2Hk4yXwGYE36AQuM25ZeLJiG7tycQeDeDBboZvyH8Hc9FgGdGXJzl3
6Gm8X27CclTsiSb/96WYq/Wwlx6WoV78MaI4z8WXstibK8cA2w8mtAgziImu1JgHGY9F0UT87Dzl
Ers4bPKqzbvktf/C6ucPpfg7P8wy5nPz1F4DC7iQEMQegw+9mL+SHCF0LV6TMUMOZu0N+jtaK8ST
/TY6ZJXvy1vRfN51py9oABik8eJ5Hid6qpjRLZulbhgTUg4KSpEKMLFpEib+nWUzoyRF+cNcdv7r
87GHifPQZ+i6texXwNN3JlmqcY1eb0YS6oct/hC9PKm2Kh/FtExM6sSe2MyXnqaFokgiCM1rDwLI
0lg0WYpib9ksj3GpW37j07lB+tog1MEYxpgpBs4GIEB6EGXx5nHHI5bx0/H5jx9zJVsFUid/mEaK
Rzj3vPG7B9H+KLprgJIuoOnpGfhNg+SG6Cn/vCvOnocqQDnVwc7jzWcqiAdTZFnCfeKECIKHOLoc
WNaA4oDYLO1EsXN/dkqZHue/furJM9ljeWfm+czcmUWto6YN+ZP/vndib24ldj+XxUnzVT+0+vwD
n8+SFBIbtfmijEjNinFlmT2Ic/+pbmkijs7zbLG7bMTzWIpiT5z3r1f9sJwRrUXDTz/1T3Wfrvrp
l7xpwMdormx8GH3TK46HM7mKYpzXquKFFxtCKZAzoRGxeJ/CbMtmqRsTPEGh39GmqDV250ZiuBUX
X5p+OCJ2Xd0DIUQKfu7R4mUR78nysiwv1b/WLaeJ9060+6e6/++l3DGdyP1ZCNqv39g4tDGtnebC
4sO1bOaV7FL+EKv4p+af6ub1xHTZ+RfEdT61mX+hi5yLInV/5Mbx12JoEGtQsbd8o8UYshTF3jIh
Wxp/qvtUFO3cFsGA9qdSIokQZSZEPl5Ocu9Mb0UXnndFrSiPhLJZVidFslOd7L4M74CpoI0vZWmc
aOSiLEZ+5kIeESUjMew5dOR6Rj2uxfBA9B9J1gpl4L90tXnQMGViCGJ0yfIREibib5t/Gm6XrmCJ
Rf/SZukGS92n7iKK4mjvVTEhCxumVyeP+qax1Hhci/VvBMCAcFHUv3h1F+zmN17clGUzD6tLWdyu
fy2KA8urK4oegZS/w7cof7qCqBuTCOyEEvEaLYP9PLGej4vns5xZ4VXC4i05GgRGtClC8mHluDQT
54qNmBgsRbH3qZ0YRJe6D/+4OPLplM4ppO2oPYAKfCqhUuAaIFoQKdcUkBzThyvHEa++i6HLTaIk
OYg7k0dtmhxG2VpViWUcxMu+PNH53f8QzPwwVViaij3xeIOsJaI3N5qDXKmF6IkWBsikqGhld6OT
k45BzUUZruIVneOUogf0oxpWX8WL/DeqVcreFutsUicVycE0TY4REsGwxCGtiU1Zka1cLWXX8CT0
z3xjlU+6w9ZoYEDGgLxEPgxV8fa66p4FZ9sgARDIaNeIuyqeS5lAZVKL7CUP4ZkIPrk6PeCxRnSn
nuOZn26/uKkfHtG8dJ3vuliziN35NQ9ITo6OPmzFXRY/u2zEH7AUxY39VDev6sSRz2TOpaU4vPxL
qu+raxNrvRU2hljFean71mRhv9cQAtyqMGYpQj1DgDQ74jPJUUMld6ZZyPRMRx0HmKcaRXg3ld49
UJK9Ml1DjsrkIffKeiVajU3SH6Qx1zdymwDS67psVQW86mLjJLa+Nh0AngqYoksc2Ts58I10i2QQ
hsus7LdEJUEND9axUr3qEU4WuWZEYyGeJxbuRaF8id3+ZUK03zxkYG/wb8oNqnE9qhwURV2C4FES
kZ4oe1QgQrOIb6FjoSyoNw9DiBaCBWxhp5Lb3zuGOz7FRfUTvuOh1ZX8rU91XLVi9z3NmZKX+MCf
XE8GKZ5UL60zGt8dovVkdl2PhINSo47TdSuvKssv5QimlyV5/qrKsblGUQd4VYBsl5xNtgA6oeQx
NQr0m2R5UyARjDJUDo4bI8bi2k9HCCVhJtDhKOBHyr7KzPw6DlFxFXtik2SZhe5ZmiIsTBDeyEJv
kxfID7lD900nebav5UnKL5ELDTsSlDg2UwB4Zbus3MIsRPVahvCpuRiJyigYbuokAxPk1B3r4Sqz
TyA1SK85BNtrVL+GdgieumkD0SV4cuXoHVlN6Siq8gSTbnQXUeXKED7TDLI1lvdUoYb9JJMJfYol
RVkPfe+xguBAaDpAq2KTe5liKYqH7GrouuaqRI3zOE6bMgG2Z9K3YFfTYjngq0m8VnILV7SO7Iw+
YDbX9yq6MO7vIQrG61wCzYHyr0WfW84vAsN5RGUmWBd+vUL3VNtaiqFvhqFK0XgDTJ9pin4yLaDO
wFqVjWqqUb3CCh4ZDBzAc8fPLwVUu0s1bZYi/XMfZcRQO6SNTLhpuXpKRz3W1oquKSexyQbvP5VZ
W0jrwYHl7vgxwWZEDV5aF8Cobfbtt6hLv2qk0sGFQ/fn3dLhM4NMBK2QFajEtONv0p1f/DRSvw1V
BFoBQZwXr0+AXaOD9Tgq5JKNITLOhZ22J7UN60Mch9mVR6BA+a/lW9VLdK4k1h9krX0pUQ16sIPo
sTOLCuqrVN7ClsSRhdjjVhTFAVKhr8ivp9uyX7UYd6yGqXmoxJjyhWC5pvPIYFNlSdBuGTM2H042
0ncrHvWzuFRZ6crVcvwD5DCcOhNk0XZ8cIrN8hfUXvTH98dovm6pjfVj1dTbVEbWZu1isdx6yR2j
wpGgfVaxVjb1M0SL6gb3vL0SOj6KEka79Q3TOshQSY9Y09RC1Fla/vmkyH6RbfS4cA0EqA3th4jF
tCvBoLugn9Zeyo6wch6jdiIOWChZHJHBjECzcStUXar3iG0qa1EUtyeJ5elTZYEJm+6P2fcAXYpp
ohfuzf7P/O/EUeruzayEczbdP1SnQeQlg4M/PX2m73SUU8Su2BTeCMN9KYve1tdISH6oFIfFkQZy
x6Z7BDgDAs/rVuC6sFTICwYltfxalp5/aM3OQ+PdL97zfCeOh51f7mIV1aZilCwC1pKNWzjxwGPl
Bd6lmTZdhO6Jrbn7DwfaNsZO5s1zzXALhSE8532Ch+G0EXuiTmeVjWWDiaJaqAQVfoP/0lCcMrde
zm56zAH/P6fEdge+Qlb2ny9TNxkit8/9NZeJBq4//XWitfiRIcvV6hLXE4+CtKNu1DBgUaR8CKZN
isDEgygOrotiYeB2kNflkOD6dDiXUS5fLY3EHg56Zz58DXlkTg5toip+Xjh4YgySdLLeDKD4KEuJ
o59OFUXxwzWqowcLIfD5VPFrH85IVH3b5AA0Ph+Y/qohDyE7Po+Z+TXGnhTk0mjH53oo4rPdBwBO
FJQ3m4Q8o0y2YhtlvnKXc7+72Gr5I/UV+d6ZmXxX/fLaMMBeyU3DdEF0kK9fq6H/ZZW1ejaBlrzZ
CZcimZM/xKgZvAWF9AU+svcoDuq59+BmofkkjoEU3sYQ6m7p1LIv36JO0V8UN8helegomvDNSe5y
VUG/vPplPFxaT4kf+mmDuJ/arfSoZNesxhVjNmi8qSjaQDQlkePav+Wow73UJnYJcyl+S5wSHW1F
q9eiqLVVd9BwTd3kuoEi/so0mvaGjRXSRUavbgMIlW9Viy2CDF9vP/Er34CC5RszcfVDj2XmU272
L0Bomm9G/n20K/uLIdn1KckDpJNMtflWjQApZMtInxDRQUvXb/94lll/A7KlbsYQF3Gzcl8UwGdo
2NYdeE/2Qr/ejljDwhf+TxW0yL8HP9WphgUqNhkveeeUW/zachTmrOwlkQzzVMXNgOZ2m72oMKZv
WL+vxEEJGNsLCIwvMHnlB1FluhX5BbvL96LYoyZxVJwhWotiGdr600iWTpTEFZtOfpDRelNhRJ+9
YQSXkBm+di7RioEWXbqosJnpA0H3sNmAxUPWE2nZbeF21kkcaWvX2epKZ9DvcDsZXUYeBGOCt1Yu
2jUcn+AkilYgm8AUgvYsiiZGRPhAqu5FFEdp+G7zzb+K0tAmT4zX6ZMWgu9xe+/gB530HCe1/BC4
0Ih9F7uqLi2eAPpskZ1on3Onfo3CWj4DVuieVbXmVQlRlS8i+yIaiHp0EXe5VCZXUSU2OipHgQmB
oWxUDFcz3GMT03sWzUPoaE+p/lxV2c5u7ALDwnKLjHl+NgcrOwcNZLlJLDg/SzKbqilsZGblYRM6
LaLjZlA9+oqFFfhgvKAQFn+TjcLZopuZH0QRjg6QejV7y/UeSUqtBUswNVPawV2h6QeqJu1xV5Zr
gOJF/A0UdbKHjm/tVHIf30xDO6e2ZNx1P7Ee8sgAYDE1qwf59wBa8sinTXlgWqfgRsSePW1GJXbX
RPAq8Lv/qVuaiD1Dqn8Xrars/+l8tQYA05jhY9mP1bWXCuDSmY30HagunS/R71R2X/W+M98qq0cf
KFWzS+JrJsrGRQwirhu/tIX9LJr2WnwpA835WlapvLHL0HiIcwcDlrJELQVd2FfoSD8lxK+2Yba2
gQ1d5JyXyu7D740CQMzQ7OrR0RvvJJlWtA9iX76jqlKuxOWt8aucO9XPhrwRMCI9RIdx0A7EbHNU
d3Pj2THRHOd1txC2VNJVlJQZyrhoVF1yxtSLmfub1lXDU4k4+d8DcxtxOF9q4ZEAfkbGfyOPnhxu
xHEf3ONFXC20bCrNAjphYenHuSgOq44S9Tte7WBu6Snqs6FHxl42O7jbyyUMSz+bwMtPlm9I21jJ
VGypOutggPc94nVTXRRNt3ZmlAxPAz4um7aWq1feRhnoj229M3d+RptH+lM5L3YXMSXtM2P3fDfr
TP8JJxGxSJ1xnt7HS5tEFiQVb9yWRVFeQ7UuD7pWdKfArg3cfd0cW4LGQh8LsCoDH8xMNUcWy23d
b6HXv0aBLv2WQFrOP5SkClJxmfFriLvvviRZXxWzSlA7Vsa7b6INzhTFe4RCbe+TSVRcltz43Mah
sSccED/aUIHAOFcG8TMGMtMd/W8MwO+QD6VfqocPMugkZthMwiPP1n8nKCOrTfviYc1R1be2AbOM
TnH14tSsCZu2UB7BbTTAc3BYgndlbQiuue5BVTU8qHprkjSQY9zilCY5iz3LKkkBIoHw0ETIuuBf
c1OsznlJY+erMoTSg946DvcA+d7Sj8uTKDYaynOpFTZHNWwRplKYlx2bHKhbVtnOqwchfVV0vvzQ
Frn7GpTjN9Xw1KsojRMC3FKNR9HUUaxzoBjukyj5rbev4zy+6ZnqvrojucTMqO65Zlmv7r53E+tb
yKdyX/dyvbfqznvP1H3ZleZ7DiILy5yiPHRel33F5m7dGoF9Yx15weQhu5auhHi+B3mjaX1lNddN
B4KMjDPOuhOTpd8jdjTwEiG8pgXab2F3aCCm5lte87o0qLRS2xRmY+w6LAWvzbShYwybCm/kjSiK
AyRss2s14raFZfUZsBO/7DUF6AYMR1fE7rKrNm1MpHjPtqQ9pFYx3ogCfG3yYHgfggnoUcPnQAcK
yb1Y/RqO3fDe/w9j57UcKZes0SciArNxt0A5lZGq5XVDqKUW3nue/izQP6OeiXMizg2BK6qEMLkz
81tfHenuuKyPlvX/ub8Fculnf9/yOQ7taW4TWADf/nX8n/X/1/H/c//1e9VqQLlti43I9dgdGLBf
y2Gqr6op1J2xrAOXUV/XDTmD3+916y6AIptruaz7r8/y5gRnJdm7WOWduE70RW1pV4285crI/lkn
Yx9t52L7s9u6cYxt26lr9AZBeStlrY5gEs3XqNRDsDG5170ejo2XjUpxu05Gwf+r6J9UR2mqjRom
8imoEOLxkFoXILTLp3aZrIuGJiG6/17OKq9nuAbr8V9b1/U/i+sn1nWw7Y55REPbz6rvI/0spzz0
5tG6LTld7z32HxDJ7NcEPRMXVZkfbB8tqTqavyajt981AHRkC+3hVrcsDEcTeCtFKkdUX1ETIzw+
NKW01VR7fobIMOw6jroCT5+QZR3W7wgz2vn6qtXPOGHbF79TKHQtx8a84lblrD3SN6LjOqBpW7Vp
xxu1DmF2L4Y7q6POt7mOHhaIcxl8rRvWSQ+re2PRZIUSvTcPIhUlcJ3Wv2ZmIl0BRHeeurexEUvm
GaaLBjsGCLkpHEIQdDHxWO+kKut3DP7A4mtflWjfQIwMz1GME3zStf1t1PTKXo7b7OCPqbiEgYon
hlTOT2mYftF0mH3x4RA7+BtJCOhYWP9e8ZPZaWMXXKqiaa7FMtFkwsOwAJe47KCpixSpoWVDb8uL
kqKLB5ksbwa76C7r/utuGDxtMI2cMEADTpMsnuy0zOMl2yfXAFgHvmpNegd0CIMIHWM0rZPHLT5o
9UUPumRXIa05JxmiCm0U88m06CxGHW8czWyIDgUo46MtIv1A2qO4sad5uMmqcTxIclQeM63A2Mfv
o1PS+CCeBtM6JeWE12tNkiTqEn8bt62MA4Ncby27GBG6Al0GANXfUZ8oN2lsdlcf2hPcYHoHeeLQ
DVT1/f3cYfWDufP4EOngkTvh9F1IUioo5MeGGrQbjrL2NFoWLG+4p894z/ROFU3j2ceHCgR1nnrV
FEaQsODH8W5C8OGn8++ksTY+fmQvVK8buDbRorWfo3t6Sb8iQ55/S4n2m8Qv8nI9IFEeWOo2a3k5
+4PY9csRrBj/DvrASiweRgZUxgSkkxaT3wV9iWon3m16DRgCZsMRNup4V2OkvtD4Z6Br9dnWpw4U
MncAI6NynzUKIBngfeMlhtZCUD7ucyFFD75kmxdTQU27GsGHokdyp/vDvk+H6UUYjJ0UJXiwCu4U
ZcoLsAHy+BLRALgJyqHfr59S4+RQa4Nyk5vK4JFLLG5QBMUMVZfOYN3GkMNvne9VYgKIuO6yzv21
0li2rCv/e8vP7mO28gn5gp/jrOuqykKHRgHPzXAMvOhli5VjK3VPHQaWN6MvZ+ArOCUZvG3ylgNK
j2URop29mdoCn8tlURUToiWhF4d10U9rxUGdGDuYPCCSM0wGBctEzUP8nkoxlcfRTiocLJhbJz/7
rHPrOpzG2btRaVEacrqx/h+fmwFGlQjU/+PY6+JfX23iI3AgEnL+WvfzkfX7x6icb7L0pZnC8IFn
ru8UsakfVB9tRZ9r97Jt+jttCCV3zvk3m3YR3xlVsV+X1g8Jzb5vu8w+67q0B100X+yuQVLY5u1z
P5qVow1m8N4G0gOCIvtTKMo2t3gcwAF3AyVXI3YAyttl8RfJjFvoIPHvKqpjXjtN+7LY3buJ3pVn
8txHGYj7GaFAdc6VKtyCM52dRMjV+WfDupUA65/9BJY8RWu6cvdEiwzOzcsR1o+sO/4s9sZoOuZQ
U7P895f816GlMUEvpPpPKT2qADOXL/k5wLqYDvKe4ld841mDZJ66McCACOtQHF+kPkRCopp3ApLj
XWosT1+loMNAhNb3OpS+WCql1t4kVXA2ZYxLYhnU//fisg6n7uEcLZN1HS2YygZfNKogy9afDet+
67qqlrOtGHAFWBdbQ8s3EVgYr4sn0vtV/TtCuGAXcv2qBBPyt76cnsySQXs9Nf59Pue9R6tYf1W7
GBqmOWa3lgZUJQbidp70ftgXdNVCcIzo2ce26qCnNkyQ5Sk+mHJ0yVO52maMde9kWLtkDMhep3ot
kVgvskd+XeiS87aeEwMCij4L8Yan6IvfpMZHqfs3MonMABIOuqakTgilH4uyNcD3kWSgoNF9jZN9
8vO8+NCa+F0SZKl5WtJAT9eQrve4YQlQCzpIz2zOhke/HhqY5gwg1q2jGZbHMEMKuG7NsfA8+f3c
OOvWOA0zPC9hyq1bp9ZIL7Uk3pLlSFQ88tu0ru7XbbGwyDkBWiImj27LVpYuMU5CzAf6HN2uc+tE
zoLXWZWrw8+qdQ431NCL8fH5/tTPVtnMzF1MIcpZ15lNCG7SatCdAgd1f/b7+R55yM6NKIwbf1bZ
d45xpUKJdD8mdkmJyKd4oqTK0bY65Sijo0KzHim7dAYVs25YJ6MFNciVln1qSZqq7c9nFF/6KOcS
st2/D/PXLroZoyFbD/5ztB6bDrc3p9L7Pu662U9jvuKvPWdDklzssISnGTZCsOXw0lAjEUTB+tcH
1w3fX7n+wDCT/a0txNP3Om39BT9fPtkJl6BvdvKhCVvvf/2bfvb+57jKZxbAbfj+DctZWOf++rHL
j/v+TeuW7y/tyuw2BuyKVHynt5Z8LJbd1h18UZPmWWfXLetkWk//OiusDnTD8NumInSWumFLtIGd
2ticmySq3BoDiyBCahY0+bteNBMMPXoae/lghP68M+3uD225k5cCVpSjj15NsI4UBn4UNnwwe+gO
Ydp+1plvb4mZjhYI06hSI08xpgVla38YEhbZcedINQ9yQLMCHL5lk2NscLey6uSJceYeEd6jaHrb
6bnt4HpMD7Vf0VzcPSrByMGQ+UHETi693JzMGP1lRdcTCZ1NSnarEOp7WAwniarnVGCJOIFgKJeC
XyFRdEjQ++7RETNMtZNjJCnXuk2kOzlmyFviZ3RX+UdBLIK93LJqGHtkUmly/l6nYOLizMWQHX4+
FZDJ87Ia5BK+qdLdugEN2ns7o7iq2h4p53zfVPdNKoa7gUCoNWtY6DlD8mGmZQR4WcwPCR6lEpMV
HHKwPag6E7JDOzojUlNh02+op5deGXEAWyZT6l/rAR1/VhzNYNDp+mdSkC120ZiNW7WANbauyyEw
7GZc1kiY/mtdNxNIgDRVdxUueoWl+7fZMgFHYZdmddca4JrSFi7OSAxzNy+TKNXKvTWZk7Mu8gTR
7mJoFAiGmu9VP+sbQzxHeqvdrKssqVLhko0zdqFNsVnXrRNN9VXKRDAb113+2gAxT5ua7y9eV+tq
QX13KvLD+sXrOj8cHMNuNa+dairWy49cN0aJnB91AwDhskonrX4xTckbgjC+FuWmQBB81ypKdKVm
/jVGlX8YFO0MiDw9jZhV3a0Ta4b1D9ZK3/6sS6c+x8QNMn8iS7GEpNHX8LzubhI90e9I9uvfn+0i
YzMXPu5HYdvgomUxaPNTPIZmvbR238s4JFXbukiFS58v28NSV49L8Bw31u1sEx30c0WtqOrEnW0n
0q0eHYNlQYvifyajXr92ZC1vJpEuw0L0Prj/0Zjxs9+YQDlKZx6964FMuTDwrojuMLzrLmUxed9X
1FxGAb3GrQMVubkt6iy4CpJkVzUu7ks/GI/rbuuEkEx1sAUq9+viuq8CZd3TKzrH10+t61BUpEgS
kjNjuNG15cC+S3PNvoPLPd9oWvcW+DWUkGW9amY9TlKx48cWyv91NwiYByr34Xndg8jvTo4U7RjN
XH/FFLV7KbCNO8Si5h0OYtVGCS28DMbZvFs3KC1wT7mkOLMurhsApohLlRIw4rwhQY4NW0rJmub2
Ec/fpNdPP/uG5E4xM2vMXapW8daa6JgAZxleS9QQHvYsyUYzIaO5Zlv5W83WIIfDb7mCeo6uom3Q
hmoJ+YORfKilpZgKLV4m64TYZcYtCzdPdR6JNsoAOzwJsxB/IfX5gIf/mVsW4es95y1efnhr2PTf
LdYqPubQN+scds0Z9eubdlEJdUsL4zq3Toa1UXKZMKilcXJdCbq229kqFe8xBvhSTA/hd+PV0uct
E3bXL7I6k2ZpGcUuwoefCTEyUod1OVtVD73InsUiPOoWJU29/AS8iVAeGav+SK8Au0GDJCkAd/dm
nahVO84YHNULf+Pfs2pqf0SJCgOjycE+rpv7fkYhus7GYGdA/icxZQ7A+RTtoOx9nzFrwoIkgTMS
WwYlxPUsfm8G9nJcsjI72CfYHaAwQ74gNtKkSUjsuj9TJz59aBFpUe1G7L88XbkP8HW8Kbr+xeS0
HiPswLatIt7CSdibcemqTThMYR954mSb9e/9Odvr3PofoIYVbkTAuZJwSTvKnerVSSD2LUZtN4ZW
lAeDQUJSxbUjyd1uEMZjyl+t6yMKfUQdMv9hLgGlJia3ANLPku7FNSLmRZSWLx3X5vLPWucyoA2b
CiwI791euWkgWwSVQaFLKyHxJel4+uvEIFHmvBl2A0LRVFxJynzy/STcqlD/EFkobTT9VAz1eNOE
xvA90UQ03vjqcuay6S1T1OoGyW91Y+cV0PF1NrfsXtmss6v16jq3ThLTr+h2sqFhLL3zxWLHUmoV
Ah2Cjv/1wiptMz9EGSCARSO6/JnrZP2Dfxa7TIMso+Cb6S8apnnpUVxPR7FqTtfZdibhlWfm5P38
Z9br9GdxnbOVAXsrBLw8vAs4gUy0pe3vZ6J3Itx1Qj8mS+/9eh2sk2hZHChxbOeoOa2rSl/H3CGw
iEZWW4N+dTQwpJ7/b18Uv1KlqXEf1XI0YItq7HvW7NThkAD5QiTPOV34EJXAxmCdrItxBIVYiaSv
mpByOGIM2TpzY/a4okjxeDStwtOw6WqLcXKCDGvdEH9qT7YqRjGq7O/I/Xza6figlAtYl3gE39gC
wzmk9BOl842a9ehGk3NWVKEDo4xC6VyGJ4NemHPgdy719sYZpuySKbwicrvSPRvK6lGuWpdHRkkJ
ncxiWXUHcAPL0HaWr6jv1f084CBkWHjSms9t3eZbQRGGLvaux4ulCbZRixGlyB2pz6iP0Cbo8cLl
oRHfClUx3EmZpI0vtdjC9OoW9j94uvlRE+khL0vyd1gSRY14rYYKz8Ip3YJfijY6Qr+i7U5hUMsO
L0eUyWFReA2CjLA7AX6lnySmpCvJlF6DmKQKWioXKFu0HarFI7rV6MIlRUFx2p1LdcDf2Gq8EkRF
Y5Fr7MevxuTEWL2NVQqfn3v7FExJ7EYYbPl5LMM1xaI0UkhX9zLgWy2Gjo9pZtV/xT6KbJlOKnec
dWvnw7qRynbfqiEnAQ5dJAzOtAjRijeDoC9meLKtJXWJESTxWPNp8upeni2KAjvGNA55stOkCSGw
RL9/N0g7IorZpf74RvAcbqwJ/X4pGQlsItp0rJnYU6DNscCj0b7JHx7k9rRPrOsIAmlPxVM+0UyL
e4aFA4Oc848uUemime8CgMFWYMl4bXUC5hSqp1D6an28ZerxvFxBamy05zSc/+hsdPOGF2XFIFsy
/Uuhdh9VBh1J5RZ1laHHrGkaqDeGJo45ciw8EqKnImlwwDXQiaHg9lLSCZpAFD4ncuoa7YIUgbXs
jGr77PO+8KC8Ovgy4w+aUcKx+C6jsiOYEHPv0pUzQfTSz10lbbOg8a8TxPW5sn6XKa56gRy8T720
bS0GgoPSe0sA2BtaeKRXbqvb4acEh9UpRryJlXF+sSsSFiQgFemPiUUiXCMtOmgKmTw7lq8QFyxX
m1LPD/uHSbG2GOHSPhLSiiUJmWorIyQp+UgqpdvO1dh5U5iWW8l6CqU8d/Q48zd1mpOf6fOtbkjF
aQ454NCSGYwU5TYY4xY05XTo5HdG/qFrT2a/6er7JsGqtcavi3z+xrDLV6XtwbMASLI0TI/b/omO
XA3YURy6uHhmDtGg4s7wVx0bw1SnncbMic1wrwtJdnqQXUYsngCJVYImSTBfKfFRJXt5jPuKBTFU
Vrq9ogU626bnwO7f/aCqgToVn/H8MqsJ8LU0/KA5N/Ma9RELxceefkmqLtBSh6MNMnWpbbRjZ3nk
2sapM0mZ0QRs+OoX6RsQJsZrPOiXYqRon9onobJbpgxnTSb655keb3pch9uyOflzh4FsPu2w5zVw
l83D/fQb52zy1Q9J3r0pHYbycjvdiZjIv5sXXG9BIhBrdAp9gid0DmSyo2cYsGHANeHWRQcQLH7v
OUlOXWIKLGnSoRwJskKhVG6749zLXmqS8MdS4KiV2zrT/Svehu2G0k7sjpX5aIyZp+UdDwIJDG2a
vuBxn3qKTcG7qdvIaZrsmX5RRI4tY+gxifBLonvTqDESXnxi6YweN42UPgHzv4JOs5zmuTcg0FVR
gu5+OFiR+llIyWcWqR9NpWEWWEPmlxlDkeHe5UM3ba2MYkGk0MtupfQRhVPwopAFHTNgf8NU3Mtx
damWRFU+LYXYP1pjYr0w8INDWmWbXjhw7+rNKBmL3Lm87cPYiQqDbMnSqFsF46FQeClk9AgZwPtg
vfDUNAI3Vg51Ft2aNGI4ZVpcsqT4yjTzUFXGexMx8BrFXWilmSfkdE+jCvkgv8WvZfDR1VvDTYub
WQCq2qvoQN90WgyRZ+gTz5Bwo1eldnIkPR89X5M+LMhGod/TiB5pG4GplNqaxm4a6wds3ihDZ2JH
FmCnz2Qyw/wxH+WtwNV7a4UG/cP0rEQ6l5lUvNhyEd/0bhBaC0PsV6+F0MbTp2luUw/+zENYzx/F
aDyrxXTtDVfNjGprBON5Bs2ZGJDnGvwnFcM4F2CsraKBM1ioVNREc0h8nzZtYzdEkmdFeN2/TlH5
Zgfpg1F2p9Ggp1EensI23Tf04CQj10TcNluQbKBp+lMIOJCGNsBodap7SckIXKo9reb+hCqvp/uq
KQaSuBPMOPjQQAPwrgj0t6kd3/CmzhwzlR4bC5BNG6mvTZZ8DOD0tGp8RV/2h7Zd+mK13dxHh05k
DxMycjeVi19lB7w8gsPUJ3RUcz7uBSZiu4IyAD1/GrmjZt5RgASm1hyCrrviaYSHoEV+fGjNP41o
QFPwhsVjG6v3XID8BaDsSGLA8lLOwTalJ7XNrwloHkeZB30jbHs3GvbhNWsA9EEbOhSj3sLbT2iW
n2iPCPHRxI39iClGcUE3TAufCTZd5Y4sfTI7ZIVb/UPO2lMiDy8dP4qh33NEEwakz/TJrqUjT757
mstKp+tMTn1wUXCmL3R118bDfiz8bbNvhnzbcFp4SDDyp3Y4OtT2IuL/ARSwWV4islT7Fj81ucFY
bLRPSQHrs9MS6in5doi4ewfL/5OmWCgn9KflY/1sdO1Jtdu7zkpd/ByuZRu86RnjRiRkWDcM6auJ
ph4+adG7lGZweRBYf85cG1QEwMbnhA21MhDRjBtLk2kw7naCccbBZrRcZBesR2vigEgmV8Xt0j0b
LUnlObVGBw7PbRqPjVOZEAFlQcORlgUPhZH+KduxdrI2HbzK7nCMRHRYh/Khl+1fpkYQOYWQs/Og
P2oNUXbZ+W9dy303d+rWAOZtNv1ZI3sHOSXxQNwZUko1tPJBidI7BXL3GQYhjU4BKTSN3GHda5xk
k9OI5cnMA13JvE41bQT/luX08ZB52X2TwYjqE0neqhrMhqaOfmEA3/qw7XnBEUle7U957LqTAoiM
0Zi+t/z2QRIT2E27exMtpPFJiuh76d7qxt4GPUjRJsKj2E5sLyVFUFPgSGmM93JZ4uYhCKtE7FYB
GYFOljMy1sk+m3vrgMnksxkB7+EN3vXlp9ISG08Dt2cBXyeOTkIqcJgbYCjGXC5V9Evh8eOhTqKr
Cf+eOapOQVR8YTIaOkLpKCtpj35jYVSS/1Yg11lzjUpCwRHMjyz8OfNzF1RHg2AxaPNLb1M0xF8E
1NUZAdETsfaTRdHC1YPFK0IdPyadEUBi9ePFsnnVGJOXWN3iMMjb3MBAKm7gqFbPiVpxdwyuUc/y
rd5nI8F4mjjCIgYzUvo2guirJ5/dHvViIWTpI7y3cXjUi2GjqPpIYIVpRmTCdjC6O2kYy0MkJXda
QECOJ22u6vlOIzNVVfNAQBv2O0TaWmNkHgmhRyMMfsO3gp2a0LMXKhV3ABeN9EXS7z0qkoNvaCPO
wC3VyktWgjEDcS+clG7b/awHtddAxLSH2I1n/Vx3Nr2p3R9dusFq+RRhzJqThAb4SO9dUm6QMt7F
vRBbOa9egSzcdPkM8blYEM1vlcC4erQVxPpF+FgKk0iIHiiLJIFTyQFxZxGBmaQFPbd2NC3pWEOa
gxsbiHuMCVWI/h53ICD7YcKz3VC3QpseVNk4VTF3YMgZTgSmElQl/+im33tpC3E424SKsYuM8W0e
b+iceUzpSHXwBak2mcJ5wkr8ghKDtpGZ8bqBVqmdlhS8/ixB5lt621zoIS9qc5SUrYHhkWPr0r0o
xLYHcLs8pAoHDipSqIkG6t1Cl8P9I+HBJmlH0IGvfaj9Vg1p2vpqDywZCSlEQ4anaQrejohQt7n6
CwntAIEJtokh+hVi/DYKYSQl2pdmtLljjKT7dahJPDdJIergBVX5GlmyClXO9BJcTh3J5ioxdfWd
hMsfPJTLY59QtVYp3E9YFSWq8gtgX+bRKoOAUlM8OSn05QObiByxp6oU9q1kJ3S4tMo47k2lt4gD
4tIFNddAT2lfYqUCR90epYirraiF06TlY5zmyJGMG8CY3lwQPw+tjasvSQrHSMPdgOM41M75YtDC
XorPSbE/ymyOPRrZSi7T7mrmw6vZDB+QRPfzNLmGqrwVY6RDSx5A9CK+8Mdah08y5C51ELkU931i
XrvGQpYRZ+fe6iigVDKFbPs11lsc7TPtwW9/dUIG1Q1DFAcxHHdk0/fGMD+nujgJxeDWDVr8nKhj
1LJ5WzLq6It88MJIvsNw5FHtccW0u3wbhNOv0Nd7egHNKwUVDFxiH2bz/GLZvyxDoklEXVh8WTu6
bRsTYBNggq8LvFgtvAmKLTbnTl931BvCnVTm5zx9BJtnU+z091yTbl2G2maMFUZivcKuapRvJNXQ
XOumCQB2kvSjdwFvcLuj5yQ3N0Mlv0hpSqmlU3f+CHNv9DHDS8GgVWbnBn37EVa03uvagfiiyVMC
jMF0dKJKRl/DrZwciKR1qMMpLlWR7SpFb/A1+CGktuT69Obmlaa4lhV/Tmb4ElKnnKYuc6UeNmBs
q9PBnJ4LEaUbX92lgoJ0jg4VDWqwMfCBKUT3kuTBkqFm5O/H/Ndso3Z5IVArqRUyrfjVSbsYEelk
JI/jyNtbx9V7Ww6EHL3RUiZsKA+HmETbpg1D+bP08chIwvLSBuFWw0hka0/jsUzU36mEYDeMIb8v
vKGq/aAj6ZGCeLGV6FFxKu74jS2ZjA1tbqVhaC75tLWhAE8T6Xb6uSrPTwLobAWywAolQkpVK27Q
/qU+uZAo+iz89CSbElDzuMRZyNcpPUXNPgSw4dC0ZDp1oX4OGtip9FExzHwXFMqbqUh7cx7Jn9h0
82jlZ1GAOoXX/Qlv5p2IethWaniZQQ5D9k0SFzdYKATzbR1i4Xo38jblVkRwmL/TEkPrd/+Fv+XF
t7FYjnhGKRidZ735ZCvjcaqBkcCZw0teq2/7Wrzn/LNAolyjxFZ30mK5HJbTKdVlqO9R3m2jiHGa
TOxflsMT9yhtIDTVL49DY1MH047PUQXvAsC34QFbocdEUSUPB6zdE0JS3xkqn+6hT3t8riztmdz2
g5l1RJs0puozHWdYVyOdOKaJzTCVR5SvEfByb9JkS663qmmveZUN9a1S6KXK6JkgYfur4OQ5+aBd
pTQhZSi0l566pRIMvYf7z8JTsYNTqIuHYDb2SkqALgJM+Xg6EQFA2mMMa6mwW6tOo9EYkjAJqzs7
DK7lHx68PpWfAWXlGPbXVDBSM2r0NPGALYqQX8Iao4ZJLfCDGh4AkKZberjuYrM/UVZA6CelF5EG
rccg8DQs5NZJu1feg9x6N7vmqZG5MBP9Ce+Le9XIPRHgU4gFMBRwjGSnm6bmbkHWRYf4vtHkl67V
f0tmT16ZTrdGw7sulknGxLz/zTnSUEz0h6q7JBUccB4AtMEt8Gbl1V8Gr5YUnGZIhSC1T4lqzCTu
mo+yGreVKT2lWBI7ZqgN7lAQeMs63Qw+VwtRTJcXNlJxITu6SG8Kv/2dCyQUYTcDpaT9qe7uzVQc
tcxoXFXqiKly2u9lANVjLEmeWPx5O1vZIAXHij4uPsIs3AOuuKmjcCsn+mdo1eSpaqqAOKlipRjt
1Km8JAaGonWVHsoey9ROLjd0hb8nSkO7qIpDtx5t4oTCc9zS/+bngIP1DT/h2IW3ZpTTJDycckmB
72QooYPo0R+0X36LhML3v+ZcelCxEhqNInyQkjeYibk+q64UyHRjDeplgj3maa3yYXbtQbWj+2Kg
so4C8LP1l5Mdpm+T0j8nObpq3BagXxX8zdFwmZLhXMS05/nBOyHEO8aqoWMW/VYvp7euXHR5Mi9y
KbPpCJwL2OMq3XbE5kumctxRxQs9bSI1K0cqBvAq2YTwzdZxpEia/JSl2CkV+q/MGgQVdOl1DoaT
XIGQtvOzyiNcmNauLQrLzQYgd3m7iYboJUpr4X5Vevmha+lvvyzptVSLawatsTUzHi5GjduS3oLH
O875sPHxj6fLCa22Uh7RGd2rUk9zOspfVBb7aQBLGOINGscySb0u77ka6TmfhebJ1FRhcAVoQfLB
ld12HmOcEqNkOwfmEQXluyGqt3Seb3s4X5TVjDN3yLORQGuTOs/OC3owrWCn1rFrDh0NxxJuUfF8
Qbx0A7V23lW6ttHBG/D+UfCjTF1L5e7qZ7nf4+kARZ828NHqgKzzR5Wa/Ws0Sd6Y5FMcjYiOqzg/
a+lTJxIPA9W7Omxfwp4S+HIJzhMWUzSWyNvA4EJBP3GZU39HRvzFN9sLmdtbH1A+owR0aGmlbHAh
OqYiu29D9TUbDcFALySsRU9l2VCeRMuLMY/u11aBQCYpQ/K43DMau8dU+6Vs4w9Gvw+oQNsD2Hw8
lWffQ/fyopenuvRfCQ/oxwgJUXwS9SeJQk6tYLbSTXqysTJ1T5cRab140ggZqgB/SOlUmKV0Yaz5
PGbkdufO3OKXnXuFbgyM6Ud7m82gaGaRJvu8PueFRIGAA2ysRPpg3OtMaCFE5Fv7cZbQTWYgKzHJ
CkYruOmjgUEj5ARq+5Jbxjq2xZO+m5pMuZFSKlgVSgQqESYDNSuUkWcou2myqwPyuMipJzyYRkXL
fklTAzTeTJrduvi9Dgx9zH3ZpL5nIuEAxF+qvKtazMbNrMDLYHF/Gl8sEQHjxsDCMMfJrezpUJhI
0hE5vRnkkRVB/6mpddKev2c7KwSqnfDJ9AGxZ2jzNKd1s+uJ0OuBd1hfk4CM2nv8hd+7Nl2UXbx9
Zmk4CKW3d6b/ZeLZ6U6p8k4fGe+ahna3WBYBPsfpq9QBVC00QntjUP74ucVNQ4Sd+f5vLRadS4rI
8sAGCFsD4izn/E0GjyWruomGJWQLpWNo0sPnmx+hrX70De3bEw9hv/MPkJgBpJOxam312U6Afuvb
cpLO1fJ10VKB0QzapwbI97b1BD8P7GGOs8Scu/0Un2bZ+JWVt2UseidOh/s8oPqcWtahLgUpTfM2
UVGTm9ZnPepA/IPqbtLTa7yUDmwpI2041kchB4Pb1Bp3hI0LPKqyG/wxcq8KqpEafusRXA/c1toh
7wWGOjqjt70WhALYBJ0dsgGRQDFLmKiJZkJoDOpNrJe3ddy/jNlitDjG/c7Xsq8hmptzC2kjIL0t
64yUtcDmBTtp1Ac0bWOH8ks0mWc7+FIbjZpsjR+axYCzjKycx2N8nw1PvhZBF7IYo4WBFjhIrJ2x
heUwFqNr2TFjZ1MfHGqquziSlefE5mkNO5bRLSmWMcMfSomOoiP7YvTiwhj7wZCz5yaz0o1Ui4hG
i+AFxggSdkvdoWaSXRo9eAwuTYcmtkNkDklSde6S9tz0KmJ1lf+xulRbZwljSD1JdhiZ8in1qFEL
28qW8T6j5M8GUpV+T3EFhAoSdyruQzsyhpPwXbLy1HITw1BQNPUPSgoQUNZAvvRFSVsVCSu9/Ezi
CvZLPuzTiTyzkur2QRWHNms7ZwooTDUzySfTTN47kny8bQrJyWl6aNIiPARxvwTQ6quOxMUhWxmA
OxnrOznLKKyo+u9iKT35bxUZFldJJGLX9tSQs6RNtr4JkAZ2BCNX3+CqzAuSnZ2M7qS/9OjrXHpU
yo2d61DSJ8oexuJY01Vk/KK5G6iXccFARkh2dQilgvDOGeuku1Z4pnsN9kYLkP9IXv4c6JWbduRt
RogaykBak1iqPMT9/zB2XstxI9m6fpWOvj6YDZNwO/bMRfliWXpJNwhKpOC9x9OfD0m1qNaeM3Ei
GAikQVaxCpXIXOs3JYofPBGCUnjLsg3VU9Orm5Q15WK0YU6HE47lQr24hTC2Qm3LDQqR+6mM7IUV
Z+tAx7Bl8nk4+L6oDz3x9tgB4B7Fw5OVATJVm0eyZnz/2QT0h4isF9bRTZITVmffik5tZGG90m3Q
YkBFoszCY2OTPy0rgvaFMSiQYtGDTNx0PTUGD+O+/oREzzoz5/VnDjVu6vZmzEyahPlTZk3GztZz
0MwiH29EPeeEKuA02G+A4bPjinVtgp843I21CLgtlF5AwK4JBPJDY5tlmU9pUqVLW8u8JZIrGVhO
WK9FtMSyLUMAav5JXpKBl4hHfsJGUplLIcTsp1AeTRE9Nxafrac11i4KYwBM/Oyh+TxVFv9xafKS
8ImIxPgW0xopGcvpnk3XBFgcp0ekPoeDn9+qhFC4o7KFx7eyDuIaue+6YrvHa2vFuMFopCPrzCrL
JteztpwiX0Z+txNs3LEXTrFYbUW2JVlsoBGzcbtTHmDeAlf2RbVEc5fq3rqLxmejh3XZ2d1j7cH1
BAZUbTOMaJiim8sQTnRSvgtcggjr+F8Lw2pXttPe+ORQCRy6OsIo/kjY3Cpe0W/mIxqja6e2CubT
DgyYzsF2I4OYUBbgaXUidDpmIy0Omxl3sukht8YPCdZ/cRJjw3QzZPoeoZJ8Yllhcs+JQnsdfPNF
1b93w/SK9AzmFgiFm+V1qi0VZRyPOLT3gvgWVwvd2qgJDApShqjX1JBMiHsofXfuyTFbuPhEQbeu
A+WzWwln3WoVhmthnJ/I/NnrZHJwxxPkdEh7LVWNlQ77HMi9rFjZ124R9hFLNDHiFY/tfWR4443l
qeQ22PqIDEiO7efDRkELHhzyfaMk6qZyrmhcsDBUx6du0HZTrRIVHqrHpiMjYvXNUvezejn0rsZC
MZl49/4pqJvPiUWKzPiud+HVYbfPJpinYtcNQI3YDrQDCejAVViz7yp44xcfPxIlx8wac6dVXyuv
Vd59Nnx8vRLvFLdgK0X72jsE9IuIEDzoyoeGoAB+by66v5lF8MN47Dy2hxHqDWsIOi/KzF4L7PEw
2FgXpFF0q4gC9Xxz5JabinyRA0VZaR17PnvWxK+L7E01+q9Np7JisfqdxtyznUW3+zz5CnYD90rU
T8n3sjPW7eqO/yjirgoiwi9msg2QwAVsuIqVaJeqGDpXnnEtaze6yWvubaNc+XzIi7FwgQeSBNdK
11wHTd+fC2dtgJ5dOYPAbaN9Gcf8whM2YhVsLEQBfa7KM3AgxWaMZsJuw74D0zYA8lPxGkGyYqsQ
3euq6y2DktBrkJshZwROEj9vL5kFM1f5Rqy9/6L4O7KvKtJO4tzVpNmmIftm27M2i2BrVNUA6zq+
FU2dtr471ZdwPphE31KQtDeyykpKrIyIPBSxxX9bzxY03rBLgT+CydWZSzFWdxQXFf+qG1dFyTzs
FdpD1IYR94H6XCMvsdJ03V76xs6xLHMlJvfZDwMBy42Ydl6n/bry2MikPTyIaFENebkvh/qhs4tp
q0dGuO6q5DwAGSN3THbOqJJyy48HY2OnjdERHsjVkoljCcccC0sfmQqiw2ujqttzVzh3ScYHmk3J
Ii206ty4TYGH98bhoe8UaLI0pDdQHbtU3kiQnzBjEwxf+1ZDRdwmLR+12pNhgSws6i9FiZILjC6W
QunarexLSkZsVUyiXrJoXXtQBztSrGjmzEYb/VtUjSvP6hrsC2/iqh02CH+DXPTO7uSffIu9Ctuy
TawXwbJXYuIxWn+j4T/AImd4Y8pFPMp2rppR3ZZtTBjG8p+Skfyn4LnkoyBdKeP3Af/gyDO0c2ga
3arJUn+jJDgjlJrz3TbBaKbN09B03kIgg7y0R3Vp1yPzszG9isHZVQY22dF32+IGndLkWznArVXt
hrWfgolRNvqH3igeqxgwRcPNpdcP8DgObgXCx/eCtRdWqHi0+sJ2xbeZccJCHHWS2tWNpafbRx3k
dUL+Zd351t4F8nMDUfFRm23G/UIh257zAdjitU4gW8Ijygm+bgbPQdQmSh5cizy1buNRhBbIjZWP
l84ge2AK73NwBYHCrLL0+mnd6kD3u+o0tnGyBZaxHzvvgl0I1BdiEbE2ANWxGdMfx+c0M9+qaTgJ
0V5YpSJbHBxijx7cnQqAoHoTi5a7e16dkUe5WFEgWM7WKZETY1eazV4b8EFPh3tlnLRTCxZIBwe8
ycNdWrHEbVzjTY+NdpFZ9bOSNxNxrpiHAZ+bDjOzBPRUOcGhIZdGzO1FF01z1DCLjQJn3ChN467q
KV+6IuBuCW8TlBmWPnN9Xm2RVdqDmeRRHqs6/P7iS2JhJ+YNBo7Typtvti+xiL82VTBx9+vbvuR7
ESHmhfitb6yp/uIbBCGjaKbTR2TQDDye9NzxlwKJMiIMZGxNPuau6jYAn5hhb6ImeuT7v7O/VkXl
rnziBYRpCfrXrrpQerZVpv821MNdrdtvRdI8O2N9TxbCW+qRgk6+jXGWi6JU6bEdENqM3iGPquAa
bAkg2VgeOIs2nUq2/CpZZ9szDgilfdW83lmWGTixOZuVNdDz2aklK2x39t1gIf5wMxrj1uYXlPn5
NmXi9izlk9GG3xE3y4g8l8M2V4G1QX8PqrfMrp/xmSIaneWXUmw0jycnczrqyu4uFR3qx9lXPXbA
pg/r1gmB1KmiwJcB3mkx288oIwA7T3u19TcSms46mNzTACRtlWlIIwC9DksVTK8b3AzmpC2iMDgV
uYJrpZEeLdhqcVam22Y01TWwOZPVRb9sM2ur9YOP2lhRYsFS3ukMjMIaP/9Y3FRsSn0Ynbg7BhCv
3bJhht+ORfQW5OUsOtXsjUzh/8aVU1hEcVjesgmbPdDG/kmbAvdAZGM51HiPO2aorQc7ewiK6mq0
GEEgU83bCFd9CtbVIVoO39s8WTFboZJ0+TIcVYyrjPiIpt4t8G9E/4aCjNVAEmPA3Ank1LZslGLd
F5dmUrVDlnabPlP8VRmzKCvqXZ5prFuJCYdZyLc3ZGsnmE5hygTkBWW2VovmxncwbvdVbBdAHGmu
Uq/dRIGu3H1KhmpddTVLgMa/KhqL/j7LX30SemWEGaXrK+FKGfUXqykvQm12qZuM60ZjvZs0sUU8
yIAslKDI4vXXxje+FuLgG8ya+ATapMO+u2AccmFCc+/cNzxSXgh+idJ5IoOyHbCBg9NyMNiUBj7L
iMHXLxBWLkGvXsK+Be2h7Qs/STca4QErta6D7s5QHpajRYmR4gjWtaj053oIH0BYshxFh8psOoga
mXXOJuPeM6I7wZyycex2G1fT1i20G48nOWTRZZuTIMOach1FRCNx7IzCaqGXg7ECRknJ8VnsFOBi
6pSoOVzuMA+2Y6dt7KZhVUKw0cWzYFEoyVEM1asXda9xTa4imhZaeZeUbcuPBsqfl3/SA+s1HMy3
tsvR69dXhpoUW8TvyZeNCCuU7Nqt4CshWRL2RVYRPFMuRj49BKb9FNnDTtWNfRmwVFUa/Yj8DnQP
AUan5YFo1k67OH7XhLIu1YIHBtIQnSs2ZskTVu2/VhmygfFXYQh82OI9Qd1byyYSlzT58+S5q2qc
xDZotEcXH9aydD8H7YyID4Oj0gOkAGiHC0Q6HM0U39NcJ8CdOo8qKm6tl18QPOpAXnX3ZUcspvEh
w+a2dYI4hqGdV9ylEBkW7jQes9ZdhZOJixJdyJgcDXRSSLM6G9Op7gwzfalqvMoU1UZrH0Ca2j24
gvCy4UIrMJ37vtFYsJkrplwy0GgkAMMVjzEGndBNkBczjeolU9uVAkq1xDV0CPWLpdl4hqIbGBFz
bwtvNz/yyAs8T1lsLkSQwU2H6uOV5m1p1GezGpwluUa23ZjWLZTSuCatVa8zMD29A/JxaA56SzbY
J51SKd9QcsDqkdjqoq9QkASXqtt8tT358iTR2Jfae0LwzI2hVvBcm7at1j6lKiEwVJFmRvpWgdhd
uxaLEhaKPWyVOQ2InlSI7ITqjwQHWP169ZfS0TZtJY6tbaOHUuAMGTNnI2hh5wQ02+bUF6I5aXnY
nghATKT1emUHfKRf1Eox7NNaFHeRUOI7ttXzuazIa/iP6BTx2LQ8tCC9wNeWlanW2x/NdFSGbo2t
YXmRVcAByEOY4vPHIFHvR8zjzrA2p7q4Iw5T3gEXuy9UxDtklYG967l01d17h7lXgoHphncbrD4G
IpAOS7/Xlb3sB9h6uB1K7OvnUeUBbskugFBJ2pp3Jutqq26WIOxMZFz+qktCZ6kh6nORPdDuGkG7
RAS0zbi/iKH7cWBvd+uIrL/5rV6wNkBKpyeh9Vd/rbRQsRBH8qT6+aM6wVrt7IMwkoPK+iQfsZ4K
zCt7kU2hl941wtPzofQATuVF39zIouXm8ewBN63DIWof3MpPDnpJLDHz+5YnR+Pc4oGwTKDfNMvM
Hk69yuQrLx0rt176gPX2shglbrSF2CBW7wP7Xn/Eq5Cg2fyyVYLqXKy9d5Uv5bjFM1kXcZKv1IdY
Nk6e4xOQoHvflumO7bSylMUQ5umpd/XHtFR4H6p6MUqtvpfjaFxJKKMqj3IgMwPUV2aut5GtTWQu
RzC9sGqS/FYezKSsNnHFTwuprCBYtlaO1kWf1kvZDKI5v+UFw12FBzOz+NwnDacA1BVJrY9x4noc
2A9kW4IU+qZpjPBCiD3Y5P2QXEnBz8iBorhFos5e5X7Y3cVIaq5qVBXux6q0lh7smwfWXtXS763k
qSH6xu/O7J+DCT07OzHtT9lgZotEafMvoireMJWFLlllz04Xpd+GIoM2GBmv2QSQPXHy783AiiIl
p0KGI192asHEMalXb2BFs6iORKuA5Kao0AgrAn6ANTHLnY7eU74NyIW8kYg4GM1UviaVfWuD8P8a
9tFnJwuqF5U9Aau32v2sk7tdxFEybsLCxxrF1cpbzOTR1UxspqDZcFnW+XEBpXJSWPx0ZXkrGzRf
s5kkvGIti7KhCgkORX6isNxhqPd+hT+sLSBmK1ls5gFyW3fW3eCgqPfzNfB6zoFPk0cz+zIPllNl
qxvF0FAhnvvI8V1ygtuhNLv3tyobstprt1lNTkt2keMPigrOvwvI9+cleDYY6bupi7GLJAV6wS0o
3bWlGWEJWgQnfmbKulGG6B4Rg3BZaWbzJU2Us24WvU+O+HZyvOB7mZovALzd597SHSyQG2izvZ0Q
VXHLg5LlxsHWe2fD5rXj95/q5MWN7lPvdZ/MHCmXwFzDHuALmuLpNrML6/Ng6fnS9/vpztXCfONa
KXI7ad3dgO53trg2exdsTeuVUcbqE4jCCMGk4Fqq8V026frZKFKEFgyrJzVBLrCNg/LMjUOiyM/j
c8zWaWugtXCKY5Fs2xKVlCQjwZXG/XiKTaPZGhmogkyQ/G+Flp60dtS3KNv4J83VrS0/FPsYxxAB
ciZcfmU3GaCTbQG1f2eYUXDLaoQlnWZb3/zkBl0J67VhH76oG3+8k11Dc1KIyvzVdejq37oa0Jzv
VDy+t11jMvu28T3oqeiI99m299A2RW2ZcIasI+C57cqiD9Y9dqGrolLJ+nn9barXOCtH3rTWw6m/
lQfsZe2lgZzERha1uZ/WwcT1jcLcFkxtGHdHxLJR9fH3elgO79cFEUFlR/eqG5LgrxNufghVEekH
639tChfZG3hK7AadXY6LChjLHjIwvIRbA1XhFaCdYS3r+tzxblndg9FHcZOcEP1knd0bq35EnkmW
+sBLz0iU7WRJDgQ/zd1FuOcBZ2YMeTCF6WHczG/oow48Z0Uq19L37c9+5D9WOtJ2F1lVuE6GpFu1
yyss1IckaVaq3oOuIIDSbJRI8N1hBxmsYSPCx1SmmFiWXl9sHgsAAeZKYpPx8r1clxUCfMRx33vK
IsL5hJrmw8cQsiE3/eZikVJHc9pBBqavL5o3qjsZuM+UhDfBjfn/qPRNS90pGiF+eaHsKA+yAR4q
6eD54mkqgI/HrrX35w1oGVTGuSP+c/HTElgLqoFfiBrWJHnM/KoXCFWYE3ycvCXhaNjZW6bn7m3o
Q7xxS+Lpsj613XvkPtR7d17uliW0GCVo6Z/lh7xAFcoccZv2xqxcy/o2YEfUt8UzWRwbcaIBe9WI
1GVqYjmrBb1yqG3upoU8bUacS7OhQ8rcVA6yqopiWmX5/VTWfrR3LsS1JFW+/1Yvi7/Vmbqj7dMy
XvcOMVR8r8ZDoI8/Dqpa34Yt/+skwIungW1+0iLIB2oRF19I2r2aorBeFDt7ajSt2QvLEFtHi4K1
mxqofqAB/yRyjfQZDI9Md5hPfQ1dpioJn3G8xNSYCRNUhrKujfHgoLLljZGxAhXO/JcN57Es07ex
QNSzrfVPvlmrIEhzhx17r9z0zztd65AVVUndL9Te8HdemrG1bqB2OXr6UrjaZ/zJlTsEs/NDpiMz
GNoTgISh3ZRpkTx3Kkm0UUm0jQKF64vlLRkgXbfPXeUXN1pZJRsVgtg+b/30yRnHPcHI7EXrjRzW
k+cd0qCL7jzhf5cvN+kO32A55Bc7T7uz55NlGOYL5vcBgpKcVgQ2MLN8sUVO8muEJOlJHoxsaE+l
aIHXmg4SBwq79BKA5MnQQzEsZB+4nPMpMG04cOLwo/hzCNk9LYrnNE3y3cfQiQEsWChds25LqAHD
MO3RbXHPspTFENDsDtl7WYwqUCzAU/e9U59tEoLNviYCAjpMDZd5qVTPY0deNcpE+dmeyFuHQ1K/
5En6DMyj/4ZF86llPfpWdxaUrMzHwT6fFrkDTWChsJGfw9GuD78lHUDIOL6Y6fYpPPEGnvIsLpfb
JQpzulYsQqylt7L40RAnSooPMjjLjnD3JXxSOmzEDQSpj44VlO6mLoD49oNV7wOjvZEleZBdzLmf
LJYzu0j0PvGyxr4NB1XZZw68rhSWOrv0DhEFHfLVKpybZZ9K8dRlkhATrUyTPjxWv7GlV27eL9G1
ZFnpvnl578z3dNZwljAr076FMMQgP1/j/freSyvuLF6jBlJwGIqm3ywbcNh3fpxmd9685QjVCqzO
zzqnbptVTAgM6A6ScDBX9GulOs6x1KPqCJflmT2x+aBCq0JvzLoWtY2kbASe3OZGPMpGE1X7FTiQ
YqcW4ASbzii2mQ3eNWkM/zH0cntddIgj6NEAjwp6J+Y5HVS3IbUepgSUjZv7ytuG/Jr3lnUsSY2q
MR9SxloDkI2Pg2kEqyJKIBCBFLgnmrkeGOtqmIZ5P1UegVNbZ4cJyY69OaLuhmiihWy1DTKdY2N7
R9LzCIyGYXIuaqs62yDWSKFX4dfSTm+qLDKfKqOw4VT4yIFMafhcKAQQ5g72368kl1oTVHeCr+BF
3q+0mLGWxVjrV3JLRNztMnnoExhKCHiGt5HnoRulNTkpksTe9qOlHyKeEcBh0paMdpQfmd+a7Ziq
9lnw+aztODZu8wT7u1BV7IdhlixCj3dRlsLZ1q03jYt09mBo7VE7kepMCFyiujVXZSD4T8V8eO/X
VCLH20L5cYVsacYRh+ReeFgQQm4nx70GkdjeWUYb3BcWmhUhQm9rWZQHOgjbau9Y2c8sIISHPjrI
OjpognAgEZB+77mtwJm28w9WllSnPujTdZwmzZMeRt/kV60Z30OzD14j7lWC6SNGF/M1DlJFBzFf
k9jEFKpI1E+TMacPeu9NZO/XZG6iLXQn/XFNaYFLiZPsAKXKPWjN6B5IeZLf6nUSEmWU+ZuYZ0OF
GzZNmWz6/ZRFsLFS2nCTDGXaYlIg4PHhqruo+e9RecZHffQRYViYqsMxmys+Dk0SYgAM6vVhgki7
bgcc1+twMI55psfr0IyUZ0jyl5678NUMu6uoe+MZ3kJGWrz+X129tL3IpasIhmvhhj+6/jaqmFQ8
1vMyJoz4oleZ8ah6VfHgd78Uwu5F6yz9vUVzf2n5/ZrCLfptXXmAUKayw1m8VgeesTD+SYiqYi1P
Yw1BgHA+FG6EwqRzUdHtOlTxvF+TpxkatAqeqn+vlWWU4aubySBk7Y7KTWb6BygjYpuQKr4hK6/c
yHqI7wRPZaWWDg66yHNvkn5utpC9WktrzZ3sUMtaeSoPpWOSK7PbaFGgnPGjv2wZNf9L61bBYWSe
v/r8NHbJQGBOS8vs6mVadpVnrEKfGpKpNx/1g+drO8cgcS8v/Xtf0KY/+jZo9y7QOGiRHXb8kzyY
CH1yH6VibZcp2iVNC/dbnn70qUfSHb/3kc2WaiLW0mEsEwIz9B8UxN8PWdaoxKfnU10B8SXP5KH2
eXYBTwoWH3Wd7ozl6aMcW1O8iVJ0zOTFUBxRavptHMKVJGnq2mK6csiR/TIGCyd7mY2DCr6mgKuF
XF/nhleEDLKrrwbZtUxGG464Z6zcUU9/bdg1HQJ+H7WFYdgrMq3GSl4oD0grZ9d6V809ZUXdgw+z
WHJs4WmkOM08T6QbT5ghlAtZhMqUb2sDpSVZ1AWUUQWu5lEWQytc8YDUHwpX169xKh5kdR+i3doI
POSiMRufa41UL1sIey9bFVO94KQ53WKULe7rbHof2k1Ee+ijtkBPiYvIeIxrdIXYj85vS0tQE8xN
xTj3+Co96x7OJP/73Yr53bIMCzZkkobnj3crh4x5t2mNQHMJS38rldBTHhebJvfBRc9i6e/q6LOe
+kexrAOYaC4QGtkqG6YhYWaX5UTNPidaku1kaUzLA1MlFJ9EW7sRa11ogWF4RdttWNXEs9dDbY9A
mYJ06SFUcM5ZCmGd5JmkHyrks2Tv9wttIwA7XTqzr0d4NZU6vII389la9Lcx/hdHBOQPrTI4z6rO
y4/uAOvIda9lFz/Wc3XmwrOpYtLpTRs7z0NjREsC8eFRtjZWhCfGGD/5GujpRmCxM/SK81xBGttk
VTRs5FW63hOObKPo7CqJ+zRFR/mSjtKpR5ReyQDOL+VFEYncKlO2sjjG4+cJ31k0rOriofa9tXxJ
tyE3pk04X7ddoj8JWGNx6JyaxCDjoaqQizGyOuGUbZ/60iT3EmmWBy5U3I9jIpAb+tk8KGAYPi6Z
pmlkEkVi3+TRapiwToLu3g/a7h6jJUKHCeBQz6eI5A0GMv348tFDa73HPjKSk+yP60m9NTqIlrJY
zQPOWdx5LHlNX6XmEk0Rd+sa5rZpx+oyZPDtWQAAta8Ufq0qIpmtYfmvwW0bdPkrHk4pOEF/9hoQ
sG2nxoHo30ePplV/dQ0le409HfiLVX4ydLNcNygTHolGWqdi0ko8kFz7S6SUK9m1dMjz6b3q3E0J
3nCjGvIkMav+bircbiFfz4KkmHRW+eIVQBWVcmAxpsTmoYZUuc5Dy3kGOHCSXZtI/9w5KhxE3dJ4
U0R05P+Qe325tNlH/fU/xOyh3v+HPGVNJf+HCtbQY5iVX4HvdhuvjMUmUeNpBzggXekIezzKYlfF
2UoPVP1RNPWP1sn1jV+KaqyXO5JG6Qa2M3kSQ4meVHzSV+qoVmfA8P2+1OJ6h2wyOqJKmKxsdPM+
jWP3DARafHfqQ50o01tTMk0gQh5BKOfqyfWqc008M28RXOiN7KVPy2CLXlaK/F3SF0cic1hGzWe/
FVtEnrEZFs2SfQC9y7IfYUdgA+01qXVONGPtDUp4JG3kLBPirmtZXzo6WCCIztnRMPN13vRYRvgt
VxhuiPGLOzjvA/R7wxa4ammzvZ5tq0chwILOpTLyQfHk1fje2FWBtq6qDkWCuUF2ka1up+cHEgio
6EckqFAC2ySVb54E8c2TNR9kMUh66zBhLilLsl720FLyRyR9bJSpswjq+3xtn+NxFJjpJsD1ZikF
2GG6PhYI/d+HPoDJWgNnIYXQ7al+tFwnviedHrzXF4m9bDW9/oLaBmzz7hW1cZ5hwF9u/UJ4Ox/p
oK0TJNl93JPkaBS1ezV6dYkAdPuiotq0QsZROyOdigNam4SboVTqp0rVHv0q7pHUwShrzNxnM8JD
JdLs+NgWZY8HiDGi2j/6V/YYkLEz/xZaeX809Ma6NeeD0MEtmvntGIXWrCjWnoBgHuD/gbWsRFzt
9YllxUf/tq7DjdqwZZN18rIuAIU/hm26lUXZoIbVG7L15s1HNxsklV3n6QXypnWblF59cTpl+dEB
ZRmWZtH47WOY2rDLbTNB6pMXyYa2DYdVnAQelAsGknVakw2YXYfpXha73LM2WViAhlDxxnF989lh
S3foXUAAsliPY7BGqUbdyaId548N6a4rZCrvHob6pm5a87kYfQhs7p02ROJE6gIJfl/9DgxL3UZV
wZZG1slDGGb1Ec4VtGX6qlNubLypKvZNl30GCwz13PX0laY60V0/ZuZV6F9bYgsQZ7Cr2CNjBuV1
bsyrPL5TRaiuVLJDa1n33uAVn41R1w6yhJSieXWzr7K7rAlNTd2zaP11nCjJVVARjbKu7K6DSNrU
n304VO9jsLkArl1OnyG/OMvKJTMdkfrX5gkoRO/1/qPkee8lOVcNqFx8tHV/K/28Tk5yP3vK68g5
9fd6T656ngB/9nx/vbltFtz5N9e5gw/60e/3fj/GJ5iN8cmMvbs2Hbsdcizx6aNenr3XlQMJsx5k
A90/qrOKmX4hy/XUfUt8gPn4M5y81MxP8kwe6nJEU0VPWgzE/mrwNDUcfikLO9zlqp/eRD0+lO/D
fIzQ1cq41qJZu28eXx7kWCwKusWff/zXv/7n2/Df/lt+zZPRz7M/YCtec/S06n/+aWl//lG8V+9f
//mnDbrRtVzh6IaqQiI1NYv2by93YebTW/s/mdoEXjQU7jc10k3ry+AN8BXmrVe3qspGfTTBdT+O
ENA4l5s14mLucNGtGKY40IvP3rxkDuZldDovqKGZPbiE/m5iudbO9K7jAQO8VnaRByctnWVWgfct
F0rYuyxUMAlINn4Ui3M1mcb7IZ20s2BqvSE3zGeNWpI4g8ovtormt4uPfrKBnBsGmnmIZHIREhQ1
s12ZOf3JzNLhJM+Mn2dzD5RTMpZx4E4DtiYnT9f2Tdjmt0UIlNYT4y8lN1P3ZuCOm//8yZvu75+8
LQzLEo5rGo6tG47z908+NEdwfH5ov1bYuJ4sPc3PfasmZ9wt5nPY2zX5jbmmXJsjzmTANgakQ+bD
j+qocpENLGvvpJDcXKVCNRG8GepbN7QrJBSoGzzLBE6qdgGsvr/KRVt9K5OqxX0meCqB619CsuFP
qv6UxE37aECauovBcstap22ik+ZBMZTFRCOpMhgK4vnzNSbcg7Wf1BXk/dZ8AmuRLCc7Sw6yNcvj
X8Yfil/GVwx137cVREtPw/XU8xrEOuruRPT5P3/QrvG/PmhLU7nPbeFoUL6E+PsH3TqZw4LVz96I
iPToxfD5yU/YT10+VBMpC4h9qOXJz/ijuc+RRa2z7Oa9X1C3MIXREb0JxFQdCevAh4254VJrbDHN
nCs7Z8YPy1PPE/Oprf/oVZjWW1ey7ir9wt2jWWWsO6eZXppmMdbEwycMYjZqqrf7NhXOg+lpV9me
ssshYq4XMDk961whb7ysO2d68er4YSDG/MAc8NuACfCDO9U1ABouhwTd0skcrp1tB8e2L06yhEjg
eP1R313xeUaBrysyb9EZKD8CczFWnvjowqWNyN4v1RVRrSbWJ7s8AuURIB2ChH043Kle+TAOmobB
W0csyWnm/8VXPtn2emxN9bOK+v8OsJD1XrTG8JzBYb03HEyCwtxMMUzl6n836nx5ZaCFIG+N//rb
9FfL6fBbXoxV6AfNb8V/PeQpf/8zX/Ozz9+v+Ncp/FblNSCB/9hr+5afX9K3+vdOfxuZV//x7lYv
zcvfCuusCZvxtn2rxru3uk2av6bxuef/b+Mfb3KUh7F4++ef3/KWtCijodOS/fmjaZ72dZ4CP58S
8/A/2ub3/88/F28J2tjp7xe8vdQND5B/CNVwLJesvAvD3Pzzj/5trtf/YQq+OoxZdZi7aH/Zf/6R
IXsW/PNPU/uHCe/NcG2Tn59qO7x6DUOHJuH+Q7iG7dqGquvCUl3x51//9Y+H1/vX9e8fZr/NqDzA
ZlS2cMnOmZZh67/90FURDUmZIjvkJSJbkpg7xzUWERWcEkRU3EjcmyAXlvVg7n/5fP7NU9T47Sn6
/sqW5ugCxp0qzN9eOcz9vMcmkBR7L/qlmOKHSIkezKDeatP3gpkOF76jmaBZn4snGNjPaje+tGK6
DD6oVvcmveHW9RaIhty4Rn+1jf5yqK9OS0SuPrdoi8wOyn679Q306I0aPpviZFeMOj7/539Ec8Xv
H6KmuwItVFjAJhQdw+R7/HVB0I7khFSovYtJoHSiaXjKDXYKEmh6jkCzb/4ve2eyJCmyZukn4gqg
jFvDZvN59tgg7h4RzKiioExPX5/lLWm5vSgp6X1vQlIyPDMsMED/4ZzveCb+HlvGDbA7413ZEJEa
MKLopfjM5uF7AmaByDJOAjSICSi9LDiKtPooKfU3fTj/HQej8Q4p1BZzRVo6uQgW775EKGRjInYT
UBVfCOkr5EDODk30pRDBnywW/IsZG4qZ8BYhr7oKOTAtzLXA4hgzjrCnX9Ai4cKW9CXZ19ReQy01
GjyrcW+gBbym7V/x4bePk93+YBCH2qPjDbW6vc1cjJIVSBUIJAbdq8ZFCZNktOK/i40HcGBkaRDO
ysC6rMYr3woBzNYrzb3pv+fBBihTO0NS9GBprAa/kQifI4OkeNIc5Cr+y+N26uo144hDp1t18Xs8
6s/OoJnBFPwwPXkgF6AgQxZDVblZccf2tsF4Ota3IcyQwYPi5CsSPdzY3Wawd7YVKRH3ZQ9DKRoB
3vAiSOwhu9726XGlZSfJoIrPhcZiI2ZOtxC2ZodHQau62cRuy8YAUX/mVd4BkHq2qUlyYEGPJcDV
GPLMNeqwuDE9bUxckFuUucxbyFhfDkyGwVRADswUEEYEcswUXTRD9Ht7WG97K1dsLwIHdXpZfyxm
YgHm+YDh9OLS8q8vqvj2O/QcscgQB9AkhiUT2zBi2slY0O7D/kR4YKIbNFn+AGAvy+9cLViS2e+M
QdlgUdOybbafC4N3JdTgrla1W5f9XsxTeeM0VpqskV43bKouQodMIscI1+mMwcKk6ujZuHujIOVg
ikHjYFDfSKcjtUohrEz6aX1pZ7ZwNPOP9Mc3dZZ9V1X0SUv3K/UJRRk9tfPLHuG0vxyV/1dNkkmm
VZjtGDgnGqtHqHtnP6RWnc3RJproTggbwHGLag+L9QM08RPDkHLvifyuV9m5AcVJnt7WrKQ2p0H3
rJrI2eQQ8hIdLn+7AQYAhyP8Dw/iASGC8mNeA2wl8wlSlRJyYYucMlMdQyy4xg62V66JhdusVaBy
WXFXRxaC+X3WBbdLE3PVFpkhEDcFLngXGcZ6M1pXUFZbMHaDjDQIeqQM1Q/98fhAVxA0Jbp550rN
+ayi8kq6nqFrlfl7QRoT4ar1l9+T5uuBI5maBkgQpeAS2h/ZgE66bXE1T/3Jk6PL4qW67dzW3aEa
+JBOeM+YDh+dH3W7Ouaeakjf2lSz/9NWpk2CLnO3dshI2BZb7zp3CdFgxpoEBtKe0OgkC/rpbRl1
N6EsNAlTlnO80ilptkGT99S5U0O0aFfXe4g600EG+hm02A7CE5pyQ9YxmrK9QLWyKWNkua3lQ2y6
Wl5mqdFPipEo8mkfXsD83AiBLMuJuWFZRsuNsZdLL8M7RpMmwdn2nDfpOWzx8F/JNLPn/CYzAL90
3UE+ylHamULjCRj1QWQCY89VpuH5pCfMYEzWFCdB7OEpLOFvNC5vxThVW3j2JMqmxXMGKANDNMzo
Vquks6aHFKAJ9sTn3mrECcPZTrT9jjtjTSTE651DdIsdecNJRcXLBBZqEyhB8ZAOJArCGYmj78ph
wRgwFH5H/RzOvwl/+6Wsq/8BSy1RKmCZvN7c4wP4RgQGQsURj2ieoev6KaT+INWJd/bqFcEqidy6
tEOQuo8sC78tzGNPQRB95SWPdUleo8cX3IRg/Szk8XsFxsYJ1Ku2gp7Fe3tvtQE9egYEOpgfbc9i
e/LhhsyooxgrPahqfLNcKqWYnrOYH1i3UcBjJvqYVqZbGhbjGjqP1SLf/RDAf6Yj5xDDTGakB1tt
Y+XepXt1FDeXlJvJid8aQUctF/lFrhMnh2JDM9aSBXXn3xjMh8nQRHqbhqjXyfJA5j0DN8hqZJbB
V+k4b6bGCpyW8XV20zn7lJRzwjcWUHnqrNnq7Tt7fmpVuK3hZCRzRfWhh+VYy5Q8MPWprx5ibDE3
+gLz4qpy6lj+tvZrWHZ/SWi475bmtGZ4gsM0p07wmqdONqd6TT+NVYujb5QPuiHaAoqT+yqyoAjE
HzTyNdr09bkdV0hbSopDnPbg7yxG6D1+PtmLdT/zHEYrCWFITss9ZR3EXPMZO+GnsYleifIQf1fj
ncygI2JHiTj2OvCowq2SGDV3I8dfspHzKZ7zRxd9Pv1fcbPgcNvZ5DezTjzDl7ZyEAHalBjHuuJ9
tvG45y3GHXIDAfdB2q0q8JxN/WRPM7AEYuvdCHNUbonv4urskNlFg3Ph2BoRBHNUJsw8saSNMKPz
rdczmHaaMkoi5amkWRiloB07ZNqz4FyT7ME3iImFWWU/4Jc3XoR6BI42fKR87wDVTZa+5OHsFxhZ
eEdNzy0kw6XeCfngz+O8AV3c7nE7sqjv0qcotL6HHGd+sGBBSKPwo5/D53aJCE5p2gtkxE08vlGv
8XcB7Odf/f5+FG3dqY6BJsNaitBATVl26uT8KAfsKlUjX3PiKDbD8oNFYT3RlvMYBTZqpHG5LWa2
wnqqogOcAlOgNKvCL6e8kaM93HYZBjbbeQBfMSZVCA1L9mkSu+u8UaX7kwEPPXPNExJCuB7CpHdu
U95Y8Hdd8LP7HH36XrTDX4swOcsQJ7W1rCrbTcS5HKOp0fDe2RwCXh6IFj+46FmX6a6LjEZd7r6m
do76DZIJCXFVdwQeDDd+9eZDW4f3ga+ocfPlthSNBLTY438HYxVlL66Iny2NL2nK1RvJF2Tnwcy0
8+EtNBGppKn/PYX4oRUQ2da/h9FFDPfw44TQEjO81CbL8Xi3QCTIpvjlz3G4MUXcABYA7hGvjtyy
tX/qMLIGU692uirSpLS+ImZ+XCOv2qwnO4NlD64WdmnB6545/JNPBoGaFwTrbnF3/TBuhLEVCers
22/4fe8Zer1j8VxQS4Tdgy4EpcwaRTuk/TOlC9KmCcCeXlQGyl6bQx9wjtnimRTY9dK36XhY8v4V
eNV87uf+GFdjcQDBVR3tNDqB6lhmZfbp5LXbQykwFuZALzY4DLP9aKqPeaqCZ90dCovCh8HbtFdX
NZHnkKKHlt+95U3yjA+KF7KTZlujppM/WMGeYvu9r22z1yvI19npXnIs6Eej5vI2aEiMWNheX9z4
t4xisQ1jM0NxJbuhCDxzxtcnELIIvem3+aqpMGhE7B4Rdw7vE18VkAUAEbMAdiwG97dbTM3rkv5F
6tYfWjmywjFAWalQRwt778L28bzOkOKGK+JLZ+Cf5v4E+ENtX6h4nReOa1bzBbeaPy83a115G3BU
L8YT1nsYoOwJvf4DMjjg7TLu9wtjxSOXLEVEE+htSK1HACStlH8NbACMMje436BQQ4X6bNUK+mF+
xywe3xXrIJiPS+Q+2XdskCQtafdTsgI5tmLVu2xKs0/RqD9VNw6Ysq6S9Cq4tSr3kfNu/eh6hFIr
4HRftdC8gd8mURYESTC4LJls+FWzV+Pfg4xj2XlPqGR/bNN5SmDSEqYBXN2jYoMgDc5hEuyqMDqe
agIKkllMz84c3ipX4ofxNUtSE62gYLxNasmAfizmAgq2O8kQTgzdIb8hvS7TwD1mhSB+s19vfTOd
S8f9JcnAhDIC0c3Owk0uIqA5tODHjoXPZq4nIugxfFprpNDCuz/LhEtNlRmJQVX0ITzeTqobDPV8
ed/I/EKTV1vZbTOUH37q+5e2Lo6u6ClTr+BZbEvXdCl+CRZv2k8+K7sUwXcy2cHDWNnyAOENgpy/
9/pF3gbzJ4vLZRdmCJiL4gjC+rVeBnfTBEN08YOioglZD+PifNg0DvsqBTm4rtaLVp3LXtjfI7CJ
D1YLfcmUEUM0rwGPH2RkMc8s/fhzJPqePSsVylH7yn0r4YhUUnd3PmHrs8yCp0Xq174NznK0fuY5
B15h3WRtvV6mNfixao6dzCLD3B6Z5oNpXHnLA44bJbmxzfLbgvqx0V1MTbcW8XmcdHzO1vBDxFkL
ihGIVTDp95lUu4YWILGpMWcoj6XxicyOSefj4VHtGpE5MPEVGhPviHXGMUniyKQRM0x4amQaP0id
kyoMEWxrXAWepxKJ6gv70Nvrp8FLIReqZDkVf+jjBl7jlAqSHeauHucbZQN0AlOMzb4H59w1dZMg
FWN55qk7ZIlquwzpuDfD7FBQruZSReF4sGxXnXLDo5+Frbj4mbpURWt92HPeHZAfOvsR1shpyPMV
+36F41LDSDQlDRsj++FS4pHbqVUHSeeOgBZb0GI0mOrOOOqQ8TYO+EpNgN+zs0ElVKMIdyOdiR4m
SqkFP2CawRIcx/c+Fg8gXJB9j/nDmBXlfmqo7O1g3DcCvAHNxZ0VRy+is2QSZt8OKrwoRIUBsnD0
4ndnKX5QnFVH6Xh4HMI3Uw7q1P10oAsuo7XYJ45BHuEWuE06PFixRCzaNBd64nYbVyBOpg5tt0G6
MzC57MZTbdu8N9sxQBSz8VO32Lf18FPxxbuGMKZufBFeH95T4hWBay6GSM5kwJsS16xnq0U8BFH7
NSB7SEYfpAdDa/e5Gk8TUR701zGUG1Qw/nrHzPrDH4ZryeYgq5fHabjSxAwm1i78LVwH4m5D5eF3
IMJx2Sw7T9nnbFxP84gY1spH+64aA7GVhV1jxl/EISDH3vGr7OIjOEycQbVJC3B7kDEmX4U12Wvq
S1OX9sZjm9cXBdrztjWfzSEnvWkco/bZ4cgKuvwBzD/2kmnnGc7sXIdnFQb2rcxiLhThAagxEzfM
HKrsjwhp8kZ0wCxo8Lzj6MOn4WbYqKwpD6AZPtqwtW7XCZa5VRZ3qkT6XORhfHSAHK4hgsW0IAHH
hpYoa1bDdHheTm+jO5FYHa1qBE4BL7nHFVL6aEJKSQpokkCGlq6wva+Q3gK6B7CQO7eg65Bgu88d
OaCJdElRTa0XBxQBg0KeOR/QOo9qTwT6ye5zQC1BFh6KOVbnrivv9NW60Qz+0V6rivYZJ6txxuw1
r8V0bjqXLWQOdtDOdECs/OA+jco55hAbUTBZ+25S3lMpAohHDTzURpSU/rV5kcWYvah5OPAzGin2
Q6Qt/8TFqhLT9OBS4aFf/vkhSU+PWZSIu1Q4MOtG1dxBPj2MjmvdSWwnCI9IhMFTv1cWtJ8wih+q
rOmhyFbRTg3hC0qk+GIgfdt9y6PVOPGp9wAXZ/qNIX7z8O9fUg/THa4xRYyCawEPE150LCpxaaeJ
ZDcXtNHs1uMe3t1BxjZMVeHlp3Ts/kyVhyMY2qwT+/0hjbqnssBmYneA8PNofomJg5Nm2bm+E+66
uIAa4MLdI8UAYDFDrmaG2UMEwT142JulNDdrPNN4I+RYe/czmIZbODREZwVjsF0RjDgVhtRrvSMv
DETcDYxZmmR8jqwb7uAutlf4XFZ1D4MO/kqTv/pzP+11YK4hK3CZVvFg1m496Mx+wnRfKhAQKfyN
SiFJarqDLciitq98ooVwN9siGiPtl2ObrdVWAyVN0msl8RWmBEden/AWDpoPlpfWoqa3HDp7t/Q0
ZClu6cwhSQU0b7Fj75dtmsnZO5YDliuGJZQF6upOttitZIeaeKnEq4v0UkjOrlECiIiqok/QMlos
C2AJeOgWfN8+xgbBRTNWZ7hXNGmKxPc+XT4Vw/kkb66AH5foC3v55nfIGpr6Gl1nvnNZtsCo5BEp
GvNtLZQJpp06EF8vLrvJzdz6MEyIWkumXji7wE37jeX4/o6VY73MX8z5efCoTZSGCxS7+skfux/P
8a8zVW9XzG1w0kv301P6sr4aL3q2kb9a7iaQ4MMLkOp92h6FpnMLrZyssmbdV0IwmfDd3636avlj
78IA1xFwHSBTISrUaqX5YubxUGflmQGnvU93oeDlnA11nHQTwYwXB+LdtmCS5NqQkQyP8VUFpB2b
FN6C2YNwbJLpY7wLVcDLP0Xy1TLlsosygW0NVN3c44pf0fEBvEtN8ZCvy61fkrmpcHwB4AGS7xH3
4jfiLZrjv0SHfUPntEh9ER1lGaC4CZjjZlKOm+QLb0OXeU6DtThviSXQ14usQSwlvWqSQo3mkU34
eRikd1YNDKeujKLbyhmOagbMEaMrTtpQFNua8TvuZHqFulTHQbSnqa+aXaE4M2Bd7PygBBdml5Kb
y71M5GZJNqs0MeH9SkOhcB9tA6tMeq/rMIew+V6NdZ7l64Jw8vyPvYs5/LYj6SoDqMY3aT1FQ5pu
RAtpf44APwI/OfTQe4bVI5tKjAAZpE2R2J3KYpwJV09vClYkSQiTD8TzbijfGvKQNnOPrRgP2wE8
wepHDGSyoygykgbt5mkEC7uh7zwjBx0vgToMM7ihCUBZUC63o+zpHatmOQrPOdqT9wum+qaGt7Cl
jXvy2pY6Krr6bsQItH4qGKzweVXvIG0csheoyoWlvvOZt0IMsoI00QxCLWkGNaBbD+/y4fpFwraj
HCG0qcpfK0hgO7sKoUH1dUIhWTZkygGRzeP+UJJyddB98K4apHBeT0kpuvRQ1zcCKrS09wGTXnRf
1e1UaRJ1QqSJsvgANBCeghm4GB4wCGT5JTCL3IKAeyq7+3Con7ui9879Wj16QVQ/yma+s+CbZWSC
OKCMyxKN8VCdLfDlfR7jimgoYT1zTKv1ViEsu5UtDDd/OYDpIqFqLc/aJlqqtoixqRz6f6FA1Ye5
wUgreYO4Nfx5RtCw9K8IXqaIA2iwhks19ddQs9T8GKc5RLB3IRnF+5jmhxPdw6kUjA/T2sdwjSoy
AC00jczrwLtzb8mS8VA1w6Jr+wxEWscmYKzDhu9qkIyTCOJgS0vOr5+wEtm6Q3QH2/KnGCLkCenU
M4rJNtoP1FHB/NmEITW3DALIKw1O9iYKiqR0KQbtsHSQ1RMQ0U4bdMTAMtMmSBj17sfUwEvzboOO
FlBHTAZqvFRJy0/zWOPYHOV6DObBu4F7dSrr4pboTd7usvmGbdCR1hW9g2Ui63TSekcu/ZKMY1tB
c/YPnXI41wBzcOR9+2aLY4SkN4SFXXSsVru9sQsuK27GJy1WbFOcTNp7t1GuMAroeQu03l8drAer
qIoD9z7DpoyjISrZPI2IWJ2VBrWZ5MbHULiZPbPtO6bpaBrbbZQtz3BYdybteN31xdOy9kXCgo9X
Y7OKne3JY8g4oI0lNC7uZfS643hLbNh766szRSRfn6wTdrcOtv+jtsI1qcBCcIhg8isdpyF3ouR1
bu4Xpe+If8tBGKyfaCX+ij5+05o9DgGnOyekOXBJRFxxhyaZP77Hk/MGlGfHzscnKUjfYw84tMPw
vqDBBahJAJZa2dZk8wsjpGNgwpPDkgMGNXnzDdzKqh5dkjPc58CXr0jeUBaJ31HuAOFf8ulQ+fZD
eW0uZI+CQ9jQfJrlPENtj6/mwZKb2u/Vfshpk7PKSRhwWufM0r+ckLyQYqmrZG5cUIMg6KQ3mj2I
SuToSbanc7pyMgvIkZ68W5vhY1XONaTMPqWrPx3b1v5MC6FuiMNmtsnXsNBzqxRmdOcOD3K+QrUn
p9p5bvmtBxDDTihiAN6MCF2M4eFyJjnvtGIDSWDdI3IemW8GBTHSmAd/LYENq84dzoAQF3sgoRxs
91RSlwMPCQ5+OH0H4TReZmyOAN2BqfgZyuQlf7UqB9ZYuxMOhCdCKe691juKiT+6mbM7i/gvqliX
OW1F4Ftov1Qlb0WPQTgouw1nYb9H83Gf4W+A42w0Edee2pKPxXp54kIjgyI25pqMM/XMh3huWW8R
COLgjEOOe15kFF0G5jwcLyQZVrtclW9AKe7Umgd7VWUfVqdi/M9Q/Uaf9WJWlrfGs+odI2sqH3Bd
QT6/YMh4KrW7JkUon9oifypGan3XtrZxub64M/S0omrZT4zBdwqhymIuwoeQr8jmAmKG3HLLefq3
DcKHJaWFy9qZC0VnT2BZTiZmMByqONpRixSHqaryxO7WRwXnOY1pN2YZDKcVGJXp5c0wMQ7GBUlR
VatqvzT1No5DMm8JC9p5EXDnheqizHhg8mEm4k+Lb7frXqdrXkXUFsDog5kbqgnIiya5PU7P61KK
I4uFh/xq0iSkcDMBHtiiB5+2vRndox/L0zgUFzvrj7asSWzNsgJm4I1qJlycIeO4SeyKdQFgoNXF
GQYfbSdzTD2Ex7SonxloVeG68+0aowm5btJyZ7Bc5SUEOOb0fn4IwvkhntrXuGqx2KRi3qWQVO0y
2g91lVNgH2FiPrHKg9QcmcdRsogbilc/Cr5tSa0RzE5PsV0yCA3mRJHpsMULFW0VukdBApG4ks4t
lA2jsUHp9+0T9/F3EWV/jbmLJX8D4itdANFMlbp03i40dJB3JVQzGArEK8vDgmdz2/j6dwi4dTMg
ajCD4IuN5NNK4RoND64Z8x1I9nd7ndVW42/m7Jk2861uJuBJ8fQ2dtj6LSt8NDUXP8z1b+m6L5im
NlHN7KVago9u4YWmYZet/oLeWEWGoGhqhqZiw+9U5Vu9jvmpBeG8mbU8VWvm7lNW7cBSujOjeSYl
nO1Y+If6gN2YBVjOPjv0xSmcSefIwircR6WDit26jz+AGLLxqaFY7+aCzWlIJN6GjupK6+7r7dD3
BN6YP3bJB6oMYgObxDPwhc8NAyhCL0z67pGAtXEdSjIrevJkXtzNtncO4Lpu6BXJ99BOtdcC5SvW
oI/HNbOpuEaHXdoyv9lyEgmpEAd/JkolBagGauJ17Ann8JQ/kscW6lOcqadhHu5N63x111P7HzXJ
/5dX/S/yKidEy/k/66vu/qiv+j/VVf/8/L/lVVH0L9d2RQgTMhbCjwX/p38LrCL7X3YgAjRXgeva
oX3VIP23wErY//KEEFEc8AP/KLP+j8DKDf5FwSLsqyDKFa7nuv8vAisQlf+XltJyHS9EGhM7VwHU
f8iES5KTwcqW+gh7Rz/2TYfTE+DGaWIcC/nAlTXryWGEPT+Fo/OGAoE8X1f31gEYrLhOoFm1p7ph
KJYviHQhSuw7NXQ3IB3hqPpL9T0JM+JLCq9PVlmOf+qcJAtobjWjTZh8U7eS3maH4U97pVTBS+nv
cgm4m+Qg952tgLz1HAG+0UzzLeGR2TN9HdLU1bH/VJOMt6W3oPLRFPZHIQuUHXZTnLUfVXeosHtq
KtXFvIG1Xz/EQej84GjAMdjU9TfyyfLTLSvt7wIpAsjkTUSgFd59YhKCiNe/ttozA2/v3LoMioKq
c8kL9cz7lDuEFbmSdnKYmCYmaOhaZhOxrdNrtM74xLLOqxMD6fPzihsh8Q5fIg0iUYUEiBlGWX1R
OcxN2/AJarM/bxrXz155YzDI9aQmUNzLxfprlMNwAU9APVLXTUFSA1MvisIgOrhYMTlYw+ZdzC4n
qudky03pNeZ3tQ42qM0GwltGoZ8UWbYwNXatB6DDzqkr14jgFaf7xXYKRkGBhK5DpGbXfuI7gPA2
ShQmplAN5/3oLO6nB+Oc41T2wzaC2vcriyOSL1yZE4JWVOppzGeWAbU9asbOzNw22egiH8IsGVLv
VsNMzd8BzNm4mYN/0NcNL6bIJRadNmVgIjI6rDNZp757U22eqqHVj6wietx+jt8zY6/EsNMFQ4Ki
nnAYDxUUHtB3+kZ5VhaycFIWNdgaG5IlZYUZm9zscxhDfK8db5K7Wgjp7HMMaiqByUvCnaVHIpE9
x7WTKo7jjya0ob4OXfiny2hu2Sgskn1DMF6jmrygEmyepcdWe53xe/Rc900m4uCAjETcE42JJDtq
fYz9tc+4rolTkjWMrS9BpbwiWdQUfndKeh8F/9VtScv5XU0pmXxx4Te3YTrQcw2TS2rS0njFBXRy
R64H5HxNZ9QvlyErrJ1y4F9f27sa5LUi8c7TJJgCLEU1Ui9UvKSDppcZShtVQlsStlxMwqkBlS/T
vhYdiS5Zbsl9RwdNLUijzZwswHtXCKfb17Fr73Cr53JfuiEBXJZ2PTuJFtt7x0F2HV+jdiYzLSuR
AxkNwnwTa1OpfYPDbpdGo/mM+CaOreWN63nlHxmBlFAFkT+oCwrCznm0YvaGIUfvvZ58/6UuZQHc
touKy6Cb+G5OPTRYlacns+vnFiVgGGUOfXg7DX9D7ba4u4DNcHxeBT31ROcKXyR2/YTFDOIPP8OY
QHAcAJSdHUHSnPDoEu09o36SQ8iYcoQEGfer659kkSE8KNogfgda1/WQiyNajmL048dgLfVEKU2F
lKiFSeluHhnBIlGQMRQzyXLDy0exJBEktXvhGx7KIAeZRoBGAUJwnHPzpzN1ZUOyEuKrAD/yiupJ
f8qgaU6smNq7LgijZdPNbvAEC7V8hrzg0/SR6fuisk4yEa/G/TpaSt70xK+cHd/WcH5z9/o682V1
bzNIhoZoyeLeWqyo2q3A+fOT5l0LoSnNEXlUCx8Jw6N0tp0v9YvjtvJPYQ/6Y8C58JghVrrAI4h+
PPyRb4PftD8iJPYMJRLKUFBQFu23hRfg0hUjJr+wtt15X3Qj7NexYQ8V+KHVHjxvoiKUabGCnbEC
NvkmooXl1h0nZI8AG3+cZhytU4yg/z3ySucyNp2iYA3c8J6Tw761tKg+dC86VrU1Kc5tPlIw+fRA
Xx2qg2bL/L3PT0tozV/kyONTsBCbknHrOgLiIMOAaesDUKYf81kWpSx3Cf2FykVwcDWuKyGx/Xgx
5UhoXJGBtoQAloJjAF4LE3jNSgZrRD74J8RjSm2DuSyfiqhuPyvkHN0xnWPrhlFcXG9HeCBw6+0u
5M0QKlBumce9hHDKKQ7gw4V1EMbvbJYdRHgliwAIpBkGeOhOGFdd293V7z6M38tfyC1hLoQ0xGuj
9TlnofhOkiwh3tzJOyhv4TdE7/4rm2PxGchAHoJcTHRP+TXHypdD9FXH8fiM2MsLWRtwRmzLsGe8
r1mjenuSDq6e+qL3P1sP9G+BSlclUwOXkqThIv3G7O25iD8w2gDO0/Pv0VA8o49aUFCR9PHHwYwI
wZ7BFZjmPthXKmj+LoFl30bzJF86MTOjAKTDDBi2Ju+MGijIkkbxr9B1lludtvKqHyTUpA8K/bwS
+WJv4z73tiuXZOujIa92JUYNDgoVBD9OrEMm0IHnPEymRHhLTPhIYPhq5FOXjSHR3oYJtM0S18lK
UrOzYHldy059d+2qhk1DovihxCSxAzdD6Dc2IJj5pWlBJlRj1PETOm9R9pKFsOtCZ95Jp13PDbcB
kmKwCdtaYXsfMy+/t+YleM59K94HZKzDD5HXCIk4aL5KuHMnkpPmix7K6EJHVeywfTjPQGAAIvBX
JxbDFDeeqmw267l17042MiKQJiXeeEv9XlAjb6s2doAkaQKXBl1mt+zH3fNUZ9UdqVL2U1heN35T
5K9MLVpQFaNUV6G47l0CZVei9STppntoRc1HFnT1yWGkcegj5WIyjKujD/DnXCCxOORoDYNEwzaZ
d1YoZ3zkmXIBl+uR255zbd7PU2t+cm/p7wSpJ0TVFA0IQNO+Amq9Zl4Co/g7uStd/thGDnhIsKyi
94njYA5g/bIdK3w3ZTftGG/X56a9hlytVSzgbcWE9TpdcPRtC9Vfn83M2a0pn1n5tAXr/95zbgw3
8z634NgsQHxAD0fFL5BJ1p+1jWB/I7CxDnk1lUeXzhg2PdMbGjfA7H5FnISv8nXPJIWVbjtU7ufc
OAixHFPvPBxpd+RDpfc6C0H29gCdU3wSRH/Csgw9tSKYdqpbxyE3V8RTf8M1sW+qxo5OBelkDF4Q
n2zKOZy2ghCCvVN7yx7cnNobafxf4WLiGwg7fCYTT/cKJb+dkHKhx4vjc79t2FaSQ9q4bIWfRhLB
P3VehncB88wTTjn4wdKKn1ATMZAUxvgPkvsYlG9FtDMtcK5vWYrW95MjvYszxfozxqe9nHFA2OWR
KOwCqbaU7WOpbbt9D0SUvxUrlI69tFXzN7OUOJBj6DKHwABO0q2qriBBh1Xb6sQoJh1Pj2+uz2on
jdOF77Ua1ga1kCFtw3dn/2EK1bJehKo4VFy04/kR04O69p4DJUpNwG+7+wcVOXluczMOuAsqGTBN
syLLPo6200M5GUgcysfqqch7h/k7K06KZORyqppvGWwSj+MMMIA3nYrGN5Wyjp/rbNojkYysrQ8M
+bGvIGJCZRo8tYkDK7x+ivohnXLxsAwFL0aiAtPsxhsnDoUJ1jPytGkK0DGBADvVbH4uQMGuMWFG
08EH0TCCOe5xdJuhyZ5KuwvIjJ+x1nMywQErbJRotW6Hb02FVvwGxR+6pADYPfkacTbMG26TeKBH
WkaPnIXJfzOq99851SfNG2CZzsYzHJBpP4BRtfobE+gUL87gnUnmErDbnM6j/NL9Hzz23g0Sn2H/
X9Sd13LjWNalnwgd8Ae4JWHoSVEulTeItPDe4+nnA7Oms6r+nuqYiLmZG6bIlCgR5pi91/rWRK/6
Flam/pqjB7mLoSDTQ6fPBiPdzvRPSMHGfTTLmB8FPXcRWtJ15Ao9QvfUXomaCT0FIbJCT6cWH9pg
drFT9goRw7REgh2ZW4V8g+bdyve60fu7nZRchqIjq6rrLVo1c6OSOjCgl00QE/ca/rWNnZbhczqZ
VXAD3mG+LFq0vEZtREJXjE4c7T96zALZVoYijBM/rOkAUjyh3CAHsH1VmcZIQZ2q7BOmSf0+d6X0
3gQLJCJK3NsqbDu31o2WuzyxsTtq5vzeAKc7jbpdIWSSgvSIOo8g7owezMCtcZpxzUVeT77PhxxZ
9vuSElihoEXkumxS8x6Wquj2dmTS/FhEHvuzEc/1NjXLlAxwYyFbgIThF4Vg8D3LCET6hhLsWzRQ
eFfFRIe9TnOHzSiuPNvSrgXhr8RpKuxv0ix4asE1vsxRGOA673ImudkkhyMwUfRVSwn1imuD0vtg
ESeiUv+bAJ+mqyhIRtDZt/051qvxDFcxPNfEUlW7sla4orRIH4DZM6ptWFhQRls0JJwiMpKXtken
BK0+FmeVagHIRnXST8TkVEcQOMk5rXqq5pHBak8WDTiPOf1pjR2JtAgPvgYS+kkRTcNVYlP0xSgH
ogPYrWSO1iiz5UDIFi9DmdmjgxeLISVjevhijovgY+nkDZXIFVBzjp1NNs8Assyjwpe+zxZKxk3E
rvI8N8PwxUgV9SnJEE3TnLJ0zyyS8VNilQLSKLOEG1ppc42CMsiv1RD3dEck3AmENU2zv1RU6FTJ
ji6ilTTHSnC32GqYe2m8tDvieMnQKcVyU0Fkw3vXwr3cMGppANemX+7p/9cFrv+PnIGKiQH8/1y6
Ov+Y4m/lX2pX6w/8ql1JlvkvFiyYmi385NSaFLxlv4pXFEOsf5Ethz0Oj7mFs+y3PVBT/yUUE2+g
wDmoCm315/5hD1T0fxmappss9WSFar4Q/zfVK0P+S/GK65kSGBU0mYYhhTDZ+ptLr9GIhy6KqD6T
akre16g7g5wRptVP3R2zNeg+cYuEPp3x58+/Hsx/f0U+DJIFkMbbcUHMS9VoWOJvkWTOWxU2zHVh
zMG8F9YwLuTsDVnqa5iVbtpZVEgQqqtnBC+knKgx1gNkGc+WUYy3XF+zrkg+ybNBpuLP7w3Ypu+Y
mckT7dNLlrb6DyKP90MxV59F3B7Moj7KVLhzx5hJxO7FiArOhuxrgrX28HgU2wfoN+qn+5/O9X+w
OVIl+PsR5MRpuhCmDnNTY/z4axmQBumasF4hjjIRljpzBnK+kGgM9hHROZ3a5mfsBC1dC1GzFOvy
GxnQ9EfzGAV/mFD7aOIoPVBKMIh6+K4G0dcHEuABEbD1fDikUAIpPignWH6zY8toObFGKieqaeWm
EgmwPH0QqBFlqmZBrb3LdYxBD4tX15TZJym+jrOoPtjXx3sE2mgP2T8SuZgrPu1xtsUkuQO/lggK
7Aj3Bc1WH7s6AVVToiYkN23Xq4Z0AqI43+ZIm26yTVMvmFSQyBIulnkVK2hp+hRSZfettBwOEXuz
s8bPkzJrH1HSsknVp8lhNzfeH1/RAxrvxeyvaa/brjbVty5Dia6qof1tDCNX2PDBiUCAG6gu4yGQ
yIGqAKNehZx7SyItxwLNLHz85ZikIn95PIyEbjRMhFdkAFS6BtH6MQf/2CLTQAEez58HjAZJ/cr+
1/qhWzRgmimmfw8lt1dH5eeSYTGdpe5L1o2sqJDavjFiGyR20t765yvnf956liZUw5INqmP/4cJR
MZp2ypgpJ22pqKRRCO7QVAJfZeWREJiCM+uBmQsIGSYLLZC/Eh3YbjOQBSw2YCj3lAVeFC3EFp9g
RFif6TDRHT0Z0KtERAsh07XMV6qXH9AA1sx0VEob0sjxMZTszI8kJMQJJvyKlZLUKOpLt1zleIBQ
Plbaq0Zc114LSHIb9EF9TWoLSWZtKNsRniJNxyGKD4pSA0euTOwJMSnCI0V8sV0k3iK3SHgwdZbm
GOnkU0C78KSIt38+iOLvd59tG4ahqkAMDJRsivm38SvV0CBXGmylX3cfLXTjXigjdjJoA+clk6uz
GuVETSAoOkdJF09+x3rWI0BAvsMQs2GIoukQQa7cH6+Jr1Mbd/cuYwxLloJCUcgZUsVZNEoD5Wcs
b0qqcavicPliD+h81RUNkhoRvWTCOhzUNwhk0UO+NDrxpNqcMQjYMZm/kn0bdYQ2cCiC9aEpKDAp
3cKbFdZsb7KYNmOaf1uWlBFVSdYtj3ws1VJ3s3FIbnJKHhmS4OmGdxGW0Ez0Ix7Wiq1jZjhUgtRd
SrbbiNrmrSnIxjDi+KtExpzDzjM/Ue/bpXI4nDOpnPdS0v14oPkeJL/HVxR8fhCSQnAuSIR/Pk/6
386TggnXouOiafRJaAnafxsllXJWdGmCt7NGL5AuP3/otAx+CoGBUmrT78kYzRsLzPyzhHKGWncH
g5ElrMfZr94zpcpwy8UzMFCrfO8aaU9MFtvC4ToiqnlellGhf1gKNpcQf2eFUNK6i445BbZLZ2Fy
pw2yhwBPXyj4qENQeEFczxfNrKYDCol8iyQVclNwMZVxIXyFh8gqk5MtKzsxCF5Ke/O/QDh0+lbV
b86MoQANUAy8TpZgHl6/+OvMQW8/mDJ+1zHOvhc9mkozZI2bUfBBcYaxoemM0BspFT+P5RBTRVUa
b9QNMEYEqvqMHtqrUUbvVOTzG3cgZpSsr85ouLR3U7ioG7539Bp2EoGuK0sinDYWSp+z1Y/6flHN
5TWjOEiQptEelDKvbyXX3DY3U/PbbH+IsM6+GiaGQ4CAoY/wqlydEuM5K7lpAJbPX4mF2kxU/D9X
lalSXB6HAywy+wknY7UZW2P6qubLq4bw9L9cTOr/PHAoRkyTlp9hAsJfFzV/6rxRS5JYHc/dkUTU
7Do9QP7tlBUOeXfK1zmroSFqZLqVBNU9N6k+kJU3I6LXpPY+q1qwFTrdDRTQ3R1CyjtdqAJ5Ni6I
OY0rZxSj/ZrHOpW0uR23i2GODCRaCXAA0ZI1pRTDLG15IaUtouqShoT7RNRSeiOBOCunbo2wixSn
bjrZucw82SSndD0pA2baqAuHV3PuZmzmreYu+ow1STWDr/98iNS/Al7Wa2ulPljcaixJdOPv42Je
6MXQIqs8oqxPvaqzRpx65qkswdfSKyr3XZepmPDY1NegbRy7ZGpJlz74Fh80kuC+NxM+t6CR45sZ
RkDOlXDyKjN7NdXWtxoN5zxAs/LAdrrGWBsmsvfPn0D/D5+AuVFhWLdVfNHWCmX400nW5ipjIVLl
R0tm3Zd3mCinob53uYrPbsEXoicEVRndwdTt7pLhd0iXcf5M8BUxlz2ktsbkcoYvuTzV8kixhoz4
L3pICpHSNcWTXaBPFBYSBtIptwqaSMSg9UVFBhmraXH7/cCSxdrm7PLcSDFyRn82frJ0+bWgFO2r
0trB3p4jAIpkoPmQY7VLJDLJIwuGfl1d6Zew61//+fBof2VScFzYAzDhkZXK8LFuB/56eOoghOig
q9MB9bmym7CNPWmzFvmZShbyQKupZdBwlMWkL4k5Dny0VjlR2DZ7Swa11nWNeMMI2JAklnQvUhGQ
BC8RS76MbX5NjWRXZujNVNV8TrJ6/iKN6P3UnMDtIs4Ebc8MNpGhja4ScJ+Bdv60iJ7anjTm+6kq
8yfFRs5HtuODR1bkTFrrM3WlMwaWmW7++XCskJW/jKXU/mnCqzqXusqh0df//9PVIpl6ptlzWx9M
+PGTz9QaXmbdyUfJuJMuSgMSn9nGjNLUK62R+regtLkszU9VgA4c5UxDEzk1fg+Q5k44JFsgeqcq
RD1hWdV7SY/7e77M7Lr76NsvZm4vza8DVJX/cuErK03kz9MCH4VeOqcXbgUBG+bfRjdJnjlLWlEd
gn5UoG99GWVt+ZiK5qq1few3q8sxpEIEWhtpdFp3xFOHOXLCtQoN4wEloslwtWlzge8sQBUMdqP/
pWOB+POfuTKKosrrnP3nP5Q9LRRIWzGg+zIRPj7In455G1dTQDl+8A0scxnRc4lhv6L+ZE19U2c8
Ht25L5+tuPLqWNk1QnEaUugJA0VSnF0G1TxE83SolRileemEXXVOBCJo5HTJ0j03WuUW6zwCG0Eo
p05VLtHUX2JUAlXbfy4j7fWKGvJLqtdXNQz2kUpKwmidc4URtaMSTZ+p3pgfY9W7ZWpeMjUlLi30
ksL61KGb6+LYX/LQh0Psw5lRu+BU1MpZqa8Ga+tG0g4puP1KSF7clS7NuEMkXlFdb1dV4KIM4MFr
rvycg82tMVfxjp0YNcnFobF8zYbCp3npppANxvSHnXzAhcvnV0TrxGD32jEL9ka1I3OlnrbTM62K
5BsdNWLf5fyCmYJ13jXD5RbAbmHefWmMn6M1Yscv2az4xCG6UfvUSNdJfyNXXbH9xv4qS8/Bqtyz
jtpwSDpSA+BRmdvUcDJ915oAFBwBFxMtbTANGxHanmZhLdjG5bxLJk5WxKZqUj1Iie9Dne6BBzly
Ku8rnd/QkvYx7vJFfqJ751cxeZeldg/M8mUA5KggH6t0zMb6PkRMEkOeG9G/b5jydvGQ+LJon9ps
OaiYdlLSl8tYvOhxhCIAyWxFlHw2brK29fBEgObcGuJzKEm3SC08kX+CQn3OFPIPE/ieuU50gO62
giG9zyzkfsiXp52hqbDrAKrI6AxQaF/6GPF5StTXgoFTWSHKn2xSM6d9hm40VD4zvdG0Q/+n3qYF
+WeYY766tc1bqtJqslu0pYgIQMxY8fgpnFPXWq5ZEu30PjhFtyAM38JFO4URFpcxHX9mPZUOmwSs
cNiHFoLnEK+hRRo2dosAnAXI5UVeHMrYLAr64zxzudBpfWvDdwvNs2YcJv3VqK6EGrCMgGALVkD/
gjjcibVwK83fkcZzdQjPDkvitAw3jWnvKZ/6AlhJ/zxoNWY6LJ+Sq7G/11+65iOdXjHvVuHnFn1J
9wIT33obaQ9RKjfyp1iKvDnGY0EhABX/QQKM1sGUUY9h/Qq4zUE97kD49FVxRJa4Tew9LJs+PggO
ZsY2J/gwP8rwoJM0qHwwX6BTLD9DxSQje0RvR6JoptgYWhrWTQjN9RULE34O8s7p8PnFUrzXsK+W
3B9xtDhVavPmuTMYqx6pcmVkJmbX3qRY9avxTU6Di+iJs/ihkqwwpfIOfRRSCzyb61YsgLq0Jp5o
8S7tjAP/8hEhzxQQsGkachiIg/ELcgCoabmwgdMudlUK4jTVHCPr9yyW0CdEfjrofsdCkobjXuPy
TwPKVclTWdeHoh58DCDbxCyAa+PEqKks2f2eVHRXDLYjhfgeGmSmSKBQUrPa2LdJdbEK5WYG5r5W
+03UDAS5qochlD2905/B7pESofvrpn3Mmbsz3A3c2qFUOFISbslboJt0wqXZE/oz1a6V7gnXzKOn
pndDImAJiyKrQPOX3l8wnLT+Im+aEIMrQsyDyl2xnCL789hMSFze1PQb6IaD2SGZbioK3plvaJIz
IEihhneeSJ6MghoaByucGcaAW3HTHafM4mA3yRuQksFplSD4KIzcj5WSJNCRfC9i7n9k0yS9sIwF
9Gpus9HQXLXOWXlH5hNNtn6jpt2GKSr1bUxZ3lJdEyuYvAYetz9Kmb6vB6V3jKX5inIou8WKOT7b
EyjmhC1YQjzhthr0YI9uJXZkKz9ocqPfKwSsuLrkPeJPsZcKi3J7Esk7sSC8pUL1muERuNbC3kNh
85VBrj/lVj15LbY/vyntdF81rQXre/igFKVQs7vaMlgAurhYwiw6pjXOpsFG7sFaeW8rMXylrGk/
4bNFqlSL/CzTqX3L6Oo+vo32mzjMEuiNx9NwyuW100uVpZMo9QFrOBXzEbNM9z4C+TvlCB+2OLje
tMnMn8qpxqtDfP1+UvXhk86qemxH83WyluVcjrqyQRAzfhoBOzuT2pd7anqIX5XpvnpT6PYCIOyH
ydNirop2CP940JLB8gjjPT9eLyHjAukBHsWF1arCt2Y84VY7+fKMIgqG0yEJk5m7k5hZDLF/vElj
AK9SVY5Ym34OQGXjTQwU0BUUgZo+kV0zTL+U6vTHtz9+8PHweO3308ef9fu1GSFejjHLhxVcZhsw
yVSTc4wroRTgY9AyC9CksW4ycvThBJal5bIVaF0YCAto1+t/xf9+iIqcv+TxvCCnBh9Ji6Fs6vGF
JpZWUEHMJF+NtYuJ6KbuZVrXnYs9yyU7b580TyZvnkfjYQA8PZnmRjGiTadMHmtsdh+hixXaQbDs
DhUwtYZ7P+wuo6oxsbZOUgBiJ/CaVpWnl+NeBhQqqVBjWBMp51EIv5eUSx6wAumNjdX7axJeEH1O
VAoRnU5QEV17RfYM3G16NL+UtbYfc04BnsalwfkT2ve2XEhAjfy6iODGM2BAPZPnxi/b9FDqa422
8TmYu7ZmLQBsguGq1LGTyqqTK8MGJyVoj/SsNqXb6sfMohGIT3vQErdMTAbBllxxHSP7amfLnJD6
O+kqZ5mqME0OXGSDW0amr3P/ZnTXgTADwDZ8BZ9snii+FOh+VdnuDDor3dOF/VwZiC/H2LP72qmG
bqvgdlgWaY/Hg3lVcqKY9CGd6PRJv84IbSZYKax9r+i8D0NXoyopzjq0kGFpvtRsu5rmPeuZp4Ll
LRTLVyN77QkOZ3V+EpD0YZn5uapcI6k7l3F1i81+j11+qjO/W/Xta0N2sBwoK+6QqzsJl/EIDgD+
16ZRbZhcwlPnl2HKvNxoHVoHrpGPHjJadx5UVyFZ4CGUA5YWDOmusVC9FOoVtiYWnfSTnczPuOF2
CrZjWfaj0PBt8AJ2Sxx07mU/Urk7CO7ZdNJxhwx+DEMs7bUTqjwvIrFbnvABdweKi/s4qzAeCkgP
lTuTXtloloeF4DAS71iyrjBsBH2VmxOU2dkxSt/TQqQL2i9XVT9KhFiJsXjs6x29b5zSUnBZyW4/
DH6PfyuccctpjqFKmIgsx5L32BEOaognAkuqyGXP7rSDUTI2fxoV61ajARg4wyGoCol7IdMmTx6T
Z4U/cJS5hbrWS8qcu8xXp9iTkvQoZos4KLKKI1oVFUODQuYHxNf1Y/fT4hbWm8wKQykT1+4LRCQm
c71CSwKCENyvYV2tWqOnQNo3NVzOpuQUab3NxbRr+htcDq9IbKezGR9YfxtoR9WMZniEIGfRvYo9
3yix72U7S/63Fwxc1klDIcNvcnhxy8jRS/dmis0w8GXWL3Yt+xIRPzZpqByAO2D/IxCz0wD73ywY
2mPbL1ncs0Ld65/pee/MpTovIepDBkphKK/sjPZm3h0DmaRjK3YZp91llOG6TJ6pYq1pDmM1uZ06
OHX/2V5VvVWJ/iby7EBcZjl6ZkfxSS67K16I17xE211dzQDujt5wt2PsARFFsWmHne2MSuEAkN8X
43NZx7teI1Yly/1cknz65thc551KQtS0KN7cUcuHtwsqa2xws0ENQstHz+lJkhmmWgO+OXMsAIUy
yw5Go27rfnSHOT1YWngvu+pkdO8kzpyS8dKqubf2e/RFoP3jWtMMFj7WQenxHA8zix5za8v6jske
bP18ovT0UuuLj6zsMJRv5lTsh2S5h8v0LTMxWfTxkbT6G2doELnXB4ZTFtq+MoK9RguJs3mEn/AE
djfAo6TcohQATjpxWhtf16CWq4RmLqE7KIlLOhA//HVd56twfKj4Oqre+0Eq7ci6hjLu1Yy/oS15
ksUIUw2uFOturmQ4b3dY6z0Yv25jtfuMITART7QCXKWWvtR2sLOX7GhKwV7VW89E4V2VnEfG5jlr
t/ijSQ7JUCjgGz1gsQrqL7RNPtCGHDDzn/tA3WPAYi45ZMhBmV7ciWQLk/xCaWREbH3RoHCd8Apl
nzQuEDIJW4BQ45h4DR45zCrXYr6SGf5jHJ/1IrmxW93oq5soMvaxtZ9MzW+XG0LWUwWzg+wKb4kN
R8hf5cbczWAQbTowpZa7FBBco8OrWaYoe1tHsgbGprspwmta9IccVAB9ZscgEswQiBtVpPBsCnax
SudBp3PgBbRM1iwwTYczM+xAPvthzgVMg8TSq88N6LJYdTnr28ys2G4rHgJHpwk0VC0Av+TcL3Dp
aiUupQBIl43OkUwE2l3ZGVjaqZPlg6prp8mOtjrND8rf78OA7XjSngFbQArQIFSOdGQuMwuPFdFj
Jjit8uSF9eCTXuv3FHKsCZOmtO/0vK/Yvzb4hcPgYI3Mh2RifpZDzTWrkzm6trTlL57Sq9W82l+D
8SlhG6oYfpO8kI9SZr4lt2c5RrBpxvhXy1dJ5PdWqTCdZ/TQliMDMsF71kHv8k+4mL8PIvzQJyZW
OTlETeRlEDLX+W+q+8NaayBcm6CEbidM/phIPyuGuBf9eJxaoJbdEe9xWLhA77bKkmGHzNiLGLv2
WZfafWkaziJBGF26vTFmdwG9wIR820fCJZzmxWw/lARK2TDv1a7cy/JMBaTz4hZTmiBCyxgORtXt
89xFC0oC66oRjK9dVLzN6nChtu5JQE5rFTtdsBym/ClsB/xvH6Vmn5SlJHQ02xlquMPh4EXCdNMs
2wEqdYT2lr00C3O7kToW3o5sXbokOaLS8nXRzSvU0WNlxOfJ7nEpw+Qb0x1OxnOiWJeUX90sxB+y
yYnz2B2MHYtJZwAOLGdUSAp1R5nmApH/Tgt230TDvZKmW9VFBOdGO3FfINIW6VkKwGjUmuzJFSQ0
OzwUMgu2OebKs4EG5WcTlf6YSi/ooM4RCMxq6XZWSIoRaWRjELxIivWm2tqNHg+uL5MwjfSiY7TL
enMzxAXi2u4pz+1zrkW7ResOhLQ6sPZ3VpKQdqbcqnW/TFJwYCy3TO12gOMvoVKA/Fqe0FaecIxm
UncTif6CBuCEv+FQZtpeH9kF1dxgFKosbKeEzI4ivPcEJ5NoebJQ2INOtwYTQ6/lK0ScARJ/JWbp
zQpIWRgxO1MNCEm4NZ1hgiEgT8esCHfAhI81V8E4yfhCjK0ypMz78zuOxB1qK+IWio8qMd6baH7K
IT61SnlvLdZe60iJkDxnzziX8gcj5RuKLd+oAyeXCNWikQAv8cNcglsY9nulK3ds9dUS4X9dPslk
YFjRT4wGX2JUIEvV39qi9FG9I7muzoqauFUNqKBwBqy6oR0997Q/a+gO+CEYCAhrqrHyyCbv0rx1
oryoqJPoxYN1IN/L3I217PUJcdhwztI5uzSSfWhj5alJ2m0wGW5SzifadfApintYRJ+LSBxMlvrr
JS4n4ecMvEza964yintf68dJ20sDnQM0yKY9HrMsu1nCPLZsCqfpVWZq7IuayBPtQpXwG0Evh6qm
FkEaGNwXg7gWhdvLhm6pCYLj1ebUJ+qeflfWv1Wq2Ft6eB+NdtcH4kgFuSVliSmAVXo9MsxAlSwR
adnio7E0jInViR72YdBVuEgZ1XmoADNy5Sx6H9r4k55qzwLcjjQmG7pFV8RmmWUcRR+fYZntIWKe
aPGcB0OcZD04BLa0g0c8owUWE2Bdi+QTxR800y1ANdn15ItvU6l6MybaTpjbIUlcmGDXPsROzm0c
cpcuGvoIjZgq2q0Bzu6y8jOz3dOveu5lcQwLwzMsYr8l6AkFSDbzvTSBHUWTT/CWD19KX47BBCaG
FbxqZYdMXg4StP7Gnp56NrLs8bZJQr3OTI72PF00i1E78WMIvWDCWcMgmdWaN4n7bexJSK5D7iuW
gJLKOqfbm11GV0E5pASSzJ4wzB01HPwO+HjzGI3xiG+8q7lroj17X0koN4FNqka2XFv9mUCOa55y
CbchKZDhvtS070PRHWnd3FPKFG0qyH9WtxCibq0tX4VGulSmME6PP4ZJMMDa6HCyXQ9dZHoDiLLP
8uVKx+zcxwN1uKAiKrre2Xnmjnn5BEnuVQhxpyV4U0bJm5X0TqriOGi7PLtME4rwFWGRYOGPqTbn
ym6Y1zA17aQXo5tiRgDzANUEk6sxHYd8ucPZvbIXv2RhdEIki5LvyxRHpyHQP+Z8fjGg1olO3Zn6
vCPC7kT23U4b+kNJWRbZ4BFeCyC8d6kfthasqfUDVBp9jx4BV9IyUnXHPQGSR6HnR6FW9DssR0i1
r/eCaa04EYKzk2T60tMnwzaeMG59LFDQ4j68SQGxc+wxfLQFLuWuaWK9NbnVz96YnGoG6RG7GnEc
NYuJmmEvnlkD6YnfqYTvqVijTdVBp0aIjrRrh8grtR9S/hM2Cx5H+Zqxcmu59Mw69UjuMih1SMKf
whqoVOspar8TVuAGMomqLIIVST2mT7VefqmjcA9KiavQRpuEHzx+4x6EP0lqd9/u4lK5xyObn9S6
yHPB5vGych+rVPKUwHBFoeyg5+3UiRpSwVRkssRYhlNirzzlL1MdXEWan4OuPaUji5WZVDHC6oKG
Akqh9V4uTZiAANkzE+uAOq/SoFEV/Xdp5VENsY2eesXjxcfzR53k8fTx8Cjd/H7at1XmKBmaVxT7
fyv31P8u/DzeI7WRmgfDTshUjUc1ohTQRlQhxJwrLDTpBODGKygr8FAFYP2kIh+cRKr/eO3xVZHT
IP/1jVA7qEPi/aKkPiBeSeelONQh/qkNbkx2LNZ0YBFeH1Cd14e6p54kE0TqhqBK9zJinINCWs2v
hwqbN13Zx3NqBuvC6n//f0CLHlHitHu8pNtxdehFxXf//pbHi48f/uN9fr/F0kLmbtqsdR7H4FH8
eRymfJw1wEkwDX4VokT3TrweAVySphweD0mpBXjBE5apSk7xaUVnFqOS//oqQ2PEoZuR0tvme78e
tG49VI+v+vVQSENY7bOApeZaYXucssevAo1Xu3TmvmeE9NI5z/CwNsSqORQZOLaPNyjAfC7bX++1
vrVlJN8CQX2eNBFOWV1tEcjZ+2b9jYth5L9+7eOrx2u1YgnqSwutMPi9BIv98Yf9/t7HawniCfKK
1v9+/E/SJoKtW/rcphz+DvPyIdDXY93hjfSkGbkezH808fNlqFq/mmuvJ81JUDcK1M4fO42KQ7wZ
f3bsk/K5dm0sUFJvsD9QfL0Fbm3kZKhNfo8tEUM/KJz5pZ7trxK4BMVF570Jr1h2vXFNzRx+ovS6
aWrLrowIQWri8lpXSOfL/LML6AAuoGr79pgnPQaHDtcaFaD0oMCfFkPizpVxpAW2X3LxpDTlle6s
r+1jGqFxq3Biilu5qMdKjo5GWZyzRnajjqBpbQsZfcAd0M/gr3piKaVyF/ZwM9sAGDpTUJpeyuNY
hTi1uCrJo62IAiOl+hgk0yUVhLzM1k9D8rClHocJMUHflM9ICA59xXnrKy/WjF3jZxicuiHZpvGM
4azfSByPLC59GvHHpllOKO/3co5Pp7UPuvQRDOaTFrGCHb6vh4GwG2zBqcMViZqBGt2Cf7xTnVS2
PMR5/mj1LIx/tHLjRwmpc+Yu0RdPA2zW9ydjYNVI4GwmBZtgFa8rIdD+lfacs+0Kd5UhbSuWHiki
zKpOHZwstDjc74pUe+nCHqBcTj2BE9FiOWPISg4ARw2UslcSX+9SgA2oq2yNVIHSw2u74mT8kJgD
q3kJ2F2lCa4aljARv2KQjP1smddEozdf3TWspXK+7PQ0fun0gVJ9BhKDvW2kPCXkLaw7R6I7OUgc
8kEn2r0g9Vbu7mRlbpQS2tm0LiBpnSy0tPTOMYdxhw0cB1DGjKH4KaW0Cj90BCokYQWU0miVwX0u
ooBKqIPkrXGTFV7ExxswLq/CSVo2O1N6b+GjQmNyGKC3afSiWHeFPcpQ2M6o2S6mACc/J3uqyBs5
VzeZhTcODLxU4C666yMWFdhtcf49Nj6Z2U+t07aqxcId9GIAMS0tPLOrvEFWd5XWbaWsd2J0bkFN
8bnCRgpkRSZrO9ZKSImjg4YIa8VTiVUktEdMKdHGXEL2zcl2wtC4CASrc7Cx+GQyQbhYI46q+iBx
uHXODjHtncIw4W9d6BJGgkpm2t2KoP6IyRgFX+AmweDGNtngqfFlKWl+rIpwXFhYoLBTpw58Rydm
Sgkp6fXLFyh+oaD3hec9VTAidLAjqYuHyQs1BCnCoWfTuQQBnIY2ljWdIkJGnblxQvDQvU5fHN95
M2IL10kP6OHyAKohBOYgcG6yeUOKJvlEQ72JWBCdFB4MXBabSkXfmW3tTgL7z64dHaDUT6tUlupx
t62F6iQhUSB+8h1/De2CsxpabhYsbhX1NCnPVoRnEkIm0AZqcqh/DGQA5SkOU2ckU7APR7+YQZOb
wY1+nKt13D7YL6aRD5HgGpF3lhRiCqROiTATlM6mY4fUD9/I84HkFboRFVCtag6abR+iBIu8lW9F
1/o2bRYxGM7cU7gKFgc5bJq4Iqk9u1F30xxt87pxjJGrDZlECutLokMBodYb52BLXc7BXUWF4Ifc
f80Vwjr41QOHrc/2uX4Ip9hR5oQGiOxkVEI7nDFxkoKT73dL3OF0Zx0CNz4Mfs6NvskVmcoZmOGC
c0pcFoKH5brM+a5M/xdd57EcN7Bs2y9CBLyZtveGTSNxgqBECQVbBW++/i60zr0n3uBNEATYomjQ
hazMvddulsRcrT0mypCcTgEsgppese1QRrEeJ/SLsuwvkSEvw8yFLZudYD/RhvWhqym4raOZIUCh
jSnIsVdFcInA/w5iJYEOuwSNhOG7kysG+N4Ge+xeoMidXbNO54IXY+apERyPZkV6WKM9baWxVNaB
jc7dXARah3kg34dsXsos2LLDPkSj3Prqd45XusFn1ELVNcj7QGPaluuxp3GSHxtHfxW6Q99bh1gK
aZpRajtEBwN7mQquYeLcDY9pRKketTubnMoaWKC1GH2Gxcec7hWQxW0UlmvSeVQcv0vd2WhBs1YJ
vW8WzxDDqNHCE1Yo0ssbYT9LldfLLiYeZiQxiNQPM+jXNGlYc+XS53t3J4qUXFu7jn8c3W5ZsbM0
aAh6bb3NWXgzAdJ3IkIANWzMyKfv9SWMwFXhXVv2oWXkLq04uZes9LEraBvoq870CXW11sEU0AK1
2QaoXYbyJyCVhWgT4ofQjNd0Y8yIDiY8gdjBeGnuhyb8K2qscQ9LddOy9uYBlHNohfXuwI7IMRva
/KbjbFj7M3rSPON93xusIFo1/lBt/DY0xc2y5Y9Iik+rqQ6JV+wLgNmMZ5cyZ0WcCSPzjthNI7p1
Fqp/Mmr5wfBPS8EsjUe62zjHDrGTMm7ToO2NAqdX/jCD7pzE40ME3U8YnN9TxS5IOm9VxEZc4baa
JuckTDilmovPAnqkPSwrdnfWPTWyC4HSFDaUOt3ADk9bOmO4VdI4R0H8CA3nWgE1l5r26hs8W4r2
tS7InY69nRlDnudGCJ1N7hG02kAV9KOlwxo6IkBAefmYNoCOb/0QH0s5rWgArWUhV7jKCCge1mw5
VyENc1nxuEzE1g9PyufRbWurStLcNYLjmOiH+ddgjnuh068gxAkm9DY2E8bO6MWrO3CTfefto5YK
IRJIHtQJvtJOdck5sG04kNn8tt/kAqDYeKMPhgu2WEfDuNNa7+owiIziFHWWtk/N5lBKmibumV7n
W2WapyLwjoUyDn0fL6CFXxIRHiudcZgib6UNt+VE8mUA1Swh87Dd+z7NxYinneWvK9rhPY3vNAmo
JE+J9tlb+mLAW5A1gqgeqgt2PS2Uy8L+jRto0WFPjdTv1n+M8uYZ7zkVekGoSL3WbZRI1Q/XeDWm
GxQuxAnobsaJPAp4Z8fQu8vu72Tfyp0myOT7k7P/Yq+5sPFeN+2r1W9rcxfgwk/uhfdOgoMFSvPd
CBc8MKtXM4Zfutf/EIJ+lT9iSP6KcBGSPZbBL/sr+GBNyeEfLMitvgAC34M6fUUTQJFBmnLPoP3R
slTaC3K0W2YfCwH59W/XLQBxQojke5mBnBXPu765pR6pj22X2kcyEKKL1Fq1QhRvvLZp/4h7aFia
XrDGyOaFVnF5cAZSIAzXqEEqmC6THOR2/EewYDFHAujzWswWuEGMUhS7RmTt8mkOyeJk3FUF35Sd
6aeobb3vWuoPJ4+gY3rgZkvRUnmFltevxwHwrW2QAzzAEeXN0Kx7R2nHsgdZD+2t4WlqNitbcyhS
i9jbEI9VIGLBEIoDWYQbIOQSTCC+n2JgoG6Pw83xbG0NXqLcJlFasOqRoB1M5inT6bn1ExBqH3zb
ImBNe0vHEdrQKGF1C6xKUs8xg8/OJfF/B210d2aOfzQJIeDHbgCn1plgaKJ0Oz+vpUVe78J2qraG
O5Un4m08sGnm+Gmmal/jty6ywXiVkO3vT12NGRivz0upAZ6sKULeRgyqdQJFiF3R5SVGF8uTUDsS
0UGncT7YIiU020EqZJxcFckTlKnxAlVgupgGUdmTF9JFKe3P5yWmwmxh8/jSydG6TjM3cP5DPf9a
7CfZu6a8+SOyt8rZRqNTm66wgUW7odGGRzKCocmZp8U+M5fnv3weVPIVG6Z1D1OSltpRDzZG6Ven
0Mvq0/MjR6tOLhHrpZsah+dXRoRCl8Foq7Wrqz9aojuPtimZBkrRrHLqxrMdU2bP9j3NwS0uOnw5
5pxo2crwYAeTd+wxIWzApCR3pZMQpgB8fniWioixpYLrgpxXV36GYUjHKb4QUz59peLLdkftZ6lP
E3xM0hMSwmveUDscsyFfizxXL7pVhefKhpafmYP1kecMyKHxo2aBRplCxpr4SPYVyfONC6W8C+76
YDg7tg/1g02WWCTJlP/u/fDFNh2KON/QYAx3B3gN1inp6NnDkLJvqcU7S6uZ8NTzaTAWe9Xp9i30
kqVwmvqS0ftZUBWmRMHa4w8IIPSt+7I/ea1IPrTsM6hS8wxmoEMXk7l7YPL9EiBuv46kR4ASjnWj
db/bEvRzmZA8hdeE6Kmqsot9asTi3Lj3cXLSU6RrN72BTE5yKlxC8tsuhNuTPlIP8brpddQz8XBD
mG/9taDw2Ixhvgcx0uPWeG/FiXaAmQ2rxavdZBs52l8GKefIKa1v2adniARMcVuaWvnOI2Pg7BeV
OE+QUlSeMfDHeQS9pE2vWhU427iJ+6PjlgA56ir+pdR1Yq/HkN9M18/bpHQ3wZBkD7vteJcPwUzh
L8SZBkN0TnXT2cQv9PzlOkC4faroxp9SUaVrWYpP165aMuUrYINB3yNGo4mWSkImiaRKGMwbyQ0y
MuPQznrr+2x8zBPv2srb7WArBrq0o1xb2n+FYW5pJXlfblOGi2IExTzRO1g97+xolyQ+8uratN7o
kfd5/xJZcp1PmfmQ9ImHOHTe4fxVlyjARR16IASEaSKe6jom0XZpbAGh+zysC8bcNjiNvDW616gI
nasp6W6SnvXaMAEiWQECOFSv7pUK84bGyLkEo9a9kinaLy3pRTQE0m7lxkN4jF5SFhAQX0lx9iLR
fw2Giakub8s3i2ApuJsDD6Cs46loQ38KIu7gWoeL3ybfcr4j61bvb26NwMxRMgUhUiSIC9Lo1dbR
DqdD536D1WRj04hfVcVjKicmh9IQTr0ewnG2OiM7aFERn4uhDNZTrdePKeenMOcsEc/Bcymd+oqN
wznjloUb0NZXGaXNtc0J1WwyOe1ttxjWJGoa9FqrHvyj9FDLzNbVdhwRYKAwbu2C2QlQmptrRD6T
u1HHM48p4nnQIwPevtuMcGAQhuHXp3fC3ykBiPCA48k+HApNMmYeA8MsomZG3eyXuTjjQsN4GCbq
HqF0iRS5Dcnzf/bMzl5JkHmfOQgMz+wdXDgl84re5360xujc9wMi3WnEaRrU8lI3olv4ZmG9Ng7K
DwiVp+fB1gvgGYjSN3kcGItwtiiOILrv/WR+yKGPdlNS1+tunoXqLcO7eMAXaNZUFE8/B0ZaEPYN
22pW8x9l79gfcPvlSsWecXUASOz8bPNvBTAbcDLVRDS3gO5EtnOKdqG1L8kElM+saGE+jVcZ0DY2
HfnGn71Xz0vPQ+cbYDh0/eQ5YXoo7PZ3XQqqbQa0VJrxoShYB+mcHC10/BBrxjIkvJBNYAjpZPkv
VdmbBoiCPqVBbw6Q3rS4PAg3zI7VJLHLJEUDnStCpZQn30lr/+xa9+ufzzg3NdLsbFc8fM0dzpbj
3FyrFY/ngYU8gv4JyrRBbrgTrlss4QXfdB0uvQLFvvJcp36hWbXNx9S+WJlASZgQiyrNUZKlhrSD
KnCy127csc2B8BAQcpycMMGzwAUuSWfx04ppjPyuSr8YoShxMHqLNpCD70yN/7k0wJdZlz11OBXf
2iPG+dOBO7Pqajc/k1nmnvh/3RUemYAhbGjs0JFqSfdpVKrdMscpt30kx09UQiXi0dbWtTW3mAma
MBzx81TNNkFR41RDdtaZ7pNtX2Tn5+nzI6YnGkpLc/ffSy1WkxUmH3t2EBgniNT6qW3s/xw0C5La
ILxio9ngbRYeoTRMQoxyPNRpsoLPVJzUfDC02t86mn9/XnJxRvy7/vzoP9fMrR+k+YF4cZ6TRRYh
ioEKaznlGYVSjfDd6UpG05w3msTdkoUIw6py1ZRVfQXW+p9DELC0d7Kig/S/l56v8ObrhP/8u25V
Rb3vJUmKXVh0D4X5P42d/v48M7GbraT0uk3fZvELJNw8N8urzw5ytCQKpvnA0w+gfKUZ/66l8ytC
XgEs0IHVHcgdqB/vqMyc+q7PvJ8xjMwF6oXi5naFey2DTC3i+RNRC6s57/I/bqWRxSr08tSNFZq8
QWTXyKtOCHO8XWXS7jIoJV/q1NBf+rmg9lXTHab5GsChYna6RymjyYj2GcI4tkkT/U/XKWHTp/1Z
FIZ1s2vD3yOXBBnQITOPBpMYzym8Nxa1Y+sn3R5uXMvInWvghNRJBeP5WcGmRmmc0sriTayP31it
2wCHQWRqm8JVwzkxE3K2antT2uGa+p6eCLL3VT/Yfg31Ejb0UL/2UxMxl2pgUPrEpwT0Ro5eXGk3
R++GhRHa7a84me5EcTRvwWTnO/u3SWbizu0y81qN4Le9rrI/9MT/4fEMOvh1JVc2MTZwvNmLokiy
3oIw/r/TeGXLIb94OQG5BBZenj63wAjWkN+sf4ZZPS7+JEQdsNCFWKlE/mpmzOoI2xg1lhuzXSZT
yxLPRho1Ney8oYaIz3aa1gnFzntk9+yXdFNsO3R4VLB5uB+5L2a9Tn32MkIraZnVdDIpGDKrmN7y
bmHi4luQkBX8boJkyebQ/hs71jW1++En+mlSkeVEkdq3TJkh0R0y1RbnkDxmmI7JS5q78kNatCHB
zhEQMp+mdUi2cIx8OASP70yN+WZOtwLY4evTss2JsM13ywNKQ5ooCscil7sS/c47aJ5zNneCQtl6
hzjWkxekj4Q2WOzIGV2jffAfjKAJghr/fbEgvI3K8Lfs7MqNIChkbRaFumhlle362A2xd+QMnHVS
l/DKq0uGOn1dB0H8MhU0TgXZSgshA+3sK/XQOt+8WZrTv6kKmubzh5H+uTFHc9+21LPVUKiPpiy0
7dSn5ZqwUH7c9BOprblJR9quHkAr7vMiNa/GdEaDFS/LgHmOZ+byUjZ+cXl+FEUTI5wAiWPSdPAF
zBb1p1kVO/JpyKVviJlBT2eiGWzLY6kKc1VGSJL1IIUQMV+rAqXUIukwHFXJQ9ZRefzvwcdS8O/U
KEmO1fIcCev8EtVW8YJNhk1wldET75UQWqPneGSKPgRTIGNz4wu/Pz6fCpHU+kNZVyc5PyP0slHm
QhuNaz9E+c6ZU9dKo2fuI+l81jYeW2++ZijS+Zhup69e+Hja6mGJkTfqG/0lzAfjmGrQy2u1Mx23
2LZO6n+03sTMuRa/fAB4pR6u6MnKrVEV1psyu3wte175vHUyxsBLQSLYCjgxMzeb1ons/nMgqyI8
OlW+tpkaaM3Sq9H41SoaUTUA1MXy0s78wSYo6MvTWHsPZKMlr8rU870zkdLueHFy6ci+LXDP3Ccj
qe+lbseX5v+5NAXV3oOvue9cNrBTH94TLQ3vljdFO3uIsuXz2vPAL/7VBJLIYMLO1vG8eUrngyeA
hekpahMy46ybE076EQ7vOSus/hyP6AAr/9IziD2zORj+XR5TNOMtkQNEzQArdGVINqCuhi02ZJ71
csL42oIeW/R90e8mvenWGErKB5O7F99nsAQun+HEvD6SusTLlC3OQ+3BNi6zD6ZQ+SqVcX7TrNl+
QYQQzUFS3NCp7GzPjO+wMXBVGbH8UsGrTkSKPQTpte6D/DXUCCrHopAgULOKuzkrHY3ePteq2P2j
NyivRvKtWYBW8iw4It2TTLpSC9KZwyBIzFpZPYisNzaH1ZEkBmaz1DJebbrfNZNKSADFLzCMRwMT
Kd3sqTwwvYl/eB2t0YIYb9bjHhGZ/rcu0uQH/w5rsRY59s7NiBEfhPXCV3B3ups7PJFcpIZhXfwR
6AUBgrG+Hl3XuncNwojnGcVPvp0y9+sJg8nRrtxIWRdbclHipdBFcXteKz18c0UVvxjRT72K8hch
2u6RtKJf6QNhes/TKSh8ZELizm4ggEzyocpo3DLAJrFqtKKfaWbf7cZrX1zhl9fEsYpF5vnNEb8F
hM0Sjo6d0MZ//iKfB5h4xSqw4bCmNQ3o5xYwhAeCCU3zmYKASaQ7O2+WA4tWkzkM3oczhPtoEGo3
Pj9BBwk6DMhqJKPhdHt+BI5Svw0i5loZ/RCAO3ceu6uDLLEXSQEh36/iP8jJXwmTGj/L1AVB2hi8
5cKcbQp8hJUvi+7i+XpAOBKWcB4C0LYVqMe1VC8uCWW3mjCHtx4Y1vNscAy0bi0wZAsE3ho6EfwQ
qytuJqZx3DP4v8uJYE1/7KolWioe5A68PDNtqpPjE9cBS/fmwBq8DZW3tUdVn5+Xngc4JGjFFRSd
MCycU1VOb3SXsSCBGTuJSQry6Xp/N4B/PBOTmm+Ervc0yVOe1GmevLdFMLcmwlVESXutZF3f7ZxB
QZEbhByJMVxVUS0u0s5DQg+Uc88CK1rVZai9kVc5LoygNz8LWkPJ6Hp/erNbJgMsHWNU4sVJ0Iar
PP0bdbN2RfaffWdCgHaL9s0lOotYr44Hm+/02BRI02T7e0haVWyHprOplftiK+fMgudH03xNzJ+N
Bsc+/39fR05nrU3GDruJ9WFU0wsdt+I+VgzbIoXVP0oJmRpiNeE8n+JVpIzpIXOyyZ4fif+79vzs
f19HSoNzkC7OzedLpvkL/Pto7JIXuxuxA4q/NQEw7JRMvVtDXYvXqpLpS2+FLBVx2Wzawv6K4ekd
n0AYpgbOifHhozcU43A0S6s2o9CWeH12zyVHWQhK29C3UHS56oEnbJJVdQ7ALi5A61hvz1NvPm1m
cAFyB0rWNB5WXYhvQrCD+aERlblKKkRyPU/MH5HzqEj93ZezUU+jiEhXQyf7ozZEJOuFRom87Uli
eh4GutkVrT0Za9mhmOK/z14iFuHSS2u0jvQlU3ecbUAOGWcOVqNnSy8zmQGSc3yuIBR9QqAhiZ1v
95EP9bQWfm6dtbxtAcH0HlI2v71kssfx2/b6qypbUnylH35VSHPDUDwY2ci3xsBXq2InfFRGRd1J
buGp9VPnWJMcuDFYFx+COFF8oE33bo7ue3bVcif6qTWFPEygrFbP0550VSCIjXEZ8GE+TMc5078W
mwE8/a4Zk2nTGd24VWlV/jTMcM0zfXzrR7c4VQFd+SgP1E8gtVBr3XZiIAQjtiS7eA0hxz0N3jBt
JsNIF3ZDbP1Es5RcJB2Pgh6pjdVA+XHmQwkwbNHIFIuAqr1zRmzgps1MJTZ2puprlA5MBR25L1uX
hY2VGjm60iVVP46Nfw3NyiN5xaSpbHUZWo65KW2HeF4KUgwJx6Rj7YwRu9UgZQYusnHbG0wU/tPZ
s4l1GyymfLETsOLO7b4enOG6qwmTdpdmU5sr2TflEdZLeeTHCMgVnj+spC22Zq2Z4D5dM8bHQAeZ
HREAzVG9FX2rb5+Xnof/dpZNS7Qb9MHRQlFvk4hrpfox6T3s4GGjH7tvK0jaI82jriRJhSvPFzwP
KIvHhTmljAknQJwWAzYGjFZs8CAmRy/MclK0oeljlc7nDwPft07P8z5iX5Gj5p781iHrNrg0VP28
S/vMPLPK+cAkW2cdpRaJHbZF0pnrVY+0fg9FSJANcSPFjbN/TSxHlM+zdMjr++jnzaaXsb3Sxo7G
C4S2f5148AD5pkr8dFPP26JW0IV/frbSffhW82f/nZrMGIIs6rbBzGnCb7X0vEZd8/mrPy/BgCaK
MFHX59mTvjG/CrAkytpqgt2eJhdhMBWbU3d+pmGZrRi92uwYgvZHPqxgmtQ3aP+/ssh0UAcTF8lA
VWc03qR7at9iNZqj/m6XHY60YA5FfH6WxvfCw1CAIZQ840Ij1GBy2ZORBA+2T151WjqLf9dd/hGK
PhrX0frfL0mrJVlD8/nzG/bJlEXaTx+hJKNrnUTa/77weV7r8RrUH5mnSndPz4MThf/56L/XKkus
dIhLmwnRG7ICG31PZVM4Gtib6s+yzTdkKyyHeDDpx8Ap7UdaDJL5le6ZAjc1zc+g2OoG/eRCJ9bR
aN8DUo792FBgqINpUZDeWlF+Q5VetE2PRKOeAxvcmVsHJIr+76bWflNfMv1sYL+E1RF0/iaHsYwo
qV5PlXFrNbIc7QobVDDU/tL1y0urrHumfLK+RHGy2hmbnpQfcOyQnoW7uaGOxIYtHhqnQLOuPPpx
nFK9swgbmfrCWlWfdJMQ26o031qIrwtNEfxaSholyHcJMWB4Le6+zXID14kJFRYaHRGuDAhaKNIv
nDIvDJI3ZkjWBF8SNyAxfnGP8h3N7RD0p9zEF5n7xYtDTNsCoO/ZQVPIn4v5TCwb9ltJtyM07OoL
uvS5/6aD7+Ld5j8EqYIioWsR9kFCXIY4xSw1C5KZf4ay2seN8TavJVs9DFZ5Iz/cAZZTlxZ3h9vP
sYhISH/VRXQbovbX/CdNLIsqUmIO11EVMQGMFj8al/dz79LLIMCIwBCChaLWPI1+wJAVA2yKZS9I
wvepM16zIrgyY8M2ksI3xftGTlT3g/WsWBjacMcbLbe5Zaxa5telbf6xSBog/lRG47ggWAWPYvlS
hQl+K6IVku67l+13qWUnVbGxDCYcEX7TAPw3Nm5EO0VL93WXcDNl0Sal87SoKLXhwpvWymLEbSNv
TGcahoaTra5csOEEr6PYDZmHZ9W01dMewXNVb3I3e5GT9SBI60LPLFm69K7KEuNXM8SvZWV+xMEQ
rQ17PHQeMupmvrm93L2ZhAWXUZZvLJCESd9u4l6/+slwJRj9mkniTBJCAn16tSPuAsQ6eC38dyZw
/th81V3wR9mOgxAHpzmuL9LKINRbjE8xL7SR9cvX8EISqV1ao4Y7OSWq0VAkI4XVSBHY7MpBXmkZ
fTkCVSXqSh5zIKijIfuOTHBHZRPd6I+REYcuVSTdD+X4H0Sa0WFzSDuOhpQ8+2RvqOagsbKuk3xE
x8SWbZj1aCoMFqolGlnRC5AKDbVPgnXpRisv4kE56cZR6tdSZYSEQQwPhhyOyBBgb4lzOOSCiAdH
3qk3TnFIn69qGswK6VQv6so544mMGDmTbpOsKEWbWbvSmbQ01a0xstfAiQ3CY6FL0GKD/237x2jq
IRm5uDvdFFcPYU9Yc9FVuVD/HO51WSLnG6I/ytmEyKbJLxWKDlnOysZMBKbXgfcyaYktm5a6fNF9
Eg8V2OaTGeDWJcq8J1wCyMiE7T1LQB8Quwh948S3xvIzTwBTBJmqiZDoV+KAVx2guPc7i2siV6bg
bAx85YKWWjF9k81H90bhSBbQEGoa6psWrfDCJdosZUs54mQ0sTAPxm50MJsNpU4yIVL3Mr+GKiLk
3qs/NFH98Rm4zpiHHj1j0ckCIrn2R3O1HwUiFBmhiXKrw0izrK0O7eAepVPswaVkK9lETC9zzSV1
1f7ppKyGmTn+ivzQwpioOws8BuXaEGzNPdtCjahr/HATD9wg2sb0rqh+aUxOabe1Eg0hhkusGuSl
R5k1HxRPfzAevngi/Kby3fpEoQY+xnh7MBs2QWSuur/wR72kTfKm4eaqur+0L9ljaQ5hchJjCYES
lkRqY2ooliJCipdpwkzZksCcp/qzJTRl0yv+KHppLqrY4AcUEy7F9Jed119jACEEU7XTagiVDPWJ
GZd7oYNZjQ9vD9RzK6tvx8uNZZHH99AWm4bV13NRdKbCHzemW64su2lOjK6+Wg9MrS+ORTlmm5H0
smVXvHZT+h2phum1W39YKQGEbWD9AQxBJi2G3GHELRlUO3I7jHOXDw/R1RiJocL01g6id07Ag2ut
Ey+BEQRaQPcqnthYT+HdaYSjEXQQh+IYpMgA4VdYLrzGwvlDnMIHSnb6pQav8IHblbUg4qcLryTJ
76eWYjVinN6h59D6aR3SeErtVUbenP+ztaCqMOy7UnIeLM9BZQixYUHj79UI+ZoyMICNZuFSB03g
J+a3YSDKEpjdzbldXibDWyhRLfUR83GCxdf0sQDneCcCKSxysAnWcTpSlKzJ+00kHqKaqnmDRr32
q8ZfZHZzHP32tSWMNGWSOFjqrSzGCGtUsjW8hqwjP9AXFphl3w2cNcGKkGG6pR0GO681v/0avS5J
OkssysNyhNe04Pn9rvnNtTL8v1Ee2sQ055CdHKuD2EJE8hh2ty7r//Y0yn2bZVNk+Q9KjXfunnZj
WtV9RO9nTDpxGqr9Q0AVgy2jx22XqqWvZ0gxM5R8TJsOCOrPfRxeCrSXWYXS1JAHze3gvFXjClP4
HzPTaujaOY9/bSOoN4hOZoZnAYKiHrj2EbnPQIrKEsp6WX/aTOUXaWu8Qx7Ml5I3xmJo2l96PTFU
DcdT1SfXaM6P8XxVId2DCrppA4CKaLWqC3Eb+FoLmv6Z+0JEdHspWhIvRzqwC7BueJGxzEKAGtDD
+4iAHdBd1D2odZB9gBCJYOqSAXYxXYzqSTpMtO3a1w5BxB6xVk8efR0GxVnVOU7wijaBiBGXOVPw
we0JY9TamaZJ2pKitZTE+kfaxskKOSZjWNWzb9BH/HliQl4NJqIxxaIofLFovHBAOV/7r3RrVr1j
winPyt9iJjQXWoD2rZ4uyXz2vMQwh+zxrGsW5IvVF2hKPjXvhQyQ3309VK+RcwFNpRO+IXZNQ9Mi
ybXfgK7ySLY03widgnZJOlFpscfVA7ZRjUjYOaQbY1LfRZCom9kYFZ4GibQGokAtixUD+ZgZMr+8
LkYSC37LFe1XQFanbVcuQ8p13PT9xSy5Q4Hss+Cq4IjoCAwGi2qaUQfWQXKoQ+uWe6zHvsp2KULv
2Mo3tXKyreuIBK4Mcv42bF4q1C0YsGS6wfobLgaZ/cpYuU2CbbaF2+8c29O3ejX9Iirgjz9iADHZ
FS9UYMyMJNyfqTBpvIumRLyXcTsD1aqFNx4jHs6i6b/YzmH8DiHENbXzZvuNu1ZmhkCW/nofaa9E
amd0w0tqgPY7Q+KwEPq5ygTQNaf+OdTad4VoPFJWsbR9iGJeEl+7fRxoc0CTz76moZ/cd8MHAeI8
AAJzXAG3vzW19ReaGgkVP9Ng7grW0yZIYxOdYMVTnkx3fr8u/XYWCBsSjheYu4J9Tzjm7qb2KdQz
fZOr+BGV2taPIFHIYaggoHnLWMc72HUEzoyIwVEVAWKUur00SqYgxH6IiXsdYB0/Mcr2ZUDO0jKf
/N+gvfz1pDUSGh0iWqUTXlMP4lOL+1l9vRpIovO0vrvkhKGMxI+sNQ0BAsWGsk2CWxVfG4jz1xx6
05Fgdsg8eRsIrO+K8j5J81unQmsm78tRxrdr61eFFwlL9EYNVMHOyLa60k5I5uaOcYQoo7AFnO4D
g5ydoH2xkkmOuCcqunUuOn8XhP478TjaknLtZjWUppOrvklNx5weVLBJ6HOIje+3h6AFm2Tk4ZeT
k+jVa39JrArXet1cAXfL2bhARRqSYVl2XvdmY0Ptk/GjoG0CSBnGcVt+KSG6VdgRlOIUm4EUCbQf
W0NDmOwMNMPTCLWOzs1tmUwOTBr9C6LSu6Wpxo1GLoxdVwwUeGsttHnI6UrqeQfAnZD3QDXDUU/z
kyGIYwIe9QEvYTNGLsylFLAVoYI+OAT0nMXw3gfFOHM+JtoIBmJIl7Ag104+hFOe4CVaazsj8z0b
S7L+Boy+Bv+3rKl4iRp1ewXnU4E714NlMdThsmW7uCwz/z1eFw39CJwRETqPoyP4L1XLSKK1M4xs
HgDlzqBH6lX4PJxaD9amzXMOrhEeXXfCoxkDr0hrHBXdnpAdhzqKRZYlEj8AJKjGIs5ewyfedWzL
wHPPLh7ktN4I5KMs4pPUrWpZW91GJe4Rg2t+yCU/sRbXyWFWQ0aSlPWI5XrtR29ME0HLprhKfal2
g3AWIrJrknBppINiYGORksxWJh57aGjGeltuQmVbYH70azLF58kzvV3h5eS09PqmajF008tEjtix
E+4o+z29JKUaP9uicWjWoU049UjV6XKf3V4ik69ZxXKSAkfWtTvPahS6sEdCi1o1qmkeMvftF12J
KdijZ70nIFnADkM7HgiYbShDvWV1I7AFZAqIYuaSbPa49do7Kw7ylPrgVyaCW5PqKm92cCzANLfh
JwDAwXR+GXSIlnozVLeJYI+t68KVd6X5kw0KMPcMPy9xuRtUQtqibSu2+03xVevTsB5TCv82p3No
2XszcwKMaLCk6oAJVJaUt8FR33YPQEoFC10MuF9yJjsamq/MdY01KFhuC42u+dAMZOdqJGtGgBi0
uT4jPC9b6XAZDd/9slnANl1kH9NhTg2v0q2uuRdLaeXBQshLxBP4Bitx+Y6IgWJ6t0g9nXjPiBGJ
75Kk5elLaCFbI8c40BvRj4hBzoroTHqzev4BIvrV6+yL07IZgkNDn9fZunQbiZEBKZwFEueYbnxk
2YA3wkGAFyQDe4a5KoJeRUgCWmICinsfYbyGFJ1H+juzxUcZ+8UaPgsOA8LErNpCWR39TUbvHEJ0
FU1gsUGxaRxR10GeVZjTiKFLIe3FU33WrPwvmZUYhPP/4eo8lhtXsiD6RYiAKZja0nsjL20Qaqkb
3nt8/RxAM69fzAZBUqREkUCZezNPssil5vCGEv2KKqtcs0wlUNBmzOSKxNAQ+RiTPJ9xeOeqnDBZ
K37D3dgPJS2EfKjpVXAJty3MlhYmUsZlv65Lg9wc1euWak/TjcIzbRsdQJkZ303cFFVvIiC0ne9Y
Z6L07CsRbaDcnH1GrA+rLhSGvY1darymwnmw0/iEVy0FwIzmyCY/RjovjPbCojMVVg3tSIOzUhPy
7CLNcKMLEYivTkeCpRiDEy3EfUS626KrBJIw/ctx7a/AhmLpK8fAFnAhnQIZfXqRLe4aCjNcTAjW
sXHA3RfNMnXdXzaaNIB0cKY77Xc+/TkPV/eiDuL3SIXsqFYMoQ3te9YO2qdjD3ix3T+m1krOp24f
WuxL2xqcI9v4T9L5Hrty2FYo4miqskhnr7EVlfVSJRpriEZwTYAHlDiWHaNRdrqwiAxN8Ag69kdu
J9GSPLu9bROSrSdYkqUIEL70b4lPlclOMrqstcmslOtnJw5ojlQx2Twu+VfJbtCM5GE+hPQTth6K
w+V8t2KnhVeHoNdxkMWexeU2cUAJ+RGmOrAg3sZLWu0w8h4PxQB6JjSJfRwYSTHPT5ydHr5A7B/8
JLoWalLv69a/Zn4id1DsnvJJXBopX2jd2SoxR1AjpyPhhrt4zMdlXfeSTaDRoSmQyUrFmg4iblxJ
Q33N7Vy5pAMTLhmdJ3XAvKeoGNMl1K92MKN1peHJ8iQtfs0rT/iU1QUk32bfmva7lZ9A0ryJdHRX
Tp4seqpKezopT3GQfPUUpNq6f4S9ne/gGJes9Dt/0aXBo6QKu5YwqcYu30IpYS7rWYxQYH5PRPJI
fOjRrHQ88eC2G5+uQGYnxAnVF6cb31rb2VpxeBESAExY4p00HMyEUYpMhvUv41TxRnbmDRDXSsQv
GhrH84j13VAMfzGgsGTmkUiyykNcAZMN6F3EPWgw24bk4rR2tSIgVkYtXqPGNpYldMbRSVlhN8kB
+cHFUVI2w6pHQBeVoQqzCrmDgKao1ek2rJz41aKJHroYP3y9v5KY9pHr0adSmkcFedSmGsmzBT1q
I5j1cm9Lr8yF4CuMldrZyETCdmkQxrWsM+e10DE36gaY3wxRKOxFanHJY4JU/2j3NhgNTm+4B3Zx
JDW13kz/VGMn5kanYOZqyT3RQ5eGffirJGwCkXpcQibtgrc+BXWjaaxlwS8KvPoGVreAnQzxFDR3
upOjYqcNa8FoSUAEUrq4QplkpgEdcP/DM/Q1Q8AhTJIJVJf5JIPCRGx0xiQdk0id1wIroY/vUAUq
3uYUHKVoP1psyFFOKqanWZ+N632yOX4MyKiKsuZSdekyM8gEi1MQ06PWvjp+/NEQgECaFTWErvT2
RFU+tl61J4j5aySCZ1V0+sVjMmUobfWlDZOM7I7W8Z4M8JBqqjwlJrOJMrkfO+MhjK4ECPgLQrTQ
CcnmZGSAlf0rDtZjRVR04Ka0+41fKO4hW1A7W7e04KKI0pCmf3LWgwGV7aEi/hC5U78Eun4Zgq1n
N96Ganm+ChwcnVWtf5Ndt4GteKANQWU0/iqzkY1AYWhriGS/h5CChFqyI/D4ohsCoxcisSqMbuKI
XPxRhuYKXwo1E9Heu6L8hYbygJxUJQ8xkzudul/qVmdNxUk+eVkdZPoothmGi06+0BrYeF31VeWs
1IOyOHH+UJP3TkpJX7WqtXd/dGPccpLYOnEum4umt3tnDHDwETu2KLUOsTAGVLULgPMyM7e1+UvN
h7fC6XedESNbL1+T4RAD+qSaPKDJ9s4uI4vlW4+mqb/UKiDXpnrxLPeT+MnBeOxda8Vy6iRc8I9c
I1y9BvxXuz2NfnAbQhFvAP88FU4CsbrCOlAMb1BXoYjh64SiQE3Xq+9iJLyRD6sQ6+K363t30G63
JmM8SKftoaBp4TDl9CWzkwvBgQ7Yys9RKk62Gc8UT5k58jHUzrg2pxMkxCjZF9pbyIZ7ZTfaHegL
qchBCdK8UPggjBeI4x/ivSytTdD7qGNZvhFG3b6bBUi1CEeodqxd5h/S4yh30VRxEuzsqdc8BZ32
2kevjf8N9eJu6pG7uIWl2FZeD81R9s/gkffpSF0YG9GiQlwi8oFdJ+MBAtiQTaFSv5gqs5gfDL98
NGUbk/7pWhu60zjAJR1MLAHU3RAGsjoqxWdulOSv2PlyxJ3K9d0fm8h8yXFHouA8s+dsF02ZXlyl
+oOoaRMO0aelDxcIkh/OrfLlrjb6q0rBv3AUrlpCgbF0KnBzMnArQ/PZDsE31UwTrmH+PcqEcwbf
Gk6TnWcMHz0D7XbkM9bZE/fjNz1im30EhciUpN3WmPbfFe3bKIGymLrxyQ++I7KdVooC6Vm4Jc0c
AZrIopiZUuAlPpiIgMFVFrlKSmS5oRTPaVOnCzM2WIDGdrB2M8lHZ3TZZkg78EzFF6GTmKkZZ/xB
7uJu/OUrLc4lM9hUHrvAhCxkKuYoJ7/63DloKaJXKgOwrUFTZny7lJAgSA7sljGWBc/UFi6VvYWT
G8kO4b4DVa0aSMqW1AWkQ+1ERSKHb695M0OYgkATyypiJoTrSAliK6as5DaGC9gMe7dtDGYMrNqy
onfYKK9q4n8njApLacg3OxOs5ysAjxnmXq8NiH+2QFOY+5xK486om6vWYnSnXmazBfPirbYuCh3z
ZonduPjyJqlpSh0Pvxfq7owRmfRZjB3hQTj9W6wDBqA2ICbGTJczCno5Qrt96FOUxIOXYB8YAlZ6
rJ+L3DfWkBgZzlnK1bo88MViUThXU1xY2WxNP6AwaxxSMyWF2VE4C+axJSRAHkhDhmZ5YVuKsbDl
A2jnt4aMR4ASNEI68y5VtV15bvugNlm6aRL57IruGdkofpK0Q0rkHw3dvAYaHQEVvRxLl3oRmeJE
rM1Zs90VLlGc7SNLdxdlzTYJHgpFfTKM3EdvL9+9lkUKdIfzGCbngAoiKeAmqZ76o9MsqqpKlwme
/Q2RLfjuiC3IfCnAQo4fJG0tYatystZfVLXfMTrcO59Ko5bgdRsU60tm30jO3lIKcGyFecxVNqIa
pxUrsBM1IzyoxMgoffOQ1nxcMnkuM7QjYSyvBjZpJcn37HPeVJlUi4wl0rI1S7blcbczTAr/Ug23
1A4QlJr1yjF1YJ8RzRSkmhorwmWARGkV6toDQFy51CHMd3W6t0IwGpJgqjRVPyFawXm2J6U4Q5QV
UzB1tfEeEDm0ZKkLQcYBWWiWv+lEwOWIjD9N4OPCAvXiw3OqS3rCuTLItYUFgfUVUIDBRh6JZixE
BeWuk6F+5IKCQOIbv4RfvevsBY8FyI90RGzjKBt8Zwxc6OiUgkFYYGal8YTdQHm0iT9B57ExqmMW
1G9ZSIfZ691lHZmvZtGcy95jEsKptvD75Gx24tIQlrtw8wIwCjHFJBJUz2p/CK3+g87Xtq1ox1Ey
j3EQyiH4EwvCsX0/7wgySS40pE5e3z11UExYGEx0pSlCVNU/S4oYSo3vN7ChJOJ1XxYp3nERHulk
BYuSpbBTp/Qecve5ECSKQsd61kq6q6Ug4LRp8w/VyA4U1x6GMmQYKd5BocMdb73bRKIl8x3nTj6s
wh7eBg48qR/cpPqtJDaxK+bZ7UL+Z2epmh6s0oT+h+tTfU1z9pwFnhgfyKFl9Iswi/ZNb37SQiP+
8hxoRby0oqIAfNEWS9v3fukOqcmVxdyrYAP22y2CuW5pJ/Iagmfakkv7y6aCbnnhzev7fG83N3op
43KcWlomZkNKBt1a77tn14Qna2XTciuujuWaotZvG0ohu2yiuqyYAZH+DAPPSLMScKVecPpYxavn
h8RsmeLeUXLB8P6pO/1KSmJ3nba/jGY6Bdf2X5anjaTpsll2rfSFZdlLxDLGkuwIJPZfxN9Wh4MS
ubNrp+fEsTYFAjLUFIgyfHuk8pL+oiR+iY1nbDPe0qFLv2CP96cV5UlPkm3dZOBn9dpe+QXSzgiF
whg2V5Os5SwMTlaIjzUd+Lrr6Ez96TtnDlpQ1scb8ZqOrbNvEoiLqpogJfGIDKT8XFKKWmaqsstD
Cp+Vw8Dh0wKXQD06qFnUvKxjGyNJ6JoPpuQAlXK50JlOxw7pTyXKJ+rt5s40KyR8UXNyv92xc+4J
5UyrfmJvbWE3fCCTaIIuwoBJmAPTxy7sEoyB2JtbnY5aqlHDBrc3ch12ZMS2BrgW0ATSs4GtRHD8
2+pVKOiKYgz9lGbj4MRl1WCUWwlOGqdqz3ZSbJiC9A0bstVUQhLETS8yjwhYHy2nY/RUuVX5UPnq
PjSbeFfK5lnXC64qnfUAe9Df6PGfnBEBgtV4sEdCZonaQ0ETO5wTNQWY9hVkNcsBi8vUh/yOr4xo
DvQioJ725VBv2W4irurXJQtMFrL+K/FY1kK1WPwKNJ813MBFGkQtuysLEKofvrfST5EQpN7Ugf9w
Gtw1VOENWd8svvQxzl/Z+RLYM7aHLnR+e4NKjjUhGAnknUWcZY+DPGnVYBFwgpDZkfGuxUsQDHyM
vU3od9gq/YJRioTugmVl3aUbymyZS65GvxOBAOnSUKvwLm1jnxirGDijltAQ5agN8UuYRxRG8ldW
Zs0+Vrs3tUM9hqPcjo5lTtHPdBsKe7h1XUCGZdzA1wazNiXa2pAkF1oXTSk0rDkChxLcmLL/WdSF
sjel3OpjZ65jb8KyNvm9cZNTmaokdlHFgifDjhipQ1tH/CPkkdKsrUaqcfbvzCFDKU+tcO03zb12
Kn4Z2yy0PbFmNKt8RCdsUtzfkpP2CCoYmgzB3otJdpSo2cOIbHHZiuRJbYN95xnUQcGpFONvUYA4
DePnOom+mkB/rx0uNidWnv2KsuxY9x/CMz+kDrg17CxoBwPKsSrrFoYZ775EqQDaVkry7nXI5KTv
JQP1TqrvbK9Z0bMlk9pYbVS2p+zj36kS7SK1e6FMtLBzrhsvfgrG8mP4VMuOIpuyCq2tmtkaPfdq
zzLfJpCL6iGIK2TeDgbFAjEbvAlazGvbw7AHImTTgQDJhjsaolfN07+yoXkaR6qVqRm/lDJ8qqsK
16yzYM+Q9OGhY5oeVPsyFvG7GiNCMrUYyF4PijzPnzEK0AQQW6dOxNYkbWWk09ZYgb01h+4oAmOt
YYHZAr08KYby5VlpT3YCOWZ0IRknOnyTU+UTOykK6o798qopAb07APU7F3SsW0NC0lj8Q+ZFMBIn
K1qftzrI12VhfaaGvddl8aeIs4tT2f2iSmg3yb3GpnqZFyH8uciCokWbNSe6p/D6Pb7MG4treN8k
5KhqfmU5Aw+qpi6DapniHbNyR6iZqMDkycSgyzueAjKztbC49APXEgYzqqwBrAXvTSIrXoQaNXcJ
pp+VM2FWoKm3LTMa7WywZTVee9cQX7kSfUeW+B5A2gU17h6LUnP92vV4HuxQv9cKNZopKKBCx70g
cYO+vDaukh5Bt1UPq7i1jGVdJa+sTOBYITOkqNkAG4+JaiVdHLBts7R7fOejfIbAwZrFH+EAJaZ7
Ry4SVBkuLds5lcKHWbINhFYsi56wAg+rInG3GmNvq6FrCT8NpyKvJhCQrspupafNumxT4t1GrA4K
mGvAMZgV6cqw1F9p9XDTmxRil9F9jFH2FJAr8gtzHqH1vk/VhrBWhlwySgHZjinjoA1uSKh8JanW
nbENecsulqcs7l8N1bg0qvWexerKdvU/UUbvchgae1l5ywY9zEqzWvnpgome1k0ahKMqPcrCf8ak
hame+SH2v1Q96tjVvyEN/9YNiguIcT6TeHjtO9aQlc+04Wge8QU5sDzgYEnMrrsUiAIRN4DcfekK
7cESisq+3IfWyK7L9TJQXVqvMliRZA+fhsuAktcyc01jST7oizrAnhO05vUaDwFqYpeuUF0yjNRR
8dyWGFk05rmCzkerfqblsPdGWa0tY7z2NW1D1SfPFilHBnEt3VREia2sEGl+gJQbbtfL6Mf5Ri2I
SVel3Wzwdn/FLTOSIuh7Kuy0AgCjowa41G+fkE+t1Jpf6IbqXfAPwPwxgr0jKR3rrGbEzi0GFWvF
+Jb3cK08nbo5S5BvsE4MD+w7es1ATNSuGiQjy7FFoaB6n0VMsV8tnF+jxmYWyN29LVjlNua57eFv
ZfXYUnqiD4QTRHyMlJLdNIDTYlFuDyKd9UT9aiV6yTxJI5yIKMxGIlLAECcbs6r6VWWxMYoqwHkU
9Uw1FGT8sI0fBkJ19W4CqFCbXpbghpe53nw1iu1eSvGRVVTRLd2OWZaMvxlN6jO9q03VA1OnvBso
fxp+yPfc4DP1aEK3nmYshG+zscw3WopAwQF2MkzdA1lp6mkIWInGzt1P5bAzRMpueOjytVnHoMu1
bostrdwUihXxuJPsaubnteNGH63uEQaSuNRYAXMKGE4PWbQFsd0H+rhwXUCLTnBL6uq7LtQMwzbY
6cEeXmQPMb0X1NhCAUTOw+Lb6P6k18nrHS1aQBHgnFUWYRHq6yXqp7H0XxMDvbfRqj5hIeqJzXuP
FTGkGhkz+g9RSPNRnhQl1Bayle+1DcQsbvs/tTNQjOWkUvAlqDm1SuijS7gtQMFrY9cXomBPIIKN
htCfc1ubJlp8DiH4vLSMMkoEzYndluZnGeKnSTbh4SvJ6+ZkQYnSadSvc/J4NmVXHMJKvMeAPSjE
l2ch4j0Rqc9KSKtGNzYEfk4FTrBypq5ZS18Lr3kNQFunGOKhntuO0DIW+LYYkLxNPzVh0JnSYSpr
fKn2q7BYYasd20bH0nfUxNX7oNJCRWi5N6Pavet4XxCzQyazUgDtsjBXqYaOsB8or2HZIxONMTPk
g8nG3D/huab7Daxi4UdMlZxCo+byz6ipuUg6OmE2VQc9l6Ca4v4p1dTvTFfdreYQnwEMbWC+5LNr
MhaRIxleoI9I0FVC2tmV3RJcwg6gUli9HXVOySgI07WohuJQCsin82G+a+VlPuXiPTjUkeFNGzS9
zSli5+cmzq0SlXqGjKfFQIDNDlVq2Q4cR8/Br+mabN6rOkOeWJ0QyCmb0NNxs04PzQek42zZhHm0
GmT/YorL+Xvwp2CccE7HIX95h+112UzoUBzQgEHnWxMD9O/dbAJdGXCamQH75JBzhUY/N9WJNjpM
Bzdx6X5jvGSXChp1PijB/27Nd50JnEqMaA3Ebq9kzDd5AjyQxTM35wNhEOR7iOwmJgpuNGXzhExu
C4qWZPpOvdT5ULtp+XMrcWSrrecHMdlVCHmnJ8WaXvCGho9kuuhK3+pgkff/PQgRsKnuTkbiKxh9
9C8ZAzi0eYdsM7SlTVGMBYIEGukqasmbsFq+qrgnbYrOiEgyqq0Voke3o4lVWiCp9G4kOGD6ZOZ/
eL7FUocPoQ6vqmKCNcASOnoxULhDhG37gKJ1Y5n9MZm+3VY8lxWiMd9DiTdYS9vIchj+kQEWwBO0
aQhHhI5/7BQ+dTUg+eLvNzN/W/Ohmr43tybSAfERET4f83kQDEKuG018hBU6/PSo/BYetYieD8nS
HgekrKskK+jPsRc3tG8Kor/JrlPwmmN0rfkto9JUB/BT+LqKifoc/t/nImifkaq7mz+rnx/T32bS
MiWLwKLu6cVPkN5SNeHHzTe7SAd0WyRdRXSi9fXzWItO5+fHzXzTK6zsMB+6ZGI/FxbCgpkmHNi1
E3GRTSfsdJqa+mgT8Ra96hUbz5+T6f/Pq/nkcqPE3UCwOzFHusXbfErWrQbyNoP4ovVhiODK33sI
HLbzR+rMBN75w+7/uTR+ro9/7qZVglQVEYbF15qACjjMtzJvpGxX0mdEGEFJtKjKw89Blf+9NX9i
dBNo95Z08P2iHg8xC6fD0EfomKZDZCo1EkGWJCm6GHbcQAnbogju9XSgrdAsHQg5G2G77BsHQRRh
kTJPgmvy73II+XL1IqSRTVk3KCiNiH60sVJK60YPyTx1wXCoE8NYNtKvUTOBeynnA/V9n3b05e/z
NXRqC70Oq/388vkHuu8QD5FSJphfNf8gH4J6F44kTmuBZhxNQ95c1ZO3wtZp01IYTlIeIgkNVY0N
9NWwk/Y6P8N3S3kTRvOBDHyKUPrfK5MGVriXM1oPerzKKTvfTcXx7lbRqWtKQvXPY53We3fFSYl5
KTIdrTd35wNxuP3RgD8zv2p+Pdaj6jowSTT/POvnqXiM0jxpLn4S3Bw1s45h0YgbyZYYE7BFs08O
xc2fHhvwQa8Tmt6rUcQ+bBxW4gyE5fv8lL/Ps4IjBEjlOv+ibmRzzAkwrtF8oN/tb0Fu6j9/ZH4C
LhxBSuLIBg6fJKMgf041c2erxB7hqQgm0QX4aOLVzKXWHljrWCWvahGbkXkTSnMoRtc4DdNrGd/N
m0IGwDLBjLudH5sPTL8mSxwKAX8f04YwPk3rwSEo3H1f9H+oRQb33I6GW56ve+pedwfipoX87gLO
Vr9Z1vAYRmp6rGvfuM0PNQNdQZuUqJWC1GN+aP5hiHJ9b+lsBubH5oM0hoov+9+PKAV7Po8tldCJ
x/n71LSroDvlPT386SnzD0KTLKraEq9///r8OEyjRVTahJj8864kiy9K0vTl52cM05tP6rrcNJYC
Hii3ixvU5dQx3Ws+HUoHXq0gea4dMQA5XmfetMw2byoj8jKzhgLpIY+BfzJvMM77iVRKJ2x6bD5I
SBHHKRscdMTf0ytUzPhiCUnD7dhRmFpERWOvlRFIadGSDolc/rm3wvDYo56nK4x4oLHpD/esRGF7
d7e6eBT++FjWrNdHu19h+vus6ki5FdMhLXt/4+uuP5XO3dv8AzUjb1m3ke2Y6GhxNPRxdO77dj8/
5eex0j0W7PlvP/dCRbuTc3HsdKFviUv3d7lC0AZ24/GCLGAxZsTPTJ2uIOtOXml+MmO9VBURWy7b
rLAPUN5XtNOji4kWY9ErWrCSVUfMe7keA+0pbHW5yAp6sb3mPOe6u6sAplYub5hRY2GW1sKyUZJU
8tzhTxpwutW9951LWI1BbgerKrMWBRk7VeLKTRDX327X7EMNw1gRuOWi0aNyIbP4q48IGcXVm+r9
b6uIVUDgey81qHpZLenqbv4ppGbsDC8g+gPxNlf0maHaPIws1nN+zTnpx1+eQh4p1/5xQMNRYNLl
5nywakdlfdfZynK+Kab780/MOAMtBPm5jq5j1TNszE+Qcej+97nz/VyLNaCmvKr855abjsNhTL7J
JyFubP7h/z335yfzK5ywIjw+UfeFokBd//vsnz/aQKFGTTP9bv6blziv3c38un/98vmnP29sBNxg
1yFxxdNborBpLMpBF6vBcf/3tudn/+vX/rwwNOp8VeYB3qfplX/fr/b3f//5k3//Y+mHJZZd+fX3
oX/9Y///SZnq4OwEaWFotfkO/r6mhw62xHwHSHPoHwvTDLeg3M1c9Pcsz9sHJejlzhtce0EawcTY
FUhW4bmFeyPU2gehdvm9pRoz3ZkfCe2y3+aOT558gJGSXvXejlt0CRUjyHlom+GYZ93NGLYNYR0v
vaWUF8T0BAKHvf0g4pYixOSTPZpjOdAFigaTZmhA1dRgGz6UEukRz18pYmwf5ltein6X7nN4RN9e
UmWXzUY1lOrBYodHeQvwDBsNjW1XarWPEhXpFO9dxho2rJwoY83p5HJESrqdXzUflCRdRZXYOwWE
VIv4u5Mu6M5I2zyYURudTK7lRaE5JMGYJvXtFD2YLwgUamU/7gugE/M90hNGGghoTdIKo5oHfOAa
wOjepEOKyXm6pWReuO/oF7n09hxJe6l5iAnregTvqRH5NOEK1QZTHhYMps7hI3e7dz/hn3dSNviq
ilw0Nyv3iCSEKEC9tF+S1N7iXiWtLugJd+qMMy1Xbwldx353DPrE9IGTi4gs5a6k8q2js/Be5M4l
0eMX13GHDxEiA6K98SjZFhxjU8+pNObygv4Bo1KmvFDSte/FOBRXXoxPJaaIw36AMps5vulegg3I
LYxXmxFoUETwIJWUROy0maC2GmgHZ/JbKzRjz1lM1B0BMgXlkzoCXtkczfkciANa95yGFBOxvF9N
VqW7nLIeUB9/M79LiDjLUdeJxmnGndIr1PEpeaGWrbB0pKr7lIMqmJp03dkjmPRgDaq3FIn2HZnp
cKPm2/8ciojKHJHp266v/kDDKg306r29s1VKMCmh2e44NIDLcV/YyrAt1J4+vm2H4HurGn8CQiAF
vb0kWury96BMd8uuuiVZvGwmjFkNsAQ3SkBrYbpb1qrgjJL9DQgmRYX8OU488Qe30zNMiuqNJij8
9jSvN25AIkJmbaE02NXS7x1M5ITRnnTs+4t6oE1LcA+2e42d2NG1DPdYt437cysSv8K0U05+NOTG
qkDGRsSRlj+YE4oOmfdz6SryXtBj4RJC0qc0FmTPotewOYSsLV3XMaHWIKhtQyc56InbnSlAVHjp
3A2agXqPUih/5QODe02Qoi6YN/NIwFxD/t0pcXGvjPzLGSL/Fapiv0IWHV4bF6GdmdMGM/L+K0Dj
QCQBgBXf0jeiywuK5wBXO59Kol7RHxAaZpigog4yRI28dgb7rGhk2aZOd+fHwJ4cZF4QlTHxSALm
DVHV750EcB+zwNtErKgYU3yfqllJUBImtI7godu/DnF59ZzcOQpJbTLpBUTbaRgpAq6wdFRvsRXm
57bwHogQIBhSpc11HAyg4gZpsFeCke0DTeJg00J1elGC7B4FiJGhPbqghpo3TWjWayPydJUXunEt
a5PwAS+C7aADos3d5lSGPbtgWkAbYp2JjTZ889HxM++MbQfPzbBPpf9uuPFk6YkHmjmF6OfHGtU4
azWMiQ1rTufuKYiNTQzIPd6GkzSoWwnT0Q+eQyx4PCFufPc3fRfnUguWKCCSfFZCtl3DH6NYL5Ta
fHTNslw7SPE37O3sU+4HX2i9swMmPNAsis8FDRrx0+ld5JiUPu5GieKWTb33oXYAHTLXoFBpJUc/
Z1ZULfWTBF+cX4pf31vxmI8Op62II8QmdtWxu+NbwzKC6Vez9qER1dOgyLq2bp+1yB1Y+DtfA+ka
RJpqDeIarl4rI1GeKSvaz1f00OrlDvNZu+gnrqaewCtI4NFm9OpXQzAt4NS2vDsTbyBLWsqkrYse
abqL88O8sCu4yti1z4Hi5c8M08wxLYtY21P3gKB5n6n5WI22eDTc4g9BRamItFM1cQ1ME1a2lrfp
uZju2tNdXw36JQYLYokyK7iAScLUFUTJl5luo3oofw0TGtVHb1dolnxH/X2ZybWQqpcKkNhHhQ+f
EpXKkNak2R/0K5P4DyH+IjBDaghY1k6ubIKN31baoxwjg7hgr1m6VU/42EQLzHsjoFAvM05T7gZo
Do8qWWxgzLm8FW2pqeXSMc2JGKnawdZV+2/DsTBelhV9XmFNKbDM2hA5YiLlOxGdrXemtKJcq7yF
pWaX2QXIRL+xAwTH8Ov7rn0MapAuuSqBgXPPr2h/Kh7+547TKCijx5/xPQTGvoex5gHytOr3wszP
toig0Ef0f9O05b/mzF9yPaK1nUfgZD7KjuiJjsroz2iIaQO1dmzcx4H+h0Go2rrC6nj3DPtUYFF9
IacMa1WCI3e+i7NHWaCuhIoVcuXOw2AhgHTGUt+HQeZcSNRNdv7gJ3gr2hNeNPUdXIbkrwjrOsYm
vQCjMiPUlKP5lOJ5oGc9lXsn94Ol//eW4g39EvMfCNYJIeXATNqVFu2JcMhp0s8Pklb1Gqj+NiJd
rzOrZqOpPqvevteWvofF2k/tdF0ZTfKUIhOGDmx9dw65QJqXa2sUFfUtR6+EEkV/nu+phaSHvFF6
TX3ukjI5WSYVyWzCuNQKPp5Ox/3cIQW8jtawRPM1vNUlSk1E0vk+EKr/GKo2AaxDuAl7dSvaChn4
PKMqbFnbjPrE/JiocsCC3VDe28iXm3IgE0QBU9gVyZfWWk+Z6OKDIJpik6oYaYrSgmBpWcZtPkCO
IUqEYhOqKR7ze4wMDlnN86JMFYa90zW/XA5hg1NeIxfPb2MiMzBmr/vpLXdWhsQwZiGFv1G7GR6m
e84Z69saQFG23lcdPccNYIJMc/xfjUEEqjYG2YM+9uYB4gvewHnGdOk7kOgmyzv0UrmZ/7P5rqbC
EK1tCaIUUanKHvLR8I1XU+DuSWEvbxUgtXdbcyg4oVdeBlwqT2QB13VnPQal2T7xR7/1unRPnULU
chAFTvvQRQGZKJ5TnXOJCy3NFftJ6kQ91EFaXAmzRdNrNw9pKrurzq78WRPVQ2sO/XX+gmu3e8i0
sTwWcXEDWRvcGi9iqdPa8ZfrUxkVqfauWz7+NhmkR0/lGaUCgJawcZBPDY0EhdGMbLy2OXpGrP2q
bfbuvuK0SDqs9M3N4cj3ThbtlLJK3ypmfVuwMohkot7tWHsQhpu8MYnIbVLEG8NCFRYgcSTQrlpn
gmE2SPPjaGabTnEJXszar9ZCF1S3cK7StCMlrfDERcX+SE0GH2JQVA+Dmn5ISYEPMQM0SDeLLjCM
Xyh9aE+AK/0n0EvKdMfCe3WFaAQfOD6iNqwf2yJtrmh8QnQIt64s499FfHcxHf3W+TUst3XnGYrp
yhLdZFkK8lcvUAkXSSQdp+luxSoAfERNz6vABmvWBaiwQkYnyx6JPYzxef4MO4GQFr0bWPm5Rj53
HrIXme/Oh5mfT/4l5kuntEB9goWuy94+K7l0DiOrRA+xOiyL6TGyQZldmGjPbanjVYoiBWpSSX4k
HvSVM0DCXSjKI1wW+4r/lXtGMzzHwo6PNqWFW4Pz4/Afus5kuW1k26JfhIhEop+KfSuJ6j1BWLYL
fd/j699K0PdW3MGbMAhK5ZIoMPPkOXuvrevzN61MvDRlDZ9abXXLfscwMIMkWOJAYeMr67g5GVXw
JkTenbNBKXTV1iT/9/Lfr2rhhRrnn36Mx1szu/VBn5nwlGjq6KZD11tuQ2cUDPpjnXDfKHLOtjaT
ZBbJqywZWxXLlt6EJVulPRUbw6QHltVT/O7HpEPD/IhbB0moaEL6cEggeisursZcSurXTlKT0vd+
SAqwTnd0nSiQ3Neu6OkcsE7pDNo+k37q1yhtxcFQl31g7cnunm958ki8kPOYW5xCOB9On9mQPLH1
lcxmR+vFlMbHiBgNB1/wB4V+hSAULFkT1QWSZKgn9UItaxM4FA2zwn5yyq9IJPBNjP7DsqR7zEKG
5tmYV5vRaXuK30K70D7fAXmon+2YwPsm3wYkuF2jyoFAZc8NNQUHQ/So6NZNwJ96EegXRzBR1/Ig
fg1ZpgjkcbcgRsVqbAjzYhzCdROXYmVD+XrWMu675Y0tuhCRLKkTKxuL7Doo6vHiaESX0GH6RjiA
ntj5ocX+n/8+0bTxu7Iq87z8S5MuPnIxFqdl/WpQX2H7TcUlScwAxz2eKYI1WtgE5fADnTKr8C0B
67hGiQ3Ay61Z1+P6tS6TVw7qRPiqlwaHVlllGXhN1BfHpuzg0WAjXb4au+5PkhTSbRkgU00UATET
iC0G3XPOM0ySN9K8NsvrllrkIVl798sgsD4EbQM6zx0ZkghOl+9yZ7PYFIAyaWu21baOLGKde/Mz
ALL6O5s59utqAya5q84t5BqYu/eRnVm/ii75FWd68sXEmt7hUIfrNJ7MwxjX6EcCDxd6119TyVvB
ZGhrkjuPqw2Aujd23ndPXmlsOi+JG7q/+sHbZJqTI4UDjezLuPvjaUAw4tb6JMmhJDAMQSttDQri
Idi1thZjZeyGs4I/QYticJ2iTQAdVBH3Ae8GZBqgRR6cNRDZgHOkX74OHzIyaLw5bvPoaR1a+Np0
6TgWzaUowW2EeuWSQOvIrSLKpaAow0TXXz17+CJDXr9MJIK8ThAPVpzZ/b1wyu3MvQ3NF7eVPXJ7
Js1ov4tE4xhuxi9+gsEomxP09pbJ8dYyiF9avoUc8isjzgBNYyOPaTWGL7iNKUHt6Xm5AjuCf8Wl
m9mTVbO8ZFZe+GKO/wTqm9xEzE/NLBFE/+d4yq8AulXXgf+q0+qM/HlbWiiK06Qkl8qwKbIK3/5J
A5WphGL8Cce1N1pt43BUl1OFHsiFhZpkefIVOsVrRw5E8BAAp6HA+8crgk/8IefZ98ZzlhTJ27h0
WFLZ1NRbnY2HH6jv/YOV9u5lrAiUYxX2P5vuO4w6/YNSkIM3f2IvqaLvttMe+yxv33xpiH1Vdq9D
b+Ooq3I0i3MqHvMsFKt2NNZJm1ovEAIs/iL8OIEYNU4xmVzN5N894Z2C+M9tB45l6wYtjjAwCz/t
6ldccQgACKZvS7Y8HOpJ9G6Gw0pr9ctM5Y5KkFgbhP/GxTWYTRCkS34RsgRYa6FCKpBhMhN5FvVB
jmg5gKElgmjfZ4jC4YQ6ROmU48UvyLxqu9LbpqPmXEvNpZcj5VtZ29gATNZ6zVGap6zunnA/ITh0
Asa/OPuZB6B0Siq5o+4dnzRq9afR65P9mJPaI0rD3PiBS7FhdT3bu7bH+aZIfnPfiv04979K2+Yg
HcwSZPTyfyJPbmP6AakWUeuHe4PbDVwUXvnRDwmONvLiE/5J0RsIpZt2m7EUcItaxVVvB4OJcfsi
9LI9QAGztm4R20c6QybiuKZ57gUn5sRSNtD5BV9rs4FCpsGgsZrb/QHgO6ZaCQ5oMKt6W8RrMyJ2
om+j9rY8jGlJgGTSzrswT7+DJKtvQZJCXTLKP2Ci7k/UK0ECsXSWkY+cvpi2HBKLvcBJ+lEM+8L1
OH+58DmCkuGEXvNs5J4qqvaxqZ3isU+yFgqXL74Hfo89WamEqsXBeQHPEqABXcyWM4SDLrqCDrmQ
1xeqpD0aUhpvFUjvWn+MkJfZva9d793TthTpGo4LWogeGhnn1nDYopbbEQmlwNZGQ19xLPBoDMHh
/qfA+zxtogD2SJtQuriZfua+TQ8D1QjUQ6rfoHuiVzA9N1le3NRvhvMiGIT9Sz0p3Mn5FSQD/TRI
hWPXv9q2UP3H1twZpeO9h8Z0EE3+u59j40nX22zXeJCA0iZzV3daphaw/zh5+Vg1KBkWaKdRelDD
MusU/kJcOV5RAqL0V37x++2Ti/RSRZpGqkB57UI9IeezS05QgL1TFOAyXNJoSh+cY5d64QlyPDqO
HP1NMvQAQfSCLM2xTgjZ9KfpSfxJKyoCxlXk01ZC3y+3wTQBU0BgFG4Q2dD3oDOyPOhwb9By4+wy
cnjCzHe2gTEmN0PV7n5Q4xNu2dukJQmQmtaBgmbKrHZ3EVSlbUroyQVUH9JstN1eWoX8f3lrRkQp
TEGew8Ty/7TDPxizwt+5hgyrbJBh3TNEYnS7NY7gbN0lcbEn9eh51Pnqvz+ckdG8J+D1vgxADhRi
NUT0nJKmb04gJjnXW1H07eonQ0OZVydwQFsR3fDg6jdm5GvPGrKr646vXdb3r6ER9a8J0UPwl198
z6iPRcFpiBCKlArUkM1rLdj5dBuDShR2aCTVx4hxuc5EDHiT2ShhuHnsi5EowAqjQddkLBUCeW/g
duJ6/8WMzgh3uBsd1F7euKuQuexSD8FfnGDaKFLb3ZmqdKcbUpEAnpmXlgAf5HaFnVzEsK8dqKgg
/6y9TC3toxsxTXF0OUyVoh93KSCY//liUng/jVm41wUjW1N+XCoUwwvgMh3ooqJIOjt9W68KsF4g
kVK0nJNIySMI5NPyl45BsLYiCRm61XI6hUU1HPWYw+kYDX+WT05uMGOK4/zQBK53qczYhUDjJgiy
us82K7Q9kVt4zX3tqQMN8JWyKOGqDb0nPFhyZ2rGU9mF89pQx/xKEPXp+YyBpSJoVzRdF6g8RSzk
lWXpgmRKooHjHRuNjrE3Wnih8m6uDrTH86ZTTAY6Fv2gcCK8EiTPYeZwx2IsX2uOOZ3GIMB5mOA6
pyE//3TpVD10M6p1zU0xHrdSO5ltOW9cT1ZPQC35E+K3iLDkACQuCp310E3+/Psk2YS+ZNKYlJ+x
nwSb0pwxjnvi95hH0yZGJnCgf1+xxGXdnhZRc1tO77EKVZplA4Goo48G0RK5FpD1hxSDxrcMoq1n
DOY/3GNHz06LnQ0kb2N52XTBdxU8NHrq/qTYJvIG39EpdEtzT0VRMI32GDGy4+kmukyv7Xb39QcU
IMEGmdW9OyR7xiKZf/g2kQjmmNBV9Uefob3Aj29aBk1Aj7iIXGJwMryXtsY8MahGAv3XDjXldChV
c4SEjHVdgYFI6hnwpOQ+dqLseVnsqyh4LhrduhLapSzBdfYrHv8IIZqfJTryNVzoVT/6E8RCKqlB
5/4tiYcBkdSsl88WQLL2NqSkpOpO1CG8QYenQMccN+Q6HeKZvEON4EiC0E0ropswiZDhOnwsx9K3
y0rhqLVsmGcM7shv72Ex8zj+I1gXn00x/qpS2N9AAYeVH047MP/UO1qRfnTee5+58x5eBuRP6Y/H
QmJra/NJXgAe4D7UhrfMnvUPxEb62nSD6gphs4NmVV06NEv4RsDn4VivauBXgb8aB3vG3la82iDi
/6n1b/p11haeabEZQeBeaKqvLZW6NJZTdjF6NKYDqUXLQzM53onOL5m+1gpEQfTYWNmv+7scVvKy
1AONgX51aAFE0AH6TV2urYpuVCzyXj9Pdkp6XkDgCFz0YyTZg1SN2TN3vzTI4oUAIFOWmnjqyVM4
Jr15sqee7nVRRsMLHHwLpWpWXzLspQ9E6ExPjgAFmBG4XTip89sNDcRZ5QgZPfMhWATli0/KIe4o
kJITWioUXTB59bpf4b4OiNyBdCOx1ezGHJPrPKQEG+Y4hF0M893UimMbjjB6QTVhtRtZMat2t6yq
cQApTFrzxYsaHTyOg/g7MODsuLP3MhOugiZ9eNFsL9otd1FtduMxcQbkkEyAr/d9tWClvIwJQwjA
Ut511srfHnU5xfIALjJvaN9n1tEhQOslKeTLkv1jFXgdUy95rr30OTYY1oRO4z3d/8E6ojsSRPVW
J5p0Hdl0z2huGBvLrmnKtjEDnPJHHAUnN9C7Q+6YwYXOlYFKl2IFk9hDYsfNY+fa40Pb+ZiEyANy
Hl1vnmmWvpddRSLBXNjOGoQHczRVTLkD6xcVDKmAdgaUxA9LnS6ugy24qj7CviDAJoqmNagT8cVZ
9VdsMkstUkhRWP1urt94HNogEadddBx1a0DshdeuqKIO7xrPYqP/+yz877MZsckoCvPt///eARQ9
3jFcWjUL0jgX0AJUuAFTJA1rMP3mJdSAVjJMRPelyY3d2GXygJe/2EpTJF8RIWL4ePvvvJOI63tT
u1SuQf5IA4KNvozh68mPNk0O8cjJFN34c26kwaftoOcN8QdeyMPztzQKLz7G9QPiOWanWTdfrRb6
eNLE7asZFkoIAs5q0og6pYGwzZVWaqn7lwfAi4xL6I5CY/nlVwV/2ZSkHyuG/WBqIIfRrXC4bfC7
TKYg1UvpcEKRDht6qvUmITuIMGgeqrkcDnZluNUujK0KuDOc9kydMbMOPlRbz7jusxIebESDZZI0
iZgDy4eQsySQVFxDOsjaY5rlOLqworz3E+pnrCvBbrmEAYWQib97xOmVEC0fYrTD2FgYU/SdBJS/
rvb7HluACareO4UcaPvjIZwwKp2swfVPpa+G/mjUF76ZcI3isjxbHnyapISbkxkWVma0kQZQPGM2
xVFiiV1+xeVhyt4ZmxWfsT6fHLVvGQiaczjG3yYYqSkA5LDN5WCuRW+wg/rpQRBchrc+kKdePSyv
N9nfFLk8NOwtEcUzDVcGt9xBI4cPbqsloG0p3/2y+xwbgp8tOBpWYqZPuLcscMYd7rUkwIEg4UaE
TNEK30OfU9jFPqdZfB4rdOSJhtUAzBa5C2qjWRaLMfTe7z+pURPzRE6gC7EBcW5Xx6fJytgvR7rg
dSohdPGAu04/NWUpNikYfaC7ifWsYcFjvq69hwHhoMC7IZCrS7yU/ppxtrUZfTli4IoMbHEzyrT9
feoDJP8QoSsHsNLAAnKWmRXBVRFxyRnApBbWZ0F34F8Fh8mWwA/6YxEiSPDZGEqAZoVjmT2PZoKM
YqLsJDs7TpzsVXOtcB1OKQr1loS3yDObdd64z9qQjr/+90lA6TRroX82ybRg4IvxcmlOSYn7QCm6
r47NJCAQ2amvbaXg12GZWQJnibbM1buwiXZGUE+fNd6C032RrGR6v60cYaD/igX3R+6H4/2uy+dh
XLU19qwxS09jVWZvOW8UJ17TIbrAfSbCQ/UvmFY7VRXvgxLLRBiaHD6ICn2I8GBuc3csH5cepVZE
+lUvGNolzcFE07FZhCUUeRujdrV3nyP0IQbsvgKdV0Cq0mmz0w/0D+CVOEdVub2OHedDn6nplymO
QTH+FDU2rDdvGDeWukxCcRRNYR3T2Wg27q/cgSZsqPLJ8TR5i4nDq3LjMGu8PIV6/cK4cD/GpfHh
Nfl0DOksop76RWiJf5KNCugj64in+A3BMUd0NUiSpIOUFmRKdKj9FqVHpcwSfLyJpXdBEuXCDbZ2
HrUXv6RP3dBPClSdBPqwO2gVo0QOIUBKpEKryhDXP0itI9O/4ioi/BtMeAfauZEkBlebtvQYadDn
7kYbGNFiOqVVds8/MyKWQY15TjnnxqPEk0S9pdYRNXe+n8vDMnNwb8T5a9Al47btBEegysiI2MmD
Nep6/kZtw1h/Eka4H23vbFUN9QihkKVKSrG4ty4sGqe8iQsIzUbk4z+GX2OA74JI0U9bQm/l23JZ
h47cpGAM/Loq/RVgj3POXH6PsrDa5U0jLnQH/z7jJv/7LL+MBjRKT0uY6wpUJ1glvkxLw7eoHnKv
gjCVKolWVOVnYk3Kx7RKXoVIFJqtnXC/h/6wGdSOiS0XbJwgHff+DlV808rR0UcAXdHWpheG53wI
TE4jRVTzc8bJxVRF3rLdpyG997LE3tsBSElMvXvBAVwo5VbMx+Jm6e6OHlui3p37W5SH5tnsh1Nf
pp9TPGmPqas174l1WMY9qMe6qzzNfvNb7yIf2wBCIib4hb7Cq7omyRLCh1YIGBNZ9NPNkhe73zql
Hn5bNYd/xOPZaRgT4xlH8g79ONMoinZhmNcSbC/Hj2g2aG4lyasmma5ZWYv/rXP6YufohnkgT9vH
mxnZq1adFKoud/eNn+G5XCo+xv0XKBTVrrUkxUUfa29d2a6wW9LdnWsGTp7NO82+aI+heUQZgVxs
pLMCm2yocKMm4luRrcJgEzhSfMdd/rWoOFpjMF6IVnAt7XI/DBbeQEPez7Wzhy3WwynbQDry+tC4
eZ7d7qnF4z3nupzGDwOgXiPY0u/GtZ6vlqk1yY7Z0/Ish5Dn6pt2tqm3E/aVsuaITfvPugZR+Yaj
3nqXwgRflJnoszy64iANOpbxbU/W1Fvg6n/QqR4Cg70grZ8gitLDM3LuruVU27lRewzSuNm0VB0H
jDEVdsNkt0hFdLquK/rYO+qL9KYTObCK7HT6iufk1joBveB4oqZIug2jd++AiiHZjRIjbuwx4/QG
dR6gybNdPifLx2a5dF2a65OZb60x1x7xbYaP3RAiRYFaBKWUdqQ62tVq5O0Wfrq7z8frCbNgYD76
eSX3S+t9cEZzi4kp2SyXblg5xxYIB/Hm7A3d9Jv8JiKylW7Oi2MU3UFkPsa+bJ6F8L7KFKFuVms/
2QFOQ81QUz2ZZnd6ImQhWc3C9NUMnHATdehfHpI1SNx9jA77O6jdNzuf9PextuWG/D77lBjlcGnz
WWI9hYxulIyqNN3x1prUootvDfkZmNMtE7jDE7rQrxrJgDQ1crKD/fIwNqHqrqOCqNH8EDZRo/Ea
aGQmiUOyWdw3z1L2CDUkzUrwXXRg+Vd2IIKzY9uaz8smnBQodRqj1TmgYsfMi6IHos8HutGaE9rs
9NFkxAZ92/LWUkWGR8S5XFFiwq+fq3DDJzM/mGGNxEvwsRXwrR/1hjwyMYr2Y8rpaEpxrnrNPVhm
4ZCCqGSn6D9oComOVCkzPLlGFV6XfXLOkEZhVvloRqisywfKqiA8Ntgb3gPHIGUIq2s4A9NMlo+n
+qDWqp1yXwBp/0c3S3b6juPkuFr+Bu4ovXWuJH0zUMAN0YA5IiNbviFit84U5I96S1rz6I7GZbAo
kbEtiHdGmh53mGcizlaXM2ffQEd4xa8VEeTcdmsy5WY6hw5danVqlyz7u9rocHqrPltrGh+TMMND
qjR+el1nR9fomnUiWTIrR5sfSWNNH2PB/bd8eJYvANWGCTpBkJQMTy6tBi1iNj1aPtwM/RA7b63G
hpFl8EXcmh/WCUy6/UqDQUDcSe8gGoZuh3HfQUZnKItFiVixw2B56SiLGY5lB49c0gdXryvithkY
IPubnqwOBs3spCRbSDB2SA34qlLJ+DMPU86IvOi+Ai8RkMEH7al1LKXhQLw6au+6VtyW9yAvbOul
AzAf+3F1mGwfOjge14MvTO8cOChr21hvbl1JeySip/rZxNYH4QlKp9U5YMJtmsnmVLkXZD12XYEi
UYtqPWIuoExNnzAHGvs+moy90OvwOobFZog78WCFlEgG8Xs71Q+EplQGH4bhNWu27egg4t5cW6zg
m5oc66sW4Bvz3OFwr1jhWWISS5PfU2e02MFx3Br6ED7+++CVTLQnrfv970uYrLZV1FdnNwWdupRq
xcAYU6RQUAPKmXXuRv0uWry86lmwPJtyJilxjJeN22MoapASXQM5b+ieSzrSGKbN/lWnne7p0rk1
bpMcot6t15qNj3dwkU8TAH5xLOjC6ooMMgI8esx2XX0BnDf/bCxM2Q6ouWOe1GTP59qHRTzuxcda
tLIGp+Q3HeUaOQWWBZyWp6GjIMK7rr+ag+dCFqiJMdPch5LT72okyPHhXr84NP6haf1z11lNgx5t
Ev0/MbCDHN1DbzR7Q02Xcgr/PXDrAp49l7rF5LCi7cNBqpw4NfEw/ffZbM6s/J3Yx62HwsjRP6kA
yeYhKgRsqxHHuxgJ9OeU2tgsRPjd0F1BoeeujdbrPnRbf2/h4/1BjLUa04kcUz1Hr+0yGzPwR1/o
0ZQfLs3HmebXm+3QWLcsr8Ieoe3uIp42kM9BHewz7tZL2rL2KHVdpR78ybDJRel3y9KVWFKspU9Q
ThzWyDdqDCOup9oDAZ5nhntov9A5Mnsxr726igi4fEolyAfytxjlqMvlC0HsPZD3O2zChNix5cdw
GVVvl0tddZEV0YMuafyY1QqSoU5DkKvSS9bKH8uVxfrKARr9Uk77eqsFc//47zMtVn11snHXZRND
CCwdH8/U/FnQD7wFffgxtW284nNXIcXjGb1ntnH1LFKvacP496tRz6+WD+X9e5fXl+9YvjePoFQn
o/OnoXWxt9w52ehean4YsUkPMYUyOxT206JsiAcL8ef0Phhg6XWiv7dL4VQR8boVTCPSxJ1VRhSg
XNXg9L3psdMIfHScqDgs39o2XUXTvEv4TBFY6Ms+PEVTmZwcCf4i1TgNTRwA3vq20NYZXuErEA/2
vQyuTCiabytqmo/RYAFWev2pV0HhpZkcCBCNSAWeX7wW4GXWh+lTWE/92a1y4nyEk73XhX7U0B1b
oq1upRk374yonNTT3tLICF5c2iHLq0EPitedujdbl/V7OiTzGclL/zCRBf42m9eAFsS2mJU62+6d
m+6yghIn537DfHhr4ih9A16j7aA6abvlcmzjt+UbWk9JqizHIZOH/3z5h4ZqmBHZKxhb736PLn6z
wK2DreeGyAV13T9rY4kshbyVn5HnPY1z1L7mYdEcxxYZZQm89CfaAgAuQfjpYUHcOxpuSzL9qncr
pBsVo1lqhy8Duv2B2FLGwupSS9pXolTaW96O3bUjUxLiJa+HfjNBa6iy80R/9U3PaJIh3aXxGlwq
Nf3tZqkdjrhuqYhLpl4Stcahy6NuXwMkO5t2tksLyXuDEm+9LI9jRz1YayQmmsiLONu1tym1gAzp
IvndExEiRfuH91aRAPr21Y5G0obCol2NsQBV1dLfSDvP33pHhJ+MVbqgbl8AEopznlGq3a+1AM+D
D0e87MY3rSpp5VP9P4lwcjhpaPU5T3ztwC9r7UkCsC/TTDFWjcFpqS3Soo6fAhovyxUOMtxfbe+c
yC9FN0KRPki8CnYx1bfGqfU9d767G2ZWsJJz445yzNk1bu8epGnm17GAeZUOmv6eG+OvDiLHPzGR
Lhze/0xoWh5gkITpEL4NZo/IvmLzkfydT7UzEpWRpyQyF+xFs9mJP97XKMx50yeVdqYKoJbtRP3c
sRyfc9Kz1rVh1D8zXT8MRIC8RxjQ9vRRYURDuUCSGnC457bQSQtWAqHItZDlyJJNtE3DL4bzJGPx
eBZRzKjMIkeswQCCmDF+xceoQqnM8DdcVnjrUUMaifEWWDQ8rQpLCXjT8cFsmfBFzDVa9GIdnJgT
k/0G9giXtALGtY/I7UBSV4t2g2Dbzofvhqln3Nuq1tItelyVjWxnKTuW16rp3fUgOoSFlW514ca3
YRTzwcR7SvQwQ+TltbqqfpRRis4vxw/fM0gJN9A3dIZeXMMZVZI2pdnv8vJzcRV1sg0P7qDttVDH
+1RnSg4mVWIORUwHyK1YtWV6qip7uhJEpDGd8qoj2B4Md132XvYCEnpcGVsHkvyXATSoaMrxsYg9
JVqmOEsq19wtimA4cBuwNf6bbavsBYfpbgC4vmjy58xJtGe7kt0ZacmtVlCc5aEza7zjqX8dwU69
cwNdcobD37nLkTUK0hKbremcQksDRZJ72VnLJiJfhsJ7kAijVBapuBlhXOCyhJ1XJfqNIbJ+SxJU
R4h68eB51Y/kZalQqZ/JrL6kt7kM5q3MEuMjNyAx+okrSMhq2107hsw+sGpOO8IhQx0ZTumeyShG
AZTlRCfHkVIM7klHrM7cSsxD2lprjoi136hBkCtO5XRNWmq+YHSdvYmX4ilOJOjDgK11KGR6JKu+
uAal8Rn2kf/QG4nzvvwH6A+dd05i/gMjOPfBKEeTWBUoQkGc/TLoYa2c3mgf3aSlx9qE23oO7DOQ
ZrFhbpatbM9765x4vBDt3L+22ksNrfItpvI7FlHen9PAfDZKtz7x4+CAgZHUr2tUFetsie5mMrqi
Gh2eK/kzM3x4V2OgHZf6xwTW0VookyPJhpSQf7Z20tCEv+Hu5GCgDXVEs9MD/xbVVOfSJSkxLhAM
zb3K4jYGEJQoHNf6GFVfXQlIwe9l9piqnTRI9EuZIbN4rqJU6U/SfsDNhbbSGsqfSWQbZ6sh74Mg
xnDfDzbUzcJ5S6il90VDKtnyLKIHgpvBqXY9rrZdiOvlB4KWohtW3myG0DfF3y91GqtFjcCPKnFZ
3wDmJZC+jO6pL4LwqEldggubkleIcGFytPJbJufpMdXSHFXFCLZ5Fj8c9MQXE4nkfvasG8GZ2d5F
P/yAjEZ/K+zqT1Al3R9LMqGyGuN7zhlfEsxePifwGfcO1UhDpNaOz3T5LAoU14L07d9yXheFYf8e
NWRtMphcBLbo0RMIWwU85o0AX/qz/gMkqvxJpGCwlfMwHGSn0Mu9nx8jAy6mU2b5z86EoqwGAkVs
blFj/mDIPN0ysydqDRwNYTDe9BmikiyaQXuVFmJKe5rf0dc257jREd6rFkJZUzuzVXUXD1IaaV4W
Z0EHzaWDbXAbDeCMV0TOvLn6sKfPJq5Ceu6lnEA2YECKvqsU9WohnlvZGS951UUb7H7mvlOjKdm3
V5PF62a6KMGzzH5m2wxXWB+L43J6TzV6lZjJEpOCtzfwEyXWkGALoZGp3FkZEgxcALCwcsKmgePO
71owBGQM1uI9D1AWasVP3nO0wvZMOomBCrzX8ViXnhXfdEt1teSzPacsq0btH9ORRkEVUUjmLi3W
VK7oiytuoZ1+co4LTolfvnsitc4IA6iH1ZwwbwhajhFTkCISvFV02S61T5I10Ie1KZzz0hHwIJ7R
bKyv5Vi3t3JmWbNnOayp1qnpR4/Vl+4D+AhroplTzmKfZz5S11H31Fbq39+vmo+6hhjw5gV2+ayX
xkuheeI5HpKbLRtWX0IjtlEX4WRInT9izIKn2s2tm+/7F3yQX0GmquIKExfHj6+koi2QJJbx1DHn
f6gkYpIMaRFOPo6dZURaCUReD7auOpTCkcCVnWunJn3uhtp4bDsX7RF/1TckdWDuXdP87lKHdmWd
/1g6hWArn/WwIXuDlKdHv/aNXR9l4SlLkV0PU9rsOn8Kn0wJcH/sSSaqgKhtZTxmr9QVNCYDPJDL
JS01flQDaowNyG85yUmD7/33UqhLs24yKDumt+vmVgM07xMVi8lvs9xMEV1i2qseOKxWP9zfdF1S
783FpO0Wo04z41sLiHxcvDs1e0kZFFDoVapXqXJcnF4QHa1ZHc4S9aLAFc8ooSRDUl1KzY4faQ1f
aqP0/3aKoHiSrS6Py1HMLIfk3JDgVhKW8KRV8RtvrPZO+o089j65eJWFryjoSJx00/6bbhc2kVnU
L23ZiGs7p2eTKrRc9ZJMssYW+ZE2cP0SUEsdZQ0dUpAsL1FOXyv6BA7EqSiDtZ5M+/s1GWEIY4iq
WpUWsT5xhxxdAvMwt3UObwdIiXH02WRN3FdIOcp0oxWa+SJLV7sGhGh5QEWXA+D9IdE4CjrZl605
arDFwXA5P7rF6G8zD6fjPMJRIHQp3UbYwqKuhTXWeZ6D4ormXuIQKGtEkfvFYHDvRBEUfqUilA6f
aq93MD72mzBnis8KSufAIQq0SRv7EKaiXi9LSFDQZUjDqDw1akXRe8H6G+c3JJ70ev0KTVNsd3vX
bPz10qwfHYZqA0nUh95zxienNX4X4bTq7Mb6YGLr7mMU3Nt7J4SdI6xC9+Q3c45iAU0xGUDmfpG8
R9nrxC29hshivVcmaSG57emH5bJhEgPGT3V2ZGS/16G1qUV3Kq0xOuqU6RfJojgiQt2UNftB1BJE
ZUYsFS43OEpazSywZ9R5elz6X96EegVa6Gm50lU3zIVvvPZxqQJTNI9L+bM8ALU99mVZX5crguPa
48ypCAx92rJ7UirFulHQqBXiscj8kUz4ujpUja4d6tp4MYUaeCr53pA3fLpc/yPxmwyhQAWgSs1m
qliD+Mx8+NmGsnZkMoHvTF0uD8izTOIAAcaZE4HBnmTOt3yU0ma6xOR/X+8fs8Hj/2zb+f2Ly3d0
DPQdZiPX5SpIOFxMHYkK0cxMVsgca90YErsxcCiqmU12GyR2J39kTCGrvzffcgcW2JyYx845Coz/
dC/IwsVIQnBHIjC5WVnurcLWDW4p2SJnpwQ+iUD3trwU9E23YzzFn159x/IFU8sFCqe52C2vLQ+o
I55MjLNQbssU+KdsvX0GDG+sJBNM4GTrGW+mQZRa5l/JBMtP3H5HDeMURzaX+JCetJmBAc8boHGM
csDd3nKBFWUZoPWTeVl63UphJqe4PlnwhHEMVj8tTwK3VRYS1FfpOqpj/9iPYfeRs390FXkJUe7e
FuF/lg8nv2Z4wEepf/VqizLSMNoNTMUXpwc4TM2LJBA6TQFtBuU1eOZj5tvzvrJrJPO0saFVqoe4
7/4+a4CmHQDyY5z0d7UvB+Ti7MSLWdojsuM4W8N71GTV3iVd5KEqhvFyn54qs/zyTFbZTQRMqSwK
wvtLUUrI7Px/jJ3ZbuRIlm1/pRDPl9U0GseLzn5wp8+jhpAU8UJIEUrO88yvv4uMrMrK6kbjApkE
jU4NIaeTZufsvTaLtU2jl9p1/q2g4nr3bCERGY13V4tu02hOeF2OLxtFESErUGawhfAAgoS0IFQR
OhT3tZcgzpUDjUr1Q8mHbkd4OjLDaEi+LXvEVaS/9n4d07jzUqhZqVlVPxghVe6ayd4W51b4hhX5
UEpR7WnxqGgdu50yZu23KXS8WQo9njOt6i7Ssls31mvVNeIS5YI3fZcZDovlht5FaGBgd7OmSx7C
Aglnbx1T4dnHvjXkpZ03yx4mnvRiFrtfgyHSL+CBCCIKkbhpi3s21AuHMA5clks1rxrj71bV5xfD
zpsdbO5uQxog7ZlJGC6Fv4J+vVRfRtOxVl7eGKdosJVzWlSC0gIhEmPSvkxRLw8yrLlDzEWlIDOo
70hU9jmFfg9V4r4z6W4FdeDhIvioOptCPhYa/DS+c9DDGzfm4tVA8O7QPfll0zcT82GaEv+xr9ot
cXji1DNVK7fayFOhVt9ZCRAV4rBAiqEHrERjIR6eNzoL6NMyBGbKVTZYMC/mfu2Qxd/9SI+3jlOi
Wtewh4KdJbR4/uYq3cJT27X9oaPD8+ch6RDKuCyE1dLEYDdP+5CZy0MfUhFcJn7LsT62yUgFXIEY
h7wxDEOtn8tDGhbRtUuITKVypAL2M/WjZ2CWH0jTXv1q0C1jblxUalXeqiwIjL1w5HQ2LD+imEtP
w0p45qRjXx/1POmvBqTsalN7Tbz2DdSHZdPfYYAlF4TOd3tM5EXv9PW/THDpMkbb6V4NJK0FoQND
Ze5BLQXeZS+z5YhNAtWNNm9GkqtdQ3Vm7Vcxq3/S0mcR44XWEx5a7attze5Ew3kyMlV+nYo/Rvnc
UtLVbjib+U86V5AXLMu/Cn/KABMxZJZyS0dhParzEi7NjRNuAO9J5qV/jDOEhZk3AyPLyN6hS6nW
cdVrGy+ZsJB02hyApobGViQKRgozF0z0Ujxpemv+MbaZt2yNwujWoo3tu52y4EsVr3UHapr35Ri8
z/6gUkohFmw+lvsDc3rgkWqUo1nnkcmf9FGfSizNuurvY8X5Y6/vlU+bBsWeblDtUhJ0vgU0o0VG
gAETh+7mR8Wp6PX8fUwtm+dlOD2F9gQfZmy7rYJUljpEp94QvCIVKDXUqzq858Qx73Eao8ZE602I
khkZhAaVqLLbaIt8EL5NV5CGhLzk5MybZbhsprCGjj95d6C2/dlpvA6uNHukZkJuKuRw8jLsqhwO
1KE/K56FqGRhZyiEYMQ1QdpqiaY/92oyUf65aWKpXELAaOeGbhNhktAiZ/xdVgyA55EzA/wW7q87
rxnk54la268JF9YgnrEqNrFlytWQn7sfZ0Eh83uxRkFmHhcJTSmYEAhWczrBfg81+XTL4bjLWK2x
ynDa8X0sWZcoVi4eCq6vdW7bmAiNQX1YXjBnUp5eNtbhz2ODOd1122+pVBLkhsBIW+eDVd0kZLpV
GAnviAKiXsc5kYrky8nXwKPDHKf9Mw+j5m6mpNnOhyvSkHH54AhHWL2VPE1fIfAeNBABH41BwWiU
tn9nDmUh98ksF/VP/FHXqId4hAYRCqgBLow9w0VsVre7Mm/tY2XOt3l7LlCS/vqkyJK7qTna73rj
E6mLK8ykWWmnRCMF/UBz29BpPccEhw8lS0BfxwUuy/gurLkRJDMFDA8z+xoH7M88fg6aRvukwYjG
Mw0q1MGFuTEbitCQc4pzyRJtQ8JX/5Xu5uwhdLTPqfsGPMX/qQkb20pRv3kpq+6ETiY2p3h6kIQW
bwKd5exAd2XHp8g5e5Op7RtIjEe6s8MROIuyJ0x0QKRslrvII+iBpZhN82NIHqyO1V1Qj/PTTDzQ
vQbwGdTqt0pqdLXj5tOJyM4EkROsdEDx6Om0zzQpX4gDsL+poUdFjE7wc2g3mpt5TnCneoZKgsnr
2YKgd8Rwre2t7pLlindSIiSB41jo52WPabg8+4QG7Za9P4+Ffz3mx4Z5pJhJDu6QHToqWHsjMofr
OFjE2Uwi/RrQ4UYM4MU/gK/TKBmgQE7AZfx4EB8seoeVpgz5rZTmLcKP56Ip624yoiEuLdwsfGic
I/Vyfw9exCZDGkj8GDjBrcRwPBo44u26GY6UugAMW8xTe8QtXP8qbiGcRk3h+I9qyaULnSH91fdj
1dMrofLw5W//8V//+WP4v/5nfs+TkVXm37I2vVOja+rfvhjyy9+KX4cPPxkacCSxCduWbugaQSi6
zus/3h9D6M+/fRH/xwCQXJkdPizdasACKMnwAMGT6AJixr9LU784lOZ/1zTygVqt/mHaBG04hl88
Gz2LE7sgfCoo+8ZNu4xhaGXPXRVAIjLS+gdNAbcdysQNWr+4mDSgCbNqqXIkqnXLlWmGcTf1e11i
3azzkgesjhmKilS/lvMCD2JP857nGjRV3/tElngfwiiiNezXE8IzMNs2/vlfFvII+R5a7X8MAdTL
04BE59erhlVj3lwcy2new6GfFVqLTKsLQfajtFstf9f/+Msftl7+0D+IP0EtTqnir8P/es5T/vvP
+Wv+ec6/nXIJCUyr89+b//Ws3Wd+fU8/638/6S/fmZ/+x2/nvjfvfxkQdhs240P7WY2Pn3WbNP+4
QOYz/39f/Nvn8l2ex+Lzty94k7Nm/m5+mGdf/nhpvqCEbv/LBTh//z9enP8Bv305hx/j+387/xOY
4W9fNOPvQgpDn8t8uikcwaXYf86vOH+XtqVqKhnOKJl5lVcyyPHBb1+k/DscGlWowkTGLA1hfvlb
nbfzS8L5O9k8qnR0FnW2hTf4yz/+3X98MH69Yf/zB0XiBfzLR8XidxPCktQY+GmqYfL9/vJRsfU4
jjwENujeppqsGZbMY6A+TQUaYTpPKzP+jPOmOSqOaKimOhcNLRw58Ie6NAhk9OaesmOkT+G86ezu
0ODHoqptF0RoOfFrBJtq1PHfDAMhBaY/sJ7ApCLBVKjVILeJnxhHW/CUaAzwUmNyQ7rXrdLC6M+9
YX+os6wOIdlZrzsI02rxqXHSs4mbk2z7+IUpfravZDod37wupkypJVcEjeBsUnCAQ6MSnlWKZ6Or
xKUy22851cjnSCPbIfU8f9dJb5M3sdhjdS9dtO42pFdB4zLLzlqMWd20xLGu8ZEWwZx7xCT+VOti
T3FDO5qjM24LEvfWhUNPy+hDe9O2U/cwOV5zwLoO/q8yjbWGVWirOF73QLO5f1ANkk5DykA7dQJ+
FuujcBUmHasm0vK3iYoEpnBz+u7ryc3KtPQaUaTdmd0cj02uoWt4ZCy2ldkc4rQzXemDuysV/yVz
OpXoulSsSwsqkoH+BL20nWy7yjThM/Xa2qjsPdIH44pynWwG6sIfTapuhMi/j1FavulduFZR9Lhj
AQkjA615GMgljnvvJ9yE+e7SAdgg/DMchPcjH0zstqYg9GVUxFHmUXlL9Hkar5cPMS1ZLPn2NrO8
fYaCG/pHXNCRiZTZ4MlyTEa7sUzxGTh+Rg95mlZp4vfu1CakjAlr2ItYvmegAqhXKZ+GRwenL5Zc
E+ex0fNblIftRkETT3HMQ1WU2hV2z4FWdFR95mGBsjkhWU4nXRfBUsvqCenlhthWcuwM8pUE6ivi
ULp304cjSIINQjEyVoHQI8hI95HdNocxjF8hpBUblT7hJqeE8ViragRujgfgjer2+Mpcrs1QLw4G
KinBpyCtZ9Kh1Vwceg7rQddCt9F9yy0qEteiWBrn2KJ0TTZ3uI86jzJDpYP3lu2GcNBp1fZ1ss09
Jj3aYO+CpNVcvbUdt9ALlKyj/0yrvz/A/tjTfmuwgnq0oLW03eo0avZtN2avimZuKju1vvuPsV8E
rkKS233i/1xkqBXG1nSDvi+/1Rph79aQkDoVWOLupcUn+MDSZSYI2ssI1G3vO0/58A6Nr8EaI3Mw
HNdOHXQAVr7mVmRaS81+bEK93udC90AqKG6Rqo9tGQePNk/bzi4ClvU58RNYua4iaCMuFHFtff2n
KeuQtqPs3Yhg4itFmvoQE521R6BR3uNE2Tld/97NwksNfcA9jz+1mWzQ5c6zLodqF+bItmNffegs
cr6iGQ+UZVW6VUYxbMJaPwkvtfYU8WvkiGykpdWnrCnmVM+p2/jh0OB2eoEuj2Dun177KsaIWcYj
IpYe2VeXRaxT2HgtGxUj6boeWuKnZsI5dhLqpxQsaFhoCKonv76FQYXpCXa/pBccxCEC6MY5F0lP
trGW+81J0ENdjkH7u+cScII5MwKZGGYrdXQMHPkMK4NlQZ4ShlxFltgPip4hu6Eqs/jAVXqNLLxU
lgYOWFGZKnu7LPRr7VPNg/bztYVsteqHXGC/NrL4JOv0uV2GqNFYU1MKaHFx0iCxf7YDq9YVvI1g
azmVmBDj9SdZYJSwmzq5LHtiHi57tdKsI7s558ASuNlaIwGbUe2FEBrRmWpdkp0dtSvL1RAnAK5m
lXc+UlcGdbCWrRnt0Fp7J9xB3qkep6eo0JGT+aJfh12anqUoTHcYE7JcZIVviSr/geJggZy7Q3FQ
4pgyo5fcGJxnQE8wRQbV/KgBLqHS/Gr5stqHM1uooPIFMJFMSlUgN5haA6hAma/NopFn1erzNVIH
4tpMo7tWbdddfR/48DT5L8tIt3LK5Cz4V8vFQSTEuNcpTbCEpJZphc2wtedWQzIRFJN3fCkQn+rJ
IY/wVEmLqLW5QCL4vvWYBnfMh8Fdjs5r35AVmwwZKUjNHKyXGw+dmofuYMpuqyL4eVg2fSeqVdIM
I21J6pI1jM1dGljKPa0y3tUWrdtCal6OsQinKjDAFRDSb1ZTN6bHXrXGpwrSyADF7XEZEUdLMsak
FTtdQw1ZEA7eHFiyHFPbkSa9nCtilurBMgoT7wvfkpAAe9vMdRlSRJhR9qEkY9be1ElfPDpcqGSV
9SMoq8jcs1r5vSmrPz4BcTa0hz6In+3ECnDv5LLf2hFtFs5NNrbpZWvI6N4mLmUnV147WleFctph
bPPHka7cHz9Qn3Lq751C6TWbKXV2ImhSq5IqnMi2XRBbpObFEyErFb1pbCFQDiP5GmaUaOJBH9+p
A4kKb7ZlO/dlkwNLvAf5Xe0U77Yc0QpIuRNaF6Tc53Lo2l1TFO+wzAcmIT3lhtI0g/qOvMdhsiCt
aygabT8F+o82bayro2GlX9mspmVnB27GJQkDRNC0MmPeDz3sd8uwJQ9uFdZOeF6GCQ52B9yuL23n
bKXcZMcoSVyKt9NuGUItkEerrftVkBL6t261c2jqyqPOwxLPnzkcvdx4poM03JJOiV8cjdrKRJVx
GVVjuzKwBD9Dmu6+RkTCzudQVFbgp46Pah894uc3PsI8JQjPypUHmLnpMaxDf2tIK/4Gx3PTRoP+
oSfwXzTccTehFdOZ23vrLl+KTMj0x48O/ocbdU55Vgw8soWP+EJRILQNyR3ioOYGsTI8q+DeVrml
9pjujTcsUsGnCVh4wPo4F5KwTYXRwPq37g8IKB/RrNbPje05hxxp7yYop+5dJEdfnbrveV+Qn1w1
JuqhqT+H3BRQig2uPru8hA2lhIa26VaFM7wBclBXtu3rl6AUzdfCGd0COaPe5PATyyE953pvwVGY
d5dNmsfZuSJf4RgQmYMnWKPUSUDo2hAGzLZlPAnIp80wgJb01P6WQ5A1Eaf4n7CpGsQsOXm+Xuq/
zVGCDel6D0gMhscpM9FsGMpr1Q3JIXVi3Q0GFXSOUfP3tQb8MraavFjB73bK81p1lLvHNfhEu5b0
NEfpthFr6yc5MPcAfg2MbyLxwB+ST6stuNvFUzFToDvCnnuuUbC8JcBKlNVsqrDo7mWX0LEeZLRf
jsnU0HeREuDiVfUf0k+mGzDU9iufajREaIBMzQvPPlVHBIMMW5GMm0zWzo5QSvlKbv0PFTjW//RF
Fg0zng9vVlR430xfPFuZqvzQC8DtrZP8ro76JkAmjhme1X8XtOBhmACUWOkpGBJ+QzgHYAWNKKMM
dqo1yDNyPgj9SWdd8MydOtwrL03g2LvGUmAElp3xgsX8KPQ2/YixW6zD2jCvzhj3F7NJzPXyAvyc
DXf86pUwbKOxJM6zkn9q75dfI0d05wgoza9hDq/u6vUgceYXnV7ODozovIzCPu4f4wa9W9zHCxmS
AB1BePivrekRbrYqWjL3tDA+0QiszxaGrV+bX+f8y1hkw9F00BnO5ylJ8zUajXGjCmRTzUizOVbp
pCuA5oGakLhLCLN5W/aSNP6ZliRbVGFg3op5I8ibXhEaLua3D5jlLLh1NKIi+9J/UcfWPxp+mW0W
yJAdZPt+QOraIXU9QrRON8nc6ojreI+usKH4QTnKsBDZT1WSbXG6lO+I9NoqeVearNo2hnRQ91j5
SxwPh+VlVoKJG2sTGnZ0qg9ZRGu8mr+uGlOsgwSv3S29mS7CMe6l4r1Esy7DSEYNnZ1T0A6hMRB/
1UCDPBXSP9sSbM6AO2cfF6H9NNCfXzXg134IX7noIs1fazLftgrGw6lHIMvnmNWBKcYdLcrGrVsQ
mqaYs4x6O4Cao/fboAd2uQyjPgvvy57a5Y/QgOzjMlo2VaWS8RiH3/88BCJoZ1Y9ZWNRFjwohfFi
ajzyqzlrqpw73gTjmZu8p5y5vKrygF5rZWAdWSzfNa/LqTgVZAsnCKISWcXxupZQyNB4CQphNFsz
OAO3EhT6mJOOrCpNsG9AkjmrVkVioStdTaJQm0ODhb1g8jSoFVEdMWdi/oAEIFeyJ/zg11gRCsl6
glixHinPisAs7jgLDFXElzEkSGRhHi0bgfpqEytj7dYZ0QpJ5tHSswGdt8UQXTo8R5cswRXU0G9f
Dv15fNlTWGj2PpRnJypXmqoUV6nnlIPpi0usIvr3kECzmzlfuR1lSJJ78vpbz6+0VXmenJzOn07L
HvTb6TRXXVfOEEr3315YTlk2BvaElR5ZGB4HG1NqGAPLKoLppZobqvrcQl32zHlvGQI5qfe4Tn+d
sZxfQQVZofMenvxaVlA0QrHP5qGWG+mJtRRwM90jZmEY6QC3Vnyr7XJ4UsP8Tq2U5pLmF3t0k8mr
mmOIEHVlXgARp68dWfFIlp1nRQTjQ6j71+UsWddoScd5YoOKCZPza1zS7Am8UHvGZcv1WlnxgzUC
1Qmz3rsIFkZrFFEqsrIs2ND7yt4Gp7VWyCq9c2UIEhqDfT8fJpnKPA0SR/8yNFuvdofQMw+WbmVv
JWmm3CBjlyyKZjelnf5cN9/rqEtfQhX/HvhJVOmMRBxoN7Pwn5dRR2/1gtUuQe8onFUwEj/JCog1
VtIJkGcTSvJlnVB3pBP73vTa0IF3aVHb14gopaqMcwQgTLZWVuBFt4p7fDSj4A3WP3cze+zaVro0
55IPNCNTkZgfuH9y12A9esGVTtHaVHpQHEztS9GtlT6S7tREFDu80qL8n9ubSOu5kOeNPmO6pUQS
E3u0wJdhUExYHLpcbhoIcfoeh5p3VBN/PRlTdE9TxXhEnAREQZnqA5hy8zHz++466dpxGRUhLeHO
jyxW1XFMuAdAZqzB71ZnANe0Wgy0/zwetMm0qTNghCQ1GviYaMP7ERPVsftsFaAytl28S10WTFTK
6ZlOHEaHUZLyhVC8leR1ppP2Wo25es96LsJSqPuUjvNrnGnWgbCV0i0ShNZ132hrkSNwaAlZYOEX
TttqdrTkdUUGmR1SrZs7oQtIenlh2VuOjZV17IsiPQrL/Cyx5h95j8RjpxPI1wRkbWujGp2RBT4s
/67lX2iwpoDTUD8t//o/jy97qZ3wzqdBcu5VMewH2LtrTC7xPuN5RUiEDJ60zCM3LAUplA7j49gQ
xJOaw0nvjOFx2RSYCja9R7iQX0K701t6Ww7gA8KjCsvcFCUZMG2tBtdlk2gVkZdBr2xTLvfLslEg
LeDnHoizFlF1SRyjXfulPtC1MVVr1Xmbkbr6rSRV9mZB27m1eYsPI2m61bScQXYaSRsAYDc6a5aL
cYmDsbjEhdNcGuLiL/ZUGsBQ5l3NNw5I+P3jcmYhNO7l4GB8i8KCFQOzL9F9/dosQzWNeoCuXvbe
0/Pd/tspy8l1S5aW3vMk0GdvWqijiNJYAy2jIbWIiVl227krOekjTz5Oo4TQ7yIIHWuKWkieLBh+
NA6m18AsYJVr/aOm9eKRpjKFl3B69TzuYlOPlmkZajT73FaMjavHzlsj2/TZGmgOhh1Kt2WYB0p3
sUP/LZwtShhP0+em91ZT20ZAQeReTy3lBs7EX6elrR7UTPjPEFARcfmwXewOS8E4QDTvmGOMq7ai
3NCNH9z/pnPT/zAcfuKAEPJQVIO61jwveunIK99X9Fj4gFfxy1inylZtY3XT1wrokLBSthrtDKMh
W7mdZLFFkjKSdwr1NWaeODhvlvVmDwGBukWbbNLM/Mbfq9xaIwF7rHnpNJsEEMoUFnBrz3lFXsAC
fo7brmpza4TUdpVytN3KjObis5/fU4v0FlyrsMrr3jvEWs/SeublcldsRkW6jTrTO50Czn3GEiZO
UAt5/JLKmJuXCLxfrV9KTBpTr5o7GWkvKQqlVWrhytAk+dMgGQhvTMBaDwohqaPCD54MciT18Q3X
MfkYqrcmueF7ikEtbnFdY+Pel11GHSsAz5XlcleY1Am0Dh8PSP1sJT3Mt32A27ROwGENMTQr3r4d
LSN7G5vJ1zAqkoPF4kOgk6LLLr8VmpG+CSOfVhA8p0vvfGSTDL4axWeJbOltCGsi32NcN1bN+hpG
fn1sdBv8R6MLDPeptS7SdDil1P2i+LWRzH8rQo12lR+7PahIgGDXOGutKxPR32t94inUlt1mCljC
1r3ki9pXU+iA/MfwkFADNdq6uQb5z9DWvGvgNM26q9VuSwEVKQqIjTsoT3U7lXHN2t5zLbPHDleV
N3Rj0WPk6DgGTe2lF9ocdFu5VqF0V0faybGhFIltmt5/N1KVHdGctEiKw4Z4+4T+n8/cBaqeKMvy
XOT6k1Fo0y4NWV+GiRVvNIgcvGfFk1I3L46hh/fKkMrWKS1uTxAq8ExHeyq5iGpj75LFE1XYwTxP
KFVJH8UVAIoWP3dkPIB9nTXpSJ/4SCap81omFL+QsJ8ruyQGTXE++rCHGJurFMe88RgTH4hkcoB7
Oca/F+WQnMlsoRSl5es2ssq1l4J3ga1+VR092th9TFrXZNJkLujZeJ+y17DLkilM2CLYa6uFETOx
sstrnqAWgX9pzbd2SPDBS3HokaemErOGrspTPnWk2tL1R+XxTbfMn6ksimOOYNMDOkGOSwvtnkpQ
ivRtizCUDPbyGQHWBEFRBZJNXEA6WxIm1YrWSdW8xBEZPmQy4rRRiJCuLWg/zDYOPB5WQePIm5J/
lkNt7y09f6GKuOoLwil6HlSsxyukfo71LW0aCGHI/d0p9wbXzMvkyloF04UsArEjgZYeC8LaSdxq
ci9unXoMTeAsjZh6tyLPDP0edJE+wLmcoPKZOkmA9Zhle7MJNiwjkcQkpnfybZ9CHqyPmltBF0e3
JvOBh6d5vXKKMMey1X94PY1hJ5pOtBl8OkJetQ4jdV87U3PGZK2BJTG/+QRCr2H5VmuR9TvR1mIz
BGa8kqmVr+tewbnVEy9vM++h6Huh+rKPs4iZok9wqxkGd0KfyAczTiGRt73mpIcw8/ixol1lSVIe
KCrQ8/H7fRfwF3PK+IFen7LNmIWRquBvsQaRBKSXR+GRJd5H5UfdMSmsSJ5/zgl4oBoeX2NCq4AR
AO0Es+3C8Yn3IFmGqxppdz11Vtxl8jOddIqnO1nPQNk6fBBTHqxlRgNNj7MDs8Oj9JryYhulejdS
w7gNZGiPtMUMaMj4RHXqDY1ysKL8Eg31N2WC4oQ9wwFBt3ZC27qnRu5molB2LRK90DSVIxPNx2Y4
qEW0T9sm31bVxGxKJ4RnMH9PVLW7qSpTKktXq4NNG66r4FlpJh+2EJ4eeo1d529r2BWroQd9GuCr
WU8+/iRoVyEf95qk3klu6Y9JCBYk47Rm92hEZL43qdUe8GIUu7xOEK9o+tNQx8NtcvQZWOvYh9xJ
3dIk3NNrBTAm6T/o1tck8BGsBKA6A+oWNAlJniIcHC+c/62Bh2cSO0IyzPQeDAqTVFmOT4ReAtoT
hMCh8tn14aozZPcgvR6MANOLIkpenZA8EQUrvVt2/YEo++4S0QTdsqDxbi05PmEvkfCV8mnQn0vw
Lvh0hOo2nS9eQYbvp3hfkx68wlMdu3bSi/3MrO/9AMv0ZAq3F+W4NrNCPcZI6TatPW1bRfO+MS0i
mqj8OUYIH8wxfNCqSjn1jUXjdKz2qtk+5NMsLk/S6aCMvjshpmMarKYHiQqRv+pNhXG4s9vAcW0l
Q/tel97Fa5xtlFXfk2l+YrS1c9SLQuyKupzW/baNM/PWI7DTDBr2RcLUNAy9dZkKbdeqLRmegxm7
wlAfzKFKDq1j5hvgOFn6IXjuEoXAnTkqmW82xreJgkYKHmrV4N/Yzc8cP4GUFRfpnkAVcPGZsNbW
BDWYKwOnCrdYsvYccPHaZ98TWFCBi1v7FRat2vO/OV5duVjE9iQYhgekWB9EzpkrO++/IlP21+H4
O8CKYisdYGh+AtOg0008nZ2LPSk9GXYCMLJxNqWH7wdxOaBGmFPbbhjG+6hL1R0ykT3rdDaqWnmh
qWL7hH8N6ELXueGfQ0XEv0cgXhpLb0+YVky3Tsj5MEGep1AqV5qWvYFW8F+bVn5UiffoBJ/1ZNj4
xYenujCPJCLZ90whEknzCnWH8Vx7GRUtXhM92MdWfuiVSHsm4idY1dAjaTD20AMiP3yRCktVBSoU
1keGXhsLbvfmpuSxzoWQ3RIvTO+jRXTQWMfaLu+t7rmLoEKM5TGAhVwGmKyzKRcuAYskHgTxS1UA
DQzHF4fm+akO1OjFoHZG+y1SCXGojB1ySiYfcVtcTWWtJfaw9SmT0aJtxbWIfckddkoK0pAl2Qbz
wT7J54+1E+7zeSi8SFyNQh7UTg1PLXdLRTcesCm126ChRxznICkdBTRtMJTnNM82HhZTlOqKcQn9
YeRxTpnOt7vhuOx5FnshjXii0SUWSLSg+9wKjqnMtUMCudhJwicbxOqxtGAujyl9Hq2NHuymSNcj
PDeS+uyVGtcGTxrjJZpSJGNErBr+IdFR9JGCl+RPNBK1fV/n9q7o5Aut9/BU2gV2ID/H9ssVe8vt
5vfKjqcNbDs6fFpxMonYdem0MinwQ/9c5p1yUv222Q5i+jHCoynsN70tgfyTjSyJSqDZqCAW1bk1
YhwhrWTeGLXSniLSZ0FAFfXewdrtRYp5G8+a1KZN7ye86YQ3HTPfcY7Yjts1GCzI4p41XmwCw1HR
xzdmCdT+pdLflir5stdQOOUiwzzikdBqmrW86UUSPBXldC1bnt5VAXKxtrzmlssPxIzOLR7DyYVq
QeudlBEqcuPZT27hXErIKV3ReIHfVQ0HDUbjA0dqyE/kKu4teyQ02cyfqMi+6npHHItjHqsWjo7T
qSNVmULfZamdkwBP1Lbjexp2Ykdx7YEpDNO1djsakb/FZ/jp1wocxR6zhgXXaPrMqXnSa62ttaYI
sroTLdx6Y70jvOt7XRu7OMTyyqdq2Cft2Uj9aG+o4Aal4dGhrrj7a83KTMuSMAE4B2P+QE8e/vdb
YZEAMZQYYgtAoqTBrkijS6nF8swfioe2ctJTJPxrhEVtUojhDjUszPBXXGUIsUt6H1FstDtbsdJ1
GXn1Bsig6lqt2fA0/BGFaQq/kuZ1F1QQ7pTmh4RQtoYKf4l96ymf6zZewcRUDFQd/ckm3Qr4epPg
0vdG7T6GWPF0xTn4WvUCegw0XJUXZFZM6nYY4Ax6+luqtv4+tAhkmOABtQHYDdFcZCjPeQDjvbR7
gu/j/FKm7ZNMVes6xcrLGNaYQAJhbwwzOchKJidSfB+7ijuL51Czzsd+LYaZsEozmltqmF7TTtmH
xNu5ha8Yaz8oqntM1A0mjm852OhN1Mlnw6hSQJTmrmut4UBXFCrnmPFEsfZ+VtB6swawm71xxhEJ
0NzLnV3PwtFNy+bUGwbrGQ0GR9pbn4PWezcxpOgBOrcz8mENnX+69SAu9DnlyOMmpBMu6eIG+TrG
anqnsXlHw2Me6pzJyaoPoAYXOZVLK6XNYEJkx0Qt96Zq11jyeEDlnjVsVfPQp/2ro7RPajJGLvHU
/nrwAZTkcWvtjQHUBj7wR24iP1nAnbl+5cnsmR9bIkTmY0QfDjhII9fFo9M+8gsQp+cU3Qp4Keuq
/8femTU1zmRp+BepQ1JKSunWK7axscFAFTeKWrXvu379PKJmugvjgPnmeqKjKz6KgrSWzDx5znue
N8v3HH0FeWqRsIzD0Caa2KM/W1mJn93HcqzAlynmsh7inWqvM9ccHifq8DIW5i+p20h0I44NJj7V
9Cq4gLMs7QgX5Ic2pDgQslxj5huLgzttrWS+bzwvIm1fBhRv7JVMOv4DtBInISkfpK4/9cBtyEoa
P7DcVDZOXdHFhZAhyjFSN1X1fiqRrW1Hu9XQjpNGqp4jTdGW+L2gSR/qFM8Pb6tnLehlkDgZLx6w
IHVVNSoySQ0saBx1N+EwZYJEI1dqrJD38tFMRRaxoeM2yZwKbT3LBPFtX4+HAYfTA2uzQvkMpUXo
OzFMgQLYYpR1m6LzpsDGXtlO1Z9NOeBlUjY/mqKG9fpL1Xvlzsrsx6A9YJmKsbkBJqLQIRcJAxgG
ZLi127Ql9F7Ou32WfsVLuCZS722SBxEFIL38MkiKMaQxy1sNx7i9DEFgCjt81mqz2MHsutU5w82s
EuS+D0vaz9N2o6j0U0SaFxzIkDooXfCMrF0YqARRdJdi7pRI/aWoU5UEA0o2O5cHXemGrTuU6kqx
MnEewsk4IR2goAByBrIBe7A5qTiU3uskNJem1z+afSTnHSS5scq7U1yZKnhgT/2hi3EJpFmcocsu
6GGe6x4ghTwdWArFoD3wnMiY+FGMJ0G7VoMcJz9JuOEHSrRqo6jcRF6Po3HiiY0mjTsdu8Jby0X8
IkGB9GHwMDowb7rRzddBSxqbpnFjA82Z1HPvNrNeyb8EBmY0PrWOrKB7sqlIqnDqL1N2N+EDtOi3
eS+dZRt4T60clpaIxa4Kpi6nviA1VnezWi8bzLSqRdlxQmLpUaPOXHOew4fRKzn6x4qWbdPpj9o/
F9iBmnghlKmKoV8aPJB2lRhrWLLeuAMYNVuBzFRZbb5FLZbERLjG//wnuc2AIDaa2WoPXF8Du9JR
7FFpuCBbU1oGZUj1Z9gO4X4UNBEZtPYU5hq6Wb8SshvO4ELLtWoiMlN80CK5Ntz4GhGlO7h3bLEj
lKemW2dGu6iGgg7lf/8Bra+EP4RTZmVgINNYaxbubGniCLHRgsIm3kvb05TA+2qlbX/MtbhZV2VE
6i8BR+kWHUWMuH7wig6qd4lbKNnhYj4Osn+qQe/0tHi8AIZylpUFrykLiqe8gUKBt8Uh41BjUq7b
GByOSo2gyE5xLdYbmFplBR9ulC3JGousJJnNW44XpDNB3IXStWevfTrDPIlaXIhKNwfuYOvY3ZiE
SsRMCvr2zqpZ4pxsY2QcKKTV9id083Tdd4k+cyQlWXdkgZ9ah/A0+ekM6o0sTXlyMCe69Xnk4Hog
H5aafRxskbDX0OiOmUB3w1GTG1DgOGFPnfGsNNY8ogJEu7YxseNtB/9AmnJpWEf9j5Z43iSQgLUu
sY6vf2RJe0YMitLBdLC8H+4rX6nmLY7BFpKGjZNY9EBThguifSLxkVGLHeIlghvOmvPKR42q4k6i
kjJEDY/RQoqUpMBSzkXzsKtIExhkzAk6OjoevDk8v0e6prtT2mIl63KgWge0gJMTKu7ok31AiMnl
QsgYb8jyI1OglBCQAF1owL22cEhe3FQtD0aOCmx6nr4Q3TJUcRoTdHZiJ2A8JhpVsSr3v4EjpNiT
1nf+kOq7QFN1pIDmS5ZNki9DxOQ8cpJa9c5zlA4Zzvcw1AeOWQ79Ajktyx1FmdQjXW9n8reInEPr
lj65Gt+gkRhAms1Ri2bmcenXxa4dyh4bBY2tu8IMkOx4SFU2/J7KWq7pI1Ye1FH7RpupfZtpg/Iw
kiRYol4Vy0DYKsEY7EAzdRWQdf1L6+o2nMJf/hjOk7z/ElmR2NEIksy7vnoJkCYsCpeFNuKYa0zG
diXpTAd8F7N3QCZmPel2IW7SPiEzlmsR5JwBA7qqBkubeC/AtWliNVxzDpH1hOw/fa4L8aNqk4Wh
FrgkD+ltLkV+X+5DdZqsesqJMEfJ1zWiXMYvGhzFWRnXLrlemsR7QSjij/xLyAo0ZmgWXYiG8Ssw
AWZ5oXab63r0qMQGG6y96Csapnu95TziNRgO6Mgq6sHk1MFBHd0M+4OqmtHSSnJax5pGzvFXbfZq
w2pqFMV36tpUPCvlRz7SP8Ixbab1J9fj/EJC/ys18OZGT7qdo0c+xVt7ZY15vRtFRp91zqKSVljX
pZP3bacU5GxYIkuau5TUOgN1pLek7JZk9LEkS+iCEHlxSDEMPGg0Ga2yXUvqaqaWXm2RXbS++AJb
83T0tEMkqP/g94pnjYvkxtfT4Y61gIK1aW4cLFbNXtaH3krqA0WnGpxlua84DG69QJ9I6A39Hxot
pC7ByYA3ORuzOic2/ekUzbCXybBwmhAvOLtsF0bMfqL1ytdASDkP7FxAsKZ7DkmjHs+E6QEFb556
ts+qH5t51Wggirs52tvvQU7VrM+NWTkI/TZmDTtYWlKuGnT9s0liz0nDVb8FUc4j1EsVCdn40rLC
/fmq7Pgwav5QwDEDk69AOqcK3On+bozkMnoe9GA46NZoHMbCNQ5y0nz2DUcErFG6RczEn3U2yurE
DHH+bchwdyVzFHDMlp65E+xJwrmkc2bkDckJWHW1bGk0vQsGp9mownjWMrrOZdXntymLjR5n6hok
MtCfKFolFGnR+/khewHcSL/6rSZ5u/YFPdhRWTcb5Hesy6XWLFHkdEtDbFK69B5yIyqXHAE8tq18
F44sJlH1GKOnBKNq1E+2R7fkYBZfTNy8tuXAJysqSr7kxmjYyyHCNlWRnhQ9Flt6arAWB5EXt8ZA
VblHZ1NgVSDhu/0iKDWqRFvbXjTiwBDEoPqDl0iJigfBiij9cg3Avt22UvZ7Yqt0ybHcfsxtms1G
M8x/w39Ab8gvoRTvQOxY1IH1W5ZF+dTUir1QYYFFtZfM4QYA0zHgU2eJfqpVUa8J0xpKQf2h0pRv
g9kkL7GmkwNGLmbUSGJY+r75ghDSS6PhUBR9DjElbPZZGK5EqRpr3+UAYFbheMhQDyzwfzGeFaAE
NWEqHb0hRatG7iwb+tyYq4tImUcdtgY8WpgHtv9TGciEibIE/+XR2FW2+c5nn5gEIF01XxipG55F
oKdYmLIAoySuZkzBdKfIPjz3ptOvgG9wVblOstchpTciwYbspeVbHOrvoyI+jixOoGId+sNKbxO6
NeLiXixQoBqnXDbaGbYsdgTdAIbdqF9cDhkBxnAHGgbpvG6MZTKERAeNqB+alH7ZTNu4JhUlU7xo
xUlt8uHBrEPt5KvaQg/i/owQZph7FTnUPLLpqLWOOtkdUdYhhtpTBy8R9UKYmH9yEgy2tCgaFN8t
sWsSwsGe65Q0zR7zNOhOnoeUSbfxOPflISMxvCi8ZF2o3ZHVBkI1WdfBTGd5ly5DESQ7pdKVB4IT
3lrkb3PTQ5MzljYHROx5JNncZd+mCVg0AUe8DGYQlWZhHMb3XpbVZ5QMNJS2D6hUopsmx+kxBewb
W1TEjCC6lXQia21ziGw3O1JywMY5/toH8tRNN0/A9zrXtohoLbDtBa0v8uxIpdvqBoRDBXKmVm2n
EPzOVFR03Wjzuso8D45inM3Gv+1j1UFwE69kaQwr1+kwVuqhe5eVX6zjKFvlSEsfhD04a+ZA5+rE
bx0LK+/cQ2KUyQ5DiXJG2e9rEepi4Wucj0gAD4/I8lS77WCIturN6z8nbVvM0ullS2yOmjHbydYx
A2U16hGWNOYX6oOIN1SrAnzjLKzSEockkI+yo8GYVIidhzQqKm62t9wBfTRn1tHFPXsgIj/XFWW8
xPVJsyh5ebbyJN8ZJQEeDcbJhrWXoxMV+S7J6k2J38ssCzcS/XUNQVvhjNXqpOrSGxOQzybwqr0J
q2jUB84omTxHOme4DK3oYKwkGtaVApJwHjr5eB6aMD2MeYg2kK+QQk6AEvLf7tJxA/X8+sdICodj
SncYEHLD0aFgaHuLGLzXWldMtlhZIENuCjAKEUjKCJOOhW46DzQndns97fTdEIPYrqJ9ZPrDsmiI
7yWB0EOt/ETmXt1rWUmxQIpwM7QFM/xpxIvs4PR5fCbjEC/YeX7HmS0oKn2ryNmfdcfylkbRy5U/
fewgMqybfjJ/r6JsMcjMvNGnz+S2Tx5ntNWoGlt6JLsUvAR+cPF66tdcOHVfP4zBD71LuRuyqFed
mVenytYxD4PlY/h3GIz1VJHwBfV7RNYF8BfOciaxBzexcLX4bHuT/D0yoFcVEepIh2Qru0bgWd5e
a2D3Q9k2N4k6KihAe4uoB6xC7aT6fojbn55VBCdTDeAOJeNRUZKbmt72RRv3HeLj8YC4MTm3EkOv
eLwdra45sL99Ze+Qez9ot0II5wj8angs67u85CLR4951ddqco4IoAL0z5x17bM5pj5uSdGjYMhx9
EUz9I2bM4ZmnudCAg7ICY0aFlch9qkODyqBAmAPpHzqw2qObjjdJl1WHIdBw+hH9WUNpgZV6/ttP
sekSaF2qIinvyO1ujcan+o55SaTQfaLLKrnJ44a/ijGpNPvmzpKU51X2kFkW2QbdInyzrIwZ7Gfy
N/bgbnpzMM/aBCzRPdodbCy6zpZBX8Lgo7qwVGzFWObYjbWiv0XwGLKj8ROuN97HXQq0vqRUOiJg
ZItRzmZfWXcV+y6uk6tQt5Wz4kXKg08HCRKb8+sfCPuXSpprJ8+s8JRCU7OGNv01wLBz70LFeozZ
PClQ8Vg8HG5nKOLHR5264Jx6TE2IP65f/2oUFXFVT9kKCuMXQ+/s28oKLNaseGPUFMFRhCePWMO3
C7VjNYUIKWavfxelJrmVLPjlW/5D7fskR1OdvcCW7OxtE7Cb25hGoJzyA7LAlac+GPZXGmG8x9cP
aGHrhAkpwoDpCuGWnbCLmPlFxGqdRCDq9bZZlo0WrMu6g8c+0jpBKOk9Yn+lLeyx79dQOwyg8WMw
U6H5LezAJn7sibXMhqNQWXXejdrYYpZBl0l9Wz0bxGTk4jkClgMG86PvgeFM2mI3qPnem2SBk6Nu
nfdkP4LMwcSpoCIOIsnJcRFBz27dFbp+p9OJ3kTDOUvJvWRCzJwAbWxBpAmEemzWgSuWsi2D+7Ad
q8fKb26F0oP2T736kX64xzjSxEF6WP/6OWJr31GT/es/bRLM6duiN3boVupHC+HYPKRRevv63Qhf
sDn4S2Qi089605XSW6+sX39x4bg4e+f0779+l4R6thIDB/7Xn227LF83cACXr785TGV1Q10/pUGA
jxgPgEqSeDI5m8YNtNreVv2rlQ5f2vQg3iqWjyPB9I8LtgkASPqPPx9Kk/mdpRV/rhUnBfcYu/rm
z0dKOHX2jr94/YrOy+5MgUaJQ7WflyGSjrw6v36rZgq75FXvX7/ySez4fmodXwdI3PDB6CXk9mlw
UQiMGHz1z/2iNQKeWwPD/vUHjRIguJ6E5vb1FtC8i0AiT7vN64+6GpCmlDzjzestaIM4XCbCStav
30U7hEdKRofa63chvysrt8Fp+fU3FxCsblQo6ovX34zZL9kMI8PPNq+ekJfUd52D/3NZ4G3GytjR
LZBrk1wBkkBXtU/4h5vz1B7MDfpPyIy+Um7RCsQUwcsCuRTAYrvlnBTbNk4QGBrXyL+fyp4wH6jy
uH39sueEPUNPA+YLfuHWV7F7cLkpdH16ya2qVO2jxi4KWsklSTx9KQqH+NQM023eD8sBzSGupcq3
WvY7v4KK/mcp08C2dzLzbvpprteENTSYnFMcNjn3tucsT+I7yLyISIQKDw1F3mMXh80qHXm7Sg9G
BH2hi1GQ90hw0F4Zhped+ti6cezSX2p1uesyTsY+yYOFP2KgR4U6XvpJla3VEjVtF+vq1ia1tUxr
JVxHhaU9IvTF7FL31xgIOmRqnWcx7Qq+z0ND8pHPCHV0slZD/GRapNo8DwjD65f8e2POljvlp8JT
SirsLgTO3dpkTp0Rafifl6Fj8miIxdb+9FplZcDegqllrZDEKLTeWGrt8EuxuJ2IdTnWlD0VNUPI
nSFbgIVsmGie52rrJ9tXnrhG8mAeEzZsx7gjUV3Tt91E3a9UTSnXTZJXU0tIkuRpsvO6gYaACY0+
1ga4lZQkHSmZb4pd0EPrRNW6kw32T5W6SdKQdriCf98WL3ZSoiKUsKnJnzi7QSF7WWOThsQdmJxr
ZCuyL+ZjUevApox+E3SYMTW8wLOgHdxDs9P0cME7CWUtt8+piVtx1MLIRgyJ6FuS1YrZgiOYg7A3
bhIbWlZTkE5kU3tyEtU8DKP5w8bfYT1gdDkD/74dDTfY47NH/lrH9rbOjeJ2ACu+cWLe+BrXncfA
4pw6QKowS3OPwGn/B3Hsp8tehjGWN/xwFLyChId8A3ESopaBaK8hWMq9AgboNKGIHPslqGhE0zFl
Vvg4VS9RfWo9dsomarPUgjmUD+FvTBbFvK85jzZ95cwg3+a7CN7kk2ZYVEBdtji/DX87La/92OL3
0CkTODkUDYdoHSsnOusys/sC3BtZRuneDup4zhlrQKtxyglpGeqRCeUcKn24q3ryoloNGBmYn0Qi
uwlRUSAeQ7YX+DX4WniUaWMYcyLddt1H7Y2gMPdooVs5aZgQ5qlcKr3VPsRBGexxKwLn3HWQmYbg
CBFsWIyWQ00BSZXvmL/pNImeQBNkG5pAXAolRvRkW0UI2h54tAAmWShx/GTlarkacLRdiWmOlEMX
LpvMGtcRYemehlFvJnoUITYZyo3v18kTlehmppfPI290TQPtjawV/5SY9U0OmnlC3GX7xFS7yREN
x2C7/0nLrQxUe65o9je37CkiTiNzyt0X5WAdXwcGJLDAHwoCC3rUdeV5yVNWz9xwRG/lop5MJVB2
P8Vio7NcHgX1bvtQllr+lCV2SHNYcItVJvtfWzwVlTEc0Ot+t7DTUR3nGRO/YF8npBlMnCYIYGaq
HLunrjfmadSpk3gGs8bpr2pDH/GaYl+vECpuR4F1TRMP47Kse+K1FG1HMC3gCN8snCpsC/CKmj4p
gVMjeYrGmxSXiyfhlF/tjl6IivSt3SX3yZh0j6Lvf4yVZu3LABvRMhyUQ0Qx0q38reXa7Z3jKd15
4A2hYmAhxX2yhKRGXrt37bQ1JGgy9mEBkCColebJpU+RXYXjBYJOQerGbM9jB0gRDRUkl6r6f3DI
r/8VOETXPwKHbL/l396CRqZ//wccopniX0BBhATI8QcYoun6vxxBCUly5uMIY/8HGGKY/zKZjrqj
mrqkk2D6of8GhujGv1TDtCUtvHQ689P6PwGG6NpbXIjkt2hSkl62JrSOVKfv/0XWwdEhs+keMM6Y
xCzodLgR2g8vaUjB4J8TSFBPWKntcuMrfwbhmQiS/2jrlyzZ5TZMAf+Jsw+lHwSq0eqve3eF+iPf
fzRhOaa0NSrCupTT9//6aB5JOpR3qjiXlJ/t3sbuL77PU1gdKE6RpXw8muDJ/MUYktOdYDhH16Rt
mZpmOG+HKwSpTzrKxNlh217mCBl3aebhn0Ir3dasi3BPjiXc2IT+5UzonpyPVlvuobWhMGk13bod
ulTdZrgoPdscZu+8xs2/c1kBNJEGEv3oIz6s7Hqjlg6t9VpnrPWCMoHBCrtwYq1foV5QON700Ofx
M+ruizSmKb6n+aei9Wana43YfnzV+pWbzGXrgGRszbQ0OZGX/rrJJCBQTuaDOI8QrMkrq1TtWJo5
F6O6Gue1rsEAzR3IGhi5l3snMsTRy2y5FgP0O7X39WXeRPVO1GG6SDx0tQn4zd+p6agsh50xzguA
b2sSd7Rr0otBdSkwZ0DLSSJMKFHfy6JtBmUcZ+Mchd7Nx9cHWOfyoZqOxUwyuEbTMi/eIcp6VUsS
wz4P9UuYkNgp0hVWNljMJYuPR5q4Ov9BVL2+PqYjAfkwiKYL55K7kyae5nmM5DOz58S8N5Fd3wRG
bM4/HghU0cVApq1JlhMHlgEz92LG8pToYGl15dzrdCAxGwc/ZErsq+rW7Pc17Rwfj3dxC21WJkOl
M9GRlqU7qGneviEdgnupq512antjX+o46qUWPV811acsPX081sVNnMay5bS4GZSZLOPybUQmlAtf
0WFBqvGDYSkbTS9fpJ/tPh7mgpH0OoxtQ5I1VYv/2RdTHVLKYBVa6aF2bpOVVivqEtVLt/x4FO1i
bX0dxlGFppJsciT/f3vn+r4rCpfG/5NqoGLPivpnZSfDEm0O/s60Z65UkYl53ro/IjSwN2MQtegM
TGp4n3wQ9e0r8+eDaJZtUEU3NUObXqm/Jjm6eTfwe90/UV3xcDVxFcplmeLj4k42FuKTaYp8EfmS
ts/UhdYY4Jz0yWe4WF7ffYaLmwFTCix5arjHPouDR7KqxQ6I6k+tdbt5lIh4pkAnvM3qXgHmMlb1
UYycT7sw7qgfoaj5+ONceanZVP59R163xb/uiBcbRl3QR39qjXzPHodlVazg+un2nwykXb1uofKy
MUsmwtfbe69JkoFGIMJ7QCw5h25tb6VboE7xmo1CmR3JqWRLmbvFsxVyPPIklYk85/j68QVPt/ev
5enP7Rev08oxhG5crBqDS+oqTELnmFSvvc+3IpU71DK4q5j5k9/jBaXUkJy94pNZcG2uMZ0dFXS4
xiJysXxgPt1gt9vaxzLyspkDcajVPpvPF0vin4szDGIpSzORQ11cXN6bQecXg3qCITRLsNKyqRqZ
sN8915+zqEyr/se38/pV/WfE6an/9f6Mgz6WVOWcY5lXz06f3AOeDT55ZNcWQ1iH/76q6ft/jaHT
fxzKLkiPEGeoRN/Rvx3L/0YAviEA/o1WvDoRTE1XbZNtUrUvXk9bHxqlgoB1cqW3bUxJgijGQh1T
1MAf//kFTUsu1tQ68wA+3dsLqhu66Lu6Uk+cpua0CwGxTJ/cHn/Ejx/Ou3fdUFlygeBZcnrt7Itx
gkKpqBIPgDKMTp3lMSaeMdYcVLxtWnwaZQXb/cTrQgUiKaJP4oD3qz6jo2W0hS4tgXrmYqHrhKLF
UvGdY+z5gEW6ZGdDzVVw8KUHBc9mh/N7/s3JYFAOzkkkxWfvzbvZYHJgkNJUCZ0Je95dvp+0tZFP
5XW7ORbB+DVFdRzEEDvpsFKR/gznsSHa//imv1/oGJbtxaIlDSorr+3bpxsTrYcmPkcnJRbzyCvK
mVdXx4jiK7kcukKbGy8xD5oV7B2QUXGWfYtj95MP8W7KTJ+BME8IbXrHjIspM5RZE+PilJ1IPowz
ZWpeRJl44xHQf3y1VwaalF9EsQ7/V/WLgXIKLZ2dNcrJLuIY6VeLU5neoj4tMTX6x0PxFjEWZz3L
MC6Hoke8qUWZu8fRMkhWWrs0dk8V5eb/0zjcNiJYVed8+fb5ZRQr1FTUSIHBWc0pHULTTUZstIjW
Prl771ZPgK7MS063gF3xYrgYKq5kBjLYSY6pk30JtOKgm/UnB5uLc40tTAIdDjZIby3LJn55ezXY
1/htjoXdkVI5uP94g051l3YqiEVv72M7/fFD0t6FWNN4hmU6tJ6yA1kXL4SFxBDvrzY5mkG41yq5
IuGFjMhbIp65AyCjzxoN/58Cf97O/uR2Tr/7zd5+Mfa0xv+1URR1kmqDbapHpEb+AtRcsbI4Iyw8
0VmfDKVdGUvnzMGq4hgWb8TF2tqOdqEpZqoeazoSdoXQ+1XlGc4PV/OK5y6PkXTVUw9/V4/KWopO
ApEIvYPC2Y9+u9HahjSO3pKIUM8NIo3zx4/h2qcjlQJQ1WItegc/hQPfh3UHths3m3qd0tgx41xr
rzotKT5Zaq68YKRn1EmZp1OkvYwgndCrzMHzXGhManHbukp0o0nXApOPmHs3hkU10foq4/vHV/h+
6jBnDKTlJH64ysvdJUFOTiFkLKmPRu7Ooul0Hqi1+fzxKO+iAtM0Vc6Y5pQMIf0yXfzfb1SUyq7R
VPVYyCGYF2ZFh4U3j9xhU5p68cnCc+VOmnQaY5FOn4QjLo9JdGyog59JcazM9IeRGj8xHaLgOroT
1LLQllqaN5+Eb+8iBK7vryHFNJv/uj4nkhKn8iA74YWoomXp91pY/Kr0mBa34LmsAeHind5Kf//x
fb02rmnqpm2TIsDP62L2WI4odF5KcSwt9JHATLGKRLeWdQUW7KjqsYH5CmiTdLYcP3lfrw5tWbyp
qmZb9uWZtxirCldPNTolefbTUW0YAfZytP11JvpFVtpfBCpxvB+GT57ulSlpW4KVkTXRcHih3t7q
tEtcGzxYdrI6CJMdTLzAvE3D/unjO3sl/JjO8wI4s2OYprxMU7hlYmQ4S6rHkcq8N4h1qP4gdTHv
6T4rqoehgRXQ39epsrYQSQBg+uQ6r0wZln6pCQ77po6m9e11qihcEzac6BRjsTdLKn1fwS/wsnpV
JZ9l7a7cU45Uqi05z6sm6aC3Y5ldFfp2F+onBEE0YCf9bYFLwLwZ8p8f39X3oaQJYIFcKJsoojv7
4qLIwMA/CD0d/R599AYqRNz6XsRAs4MaN8E8LdUXsxm/fDyqfu1eGvq0jVqaNt3Nt9dnRYWdmlZf
ndCvwzJyfc1dEGNRrvT7r3kRfE26sYVD4oOMxpB59OX3ZKRo3bruUdJ4SZ+PfMmi8bcxKhn99SU2
KsKCnIH0NQmwaA2zVRa390VhHtCZHOSAoOLja7h6CbyR5H94F21x8dp3zHMVq4voRB/cbSzGpwlJ
0fn5olGV7x8P9X5mTzG3sDhRSeC82kWo45kS91s8Pe/78di70dIMvqYYovnPVGKrbO9V8pNV7P2C
bWnTBgvRnIlGHPf28RAStw0kBHHKomHXRgXGOoIWhMpB3pT71bBs0+zw8TW+f+N5E0hEkqQm8pD2
xe0EkiTpO1aso5dkP/oEJjGCxpmPP8/H40wk9otYCjiJgdmAYDExYGO+vTZMEWU+dnp1Ugah3CtV
uW0666mnZUJVkuWQq8sq8/GrUzNcFKPbYhyRN3kqDNR4KV2YGJgl3TZO+En67MozZmnjRdLpsdfM
y+C8xKe7pQVJOUbOJMzKIkdZ1jFV/jpLsk1kxOByk9h8ZjbR5qFG4/qT+/I+vmXrIEHAzkGtyLm8
LzGuYwjoOIU0ITtylrJpxT9SCy4pDafLeEwxaKVtg/7aNcf8f5qvJTdhEWRhkWMYhrwM5k2cmgJR
4XufFm6PzJFms8opy9XH13jl0b8ZZQq9/goK+mowEekhK3eqDE/acg5uh2Z/a2X1zieb8bWhwFEZ
RNIqSbHLKQvew09rDfaCUIP7BKxm6I8HHONurfCzCsiVjZE0hFSlTvKPB3i5AYO68aoWe6FTNdgA
kDTjNwRCUmKKtx1ktcYrdqNBToaaqq/0HkOtPngM68+qFleu2MAZwSTCI8v0bntE2i/jvnG9Ux+2
J1W06LjMn4qGFBIp7sfPUZse1NvzEKUDjspUE6Rjq5cBpUbPpl1wFoFckN4YYUKPO7bC9jnxv5Tt
1PhHkao9xM23EcGrORBAQ4XOP0v/X5my5NsN5gphOvnPi1VSE3lk2h0QiLqs9G8wJUDM0Zy19wL4
L1WmWQuVVolt5ypABfzhs2Tb+60brehUcKaEyu5wmXclD6J7I0rXI97AwSL0sfHVhg3ki18OIuqq
bH9g9Tb/+M5fGxOSBkVr7jpF6otLzsNOSiprzdGv1YB2SGyqK6TIQi4Kw7iTBZ7UbvhZZvvqoKgf
yK5T4+Ny307btFEpYrN1HFHMekt9RH6qj864GQOUlZYGLhrEmcOxDPe9jy/3yqbEOYLStIa4A1Dz
xV6hQ4FxSruE+6S6Aw27rrtohOJixqdVnwx1ZfpMQa1g+Z/u7mUVAauluJlMiI656X9rTFpQRr96
rmgkXNLt2nwSvFy5MJu1iQQaf0zH27e3VCTAPgxRO0fILNbaRgE+U9Q03tnQPjcf38NryxPpGWMK
3Cm9kw56OxaMhsrHBlEce43OT92s1m2MECzItuNonoHd/lDH6ntZ9MfY5BPo3UMVpuKTC56e1MWK
YZMtsFFb6M4kg3v7Idh2oiYpzPHoxHZNv2dFt7wcWp+Wqcw8CFJwC/hr8pPp8rr0vhuWbdXgmZIF
cy6GTSKjwRMyaI5mOxwwel85Mcb0WrZsaLSnIBYvLIUWOgPVeBbc4rd3S3fVogDfYrbtIRqgwwQO
Qm43fP74qVxZQRFBTJ+KKE/XL3f70ayVqFNM7ViIfLhpAjVb5Kb4LOP4PlVO8GiRpQUNMJVhL5dI
QwuAbdOmfzTcYlhjKOZ/sXzf3iujQqW+8Kr5EBv12VG9YWFMUk+Un+YD6K/skydxZQ3h6OZQtuey
WS8vXsJADrYqgSqfnDzdgJT5rTnYHSipnc3yKrit7GbtmcP9P77JDGUar0fW9wnz0A00G2MbcaT3
Q+x80xd7rbT1T4L1azeZbZB9iHIIU/pyIyhs4nJV4iEHgWyW+dVGsR5hz+3D5lutrspa2eaqxHBC
nbe2+sm8urJssQFTDZFs/CRGp4Xmr5BKUwu8ocdYPepx8x3f0fvcDr+7Vg/Co/718d28OhSHRpXc
P9XWy3VEOjmCfb8xjjAX8TirbpKwBuZsZDdhCCzt48GuvC/OVGcw2HXYXS8T2GNLptxTyvCe66uP
YDQ9VIqZ+mU0KxYOq5MPwk6TdWxAmf7kll6LbnhLIUw4aEA4rFwcjhWec9Njr3scyqI90OoafNdx
+J6BsWvW4QS3b7002I9Y1xwrHRAhYPRxXScBZtcBEU8/WP1diBj8k5j2yhqKesrGAotcD7vixWKW
Djj8GVUnjgaQE7UUGBxbSGdpcPsWdJxZ9NH75FhwdUSL8Ip5S6h1uU1JvxtxGRrGoxXo2zo29nnp
P3uZ9gzh4N6H9/PJrb/2ijnMI+YqZRjzsrrUUeCmCTPTjwH949QRkB1H39U2X/u9+/jxC3b10pxp
OSJkNkgWvp04UxU16oaiOToBzW1sEQ0ButP+0GI4ebgEPakiEsePx3y/65N1RypFztfg4sTFA1Tc
wLEzqwtPjds/OmqJ07t+VEH5fTzM9GvebnqSwJT40LZZj96dsJ2mlk1qVeUJW4B5ACPUDkCoDwur
JnvxEP4Xaee1I7eSrOsX2gTozS3Lt2W11N2SbghZeu/59OejDnBOF4soQmtfzGBmNEtZmcyMjIz4
TfrWSiv75Pq0Xo44/fmHKBSGTecnMiMirmInJcJxiLH1EDy70akQNfCLlci+sJIXU5ytZIdEaNrH
sf6iFNWL31jqJwk3iy3+LPnK1K4vaoMMlCITDXyy/XnbCRxTBvkgys9qqcGpNNDT6LB5Wjna+vV2
pM5DZ3CqiiAoPY85aY5+fmd6xbnBXu4eptlXvx+Rshqa+r709eAo5YADh1SIt+GATDjGsd5wjDt5
eO0CnzIocMm9UHXRfS315anVY3wq0t5H1lZDkAchyhdEtaXvetY1XwpJDPEpCtoXdClQCVITnYJe
Dt7SRDzW8uA/ImA2wNtG7qpFkW9fBCH/JuTeBpo/OupD1p7GRkHIIM0su26gPtdd8Uup8maLVl/0
hqRb+tv3gVO2heg+i20bHCJdNF6hPfYbUUwmGrhmoDtsmI/m0Gd7OVCVTSlLBLQUJ1HIA9op8yX5
C+KswTFWBBFlUehz50IYa4zYPPXOLz0kfkRl+JQ2uYI9sJbu5A420NgYaw2N69BElZG3O3Vangjq
/JIfE6zT4qjKz0HLI6hsAG0WSuhg7PM9HvKV228OlaW5CkiPRjvIZarP4jxdQq8STrURZWd/yOqd
LsNcqEHVb1PP/G3FKEYYbYImU9KXx5Ai4kEbXfFZrhHXNn1dvdcrLYdXQPFuxFbM0QfPOCH1IH8v
XFxX+YTypsoD4zkNDPMUD6p63+M89qRJOtJ0ip9v0maSzvdqRN1KAX9Z1YQEUMk8VWATHrQuMVbK
j8rSOZuyqKl3o0jSVcUdYh5UGSU906CX8UAePCQ/DZTYQuQlN5ZWZRuuBhMhPBfpJrJIyP9IgNLT
6Q/o1HSPaC3VTzzgUpD/VhXYUPu6V9xpECLKqiZ4QIxLcIoseu/EOty5SZbzV7va50ZPox/4CWk7
K5KyY1cErV1U2fB7KGkaSUE9/iDxQGbdEPOjYgrZu4Bu9RqkZGF7wVgELof7KsDz+fZSTSXudCXQ
XvCCeKeRc/THb7mPB5Qlvv/r7cA9bvIWoPiq0uScItGHWB1YGbxmrAbPQgmtSRNq+FzYq/rSW2Y1
BwRyHpC2OiUJXJ/bAy/kyTRTgMDTp1Jo0M0bSPo4ig0ElZaaRVLB/8WYoZDH7tREhvJcWYW6Q5YS
an7SIgkTAixDQkxDhgXt9tu/5Hqx+SE6k5e5IykczZYgabwisiyv4iyruIQoL/CshCY8aNbw8/ZI
17uahA004PTy5hky77OAyAxHKacRooeFe0CxCaHWrK1WLvyFUfBLnUok5GqyLM1uw0CrfITl+vFc
SyIaI+ajZ9YrF9TCEBPeis8Hm0G/6oqjEykn5oDUUwnXAdxPtPeM4dvtxfqbTl4mLtx/yt8qE6n3
VSG1KYNowD09RMXuHlN0xOslz9aHYyZiq1e+xOKbEUfbGF8Yuw2PXGB3KLCv7NKriVKlAHCkGxom
s7o+h1/Eue6FhT/m57hoNF5yY4p4IH4Lt6d6lb8wCredScPWIBmcJ7q42rQqQkhIv5Z4YMjirvbD
Z7PJV56mS5PR5akmPMEBrXllGh9r6gJa6J/dMBP3QVmEDvJx1lpaK88Tzmk2tGbpGqmUMubdAy+E
aw6JLnVkjFhrOd5XFUqAnfUZVGhb+w9VhBi4dEJB81Ex3rTBRLULsz76dYpeI9D61kgV3ZV3ycsm
Q1kYDHuRRh6oYd0MHXl8L5oj/1uMi1yBK161g11tt8KZ/4OgPNO4sfGq3ph9vm/c5LtqvGX6q+hl
OysMNg19pKn8nOLgxN8UyUd0q+7K+IX/kgy4nKyc+KUva0jc2Dwf5amddhlemxpR86IVLacdCgPT
V4yxTSNyD37R5CubaOnrUtuhnmZNxb05KLd1a7ENrax05CryTiK6GUesX9dqaPJVY4qvC9zwLzVh
aoDOXkpFRTbhRviOZtiF4uDVC1sZVqYtYD2DrPObK6n7uowOU1bqm3V2gnmHdDPSuBja6OZzIPQ4
sfRCAFk9x3tpHNX70YPXOtSIwbpeUq+sy1V4n34wTdMpXwfeOy96halQy8qkjO63qKWgE/iCc/3R
R/fJFiA2rwSM64bmNBzPSBp3DEtT8/KLa1acDuQVEOzTqX+fSY1wxMzIfGk7/49aq9iPZhYeS3oZ
32mQkp4VP+4+AU1RIdd3sHLIbfAvrZPOTvzAvcdNLflyO9ws7RRWg34YQVyFhHT5E0Pdxe6u6sVz
7KdPGDF/rgzpdHuIpUVnuacLlXYDL5nLIazKs9IyCk2H1uUhsIqDqWROHPCAgES58oEXpqNPaHcw
lDQFrgoh7jCqcZwpqpMlJWqDcgVrNFP1lZffwknWRbA8BmDbCeo2O8ljm4WZkKWmY0RatFELiFgY
C+nI/Y79ylCLE1IMhaefODVgZ0Nh5WKN+FaxeIVwKgEWtKXy73GJz8+VQ0lgAhfOdmmGkHiQqL3q
GBWQ7VLUfrtjgoVXv7IPllZtQpWA0sGYDlbT5T4AqxePXgxIuQoq+R4rvvY+bqzmMfWydnt7yy0N
ZUjcOBP6lCg429UeMoZpXGBPOph6sjPb4kuN2ep9Y5jlyqSuwaewmAyZ9upUaqXMOxsqFNUMu63Q
cDxE03Cb7DFcFJjgGVlQbrLR9L71yEXZ0OEjOOgxulcC7gu35zsNcpEeTT9CmdhFPIF4gc5+BC7B
zeimoe4gJ/UQpRUtKsuH3hwehbLFJCo53x5vcX1N2eIBCoT4qvvW1IgZGm5pOio+uLynijdfkvCD
Mn/dHmdpXuB3JqYuD2xpXsMuRgtN1SzPUTMbwQZGpvbTcyt0ayoco+9jTV1jzCzEKl5aUHuZGu/N
ecQeNDkR8Eq1HKuk9peKQbDNcYx+T4URMYMCzdHbE7wqj/HhTFItZki+Z84bqJKvCyiQhulZlr/K
Tf48eZQhAdpnmF1VDfaXkba7PeLiDGm4EYlVjbM4CyiJMJK0Jmi/+Rh+v/RJBui8D8pzX1HE0pJ+
rQ2xtFW4X3hSShz+q3y2FZCPHaUoOSskARIKVjjEhCdfKT/dntfiVoHjBERH5TKbX+2+4iMyjbHU
GWmHFyvEaiLWlbtuaB8w/nwctVheud2XBpyIZaQTVCUoAV2GMzrFWCUJsLpQI34IGtQ6TGu0rUZN
0cRDIrcy6hUg0tKnoxdkwGsh2AAnuhzRb0zg3JZvOq460DiS3qu4wT1HEE9x3Kxsk8W4RuDUpjox
c5ynkLhTCJYQqKbTZA6Z2H2r/8gNFJKbu0R6S7rP9SCSkQ/Pt7/i4hSBWE9lNNLkeU0VNbEYjrfU
Oli+nyjbHFJJ3aLkcqjEbCVmLmxMqnbcd5LGNU52drmanugKLoTL2omR/fVTNKkSrXEExYhXLqOF
OdHfpL091aWpEs5PXAjxEEV81WniVvM2ZawHdGWK9NS7fr+BF5StfbuFqEJzDOwoCALmNwdHxAYC
hK7ZqQ6YsuCxMDwNaeY62edyVcEuMbwHdRQDKGdYTOdog21gfmp21ZUZNmf4wUXpZlRbLEDcKD6M
VEu+iUrsTT696RoHbuEUGTICCCJ8akAzc3CFhAp06wMachpT21u+fMjjHFM1elZ+rxzksFRXju3S
Z6dnRXoIzP6ajKl2gPhCSVCABvW/vRIBOszO9qa8Bt+dspnZlWyQ8XNyiHk62OTL7VUbei5GVslX
z7tD7nr1RpuI9wkuQwP1x42fx4g8CHjhGf8hJQFKQaVYJSlhlrMNZ/R9j0gMxZIKfcNXr52Mygpf
KV64aVwBwc8c1QSxSqtDXXo8QmTakm95iWXt7cO8tNSwbyleimRhV0iGJMY7uvJYask0vmuR9D2L
gu9KHvy+PczS+SLJQ6WCBij4ttlKR1rXYQtdZWeszLaRURwENDJbKVRsQ4I58R8GmzLlaQPR/pzm
/KFGWrAzuybUZSdBtAstBVSkK7zQN34s1OgrUSG+Pd5C/o/ZFnSqiTxAxX92y/Q6qjoq+m1OU6UU
+cPKPehi3fx7NehilCmgfJgV6jdu3VSC6pRZu8nLl0R7uz2NpdPwcRrTn38YwGhdII4YD0HRqp4N
Az3FglI7JjgbKQcZl1vfaR8cKTSsfK6lJziVJ/BpMM4pns/LabjbuA1RZ3SaugC6EiOgvYt6LpNM
7MqfOvoNB5zRrVMVWRglKe2wizKrOMYQcND2NAfE+BB5tpK0PJUW73I8cMp/v9b5XcAFCX9/xWUu
10aNcBLwsO9ylNz7VOUhUh79M6DyT4bSrqSbS58BfRW6VDz3J9zX5VC9N3BlY7PgVKb7GyXvvaYi
uS5Fx7EuN1HT/MHpA+f4Ql6p3y5FeY2yJg1udrI4v5CGphTaNtZFpy/7vVv0YH0qFdVIH2nl0Xpp
0V5eOTeLI5JPA37hZUtGfzlT11OGCIEsUGW+mSByLPfZD1WMFTgAmPxEiOHvWjxvVtKXpfWF+GxM
2BRmOseyZQaQkLyworMaVDC5kYibJEG3Je3QMRu+DmiSuar50BfJysBLoXZCEFDlp0hwFSbyqEIb
ByNVx3SV/JtU9+F77ve0bVGoWzlSS+GWVIZup06ybczJNkke9xhZN+CKQuNPR+3ooQgxODJGSTpW
CJyuzGwpAFJxB7SgT0C9+dOW61qVa7OTHTcjI9HoFOHr43UryeDipMDOwJVC+YTa++V26VBlVKjt
S84AxN7MvNcw8XI7gsq9iWopWFnCxTlREJzAMxNHZbY5OykYxhFbM0ft3O+YPHyKiu777YCLkBQ/
eZ6A8LSk+Au/BrXiacofQm5UtJIbm37s5AjdbZI2t2yt8MyNpjTiQejVbziqWdsypzOeaCqqk7Lo
bpNx+JHh97hxFRPz9lZywgyhWAiu3j0F3G6TZ6GFIxZenAoynjbe5F+pcTRbsVHkbdWjXT8YNF9b
NcMGahBeoYD/9HoZPm6UR3vY+TnCxagOqEXW78RWfiX/Tfd93viADRB1DkwrvqsGqKzwEvkCdfIa
CtRqjdDMd2pSeA9yiCKJ5af5ptbRg45yXceE0ERsQhPUjYG/1kYrkVYHNYFzQuLr6HqEyXa0hBSH
cuQhxR7DmThWik2FLXOn4xZq+e0vtNzu4UO6wNGrHl4iarzIkuCYqyffsXgUMZnib+ha/pOvm3dh
HOSolwvipsd4y05S6yXUOyfo0y9dEb7kQa0j7xEYG7Ud7zSr/T2QTJ+MHBturFR+6W32LR64kYAQ
/4pT6aufSRA9EazqW8vaBGr5BZPHYJtpJZ+s1nDFjMX3wQeXSe/okZrzvYlgNhDJjm71gARjmOFJ
kpuYVYy9bgsmmuOFXhaHVhM/5ag8Ye2HT3PJO9kee0jYODD028j1BEp+6eekGnU7QFQUNX61RZk7
le+A0SCKIimGnet8AvYFQn/G97DzgSmFrwkO4Y+wHgbUzDV9M0yK+Ir5mqWWuIk7yshBWj7KcL72
EZRczMj6dFs27kg9rq9ORZ9+I/N+9Rp9/DyKkyXVEHxSteEBT+CnsB+DF22oxROugY9WjqKyLKNK
mjzSUqrsqlKyjVIN+mueBF+lJKnObo/+vCRGyS4pvfhF8q0IRWnTacMw3CHcDYZLC+5iP/nZV8ad
22FvRdNrF3QDXjIdk8BGVTy5voKkv1VjzpSV0uH2mVw69h9P5CzLSkLYW34jt2fckzdUXH94QbmG
k7uGKNI8nJRLpuI0j495l0kGK2AZuac5E5Om9ow7pTdeMMc66VnwTtsfGmGOAZQhYnE0hts0knHi
tV6kwd8J4HxXruGFe8mkQEjVnyxsUqe4DEKV1sZUmBLNCXT8CukwygdLiwFPRLH770EV5gN1NMgP
k4bcLDN3FbLYIizic1jTPqwiVJ7lNFoZZHE+Uy1yKnpOdN7L+XBJ9XmbWpgGytUeaQhClfV5TOXP
t3fKNSBigmR/GGfaSh+Ct+G6ZtQIIfd5lHzTkYWKhPEcueEfpGJ+K9hBRgUCTQ1GY6ER7QXJ2N/+
AQuXB90aME2mLEF0nSdsfhK4Htgg1fF6AAy2kUfZCaPJeueHGX2Osqy2LfK4/2G3QDxlm1hURUH8
XM7a1XxPyqywdDSzBZtWeFLi2VFoaAeNaa7gihZOI9QUVEeVidGPMNzlYCPa81mPVeu5Vfw/XsXW
DwZpZRmXxqC7xs6HaEbXcbZdVKwP/VbwUmpMw4Y+dYWz++0PtbhTGAHMCtUyU55nLnqDPdNQetLZ
yNDQCsMz2PKRaEpLXKrfxKoAnNzbSBiBQVk5DAtlpr+tQ1ihkyDeHMLS0s2VXVMQHMlPzzy8C3vo
QK8q9TErk9+y0r1VEAdX9sjSkpIMWhqQdjrO89wJ9xksuSNvPIM1j+zMkn5JQbC7vaiLY9B0ow+A
5h5UwcutIeliMaIP55/xNwz2IeUUtMq8/vP/bhT5cpRC7LuYSzN1FDfH6Hk/kBrcHmEhWk06L5NS
KQ2U66yWKrncGZ53JhkxNnkQdzuq8fTihVFb2emLQ01yoVPHjdr0bMn0QDF4UEeCo4dpcKbqat4Z
sGJPXYpc9e1ZLXwdji17Tp5esTwqL9cN6xcxtXocsfq2Blw68tpS+pWremFrX4yhX47RFXkUjlbg
OiiXvlVN+kkeoy1WPO+FrGF9JfSbDIOMf58XBTtQcDzNjevSkmiOIpR/3SnyUt5iOmJsJaMUVlZv
qbCPMI/ylz6hWRQDLqcGJrTMi4aPlJvRg9v7h1DFC7FsnEAwTq7pPRWl8GyCgLeB8f+5PUVakvzt
s1eJRZfS4NlDlEcs6nJ0r5AL3QJrgOWwWD/qtae8hWkub7gMwi06WY+1uCnNB6wXn1DzabbYr0Jx
Nscv6Jn+lmF8Owb3wT7VeMnoddsQ2fBiG+XxIc3+gNpRra9j3iLI7T1n3Ru2OZGtp+l9ijl85cVH
lMCPUSPd974JwUkFdIJ5O5ZqXYFwXVBt88ArbVXJlb3e5cMh0grZFtoh2CboayAEJ/gbTX4apCZ5
lRuwR70ffZeD7skbMAsFdJS34eRKHKlbScoRPDIS7wDduHpsWjmAmy/bdSbKn12pEx/qRIwPFobG
djbQrVLFQ9Fav+RnzNNQ8AeFJI4k719SVykwE4KQBpwZT2sZAHMOt9Muim10GEwssM/GxhuFDdm6
lm7bCoJEtKf0UO6xt8JeLBKLnYmZ3C609G6DJr1NNLOH4L4zcT/gMV+xio8+gkliH23H6rsqPIaT
OKYlxVvUvARaaY3+LvSCwpNCQfgUWOFdYPX9Nk8MbTOMlYWlphwcsIEzdnkquzYwhew9kDtrJwZF
tAFVGm8G2RpsTcySyT8p3GZD5eOYaiIZUlsYVoeia9dxiRGmrH0bKE8/aBG8f5HHwXbMXRlpSjH4
DPdcuhMUtT0Ug9tvksKSngpx6E6ZKbZbuU6HHYK3EItLDFeYQfIZRHm9LcRUfxQnQ6kRstcO1Zt4
b+LsvNWMbtxTzui2YJMwLsCFB65OxkJndf0sNV6878gObFhUFXZHHS51XRpucbwPPtUDhR1DxeTB
rGPBzhVUez0eLGyqSNsoox/cdQlK4GYV4gsMXGWv41Blp8iXPcW6J6M4ahRbryqAqWSVOrkQJe73
SVt224cWNhHmUN75kZLv5KH3NlKRAG/3gVoVaZme6FRDA/Atd5tnQNnq3Aj3RE3/5OFKsmkTAaEQ
OSu3ci8We/QMCxSlsVp+L+pu2Paq4O66QR++oqyCDybNsK2cYuNolaDkNYgiMDX6ZoMHnbfz+ghf
9sKk/KmEgS0LtbLxIy6ShMxjE+pxAIPENbZiZrh22Iv1ttESf49EU3Fq6Hujd6o8mDmAYrHM/E9w
aHv08GR1E8SCd+hcrbmrAumHayUqhhip/mBQRbMhTE3OninHUxrpHaOebwdNq2wEahaHAO7KVo/E
6iXoggInViwDU7DzJ3MI803M49BGM1/HhLwE6tcido8BYL+TezX91VDd3SapH+4kIQhsI6vjg2em
8QZpu3aXKyN1ETPLX8UM5cAQWvNOaureVjWM5cbchG/c4DTVgNE6ounqP4WEWXsUCkR9AjZD66mB
jQighbZP6+18KPnbom9HtgWo9W4w/A0AlfpYG2JiF02X7ZB37g9J4KtHT0JlwSzM6GAiDGS7nVvh
nCrj0avF3gtWhdUxTbHwqdCt1gdLsWP8dMn0+BhZia6R1eJxMdbNRh+jYjeKg7FTawXiKpDEHcz9
elcUuD7Sz5N3ipmJuywTh20YWfG2TE3jqNQ1VE+zRDUwgRCgYeuHF7CvPP8PL3f0YiMldZAm1+s/
qbiSDy3duWBOQaNqJptinv3jpJSMAYLHTo1hDqV3XFpxcvgNcHNr4bIjhNFKmnctqIZ4y8cRZ7d8
ltSK1EXjcC6V+pPAjgHT4riJ6Wiqu4nM4bPn+fea1R2KOHQMrSHC96ds0l5zzZ1CCLt9O/5NkuaX
owyAh+4kWRsUj8vLEWm8IFcDzXBwYVJ1WxUp6chUJh11NHv6dJYq4AkjoqGAE7p/b/RGyasCKxdP
S8aTJ5bNXo+RFLaqAmUt7uVPQdYbCA9gDSYNdbIxgIKflFgYIp5VXn2+/fuXckB6udDTqXxzFmZF
VNl0x8ayWs2px+S3L6TPgpA9abG5sk+WnjwTgHbStBKp1s6hHrJeQytLy4T0XBr3aFo1lj3iFItD
htUVlLPabNMYiWs3XdvveqADj0rf1Xu/dMc1fefFOcOzRbVrekbO+9dCnZm4Tfuu41eWYNdNqRxd
rFzsUUzNlcxNnx4E8+2Bvh7MRGoqE0T8cnsMgttlMq/Js8WrXbQtEWApgr5PmUrtatvHdaE9ykEk
/CoDrf5iZULxbfTb+vMo6GFtB8GQQdIJkUKKe4Ke6ZrPVj/ic5rW6U6F6Y/brtmiwoZ4bxo2I/Bp
6hC2VWAEgGezTN4g68VRQGWhl8yIXjY26PthCDAAw3wSPmwljuUe1zjBtSvXxXe49YRTmORfYvSH
6az5KnXYuJCOQpHhcdOHgPS2nZagFwpL1Qs3BEQch/B03FcUYM+tHypnN+8NVDpG7H8SqdGOReNL
dpp6wr2udvmLgoycE1CDeg4SH6IbiId9OGTdVnEHC1r1oJ/xIGv/cCky1uAJK4/gpYQWCPSkfCbJ
MIVmH6X2BVeVs1xwgHWQDAiycBzT1W+/UI+xlL8ClwA1qebPIoOQZFVKTbU7o7J2j25wwe2MU4Fg
4KGk1miqjMFKq3BxXvDHNfrcvEXmh0xLkmTkCuCQSd6vAjm1CZR/O14sdMtILsBiwEyZmp9Xk8KY
2epl3aFmH9nA1X+JpfiQBLXKpkt3rmYee0P3Nyq+6rdHXlxO+BXA3yjLgE27PEk1xm9Kb2rZOR2L
r9RVYns0wyeTvMKWVeEnTs3Hfx8QWNqkeA9/BJDC5YARYC4JB4bhPMbV507Vt7mcYCNXo40nZBtR
kFe6ZktLy4ebGD88Ka8w14nRdXiLNKajiPEvt0xwRx/vQlglySAWNsjCxwn4xQ0TrDxi/1LN50EK
Ih7NfoNG6BUCWzJrRKlGAMtKEZVPfljkzujL9RuWnf7PoValJx0741Omh9quIqkp7aoolYe0V7vH
xsCaSawN/65wEesvyV43vcDLO69N4a7T8/wYk1LZSV3627bTwscAbZ+tkMrJYSxdEPakoRvahfpD
ng/ttkqwEItTba2st7R9ECrBHsbgX1egpUztpIg2rOXIredC20rCJylzkVdsyvghUsrvbkeGe3sH
TVvyel3//5jTef1QEZ7MQJoB5Luj59kbjNxTkImfhdFd0e5dvFwnshhcLpnJzY8GKNy2pZPvnbWo
8+5drtWT0Jm8TfPCffTlvNkVDc+hgT+1sTdND7LQ1vexKa5NeLFQ8fGXzLKzHrpqoItAw+QhD20t
q/6E0vBQFuK71MsviZX/LN3hMEmgpS5X0O3lnv7yq+VGJYk8lFLT/+2ufljurtNRx/EGzCKG0QJp
rCsPUqdbv3NT8781Q2WtgEAWD+wE65zKdUhpzCLSJNWv50JKwanWMWozh1MdePjWdLtE9n56sfCn
8NxD2Yf/IWdDPRnEgAxB8ArmKYr0ZBSRpLsNaIu1SfCl9axxl0hxvpa+LKzohP+AlkFkgD9xuYG9
LkjaIYZmoLWWevIHsT7qXtB+zZGTu9OLQFlZ0aVD+nG82YHp6lKtwkHUHDL8n1AM7ms1NWjuSspm
6KvfZVeuhL6lEwqummI8mDuR6Hs5QV1o+tBLDMXJoCuifay+oeODDxsiFbf35vJAk94kXQtywdlA
vt6CJqoE04mG8UceYsfbi2+RFK1haK41kngf0U78fwPNTmCXaHJmxbHphL4cxwdpKIqzFeFOZRay
9APjYDDBgtX9zhWxukf6vroPfNl4RAhTtOFKxoecjPuJZLTf9i0gRDWJ1TtUooeVVs7Sy5Hmx9Tt
pOJI6/Ny5aMmbuRqIjOitfcwmNk7da4fRV5/y6FnlqX+VtblCqJpKT0C1DmZioEhvmoEFhgYZjzL
gzP49mfAD/cFKdh/iEFcMGDC6AZKV2+LHjJ5mWdKcC4a77XU6zugTCc/tt49U/9ye0sthTv6HfRP
6SGxeWf5SVGUnYAHVHhW8VZ8dvUo2iQpHdt8kN1drLnuSthZOpzcnggSQlKccESXXyxJQGegFU4N
3/vex9YWBoLti99dZdx5a2TIxbkRVRUJwO8U6y7HMnFdGWIrxYGnJmGAH8rTtbT7wbxLjPj99jou
7URUQdBcml5pVy2xqEV/qI4H7+yKADh8jCS1trqLjPEzs92M6bDXG2Mlt1zaimx9aJiQ5ynhzJ7d
DcEgHzr6IZla3am+ceomlsXtea2MYUxM0I/XYWFlnd4j4zLmk61YTNLqiisBe+k7sSGoHCgyoKV5
WMvrphExrA3Ordu4tqtY6X2PhEgi19UpCtEdvT2lpSgKmxtRCRhTU+S4nBJ+YUPF3e6dRYqD+zIP
hinX1I46n25l9RaHgkQBxhY0IqnV5VD1WGHB0RvRWRZi/GKrSZc6/2ZF4dvtKS2dKtrZ+G/QgZOv
mnCdCxgKwFX0ktXZrteMs+RSvhOVcF+W+IcmxbjySFza7nwvbjzmBTl+NjFhqIGahL2PE3j5Ko9Q
Qrw2fe/E8sWNho0cmHd+0qy5BS7OEqQeivX0gcX5fs+QlB4neqdjZKj/B1qO0otRyU/oQdaHLhHH
cykHa1qJS5vTIlrxCgdFfC3pWchpzW2pOch8PPqp+uar4qkw0p3USq+3v+L1UJSfJf0vXAa7yfmi
muikhr5WUmf1/DtDFBz8VD+1iUQnyjVW0v3rnXk51vSBP5zrvgPTnKi+d06UEFFUtGxeZF1vgbNr
axzFv3H2MqVmLFCcFOqp8dLuuBwrlTqPgo1Gv9uogd69tz7u8SZE8cjbckHbQ27uk7xzYODn1HWM
t0qWXqrGRAZgKpMfJ1ePEk1TVXsY+4j+VbOJPSyltQfQDfTPQTwgLStVv4lMQJhtMfgaB3eSdpZT
CzZWDsnHsD0c3oT8ScesiiYZf6tufo7D11JSdhnV/dtf8jpqMmOVNIGUhKLuHC0kCxh5axUGTzr2
szy3TpYgfb09xMIriTFoqcJ8UFSugekLf/iCuTzUQ0BUdsy44IwD5jGVbREq2S4cUuWtQbrdEdqx
+Z5ZUf8Dimp5bIqyeL/9M67PJGLK8E7ZuOCGAAFc/gruoDhNmKUjITyAsBOaTpLQ+LvRrbEs7kY6
eCLNmNuDLh0U3ma8tKmJodA9i+B9UaGvVIitQyf1q2gOh7Z1z1KpHgBs/LOvlT4lRyhGMkfkB+eX
U5aoAJ806IWgeBLrVyvuk7TZGfV+pPHXpF8mqYnbs1OnO3V+XiAyUnyjtIz6z2xNtXZSGqTj41Dg
1p8Cgc5bXElYDGMuPgC4DaQIw7US4UEhH+ysEMeNReNPV54xvaPl1Ftt09g6Bn+bLPcE/ulA1Hay
FqVPStr1eMuKdIpNNOO7yuh2EUJRv6sGfbHKzapvk1/Vg2BKcg+J2eo+maKA87UcgdPVoC8FXi2/
tR0gy1Dh1rHL4RNwseCPGAYtHtRN8q0QSpEubOs5rpSp328vzlLcMqj/E4knGbv551D7WLYAPbVn
AEB3sCJPpZ/9isrkz38YRkdyCmvuCVk/C1nRoEasVwTWvc9/93n4IxDbXZkOKxt5YTb4vcCShSI7
uWfNhhliJZJ8D65YFIV37pjtc9c/ItG2kiguDEOhGk4ElOqJUz1LFIWIpqFbmqMzlbHhvxV45fT4
rZRY3f77jLigJW5pgB5sktmM0GiAees1wTnzablUvWrZ+eC/6EaywjFbin+MREmVnIfx5qoCsexJ
XMNpdE6zgf50Kd+3FZ1vfdTgN+qbqvMOshL/pIOMLaGU7f95gwB3mnQtwNsipjsLQVxboVSMhoYb
SP8q5P5RzqWfBVCL28P8dQmdxQLGQWCJ9y0vprmgAVxIywN7kJ67GK0SuSsokfdm+qjBjt8IleI9
9UGA4psOLDSqRHk/0lDfN0INqSnpOzRXhnDbxqK8ETzuTN0NopOm+lgCR+W4klMs3Hr8Vt6sdL2R
1593DspQ0OqmG9Mz4TKyzSh/Dsxg5fm9cN/QKMbddUo+r1UXUtNqRkEwjLOfi7balXvFyk6wzAAE
GnQ512ySFqc0oWHx3tBNUZ195jES6zhrk/qsWKE9pSNmsZIqLO1j2KJ0kSDJA6icS7iq4P8rrXdp
7lntSxQ1h4AYmlrSQbG+DtQXWG3AUHh4KcnKHr4uPQINnLAL3NxQNed1qxbkdGt5SnQO0FVrQTnY
YKBCww4rm62Cd+PKXp7O/nwv81ilugzQF87mbDH9NksHK4jlc5400rGXgeiEcumD8moBoLXGQDvL
FKztYLbjIRbV8EH0Ym6qIJBXotTSLvr4S6bP/iF3KnW1DlwV3yApG74gU5VAp7A8uzTj5yLyuCXj
la+8EIE1INVT1QhDYHw/Lwf03VgvRpqV8CylcQfl0LwHIBQ9IRUiroSMheToYqjpzz/MjdKEliZa
GZx9TSu3Rp48pQOmgqWxr9YeLIvLSLGDfg8yR1cK7mLehJ0nJvGLIRW/JmVZHN/ePME7wub4TRNq
rTOwMp42K0YoITphuJLIZ0qTCMj2d4NKkO+sSS6j34phudJMW15KmlnEd/laWiLUilAs3SY/e128
sYwDRBIave4GHtrK/liKM9gyokgA/pNHwzTzDx+tC4yhigalOoOrErduADKLTbpyZS5OZwKLU/XA
RWgO0yi8EE5rgz2SYJQoqjX+cy30rt1jSBK7yun2aV+aEdVwcmekHdGonu14Cptq0pgCwSUqmlPb
SvlpsNRq5SAvdK1IoD4MM9vtYQWrv9VxIKt6b1skdwUyc2MN2CmuHqq6sxsThN3/4ew8luNGmnZ9
RYiAN1uY9mSzKZEyG4Qo6YP3pgBc/Xmgs5GaHeyYP2JmNJqRVEChKisr8zWD8Brnu+nc6ya/r4Iw
OPPI63EJeVePt6C3yUmb5ZdMbey96OwlUCc7PxSyVL1ZelJ7qW5abylYozuze+tTkjjqKEdzDpLa
/btejEYXY+ykOF2J6UGOolejHI9zrRzjBYfxj7/kzbHgE1p0lDmlrnNhyGpDkhgAAkRXDc+2WiUb
Tg3xhXuT5MdTeW+8myeigYswcos0st+VXCJ9MKM2UWt61rtRRB4/RM2jnTyhDJg5zwvUgt6+h8G6
FaHXiiBSApyF3Nr/ndEEl/Q4T8AWJbm8+Haug8mMV23je+rRN6cTE1u0f1ZyyHX5sek0bU7sqLjE
XXksag2aRoN2r3Hs7zJ2b61PUAd/5HPhaVwX2zOQPkMcieppHnw73ba1z+lO9aPX/eie5sPNsbjB
0EykYfGuCdZZJTepsFAvSPjt8kZD72F4LczI663iUC/xgxrda4fdmknzryHX//9X0Jy7YWg0Zcov
tcoVGS1ex5Po+6dp+wJl8c5ZcGt9UAHgToi0H3zrq3iWTIAmzaRZ3aMm3NT7A7oPz53e/feNTUmD
GE1AsbhEXd2fIilWO2eoDW41w6Hvi0d7ABSv5JsKEO7H+/pGhEZKenWxW1tNMDP+nb5Ck+qx0uJm
Zfo23kxnxkW5+06h+MaRjTbsinKhow4L9GranMgqe05tRMxDqz1IWeRsubfpnmOnoav1mbOzsPC5
c9+9QTbgCDXg6gGpRHfz+hbaNpYjFYndXWytM15BsM1Haclt3+hC6DaZSl6ENMS5GTVjgxKoHGhJ
EkJFaFpPHkz1bCxyGBR1Le50im/NBspKEBXxiKRhc5UBy5bQcieOscq2GkQw5udQU54H0yjcTE6f
ENPd/PdPDECRmA2liT7pVVBr1QIXktqpLo4Qv/VYBF3bff14iFuv9NcQzlVO1muTmjnTUF3SvC89
tCBKb2z6CKBzWfuz0pTPE8nInUzm5qCcvVDXWFvvum1OLgZ1ivP+YsoDMOXwqEsNIsC70KohnYd3
tr52Y++vwAW2PmctFNCrRcxFQXawru0vep99icJH2ckey3FBzbP55ZTFCU1b5AY3/QSZoZrT9R/7
oUPAOiscH067N7VvoZTvlro0XC0tvTYrfgCNPPdT9Skdy30fowYQnjRjPCQhr2EgvF4wh9RV5c5+
nCPtXKoWar2YulsI3t+JBDf6/Zzuq93fKm/jvOsk1sXYGvgZVhdaxPJRS1PZ00Oz9+lUzVtgB9Mu
bMUX3EaUoJOMBYrEhF9SPsvu0HWLqwyz5WX1jCaZjpet5vTqMbfi/8MRzT2cawaVMhCX15I4vUSD
wkwL7VLEreSb8ZD4UDxaP41IEj5e1X9O4au7KoUl9ip1VZBe172YSF1b4VAQLnqK/p9RPk5D45X9
HNhwHojHFJzmyk3BrmlSBs89PyxW/5BoafDxg6w79Po5qKiAyaI0957cbCdyHEOhLi8UiLymjPeq
Dc1EqQvhqXaSkd/GnmNGu/mu/+ONPQYyE3VfkiE4ntdFdjueImQw0vZijy9m2z6E8W9jXrwJueW5
+f3xW94ei1IEXUrAktd90oHe+NjhqH4Jpd7w2d0tAF5r2IYFwi2tUcm+PiZ36xE36uzYxgNLwuIS
U6zrekQlLZFhtXV/EcmobBodpR95oQIiD6dVtRqaa/lom1Hn5sOLNN2Jmzc+LK1TRlWRt6STc3UU
WO2siham96UX5mGpZK8qy29QEg6NFfuJLn9LBgU4thbdWVA3pprUc8UtU02keHoVy8bJbtqCI/CS
xlH/pS/madM2oYT4TxmlGInolTtF+j3F6BupGvLXuDhwY1HYV+tT/ZWqjVUBWH5awic6/O1Oi6XJ
/WMbEbYTN10aXHcOvpvjcZleIQUUuK6hH/FMmjrMMJRTc9fPY2BID51zlvv2zmyus3W1PanJcv1D
bY8iwXV60yI0jGLFCo9Q+IRmtxhf+3aWv01FHd0L0jfKZ2iPsT1of1M+uz6FKgDKVlUV2TM30cbw
HDUuA5SMnAe0pCVIhVYSVH3dZ+44LsvnOKsKXy7b7nGSF+ceLOTWvZvEkQ9pgR+kGX+1jFRttFIn
lSG4N9ghOktGkX3uhNs2thYoerm4kZxprtZgIWOGXfSg9HnpzU10r0J76wtAmlk1aVedsesstumW
Phx7yNRI757tptjTz9lHlfP6nyPUSjxB82TtpLxz2cRYQLMIBeVTrUXu2KWXtjpr5oMlbHiU9xIO
Q72xrBDfRBqM5jFX76vgUAyohUADyy9WC1kDLejSU9sMbNYET/cniVHqZRmeM0Izkr0gQL6izFDD
65JN1x6kxRvl2PxqdpWGmPpo5ziId+GmVa2kcdM8k/ey1vR+NS69n1fWgG8NZE1YYk2+MTGF+R2P
QjtOdVt4E/nj0QK43iHYlVU/u04kKMLkTrEdI7lp3aEpOBGEkXjSHBouxqDDJzOEwKfnGfIDYoKP
OuMT55mACA9ZaeIhPsvjlrrJRKaI7k3Ui8JVHAwWGyMy99gghj5umNaW2lJ/6BPT3n78LW8tGRYL
2iQgtZDhvbr4NFkTKxratxdZa2vUh3BuGXVpgsRq3KvT3B6KA5wm/Up8vop74TQ1uSPXy1NR6m9p
iE2qhddCWju/Pn6lG7dvhyOMShAscnjkV+PoNmqaTa7GpEaVcV6c0nWW6pGmBszYKK8f5U7PNsvY
lHcuNLfi7N/jrs/1V1y3LWmMF82ILmoO42eNhJvMUPHlsLufXSlXd77czde02H80xfEAdK6iDtKW
RtmKWHqaw/rLUoX73ugfq3pD3j67FMR+4HcafDyzN78gdRpIHDqkhuuZjVWV6kJJqyCt1SbowgTa
sypZLnh58X+J8CDwVxl7igzvUi5ImlCZRKNc6r5ElF324hgJj2Ixn/Ji3kR6uY9y5ewU3V41wi2u
7Pde9la7EeA74P8Vi65jInH1PXExSpy6dZ76SaOHavTzudILGYmmev5pjCh8jJIxP8ZqabpLWjj/
U4WBsg/3maCVGzTT5lK/JJKUvIIYkLZqJxd7OYKH5TVa3t9ZfPqNKLlm6EjsUiR8p6EdTgnGIq1m
PS3SVOyisO6OZp91u48XwLp1/j3iaTCv6C9tNaABbvLvlJRarilNOLaXfp4hkqXVRlTh0aF8sUzF
6W4/8H1e+O9w60v/taOsoZA6c5TbS+500jEV/T6Z9W2YAjI2p/lHbFsnpaq+mTMw1o9f9EbddR0a
sykQrKu+y1W1AD68HS9ppF4qo/BMdLNF9kvLFU/uYeH9SmGfmtFqs/OfPyOSxaw4MLooxlIq+veN
JwWhASV3gAwMsFfDRGieU99V7X4fqRgF7BkqJRhXgsX8dxQj6juzhtJ2yeUyqDvrQRHSVs7MgxSb
d1bMzaHocZpUJ8AMXedGJLd2M4QjQhuDLSOPZnhyFFf0V9OvtZLcGex9fCIlBCq02l7Ajb0+YSLs
KIRSjSkRWD2HsnXsUXOVFTiCH6+O95uNcYCxcnBSS3qn5JmorZqmSYptcFrjureYRxndh4/HuLX2
SbJkgh+J3DtLBZhORVlrLWs/K3+IvvhdFnL3pMsTjLBi8ColEp6uxVt8fj4e+EY6u/apKP3/oT0C
9vp3dWQcrnhtVNaTrUify054UxZ6Sxymriyar003VgF+h7spMTd6039VtfDOJrgRZRDAWgsNVCwp
blztvcVSQ6Ktaj+VU+MN/U9TQQdh2qBWl+N69fHb3pjmv8e6LtnRocqwHyrMp6o0jl244FvRjkgq
aJ4op8OkOOfKbp5r+54J6Y19wbhUgaHNsmSvWyzOWICdV4S4JEpqo84yPi6T2CNT/X227pUlbyxX
TmwQM6wl5NSuURVZmUVJUgHyHqYGhFrSlue0x7b745m8FTLh6+OnzTUIsbt3JQQd/sasozbIPXM1
OeWHfNpU7TPS5l6xsmGkzCvVexJmN74gVYO1JEm/ivbOVciUCl2S1RaiNOosxpLqa1NH7X5Th8Sj
b89Pkty5U3JVb83oCuIlyoC3olD47xbJI1vpytX2wMZNZR8mKUXrZck9hET1x1DrOh9covBlvShe
ZHmW9yMu1D69aBQi4zw+Zfhp8JDZiHhmFe+MoTL3I8d1AIs9ClR1Mn1pTrVgQmo+05TcE2Iu3Hy0
76kx3oiYa8uDqLniR9/BlJJ8FrkyF8XFTOTHQba8aT5zB/ry8dK4sdhhwzJPKMEr2FNcRRRJk4pQ
n0Y2NOfSCSRv7beTlnGSSuha9lO2+Xi8G4LXKmieVSCNSu57i18zGftaVTvladZl6aKjlEVrQ9Ue
0VstNkaq5s92amPdkJvlZxkb0UI2ymOrJG+RbopdF1PbTJa4eC2WSj05pnoPKXxjQgy0yECIQWPn
n1frJ0WSRC3LfHhqzfS72Th7eWh/tUW9cZzu+c5c3PjENFhXdsdqvoAp1L9rVVRJI9GSl58GIR4L
rXs2OvG7sudN2hmJ25nqmxB9kHf5kyNL30QTnTtL2Tn1fKbd/iYqhFLuPJHKiFdZJE9ESZm0mnBx
nVgrDfa7jZiKJ/Qdd1aUf3Pq5HUKl5PpiGdtonqyCnIDYx5QGCm7aZ8t0R2azZ+K7btnwBRu7YtR
TL5uYU5DCl0ilxWopnN44TrR/Y9IbAZ60w0bvJmWYGyolZVxm30eDKx3HaXUN00024/CcBJfXVbb
CrWWvloIir/wmuKQWFnvFfFkpm6WU/afS0f6sljTuFFFoZ3byigPc6VOXj8q5oRz5zx9kZPS2ISw
66jToIWcznXvj0nYfM30Hpd0EaFpNCnNpeYmuLHmfN7WU5f5cV45m3pYqDKNlTRcbKHggjIuqB91
i5JsWzFnQHTGkr6ePO+FFDvHetGqlynXEl9S09d5yZzTHIfCU1LpntvZzTWHgzea41TnzGuBMxqI
Swtqu3qKQ/OIBDmuFoqokDDKCu/jxXR7JAD9RA3wQtelY1gNGLREo/bkSOLHko6/hiHcGtk9lcdb
hxuFC8qbq7wJBKarlFmrLTtSO4RVRyziJtjQlVEd2FWl28nKm6SEr4qT7wsnOaVLdee4uZEP/TP2
up/+ugYZSm0ISSeaUcM4kAYeqjR9iXI5MLs6aMzo9eMpfacIRFcJ2BXlaZIwajXXXi2GWTQKLkL6
YxmVD/3aVMEGdnaiw5x9MiKUB6IoIBn18z46dDQr3GFC591UYl9X8h321ncyC/36uOWBLJlMCZYp
2rYcIP9OgDCTUkLPpn0oCnEqs/pQLeP/OqMLyirdgZgM9FL/rIseyatojKC3qIqXAPlHEw1UUIaa
mhaGlb8i5DD/+Krjk/Qjre3XQco+0cj7BWj/QXHCbdHIqIcWGthPLl49MGbfkhCMmWyt8cMR3m8r
Jxu8yH9khgVd00C8efIoikRuh6xWVYdemyBjNkPhRKo6fklTa/S6WvmR5tY9ndjbk2JSEwVNQMZ+
tSJ7XJcns+inB314C4vnJbmHPboxAIRA+uXsrtVp6WqAUY21qoCv/rAkYxtEjWYFzajfI26+wyes
6HjkI8BtUWJZzQr+/bjlUjljZMchIk/aHnI0OuuSOw8JcQ9Cx5JtSeGAdPum/QMza1cpdml/zux7
dzr1up62PgdpEKpNKssexMm/zzH2MDTQ0XHOuWYiF/iYDRcLL6uSjJIx2xqF+HmnZnZgTeI0dPGu
NWsXxhUWq3iz8qt5ziH8CTUGjGmSbZw//30Zyxf+R10Nu0S5c7S/sx7988gk9CvLkRLudcadICIf
DZLsnGeK0dOex5zHxdORu2PILhWPdmF5OVULHnNomw0/iNzerj8MeAX/HBus6iVP0+9Q0bV1afx9
uv55MD4qgZK0nOe7mktgDvNQteG5ozRUZvJWS6PVr5YBU77cxHWqnBVvpk809jJCRs73fsXARK8L
rNduLry8hc5SblIRbpLmM2S20um8GKnLCOE1fpqxBjBZbkvkTn7VkhSM1b0m03XY/fMSOmINRB9w
Y9dpil5Pfd+XSnhWzOiYLI7itVBU9kgmRz6IGs1VwjtZyfVV5nrEdUf+Heg1U2saU4RnE/CGO0fL
Ro1bH31ANyy7c55b22yZfmRRuf844t8cF+jyyrAnS7zegpSrRR13Y3ie+vhoSsspawzgoj36MmXz
2RjnHbpw59JM7xHKrvPg9YVXgBzi6FRZSZL+fWFlzOOoqkukVg0gBXZCr9uMTG4HtZ1vdSOeg49f
9OaOWdFQCKTTgniH88pn20ICTEjnAlYwHqywmHjz36FRv9a6gyBjvvQ/AQKEhz4shx1a8DRruA9R
hDah00TaptMr85Pe5+KtswZ4UNEwbpJYMR/zAskmA/XIO0WtWwGSLBWjDBCgTNN1/7bUcwX+Yiyd
9bD5rg7L2zg1p2kO9+uiGNnPsI9/5ZXqj2zxeLGCAVehohv9NI7vbOx3R8LqkQrVBOC0DIjqusA2
mXbXyUIOz7pIv8FPOEmxdufudusTUVajrsadBVO66/t8KqZZwKgJz1lsiqBKVMXvZ1v4CuDpbQeT
xsfAFHYYlT7PlDJlg+cnDbdScX7aeOnsBicyXAo2hptYMBRbdeT6PKjpTp1CrhUIugZqtOh3VtaN
lfzn8ODRQZdCjvx3JXf9WFaLZoesZMkVreLq4IY4FGI9v1OavhGWQF1ReFT/LOJryfYhqVDk6Ra+
gaFt0XvaIGT4v07Nd44tbaThrgfijVjOeOwWEAuk2de1jilvw2Ka+R5y3fpTYflmFP6gcvel7KvN
EuJP56TBUo6fjMo+NIl6Z/nfiE1UJmjxrwsO4tHVxE5apcSVPEhnkqBLGUoPjWK7CRZd+I5V35XB
fBFG4afmPTewW+P+UQ0D0YAM2PUVvab/Whd4052T1nKedLswAiPU061qddqp5jriNyh8wRFPRE6u
hxbXx6Fqfa+rI5TMi1hFvQ6ezDXSXM7akmajQ1oEBSnTxfdJmriu5+md/XZrOfFh179A8r7DKqfF
oCpRNkRPo9Hv1d7+gvP2Qyv1n6XB/N2Le4ycm8NR2kV0DiTVu5uhZvetnJKkU291PtXlSL5tPtmF
vR8l57em1nfgin9KS9fTyAEDOxaoDdX09TP/daQOzaIqrTrDvzXpBlSVsanKPir2iYDya4lW3sWK
smqe5ihvT1O+6/DoW02romM8luaBXvzAtWPUN2Av8x9RQ9k9Re7w3Oh1uatLs3zNenQHO7Goe9R0
V7lpoWOOI/IATrrwQ3tBw1FKlEDObcMzoskESD/Zfq6VtTth0nOcO5P2YAYqvV8a9RBVGIQAQS6O
1WDlXiwictKU2oSjL8NPvLUgpE26HgYyfjWurOT2eUmKal+yWr9H3NxOtTFYnoyK7IGrUL7JUw4H
aS0bDHbnuJHez9u2M0PXJKsJFhFqOB0N+KH0i7oVtd58Rpl3/lJZ6XwcJAobhSIhlNtBuNbKBgWj
zKg8w8nqfTHpyFVXBNxkqiW/zNUhqPUR1Yu8KDdMXbpxUCH+9fHWuLGGEIYg/tGgWxUirrqQmUrH
Ja/V7gmspqvhEtyjg16qu1If/JFD/OPRbpx5SJaslWULYA1NuX9XUCPFusgsTTp3laU8JKgS7/Nh
yvcfj3Jju7MBV7cTmmRQuq9GoR1TWHUNXHe0TSNos0Q5aYle+bEp/1foKEkXiHo6K8DqUTy7LmW0
dPDjMurip86MDm3bwxKIze0wWnfoqTci6D/jXJUtnCGKZWNg8VYsWHJ5NJxI8NXlC+q966VO48b9
8STeuMLB6mZJrBc5TMWuFgY068HOWrSbYr15WoayQDen22Ef8LVo9Wcna05jdA+GcfPDrYBh4BCr
ts3V+STnhSlUqx2fcqNpgp5E+pAqhTjIaX6v+/4OiPvny8FZB6jJSO9SI0vLB8Wm2X0eRsy2mn4b
N/D9xkEOOqo0CA0HSbF8Er2x12VxXnlBXFs/TXfNRm/O81/PsSZDfwXVJm5CdMwJ4gjLhqe+zRMP
Ry1ti7TCsNqQVR6e3spDYVnSz4+/8I00C63UtYtAdsjfV7M95ErWOrGwz7URNttqdORAjEnvNbFE
xIMMfYey8f+bY1cHiI0yIMKAMF0UroL/vitoryJRe9k+tyQge0sp8H6eAIYacimfqsLoX+I0m307
c8ZH02xStPQVGxODwQpEHCqeMZeLl7b94JeRYnnsCvOIDaLyoNoz7m1gJwIZ3O1WC6fRwwJz/F+8
wt6V1RFuybX0ZVSyoXARlU9fgC8VrglTOXAahPMlo3W2qJZvxzbGDxCAmq63YOqTxFMSfaPmc+Zb
uRzt+lyrPVyS8V2Ol96dZZXeMUg5N08XuM7tiJRl380UBhb7FM5StlVtkezLbCxOdZSUXqMPy77q
QiSdMwMtg56rAaMO2iHp9fwCejc6JZ0EK18MEicM4kcbsxBa0BSOCGI5WwJBJes16p1wh3VF7A1Q
yQ/jPCWBJMLyiH3PcCz6rHiqY7M9hINeuG0XpUdqa8lTnVS5X0oAKSvRSVj1iu5BD/U20M2YvHdJ
PjcOSDxZlrRNXljZDha5EsTDUm50/L3cRQMuqA3J4ldW1JyiHiBmHsmAenJEwdNczv0qXEKM9maA
g1M6bpRILTeJLXIfgWnNxxh1eFDsSNoNihYDBFTG7cKn3Ojh3G2bAb69kCR7n/Uo0stNZvvJ0ONx
UBmOO6S1dIpQU9nMhdlsMmFbblHhlpcUaehFaAXutXBZtgW+aFtTWy3oNDkdvbnONS/RatNNo2y6
c4m4FZuB70AcADn2Pusj21aRh0qts2ibnT6LJ2vMDFf0kFUapOCROv6Cutu3xKQe9/EOvhUvES1n
gTA4gm1XB53addbqaGOfp244xGH8ZdLEp0rk3X9sDKyxkpYX+AmQ5YTmq0iR1UncGXNmn2PHxZAR
sl98T9HsnczvnzEAPBM1yNHfESPapRcsa9M6U9caeu4mZpTWR4OanJsCA0PmTiReooQkWa3OZmfP
PfZVKV9yPZN3TmENr2Y4OG+oh89fG90Z15CxDIBC2+kLLjExYcWqDhC9rceStlIACQ5TyMaMqZCW
kvU4aqO8r+q63pdRhUf8CPv14891K+Caf73iehT8FerNsIp4Gls8NRQagwhioTcOLYYpUi18KNR3
KmDvwCfrlK6sU9I6gGb4kv07Xmv0eh9BPMT7Nwk0vX1ts2U7dNGGUc9FrW4gVW3tpP+EGec+Qyvh
49e9tTpXvWbgsKtMnbPum79e1xJRRPUktP7DqrmRvUKvkBXecxWtupbRGCNsLvS0Mc+JKj9N+EG7
6ig+23bxRYo8fVTk/8OGA/sPt4J+M6yZqwNMp4ljTwB1nqoxVsBhjNIuxLzAJXyld/bcemlkgq6P
S27rVKTxb4IjdjUaEAWYMpgqPo10lfeUh7EWkaZB+SkNgtbRZMnJ49DUOY0VE6ehru5/OXVYH7CX
kh7kaqi9Be7kKbfARnOk9Z+z2VSPTdJhZLhI6qPeJD/HKP1Shcr44LDH3VafnQdNLsfSw83THXuz
d5VsarZZSpFg6ovJhwlQu0o3KAkeQu30News6TjoShvQk1X9CNaj4VaR/ttudH5L4RQe/bYkaKRK
+SrXfUr3B+jLSxon2Qn3XW1X6XO7HWVJ7PLYmYN4UuXDyC90NWs2A1jBDbe6lMOtsWkY4bj6aGlJ
/yJnc37CH27chqqCRD/Yrv2ApOQW2mnhl00SBqUl1V5txtEmLpu5dMGKRiQHVLc5KdTHqE6156n7
05VDSXgDIjwBwmf8mPu22Vsc9CcYa8U2N9r0jM5b4lVVHvoLBfggo+8bJE2RunGEeH6UcEjKDVyi
bEx7L0pl+TBrvThLy+JT0w9QXdBOM2UmX4vRI6ln/DU0J2n3vZMdSzEYgS3C9LmYncLn3GpxkxmB
tURqcokiTT9YXaOcwaMah1YY3NTmoQ7GJay3Jhd/t5+S3Dda23RjoMwPiSyKUxo2ihuVWuuHUZZs
lqibn8EWpnsQLDMP3Ey7rlBNruuRHURidnxHayy3bMSyC82l8Awb06JyKqvPZjrO28EojUCboyyn
Yo+ymb/oYfGjSyUvI4Sis+e1vY/baj3spDYblb1S5/qnNO2njZQPXxU1Vr9hgTR55Tg7rhM3mtct
nb1J02KcPJKneF/UXB3dKpm/DpIZYkWSyM02LPHXDmUjf2sqY45R9gvJz2GFkw0s83nI63kTqq3A
vU0Xm1iZuVAvusBFMx7s71S79Bej1OolSDj6x09yl1LXzBSdD8nmCjRjkoFeD6H2nNfQ7HpD1EcT
6p8HplL2Qifq+Ax6synTmNlOC3NXj6zLLtf11EXsWvnSFguocRklwaiRLFq4ZZp+LZxMRxgv0mNX
LxN5n4ol2U6pKnlh53TbcKznyte7ufpcFgCyXKXpCr+AAep2Tji5VAjyQ9Wyc5Hf63wLxZpjmzbb
0sSil1kIRXJCpdhNx8mtkUqfmoriAdiw3vAKCPl4j210jLZoFJX2Np5rNO4vNN1AkdFcP5QS2XRi
48hG3UTZc+aa6LwCE8myNy6W/Hyaf+kT8oZri0ifN01JEtgIfwzTQJp/rO07nJHWGNHsLL7niBxU
Lo+e3W/SrHE1faXr7oDi9cqvIv4aST/zgaJfueGyWoL4tZKnynwpsjclxZGL9FFedHeUqs2gvBTm
izHVO2X8pjeWp9RyUNMxNJ2ZiPuGMdEh79IHp6AFZv+c8C+OEOdjXJ6JPqGaVZ6TvKj6hRbegoc0
tUd3id/CgVb0bJKXvvbOD5GlrkPMLmhFUIT0ew2du0IBmZy6g/JDGzFJguGlO5jL515l4N5Fhyw8
AqKv3BYOVj73HhZXXlhnQZlKZLAo2kcRiq9opJ6cxNrw+kk6ky/lFIimIxmiO9t856lww2r2IWW6
OAIHS5Pz98aw0yAL6TuEmnQqk/Comgehdp7CbzcjTIuyYYOgUIk9dfEYqumWRbAzBNB4HP4+KUov
P0Vp8lBHZeXKxjwEYW+rbkikdB0wym44CFZfdC4WtqMq6S6cHJnEpz2NWf3YaMpDBx8mD51fsoXj
zVrCa6audiG8P+JGgg5kXu8SdXjgVNpVvLAitS/YJwexUL7kU35K1A6FJ+E8Z0oVZOhK1w5If0G0
bmxjMyrGJ0DaJcSt+FEatZPBl3XCxJO14bSSrM06Q0+9Ozqz9VMKi43C7ZcqJCSMMlinULOkz5Yo
fFWLfmq1vpXTGdKC5HJNxBy6j85tH53spXyUGyKhkjyVPAL79nuYmZ8yU0FkMA1mpYOOqW7mZuPw
tIb2liHDEY7ZC5xU17DbYAChbjl7ZDxZUHJcndbGuQHBHWgw/4Vviokb1yemqJHpQiPVaH6BAVg0
z/w2uY6CVMNNT8QbVh/lmUH5RYNVK2LXaCpCqOmtuqP4k8/n2ZgCXCl8GJs7RNldwg2IQTaBnO7p
zxuTeASV4LZLHsRZv6kqKqvR7CvGvk1MrwfNLPJi2ycjViPKpjR/0YfuWFxaHG3L2eJb4mGR9iip
zF40vijKA1uxpY5R9BibCe1gAP1fumJTgATgqdbFSrd9XaNp9gb8yl2XPqrWrjXa26EGHjXIxtc1
8GjCPDMbE/3ldWyQ2y+KtNUxQJ/AGlhwShxENC0a5nEtAnr1gxT5KwwBi/rvkiE8q+s8wkypTT5/
TgYNjUihqd+ccfbZxmnZ7+D6wTW6yOJ3Jrde3LUB76ePuj+nD/ZyIa4xSUxGbw87YEKrAfzi2XzV
NiNW50rpFaGNgSw3RE7D9Zf4qzhCLsqgQ/d1jRkFlkFdepS5W6/yrUbL5bTVvhmNjE40NiL8shEP
r2aJvaiLXClmyRgnrf9V2+GOpSAb/dYs0xFVs/CVwGoTUPoV+qmMbtZUa8+9TJ1vVi3W1dTBv6UF
vOtyjpZY3bSJcFZ8bSXpfln0+450g5/SAfolDcqh40vp9W++GYfmRrVJMqRe9VMNQhJ/ypLX2GvP
mzmtuALbSkgHvd6scVKWZufE0DV/Lv6OF+KuZKhAq/qLLHdBOoZb9P6P3CaRUVCDyDG269JbV4M0
v60vnXCwzYPxvCzWyQqrLdsFH6fc5RXDSd4tfbRzYtvj60j8wIkx9F3Aeh/AvBb4EnfiDVPJg4FO
KC07ektfudd5JVbz1Bz+7JhSLX0jXOAHDmCOkhUUUrbSH1FeESE4mL2FECA5y9xQ2hdGlKzbZgVg
rD+Y1qcQFDtPk4JhYGZ7KXppK3OrjYsLfEQ3QrflETCzh/K3Cet4XVOgtr0JZ06HagEgjVom8TRf
OvtL3aVuHtJonH9V/X7SNZdThvst62mLcrK7hCdLKj3sYHZ8HmHNaKTSlAiP/Gx9W4I3sBV+kqIE
bNmfW3ZknBoX/og2eXXmiy4fzex7Jo7Yz+FpcJRSkp7VfqZO/bXWWDt0LIbqz9kDMGtdY5w9/OIp
4oJor8gSR6t8WVV2GEeu812Jzzl7pjGny5wP5/W0WVjn66zwHMwRz8SU8u8zb8xv+H+UndlS21i0
hp9IVZqHW1m2sY0xECAkN6qQQVvj1jw9/fk2fapON1ChTl90ugO2tIc1/+tfr1tSVc9ijZTug4hV
WVMkkBL5znIOxQzTRK/ANrOnIfOXNXme0v0UJAwlvPOaX9Q0Q3v9SuRfG5k6Lq16Ho0fvGTAlMky
sSPfPKZyfrWLPL1CyxbGky7SqzYwI35v1eKrZdXDmknfSn/KnG6P/LfyTxiQ6SE6/twxoftrUnz1
rYt6MYbfhBnrVPexTNJI7aymV9uR4glvK5lrCn9TbjyhiA4Mpdy5AOksZzpoJuiOfOch1AhCoGW7
MVWzJa/K6kmpRP6ysP2wHX/XAmYW4ABMDtiOVnyl7mP1xL9VCjDIfzMThytoHDTG3KufKz0hFz2k
Go1eT5xls+Bi9LP7vK4nyv1nM3Pv8AGEhyt/pWVJ6OXOPe+S5PqZYO6G9ebputN052FI5NUiamDr
Pb7YledUsIzy/Qtzh8rKOkt8ND4pM/qmcipN+abB8WDvV3Ii2CPLv4r1LzRtbeb0Qfl/VtF+c6Q4
whIitF1l7QK4Piz8dc9ItsUq+PVras7j0l20aWHM5pVaigVAWKkLdAB3g479HSDq617WezlYP0Ae
gQp6VHKX3yBc/IdSEV3j3ytfyeBUhcMkS2s+cSWUHMsmCkodVZerazhyZsocpqa5iQt4zBbrLoAx
J5DAPfn5mue3mFBh9/8oAjeIRP4rzn+7mlLzrB+NCgt3776Act/GmrelsrZThg41wx5ziZWvy1fN
+m+7sS5+dVpj50GuACuXK+UnsNBXz9bZsU7ou9W7DGX+wB0ycCVwA0bTiuxgUS6kJ5tN3w876WQH
6FUUHFOJRZNtKntvrE9qT5W08lUUoMK8zW+UOKLEBB6mcgGLebt6O+WIU257VYjKs6x09zq1RJjF
RGUwGPJwmnD496vIWy81A574zhj1pLscgxl5fIps0Q7KuUct+fLqU+FdQ/PCp+bhaS4MdZNR2qtr
w89KDlpdeiQJLg2LA+H/dEmwyJ9uXJzVXnIa6v9qq1BXy9HWP8rt+9994o+e8EVRnasVqvDCxyCz
fQm+AT9luqxygVqqIKHWOS+1LRn2PGw7uKD7xtvRv/pFfZKDs2yA1Uv24DJc2AX3NTIskjPCQcSO
kx3mRREMdQqiH8bQGPvbyc9Jz80nY+y+Bt4jvCAGsszTla/TSMij1+GGH4zUZDjy7+4c74jU93Mw
wPj0i8vLv9UpUsBABXfye+E1e8ZXHpXSDnDWR7xRVHPY+YoyYAf8YK90MnePP9QVRjqVTLOrialv
e4bgqiMhia5c1bWwf/PefuAfYTt8stLrIhluMje/LwjYkC2m8qpwiN1f2hfuL7LC77NvtCJtUQo5
9rOpd8jOQXeUjzfi4Dd9eqW467mBKEyrBMGXpS+e03KPSqj37qdiPfIdUgt+8oeXmi8m/aGid/bs
RetUD2ifr/wk1cstDMlf+M8RrH+fjBujElf/a1HoTvmhSO7Vepbyse6b+wZooNI//BVvyg4o+4GG
7BMj4qJjNtQNNMb1FHSRknt5yy+RYm/a7/watsAlFZQHv4xaqV88L+ekbJrtPbG5LA8LrZUW9Na7
LNWuM+O+io2rQP+5FGvI3Fk8Hp9F7kz9BM9DxI1G1BHPWL64+jMGFoWC2KubhAt4UuQ4agP6Ya8M
AzT7NhQ6/EKG/uEHsV5HSpS5n9WOv14gHxuNR/4HXancJv5uRKuzknixnyn9hVLY+ASHJJjObuds
FSNuIH7zXflwVCYzJsxxXqGgJYPuc+Whjii93mS+gKPEi6/EbfgnslamPF5ekE2+QF0rEHeoKLzW
dBxATT3FqD0v/87y6ONaUQ1dIcJpUr8up28gnpQPxSf89ru/DhRGfiuDR4L/NW7kUUrJsBblr3vu
qsJRHsOneSSqFSSEOhOLgxDjY9l9UQ4Qq4OUzwQBOC5UnfC+8HFYI0PuNwWphCX+Yhu+Ol31LLVr
+HqoAf3GxUUn7TURkisnLnD7jdIe6p5yRiTrfwzQUhFwpwYQigY1jbA4Jz6v9MagtgktqpBb/C24
8bBnHLgKgFI88d6a6QkUO3VdlP1mvJUgPvYU+EgZYNWe+A8+uelxiGS7xwfhRigFumDpKgLnbDK2
45SFyudVt49NVWvg7ZHixXxge1R8JhlDod6NTVKun1MflcFr/ESdn7qeaCW8toqtcbPXgAnciNJP
PfkcZaAQmqnRyEBdo2nZT7NANcqzLkrAvnfGP1dCHf6AD8HTkwAWOMx47zC+PH/o+8cJBcVMuz3v
xUbXwN4bwnJ1kTEwvBfDHENXrofUaAha7E2pJ+oFuA3qxPkIr6FL/cjnhy7bIEgQZ173IiN2MDbD
QsJ33WLu/zm4DPeCL+3y5Jad52QyG9/q1dood5ZPk1vdIxYWXEQIzGzvB1ts1HJhs8nXVt10jpjf
UEFy4VjMlXyZHXkqxntvHA/pbP7Mx5ssq18t+ODgzTWGcc35VGv/SOPn/ZDd+9hJ8PDR1BDK3S0x
0+On4eiPNPRTSST1lDjZd3wbBEA5PSOxrNoV1p0tOd24DT6RWYXzANub5p2Jc3Zq1XpDOD/vnMnZ
uql7w/K4K9b6lRgAYIT7FZ8Nh93xHybAOmyYchJ54OyQnBNfVqbXo3H+Mbw66p/dYJNkXG5gEDyn
roarTVEXBcWHDIbFc59FZir/AUhJqBSY8kjZCc3FiSH84eN8sTYQSxd1yDcjk/b4c57dG3Xf8JrQ
h7ET0w/u7bFp8BooF14pJE0J7bxTEq7kJYbRRMW6Tv6dzjG1TeTlQ6NwmIjg/7GJpmID/BTBh3IS
2OJivFHa3eW31HcIrg1C4M7Vr3F0d7m0Dp7p3WepRVbpjqvGNzI2d924dfakLiyK1xyDyMPGm2aL
Zz6/ZucQf/U2PKMc1qjvg0trf9Hjl5nx5kpSx9YCLN6cE2J7ldlgi/73ipEspNODDCaKXaU2fO9R
xaitj1fQX6P4RqtTQ7hr8mlk+O41kmdsgAqcqpR+MVtH375ePOtiE4+i7Bh5pTQ2JzmK/KAykurD
3iBCJRs0KKnHz1r8opw0CboP7aKOEGvCnW/J3mT9F/XHlJtj2OXuo9VeGrwqMP61myg/ajSh+7sK
mOzMlNFQ6b1Y0j/n/1imZu9Qa+SL1I3gmNVyZ6u8JwohEfSFy8YxzOb8qCxhvVRRmidb3qSA5FyS
gtAZEDPQ8e3hM/TAGMIBpVCQvgvVSoizZPtDmD7j5C3wb+NrtMOAFeUcFmu7x8p2dvGL3u6NVHrQ
SzZZDAMOYY7h4e2Rg1zSUmlvlxSVExdb6Foe0oTZZ0Ofvjia85OTZ3B7pKI2bp1XOajlMlR6F6+7
nkm8tCNIa/cqDkxyr786qZ3i2H1YcoJ191GLjWtOwYvXXQMfSjUb6Nv2Ws7mZsQr69rloXIfgTqG
ZimfDG4REjDKM5GdLrstFditL7Xfmh0fmC5Afqc/epX4obzyqlSANiiFBv0MA1BkiBd1tPAK3RLm
XlVBfqfQN9Dz9qgtrKHSV3H1XKNCZPJHbYCGxKhYEt3M4tBJQfaadUvH9IAWUDuZaclustDhmoT2
DcMXXJQOJiJRclHpGHndP7j6ECm5/iekSANfBUeLg9tDx3BYMgHdcOItlQflH/mavemwfSCTtmIV
d1380qdfKXwxRH0mBdpOYTx79/r8ejIgbK6Vf7jMTTiTbSM22QTZfFua2hCqGW7DoBQOaTnN3o4g
ERPxM8kq8q3p3WLUYdI8AzyM4nw92IDibVyyERWikRHw+eqgJH+6JmeyXkqZDzgkHs1mjCk0zOo8
4uT0y7TrURMrjnmhyleOs1UWHAXQrzGgFjuK4VpRgR5HudZT6CM/HRm7ps83kgDZq/NsE5O20wvv
Qj4gIc6vlkNeIOpK1qre3JfkXEOModd+F0awn8inopsFYA72NCEZJlGI3izAZxRb+KcJu3saFMhC
0FzwmlRQqgwLJrH7eEqbztQ3tdlvR3PcG6P58vp+zrodliRKPE+52CuegLfkRyU5AVmeMUiVw+jr
3VnFgkUeNVV3o1Sj0hVKmXZxpkoXI3ScG6vXiLU7+CCmcPIM6JKT19XCPnZ2Op9tIBQuNS2anWTb
12WItCOXSiE0EolIf6rrqhT3NN0uDEFukj8kTlHKmWUe5UibdD7vtYZxMvyplsLdMZAUFKCSaLLG
jplfFVTu2FOTHGVvPNpWrZ5DQ/VvpdAI9P3+ltPC4YCW+LjadP6LL0IlWl7TFLrfH/QK8E3vQ4wl
pk3viFPXEWICSNn4dY+hgZCrve+r5lBn3dkbrY0DCge1q74Fbs6Qit6Jq8O+xF4X2cPDJLs7j3vF
yVXU8Xxz2a4Cc5C3xqMri1PcOBEZvZ3QbCNcpuHW0GylC93EYdgdx1vS6J3/notMyVpSpbjQPxGo
klkXa3CLGSq5MX1sXzy8boGwBlJS1KhPyoV1VaYhoyM0xx1CPQ89BMJF0x5i4YVm7dCKYZLsbOEF
M6ZQabQqGVTKSB/IlHCBrD/qtwrXOebpcUTCVAbcSONvseNe96TTJ1c6apdRJpS2yO32V3EZ7Obc
/2NhnCzsC5GQRYV/8arbyjKxoetuAqmR96MIazoGwq5RWKjZV1kHZRS95EcJEMAzK2aGydc0rbIJ
vuE951hRaTi3qlxU4LCNOMKOP+8VxWaXPlGpUgJt50KFYarvsaJhqc4uubfslTXNPUZZTv21co+q
wTgbtKPozapWoJSOX9qnmbhGnXpsutGU07pJ52aZNEcxen94u51pvZgF/LFxwgCt68ryd0kgjn3R
RgY6xSzQEEiAWYtrB/2iLBbMGVRen1Grlf7kFuu+Ef0NyvBMHaFAazIx+WLO4+0M7tWbvku0tBzO
DB/fB7xeR7rNTq+Vap11ETaddVRmHxkgkQGwgrjD2cSwXmOnVE2OFdLlfeTsY7v8UgvrXgr/YvlM
T8/863X0YIOoN47UNsrJGWwboFmwMbwUNZBS5C42MI7SWrvQJjLRIDde9KC9bcf+LhlyMKTIaVlF
ve//GavvSIMfBKHGfUsbfE0FtPSwkUmB4aY2ojwTOI9x4ImP0dqJSx1g5PDzl1pfHmoS8xWVg1qb
9hi7bOm+S/GsJNpF4/irvlcpMLvvH2KGjlBEGbZtW25zEpewGVs9dj9pIy0eIn2aYLzt9sr3qSCn
o9Hv0UibR0+fBIPsykOGN1hJUOFWSUW8+EYqgEEx3o6S5m0jlpeqccEJPKnPq3OggTysSBFaVZmE
yyI2qZnslctVZM1N5tlXpj7s3RVPIreGm87Dw8qLrg0Lg1IlGeBY1FeTReHPx6lRlokGfcupITeg
R5/5KYlI74aGiRjK24jpTvHtlRpp8dgvhsu0veF2dZuvNYZbNDhbviG+ZvSjKhTgy2B4UZ7oB4BZ
NL5YNxNuluuMpKqSrW2mf6bM3QsU2UBgmua//Cbf6nV5oqP/puHoi45yAEyEyixNYPlEGoD+yy8w
310PXF2DykZlQDgYdMmht8aoQdIinzykRewL3/F5zSqq07OwMQqUAmpnPaZsLwRvh3gtDuq5Ihfb
xAVg2JqHom53Rq/diHm9qgaH1LFkBiqjc1TfrL+sX3xmP+Hy61fd2D/WbvsrXwL86QpTSFEgswnj
xHDQmFo5lAF8mvJHY7Ve1Im22lDWfli7HnBI/uhllF2X8sgEW3Vm2zVoeTj6pyjXe5hWD8rJiVcX
E0RbX2sljE+rm19J5pihHfikHCcjnCe6HgJYnl2YUpTygr40crDskAfykmLj29qvPLN/KCNYOIa2
SdbgOvOXr2Y73DqWpGU72QSUF5Wv0zsmpc0i4jxer66v9/vO40OTPYHPwTuCA/2mMrPHMu5u9c7f
crrOhpkZfDmlO1pSk1M599+BNW3ocrpZ6yZHLxVV6Bg40HXJdaeCqsrRzdrQpCzvM08+lsN4CTqx
yb0f1ZS1THwGp6IhnFiJCaxfOOfrr7noDjXOrYfaM7CWq8mM0M7BZOtMN0eL+8HrJVKy4VLbkrhC
tVsuuI7Jr9kaHiw3PgI83ScNTEj11NDIIfaOr4BC/UtXfh2HNfRmQh20MOQHYJmSjZ9nqBm/Ohit
AJthZC+9mPbqToNm/uqY6dYmkOrKeJ/6+jfhpl/EnN6UlDj0wvlmivy59vvrUqkAfNLccMEUuPqD
unhab+/UL6KVAGTHUTWmZ3S08gyz6smDc1PZCY8Ud2mQWUfFDbjDuU0kYtTTbhBPWTGS7MdhqUZm
dzlqXwikBvwml2pd4PcnvV0ZUKkzPsfer3QsgEhZqZoj9kMzwLFDbI5lCBZmRvgrxejlEaVfTQyy
RNO7xOqs9nemzU9Akbje4ybgRJRLpM2CEBq/HKod2LPW/aTGwib0xEDaekihFl/JS7iJBvuHBL0G
ell+L20mGKda4UR2Xlmb1UroCdO6c0fQOgv5Q4VxRl3/ScbgOfeqKEEEVaBX+CAQluQ0gXAyVzOy
cf20pNkuurafCCCCijdinJkKdKDh2cSxc+zK6kurzw9Z0Z4zIfc5/lKFLge5AipJPrqFc8p49xlK
ycF2dnDP+pHGTeFtD+pLOQodx9nr5m+uVp4hnNsqzer005bmoS/jKgxsmknXeLXXsAHBUFAesE7K
aWKE23VF2Vw3q1Pc50c78ahia6UMGyq8RAH9PSAzpJeGbm8ALozTeERa78ErmJu+shoyT+6PoCqe
0tK+xm4e8Yu2kopuY9kHmqH2nTMclao2ZLxLMqoIit8rzo0NSdwtsEky6gOI9NUK4E7QZQgY9jSb
cQtSHE2aG0N1NdZDsW/snotlDsZ1YhhVpAFZp+KJXzDMCZ0fccc1rAZ5WOZY23j23JwRkfpoFJr3
E2ZB62R4hGVrMIMNdBvr+8KI7HmTO27+PNDYFXWaWUaUKAw6HAHXeoyZoVQ20CrjTfPGMqCOzfOc
gFmMdsghU4B2i+nUWL0fcVlbdsPsN9roBdRWlUudVgyqJyQZaPM+l6AKoY6wH4Ok0qnRxb8zPfix
Tt3wTW/b4lw483CioXW6i4HGXNlV2R5ngIzXvYnP2PdkolwXgL+WZXNkDDo129aqNkk+xuAurH7f
9La4nlbPB9adTvygMLcZw9O2Y1omW31KWsqDhOIbgNjyJk+7sojmBWkc+nbaWF6Knw93zgGSk6+1
XoAJnOai3ptOvQJlHqu0CI2W1IG05vW6EAh0lifDxUoy79jMU3YUwHwPbd61UTXHBTJn+ye7j/Gc
l6V0roJ+dH+43Cqa5eIcSjlhf23npqXm5qTxo18t470OAvMO2vEcP6rS7lMpPE7EciOzdOZrI56z
g19UQ1Ski3jkFtTbJV6yMDVK7WrBOyOv78KOH9d0qLbEy5PZx8wCa5prfx5pvKiEB1GHps/3gy+d
eNdpoIiAKfn1vavPA1k4Szw64F8lQVEqqFck5Q0dU5M8uPZKXsLqs1vOoo7GvO/CzojNnd76HrZ0
qY5Qezc3aUFgbKQpeBC/NkKiuyCCWC/ZMo/EIScILiIuPdpYvGGAENcE+jE71iafpHmwxyy7ZyTI
GMXEtc8ZF2oDDoqCmtbkt4s0zOsu9YKtJpZpsy5MgQY6Pj3VjgeJlVEkFfiwYCZXQmOjGSad3SIv
ubmQrgum27xJUKhmQYNBaWZRDxw6GoZijVp49u/Ip3W3sQe4x6T5Y1czQfE6GXz/cRkFbR51yXTp
YK1LiDDN2Pg91WnBAGxZ3xqkxk6FsKutlhnPaVc0d1YdO9t6nZ5yqweP6Alta9DYsU2MlcY9QQ5q
GIEbtv3YcHVqyjteLpkt25e0bif28i0zMqZB5DgGliOoqAaS/E7jtrvMS9tIn+01xPA7D9Ziipui
QqcVCMhtk5nGsXTEHEECX3wxkF7mlVUOrphdR5XjzYDpYv1oDQnFmYyMcjqkQGQX2dIkoi/Xa9DU
WyrZ/TlwhwwuHCN4BqM87+jRfKn6dT65EDNt6qHOI5sT3MzjrO8hme6Pnd7MJ13RWay6HPedAJVJ
Gd5MoWmSU3lOl4C2JZ+WGasek/MMtxC8RQgV+gdYJFzC0QrfwLETlNdqQNxAA/zi2Y8T0tUtJFXJ
6lB3FjYBmqcv0ZT0DKD1amffws6+w7Zr97NFL1yqx2U4Go1Qvn7A72nNNmMW12YsRyKwpvhR29Zw
SB2t3wpvXOG91z3i4W5UZCH0pMq1gZeOhmd/WH4PpjZFMrHMc2wXw/2QJ9wXC3TmOHfGzxhz/pvq
RbKrg7Y+6nnnhwxeyiNjTB91ETzmDVLsltVVldXu1hPFcK6Xut4xtowCjN0gd7a/bMZYjGBfmZjc
oVjxfhMYm7uKco5TmWcxzWkUd/QY5e7gbMaEPVhNPLQ+4YZDv0300Zb+teEMxbZZa/9kFXFPhbe3
MTqjQqTbGUmWKZiiVUuDqwSWiivX5i6PCylVp5f2Js6Y49FzwynlWi5yi6ZwCtlHfkxWO+kGJL13
yT+MkI+sKWEREHx9K9dAQZjiKjKaRv5x6UmLyqKDpkQD3K1XpQ9CVoAVLEv6gDGBlNeYkmJqZR4t
svNP5IXzcK2clHBsbU69OVPM8kE/w74RbEvYd6Pcn1HGmZFEQzknh6TTKP/7QborCkDwyWT0UWLV
4p4WtXUL53h1qsjmbRLHrA/FMoP/Ln1JldkZHDpWquUhhgAJVwRpTeZsN2X+k0zc/hnCkOwRZQSs
TBfAdBxhbqYGoZElF1MPxu6q6EwCnTnDO6moWmCW51DzgbcJ0mghfOX9NgdbRmqQKRKXAeKETewS
6I/g5I+D0y7RWnv9lfCYwOtBlH0p+wrFUa/rVe0S7oPH+pFl5niH3IOtLtrgIS4KHQ890b9Yadvu
sLvzfllq6C5WbFDqr8vXFFX7bcUHAwZqJ1GtAM1TMIJyaUR7m6Saficym+I+ZgueZqvGwWjl77Fp
K6adjV/WFYIaNdM2jHsH3Ao9h6Hey3RrSFBjMk9pWx98Jim0s7ZZirJIwmy2WtUxDULeNvNtSxl/
o7mWiXMVDIdKJmkSinwCoFMLugToWI/KtCcnvgBGj53GoPlu7B6ymVxV3ljuXV1C7lW2ibcZ6yK4
T4yKWKbg7Cr8yOMo3AK40HC0tOKPFjPrN9BMeeN5WR3JxrMPMhmHaI7xuIfJaneD2Q37CUTUNa1m
YEbmarjvM1ffmiUWpy9MyXzRaf4iHJO8tcs4l0ozCwJm3IzEDMSjnzX5sdFHsNeT038Tg8wivYO7
xxKVTnW9dg/aAANmVRr2bQ/X067Ph+5orSsF1VVoV6kYF5BFdHttCjtdLgDISeQPi9xIb4Q1bDAo
1jVpSo3UKu6qgN6NpHYI8GjUJ/zS1zCVjXOGDXk8O+uYf/l74887gjdbNR79q3HlTaOTlTSwZ1eB
Sy+9Cw+M056UW1wHxdkt/Afpez9sUR4Ty0CN9uMnZA/Gh20z0Pwqkg3Ptd+O8zGKLB58encuXeAJ
3DQt2+cp9URb93+ZrZ0eg8krn6Q+tfAEMkyKMffcdZ2ukDrvzbPWuNbj3zfklRfybScPDTwwgOFz
W8yT+G8rFK0vwyDz0ruY5hxgCjKxo4WCEVNzP4Ej7wqym7FZ7NfZIx8JB+q95i/FTZKVYmsFS7vr
EGUSjyS869SKI+VDkvKaKQ1XvrtfBi/ba2Wpbc20Jo/Tp3VolUHx1HZ+cCC18gP6dfCjK8NSPumI
+qinzYfky3CgInWYOfPflXmkWXwNRp1bBAtEihkULMdQs379ZT9lnf7171v5UbMlfDNwehOsmu+o
RKTRWEu+6MMtTHT+99qS8qD4o6jfN/mlnJkswbb64TxW07dyrcQnvZ4fNZz96/GvN/9fPW3NWCzj
mA3Bhc66JCym5URLEyAhiql2+mDlnxHyfkCY4IOTp8mJmJ1GtzctYMbss7hcituhH/LryRIELknr
fXKIhjqlt/eTDkGIAWlqM97R89NOlqRWMsQXoYMKJnekeNvq/L6C2ZiZZBNZUEZvKOwh9fm/H+jH
K/y/R6uf/2tHK9vNl6SwhtuSImPYef53ozE+45346JZCKwBZFRkzmnTf3NJkkCaDSngIzvqDJmk9
zvP73NJ+0q32CeH2B12PdOKReXNdODSZH/Df9aydKQMDi3YR+ICNV3+HvW2/putnzZ1vh0yhY3kO
HLSwqaFt33bvz9JdY99SU1wABMDbSwHLJq8Gsxuk8KByzQfMfBbOa3PTAvT6+6F9sJ8Ba6T3GL8l
MN7up+/EGfOEneS2q/ZywWteirusmR8k1YP//5MMZiDpBnz3NAa/aSKlfYxoGM7a2wKOO6B3pxZA
SJrRE0Gi8e+P+khLw3vq0t8MQQEMJW+exRS2uZ46M7m13Fr0oSdXHMeVHLpZBy6d8rDNVvSEbbWC
BquWJq8tZLsJ9TxP21pEaZvcNDqQrX73XOvTsOnzaaBiU1pXQ+lVJ+ImiOfSrNkGciW32FJrqGYt
p0GTPuWOLCdYhom2Nt3pPtnFjy7lv1YWvBmmiGfLws1O+3+04n50JSwuvpphqrhjlVX+lxyv+VR5
jd4LGm+orxT2dauozbTxYpnNJwf1gRJGjP/vUW9URpnE7tBrgXYBdhIW3hzFMROrAgWfA7Lw90th
fLR1lu4xQwLGCvjY36xL2qnwWgeGFzps0rLZrhkJ6363wrutpxOwGoUjo3BngCorwREtAP2cGEic
kJ8InW2+19Ks+/9e5c26bZJXjd+t/sWPneLOXdJC9Whqm3LMQPbQSU5/zZrs/ZYcYAKhHdgBgLCB
Ri2+DfTqnJHqC+Gw0bbt6MZnGzgvaJaEhtxAGnTWmjjXlU3ZPTYnoOGUSkYnCTaekzFgqa6J+mhn
PCmCqyunEs5Os1vzrrVn/yVuKtpRzCDZgR1ZoiCbcJhTmMKDpm2iOiOv3SzS27arlDvZ2czNziUd
JAXNfH8/rw/MCWQqGEvMmOEwcOa/13Aps463t7xLW7dNqAiv3cb7RMV/4IME0BfRV0/5hA77N8/o
MqeHbdN1Lk0FxRPxfd3s17oCEHKlk9lfxvK0Jn7094V95FT/56lvnOqsI7NEMsm5MJ+tOfQjFRQa
L+FMngAQNXrcRrWnZ5GgU/5QxQ0BglFScPz7W3wkesy2cmzbINVNy/1/t7ceFhO6GpHdjrI6tdr4
SHF765Tmcz9mgsy4/vL3533kmTAkycRrhgAVevc34ldqg4w738huNTsBdV5CZEnzRe3ve6Odz11r
5lS1qY/0ub8R7QRUmElgkTvCSvLJm3xkcAM4kzF3ShO85bQVuV7WRec4lxhIPSjjur7PJrIBQ9RQ
HKLESC1Rhwmg+OTBHykg2vShkebZOvmm/245M7dmExOY3CZVkFCB7OMtrC89fMjGp+P33t9saBR8
ug05WwNOoDfHS2V0yqthJnADbKLB8ZLoLTl/5zxb1g2hJ1zN6dlb2+aTNb43Huq5nuJAYGImJH3/
XaMdZ0mpD3N268vlMk3VARaoXec2p9YO7v9+ju8VhKHjUCgSOziPeOabRxkSsuucVDOtUX3oTL4M
3bH6xDtz3m+kqZg3XEXEDPPh28uiV4HRtoYbXywJy3EDfGCTir44+t5AM1ES95txQlG6lRgo5vmr
eSUbAtA5BicLnz+o5tJ3b6pysvfJ1PgbU37rpgcXHBaZLPvUQwy38wbq5+5irdsmz1syam1AAU9W
6Xn0O7gc/IyCg2lXoBVoXWmXwd4snV7vJzO1rzQ9A7IDKXc5QRTrT112Dfv4uXX8+Kfwq58yBh2V
0uR6TTgdkPlrYGQux42tPWl+QqflAKhG1xxsnw7ALLXGbIt5Cja1BXy49KBzLHQbSLgXtN9E0lQF
HUyxC5ayllFe00T792NV2u+/EQwb/qr1TZ9BBG8V05JQ9E+LeL0YTrfL65WQP7kq4T1x1/ZcZMMl
M9tPONneX1r1SHj5IbKDAO4tK05jN6UGKYB+WajNVHH9zTUoXC7pbszSX39f3WePUj//l3NlB+Uk
srbSL3B4d9fpmgCVSiuyYmuGxl9T+xOqrvdCwkgJZmqg6ljXuwloQA3IzAp3vdgOIyR0k0wVcz9+
/n1R745MDYTDTFqBaUDi8paNtGj0wO2oaV3SyqiPaSXl13YBygJlTX7ug7HdT6J1YZnNg0/c4fe2
VD3agDHJgymZVNEbPSdjPe99q60vZVoQE06QUvnRAIZPob6d46SvkaBQNkv5ievwbmM9ZsYSYQDM
YGqj7bzRPrINhkx2VX1prY7iZZ3IKNUp/P19Zz94CrGhh8fvKAKetw6KAVSFObWpvMRumTzosZy+
jgGkup9o7ffGGWpaOMnxxB01Neht8mcqBCLeZsXFTOCvXOLdqnshzX+YKSZ+2lK7MFn7oZ5gf3H6
K4/i7d/X+W42jWI1hlCckd2KvfLd5G6LcaZ9rzXVpaszQw9l4EJqMGNDAeZCSyxknzxTBgwgI1id
I+MEPX8/5kGBtnVKILY6hCmUnOkBqNuDMSzOIZ4N8YnP9P40eEn+gcCHjCR0QP8V3i5x0hFgVArR
MzOJAToKEf19H965CGTe4MjwQBMSub67zv6g6/Fg9OlFxj455aK/uKYZhIZDrv7vT3rn/6knkdfg
tAmI3rHkN3mWidLw8ovWzv62q2k+hXC1vBJ2ApzeaSiWTO0nFvud8lN5RTgaERgPMqt3BPieFG4e
j+atMDJrH2u0Cw4NzUo+iClMype/r/CD08ItgEsKjIXOQKE3rshoCT+WkOTdmSDhRLnu49b55BHv
FR8U+AQnjBBDtyKj/70QklrFNEi7UEhYm9bJJP1tGDCbzB2z168gXvxsHsNHp/bvB74JHZhAN7Y0
A6DqnOsUQpcJjoeOTmfC1TEQu79v4EfH9e+H/Q9l57Ubt9ql6SsiwMziaWWplGVLsk8IW7bJYs4s
8ur7ecseYOZHoxtzsLesUOQXVg7v+k/Zygyxi7XKi6cg8oHyrW8il1IaDxVyrpP/bwQ8aOP/epn/
H4GNjlqhNuij+qlVb1PVzg34B8N83/Z98r8IVcv+TxPj+i5CbViptmf+ZxB/dWHyUdAz2ynzGTO3
ssDBuEx3jpO/Z+OFvhGSSGFKstbfWIbzVHUdVUnG/3K4//0iPJQmsUymTf6nAjEAgY3Q/OYTYdP+
pYvqy02eFQb12F+mcctsl3JDpfwDTQV/Ugo5brPFbh7DEO/wf77l/45NmA3pOBwFaJP/abEjaAvf
7uP2eQT7fzi7z13dvP3PrwDn7Hp//49Zx5njjYSeR/QPyfMfsnPyl5wCW6d6ZrjBFkx/CnFXm4oS
lzCIGWOR3GSAjRRV+BQE/YkKmq1tVVuvnn61i/voVfPPc1vclRblN+Gvii8DcFh+2oLhFT8kRfeH
NO6hPkcUpKdvRHpuOrt8tJn5QUtrSR6yvbMK8KiptlqH4YUqtfo3yLcvWR+uuyTfZ+3E4ACqg/Pq
7lwMoGOVu+uCmEgt1NBoNbwv52Ezg32xBtzwJaZ+OO78DSVdO07vOKd2scZ1ZdQVHykp8Y3b+lfV
1E+Od3kNEgCxF5tuT5o96ATP7s2RuRV+21YUhDevc1wcLu782pnhfkxWH4RZvrrLtK2pVk+Tblt0
7k0597uVTTUM0eisjo5dbW6MpnpBa//MaeDykiTfGLSKVOP0fbTb99xKbkDn3tR5/ZhQgd4V1m7K
DboAzIczzdxL2dRbRmY9BlnxzT2fn9IV/WWFG6ypA6FCp2QIFs4qs91PoXl5raPiCyXMp9amOJc/
xyEKXqizuR0X9+BScOpP7bsjEEaXEVucpLcxAJpkwPzeq8OH3KBolHqznef3QJQWyzcq4u/6qXoN
HEO/8e74zUUx2Ie5nV7jJL3zyvEY+w76aPo6WfXdOejoUXFppzr3x3gZv6cU560XxiUcutTa2LSo
rpyZQVTjrq+6tyylDvLMDcde8kATz346t7tlqCGH8D2jJX3bLeNzB5snYfJsR96HmVi3tl/tWiAU
ulV1b1A2Npnxwasu70tfnc45bYdR7W49iurNHgCsjnK0bP7V1QbIsjTKj8NNmw73YDie3KJ7upTx
vqBNtC3bXUo1cVZT3RTNz1RF7nRphp/fxVFwGpPhBGG7vb0LqkvCtcyvhZ9Hm2EKTquG5mYQaioA
y2NQqteXFa3IQU8Fs3UfUGUSBPWOgaHtelXS61wwfWJanR+nefic3fpX58Xffaovm8j+uDTFHws8
h2QKfgEL/Tir7uMSljdpT3Fh259vRtu9r+kp8SgqY07Nl9C7kKHzd5Zz+Tq0vXK+m3yZVHIEKTR3
eRUfWnRDBbZN0K0+Go6z6lHo49QSU4p2lzMdHpQcYiNnt6uFyMds2I9jRcHsxAm3/lOY+8zBYYYS
/vI3+mID5sG79R7ZjJO8Qn+7K5BCiruq8b8U7vIwntPn2SNCWTuH1M/H7RSklLE3DSgzhhFbr1VK
54RFZZpThd9BTIorf92P1Cfn4Zy+BnQZ3WcE3ew5eTJmczya55B++am4rYYLIErUGtrVvTbZFjgx
NW2e/G5K79Uw7ND6kiw/J+PCMHO/BmmHOofYphyleWhAfghyFhxE9O8xGqEJt7Q/bFOa7bDldsKN
ZcrW2ommm6ZT/XSw84aPJKarxXdOjvfcBROLBJao3dr175lCsJ6+vxYsB5CJ7qlK6jKa3+hfB2LH
LlYP/FOy1IHN7XGhFpT05aXZXWyX2G930mLjYNwG1Ih5/hshXDDjxpseahVF9Izw8cJvneVu/SD9
ZIcVYMaiH1BRHNs+sBQTqWc05KJmm4ojrBxQQIz6E2jiu3513mZetgv69ItZnqljoA/BBL+zss73
jZ/tCj8gNxdvCwCN8s7dJ9EH5bIfbVIeibDOTXrMqvmZavb1EF/22DGkJjdphc9IMZnd/io9636Z
fy35+XZFNeHkNMd8UiPtFR9Dp2p7z0Z+U9J1AtgWAIi04ZLEchYg7NDkado+jXQPVMafxNNgzdWG
PWbgQpy7Zudbw8aBX8gpqjHV7wJAMsq1D17RZfZ0yeLS0RgPZgliFsgTgRN/7cv+vvCjE+X/m35I
dpb1M40SGr/Ap2+T/YV3tPQ0AmgKUpv1oYgip6gvhD9Pc47Ms0HejWf+QwL59NMbwfhSlenhjBLy
QAASahHLNbsGYM534njAu06gWH5a/CQCW8cHVq20wa22s9eUln6fJlM+078DDbUjpELxCE9NqY8J
IvB1g43dvxEX2sTBC2Nhwft71q2OzG5i34YBlNLs7zgZC1LCdt0yj/3ZM6IHyfBmRHqFQF/Szosj
FoNHE3vz8zgHKTha1qHuLerFKeUzfBEwgxY2Tve78MGrMZ11Tk2/jyLr8peeh3l4yVH+mcN8Bmrf
B4BbNEOJxEtcvhKlX2s7Jk2ec0CrfVm29+j2bdC0b7EVbePlp3GukQ6Z+zl15YUu4Mu266anNGlu
3DSjQ+0VNqAhf29nOP7LzzSh/3t2TvUlOFUkimktX4qAnsh8E9OUZvf1J0y5LTzwPqXOe2bUOJN9
5zfNOziKW3FnMLRrM1vdtvBmlhc3q44PUku9BKg67y43xufcMG7xFxWE3FYXj54MZhRcKC5Pp/2V
NyU4jDcWdJXwbFlqacACGuZ+K7FiSiHYxxapAG6inRVrnaRLKorNVB2tBsP4paE+yqkpDh2G9Zw+
xzAr9y5O7hwXfJCAasjkJGpNoXH4+FTTr9pgKOS0OVHj9sVo+lMxWAcLtBCL2KWjfQhjxrtJaeHP
xvwqLOnD204hMpRVBUuqlZkBA8opJAiTz2kGMKQE1sQ+irstKjzpniU5RIsBcAUMnmHkx4aa5QPH
I5nXx8OBHNXe4mIp8v1kJftxfgwnVYz9YDgBXYDUhFPSZLEeHYmTOZ99x0xHpGcR/iosFfznN7n/
K/BXmiiy8S/NMazs3chfE7DYWFYMVl16a7OaKAafAY4L8vrT4jSIWG1FkX407axz+4N3W/GbD1Pp
r8rZv3Om310K0LgxpJyXf2J8yDOL72lWrMOKYsofs2sd4uHZFQUvoF/5KeXXWb02CcbGNbWVY/BI
hRfm2gKiSYkuvTchECrKD20xbdn+qzanl4LY+wirTLTNnsmFw3hLP9/YabuntQn0gTK5mQvnxjln
f01cbbXtAmC6vjZU4NtJQxHns9XQY9/Gj5cl/mmzG9aTWy8iUMe/x1vbpf37GZNDb6+D/Klww51k
nDPWt6lJ72jfnXQ4MPqmsY1jwVXqOHwrvW9d2hgvqzWDk8A2ca+0LabtKqG12QLb/MLxGE18swBe
Mdtjv27C82PCQD/qi76kIVPQK3qwTKMGO81an9Pqt7m8I1g48oKWzvOmmIu1u/oh9jijAXRuEJRF
jwpRfCDKPFKdyzbwMG/iml53rtEYKHZ8YSjvMbOPTjF91X48GnGp8f+jv6xX8x8ak05D5dDjSqvd
0Nw11JI36jPM8sNlLk4pet0DDyIewvsmfGzO1mMydIiFhN7Z6Mlj0PMWLLYnm8r7chmtbd5F93M4
kJyuvAew+v/UI6naZow/asJx0uNGP70Piw9lVO6r+IhRtSCWAiLkcO01h4qxujfpBNikzB+coQkq
4x+K2DqZQXCwiE8YfrAbuurotEPKBOaqQDnPu3QVP4Cm98j4gM10pltuBPShK52XJhp+nEMaCpsu
AwMaKM4wZLZFmL5N+fhUhc5uLJpbvX1VUOVPLyul6A8eA3wr/BQnTDBIGHlbXOj1wLCnrSxyVa4Z
/4p844HK6ZcmSa7XaS6YFVaLOp6OOjLpHn8YfiYX71tczWDf8UGmi30pw/mxNy/3XoDLtJhnZNBw
HLxmQhuNz2arnl+j+9JU+TMk+FK2wU1vLl+7qRl3o395YsLsUYJuhVTwfGcfOUzmSfNTXF/u2zF6
n4LoEIfLL7qND5U1BYCQ4RgtxbKezPlbQuMCauLYhfGwHusZ+Jry0Yz7G3dIDmUnOB5q1qNg35f5
62qqf1I5eEvl7b6ok4coag5W5zyDEb31neSjQ15R2refGkZdcojAAgY3mR1+TlX0GONszueEkmz/
hlqrQ+dGQALSTBZa2anJ4H4TOBWRFGZQvm4agqrTSA3p5XceF8+VYx0I+VYsvWUgSP46po3sVMyB
fnyzasJ+DJJ/KKbsJHEJlsC3KnVf/bh5acvs4Xo68/lEIy+AcKRwvPFkL46xYSDDA30X4PVVH1kF
porpHPoATLSONpeh8O9Ch2IiNro4/r5algez9W7BQliHZkOPW7IpV+GfJm5OHuoaoL2tm/QvqYuW
by2wmZ02pvg7/iZSymdzl0Aql7i69Yv0dCmfqXyj2mXeuud6vyBtO+DoGnBoQnTlqlrtxANu9p1Y
7UYm7siF1P78Gi/PiFbyr3Zibcf0vhg+GwA34O6BaAhCwqdwx599Gmy9nQSOgz3rgGC9uHw+Bxkz
UaA/7t/zHEy40bqrcKLzctMaNDb3Lqbpfspom0XWlDNlsyxHghJbir7rjV+eeKjksFRvfy9RIl1C
AR8QP/kum1c/UsfaB9ysOfr3UQFA+jA9hENwSCcgq7CgzCTYnVfxmgLubQfkokwv/c2MB3gGrKBH
M2NFSDkCBxNCUJGJlUtVDFCo1PRD1cNiATibHEID8C4Sb8iYta5Qp+QFbxLKRp8+6GsGxhhlfFqg
Hk79pI4lOj/5uE9R8mld8PGVdCSGZgplgznmzeoLhjsTPz4ka2VVSkvnL2b8JnowqvSV7eMeyKBp
4ss96EjaEbfgEmuQSbTYxq7J7YNYjh8DWb4OgKRuqZ5Ew3OgF5wjq95KHrexTZ6yvffcccOwo217
ufFwGqz+rfAB1RrPaxutw2mDw04PDs3DsG1x/sqiSC6epE+LC8miDKIABwzzYbG/8dKrycVhx3RA
Dz+y5MOC/DBsDWdkVsyvevqSFoRdwxDvfXVjAP5Xc+MoQTf8Js1LHcXVT2KvOuTIna7qzonPtwZQ
F+4f0Wgdfe869ewT58hbdNTRyb6bzFOd5h9X077X6ZRBtmGIYulaJ5CVDyyOaStMoXuhSQwgLXPj
IfrlExaxTyDY2Mv4MLHycLZk4dFyInTY9QWfkB2wosWKaFJ+6xn33lxKSPhFbKJ+zGmiNojzWzIL
xIqBNtSQdn6weQPccSZc5ANv4Ey73239Is5MY/MA2bezf5uT+W3cyzMsMgCWSfqCJtVxy6gzwTnM
6Xx0V+UujMx9nnyc+/FwRgnbxiGl9dJIGC6je+DYZDaL1dzhQyIyX7n7PjUAIzP2rdncT7ScWqJb
kFT5Sy5SfEq4XE2g18WPnAsJQcqqwO1iM7yOLUI77ZJtVh78PU+3GAMuBpVkEml8o35gT/y/wxd0
oAKDafArP32ssMdyRpkbw1eIiLPzMVDF85GlGdPTArJotMW+gujr6nKwm8tGcke+XUamnrx3A6re
DNyH7A4QX2EoEYd8ro7eGCcGjpNnOZDp2P5sxuQgprHZoTzIju85vaurmAZHnZGEvb4PL81WW0+X
19gFQ8FxjuOZN+IVYGDrIeJJCVtIRq+rS8GK1zIBmyYCqgaXhnlE5/5dVgq2JoMPkFYA4ybmcfK8
EzJSj/Amc+MQXMhoYuoBnrCTfbsk9zl2sXxh/Dzmpn31PTqbuXcOQlwl+m7ZHy78Hui2m2i43DpT
+hSVb/g/91jjm4ZIgCelNZ7B2vD2LPNcG0e96kpLoMIJt7lI7h38VObUbCRsjP65ZSrupU73Vzve
f/HAoqAbb10jzAvj57Ai2PrgAA7WoZFklC6Smpx+RVf9isIbrXryk1v9rsMtAlL5h4QNS4+ycJOF
1iEFeZawsK7fwa2aw/x5DFcAedHFj2EGD7fmA6Y1vhosyctpf9xDP+IJvqTckeQKsAcnG/tDElJ/
pVvWV7Fow+gDUoz2RLiLKjB2Lz2WgwUko8YE59QJK63J9+s9xIcxCrGzuyHwX9o42iCHJNUq/LMS
jI/Jf4eo5ebQ77JBWo6V9cBTHfOyr1Bf/MSzEUWQzAhsxZQgLSTz/DformbgVDR8RUrr4NgBb8Pr
XovFXAJ+fiCUyB/x9AIPpOnXJMjFND46DNnpYlHhDcMGRMo2lxi5iVaRHDTAPTI/TKN7GFzKBAkj
sGrxoG92N9RDKjxiDwDY8vzE8Y41jWoE6DZ+bQCoQQjTPvIaxE9bIdxZE6K/+53henCKuvh6YmKA
uRe5S2VJgAy1Q/vGj5rbbmpsbeLy6ETW7Qwf+hhHaoTt45mIToJHJKUCFdpNTBM8iownnfuEAww+
JGdwo/mATbQgs4LNEOan67uy89YMPliLU8wHnwNPME8b7+QEIxh/wc5GmRWXFz7Ki3mF3gTjueD5
xU12mDEctV7RLXKamAawWflegZrmjOeCt8KPaGC8d/CKEV+1ae/k9OcGGAIIgf7dTO3XGvkuZX8p
veccJZ5l/jHMg1O0Go/n7s/g93gd0etoJA8pyrydAGm/UJBJ8eul/pqAIWThOLVWf6M7AWpu0wTM
CcP2L/vueGYqFIcoCUdAZrZbJq18SORM7nQ4u+HGwWJZYQrlLxRo7iJhHZrMXbIAPS8vuzPe4ezT
ZYt+AK7fQcCIkWU31ho3kfR3q4IY5jA8VMZYr6uCmQH+fGvSAuKSf0nZTOXWT30ygH2SFOva9K6c
pYPjWoYw/SZ+0+/pNweWHBXvs50etJnlUXE5w4c2HdCCzR03wfU05nnHXlhS53JUC7ERLibuvrdE
orzuNxymw/d7YpAd4m5+rMv8zvavgpBDX2KaHbvkTiZfETEVRm1aTLAOjOSQEfZIsurGTvqnHN+i
LIsNc+Tol+qvmpDr56Qaa1nPsmvt47T6sAloh+cncJI29KCeugnSL9hO/lmhwRzHvC0vL5y6bGQi
zhuUomw+SQqpNoDUTyJNkBqO6mOtAQXTpgKsJEk2w1vAoRckBOEhMb/VnybkmB19SH0wA+tG3EeA
7jbDagVnYUsxtqJzoipdfjG/MnVxPUY+YNb+NsfGuADu5KwYTYD9ZbfhbUw5tV6MYQh7ikh7oPEB
YDPP/t7vym3EyJKO88VkrOtgT68tivDPSkyTzbc6+bObPSNbiOX59m3J2YXMEZAebf0ffyU5Rlz+
oi1Iq8psl87qsPhyPFduVBZOOdCEei4PiJiGCgOLNSI8jP4JxpfML9Kc2NRIjA5cv9WHR1Qpc0Gi
j+5aL9jyqmLgjUZOAdtqqz1UOBVizQsDd3jSPE33xBUu7vBsmoPsNdR7DP1IrLfgupwDAKK4KTr4
NtBboMgMhOIv9Renq+4ck2E/RX1j9m8ddmuFnMtin+QiSgFbKExDWao14YNwKo8RR0BvDz4dMKA6
euNnZJRfqah7unjJXmLd0CwY4y1sqHisXwxi2ZCKk3XgzE0HPQdrlJ/Yqx+6p4iYU5h/ykNC6NeE
kGT2zfV5X/qALmJSWOQ00LkHmWMUyO9W+A4S8exFkXuC0o7lvyCNqCbZaZM9HZwMYCqzflcR+FTQ
khJXXhnT1Fkk3b0izjp6Vsn9pclHiZEk47TE88GyZr+YOtvUvUjQordL6A7utJOF6YzGnkK6q4DD
6YJ6MPz5P17+ATW4+MYOMB1GJP3kA1P7s5j+mL117FdwMSQOXcsekYuVR9Hr1QyPmYJAPzQ+YFYU
BxdEfflIMnLq7lUWvakpTOiuq4hBiQNftxtw3lmcCI5WD8X+jrIWxGfUDzJXx5j3nf1DpgPnrQC0
jIJVn7wEsGRmhXvg2Tau/+b59wtpO1GMbHbsuoRxJg2Dhyp23VA5Ng+geZsPhD3FXIv7jL1VCLzA
+sklcgiyBWFHWVeyabFgbc61Wj3xa7yPrjrL+ON0XPsesFpAEDQZm6Dh8twO+NA/tf0lIa3CGMsU
0OuRXWlRsrhMWlUVFzUyjGbmaHA/AppomX694ph4odi/xUTunAhjZHW1ZRRzTa03mA6RdsaOG7Pq
gOqT48VGrt4+5kl/pgcaOlvyYOf2mv6Em0oGpw5uxWKKEc+Dd8iwf1CXgm9s3GMasYwI7wp3Xu+D
+0QuXfynHVYnK3Xv5ERId+HPUFd+gJ4AYNt2V3MpVl4DW1SeMvQrR9Kvz89x0q+JcKyH85sLpFQJ
2KAWGc6LbAFZoTwT5h5pgJfIgOQwQFKmyOj60RDgP2zMyb1nAN9x4MSl9AZ3kntgReBL1D6S6fvo
MCQdElL812cm6/jFBwECEReCfMQlc2Pd4N/Rnr6tGDwEuV6NAXO149yN+TlFnWQj1QFV8qVzvKeJ
zPeqMzdaloUH08i6xkKMEdoekNOl8UfeoHbp9Pmhy4IHmRMyX3OqHRamXI2XYOcQshYpyx30+j02
G7kCVmUwPIy2+L3R1LcByQhZ5NAR48u2JoRkBUydyF+yJLuv6m+FUwErDExmFB7qxqRaFpO5BpcO
ncNfqRBAZ1WNgtzDy6JdvzXahyS3FAPhiKVky9jbDY51gwGZ1+85nfpzyKg0xnAR/pE4guk83C3X
yU+0qN9mYILh1e+uXgF2hVk0WzEOTKcfB0tzo9sGYmBHJKLGSTAYfqBUoviDIDQDEHYtzZBEmld3
ZlE+5i5ZW8yEC8UEFx8Qd86rNj4lVYyS8AhI+bnZAerzdSbHqSgYkka+PF/omVFVM+oZikCFw31W
6x3lfGYTjicJ0HgizRPYmws3R+/B3l/Kt5ENl0Z8GAhbYc5iubLcxP0j6tbK8eZMfFLH1yyv36bP
/ICOeCGqzMqwn7jvf6TrEG6EtKhVVuyENej3MoPQwVH/xLr4B1iUWwW5eSrEWc6vORCZ/As2OVtv
ffpIowuflv7ip6g4FsQ/BpDz5g7ATNAofSyqpgLHg9QiJgsU5BGrqzEqxEfR5Oxl2F2jSBYAeVj2
/V7GLnEU+4yHGlRHWeHmkO0yD4M4fRSF8ij+bk6ZSnR1qxvyBtITUuMwhr7VY6WQ4Gx+EsjWx4uS
w85HZKmzcBST4lo8qupeeSNgv+CDTRA2gX1lh4Z1b6WHIX8x+gpngpLN/p7Z84fARVfiyVBdgV37
b/N1Vp488IICWNKI2RwRUIyUgkzX1KpxIycG00/oD9+gMOMLt84CEHXoNf6voAnPhJ24WalMRDgN
o8A2UR3MJYhoOB8Lk0+mbTYgqzl43C5dIpLeGF/c0t+bnIGMHh05yuwak2E/A3wPQ2K46PH8jim7
OxxImWeMfsA/lrWDJG4xDlEKMr+TsN0s1SNLx+/2ScUMPzwkH9YFtjAHJCdDGWnWsPLxe4BOwo6A
smNqUhoEfdB8yTijMAA/vH5XSGb4MbjhowPex1h+kEUfrhQD9Utq8r1SFFcfCvcK0wvL/laGgwub
QZDu+K2gLkBxjCV+YBEcSl12h7h679Fj2Uvhk5OrPsGhWE9IKR1QwOahS4JB+sL0Ql2XzGgZnk58
F8fuZmWN4MtfU4KQhajSDi5HpOz1vfaXLD4LvffIA85OeBwwZyXzL4O9kyOQVyvAH5ZN0Q47GXAx
v+Osezu6IzyivKa02UrBitQ4sg/5kUgyifpwzu9Zu2wK4ixmvitzggaAfyHDmxCwpPC1gSQRZtJR
OOGUxks4STXzCVYUCVbuXN5yU4ZxED2KfrnlcvWEYREv35lbv5F5ooBmMjzLS7anezGMJIPCHciT
JjTBE3XXnqmMFUQnPU6TBd+Yy+XAoU1+gOwzru4DlgR/IoUinqvGZlNOf3yPyPgECBNwbFIO6IqY
uItPTkwhDcB4+fwz0rUlQMe0OVnRcCJfOBNYAO6C8iweqAPiO90LNMxv+fk/ghO1K3HKt1BlAMO5
Vifzj793r869nFJZSHkAfBmEwz2yVtevtyD4/X2QlsODlcjjvR7oG+xPhhzGtRYnEnAjQOQAvnaW
wyUh2YJW84O3iSqyIXtpcBZSCgag3AvumJjGJJtfE6KAiuEV3jMkCW3Rb77j3/1lcVYRYvqZ4XOX
UDBoHk23PITkLdMSWFfSqP9seKd11n6GvdK/0aK8ExUr5CaiZZlSItkDJYPw02wtm4lKkhpK4VzF
kByWLAEdHYeiQBfCXHaZtAwmM5EQ2FJO1YJW4nmYlkg4IWxa6D8b9BZ+KOOKcKOoHDWhW7wKG+Ju
o/0FSuSZkqnsMqG+bZxv08v5JgvINRsGOHq/UWA8xavx6SGjhg7tfzKMFM7D6L87pObwiwmRQIq/
sxHrAYxJDoglslDZXDQPH9oKcQn/LAVzVUswTWEFLkyuYUToII3nW/nvfXrCzjkQiYIfGrJn4kB2
P/rEhdAm8NrZBr+O9Av6m7nHEI8O0JcUH+3VVrpTfHnVK7L79VR6qdZG6JAy9LtvnLqcixyLLrHe
GhzWBYGhgABMp9imz9mzI5qEt7rkZAUaIg6mfHOJoLDnTtFtlGOhYZkBhlTTrUgNYghUF0YkUVi0
mhMiA8Oe18XkqfKFgBMe3FIVdwuTFxLsY3OvewqiL2Z9rzZ41BvqcS33EF2DEHeRHmwVw5P/I4dM
66cJJBFvV+hY9jzOqk1thqRbSQkI3g/v4yjikLtMVjs77J9c27ihXomfIiD0LKhPZTJG8Sp1zdOg
ATmMMi5YUFpMm6lfMKWHY2GfmbTxLApYFXd84QLAQVY4UvIxGnAyOGQCccp2Y25jL8O+HD9lCzp2
/pBPcSOhzXw5DluPAtpdyl8fCclgwXqKJinUiR3CMDEcteKfWpdhd42LGyLDS/4kJrkaoeX5KBOI
Yq61zE0Mu7WIDJprKWQjihAg0/5SL1uEGq/iiEOAnyLncWFavApW5ISyed+H9zhUqaz+wgxvYv02
45b6d5EdRmDd3OTJoQPfVI6PZKV+r9Bz2/snNsx1SgLRi19bAL6bTOUCz01GKvIJOaKYi+R5BLA/
uGKPbhPdKPWMncDOJAswKBWMDFAvyulEFUaM+YD8HUgIcOAI/5JYgZaJliHopigXZFL9s8LZZjAT
cYDjm7/JIvgIV4llIRpK6gZ5i1m6VCdcxRdf9CzQ/PeqH7r4/R2PEGnyZSrvIG6ue7K+ygsZfrBB
TFGFGkWs/1T8343Le5R94mLqgCF7VOSZfSF3+JBOGBpi7vFBf/eXHDwHlZLb+6v/T9+tNA1UogVj
zhOI0wlLQ1AtAVfV1G+czU/5dAouyEeTO3ghpsueFAJD91yYqcKF46SRHAYjUIVmXKCewJg4CGnw
ZwUpKVUpzwtgwEgQdsOCOGbVxqT3CYglPJBdyQwoE3fLxmWFwjfyCggycJWs8t/ZKZei2FHtm6cy
/ZDHEi6UMMPxErOyHmVy8GmWwMf4P69TzIYtcuEbySqMQL6QAhv8cisNkvAmWb+qfHyb8+TKOKwJ
HcS0lGtkEpZFePMsyfc5+JIC1sgPoH7kBB/UvaBsa49ugvA5Tqmw9N9WZJArJcNn0KnvTapCQqSU
eL4EfDW1cvGqImNEQWYYAWTRK0NwMLwvtmkOODMujYxEXB+G0JJkltkILfAnhIkzS6bgPx9BmptB
QxJrukzxnS4KipD0+rt68aTez4oVP3A6zFX5hVD1SPungZ3jjvWROplrpO7vx6XHmIHRV78QaDpO
/5698g9xD2Cat0igyI82fvuD/HPr3YhsdGFwAIxA3P3ogvtNTuJa5EPsio+L8UEiY6InvxlfPGB8
eTpr52GYYKkKlWCqabHpIk/3QWidBttB8h6crnlUxZV5Xp6u6Yygfyx7BnFRoxc747tUWM/0Uijv
r4DUMqVZxFA4cuQdVWQ0Z9URzS9xo2AUh+ASVFYWDIJUBGlGIWMfX6Uq2B8pcf6I+B6f6QdwCfHZ
SUPwsLT39tTEIBV/y3vOArXOvMtwhaflrQ8X5w0TO8zTW97CwSCg+L+JL008Nu7Bu+3ffSQJYkBs
IyIhHAriLPYcVnX2MMyPHDfrF0PDPLL5tWAsYcLGSCwZtjAKf8Q98xvEsTJaDcjY2HK8bLTNR7AO
dfFKAITsj3/G5uVG5ruzumDGjg/yk9i9QmqydVmPxLzEHmING1HWGtTAvxymbTiYjxxBmCZ3QyQ8
zaNqJXg7078Pwcq9r+wY/CPjRlJPAQbeeM2teae/OouuHalQcAqpUyW6h6JTYL9leBBR12UE/BfF
pJB4UmDFoRRCykqXwxJVT3ncHZYlXHvgtMq2EPsrfixzysZGwqzZiZ+4CmK0umVFZL1nak7wujhw
pHQ63IgKKibkQJEu83OFk6El8EsSazhEYIGtk2Qk2f2o2ICHLby0hIzIDkFf5Qimb3pE/GUWU+kI
rvwfB9IZplvvXyWGODB85DCl/uXfi+U5LVmO/9iXYTMvDXkG6E08y9+uEFYRJgneeOOstkrqSWFT
dqyLHcr8FK7S+yAvjnEVrxcCFn3Qg4I5E78H1xziOye37BQIvFNcGqd8+FzAKuS1vENUJg+GAAO8
JsdXbts/s3ZF0cdwJpeHMZxX4+NSZ3dD6f1u3fmjsalYueS3ne8c5CFwgiLJMJi/01R6yFprr3CR
R8WBT72kkiku4f4k+CXnQIIK8gA0FbnQPaieSJ9ezcbvKDVP4nlc19XC9A/sPHIDlZlcjY4OcDKC
D9FR4dGrBb2Xo6NtsiEuU9JEZjVz1hzAhbU3rscmL6AUbU+7K0N2QBR+hFcC8rq191sSxyMyKJ1m
EX7WkJPIZv726gu+p66HBIkCG5nxk+/IZXRId8PvZdlxpXSiPlQ2zTTtz9RkpJNJZTSFbSxeRgFs
GFBygWfPXfIBCWcdKDIODTejtxRiVwju+jAyyLC1NHdM9wxL2XFOsIs+cg1mWjeydPhjHowqw4OR
UG+c4ZeYQB9EdSWY6jJ3pHT40yr9VVIXByOzXAToa4gxq5orlkMigs9fHSS+/pXrokfUMn8M4AK1
ZnI+fxjLcsOJO/g6js2kcJfzw7TWyxFkxL1SrAnpG+q2o5pY8/WAJVz+errsQ0tqpi/KgGNnQ5OS
Tmy7dTYDNnN8/uRnCmfazXSrSg7FMJEQUs1UIGEgIx+gExYG4MVWdRFyEJTolysOBStoyn1bWPNX
OWO626ELN0zB25F5ufjuWz9TjOZ8OlRpiCCNzN6jrqboFfVN7gsxfq1m01mgDOQJSdZ0zXYi66bw
nkhE0YUmyI8dkSxxiU8a1aKEvQ7x9z6HuVVQD5P6YgGO/2nCbjzdCK8eVWzh6ALWy/1J1HM+rpfe
qVCIhV/lOVfNT3kC/QN05Vzjfgh+6ZQLmBITXRCcoNKQF4PJMVTp8nRF6kQV8iUI5fP0zLzmBcrs
paoAozU+2YBSHzybPzz3oOLXv3mLDBm9mvy0vELlJDlzuw/u4JGL/Q5wA/mwD1lsCrQrgjL3T7pO
s9nI08xfVtZ0MDxsp5GGMzrd6lvZ6DzFDG7MdmatDiO9sch5d02pktOPKmlKIHHFXSUfgd/a6Z51
eKLIv/YjV9MUt/8SWKJ/eRx8UuEpoFDkj14PkV4pZXKVQ43aaSt+X0IGlFy9UXbLovtrnEzBtBYc
9YttbFAtPCq7/FSRBZQfr8ZXl6SaYm86Smg5OD9hYKGm+bS4ufWHfRQ+yCroqfVR2hITU1qzNAh1
w31w8uQewr48wAfQ99hTGENMw1z8raQtQpdP8Di5rYMdfVeNVucQDsYOL1Ul0QaMG8AwWKwjfrIx
J1vp3mh8IbHEr7G39ZEs6A8pCkAnoS3D9STLOXL+pCIAdgFFgOQzx1gTaIFmpJAU9tMHOBc5o9qR
VGNjPkjIcpiqLWx/BFkplc8iru0NSGeeHubGZnTcO65bmbf08r04H1bJr4sRHhQxHwDkzeNXXs9z
Crr9ZONJTWJS8rCAwCpffMtb1xcQhP2fVV4+eViKTChhoMAdCg3xYkO/egQ0+W9JeszfRyhnC4QO
6Hw508Qxav23ilO3FXrTyPaIBqEb12bjnAfAPhShFGBnGw8cGc8kVIt46YgFhDTBIGgRI3qH+Pwq
aEwmAjMwHJNXZIUzSEMHaZp0I1OBRgjrEfTy5/nSvzq0CYDIBefLabP95SMo+ru2DR8il5F2WUzu
kHrF1ZA/kfl/WgLGZ+SzQUyPJrix979nHZzr1OmrfY7eA8Jb8kwu7nQvxVk54Y07Lx8UO+0l8lIG
u14m+jAruvW8cGLa5fmmylOe2+7zaPovls5rK3JsCaJfpLXkzWt5CxQeXrRoupG3R/7r707mvkwN
DVUl6bjMyMiIJzub75tmHlc1GJewA5pJv5GvmwSSzlNHSusXqPDxyGzsW9HDx2HddjcVn18E/b5W
/p/cy96aLH+v4btpAyKvxvQRGuGzqeHZWuQch5au7q1yOeiDfjdgmrKacNvCGC/7hBVAg0GLNnCL
XPN2rNgdMz/ewjY6ErMKUCU1M4ZAdcWNxWS0fyd9uNhzl9Nl5ZxVk+xJCqaZba2b+x0OuojqNta2
hqE2DK9hIjtX+ofJzLvD1LyX4/BXwHB67FwDJqrPRkLSBoDEqqWFbD8VuF+hWSNJjpaVOslDfMgl
ecNHmFH3dfpQ9cg7jrr9MKDX+ntYkwILmij4TxqSsAH9LG9sHjqb+1LA8cLZrjJ/Gq0+SXroj3TN
FeDIieY/UgYbnfHm1/NHYBN66NDWJuygy/Yd5Zc/rTk8UTeVcesoaJPgjPSduUXyBbDvj85HVpnA
mLRMgN4MPdSFmU5Idh+eW+tU3l7OJXYZKe02eFXLzWocqCzZpQlwkYifo5geStb2MLcnuU+pCiaj
8SErRI0aseOPJPAFGFOUfSl62golTGzOd3ZehutEpOCo9oTBMXX6s2C4EPKfrSQg7KI7lKwwog24
sl6KZTiz/oQmBkGKubDcGtqbJWKXWEKwKdm5msk5VNLeyVrTx0FgjjhbdlLfHNrksaAuWhGWIGyQ
n4l7FsO7mGb645bq6Bn1lxCTF8TsQAmzbUo3bUPk5RfwoDz3OxJmIUpIwq8N+1x7ZmfKGOQhjl+0
xIXXhpUzu5yUgbrUO0GBl9RcNko3txDa1epdAWtQeBp9DSOLiyvq+cql4rtwxONkZYLE8aOQ2gQz
E5BeWBfcON6iuu2D09bbWEtjGhHRJdEHPO/x3AVPktOSuEfGLKNuIi1rQpSRdJSjmSuVmrssQGkP
kdk8UhEZpxl9oPyuwyCmzR0uy37KmulBB1sVCE/COslhF+qist1ptISwMXFCYmhw6OAENPh0Cy7D
ZisLwYPRQlVOH/GXIe5kzklFVjY7yvEdcGiwDCduEDlgyTlRqTt3OawOzmSXiHhUzZsejhtBmLyl
+GsaGCksefnHd8NB6DfwOk4Rp/L/SymVHWylHMgpRDBssJhkvCifeF77mo+0hPdUCHaoaq3S4bGG
3MNRu2sjaB/LG6WIARJabHSP7jJupF4bdu4mdFFOj0KC97l0E9YDkwFfUeICOMkNRCKBrZIlFBjT
TtbhUG+EWSWTcJbeWHr0eURcUTfU3wJhyYOTVxlU9Hvv5Rwe7YRpCiLXVV9wMg+qjc8keszYQ4vx
AdERmZ3wFPwO6RmvTDpZZr2KXlzPP/X0OvIwQr/Z2qp65kHqWfbgd/2Phv9hwsBNzbCD8iUYfB+y
yvvgkae+IFcPObPMySHCw8J2uuEVHfgj9WN5BnyHA1NDwCxVnATFlu/wjfDNqMqL34b/0LLaeAX+
OVCrjxKwyKRE+YR2g/AwMsVi9yBkAz5J+Lu8yE/yLfpy5EV+kiedFf3jYk1SE2ZuyuOQQ5gIhHfI
6POit4a+KQ1n//s1hbmdx+fIYSZxoWSaedDSdFL3Jzu1171RH7lBHdqBA3uGj5R+UKSTjirE44xe
VahtZ5Xau8o5IRUguHXdlQ9J2B+xNXoUODP057O8Q9PpVR/dgdbMv+z+dufuZaqGyzXy1G+/pbwL
LGgvvQhpAXsumeUWJR/Kah0GVfUq5CN5NAPSVCcrUjJIcegeLJAQtljEETf/hU5ycw74tfxe7+hV
LQByeBS2LtT1+JqNtIOSXUCsoVfZjdg75UnziPqEqCTuv5kJ/3/iLjbWoA7yTC0OuPqOOEJCD2Fn
yJi6+B21BcAXtGvs5RInRsp86Z7Y2Xey0TMEcEo30isvRJW0Vo+qwQXKc8aHEaqOJI/wdLhwweJH
KjVFtVxlfsvS46qNwbs5qr7SenaV6qXMoHyqt3amdtqY7DlgTJIpt9/Wjvum+YD89XCM8LndVW12
DgdsCCiwJDxLpY4de7oDO0bOI4pIsgo9DDEIgqT4JOeZ/87lyMGjU22X0JHztkBeXCuHN8ed9pAY
t9bEt6lgGzn9vSQrYQ18D9zsTxqsNlxQ3Hgng8DlM4M6xzm69ALz6ZA/ZU6STjLMkklyWWylwnoR
oI+fhj6TOc3b2J15KkJHJPClLIizGNiEMLOJg4am+KVl2Vj5KXAqVCqfJEofSUF/Nwn9rlQ/hO7s
q37jfUoI9t8wks1YmiZ4InSuhU0OHA7aG1cvBVqzSLYd38N4c7l6ld5zMfwQZvgr4P39i10biOGR
yB8Dxt9bdnYG53igsb4fKR9E20y54UpPr1JgYYplrkKsiaIK64wHIv8qY0igz9NQbvXb9zo2jScp
MZcit565v7lGki7bgGJ4gv0vD013w2+OLa4oaedH6Zg0VHBM6mLC+0jB6ivpF4RYDCTqGBKvjzyl
asRdi6ndclKIeGSZ+kdyhf/vKY4TfUz6G/fF00AGakXmwChIOwQwelN/D7w1rC0erHFTTQgJHD/V
4LvEiajtwQ/ZnngzYygrU8rYjBlp2H+RC2BwSAIH7Je6xZfNkpFKqjxf2dpL6RQGrcswYy9S5M3N
A0TZOkpwcn6HiM/EGxG5WhWLOjWGGJKCzNW0p1ClUNnTRMAki2CpyZRMOIBp7t3gKmde/NpnnjoF
ZX/m2HBBOLgradmUdFKIs0IHTwroGAGCTENA22xdR7DLA2y5RuuxjuoHDmDdGN6t3KBZoSY1HMpn
vH6gFo2460YQqJLkb404BRyvkYxQS7a0UHKxDv6StDBoR6+qORPHqCbX0XKiQU69ynaYvzMGxTR7
gpcgjVFb9k6yd5sNQWs07ZB3WrzGRuAo6xTLjnNUYCqsfuBg3eLcOzLury67mywJzDzOHYMsUK0x
BhepGNgFoEs7VMfIVqfeC6jDVdYpwi3JT4zvqODelhBxFetBdajCJZ0DUBcFlGJS3ziVo3P1gdfn
eK6ecUGD/5aMf2Qxt84EdSxKh6tcskjtOKSYNNXRUc3ELGcLgeOIrLIIMWnLzSbZdPZyRSSHNiQ/
mOiHt16aCi8FdMqAWiC7d3p/w1Jqa8+Yq49R/C9F/vYLONI52CFUYOy/NpSR4EaE7qmlUuQo49Pl
lJDE2TQTbY8NQ7c2JqCbpZmuruHdC6g15tjWpgknaOQG4zpoxbFmgShKbDIt4RNW9D997+0SlPLY
iBGvnvfTpP3tg8pbeWzV8g6PYxLjoh1FC2pihY5wUem8OqZ6nHU8bzqamNZGgDcSxsxj4UNw1vNn
S/OPpGIQfYCo0jjD57WiYqpHdFKNwU9q1pdfnJxV5U/ZLitNWOkDrPfmMNK+ihQtxjeaH5A5xSd9
wdcuwa21KVPkpeNbVPdYJcbDUxCz9ZSOuSOZ32PjAdfbjDLg8vmKVi40DiN7Kdm0Z6fY2TDu0sFm
LRIoX+ktPXZtaq3RIqORnporsD17Mh3yAkyoBtTFA6Ri90NRe9VkQwA+DvGdKjDqFASuELcbVHqI
B3SamEC2f9E0CexnDmtAaAnm3KEHtA68S9NRkM5saRZAgoxSn/nG/iX8KXlHi91NMsw7bzDvpLpH
ybAPo90CBUV2CZ22e6GPC+/MIzAXUB9ReLSfdwKM9fgzucHR9/2NaIj0dvPWpsgBQYvRiNf5ylQZ
7apz2c8Hmt3YezK6fukMkt0UMdezpDumNT1QVGjD6rIIY6P5BdOFfby4u54uDpAwA+MctRjYNg+/
gV/pOHspbOqTd0mLfrMAyQnvX43Bb9Qq+LjU03EaYixoDmQIIF8THZeXnjyVGIgshgfxC/W5mjx6
Ae7lhcDErj9a+JrZNAMPQbUnmQTyXNt1dAB0mmDnS9GKewhDQgkEA+G782yxHeKewwVfyMHEOr12
bio9V/xK2LJB+WorYwtFroZKqAgEuAT23NKB7oJmrUGCyafbwYQzHLCzFMGSPwlpjSCjRIcpPNqk
jj7xuJdiBjOk5hzjmbHlS14toJRkQQsNltZ/wRiCSDtw1l0E0gt2y7f9otkwcfp0WzXWNRW5kxQW
0H/cI2EKU2QMheYT34hOQlKdnKE2yJaExytziPSBnPdHKDxypsqspTU1+QYbivGIIsQMwCBc7lVg
FM8d/sYQOgxb576unjf8I3w6S9Iohz3Kp2uXA8ANp70cShwYAlqXxGxLViDcwr1LdiFJKquF/FaL
iodMq07x3GJTxy6S9d8hZqsu3Stci2yV/CGkJX7gCdcGkhCxRl5PMwb7PFXfphqfBvi/6keiS0mB
JcWVVSb4HleQp+MvBkDeJvXceVmuiwvhYZ63dWzf809ZUB7ivEdtyW1AdYlc+lk7B1Ek3bhv+Aqd
MsfcBK31KYYJO7/vz3NhvrZ2jzkbdqYucgN69Jzq0R+25VfBITrVbzAUx3jMxFEx0axo59DFv7HY
3wa9eUvM+dNhzSiYi5jEsPr1H84zSPPu79xRAt6OhvnUsVFjJPYSdt2pj5JrVdDDLdetqfwlycab
4dGoa5TlXdS3/WOnvDMMsFfWDnpEqvjwcsyCPQuN5eSvxHlD0qFnWNBpFJr7MU92Wgigj1VE5Kif
eKoQbxtGrpgNQ3mJjq9Tc3QsXN+Qn30QApgqaJN2TWZTjQyEWTkc6aAiJv3iRK7XyQ/fcbgoVkkz
HSQg0UxkWmrD3E0WLrOxV3YdXBX9nv3cf8lkQZJtzZViDvhuth8ATB5xkntNNbTNkPHWV7jZedtO
Sgj+8ki6iZ4PNF4/M/55CtGvKnJgtXK9s5baK+xzLl7pFZsyYxp0fgZuoHH8WGiR+HCSFvNO9t05
HTa175wwo1lbbfOEcsXbLySI36O1uDRlFBDT5/nZcxO18jQNd93FZMMXnbeULcy6jE21j510h3CJ
vYqdeUIUxp5O4Vjop5GNF0AVeisVcNtMjwMta2sLC76qjrjSCra3HrK6sT3uyojOC7/a+mATlUVl
u+sjRJWCvau0k5mZFz+orpXK303S48ZzaXx2Esz7nCMw1xq/ioc28wGRiwnGq7rGvX2U17LqgCfJ
dP3w4lfT2erKYG2OJY1KoMDDBNnVDE9TAHc/sY4Zy7gt0bZwyXSJWAdUVmqiXDen1sipsYB69Ll7
RhD44M0NNfJ+eJm7GbjGPzgATvRtX30/enMHHeGctim2VtrsQy/+S431rjXCoyq7y+wtB8MyKXoF
26VrT3HX85wi/NGWOw3YmQDl3uMrVGwO8EU02Ggtm66HVr41nwsXnSLHeIp88+wh/hb7TbNVMaI1
9oDNoo9KrOzKMpBxAK9cx4eQfWcGRdD+VFSu7BZaZ29Px1gtuwmMXmNZGRQrcGi/hujNdaQQBe3R
1MtoUwGGrnosO7Gh8GizV3Z0W4bwpc4v8DhVAW7gkS5a7SOI8rWxe+oAwzHJK2pRyL/gE9efHNN5
JN02IlxxbVzVrOaK7e23oTNXh7E543VLn2Dcf6q4wayOhl7CKruGo9HGNQKR4dFI7wdJSJrw0EbT
eom6dxiH1WpgNIwZvuaQtytAplOAoZo25neOm/5wsFNVpSVWCjNGru8L2tz0ar6ExpKvyq78144R
krA8Ka9IBRoIX3rbbDamTVerFat12GDLVw79v6wYHmRq1lN2C2o3+hQWtBSqJmqs6yxpnow6YdOB
ddmZ3+hnndIw3SPjRyunS6BK+iWTKJ8S41C49G+pSLc54I1/faG/NBz+Vp8/LxQ4u8p/VmycSYii
RkeHqvjw1TW4jFlkZwxZnyMs0ARIlBzMsGDjQDeV0AxPiXXOiRbOyXYurE3Zd9TMDcI0o8eiG4tV
iXhyzVKbOjLeBfjHyQZT2dgd1qaV/x11K9/JdxeDEa1Ly5U7w0Xd5NbCBHL9CK2g8nJzrfpoeKtb
umatrkBeolCHwXMuhlvBT/TsdudW2Dlk4MQNKFZA8AWkjD7bYvX7OKvVtneds2yv2eI+SK3pd3Cp
z6D0tc7HFuYJSZUT5qcJZ7Btm4TxLgBzCO321KNct7VI9VeTiZLP3B0W23PO04DsiDeH35JL+FNu
bENl9rvKHF4iTO0xnID21qLPO48MSDXanDtABvGMqfkYHQcyU3tB8mUav5Pef6gqOLdtVoLb4rO2
liOl0v2rDHurOzTdh29JtvxB0ZopPMyHxM/gAPXuuE4Gg26wxkSydgqXv2FrIUAJGtqbxYus+tEr
H8idUH4Y/PvAM4JtYPU/6Vw1CIeYo0dRHw/cBNnEfxLLuaY/HQuMGBGhTM9O0uz8bjgOg0CXHQOY
baSbZFIsNYy9gMMBPkyPQl/yUusV0Qo44NbMOyAp1QaTvg60cHYOvjcYKEq2diOFSEzSsAZuontv
QUMl50DSW/dIFR2Mg6e7azW1C1wfIqpv4Aw7d+YmS4uXrvWLDQmWTIVdovEhi98nfxzT0j7AIfV2
izt4iiyCT/MO21dj+FArwOHaBnVxd6GXwx7olOA7mXb7ks1J55ZHSsLeHPsre+bgRVgK6KpJnqc4
EFbBtIoT6y5vh5sx4C/a1g/0/Lxo4bKZIhwTmuG16S1oq9Y2dkptpSHEtY6G9F+UApFLObygEe+9
Uj9wx5Gs33UwkKhnz1Rp2QRWaDevEpV9uR4CQkSv2ehDQaUbQMsSqSYxO0vpPVFeirQA1DOTRZ8q
68eoOaUJyaoC+Yg+foISIzeTJy95CijQl/EqmsBCRsmS7H7XO5ShygphIvOYFM1Vi7DCiq0T1a17
N0Q3C1kmWhPjCvaRgfVE8DaO1R1etBDSIcY41mHxq1PawpXX3HXI0kYvHN6ZsaqYoNRlb06gse6R
LuQyLMLhutVP2FGtY5RNyr6J7zvNtl5KZcHJTqZdk1s04iLpGbSVTh/+TrX9jpdlpC4jzzqj8Nii
O1/4TbIbKh8X6NyItui3PrcF9U8VwKdXoB3Kp0qq1TO6D6O9Rec73rraNWxz8heipNY+KlQ/c+sp
szJ2UYqGDal/jkTYND7xF/hT0H9vwfIqHybj3V36b66jwlGcRbS2k/7e5VHSxVPcGwZAlJ4hc2Jh
KBZu6xoHFxd6eEPSHlnfHtrNsbGe6/qhUMG+hA/NeJZmRr7J1jiY+cXRyHzITUz1kNfzvkBD2y/f
B77JWd4Udo3wF1C+6Rll77qgKuq2eNKgQVnYxqEcsY/GyZYZsK96c78olKw0BAdTZBqXYl23j0uR
HjzJP+ZrExBJe2iM7cb6W26el8m5C1L9vsMtPtQWutTQXAGa6sg5C+c10MdD6uRnXyvpPSiw0nZ0
sPLZ/jc3xJAVklHsidhuny38efvKW7fGy8ROpZz2Mgczm1u8i9xhq9HPGmkGOjcI7ZrLObGWHb5o
eJbNK6fuMD0WGVjUBa1DlhynoT1lagYnqb9VkNhbXau2lDMfAuXu2Zx/Hw1X2EJ3Ep3QxmCnzuHw
ai81h7qTPITF+JS6h666Oq297QgFjQyv00i6peZVD4Aej4RH4DacgjCy3E1QG8wA1MV9eyYd9F70
QaO8kf7t4ewNenmrjWbXI9G3yq3HOZywn+29v3lF/dMjntORdCPE9/CBcLDRDrlfnR4sTttVE0br
uUGNztza7Ogm5WiZJ90y7xmUWsxOYkoLAeIAPQuw698SyLe1mSItiwVyT/7urkEBifkXGlsyxF6h
I+P0gNZsa3ybgyQ2n4VP0BIUQDixva+H9oWg+5Osh668ZZvhdx6Ez2XqoWtYfkVDBOQqYpHtmjmp
BcNuCXPWPEWVFJllEG+tQi8Cbb3JY6998gExMYoaGnqHKGzwWJss3ncdOI5r3ef1VDKRVH0IUyr4
nXGjIvE5zWO+xYfpvZMwzSudc6zRWLeEdEJHtymLafL2wMY5s8zqaMf2rUizj8rzthmCfo41nrCc
2qrSfljGcl/35drGljhzgtMYZs9m6W7nNllncw203GxbjwCj0p/iTt9HtTrmhtAih73T99dMjx6x
u1c09puUg4ck2mW+xSQXUYqGTBSG4sQRo0DZFGpLmm5QE5o3ZppmcObga3jtcdH9c+EbSJ3R5EZZ
j2lLgzh5/HqKy2PezBcrtAuy34VW4fHNj/0drrlHJ4OdJKo6eE9ohxb81yeNxckdGKdR54gulS7w
nX1tuG/1jNANZiXbYNCvHWW7bTQ230XjVjujxPnHyu7GyCTPzvYqiWCV9hWFUuBIs4B+lw5LsPLA
wXtGiZavjeW27xOAGarbX3PTomWgb1DofIua4qYiY1w7A12wNtfXNYfUdb4Rdv6yuStK89vUaE5B
n2x15oWmjC8Usj8xItmOcbTTWTur2deuhVNtJwYhoNpuZ9rezoo7lXooMoJDBQXLPouoCCXrxah2
fWfefL9DcLSkt5ihT6bspdCMf63jnhKRRW9c4wHomEUV7tswvdMU25uTz+9RY6b4UyPiWlgo8+d0
jhbxT+t9xYZOi443Y04EI9Yux4vpR5cl5FCcupiWCdXiQ49IZ/MAgaQC2wKM8uAxhiWxmBlMbGj5
EL30mpgtOr62NycUFgwbiivZFoSRdGNO/rOtYJx0ujq3EBE8W8ASRtA2Cwitg0sXZ6Pnb0aWjeTC
6AN/+P3iYFyo0lPn6A3UheDWNeWdFbf+PrfMO9NavpZoRkc53jBJksymvH/gHFqCDmCVBml1X2ja
O6rn8CZfl0GjVfubOtyOv5abiLM/JgUN33g02GXkX5bJRdOo+5MxcFNO+JH9YZkamujxMa1bg6gX
MjMMqvo79R47D7yekyK1HvkzeXNEQqPBi2PTyaW9zdsuOpDdjjIHVFdKEqjTzNmXTGiO02DK5JDW
0BqylLHv0MugLfs4IBjI53HujH2+6+zsUHCa8LZiaoQqiaToVaeuFdZ0AlYcolyC21NpQ7zHehwa
Exz3WOivUQuNmOAtnXZsP5zXPXqZgQ+e5b1o2KL1FUi/e5Attwbiph+Ep0iMl0BApGyBnA61YOeO
C/3vagZOW5cckkdMT/va+AWYTjwKfj0Sq4wwlcOUQp9/1Ccuj28pJiY/7PPw0lDYc6kWBu1maMKH
ZCo5oSgdLdZ25sHxEbny1kuTAnZF6YsX2n9LcoJA04+Tm+87TM/7Xj/NYXuzORuMxHhqnfK+Na0j
wPGrW+h8fjh/GpQIJ5flQsnkIt/iRvptqZdrlalbYBcvXg89gGPKIKHGFdm8bweeoyIA0Zr0m4Jt
svYbDQBQ78tjvPCMomGhySLvXucEBDlo4kNcQggzNOgVqGZ2+NeuPGN6LnEUp4dsqjeNldLpqBEs
+eW0mRMGJxxpEeLZy4rmBi5hqD6bpeBuw2S/tEgSaANl4mKUVoPsRzMK/1zXVk1NKfwpEFaja4yV
kVX6s2MhnmzkyT1tBGxZbfM4LQmR1rROY+0UhMmHMclZHyXP3pg/KMv9ojq9IxVl/HBSikRCSKug
FTi3tCJXDyqFfLxFNUj18Z1scU6kvhJVXga4oy45mrX0/3Ls1+cwpcAMaxmwf+kmqloLJMN618fh
2arNjZz78v4ksVFJQ1d7XMKt60EgHClZJJAL4i58QRnl1s71NnDsk6m3B1CFbbV4iNDTJOkW+6KF
TRMEEFuneZM0BixP7Ud23xDYobPdO48qDrKZ+2aZTjzDDfqSn8tYWPRHQ31pqELM4Ol2dAk1d1um
oqXrPWNTukGy8xgVgGVu4yF42X/4dX+r6vg8UJElWQG1LMzHpg0fZMqgVXqyEpE6647AGBtZhkno
72vPISRkIk/JJoq0tU3clhewnMz09b9nWZYHM1Hw3WZCWJjWkX6JlnaPveZf2a48SFaLHq9nkgid
WALY7tnvRwMV0izdpSOtGJa6Gbnjr2Ktfw+X5MuN+w8McG9N51KwHy9dH66YH6gxNCQW5i7NR0Ta
Ivi1kbFTXCxpFBZvVnNLa/dW90iNWNN8KJeEYrBVsBvXJCZETwve5IbVoRTswrl0QmvvpvVHZtdI
U1UhOhDTyWuMF7/St5bOhhxAVJvNs1YTlOjabSww5uCxP3apunmsZlehkhpWP3CeNmFdXL0kOc1B
B97dX0IWQEVgIgPdwli0Fm1dKz7A6kFXGSi4ToryERSvJEQWadiGZfVEtAXLgVRjts8O+4+ZwSq2
tMuQqcdl1LbJEB6zmk7Vwfwb6eGjTscInazFHQX4K9QlKE7z+5ypvda6Jy2yHhIQhziuBfMTSICG
aae4GBzSdc0CNUPUlqDNmXOEhJJ/zTkMWlu7hZ32TzObW2/lz7Fhfcqn9JxgbAp3FjIGM6qvKzj8
ojgg+k4qRrZvOIAGH9I5IEPwX2DcQyeg3r2S2TGXlEsX7z3OEdRwm1s9s9nIMafV3Smf+yOsVUjq
9PGVU4WpJ6JhBlWSpHse+vY1SGl4tQDSdO0qA1TPvgMI1u3buPqaK69eLelwm8LxGpTGZxh3ZFzL
aQid1WhggRHg+OHHaw0kigjtoE30pE4L7Zj+W0igqkqfGdwcehwy0gzrWj8Z422Wz486CW/u9aei
7B+dtvXWRtrcMh0knM12DtFCNalQdi1aAfDRXe8QFdo/JxoJaLzvhELt2jB1Zlu1nH4flk3+IJPa
c2xQWvPFxLDDGJ2XrgCXqbALaRpREaIKSteD/zlgMhEQIlXztO9bXRwvlr0860LXXqw8HzdB2Xy4
cDOxgt5nU0J4C6uLA9nRrsQHKZWJHsofrjERO8tM+tXaZAo+zVnMLd14H8nKSDUcGPlkcRs5sRyu
oF2mDadcrr9O831gPC5zdYqI5Ajaoi0fzAeizyvZj57DWkmOEqzwtRnlnJgWgZVHc7VDkw9/C6/8
itUCjJJwu0Sk0vcNiTcp68IEJCIImPnV8Oj6xS4J01OwREgDmhSV0D/Tf2QV4XjPpVIOgMHiw6J5
5pBX5LtYfuRECbhY/dEhpEwTC65F7oADCP+XoXvioJU11OFFMXbWHTda5OGKY36w2CEIh9xk2pCE
rrTFWMt6kLfrr/w3If/J/hBC8R7uCxOidYdOY0kO3JEPNpm745zn8zs2Hm6SP6ur8p4XfgAHWnMy
a8K6QrmKoGFR5XVCDrzvX7n2hjhGkX5IoOuRDYFTWI+k94cq+xnse+V8TMsDn+MXeKFOxYYL6DsD
S5PiSJ3sL4/bAeOTpyhvRd4OVNVhO2/hWxD8BLax6bBFmA3sh42TTf4hl5IM7iatEegmw8usc0Yo
PhPT8hFcYNx0WwvJCH/+E0NQ6IyXtEfB0YePNhjbweyPoHNrgrsCWe+2g9My7ULjKzfu+xz0YPlL
Gi+Tov4usZ1yreapwcCV8ZsKeEpcPw36yRv3zqySW6+znwZqMr+h43KT1OZK8VAEnegxjI7iJ/6A
hzlQReXFJYRkRAaSqJ7dvtasD9KMNWZp67hDl7CgE+IZrQC2MeQltM/CgqDbsyCoyLf7cOJrGfAC
qGLoXxk0JvXAZjba/+zhLStfqVatewbSBQjKGm9bdjdiX/6QQZg40lwxcHlGZm7jd8hJuYc5fGKn
lxCSnfV3+Mu1aj+ISKkQYRCgYLTQVBF9K8Bjwk49vEDuPWK//qkFpgSifHjeTBL6Rp79BG8BO01w
H7ll/brQCKtBQCPoNCCGNL3Qcru9lyGAZLxQRDhFXoVE8TWd3XPcjI/aBLGe66ht5xlghBLg+KEN
3xlhvjzCEbWg9vG/yckYOD0L1DVOSvsp/D2xcGfSveqfGSE7jtHCCbBCSg785WR/89/MotVZ1ixn
lWQPCqpm7YabFtnrVBZZ8guJBf702uaUssm0E07bgIy8Lp2DqsJLIHwUZqqa1j59JPgq4zLzznTJ
bLBKtbwxK7k+CZRsmuKcEZYtuUBj9mfZiwL0XFCDh/1ob8zF3PSNCIpWKKMK9Y+RZCXV7l/GDXcM
jBhfB886h30A5YMmk0wHLFPrZWyPTafLfidRv2yoIDPydu6i53QJguNcXRkrNXh3+UQKroJNUdQ3
BjrWyzMvtp4jC3llAH/nLDZJWtB8N1lw80MKT3r4NZDmatN88bVx64bZQW7QtMyN1hc3uUxZuqRa
XARlRVhPBJLWUgCTkBHYgTqXkf4i1nzqawmRFH1gEk+ohAXIEtsw1wMT+IO8RXYMppBf7gU5gq7J
+pD/a2covf0rv5uIuZhIzIqKna2l81I2SP5Fojs+9feZ8RvZSX8BTSiQ045G4M3vxhX/wIuiyvyb
b2rAeh0ZLVcta5FPl1yJJkeH7hz5c5nuAa2KqnjDJBZh0Se3ro58rCwpfuLReTidAjYI7lI60bXp
smtfZrQ3tAT23uL1lAnt3tIBH0fqrdR6PJd+2qYGsMzOC+LtWhjQLGUSEkflRz7G831WFc95hlSG
590FBNcwiX/qKHtIkH3aIyN/kU29LkpmT9GyPTjjVXPTlvIRylNZE3T7SZuaY+zycJVt0sKE+AIR
5sNoBbchQoQQEGFVtuhrm1AK/BjtBkPj76I8uSwt3TW5y4ebevLtzhhszl5FC+YgACKC+oGFaVqR
frRdd08pZYMQjHTe0a+Pyms66TcCkUM2lHtUufeaPe/Sbt5GJv0kXbRcZ1qyC/hZTdVswhLicRNS
qR/PrUWEOEXAmvEJczPOsAdmCtWpUz1pr2FukoVeeva7GRZaFU/wlaDIhBf8w/eN0r46C2jfNoK9
kyebnmnBqJsVhUqXc8UITxpNhSOT0dJxQluCnaS+LTCAHfuAfpeJBlGLaj+SJc3d0vlAI+2lzujh
AeDLwCU4+Rwg7FH/p0N7rVi80dPUU99jc+/Y5GFYbOq+plLvILL7XRow/G3KgfaPUQUbLYyuhhr2
hvdqxPJN8fLlU8+1B//IT7mVbkvoQl3q7juWLNZ9cEdoU7Pbrc18LIP0otF809bWHY6Ja+TZ1/iX
bOYIFwEmJuS3bcE3dnjtMDsV0AbnYAmyCrN/kwc6+RnBZHjh8vPhLp7dvawTe3nrCT3Jidh64ML8
PgYnya4eLUSEC0QzLI2FCD/HCxv9ChrJ+hPQPTX4izcnxNMjM8y8dRWsIyCAmLgAd2oIgnTmN5LG
QQoIj06arKvgbSKo4mZ5r6oe5HIVktWWZ1765X8kncdW5DgUhp/I5zjItrylcgIKirjxaaBxzkG2
n34+9WyGaaBMlS1d3fCHfLvgn1mS8fYBjJDq0aFAKLPfmCOU2HxkNbhwPpK8pmzwd7MxfNFwQ5vA
BgMTUHEmwMTAPgTFHlfelSgkDdpcHzzU+HuDQUJpHF0eTVVMO7zfVwVnSE5KzjGJBgOEA4bwpA2K
sBnMX12Csnf8bXKrq5w5ZfAWYaKVAS0gqvgMHaZ/Rw/LTz8p/org2QY9suTzhY+nbyb3VqpzUnG4
59GgdkMfdECII4HKSIio62DNj7iO1avYEdmupEe7T+x42I51tkune1Ga66wunwBQbdr5MpFp5l29
9rNPUg1rlqsxA21LE3Te0yZqHAf05/gVNPNv7AUbFiCfWWdLUQtYdIgvZLJXtij4AZpmBiM8Q6kD
TmZk4TFQy2r2Ae2yXvyo++Hz6DVriRueF3eeaNDbspRzF9cKzeL8oq+nj5qudZgWBntSXX3i1/TK
vXTaGJNzdBZ3LdALM0W905uKdcdVfZ/DI4rQ8LCfgs5/Bnx51LjNtkBmSm78MjvjrQ5YoN+Qh3TQ
8dnLCp5Zw5Iru4nxaJYxQ/HPlSveOfsXcHmmVjjMPiKKAjFkx44tYIfjEYIJiZ5c5ZxHYFr8m44d
PeVS4ZjruXrhMXGBYQHeIJcdZl+rxGWWwVA2bttzTrYNgvW4zPDyJvD/fFzbobvLY9FPNjHXBQHa
gbGlr9kqVPMc5IVx8NHrLukzbvV3JHwdtVrgOgW8l6SX5yIQty5a5KZQ9TsLiqfJrTPZYtQCPgdl
6iQ3TvuA5p4RnBaWqs41+yo6+T4ICYpPjiDYZQDsKscAqh/+mUgXGNvsh/plrJFY475Y75zlI3m8
zhtc3iftQHtmBkPG4SDcA+LyMDr9vT3jhmM6Ovig5+6ilV3ydx3E8dRv3OoEyMfHwPwdwnbXz/U+
To6Mlc9Ln5xzdlAPgc/illDcIhQvXqu+QQd01LmhPlR8QhQg0W2LxxuA0w8bvmbaPOWUHJY4dpbO
CFpPJ0kxRUA9jm9Jrg528S2cd340wVzWcVRHEx3R/bQ/6KfIc9HPAvNA/hfhFZJq0gQ+NkuMMC2z
8Mjoa07YqoV/GKEH5maxMcFW16164Le51XIcEAbFj6Xyb1VP08TFW8bCK6nDM8uZ1zAI/2lZ8KN/
F3b/tTR0MDA5HEhCkPObzkTOoy6g7FwisugdRPWm31k8ndiUPcJs/5Q4jftx5jTrAow+aRdIzbuu
Lmk13CdYs4fz+Jl71ENNoyCgueG7XfhfA1l6jnVRZh5xat54rfpiRJnY/Wmo03pVBOjO0B8B+gZs
rex1VhUzLqi68Cz6fseqU5IClKGqEDBBuWsx2zBgcjlBkwws52i3ZCnxch+omXYuKGjT3NHNv8L0
XPPyuPF2+rP0oA+EvGXQSQQDdJPA4PdveJ8J0FItsPSmOswNOCNH0gTKCvk2j82tG+Q1bdK1wx+X
4bKVi78jboKDCvM1g5eLlzjQyL4dGz5yhyaQ+WyQjtNU36kGgl0NlpGBoGDAp7OYCIekKB3O+HDd
6bACN2DV05o1IVuHU8aR4j1GY0Zr+dkCG5p033IBucmcjEpoIDVjZnFw/WyrbwRpXmrH99l4X3ty
WlGuAqmyHqmQTUaqXiSiDUS/tR+1O9l+6u3NLppaa6Xjks3i44SNMgQE3Ps+xqYg83+revxsKaCz
MgUNtUynkq0ZUPkwkGRR5nP7JOghRf1zA3x+nP4C+QAdP2KswWiu/dRlCL/nkFgT0oisJCZUXcmC
u2Dd7XTUM6V9TDXCMQ6fSSoEGaouWEDeUHd400c2HL3SA1QbgpjM8GLE9RKkybMIAUxQuuiDaqGB
2/KijHZBXr4mVDmKiFW3YCcM0+TBeFcBI0ZHcKH83671tm3T/rAjYRLqci8Og40ZB5chAYPfmmeO
lHzClJnJIz+17Ggdl7hexM+4i650K0KF476s0oVsudzoxztjbKCr/yIeLxQ2PvuwnA9jh2Kwmoqd
owF2PDSdHgTVK5UQmvn2Xi3JzmIAk/j/54E1DFMgR+Apy8H/Nhio6mpgdO0XjtP9QorIwah3Kam5
Nac3z/irrJ8gF2+J8+QzYiZC6fnSzHPQmbbe1JHZw+MiimPyBl2KlMOGNpbnBf1qTDSaJ9PYuYxL
iQetYxy9nnz8CU/pByMPYGm0IHUq0NjZoax+l9pY+Xa0o4vLbJ/1RxXPpzVEd/Iz3FixCKHU4AHU
YHr4EjD3QQhQEepDhDut4lsfMW6sNo7zTq5I0mYgmTyWaMfyoXX1a4z9B59CJ1Vx8c6YdFP50brz
vnTwhy85oCfs1bpViF4XH5rTg6flTdaeBAdOFWP29qkjMhsCvbBi2LB5CoOSkIWIt9WdydmmN0Qk
360gWxVGCr/VvXnkciFECJcyn33Gp9mBxNvwVNkltgmmEIQ9lN2Hzpwe5uUMi+E5oD+jwxDbyerc
e33o0pEJjGgbdTbd/2U3IGDnRW+hITAxTnYRTZ2JTmrGkF9vQFYAiZpewrqvg02LYc5bfUbjMXvp
4BIpzADxTyBXJM0l0BuTt9OruCn8aCPqv4lhfIxI4eS5/TNazouzlMfeXp4bp3hpKOK5FVx5AftW
9DVgIjrEgN6ZBA6ogRjR86I1M0I6s0mmCW6wk2ycMZkPF+NTH3nLna1wo6DXVzjLR7J8AqvdDFx/
sMb7Ibk5equPyx8wpfWdItg6dK9kgW5NRHRLWhPFSSaLznxIIYroZDt07TuETW8qVW/m5P4NwV0S
wJ55l37xp6+G5yhKkB+o2jed8C5u8qATkjkbbnr1q9zaAfx8BozQbYxg2rAodAo71sgDDbgOIJSv
kyuzsm86DA/RA6c8YpervIHjwPFJ18A1xL1SdJg4DztO9RIHgICbqtMq27Uf/aq60pIcMB9lNkaX
uVUDo8W6J0jXf8cEn8TlsUrKQ4ifp+To8Yf3Zag+QQmh1I/9jg/NqhuRwq6Ag8vAOcqgpL8E/idi
RreUq0oKGCPQQZQ9EU8K72TOyT15QbFbehN43nRoiuFoVloly/0KBFTaeDz4dBNIR4B7UV5XCDys
F/DcPduzKatzHIE9aiK2dbJczUC9kSngWobXsTP7w0aWBXVAQYzDZPZOJ1Q6OvdxOq19NLuPFccX
M/o6x6iVgdvGsthkbcL4DfIG+Q3AfBqNMxMfboabUEdbhXVvm8u7YSb84Rn8uaIZrVr12WaosSiX
QWvaNytdnooM3FPfsRiSAMoVJTQi5eGWeQgq0/gwBO24CxN6N6Ey0eEuNM0ejqvMGnI4b96YVU61
2Uag4PriV82YkJOz2BOUDDVtrWWw1nFd3EKyfyudvpRXv+hCqsZbaAyA7zvhAKmUDj2potoxzkBZ
CmEGFxhck4qTXS8vlW+DAQeznSMVEtXBPdaM1Ro8WXwxkmW601m+nj+0o7vX6aPqBVDX8eq74Cgm
weEnuk+rnL4wR/yu7OoxasN1UnETswwxjTEC2+4cs3CkDeoi7ZgPVIYCurmuCTs6/EyV0G5wKrBY
85wcVZNqkeYcUQuCad8GmNy5bKOpMT4aQz23bUsrICjJQ93uHjNphGyNJdyJVrK/AamgqQ7ZSf4j
80ChZn6LKFG2qYBDK6es7uYERFict49+MG17v34aMmxC2mkZTo6RrJtuQrKhfF6EmYLUi4PHsNGa
HAvE39LqxGoukEww+ualY1xLk87eJE58MaP0xBK7OC26W0t8npPxtzXnzyCZT3q5gsfZDioE9BVz
gKhEQkGaggdrCn/jEAoh+FL/LhfO2ptGIDpY2jMLQ18Dp3ATLHWf4rAypChsA5zbukm13KHAyhDI
swFRzOVHO3pM8Ga5QY8BXNJifjYeGb4ylj+OmQOkEECKcuXKtScZYTdl/ODL8E+d45NuGk8uB4lN
TlMFmCPUfnCZC45bH/f5YMav2AeXCFdwpzgYxpDL9VJAemUWXZrOCROdtWQrmqY6DwnsoYhesCWW
YGMZzNMjWdX7ygVoEZP5MIl/1+HHX9rniiZJZIw8VxvRS4Cad7kLrKuyuKXeQ4RUNVB3NNkUO81T
PY6CQK0i71F3F2TbHuwuO1upcfY4DfWeyiof0BI1bCTTF9ecH9wCZRYnmpJTVnndCZi2/4iQNWpp
VLZLakfXwHOhsIMgj9QMLbrpwBOkGruZ60QMTCENOwalgGRH1AXcYbboRQJKa6NxVY90k0YmZMOC
LeciwycqgzPklvWyDJiuW0+RRi/2cktf5t308aCrk1s0J2+OyH8rIu1dXnf1z2KUAdrs/uMUCmtT
+3xkfVfKhFBHAuUcwY6eYXIDAcrXgWDqRWIB5ugm9Imap++BYs/gUY0WWn8zxi4DMN0x+CUGG72H
jEn3wzDuaKXLV2ao1wm1gP0cmUhlZUgGVBVoFDBhedQcfW2Y4THs6qn/unTQyJV8bSqSdK32b/JA
OJ8XUZ9ylrGBKWBV92/B5L3mHgW3lzBmj/N8wzTr2pVgOGWGwHzvv6YO+uP6hhZZw642jmUYYqqQ
W2dzGN7w7/LuzbkEM29B9zfq98kYP93UfQtl8xQqvG+C6k9AWiNIotqxZOOZ6M+p1rpvuvE3FraE
6zOW/6Jumo3vHDgzORuh13NDfCvaqd66dCtXfjB/G1mX73TzRwI6tjCcdGQNIaDddh5OMIXT7eOg
PntywX692TmUKFWpHiCg7BASepgD8zzQWZgskkQ9+8ndAyZQHxOtgiCNjrALzqBU1i3DRzMHk1E7
NkdOT1u5ME+ejbCTHC5VYB/9Hm+5vv5wfayCpK2OOlqU0sVMDMh3Q5Pel2D9h+bFQB7hbuASwdJ/
denirwpMLtA0KO6YqmA3p0ho1IBGLNw+3VUHvFIAdlyiZNNJefMwfN6UyDiA65vQY6vgMAniYILH
dWONVOSoE3VFoGcSoCDRXTeBCrs9vZ4Ed6AlaVFcnDPcpfVoJRhR/TUhgsmW4yhK0rc8w3tgIU0y
qSLvloZTs+2gsrTOxh6MlQUmjyHRsyfheUFNpedxnZDayqNwH0XlY5k5/n1Ip/nLm9KTEtZ1VLKF
4l2OBxCq8coGZYTx9XtKKpw16W0e53QPr9A+4VndHXMfwlI3+Q86V5hNaEj5CJ5+dmZw42N961Km
ErIEQFc71Wl2zJPRR8cBeP5pSKcL5+a2Z5gUTQtziPAE05l5Y77Ju2IjlpJING7n3OrhHNChpBbN
RXgG80mSna9skw0J1JkWMxq6kbLP1tQyGrCtDwVbGG1/AAgkntHZcefnEr7inRej6dgEcbLrO1cX
222oHppRgEuxYRaUCkJqE+sR1JTJ66AbYcs03dsF6esUj91b53TtLh7kr1vlH2Xh0CqQaCcgfxi/
SKsDOWOZQGEGNubahWMDuBly8e9cR5iFD+O0mx2vunij6F6AP9PG5+Cd+6nlCkG0BWaSYohpLn8N
MCy72I+K+2QOk4fWki1ZppisfuPn83IfJlAa4K0RniVkqdJeUDyrjXltNWrej6FEEL7HmCGw09vk
J+lq7gVY+ThCmi10os2g4mFf59I/FTzRo09DDCRTVl+DCr6UqIGNiyL5SZzU/ibaVlsvhZ8/tR26
741jPDpRaW+NvpTrCCtz8Kp5fozK+6QR7V0CXHwdj8ypLcg8rj3Q5ItgZpcQnVbVFIHNDxA5FIAa
8pi5apU5eKw17t3Y2M9DoCpi1/yCmeOLgokH8MH6LDJ2oS+bg+rSA+MN786ryveh6t9Id/c+wh8M
37st4Kj30k3RXgADhMO48E5GwOopINoeAbE8pSIgs03XdYCNT0sqHbb1KR69q0/3e4rrDcC+W58A
3bCgfCJztW/zBnAFPX6PbpiZPdeDv/5XFsbQv3Xg0b1LY0yx42Ej53N3LcoFJc7a0O2i/ja5zier
+ORCpEF0S9r2rbXb4Uup6VBNGH+0sbNuhrQqmcVOOwl+yewMpB1roO2dn90ChwG9pXsDWXpfeaNC
NBhflMq/R50PXUQ/Lfu9X4htN+UnqzDGYGW0cF5GZEkHDh3007uj5w8xtMaA8hvqstVU6yD0zz5/
bCZADL45AFdFMJskIIk64IiwYraggI1HN1gIxJ4AUQccd+cHQ1ZuVAHIzUopmPzUAj0bZ+FW1VHM
tFWhAlR00V8WHgSHUS7Hwq78i1XAmTZDuoJTLFLYznXR+99F7DMsqNPcRAOrrjMoN37iXpScYtBW
mH55ZhoD3Wpn9mqmIR6Oco1T1o0JN38KQlZjb+6nBDXWZSROD3Ir0g4sPPw3SWVtSYRn2nQz+gnI
+PxLEKVkTAqYIhWWuRDF2wmqIerhHWMXEgbA/FxD/2OsIS1Pyl2XAVPlAZGrdIw5Wtr1zGjsm9aB
YipvFIrGx7TrK21lbpyzKf9MwZY7aGLEVXL1TefqIkYQqvaUNEb34BhNso+hRVeLsZlc7IED2JVO
SpVlF8V9OVvmnfZ9iLLoOAbmSdX9hw+xuafrTFJD27moQkT1G28tHLDapl9dZeaTIvTU7X6RvGaw
4AIO3UYGlyZM/y6ifQ5NAbyNXMJ0vTuVN/C/mzTeL338NUbWTRGG0F1zMQHzukNBd1Ugv2f4iO9D
YXNGF/hh0e0Gs39EveBB9cFrUodPUYWRjFp2I7JG89i+zf3ik+U3Aa3m4h7+0Xs6wSCpx36V5DMw
X4hGYfrTK2fFh1jn6KYYTflqIi4DEBYobeAUiAoC8VFJ+Eep6NEyAGxWcG9S1X43vfswuNO9FAUC
PcXFdcQbDRcCTmGNx9TOXxyJ6uUw/anQNqtTrQWcPXt06kw6kbGxC/sC6Rf+KHeDHHyXh9ZGfy1G
bK7K2XzxbCBSEkey2QkuQErxfXQUSaWdhcwDqWx7c4R3jR7jIu7MBnJZH5V3Iq6ei0js0IfZxEO9
C5T13TlpufNw5z5Bsd0bC7GpSuDfenJvZCF87ewgVOogyTmDXMkD2iQFk2UGm5ibMlPiuU4J7Bhc
ODNkqtF8u6soHlGeShlWTHJZLZSEtjusY1bbkiyrsa33rd2tgZSDM0McszPJ7Me7sEMCgyPK6tI/
eYpBTtCHdxJObeRR1A7utaVcTlS0AcS+s/GhSIR9EH72ZDXzJjZ/LbQJyhzUzzxByqIU4Wkjx4xf
z9zRSIdi75uP7eJxZ3kzljozyHwqyvy9yCmjZnhB6BP2EVwidLDmtNkUCUZgATOKNr8Y9vSVu+CV
c2eE8ZIvZCbTsskrgIjKMDdTs8CVdrd00W82XtEVIDpG+7Rh2nvZcLgAfNa+kLCmxm2YCgZoYvgc
DeteTclTG80HmkGnfOz2XjGTGoQjDO2QGa6+aBHQHtS7Ma1OqZlZ0M6S97lkFDVF4Z3N0ElGKcyE
nGZFYz27ZoqmdkNFapgXRr+3OqnfaxkD/pDHiPXtdkgux+6O6mGrn4AorcfWdIHwi4sw7SeHky1b
so84XvbLJB9aVIANOe2HwNvkeXrA+hGHTMQBbHp0lfW94OMIwnNm+JU5HN5JC+Ec+YQ8oSk1T4+y
w0fJH7sVWNdtPrJExn7ZqjG+F2H8o5yQVJDBztp0po+8Tdd+ohBDMU9x5K2TSO2ZkaDtUqlX2van
yVyKzbIgatwiaLgi/NAMLJrNSNPx6mEHcohd4+xYELwH9z5c8selGs4YnaGp1JFYJWO+E7aNMoqg
rdHgll67zPLKdQ/43KzVXhCC56RCZ8RK8BfpwOd2AyRoWJwPboeejxUQF7zSeTFijg5T9PlmMCGd
90P+R8zT1XLct0i6a9OMXhrf/55dcxcgp3ek9/EU1c6TUWZyGyWH2dWqPAeHShH5QAMIeEkyFL6V
kqkNIr3aVcCkqLFe3dRZ24CFgUXuRIKHazJv3NZZZ87yt5vjZeWKBxzlrVXV1Cs7FYepGg5ZHByK
ARkz2/0TBU9uFyPlYubXtheMw0Anlx/oKPxUvXHiXSwj1uaNh/YPy5d/F0DHJwt9GcZIyzSsDUsh
MoydZ23u7QmsMsVcltK/iTPcRP69Q73JZAThWKpbXT1KUvOmaVduITYG2tWOW2Jr/BOllNMoXvxT
bpsLTjb7sTcKuK1jgUjAsCFrIlGVKLbIDrhJVP8uPkbkht6fzdY2jFMz9QeR2c8ZSnyzfJ17DNfT
tz6lNW6XP/VinSqwOQinNDl+O/bONED8jXO55nMllWK64IGQbU8SNfQI3VeaolYKT3UY2w2fZXBT
3B/STjuh7iKcfhFg2xazABGPoirWgIGlVnb/d2AV13W5aQqKe5d5dDY7qMCZMQQ16Lb6ZiYOYKa0
QaqnfeOLmVIbhf0uz1J478W9pej5qbBnyUfNKkrp6CbJDBNfc1fZeujStfpqTHGX1gO2V8EEQS/c
jbGHd7Ax+SmNrzZkEKdCVPtN54DmUEU4TbpD4kU7mdb92omb5iJ62H3J8jdZ+lOEwKd+yv3iPFe9
/xQXjTjF6XxJGav5VZiuCpaRTKoXt6Wv15fNY5ZLOjZTyiApS2ldu7XAVHF8TirnS4BDLDsPQ/cC
b8RaTf5VYLTM0BgQg90IhN2WNQpM6xHdQbvpdkxm10pEP50BEtQB+UKeONb0iRtM7sIFQru/Fqk8
R1bKMWnNWDqPRbBOUAVwGeaLMaCJ1JtA9POjLK0no46ZaDIibPruWk/uulXxS560r1EqfhpjJAu1
bOxJwEqbU/jYuebDGAY5z1ucx1F3dIc/iwRoQCcCghzUBZ8jmAJhKlwGH+NEvSsvKZ37OPQPfQhe
qnONfR/BUzYqmhfiOfd9ePIOaYEIxuluUpAUXVGxm1D0ShzaE54B0S8QkPWcF9nU901RrjmuC+51
tfEKXlQANqQwJCfzDChTDXw41ycBSo0Ein3vbNoY+O6Ih9gCcrIeKCdyBl6JIc52Vl5tXHib1gSe
jke2IVA/kflm7pD4K8ps6yIh2uNnDffftt5oK8e3KGur1zBofgejv1VWDnjS422khIzOcy9x1Mkt
qoWXthstpkuKI7kvjwr1YBAs73B1TjJaPgC7oQ+cqB8KjkO1zNe8i9TKHNI3kS5/K5/7HMTysR0q
rUpvpbesSEywtlbTfRhChq/IgtzcCZ/dOn92jPxR2gnAsHaXIUhzTqm97NrdVCYD4FjugPQ8eMNC
DbJ0CMUzzAsQCmHQ4y/DtfW7AZBvR/tp8tgOdbcAJJS7AVgVY3AoTO7S/yZAWBrkU1AjykUMabzD
c6IKNl3a/Ibt4Oxccog8RPjTaI2107irjKyEh73LTR9yh5JwUhZxKrL0aLrRtadIX4T3Lfti7YQA
Ok3kdlW4jnywc3KamCm0+RbEBzRoRutpw32eU2cDYfXFonJD0XnGnMVeC6s9jUFxzZxi64JA11mf
C2czldkuyMyLxtU4wbT6d3g6YJLG+M0yEPVxYMcuC0pVKn0ol+bNtoG0zU5PfhYiIY+Z1ZyzPJi+
MU8GFvtWDt3RjcNHgUJPF1SISmf9byOHvZy6x8oFFy3pWaw4XxtWZb6Ppf2hzT4o/jjwFDlPkx4A
bDT+M+1eovJKqyXFzRXT88amnpyytYZ6MJa2fwC9EPlc98xvF8aXtF4XdLuIdLZXbWJba3mhT5JF
RFnGYKO74Zx+4BX6+lJR0WSYTP0UM9S+4lAUANCQwog9h+oL4f/5oGa5NjkcTO888R2ghTPxJV78
TWIZiLEgnnbfmPf67vWuz036ql0MwzE4df5dtcmuOhiCAlDdRf+IDxG5j/y3GA5620hLKy//6jeR
nUSjkSpdxZhi1D58vCcupaxrAbmtBPDxY3vyFFZfVoF2JgLVzhvfzmw0Hl3UTN2zp6L1BHNN8QQx
PxlcaLX1Q8LdzWSNzyceRcypuSxvgHETdS+aY82h8l6c8AdTLaq7Z7BefIsba3BQZQLjtvngMajh
wMniX6T0eRR6iEl/QTs+TBt3eOeNh1G26Y13L7xPvOrYTxiXlNtqQoEn2/Y2CMeeRi7y4Vgh08NI
Nf5N7zt+6f+/NucgWbnbNd/Uj6UXF0TemuXy769cRoW5qKpf9SCX9w9UBtjyriLr0I0A3hLHAxNe
fcv0o+Odcll9JvAFIau7nB+X3fjiZjQbq/8he3ywKUe63m/+Yh73qA/sYJy/ehli+TthtfvCi/UL
+aLtD/X60UsyS1ZF+FAFCwOuH4OOUA/8Y0SdfALXz1OgeXRqygAqt3nUy5GMoyGx1vvacyOmlds4
gVwLomfWD4KrC3hbLA4+qupIvuwjF9ayzimdPJ0jJQ31HQlQGtFaRNKal8T8s/H/95TU1ynf9R3Q
LzJG0DDTX0DyUPrJL5EQj/E4SrkOi64OmqPeGPytheqMv6+jkP7iJldQyDVafQWVByveElfFQJM1
0kSSNQyRPdsKfjutiAHkNPreGDMtA9AmfHtgrhIvGrj5M+YzYK1hZYWP+h7ylqOUzRVKfUP4jlab
1Z+RB82/AEjotaCt2Q3x6MvPYkDcuUdexgm1aFdANphty+GguQs55xwJGbeMZw0zmVOq+Hc9xWnQ
zu2KjPfeIfjwkoKtkWH+EZJb8eS4T2J4z9PX0XAA9NM4tTAXCVxabMnaD+iZ6/ETIV4vhYy3n7Yp
bRD3WLvqxouLwT3xBcbxtYpN+KaYhfDWBx1O4GDqDcF76TA67MM/VWE/dcb7/w84xoaujkm5eXnE
R9L4Kb08ePkg3k17PrXzyKjodbIybNKJ53XdQ3fiYbCg2hmGWIuBSd0CUwLqEcU3v5RIebcK+UW2
4awDBTMpBw0166IG4Px8fIfT2gv+NMnjGF4zyfRmtr9NQbpjmdVjT3SI1NMEGKnOnbcU6qpZAWD3
jPkw1wOeIjzeEVRWifolmoEFwp0rxzonASqS9shAd1QffWiBVCJY2D/6KTfjDwyML4kwYWHHJLnK
f7DsQd5lPdDv3KvAvsDcZ7rdmKCH6IzGqv0QSRisg45qdGgnRaHnBXdoLMKlZCqLts23Gw63NKjv
jQLSbUFi4rfpr9V1DOUt+RnkC+JeNf3CoDX+TCJHpp+Tu50qwALx36aqnumd0Vkt5oemZlZbNi+q
Y9A+xXa1a6r8rZ6cz57UsouHB99LTyMeW4wlEPSp24M726uiLnBQjA6zbA/63s3WDNUnsN6bhu62
Z48nm2TGM4CHFmX7mHkIZyTIE+kxeya7C2oNa6nUrir8F72hBye82CJDDrhGcTaa9lNqHhIlvofQ
/ezppGokwDodm7PWHO+JRklsqlVXq9eoiJ7MKf1s2vwg4dKRsiY4puW5jtbuyiwd+iYTePbMUac4
sO4T0z6Sxj8HtnfLFuNBLySLFscgW5xMjPBIn/uga6MyHB90+lyH45oG8lrHyig1j30jUUfqTow5
ngcjfRI1chP8HjJKT2ioXaKw2XeqPvhxeos0s6qw0TC03fiqtWIWU714tXnrFBOzvFQXxCGOOt2W
IXG0LF5rL3mgiu8Zcnf7IojeSpgDAG+8bpUM8RMtURtkGqWfdNqvXsQ/IqYLR6+A9jBbs8cCpJKX
LJhfmght/2K8hXS8rBylO4atf9RkkSnzZvpqPBud2CgGOWXU4CbkPLjCeLPs5StNcsAaUA1cjlDU
0wKtbvcA5wcdoZanZj/NdfYYE357mVxyZmyIJ0H2b8w/lrv8Bm5zrzwJolF115mDNevE3mb3zXP2
jgzdykXgLWijs+vXG+m3x8VfVhKxvaqk2J2dS9mJVx23wwkoVU1/px2hWmQJzWXmUschVc9xLQ5t
O15hTwHWTsSXY6mjF81nQDZ/rSF/NUMLMgAG0EOD4504Rw2F1hTTHo0X88Gmq2SW5Xnw6qOHvQfM
cbGvI2KKGSIeSQKZ9AcgXu9lbF7D0kSDrEU8YzpSwJA9Oru8zt7Cpf4e6uEh7AxI2Yr4bDcgjNAb
HkElc5d6gWakS1NRKg2JeFIYVOAhcGpynDXTeqPvidlg2r7kF1c5b8rGUK4x9tUUHoORHI8sYYyW
t8UIdk4QXnPRPBhpf+pmHMoQzCp6ks28RVXF2slwPE2c/O1s4PbHTVycAJ5JEFEnxSEDjHi38KdE
PbwHSQOnOFkwZo/oRQ4b/RxwyqKtsSLirid/wia7QxKWr2bjAHHQvnLL3vM6lGGyiJ4XO0rfIss1
/jAxGjA3BDLs9slnvajDVA9vvRkgkuqXfxivnWdzPuhkti6sowc+K2FrYsexQyBvI8i7cemgCvaX
jSrdQx/QUO9AT0Rj/YbA/80S8TZxq69gNrY662jjfFt5dClHbouw3maiRRQw99Ah2kwqiGzZRVMh
1TCfPCQ/0Qs01gyujzLrboWYnqXrPrXCfq2n4AhTDCU1zDDrBos5o7p0QmCsxa1JvJGuwJDtJwMm
pumL4xT5q7pycLJaHBC5LOug6Q8EZ0SbjPLFRV1lSuODZ2aPvkpeAF/tCf6/TGfhE6Fm5y80C8pk
G4/liU7DLog7486JZ35Kg8Bzp52ZxQ8AkBEu0NkEpKC1YTvoZBXeIXJ4TMQ9RF9QUAGh+htlaA9k
LV71tOcdNWz1gvKt5PgfTee1FLmyrOEnUoS8uaW9gaaZxs2NAgaQ9yX79PtL1jk3a2LNQLdUJisr
8zdi/F10/kPu2mhI0ANiBEO+D6YQO89BuiSE4RqERI4UsKpdn8e+vQS9/QNoe2cP+b3tTycrUtsg
YPrreFNTSpbZq1oqdVMQXd2K9ofjiNQO3joMtIoD7rnRtMtEmD3X9E+b7iYiftrJnSy87mvzQQ+S
XWMnhPMYDLgJ7LJtxyP3wjdJiCTZzTjEV07fvXfLckHsEl5A3V79OtjmbXnpUHq3vH7n9/q+nSZc
rfNkkkXzkHo23Eg2o1OqjZsB0AnRFhwJPgjpHhpq1KlTHNOm+1P5yxYCmXfnO/kL4gt7uBmfvh7C
YmsN9NV6HXo8T5J6MQX4sngrNe9ziqn015ZBWGn+Io11MA3/aIzpJjVB+ZPIk+ltXMtDiSpB0k4g
iDO3jnlKPyrAaDzHxdNREjOoKHNwhq0u3bytCvAKISNNKjqHcYaCiJweRjXRTq851ydUigzjEKBv
Bk0daG2KRju/C8AdjKmuPlWa/NXYFt0U7sKh2Bq++gK2d7BqCvOk5DDLIRbEz7Y/wIHB3C0O38YQ
FUgP0noO4MPz+u+SvKqxBxQRR/UJP5ybK95FchB4tklTNt3JT7ZV/hJyFJQ1Sx84xWPYYzVsgUpr
WmonXOwgTtnhBwUckFL6LUNjXlaMBJeFc1Xc9WIbVRCqmZTGdgB5HrtWbbC5fKpNokebZcc+Qnok
BSFeRJdhjM8gjh7mkatZVt8FnBq+D17YRmsro+RmJLjuROHfsp2wNE8PKsv2EqM1uz+VWr+NKDXE
3BnqnoS9UOmL76TX2iwePa37aHxL9EoRQrLWlTF+eJH6MQYLNXrnc4gx3YP/GftqnRbk1EFXoFyz
ePs0y3c4ZWEgP3yXWXgafEKQiD0RCgBZYS8WbjRP/8yDZZv0cEETTEkr6I5p2W0WImDXaEeNunhc
eO9DEL8BV8Q1t8SAe35qmcTIth9nz3DJfpM/KLUd6rB+o8v5zKxupnHeTF19XAj48AiX9YwFF+XI
azzD5p0GcuE6ePUWP6EpSkaQkOSOE9KmiXZPBrClARLADx42PmtIM9A3KL1Dh9JmzdXJndODRzSb
FlZbshj/ahdKAPcAKK7t5+Ihuei2uyaKD5hhbsdUHT2BpTVO9WRLoNAosrEpEPD8IyuS5bJtayqO
undRWn1ws/lcCVsuQ30LoeWWDwo49/vRPoSVwuNFp4KCTcxdGYwUr4u9HBK/M5TW78sE1stNll2U
Ntz3B6p2tUHCXjDLKRlNnScHP3E/tB5BvVx9Y0xACW1BcMt4qfteuwv7AkwdtcFu2VDs/1dqRoVo
3oDlNdKOVhdy33S8pzKWmy5c4nRGhMOIuxdUjk+6X4BFNDBpKY0/RjOdltTHA23BdAmpen8aX1yb
erdvYDLeehHF8g7sE12u2Gv+5ZrzaOKKweC8+iniUvWYoVWCGkbu29vZ1Le9VKsKt2K70uWQkdUs
roJZqb0B4Dm6YfnHEcMgDS5kOGYn7GX3AVFE07k7uHOBN6JeUqCANzA5r/BUnvQx/zHN4UuzNC4R
6tNORZyjkCWK9QC/3gzGybbsv9mUbTq0y1oH6eRULIvYkTX3A6yjmggdd++bOtBLVacn3dN2SaVW
fUdKPXbFk+ySZfSfli7/SYLpJRy7G/dfIIPztWzMoz6jvUjlzqU0ZoXORR5SdpUBf9WisNyV9ZZS
OGUvEmZuBAD71waBwo94Pj39pzfBx4CBKMkDBt/2OrKdzchVdSYjkYyZ44PF28LzGqEKs9UDvGln
PBtYibZf1nd5UT5UIZ6Ni/E0tw12MS4Fcrj4Wbmf9YxqXngpqXvJDpjN/OhqPfq+LqdL/NR49sYD
XOyU4KE1C2RdC/06PXVd9jroEz2q7vYbufGZlKAw5T1HfnEJ7Ox9bGYQ96gZhpTvdcHQe6qFH8rN
NIdcbkQPlBW4bOY7k01pxclTSou4R3TcI7upuGv4TfmnBqKIhuXOMaaD5tb3kzFcMtYn4g7ermjG
tVzNsrz8KiJ3RZSgYN+d5P2zESkdbjsmt/7Gcu5VYLGNo73XKVxPlhj/SXxcC/88LcN7YVvvg402
CNTtMBnuB6/5qlMY27nevektmkhW0Jd729RebLLYsGsuNFu+ADw+c3/ddREtOTTXH2jFLOs4iDcs
ohsqf18IM91kZmK0iksvfW56qjPECYIz7Ml5Z3v1S8uRoPfNa4dNGbxtaL2kOdTlrrM2fiEkfU9S
vQ0y49SwPKrEuh86HT8T97WyeB2NZLrK4bAj1u6Px7LrTuEU37us4MxM93pv7+Z4fBhR640yeHgt
KFOGB/E0Gs8ArGNT+0LDviJlVxdI2bugbXZ2NW6dcTnFVnkAoXwteuOtnTjxGpJNTzmoEhXTKacB
CJQbqBFrFb2HjYog/YXa2fDKXWZkmyCYz1wiD2XZHuWLUX3ZDIyGqE/XOI2m1KuUrFvDPtvA++EG
ktJF+kHWX4Xcm1yV5VYpbyQn5hT6D4mROHdRXmP15txUZ27zxd9yNN/3xPjJMu6tCSU9F7J2rsVC
+XX+ZXi0pUj3yBpIkQQG8e5drChvMc4MP5bZ+1nG+FDSSk4i92cQbkgd4NaE+wppz01uQ0tmPdYx
6lGDiWBVEt5TEu2pSMl5PtvzWsxTB4W6eT4mP8OYVBuJqLU2bQKz/YKueZPqupzDMZsWTZe7Rvsz
AyMspHTHOTm4LFS3ljsXp4CJnECtpl0XilZcBNM7ocVPd0HB5J8PYmMykIWbgPo7i/MIzxO14PBg
UkD+dKhUxeV4rRLtNfWmi4STpYvRNPf2tgphlHdntcD9Y13InV62jT8Ki7LdGpwOygHZVXxbiIlT
P194SBzs9k5WfdVkab4JSLgB5k+xXAq5MwFLJtS1qmOWZ/hu9O8ZUqq1Mu5nW10B1uNiCLuVOjQD
uNMK/W+uLxcIkVyVWsir8OVnKrBl/HvvqhsYOKbGdTjb0B9dtV1Asp5u6QFBuzcQefQQ1L393nI8
mHw8iV6nYMTwhMZ/pliyOzN66YHOSFgVsBXFZ5hpj4lQQiTmDBTYtHMzoFAupAjzIF9XU/oz1Ys8
5eJxiWK5yCmQxclDMaU7dxzR571iF+ZnCtucZm2j31Vly2ri7GqY637Un6UMLNt6qkBp0psj6Tmi
7UVMoU6DyBQGjEhRU3fNJzoK8UpP9HtqkNNY31kZ+4iYbVFgqfrvwv9yYcagfw3OOL2rJ2MVhd9a
fc2mGzi+NZqOwIIXGrs9lDwIxE74wKjIiSAD5lCYHSwT65x/8iY2QgtEgxXwsXspB5gkxlQlxT3i
NwzmMaJa1IpAC44Z4E8GbW5NXgWDLBZGFGvbop1uFjmR/FzbvPeqOblciOcal4BoPtLrvJMTxIxC
/LApuYDKZwr4yc7E6oaDnFRo1cEiUbjU5jlqKdlByqpjAcTbLteYa666pf1NzJwowM0MGR7MtHL7
XXaN7s/ripp9G5anHlFwWSXYjodRdyrT9mAHCKOQmlD3lL2l5fwubajlD1KnL9nyMQzWpUitlder
A6JCIIGRNQzgRA/JSY3RCqU8KuDfslLq4r2uu7UsoDadNxWVMUEQgAa7k6Fj94kMdmYYvCs6eTyb
iC6rbt7LqBosSRSn3QgmHDYy9DpYVDJmsq2JWHfom3zL0StJjnRXAgRl7BkJqQrFCXpWJLiqw8wk
/JJvq8v6H+8kORvVVjMa9g2DLF8e1Z8SNpDd2pjs76AcD7VtEpxDFA4Q96+9e36xmNuNgeNuRW41
pfeh+VW2Bh508ZpuyBgZ+6HX0L0dyREn9SCZah4UB8VF1QyBj1MGCdRNsXKTXP0msqG6yVboOSz7
fAIogf90GR76hQyQ5cgbsO6JBTGaIO3OpIYObNwy6OX3LZy/Fjs/bq+OKm+R+tO3FZSuEW+sPzJr
FcMBgHIrHRyKoEjKQgMAKijLgnjUs8OLdNjmWsf/+5o0lVYyTVI0lDXCmbpwGfJweU4U5U9Ec9nc
Eg0tOnjcB2UFWMNHbKt7vzUuHYBrB9OYsNiwYGIbzWKgCI2k5x5txw7AX1E8xWDD1XsbTuQj1ibT
EVlV2hog8YOEHF95K2ZG1lNmWAfZPRJCaIbVzGQNuQeT3ZUEpt4bgGJ8yBy2XIBHYLQQme+JKFAs
bl3xLfM9kpB5JSdV+EEzk//6Pv1+1CX8N9ZRRK1R9qgov/M6EdZSDWMzVx9ig9O4NC/S+6AFiLkg
L5FAbyLHkcWrE0LkoNGpGtAVCslPmQXZoLRe5kTRHadDzgalW+FxA7GTDir0F2S2u9SZgFZyryT8
5JF2ZwS3VIuA2brAD+id0n2RMciSo28jfypWEtxi5aIkm54DqcFSKrc+UH07yRdyR1hbLAt8bmTJ
V9yTJWgtoyWRUA4R2RVuhKKdrntH4jbVqBseX/CMqO/w2g4FBtlmqr6MnD21vuzHOTgQIeA/cAJ3
7DZeMo6inUQJCySGno8PTWWf6UL9hu+KzhsXP1mNeTqT9nT3rNykYgXoCYgEIHchFWZCVbb4j3JV
YP3JdKedgu4FBZvDV459GQLDeCN0RCUwf16iQPV0jEFLohBrfSQMflPgySDxi63Erqu44cghFfcz
u59io4cw4kCjWCI/JfutmM11jQ//d8t+naDbSeyQtiIzp24SbWSPxQNkcdYpfyvxYJFrLw6A6o9E
G5PPiuE+8BkNuSzLB+jeMeDoKqbPQXTd8SB3YEEQGwbWrCyUnAM4Bx0TldDStIqGZIZ54xucp0tG
cm0PV7vgp5lDZdkHnx6fIFT+b9VI/GMfuNTSZf4MB4nI8EGCSQhCuo3jizPA0wTT5FNqkJKC67d3
kIXPOuEYiMPR7az3jJ6Os3y0vWwLI+9eiFnF7J15/tACYrvAaCsvYeE/+GP19XuiGDXsujfNdVeB
g/qmA60Oirwfm/e/IcE5gx7d2/8FV0vFIuYwrTMc7hArXlHlobTEdvOnhyy7SDLH2WtELwFgMBSs
TrLV43l8VWF6MtQLwZ8HQ0pl46LZncf9DvfL3y+W3S3HOP8sIyT7caiyPatqseqdB4YXqYTfOEDe
iQitgTo8IuIaQEZ+RhYjf2QQ5iQ1CPQYvD2IK8rRXpo+0hYmkPHRcQBJETOGucsvLUb2LmOJ+eBR
tllKUa2+yhYVCIAZnwk2/AobCD4KksC4MhKR4PJhqmxRDfoecCZwAVZLvjlf+V0JKxKS2SUs1Twp
r3YJbIKVXBI40QHYaAXCilG9DwJKSHy/wxyGg3uQ25o8gLNUK7YDVQ2o5kwdFadhqHb8lQwKb2ga
byHvWhMTxd5ZAppn/wQAYkjRu8V9lDNgIngQl2WFOcGbDQePz/pd1epFbIDnTp0kqkdT+9BzeFcc
1w4hhYjH/THYSBBu2QRa8K0NT3re3WzcXiB3PvgsEfmGUNdWnI4Sh+Q8lW+SV9TY8zp1tzzxdo02
b8PgdXYQ+2kN4Fm3FKySw9WUZS6OOYmPeRgR2JnHXwu2BHOpGTJBNEcP84y8ooNc6IQir0iNsRsJ
mstAfoWntxdsZ32QK0Sh0ZWdteghlS3MxidAzE57FNsi+XZE/lhzvhn/Q7mOTlWG4D2fler/+JzM
ZqAkwkgSIr9hK+Pc2fEFUCYGLkGJPg0Ws9SmuHoLb3UDnnUzsaR9qD/tNIKlJFCx6Ax4HbXq1tZs
P3ckAYrTlgmTdegAE+i74kHCqFaii1l9yWHvOVyD4mVXcZeXdZ9E3qUIUQhm/YMPI+/sJ9CIZUde
HNF+1w9Wlp29FIlP9oOE0qR3jpwasmvtPAKoQSbjB0oAH3cSIwMHG2vM0PhQCXVgr+R0g4/4m8yM
rX2RA0Yvqq0inMfkwxJRUiMmfRHS2b0sFYmDNemEnK0SLohJ8oUSc5if3+TVzmhWA5SVLJaoSNNy
L92omKph3lOrKdNtg3SH5bZr2Ug19igTNU5ZDRKN0wE0e7tWNqzrzDnIStNoxvmJeVp66LpR8ZsY
obi8iti9AQdGpt8aiCY+eQeYHvJNyV4lthZAmSr+RaaFPS8BTL4WhQ5Y7Kgb8OQSclkRUliZQNgz
QHq73HKn2ga6vW0atIJZdFJbJfQPNfsm0I9eWmOuFoAgashSkMwq7VXd0zmr2kuRaCCjK3QHSG7S
6W8XAk0KkfRkm2Th8soNj7NvCcDrF99yYsv5s9TFtiYbNzxcVDg1JbcgZPyuxfB7or4gmKmSeiqW
r0725nlP8rRAXM6V5z+mZGd0+o6SpvgU52JMMTzLWzfeVRarTYLZLJg8FhqUC3VtNNR9WB2xUTzz
eQIMldRbw+JFEpuIECcLCgTaVoaJjd1xO5GoICmjxeEua5A1LWmpRwNEzdVVlkBDCPOsYid5jpx6
dCjXWFxJaOCyeP1vzoY/Sw2zgzSN47vxwSRDZvbUs8RidrC8pB69/D7MONGjhY9KdIniT9Vbh99v
Mft7SV36yDmQ4uRV9l6QD7oDbXdW6v/HJsk5ndjeGcrbSzCauLErFlyPO5hMd6jhPT+Fa1i/eGxY
IraPbp7zjKo7N7ZBnXSNEZShahDzjJ3fYau8eTvpNRDnkAyQw1HOgaBc1vINLdkoX9oK/bX4/g2E
FJ45CyShWxr7OYwq5Cfx7kMvBo+EKXyWHCUIkmO2BPvIJGa3DllI9NJa2kECuqlSHLbnE1dR4AxP
kFkOkjnLwo4mqimct6josot0cxOm4zXrlEhtXmm+COrx0cveTKvbSFwtdP8k2WXevIae9uP7OjLC
2rDv+KpZNFr96CTpl5SCplaxW9DlAtQMEZK2oKhp/Ula4kir4wGUJ8ji+JV2WzSHrmLRX/ogekEv
6wLBpFgtgFBWSB1CBomgj7ZOVAOVUOewU//QMCOGzJzvfTg6dz0WRLAsMj4clr9enpskXxD0m5H4
DjPtNTCYp7GekXsNlPvQtwvg/LImr/ZAROcu2t1RiU7cYhkFF2v/k/KTzk3VJ4bNUMbKqMhIJOvX
0WivRRydc8eiqB8ivCuWQgV+DQiUxQWWoulHjX8fmpRL+5C0RXeOHchWqV+fEn/ycK5F4mveObD8
aC+WCd+pa8weHohBYO7ranEOuWyYckJrs/MCrg9et1xnQZgtndOu9NREfX8kSpuo9HO/Eitg8aup
/xaFlgPNr7a2/8NpvqclXlingvgzmpDOh+iown/Q0NSKNEMHude8V1p5mgg4FRguDaWEVZ0uT7WG
RvdYAYlvflpsq4F+kcLXVAKRXlBo1bpcgGa3+rRsKD+eNgMTtWPX3TldvgOujY1To/FZaTY/5S1z
C+L9MQiBFPcOyMC8uTYRsBzJWHsP408UAV+wBgd0abovrQGOvhk5JyrX/HFGyC11i0tfUwTuzjWm
cRss2kdao/+sjZ1CqhZ1VhuyCXDn8+Kz5eL5c1SUlaZkwojDTUHNJdXO9YFB0JmKUH9AacSnEd7k
ANkWfZn2mo6Az6gR0jt1K+r2uQ/K5wWfjjVyjucxZJKdVuciroKnSEhPGRV1FOecN4hCNyNzP4qq
ei/HsFg7bemh50qttJp3lYpfETvC3TabDKplqbXzIbZBFHtO+uKQWenf2fI/EpGUzQOqI26SDscE
ATrukoiI43R4i3o0uyJDe+xN9FWzpFDbmUMMrivVQxMugI0kzdqo6/dmyV7Q1PlLy+IB70AqKnr9
ofnFiz5FJkyi6Zo1+WOV0bwouo9gRujQ0ClqOkHyPOaof8R6wi3aNONrrBW0oUtmMhtsdafA0kfA
YNHXnO6zQr/mA6dGYtQcjSPC7ujU2FOQs84m9MZatLk6/WlYSBPqKv8T1sEZiy0Ea/TiSVd45MVt
XR9N07i2dhqRI4LlGfqqPSoH18Si6S75YPypEujDmZlxIUK+e+mt1eLbGamefx8a5mOhFfFpsUDD
pQppWXRvF4VIukuhvo0Vbomg+V/npjRewokK7ZhR26Nw9Fn67smMOtzCJvQNtNr+QdiD25Y59DB0
FL3M0DGOSUk/LGsckCg+El6pv8bGjb7lYlkEU5QPYubPi/XwrlxAQQ2o1lMUf2o1KtmeNt0myx/J
8pZr1S+vc6FROoZZeOeU3AE6hdlmE9XbIZi/isA7JXMJ2SUAOx4DwfD95Rz0jgE1S6csOKANF8Sf
Uaau5uhem34BZyruaZXVDCjeAOdfDCynpzgFE1jmEYWDQj+WtUuvrO+D4jLaeL55FfSgwuacxhGI
MtqIuHPdBBgfwYn+M8WVTiT3vWM/FxcN6A46tDPXEuBaj1iet6sJJQiQIoazhs6CM3edOLt4gWpQ
FmG+zYGCARVn3WaBDgPO8b7qFt8GzcQjJZhncKVgNtd9EyZbvfYmUc9wT1aPMBHDiqwbsmlkct9Z
Q8+2RUFQRc6DoelvOC1miGhpIO3HL7OMnmHCH2MrRvmXxnsT69zRddzgOys4IFwToIpeHpuqw+bE
s+67aCoppXOpR8YBYZ7e/Nu6KIyk0MjvYNbgdpMDbdBiyrJLvlBLx0VOR5Jv3TYdcvmBkQHvX9Lj
XDu2lBEWqDlGTy8cFSd4IMGdZcz9vki1R29CTQ54Ym5ULOZJxxdU5xzlNNGqO/RboL3HzkmAqoWN
r+RUhRz28PBdj0y90Edqk9bicZQOhWXBaQ7UW+thkGQmA97qivJakCKmEvf2fC3osm8JJupTg+C8
7vqMq2FVacY28obxpV2CnoxLR9suGW9mYyU7zybgcaVAAHxEfGA3d25ZEjB6MkpMuPTzDIODTi9E
ncGfhNVXxQdNmzKaSZ41r+bEyi5FV2FsYYduiMwLLG8w+RZHK6Z2023BTwix2AG1NgNBH3tpeuge
ABKgCfgMuJYCYOhafJkTKzk6ZTrtXccJgL8mAGXQ98N1YBX4Ea1pe+4KKnZNmp4DxMBRO4BVsq5t
42/Wmsg9gz/dtaj8UtTrF4p+mn60+2SiPWfGN6VX6pDourUz4mpBTyd11nmJs2tCafSw1JKqp1pw
NntzDFdOV7IXgoJMiopWe/bGtK5BQozxKQ4zbNebotrTiKS5lpslqrFuFd5iz0g513ITygROD8c2
sxrgII3+WXi1+1Q7XfQ22O7yGVi6u15yhLJK0+FWmA3J3pwHsEV16eqfiZtFHzViN3sXUiXeBVpp
fiLhjXhROiNB7eYQjyZscNB3snQ8kEANW52pEGy0cXcKF9BW2wbeNrlSFGSPhTMjuDEOQvtz8nrE
jXC2gICWRRWF+Kn6dNijwvypTOTMirRoHm1nZNamEB+ehiV9D4eqeRqUDY3EDtLpOoAHBaGUuC9T
r3VvM9XiS2UmVPx7zfpQA0drY0F59ycwI0aEmPnogtIiExq2gdkVV3/ul3+VihDXCrvQJSt1ogOm
gGSW/dxzBNi0BBkwYHqoisR7y0CxyJ3Kr2YyaHHMFjpKOYhge7ZQdm+H9MnoUAvQ0NZZJTGI9GFc
HvCy6X7w0sqQ8Xa0qF+pUYO9plyY3E7sj+ZmSkwPT9NsJuNzDBY7TlqI6Y6Vvi8Lo9/QKwbr4g7c
+12Q1SijNzPo7qYnbmWNhgFbGEJhV0OfXebJ/DaxwlxhN5g8DbUL8WQqrW9sSSf6bj0l6anI16Zv
ehtzTP7aqOOIAhkiMZmorICXIKvWMV/wc+VRTxp68oMaZCMN3HDAfRpnnTze9R5mlgxafedlqbme
7EpDozSYH8bufWzdV0P9MCmwEJ/6EehMN4pCpQP3jmP51HTfc47s4hg/eX0bXUzuXTjlcqHEipwa
7DRhiy6YItiGOCHi+gVN4D5NnSsyXeupLdSdqdHIJserjezVcHvkVKeA6tob3wvx/LUzqKAF9mPJ
wb4xbP2g6Jmgvp0iqMUS/CqcPw3M/f0cu2tu6tNAkOc5WS53Pkd+as4HLde2NtAxA1EWPpUqAbqw
z1FbogI4H216061TH3SFcdvgnev52wJG0VGtCJBgHNjslCjfvHZ5ifp549s4SCCPW5QvA3kj3YtB
hFgwv2kYPcfBDLjDHQXpgQhVBcq7d0MCs63CumfJBFt+h5/ErwIYIq4Vl8P0xUTc2w+BB9kIHXsr
zaYMW9E08qAXvifwNZFfnRIsb7h09yj9ZpaFPCa1Y7fZzKhIksNH2yIV0fjKe06zixHNL0ySh4oR
IEp/q5vDxrT14+Thk8xSww9sJ09mWMmfGDMGO3oWeRmewddwLLMz71qhNOhomK1UiBhY6scsaU/V
3odQh7iUvpTGvMFe/by4CZftcMVHgECg/zBshsh9c932CfMjlEqtM9C4lahgGrkCvJ6gkjV+8XQT
5UL+aE0cnBwiF/4qaHHdLXG86dx0IyMo//8Lv4blgK5qy/9aFIv0+FM+M0SjooSh5SAu3dLF1obX
rl+2fUiBE6GWHigZl12OW2tTRNZbiTpmysgN6nmyoF9a6EsE81aD2mInKGaQoo88UozGkFFASVp0
5ICCq5Y1a9yL13ZEr6OAiKe/5Hl0CmK0kh0bI2WQmvMR+Vg6sshEclGxbjYHZD7OGN6Qj9bNfh6T
m1k5h8Lxb4U+3DywomUevM0R5VDEwSE9+C2Sw12DtHX0JzWRC7GDmrqkzfZtx+YYxSh7NdM/s1qe
SQLybdKmwQotm51nhNsAXYs8PaJ0g0EBkm79ANAOakZ/0VALGQb/DJ/lHmEUqr9UStHTs/uXEqP5
SrGjkUnk7H+BBbxHsPPTjvsHtcxYPwwNniOoUfRhuC6YHvnpJLuMxESi9AnL342NbU8GNnyKo003
Nl+6n6KbNYGFXhATMEGzKEbumSxmFZMJD67/T7k3TIwfvT6/pk5/MzH2YajN3t4YTnZrquKLC++q
M5YrqTYq1AYKaigXy5SY1S5IpAHSfFZJDZpjBvSIoiGUviI9lnb9hKXoznGhEuk+uKZyN/m0i9zD
1Fr/ZIpSNpNJWTIElT7q3r63wIYu3IHUlYoC53/3BthxRc5xb+MNY2ZvbY2wZFbj+WHSRCJDHCus
SfHZZVxEk1Y0Jlmpo6ceWRk1pjKszoVK2SAl08R65v0q9OgMlMej5rNw0FEgD+O2cufUiKRoirYf
kpg8cztYe4eVEzAc8v/iHVtjmzQihIAlL2wVNGnYpkGPMmeTMR0KJAAoZ/WpW/U7rDtlzQ8I+b9p
2YwCEFzC8BAZ3RtHBDstw4BhotOstgjxnhgviQBuhaw4lIPf/VSV5yx+ooC+VYa1iVS24+Fd4Mz8
wdqkQnjkNto92INxLy/CX8+q3fCH13rYDS6sVPQea7DFCndy7Y+TtJTVuwj1jREUV2s9I7eMam17
QRAJMRfUt5Cw3Hg9UjCBnb9a4bu8tGVxDfD6RKx4MKCYRqwo+RKNpPDKn6PS5Du70EGllcqvl1Ls
5i9sIB+vZai/lVaDLIBJ88koEEY9AeCuLy4UgO8iav+l+I14+Y+9TDtWZpt2OUy25wy5V35l9oqX
XL8JdRXgx1OQLscx0/apV3/wrzCiDvyr0LZyJGItBWjIHK7stXsKycidk5nqxZkfERKvjUdg2aID
5zzmlrPuOBplmyTddHQhneksfbS9+Z3SwVMvC1aZM/+NYz6TsutiJPN5mLpNNyOPgf0RkGz+GLhp
r6qBLm1aTmfkWv1sWnkIP4kPsXyWSt8drqksoGWjCnUwOXshgNOLDe/d+jOGJWx796yVVi/AMnaP
HkK367AaH2EFPSRDj8NSsx2j4Nmxa7SGcY5UrTkBEGvFlkEPJXRzLz2a0/gcz9mxpQ1B7fsVfEwQ
8oOZhqm3EI1lV8/gHNr0fSi+xewNedqVz9+2MxpP3fOYETeL8Vlv3xLGmwERs7TJ0BGVQS0JeUtR
rWXtus0taaBNgkkgX08dfdNamEXww8x6ywrRC66D/bcPb0RxRrARsxkeX6jvkeu2W6xlB47i/IeA
KJMy6LXMdWqaKz//4WCRx8wp/UGd3mDZxDlgbLKIWJ8eJbaEPdB7SmULx4YZ1PBrv638M0ArLuRw
cNJuJc/TzZQ70X7lmfoo3Q7AR0r13rue8GHNzlvHvKTdFNhtnCsDiSIKsVpxdbtvpN44IJGMsbEb
tP0Hbxr/BijVEV/onT4ygBMPNPrZIUNrN7S6tcx4byjMZqEP8MYMGNI6d4H3Fg8MIV49wDKakaZg
B5iY8MkqdVqEYpxvN3oeGxcTD9BSNDaMH/6rg1YS45Mo05DiPMpPBuaCmhlCuaQLU2FsEPSGqWou
rx5y3jRTZLp+Z5jpkj3LUE3GVY55M//kAbzg207xI2r+jZl4q2cbfoLklw+RrSbTi0MTV/xfSxGH
Wel09uqV82XgAC/cZz/S977xZJq0mcutzxu3yAs5lrpfXIwXGC/SPQgMaH2/yRuH9SPE/mNO0cVD
cS1D8teUpZZ0GuJWYBDmZQ/M/M7UIbXZBm1pjMQgXGMBupVg36fDStahPBrjNMR4I2TRlkdIcLpi
lHiBAq2UHNFTeWMZ2oFV7SJZusR0vBH9TByShNDYG8n375piODjj6ThTFWbp8pjWstBlArTf4y4Y
qTUZnoHdOluLkWEIlhDUZ7Djj9J9Vo62ZtXzxYFk+lCe5FfcgAL3AIonaLqNwSqKyWSBRvCITMp/
E5VT6ef0mlCShQm26VPaxrGAYZFW9MKHwnoF1B7jZFrBYLWUf2TTO7gfh3p0WBqApD6wS059/VYQ
Yfv8VhkOexLlC1N83WGg22a8iw3/bGfDBsTbC8FJXtnSiJzqWpCdd1lycwDfwls9AcxHNTp51FH3
Hy0L9CldW3IHCU+hWWBgR3W2ce+TBQEPIgoDyLFm0GcM7Oo3GNSjDjmOWSfoSRgY1UJhukPgScqu
GJ0s2WPUYEo5VzDnOVF72P/pcp8SbvU01LYzqQD0w54mJgwmDBfxcInXjdWeOq29twb03LBpEymN
juWtElpYafgowu+MKktNzxzou3+4OV1kJrgPOWwFIGooKnOv8JWscDZ07AEKzbxzSGVfIrKvrOtQ
jxxV27op4E2GIBJ0fmk7Ajhe5vQxdmVNfNKzOiG0saJqt2PrB0T2gYENjLBaBQWiOJaNEPL4l3Ay
uMs+CF1LImUXRq/tPDNeDha79Xyp+yRY66W2GgzvWMaw9ZCtewkHbCzrMa5eVN0kD/08VR8LmmYY
kHsdPTW0KCimh68jxSPI2LtoiU+BlTyF9vAlAWGAHMKd7ZlSPPCxeQvn6j2IPMqNrUnhvlB4Xo0K
B+H46GYxYcSmlRIP50GcgJcJKbvOru/NrPu2A6vd+HqFRybNK+puJuUdx9/4lQKT4CFU9z+WzmNL
Ul0Lol/EWlghppU+s9KUNxNWmW68EcJ//dv0faNryiUgZM6J2FH0PHTDmMDXKPSTLtuINspOFnLx
XKSAQLVPR8EnFQPh5p0t+wN961fAnF+UezgkIWGjOplSmlgiW4s3H0WzMSVgi+FwrFxS0X/Zw9Ec
9zksSQqeOfAho7ynFPu2bPhQVbw5hnMoaR4vPz+mmPArbH3g3yli7RsK8IfRYSdvRd23bQVHSzhn
M7ZvVdCeKczvbNCvFnujrImvZM2FqzwNyFo28fKbjnU36kICEXEORLkTLcwEi4RT0gDzrnb42wUY
0IT/OE1LVY6GFro3UMLrcikNYGNzJPwlC45VIUivBTVCoIgsn60qWedV/MBvMPnTSdDxkNL1cp8s
wnp7kFrtcBqk+dqR/sBzQSyVbyW7QOwMIEOgmtsjbr5o3TcTTtZkMWJw+k4obT2qAvBXbhgvEHt+
VGGhO9DliVoO9tIioac/7qlh7fKOfIm8Vs+diN+ESuEbBCfa9p95qUASdYe47jtCA4qXIOdfqDN8
lD4FJKtvzqEPkEvrG+lgL8qZbylmlLq3rmUH8wGIvc8RHjzOqmHSZTBfKfbcBOWsoHLjmQGVFWtl
O1d/zNdN5xKI4zkAPmfBOY3w98OEiv9umeAJKCLrySVSCfSHn1HAa9ERVah6k8pb1+iL8p6EplHQ
5mXUA2Hofke/rZnxi4++Cx7MNkYYA7pxUdoCPO4G7xGWZoypMc1cQHpRHf7FZBXeA+J/cUCjDK2g
zxKQ8hc+YPw7ZmZ7Htp642Gfk84EEqE7BLjdpe+FJ9P2npcuTh0yvVfRvg5TROO1+1hxt9Kur7Dd
6GvQMKBQv1PyjAlKrBxKrf5X6YfvUhRfk1ncKPVtF5BqUmNDQ3TGZGeGb2M3PbZ6kcFk3SWs2ApV
KiBxWtgt8nUicWwc/8oSD71JLSaaW6QprubMr6/GiK82s4yI9TFmJwfeqi0PVlk/CE6KllbQc0pe
0TI/dfEwnkIjecyV/1dk/a4IFoxBOFJphfNvJuHL7HWHJPd3KfFVtMSCo52bL5EzkjDuf05B8QbY
/t5vC0AiSPyNeD9oHLK9a3LujQs+myFJ5kFL1BgWnGjcXF1xpNG1EY28BIQ/sTzlw501u2eJO3um
1d9VQMzoJHBqeQ0RqdFA2npNsl++bvXyFFUE1xi+hYAeTVPelymY6+lgmd1Jx/Y3Jv4/0vGaB86I
h8JGYRo03ZtbuGdhcYsrE4fQiLRDQU82YRnzkDvf2mFruibCOya8wkkNeW6C81BkzjVpNQcGEnIu
IxWPi9f4NbsQ2eMvRvbkmNaLS6rA3egMBsI1tpmmFj86I9DEl/ZPIItbF/mk4PQWNfume41RY0Gw
1Dvfcy++AxDb04n5gEJlOKER8KkuWQ+gar70VN9CUgANyRD1iGzJfXpMVXCmyHV2/OlVVtHUUjGn
9BU78m/hutm4oUhpfI5O5BMyHmbyLYaUZNjzKhTipCBbJdRNUjZNRL1QLeIVy3rGFvU4kfjMnuhw
xng3MJaJHbj67pJUw4vsVa9TG2zcfl4PnbIRfxIctNAGS3eN030XcDcLE2xyGRPAY6HBq7tDKmfk
qmy2WxsepPJsPl0bPFF+fbFch8iSLnh3xEJ55CEvQIZIVbfZts+U0LcVvibXJTwut6EESrYdJyhb
RCvoRY089qRst0pjHtLRS0kDCO5HdxlV2BJOG2Q5sLD4N3NKjhYT8gP6TaZMtuPU2qDaQ1CTUOQT
hJwNkYRRHCCFndjUEnJiOWiIONGVJvVJV0lU/ZyxHO4HraH+DpegJ5E9awwsrGvfrWNSYxmXdAiz
tFBQIxdbBYZD+G9Nd4TgBHgVUBiRJkRDeygnH+dhWE87WfWhWKk5Mle9LLJslzd09Z8jrSbktPVH
Y3TAtj2Uf50xjWwK0n4mtrwwahpFvo97QwspHsI8N88YrObxTFg9hGVjRuWqeg4FHoqQGDOqyVbR
SDylNkGdmhZnfZgXBcbqelu73VhswyxtEdQ2ej90pbPz4eK8oSCvv6ylZbNO3JldUztZGwoYm4BV
EKmBBdwBnP+LsCQWHO24KKpJT+Btw52IhqGrpx+Kd/59bIfDViN/PUBjm++iNhZnO9Z/dO59dy4N
NT3hjOkNuDQw6JZWFJvMoULgKazx1Skaca4DhED0D/r1ALkPGqmsGLRxRnjiBsdTszaBZh5CGQ1o
BubE/g66wNKAQ0WwRT0jr750ELCaFnlMsg8x8vlJvy4akn14owl86xv2aOiiob0xO8Yyw6SYYS0L
AxmCcxPxfcrBbeMOVbEWoETXJurQh6lPAQRkEY0T0p1fp6njDatS+1bSKmXBj/8A7ScddZgUdNmo
QH0Tl5sGGDY8BPZjlGDh4g6Irke69EYUeutZBWQgx2urwBPWenZMzYZAJF+SNjMlSbv2DAeV6RC5
V+VDEE9CCgiWjKj4pYn8mEaBZsAx0nsUM+jCgy5kUeuXHF+02WFCBC5nEzb1MjEYeyqy1+Bh1V1f
x38Ivabr4kqslgPYnWYorV+7L+qnahHXjNRoT0Zk4DhBt+RgXySZOBctc6VPNKBIeDXaQASr2oud
P+6cB4h7WANhrdOVN4PmECmJ/A64xaosoemzZnVkluSW+8rHn1lfmPGrOS1udUgwEnkf8pl0Nbke
lGMDxRpwmBltcqlcP6WMU8YKjYsN9dm3g0+Vqf6JEY3NdU71vpO5z2CqfGLi/FlT2nSKXyeAL9WQ
q3xH5RORJ10mP97OCB2WZlOvENe7LfjHuG/ebfRat9xt7A6Aezs/OZM1bsr+MpsP9O8o4/huBiKh
JdloGuSnAUbNBlDZrQaHDPic69s5ZoGduKjsW1oL+iAVEB7qAOJNhhHvjjfqkB5Do2gb9AkrkoUw
4C6LfpHzcPZTSECIpcO6hLRWrX3u6t3k5umTN0/jpw2b/SfIY97XmKg+KDstPj6D2FA7GzEWjVZy
0H2VH9IkGffKc8uNlQxowo1Qf2WKAmXjIDnKBo71SZMk10jTEWxY4uDHeO39PMUZGtEqndwnS0Qt
bNURWvWwFF1MlSZPpmG1p4qBDQVins91kgs2y3CclNQ/Nqhdfyxq0tr6uBqwtInFN0QdlT2h/dh4
9NRHzw/6S5DEcb/LU1GXq6jWUKTHxqQZwjX/NSorCdehL8lVGoFZbnU8BI+G1cg/lU6LF3Nq96E9
Uz6fYyr0drsJixzqfGyk1dpUvQn6QqUd8BuTwgPH+rMekWyxZ1pQhiSh4KbtmuClw/tho2rUNuXo
oeuIzGCR/jH6Yfrs2i4Eim3ZQPMy4hDpsGyqoq8RE2Lh9CLL2zFtjVfyvpyLpX3aIWQ+caroKOW4
M3QG0Xw2cTjsJ2e28KzVtCQTLzrllmVSR7JG0oQweK1yPfb3cVyiPZiCZVnoJzfclAqZMqh8f08D
HC54LXm2RUb3fkqxqYvINzkLpsgoBp+zeyzQwjegb7w5GE8xHafrOHT4fpqyXbfADnaeT3PO7VSN
QwADbNeN3rWE/LDtyxHvkWeRCOsRrFVlXfNDWgjt5ipHiVyQKZSQnkXRZeHo90G5G1qbmg0ns/Uw
CJfdsfhFK9tiVG9cbB7KxcBS/NsCyofcyOj1ZJQcLNMd6JREQuE/revTv79B8DwK7Rq+sDCC8lSl
RcIxIXeofGuYF2jstkbM3yACI3lw3Cn9TXkuELnLvn5XXtHvzSbpj36wzJ+k/F7MIflqXb+iTyjw
0s9xdTWYSaid2QnnTT+eDvQIkkvdzv45sfT0mDY29Z+Zo+1mpnoBVaDW1ivSORqMRQlHp/OGF+DV
6QnK63QEBBmDrR4NmqcI2IXTz1c78GLqLgX7q8CheWqRgkrnzrXO/gzGx2gdscvSSd6CykjPdqWt
nU2bf23zfq0IXcLMO6OSjBI2O8KM0JRKAsyDDmFo5NqaDGGUemyQQvqnRW4cstzB563wnfYG0qJx
hmP3jxxEMHdFvWqR7ZqoexjfUGRcVuRM1S0JMTn92X/8oGWr5Duc/3s3F1srcYutKGqQ1EnsFxBl
adIHAD5oaNBPs4SHmiSDURhbUULiGzl8gRnJfUNMIv29aT7pjvCbSiPAoljQrduBYgHCPQhEGjJ9
yhFvH3sexGOXlXV2XYIySGhAIORBzBidGPa71ey1aZHjE4ov4tap9tUQEWQKL1faMOnYAQGVzvuC
vDZUDSrI+q1yqIo3PPzToPzxrLPIoiIop0c2vsXWl320JZodffvyhXCRTM3CrN5RO3p7r29wEvEi
rQZvtt95ZcXatIPkYKjRvFRDorcxOdHrwXYl2ZhIzpyqolPhk0+HFKNHyjOlefMdZzp7zuw++gg1
+W9ehN1ZprHDlGEFp7hJ1KvwkDcaqQ07jpId4Bjb2Gc4f1cBrV8MwpMH0mcpaTE8xyez9/tT6zcS
mxGT1d6yJnheVABp/3dZsul814BbLavyCYEVKqGyYsda5/0u6cTHAhpGerKLaJImZB07tbwIv32f
2MbezTBgKrfBS++CXxqrh6D092LR8jnGV98IamYJC001usklSLt4E6fuhxlmn5UCM2N15bu0wPMh
WHs2ZuhLWUuxP82hqJj31PMfcy97a5X/CSH9qN3y3FrJlXz115JzcsM/B8H67WXt2rKHJ54qP1SR
L0NGUZcUJ99BJBj22a20xZ5LPXJ+pykb07ZK9G7uTcIOgno3utGtSFm5pauwrncvOkg5sU3ghuI4
fMkmwjAa2PNpNL66Vfwtcvlsze33Aqi25njX9g5iTB9XWXdAQnMVQ/lY0gYG0AQnMnuZzeh+KZSE
EaR11GaoGR7COXjP9XCG930/q5DBPN6JTl0Ws3jllovIvdsiRiJlt4/esqg5LhkEDewLzLqEK0Bh
E03zVKbqEoXVvdTyfgpDjLAadz8JMUEFuwrd8Z3ts7nwyCBu48NkI2rn16DJWrcWjQ5SPMM+3icR
rjp0GKvUpCpsTE/Kq/9kXvXMZgKDUjDeG6XzYDc1ff3wvNylMSpuFvMFXuUO8kR7EuRZTFqdaUPu
w6751RJqX5/VxyS0oWHjvoHQWZCL3FHwHlMP7WfdnXktrwiXvkYmorg2WVPiRyatiHZv/J321amr
Je+UywISzPsFq5+n9mOujYPVugfPnlHkkUfgpk9QfnbjQCRrJwZEPt2TCYagdbGhL8hMcmWBUkLn
nsA8aNSIRhdci9o/ErHyEE4UY+A24XPnxY4pbFk25mtyzkEFjQ9mGv149mKTVO9tHR2CtN1bLfDv
SmLPK4H9Nby/Sc3p1BPxrSWL0WvDq/bEylApahi5bVR8HCvLhCMMwyLxXuLKAdjdv8HWIS27PwMv
hG4srpVjP6Gahq5IjZwZJ6Nwnz9I0l6W/BOvZPeJOnRpAjuYMECZmiufuCt6zzcnTl/bcvhMl+ix
KnoYi/hzaNurI/wPrELHpsFgWFkvbdZtDds7Aslks1g/p6o410SZs+oRR9ltlothUtl1BCsgAPxG
I7+JmnQnI/zYpnFuUeUP0fAwV87GqZqdRI04Ot0+bK1L03icHXqqiwUov9Vki49R5Y8MvbeMjRL8
Pl5N0jpssZs5LkWNdx6SfCen6RD3wdUMaR1Hwy0U022ogEzx/a5dkHuD+gJyvIFSxB25SmLwYBuz
iGv3j7TT5ykgMXmInVuOLJqVFJlAyYdIycVzJ0hNSz6bqdy9Kg0a8yjNl5vA9JKvVRU/WWhMgV46
myV71zKB7cXFr4m/ycdFJKpP1cfs97uPprL+ItP466qWuzxdSTJCrFZRUypAN8PIdJ5kzbGyXOIR
U5OWlLHvbGLpyKgtG4atUm807q5tUrP2uBu7HL7x1mxZSvQdt3N4SnnHD6oov2duaJWZu6Tx/32q
3iqInCcfTTDk8XMh/sp8fP/Ug/3K+OwMLHfklPbE9tCt38Zi2rc+B2GrJMPHsl8a38KaAfy7nL8T
tIZ3uG83kzRxA/sti4R1obOK/i/7wwgckEsvIAyH7BM/fzKXoEutdkIMBCfyMPhcbjkC3Be7wm4I
B8EGUnUkVziuL+EmQCFuTXwuKLjqQ99A3xIIZYjQkHRjGBzrWU+vYZpYD1YzSPyM1B8WoHZeX6Xj
76Z67F/CvHpLbOvVLk1cVdgRGuSKVs2rBAxCTMlDtggYpEKlLnN535Y06EJNYXYouneJbk/7duns
naqofl0x+Q+zRIHAgdAm6thSD7E29bNtUHDauGEoRkQXyfCnIN5ry58s0M+g3YidAOu14KxTNtHw
XNF9gaicQv5slC3ui9avNkPlwJtQ5rwhmLImpmiy9r6c7INPxhNlEDqKQYPOM3Gl2qvEUbvKre2d
aCKoPdrzD9RSoj0p1NF+QoGwi0JfoBv06PeaWXogdqvYpkIsq/2QoTWsaAKhw36NpB52bcJ2f+xU
ARFmJGVd22Lj0wJ+iptAr4Igy5auVLG1kzbcTZmL5CZVzZIZ/iMFbQI38/BDAWvZLRXBJzcw+k3a
tSlzcfLLPhQ7Xdynz5ZHSsKdwh0ABMxBc92wQ/s0G4pZhqe6te877L4FHePEJ2yOs21PWIgrC2dN
wyBCs15G9psWOWQo1omd7S83buJpqR7XXGb1BtwIY1rFi9pN5+QiRvXgHzGik60Y2RxkxsJoTm0B
V2CVNSFI/DCIc2+fGNLdTzme5taW+jhmuBmGcLa3nbQXjrPRHic3y5/hJTWo8BsUTv7QWK8OlCqi
zDHa0avzKbfW2UvK5ZnYj+JwvDO7N4KQbdZT7aolN7tzMnyT+7p2V+W0T+l78r6o6ZyEHWXAAP45
Zer6ByXGTEIW3VIcA+UsMT0Y+6AN/4newFjp9KMbEG+k9JnUIRTZEdkhwn9i+QTI1eaxid9SY75g
o2KIfE5y3HkEu7LRXNXTGaH/3VIqLHxKybTpoydRjmsD00/TkdGNUiQG3GbYKz4w/+U76GnHTVvd
xhbPvdhLODqF92qR3z1SFW+LNzchMPNEImIacqBzSSskEDkdwKcR+lz86Olpdn8Grl2QH0ckxAqu
w8bEpzlgmDRIZeXPpGJfEBih+Ah8RsKSOuilLcGG3KVOfAfxg7KIETpzXMdtzrpPwDd5wYb6FQki
mX//w5vfGm6P4vbaM9De+I27nJuvFK2JezoG6t1RMYWln+W6pxn5F7V/btdkQZL7l7+u+PGyeFrq
w25yo7O9/D4urLGt3di6d8tFlEl+UVS+pR1smygDKeFtuYn8WgQQyxXSWRXtzdLBAR/0gRh35Dmv
hfmXmxbUNfj5R1R3dxWGyUrf85MA6lbJILZcoyTIkAtexoIJ8x/VgzDOXERhoD7so7XVLZfELefZ
NBx8VNUvgyJJDnyfcK7cFe4lXwwWbSIuApjyE3IMLhvLaESh1SRKaXpanjTDi1vngQMzLIqz3W5U
FEGsd8bcImxhZC5ahTj75oyx5tsKNvr8wyTdaOmGuHWzYggxIEDp8Wxg9694bHr8M8UYGtC+L7+C
W5tk3ylbkC5nr8yuhoINcwqJWylyxKsx8xk7Xh2+T+yXD8O2zZo/ZiJKTUnuC8Aj6wUlhUsMJenP
JtGoRBjaA3olM9jziJdHxgS9W55ggWVMIGYNmCNmOKj8QBrxyoWQ5WeA4Jx7YvYanJmbOsBcwy8h
c+q/Oyri6X15zO4EZ9gHqWD+5T6X8YQy0GM7cgkl07Mxj4xM6Ik4jhJecYYIn5urZLJais/r/wav
7f+ETF58iafJCGMILXeXZ7P8US6W0cV38m4xNDJL8BiwkooRlApAEH4KF0ffvc42Mogtu0yEhIjM
uldjLO552/7/67Ay3DV2QBX5AfPFcRn3vCpW8zcNswcHHK6urm1WUE9hL0dtaUo3y7zSde5xuR0N
KFavZo1Ru1r252VWkmx+iFzk/6Rj9gKdete7HO+mbz551FPq4cd0I/eif6MByPHs0Qud3X+jbrm1
y/vBRXP5pf3JN5mh3CwXHlkWgkNsQ4QTksJq9WqzjP/ZPGWGvzCRt25p/0bNfiob9WBQC927zItT
T1SrYYTryQrRYnM4JJev++7mGbeM1/6lo3kodbDLjeqwzBxmjfNpyWZEsGPREIQa0hyX/tDyjWba
fnFS3mKK3fDFjZ8E6DdmCLLdfZ7gjVbq1uUx7zJd1q6ih17e1233FkbsrJnQgtYgPQgpiSQaMo30
TtXGp5+0D1MdvAa+PjVhu3Hb4GV21akMjYtBKG86D39HxsBcFnjXquBRaga46bT7hts9d91ak6SC
VJl6le4vuh0Jgu6+OsQ9tPtJ/G3qr7C03z2DjmxfvWLv+dFBQPir066XYW7NAwXPieidbE8046bR
nPW5YstrsaAV95Gwb71TXwyMEISknR0Oa0M93xo3uGXK3ujeheRtXkddP4ScT+9IljwRBrpBoYwX
jGbyvxFA5oDrDMfl/tlEF1cEEKmme6lcmpVgBHZQOPyl8IopJqzWSSLEXdTPBa1+unjk59ACB7Vh
kHGnSNSjVvElE+caxf53IvUn5rVNzfyBX+4cReiPXdAqd7rA70eN7jF2Yyqy9dGh82blKXqY4t7O
c8JG9NbE8cHbSd9hDh0XzTRPagBa7GmxI7t156XxzoydBeWCVE77z34bkQvFYLGq+p7+1rVP5VE3
3oZEZTppOKOcSp86VVEGCegz8/SLIdhilcT8DGK3ljunwN4KOCsju4BC9mugnUMhaf+0QUSqM+yY
0H4OA4RUKuMwgkqLxSO+1ZlDx7FunsMGCKSbQxz1RV4RG+txI6enQBt/UsxKa8K7ma/VUrSMyZxm
D5mk46kem92UolcuXfkV5uTBDkPxY+AbWr5tIsODPdgmMRRF5mKrOf+1oEeiwb5A1tm3EsHflJsP
KXsNSgvGupmMeyD1BEk5byUEE2W4z6lGNz3QUKMNaeJzQ5t0sHqUPt707hPb/O/KRb9Oa/OGUHvX
Lu+niu4jckyx4Pbr5c+HFmBy8FcqT1/8BEnopJ+tOIX0y+hIBM3eNL2GiIM7ZfwSk0WyA9rWznl3
+nBbdfoA9gzDGwGoZiOwCeH6UCxwAHk1REfHK54nabyFRbGJ5fIxguOEbQtoUbzzQrUbNRuCkNdt
uaDMNq5um14sP9ohfLv4dDm9AManX97mtNpjlDo70r/M3njwIDzKTt5zfrrVslqANJ86No4mPF+f
rNGYo3cdeRuTds4c1/uuLve5cL7c3HhBZfCrTG9NY245yx7p0u1F1p1d8TrDu4uwCJSCbhu0Da8X
2zFPtvWYF9jRupXtgO6u5kPtN3/Z7m5qNotNizhVA86ul6gKxnrYsk+T5XnpzKz+PfB4APOQqH1F
Ixw8mPc9BOXR7sldqik9e23yMdjIjWEWUnE01wb77FyyhvcafzRl/G9hMF2gILRS+H4B9kUoza7Z
0zkb7J1nmhdQMRTrQvM0FoIOEoTvuK9PdsBx0l8y05AHLp9dsi8MB2PVlZJzCOFuQA3vwX1SJ+kR
RlnXCsXAnanntetOD16AmixSA8IQP4WroOrnwqDyVrikLhMjSdFwMrpb6cb7ugkudlYzuVA6U+ja
IZ302BkxFMQBtUZvDK6UsPYjhcmABBLiger3SgAQxYW3y9wWuQJE1Jhibl9EG99wbpWBeIeR4yWI
77TeUTsF3zdevCn9qMv8ObEoV+rs6uUV8RJOTq6rdP75zptVZ1b7PJnpwnOfOsKTJvTGdY5+9pyX
LRp/9Tmm9ENmDx2hF3xgC6MKiZmsLx6j7qEJLCpSMMnTCah/4R6kqw85zsmyV6umftQpVE3+vNO9
F4a9znV9kPKZfGGcXHea2bOablODCRTNnTDVpY5TNLH1bhkljenR5khPIOQmdhI6+FweRghdTJn6
fhkuBqE3La+PAaZV4gRKK/E2FzwJB3u8iDemxEfmd/fEdWPrI1GA161v6T0MAaLkvzo1rnk1POmJ
+DDx4of1drmNFeEW3cypwW3xQmdYOj2P2M5ok+M9r+acTjsRR+jNe2FeU1bq2oqOrjgXVXepCXZQ
lIScllrJwvkJaAjkDWkIfEQzbd5Q5226yoRiADbHQvEexvm6FFR/+vZMNfzer4dTWF9wj55Cmp9O
M9wvOXLsZyfEMZTNJecpz9AbM6a/1p554S4StGbuJxtjBHnAZJXMMLvInLozbZpYLBZR0F4kU1yt
4GlE6K5rKlfIF5r8sYglwJjisy4R9y5UzXB+WiCYCXOsrat7yyqONMM/7H6+yXl4jNDRjPVC67G+
CzZJ4eQd6WqdWNdWWdqhl+ngZQRk72To5c5L6vZk5mfCe+8jbV9iG98sLZSkNlikWIWWBgbxYi5Z
bLV6StvxHSznW9+a7xSBUDGgDTFep4jM9QltDcQ5jwnVAOc1oKtygvbWt8UlXF4HekCbKs8eyvHR
y2gFanXn1OQrpR7cB3lHzAhVbEwuRbzBy45i5E/acabFMjV38mEasdKoZTj3hXzRPYUnjJYxqlcU
sJSDAixWiv5qSoqaF4abCHmrO1UJcnhoGsgWlxvfsD+hQA3xx6bWwmjLwpSO+1cbA6R2YmCv7iXo
y40gg7sfwMgY5hPZvDtdL7HbMztvPKXhcGxi97WCLzr1LnTgR9+2Qc5V2y5/dOAABhBTbCr1BSxc
ch2foe3eEpxlgW1sq6DcovygEk4GauJDwFhOJbjleTwh3gk4nk+9Y1N1SzhGfzHqDmXbxHfLaxOD
OBjT6ZLVMLJYNMPydbTfYJBx7DjMLQll07wjp+q5a42tOaIfLCxyGVEUct3LTsNg39WxejYEAYz/
2rL+FwKku3B0dpomrsssUAQ06ooza+q6bb4l6RuQ4gBp4avnI8bzd13gmOE1Ktka5HawX67E9MK7
YXqNMm+nkP0gC2SfAv9PVHvbodQSOnvWkX/kPlLYH71xPqZ9gc7bOvaAqNmTD+dFjLXc54G9jNVm
m55hFyAouqN7TXxVgSYHD1Pib3MuH4sbtU5+Y2VTpKRfoRBW4CAd2Z0yHkuumdELOvnw7+b28a4G
dVIhsfc4bmBSNNfR/F2o4BPMhEQVRiMeh2rlPie+tU2L6r1GCdAh9bGZ7dCHEIhGskYNv3VGLiu/
pkyxT4w1urH2jRGtWYepSR+X9dgmP8OOrfUy2eTMudlizZ3Y1NvQZCTlVavCgyXMjE0mhGOUWRaT
ZTxGDw7KDrYQwwudw8Xhe7c8HYcMVns4R6l7J4CKV2i0EiVvIsTIQR53LsYlNI9AgwxTLDJ/xM8F
XX9cL1BRTBTk+Wz++KXYYluQQJ1o/5WGIKZiWMyP+RKNUe442ZCn69CVNkJ2sgQIvdg0GSjN7mPD
eIUG/qvH8m/qlgn5H0LvgJ9vpjnn1aLYnga8ugFkO3kYwGflTv6na0FbyryA3T3cHFf8IamPI6Up
0VCojVGCXuWclsj+m6f0GMWQgvqCw23k4mwbcypklqWpQjnVAVnhGT/yRmL1g7NiIIcDyhTbCLCG
UVNUxMkRRL9RiWQi4S6BdTjkRvHtClgV0gv3vqbrzXl92oEUQrAeXgPCjdZ2UH2rGY+6S1gF1AuT
cnL7mAfDNYQUv1FLy0l5j2SY7/18OGUp+eWekYSEkaMiyiMOONrf42p+86L0PsMfBIqQQqU31Tuq
7x+w/14Hs3GZtkzFYjL9Zv3wYAw+ch/9TO47iBxQ1DS+/D1ux3WlzRcVImJs+vw0GBnhF8lZuObz
Mp3SWfgou2hjKXeL1pKb0Z+cLHrD1HWsySD2o+LcDgBhWjrNVkIyddV8OI3+oFO/S9Jsr61OrHJa
i7VoCapgg8xeIzwtnDSfY5DbsKWtyodahStb2RAr6YBXmkNU3zoXHJFQhmYLclFwmhMmf/xYyJch
+oX7OlMHKt30NCz2FclWWBkx6XLfy+hil+KjX1w+FVLYOwUXem16Vo8lA7ZIbhMIsKj0AmfTywyG
HQdMO+wkUq5mhvPgAViNyovAetGHPTwvOYhVw8koVsCpOp6H60FEZD9pFPZHkphIykVAu1yLpxnK
dWa1TBsWGfaB192rWMLUCYAkOqt88p9t3NXWIP+WRMO2QUfqo/dTd/PBmOyLhwoptaJ3z84fszwo
wZA4P3kMOacx1dkJ443Hmc4d5BqY+2usNFuUsXShs+W/sAz0vZXN3zLkmJ01AVrAVJHY65cn9sAr
OyhePWkQ4QrpLs8IlEQ6zCGbwldi/jVNXJHoQ7iI6I9JDtIQdGoFVuKxpn+lE5jpYAICwRAkdeaN
DNmP2XPGfVySfpcM3rdjjts4oq5JnbxfqxoAvWJjTF9Ar60mk3eDdh8lgpH1PPr09aITYxQEm/1A
NwfIclKfzFYxi1Abvy9NoEB93f4ktpK7mAPu7FOGb+nE+XC/KJmr0diChtkEo+pPszDWSwmBfv9q
WJgvdutdglIfh2I+d8305DKze4G6yhrdQ88BCYniKm7Q4AYQLQazehoiuSyL2sPElRHO7iWfXdB9
wp/duwBNDBZXWEHwafvs0rn2yYPNRYWRZL5Ef3oZFseO/AdCoDrCWKVuf+2WeDeOWDlrfWD5uzZI
9xEGzyQpADeBi24jR64dCxzBDE9JGi8tHgWUEHG1axcx+Ujsw50uG+AJUt+X7J47zMhBJS4mdVVU
tscsTE4p810lCVMNwuEtJLs179pT0xR/Kw8TbkqZnS2ydR0qmpfspuu0/h9NZ7FcubJt0S9ShBi6
3sxgdkdhFKcgxV//Rp66r1Mu29vChAUTnouGWTXAdq/oqU1luQ2pNK9wkkxx6hwRYWFyTcmErVPS
XEXuQBaHHOzGn1mV3xJeKgVvUjADBpIztPS19PHV9pDyjZikbLCEXJipu3aE6g82bHMTHwd6EMfS
pKVnxT8aAWyaZydzhK1PMqrn7G/Aifa0MnEsrjpCVVsiXGxI/BTc1gJzMj66Y34LISvamQT2YKLj
bM9g0bFqVE+3F/lPa0e/seW+JIRMRAw1u5RWsOpXWuyRwdCUE+3F6Nsn6MmIynUQ4qYnM8svSeme
IhemJIFvLRxsnOwnpYE6pt6LugOHUraBjJhVw0xHcU/JwILlokRub3DsOLgof5HoL+EYEO+Fh8Rp
PlUIE7n5vkI8swA9YBUuOLhsq4JLTg3TeQO3Y1V04SquzIVKjtW8CFV1B1xgXLpb7D5WNoLKRtIt
RsiBXE9+wM/s0Mf+yQZkrXC/kPc0pM37vkCIBPiFHLFH1nFlzehA+W1sLDKTNXRimrsC3VgWgrgj
XyJnmGE0wJa6a7GJtjv9Yhm/qRDZ0mxo0y5b3QQSPQe6AOkJ9WN1HeaAAFzrgNXDnbNykcmi+aZi
fJmeLe2ljLDbgz+4LZC0UowKXxSnGvWkw1C6d73OBclxjXjleCF68YeB2hEodtP6SYktoBg9IQ51
JG50onIVDtYadfeFifS0U9hbQTnHJImds3r4CcjCB9SypoH9xa+TbRcT/FftSm9+4q5G/aujrxxs
wyTYGfawRpwi94HPDRZEY5d0o5I6+ae9qI1qP/lIkrevKsIleEebS0VVMfp52c0Yonc3tNYWPxfo
X1phu5hJ0AadnJU2iauhNyXSiJUM3ofKB6PcX9lpvxOmvhJD/R6YEM3IVNpgupQd2h4cvXEEYTsY
6bkHnWMtjKD6sRNU7VQe1fjEZaoOkRCs5rAMGO7Rz+gntzb4UDGmSXhWQzCg7o4cxStEIz7BnZBb
jWSodGLvHvyZqAHXW9bHYNT/+B1WASaDra8rRJMtRFB0Vo7cRbEpRI6FCYzkFLGX2SarqnSWBSdS
R2SR2U+s6D0lgVSn02eQtRSsOn1VnKUeMK76CyCcYpFI0CVKOSM0Q5rZo/Bge9gvAU5nD5rSUPVn
xEJLwjtfg/lbYa8FXK+y7LWYjW2ryeMUDcssgiRPdkaukmznsaJrrIjGfrwb2+REnfMJDhF6h/K/
rFylbJDAzxPpUlSxl1cpfz1bZ0fvj9iKLNGCOFPu/3BTeAHkio3xOqN74XlIrRrZWo3rYrybDO2m
9MHf6Ds5jdR3nJuRhdcOlRHqWrpRLd3Y2KTmmD2gh3SW0Ce8vj87PdIIMSjYmDrRALJbjSh68g86
QpeIWBAY6yzkBCcddlMGMgRFQB+APkJBANOJLye1jpXvvDhjsoFotstN70ZdlKA4ce9pm52Q3ntG
HGjl1MVLizBhEcudREBMrSN9mG/RwfspSnnTM/HIXGJTD7EBG7R1qtff6Ht9uSbzgttC32XBRrvk
dwvAFisBwByBW4COv0NiraR09ilYB/Jer4VE03JDGKpIgosO/x7spvdMCYr7LQChyKYgDTdcrSo9
AN115/zngNrdZ5+Z1TCyUt26QB2lGMcEVBWZ2aw2LStD5GrHMrYv1FWIBOTWLob3tu3fh6Q7sqm+
qQqNxhOUtlzlBLe2G+wtbziAP/iLc0a+oWUH4aAJgiTtepapi9FntmhmaPPce+fDTy085zcZK3CO
TfEdm/TAnRgv9XDuECa1zWRFfxh2XH0LfY2EHhnROkl+uo4KWqCzRGH4AsYJbwFWxZKIJedNziy+
eo5nJCp82LyupGDoIJr15REXQS6G/1mujM5eNkb5C0WNOYn4bi+To28VR+BJKeEgLTiyHfKycET2
w5O/qU04Yyt8JZJz0Jiirl92jkvxCYla8RrpFdxcWh+UjXvekifxsPH8YCGkItX0OL4mxBSx168N
Ml6fjc5Jk01YBLuGuzJYFVzRHDwDoR/bR5g5RCCL0TNIVBOF1ZzyJP2OXYj5Xm/+QCLZRCyNZkf9
cYi+wA1sh8w6EZQveAU0WbCSYOnW6upNyg6wIzQOIu987Clwh2vXbtcU5HfqsQWgjB9EaKx1w/7t
RUBA4NhYL8GNtPsrzbWLKnOpbS8j+RSsvIkMV2EOOsClMZXA6NG5evUc9AEyXevgc2MDZK1cpbGS
r4N6ugdxecgrB1I3tdKo3ThZcDUUh9RPUI+1umNsSYSGJ5ewUZwGvUNPT9vEVg+qxl4URhkuAaKS
fKbzohJ0k4YecwZUfhFoDHXnVbObT1WlzxKPXNdYmMV48mOMcgcr/W7qBEoeCkQslGXYfLlF8YTx
vPcwt0jPm8NqMvy3jIKgFQJ588Dp0mJAX4tr77V+0dbpt9pltc55Z9wvgVk8zAJeJPNUtQ+s3t50
nQcgpUdoqAUGF2D+a6kNZpwPeq+9pViDeXF2JH5E1BO5XyN2KT6jGjjUCHdhcLhRPhyiAkRJ9KhT
tstJa0Yj3NsjiAC2V0PlAVTX4dp48AfQd/tCQZvqMkVL2Zpbb3IpEfSI1bXmAOGcgDsRDkLYtApq
P1tZXf3nAZBhl7zD6lmpy7PDCbiUBrYLYehFXYpdNyU/Wglui21S1tlnb1ENM0aeitnob5p0z5E/
H/KmovYHjDTzzzWznyoEDV/LtDcVFAhV4XCobuQYGDzIwXjXyfhTCkEAeQ54vNHyFbcxBrQC82IZ
j8jpVjGCYhJxahPv3HXpw8Yy0hrDoHEt0+ER0ti7KiZalampPaC19b2u6ddIeOuyqQkzwO1IVa0b
suWQB5vAGu4G3Pq0nT79Nv0Oyv5T9dtQ1Li507D3vf4RWbVdCpe7DPINzK8RgY9qC/ZaQdMRwggg
WvirckYVLWY7DbqDlWYHOeRrmD4Jmofwbv1dozevgMe2GNxB1DRx/rEa7SZEe00b564Wn4BthRlx
6K1glbc+SuU6Nkc5eWJmj39kpE9eYaIaRyORFVPNSZfFxYv0iz1U0P4F0hq56SZLbZ72dfs5Wwjr
jfcBU1weLvG1az4PPqtT+plGCDvEA/1IrQ4gXQLXYAU0XBVrDMgV66iholQ8VTfDU1YmQwzcwhrB
LMKNgQd2qDXzpp6A2ba7QY6PahTUCnxXQW0h3Hees+DuedEuZTlJyz/Zu084XK6QhqMJHoSrmXDB
DdOdbIqrHeSvtS68ZesH92nu921bXSYcIEmpBqqp02lMmt3YmwZZSLC0QmJXfJCmBzygz40s3wzj
25fzKR7y95mahkBWKqMjbvpInhtv1QwNwo32oiQzCr13WMVISQtCMNeyQX8YuLJ2aGOqDjSxSghd
2M3HLQQSesPihPj/c5/126kDt0c7IKyn21D5x7Dqb6AEZowL5Dzsuj5wlsiLPTQd4ZNXgDUyynM6
Zac4QgS2+TLZLOrmHkYucLpeP5VYbIR+sspr4+B24ePUOJvRDUmY5KoPnc2gD1cyiR0PE5JId7XM
8bVusk1f4QZu5tsK8r3jDO++M69gpV5NffyzJv1mQ6KuZuIX24r+sIITwCFwYrSD8zjQbWtCfDaD
ZZR6B65mwDQbtMPEYAca4SfUzgHNyNbe9NB/IlbCQIyfulEL8Ozle01bsdWHV6lrv9nI4tbn8bEF
vlNBXniYqGcBpz8Lk9WGqtiznhbHtJUXB1kEiCHoxCFZ4VvGXuehiQrAWJ+cc68+hXO5bnL/PsXW
E2A7YBTTz1TmtyhCITGsd00aENXZv3Ds0VmwSZ1sYaywdSS8daxT0JZ7cKW3yJmeUwvuGfFi0KFq
ZVUvk422HMk+WCRbpiP2Akm8UoCrBuwR1k0Uf3kJFoCcTNP2wuyPThFQDZDRfeoy5dUhi4vMXHOf
d/gkSBBqDYGlUzZPEix1EeI67nn/WX+c6hDzQVAgnZ29+KmGQtk8LT0tLhalPx68CR+4uQC/qw7A
ynoo3UIpDdRHSroTf1VvqwlgsO8AnNsn+rCtmwTnhjxcpVqH6iewATle/LBFKaYFHocMZ22iywht
eYBqPybLsrEURz14dszxM4u6p3nqzl6TvHSdvBaWf0UsOnio7OkohuY8KjZHjO54nG+GuEYjkXqx
yFBrHOIPuLYm9ZWQ1SV59ZPxXrX+b1V1y1iq8nEGq9qMbKqivNVlmQG/H3EbqFpBSy9lh8lT/0OM
0zrOQcgiYi2L5GDnM1VI+GzVfElDrLuU5bvvfdjoSFl2tSZa25QzEuOmrimrBLHFpmMz0rJd6MV8
ZnBhNwJ4C3DQyHBLSZeEKhi7NvjCaKuN4mBo897IqSBonVz3UWqt8ikoMaftNiQfa290Vgye4aHU
raMczOjI6vbmGQJq+0iupg2XCFFjLWoOkJ+XRq3vG7BlqaYS8jAjHCmiszEzo9SDgxK/ULMLtoAS
FHuRvnUsYvicHHywQVf38rFxgydfyKsl7X2UeM/kYtHVLtIZYcJq7YTuowGjEJb6oe+i76lpv+fB
cQFa+I/CgGJnWl/2iG+Fq/3QGz2kCMzyeJLTHIeHYnCQJ0WERS2pLQiHcx2iFpsYcMMdXNkgmtfv
7TzvrSnrlnMrMTvz5RllmLWpGzvkG6rNLNytwcbUzaDGe8STcgR3Kpb5zjr64GbmMknWdTO95mP6
PNgZnpvTvLdDbREiHf5UUPVbzC3VfgQ/DbSY7U1kyYDGB2JHqAr/jETI7HXEVYAAY2v+mIT3m+Yo
Kce2/tMgeeFU3iXQ7EvLyhZkqC6G6TvI7ntZgEmpAJwhRQAVoce3l14Y2JbwRc7yFJjJPs0trDaH
6lrUmCjXWvuSJt2+AZukJmrnOIckc/7aCg36yImRskw7yATOXk4A/SG8ww5GgbxgkNm9ytqx4woS
Ai4Fuoo6BWa00ZnyG23rAusRjXOY3GBjSoApjd4tjNLaCkR8jIFVBwGDbdrOhNtQsxdw3vYd5ScR
5S+ewM/QNmgPATpr3fbY9p7y7uqeqrR8ya0Std7pMbX6WxrkRxRcWlCWWQAJz9B3E2LPUHdhU2tg
/fL8LffcdSflU5gCYHG7x6idiq0CfIxmfpQMy4fOdX+HaP4O2+Ja+sbWMdqngYXADdG5lPoK4uiL
3w0HN9CeZOHhjzYcpeNgNmN9+mkGVgLScYOAQORtpNtio+A+67A8lfLYEbNoPIrozLQg4KPqZdS9
F83wEEsufqJYbHt4nHY/rlhcFpKpM6HwSCXY/RsZNnUb740ML0JEX5ZF1U9gbF1UGG00yIF1OYuy
TsAjgXkqYlq7JlJKoGIihUAX5CUDy/UY63+dGy2F5uAEbaLnUWpIryQaqgl19WV1nYMqq3Glv4vO
SW4v7MGwiSTsJ+GRbgQV1m3Q+Qo7MVDVtZ6FG6yyjMoLFBkwQCZqPOKWlDYNIFaoGN84d0LqPjbk
ddJ9exGY1gZe4W6aFDk31EkkEcvBA/QoYu+V3gP+KimMI6t9qVt3W0cUZsO4BI3qX2UzmOBKnfUk
G7SDh4oWhfvYTwE1ddkjENmhyC2O8EfnlUUppulG4DjGejR0sJPj69TnT7MZBA89aHBpYj+iBoNR
azvNTG8Ejb9tkO/HKv3wDASY9QAqm3HJi+TYCypj/nSRIZ2rub4Vmrfym+E4ms478s67pqpvlkv2
0jkIG2SfQ6h1VP2tR9AMDAa3/zJL9y/ygzPgUjzns/TgG/nSgi29obZ8qwJx7jAcZQsR10bB6HOT
og2cCuYJGg55ckpGSKJET8Tl09obwDBXMgKvXPXIkfn+OoY6TEHhu4AT4VvWXQ69t0RdfM3guDf1
uPEyMA/Y1EWZ8YGqxgFxX4kkqth5QXHL/OHVAPfn9unOyoDDQcxCoGbaG0G9rpwaZfU6vifVyG0l
IOZMGjWVSRhf7QcT/pFCcpTtk5YBjp3IUXqXLmYakGN7Up6RRDjGQX5zinKfdvkuScRe3Y969CV4
HmCdP7DEzkYWPYZN+4wlOwU3fBG5OtBw23jwf8DWGMAByhP8gD+PUCvRxAUD4C91AKo2e6Mq9mMn
f+AAYmdAsQtRLaJpKxe3LDA3UyEuCq5Ki/0ZHOxTjacFTWG8Zrntuq1J6zHNozdfVD6KLkI9f5Ni
jkQ5YdJbHjfnUc+zrjz8a0a6Zp2bB6gNsRWN09YGilln+bHHYgLRiWuWFnuIZ4fEcJ9m0iSzcHd+
UF2dPHuLRkpvhuUbS5AESBmMnY3ibaMgU3ttpjlGCZ45EM7hBsOObQEVBvzvSBEu8WAUoMknqKEV
8mNGH4ji6hfzYdVBe8YHl7BnzDZxOh8rxzqo/7Nt/k5uh+1qtcpyuYAc9gNi7RIACu2D5pyl1l+U
Y+Ji6V7yXItebljW7qjXTcs2Ml4rFAffDb9yMH1z+mWU9W9zkChGxwVvE9iwXihxoAbUiGibH2r7
AthCxuvNBnkaCKegxds/OTY+qviRJNXWy7BghnNracVmrIiWw2aTxVzApJ+ynnxZoqWlZwczQaHb
7E+2KK6mlUOdLzcceB20M5TweOP39VXTja2uxNbgNy5bDyYrwv2IoI6g05Ps0Ava8E5kvhHU/GH4
gDoESq+1e0HeAZeCEYoB2FSqFdOXJQniWY0+TUGdDF8WCyhAdtEM/x3E459dselGdHAKbVyYjFRg
rsdx8DdFHH/MmrY1KCuGabT3s/w0puUhgoZJz2itzpoCWzccZ9VJQO6+2KXRdPZH75QO41eLrgHa
sOlKHaDwsmtlDHQ78m+T4W/VCUqiBSbDwrzRlVXEULq3egEvSDyPHXMtFA1oBqBJDz3uMQ9Q0R+c
JliPXXKbpH/I2Q8Su1PKvhTT/O4vGxz5LozuqnXmrqWSChUaqTgTQCQaHTQ9cv/byAQczWmv5TVD
L0byzXbTezbMwVq9vAI6SocPWp9lbPmx+WhRWChitKvrcY8ISrIZXPFbpYiqIA7bGfmtnWZ9647p
18g0o3C8YP6v58xed0mXnDRXOhiUVZ+EsJiStQgaNB7NJ7NEQDD9GCOkeLy03YEd2emQl9ltyvQ+
geLgDRZLWPzL1HMQomIrAJR3DxLnc47I9w3P+CmbeRuB0aPHQnFwruwCDiwiXILGgg8DEHEJpCYA
KQ4CRbGWGsCDAKSnR8HWzFFE6CJtH9FmB1A/HEurfCIDNDZ5meK/rO5fHaeCl76gaXilEMg5IvkU
xN5xpCGOlXPQrIYa1R1Z4WnezGcXMjKm57+oeYUbLaYnRI04XduoqS7yAncZUy+/89FCx7lpTk2C
F1/mLNqZMm6G0Ap1PeBrTeKFwH36GvsItMhCDbLwrLrFRQC/i1ge1C+qHZAnAWlWxST3pcBuLCd2
YkNt4jUAO7SqMurQSdPTz9b7tMHbMEKEvykIZ+o2xT97Mr9CD78HFIG6xy60cWQvXXJ7AkT5mmS1
kn9P6VE2oL+Xvm6OmBGxtQKrk1VxA9ebr4zAeoPKSyLpzda7dHRqJqaOFJ0+NVdJFWvjW9kAHzwN
Vlg6sZ2F6YgiRp084lbSHMQs2MWcIFjbEdpjXtsBRe8j3MjIVDa9Dp2x0/XoQLo/HMWshcCnSmo/
DvTPcqDqjK5Kuu0HYR1iJAQJjkpzHcY2bStBfEZFOrPtezF4RYGp7VA/tabXLkID7enMiD7KVjNX
TUnlJaizsw8Z4e4WMYVs4bgZTH5gVoMzXr1R6zb60CAXb3j5mmwO0YgpAngxIMg401vC1mmSuKTr
zsrNesQgeLjAH/x0yYDA4pum56WJTCYdAR3QX2ByOFUgFiD87OTWbrgQylSa0p+1TCJ0mec567YJ
1kjLPA6QddehGgSxRWeVcsFNCoFPomGQBKRDenfz2EN7cCz3yLYlqBIUw3a2WwitRmg/Ni1d66xI
6jtOexZKK6Ak9BnGbBvS0Lfmob+2mfAXlBWqxaQj8sC2Q7PbNKt1Orbh1bO6Zp0aU/HYGn1wd7Ti
D+mX39DkMRQi4PlGssKNGqBBhDbRuivNAj5ii3iEmYR0BzGwQhUXCkFbDLQS+rbfmkViH8yqi7Zz
kLkH2ZvpcSj0AJaTmy6iThjLAlPJdTsOyTHxIRWWk4hfWui820Z40AXcDqR1Bd/Mnghyxz7tvqn5
TsfUdswdISxRpDUgK2fYdIfsMV0hm4CGrZ8MWw9040M+Tc2pkP2bE1L3AAModrSlyNMrAdNQ4COi
s7csLb0GIAxJdodZTrqph6hF7FfCv63wJ2mtWkerI8phzEn94HSh+Rg4c/ZC1gZ1gy4fAhV6T0dE
AOs3JPSVsgREHUAhRheyQVa4ix2A9TMyAy2d5lHTtEMZSeJAMaaXFo7pQ1TiOa4jVv2ShrX1nJd6
nYKSDFIU+lhOWTfEHnUsUpIOcuytHnDjWVgAHN+kHssFWdCDdGYw94CpyStqzM5GIeW2H6c9TMJL
XJZg/HF8ymwEGdt6bQOIzIsUvILJTprZKCVTj3k1jfGaFzXc7JTSsTFvJkxhtYrWTK875wj1MtQx
vW+38DZaBNgLZ9aMgKe3G8wRBYE0Nsg29sRDkm7ZJm5tHbzNbf5e96g6zCV1hNYDfQPSAtHARnwH
bfWXuDNQRwyQM3+EAgF+i/IVPQ62Xc3HkarW36085FYczH1nCgCy6k9YGm1sasZka/e0m949SKgu
q2kQNXffKFemk+/7Gtq/w4PsvHDdgoHyY8igWE36VffXJvEtbbKjPmTPCHS9taH3hsAfzBUv3CDX
C23JvhkSS+LBLnBInFZIdB3NarqhHfVsO1Sz8mzdBPV+1N2naWy3bhG9xiD+PbNelkb3Uo/Ifg9U
Aj2h32OaXTzmWFuVhmr6IMvZO+ZNSI/MfWRLFFQSHyCf4pNXw8FL0vo9mYh1dJCNQaetCqcGYIHC
yS/aeoD5c5i9hm9gqpTBHIu6GKAGOs6mBHXk0LgIa+3e1u5jUJUvfh4cagFfUtf7j6mGSzNEH71B
a9Km3z7C6sasEytR4RzmKKStmAMxbNANehgHhxi8rRdm2SDKrfD2wWtS93c/0p5lajxPZY8jYnqy
2ubqtgiqdRWlTvSxIB/iMToZ0CSgh+IvEdDIAQ/SDKj9YQGDTae+8udPK5t3bjOzs5mPeWyuETIB
v8N2U8RUubLihLsWlp/ADJ3AeuZGvwnYnmfVjIs1uHF+dXV5YvSRjCdB42iFKlOOtm64nzVoCI0q
4MBLxo0pxy6YCyJlTcwVxW4Khu5zTqXX9fDI0CWJsPVF9mNuy9Z4CjtHsu6kTyJD4XuEjLy0x3E5
CZEuqbcgrVFZl4rObVJO1PkoLtGVg6fbm3cBBQblrrDB/gTV3JEqjYbiEVZjf81UrP2Q9NooTMBz
nDwvE/1B1kgCqxTczHxqCdS3JGFFPY5HpaKgFD02nQsmuQCyWsWwKOPnMmPdUW6M7FeL2sP+3BSw
XMrnOCmvyHpmD6ZnvLs2exHKFjDnm8haKrXzqqLdl42MNlFX19YvnvsYYeXchYaTlWhXhp4DXcL9
NHSBAUMNYUCHFqbkVjzgBkBGV4kB9pkKB8WN8+hpJJeQQENzN3jBggH4pgrj8WSfncEmGhrjgwnc
ok3A4ebj3EP2QtNHs+JqkzkaIPeIFUzoGJMhrj/63Iplw4wtzM9ZfnbpNBz0wZavGRml5QwbpXam
Sq9EVedBH8GhFvM9j7JkMcHTW8UshYkL0bhF8TQxXZinGmpmrZkvyfUMymKJuypG2aGOa5K8ZcO7
60sYZRn4vsFtP2aJkmxmwyzulTVYRq2skd1jzUoO4pKUz+Zo4d3vImKFsIGgxxplAqACnv5haIEN
hozGHAy6sxlPNJV8p1gV4EzmdERDEewBSGxE/Zig0c7rfXhlarjbQ/hObYLIvr2CPNwXFC52UYb2
sXrCtjEtLDoXQm8OaC9datFicpytZTutRsM6enn3DhqNxWOA8RI2LjJIPzFSLjLBLMoavrK4o9tY
HHg1r1KLkE8nLDKBm7c+somyUH2C7j1Mpj+M42J2U//Canl1Jn2L2fFfnSFw08LBxXPmRwAvFp2G
RHM3zvStwImlpC+1FrxGWvQ1xdUy1s3HrJnwRdEu9C0evaHdp+bUUf1PhmVlIyBCzXFpF9YioARb
1vmTHQ936pVg/8qXUJE1yvw8yejg+O4Xsn5LE7AZ8L/6zc31Q4r+i19MVJDQepr9RzQGTpKegZcF
G0SC753EEJyaxFLtDT38NTNvKGt4RbOtWwLFsDHeOwe+N/H7jrgMcA5ss5WngEfxrJ+jqilwRubT
Tbqt4kou1TsiNH8BYX3XrGlpGPOLRrN/7NAhGy3nkigctWPIYxSKp2iu74EXv3W99eSM3UF4xbGg
zObPGUs7tBrWC4HZKfTQLbHxNXb8g9lqizmboTywHdZwkZjVq7ANuVm1ebfBVc0/Fj0AGWySU/xG
S+feRI5SLw5uoJJebQvPZQq7aJTp67YHLdX2V8hbv3W3zVztq2bbiRxBY5WpIdDE+UTan9/hu+Sj
qtyCduIa/31pA0SZyhc4kvdynu5TRdd0DptuIdwUSADJ38EBaaDmG0coCyyoyZYFyGPL/64Rzct1
jGtpQE1AjBqmUmfQSmT3Rg0mflQ/TNLq0Gu3McdanTvDgXdsvjDB8GC2Y8aZOOcWecPsVzmWcAof
tVa+IJGhvrOG9qhG2ghMuwXtxlVDIl1n0KP65isquqWSsbFFdLBF8FBMoKvvRvCZaNkqmG7cuQjZ
8fzP/x2c5+BQ1SExobwIcvnrfw+D7jzYAULG7M4xcCTQxAvMPKWdjUL0Ws3NuH01Ve8wo0Rwa4hu
OGpG/Z8vI6qHqfjhVzYCYrJKV7kxPHJ/MzID0CwaanV8zGdd5wsFZQbImhi/msB4d1s+xWuxwE4w
m1NeGD9TRxYUmguBuOEXl00sSimX6w7z4MRlltX0TqkehcfzHFytDE8ic9v6JajFrXq4I0LkoX7k
O10Gv14IhKvSEIa4ejZqL9wI70GzLuxUtBdvw/RTl+X/jwt+4CICxLUKK1qGzUfktyTYSGr4kN3e
OJFLHPa/q+SQvBQZXLA4zYwXr8Ie1idER2Li3wuFNlC4P3xaff/v1fPgY2/aqC+Mc043QklixBRT
/TCJO89zHpAvTZ/Ue+H8DSRC46Vz0jf1XPjgyGps0bbgTul5rJz+mbfkURfkSVncnNryFYFJqKcy
ltBQ2Ur66aL+nBcc1WrM/XtSai7wBv59wzjVqjP/79z6oN66ASGk8R9bx9zwU40CvdV9ul2vYNPb
rL0487M6reOme840hLcBKRE+yeG5VS5DDTc1CdXP2mfOzbl4sPzL3XfuKx+ZgDrw5jVQnnxqoJbU
eeMjn6D7ldGHbEoq69naHcdHbiiOgo2RDurWE3ToS9Tv+amY3Z26OQ6gdv+Emi5/TaNY3RgaXht1
WpYNdZJGmqS66yw31317q1B8DbBHgAqk5q16bPyyt5KliyEsL5WB76U2ks28eAH9EQBY/l2zKjOC
inp45e1zDsZaC8zd1k5cTdX9SNRAfGRLTlZyNAMlW4kb8YDfD2+aN5pwGCzTFpKVw3GOXnYWI31i
LmAuL4gdL7M5ROTe2fx3IVF/jaCKlMmHTJO9wQqaDI9RjXA44SHUz/B7GtaW9+JhQcfDZRDwcKlt
c24k9eFI4dfjvZjUKzOpBkUyN6teSR16zwnrjHqDPE7ugr9kPHP/FEH3av8CF8dgUTsofxb42dZi
QHgOwQLLjjq9Wl/4Q26Af3laA9PEGtjy27Vwsl0e/PTjSeueOaZ6DRzFKP69m46WGkIcPP3mo3Q/
2ynY9uB0vZeY1ooaNup9xuTLqXGPAGdDYMLAO0GRkZ+rW9KafqcapP+7Ai1cWCIDjY0nIDZQzrQo
Q7RGxCPo8DFCJ9F4cUGkqCPye0BOy2BKDurjakVCTWkkdGa7Y4yiWatGL7iXTICFv3PV7WDtOp2Z
P1PthTzXDdbFAw9k1TP2XQhurYVNg70kcvRhzmVn8qohLf9bsLsXShgPbNbkskh8MAQtcMWu/4Rn
9gMW4wnXCukcUD0oCCUuQyODGcAr6XIs60tGTnNITNr/RrHEPG8p0y3cQ1RnU+rlX61+TksbE2iq
8Ux/XpD6YoptFhYbd2weGDNcqpobXfHf2wroDMlR/jfp/00atevw5lnd+FQ0DbjT+Wu17KmFo8BR
3SccYa5mCY1V5FF4nWouo95UV6hJU+fJO8y90FiMaxVyj5tsOKonyctRw963LswQFQiFJO78lwHK
MRy5Z+TGebCw9YOe0g+eHifScC6CuaCGFIsGxgBq1jBN+J5dLScw63HErCxQZNaFmw34l+wN7qa6
dW2mCV2fExuVTEa1La+jAmjVZ66HHwyT9ZojI6mTC6GkvfGV16LMFo74dJzfrIJwgSAAax+fVfv3
CJKD7RmL0+Xk2uq2Tfvmec9y+GpQ6OSEeg1kX//m6hgo3gzPUKzZmyStK34meJ0eiStLXJ/TOQE4
ytTrARuq8zj/1qIEpUNQ0LI9J8bd97pvfoeV80NoATxPJMbMa32YCZ7QbwZGEhlbUtJtC6HG4ke2
3iLh+6huk+uYqWHxhGHA8FcFG5FWfpU14JcMsASFMQyrQcafRmMH6pGKegPfhCC2aFa5Ge0DbVO0
xjbonv4dIzFqlNb1K7p/x0ApnhJvqTEeMGLUDmG2L2oyGmWcrdQt2hqWZN2jOnTVpZ9B7T7VnJIF
LR5WjU1vbhDmmbGmLkdDL4jlgJtl9zBCcI44OsmcvB570bqnHkNlx0LTcKjbl//j7Mx6I8exPf9V
Gv18hZEoiZIu5s6DHYvt8BJO27m9CJlZmdr3XZ9+fnTPoG1ZiEAXGl2FSleZEkUeHp7zXyJF2o4R
GtQEJhHympmK81bNG59ndAkk4W9bFLSKLAxd3BcEEDb5gC80IW7wk/sYfcS5b+7L3qEejIdvWE+H
18/JjsEbk+jDC7DAuoFUBBYQ3ZZp2PIJLfMnC5OEBqzXzhQpGjZfuhQVV+9hiu/ADW5VGmk3MBSz
/KrzWmyGdi6ORGmD0wCZVtI9oht/4PeomMDvHuncdQ2JEIuPf2QMNpfhNIjd0h/js6YVBIrmNz+b
WCJQr3k0iyyHh2r0q9K78bVvjfuFzILo4xUC1s0LLiivcbmlAEGIUwmcWsCJ/x3zrQuOJl5WOaJk
yU8V0Yy/eEqvokd2HaRsUThy5OtyRk2ZY4LtBtxbrdFWqoMaJtJFUP70bGKD+KHuiU0a0hN/ImLz
Y2gGkExAN8qfqg7x/6YVr5Crvlbavij8kOJ4Dyrk2RBVqBZ9nwt1LPBf1Gm7T8lD0HtD84ZC3yvh
ZIY6GN/wXkJEw41D+SLCuWlAP8cxH6ORBqBNzBgooeAe1LPf+AaMoIZGZct7sCX+g+wClkXPhmGe
1PappwiWXfeoDqncBB0PcMxmepj/Eo0+Fp461lTIY6rVZ+15gFJHnXcfaHg+YAOD7JXXoxFWx4jo
jHdquUw5lFFwJhcFoLWxmY/M7pABmOyu4KqqtE9HodNibkM920ai3iUSzfyybr/3+o6HnPmx57xA
AN9CZwHfaaKUTssboIoKF7gsPM9Wd10YxcPcgXtVF5AhuMEeTF2m/pXNAZjELqG5DAO0wZzPNjcC
BuaNyDD5nCacqqD9Mo4AK0BIMFUmmYQr6Vuk0V4tazDI2KTcqjmoQXeQZDIHhuteTC2lDt6jJXVS
02xOEKlbUjLuUSwofr8SB1AnYgSBpH4NgEiyGqjdu111xypW+Uf0OHBGVYi7kVNww6ho9YyugbtA
QjG5fULRVoUsVhPTxkNYI84DPZDXMmkOLebsrBb10ioBQNQXtT0KUKBq+W9GlCnUH5PA+mNzwZrk
33W0/IBhNYzlA0uNJa+uOCYwYZZIHYqtA8UIBF+E1AJnso4WGf85/x2fgxXE7mrodbpIPLxW1oh1
6ksY4lsQWVs2tSoQKNoMGjK0rpATN6+ZZVKV0Pmk9obKyezHAO0IY2wgXuOq9hqV1QjaY92OLzrE
UIdbEa/LH6pNGJH7qKcjTXr9ZixU5pmfm8FnJUhKmMQFAKcMZ2tAxGjG65KGlF4qQQ6OsOR7g1XV
3H0W4pvZqhuZyh/VrLNQVB7NDcb+192FX6tSBbLb16/UghKcr3KwNDwJ0ZkNdcOwuI5f2WO7MyIo
OKR81fj6cQQXFYBUpAapvPaNAmprdUAj+2c7tZvJbA7jgNiYOkQjgfSLGbq/mrmE/u0qNh5VvCqe
cMhEH4rKQFxVN22fIPSUtrTvaw8dkXi4ar3ioFfW5yGOn8vW/OPOw5eghZWqvkqJR4UqonPju00Q
Lno9OUMXIWk2o0e9F3wx3vRO9ydozFu6zA0fj5PMNXRarJDQ0TUlAxMHa8q3rR+SXg3PVKMh/TnQ
wBOzPHBnTC8EEaitp30JzRUcf6VMT3CjDSEsJcofdqPpybPRi6u0tJ6oKj/kPZ1/v/9GG+e67rT2
8vUGBfG0COuXoSy4No47jLGOCC5TNkdLF73sL4i4krbU12ZaHzKNpwABdK22h1oduqNfdbF/kNZI
XZkysToyi+F5IqHvrCeVGHLfBoTlHDuTbpGWZNATTKzM2+xFlWKyHhgX95saSDHN2Cupa/QwcA8w
Yi4cgDU/9fqsKL1bNNkfcrvsL72h+orO7GOJ35+nbsw1V+4sYHoM56g+AOBuqpuN2MgivGlYJYPX
3Gq03KDSw8rB1FVO/oVjxrcc2xd6Gn9vLdRh8+G6yRFeBxtCKBRYWcQZMYgl3TeDQ4c6ulQJDXpz
n0ZHosUij4Zq0sApy/zgW62sZZEzVnSWiItADwAdWclpSv/C1Qi3mvIrGqSwPp3y86DJX3UBc4OW
yuPcuM/eKPdqranHN3L4+69H8hT8isg/Jx1kO+fPH0QkYN/Jjc/JnNdI4YDR8YDs213wBfz1i8pf
iwpcICS+uKobNHvlocO2AfzvraXBarTdGOEclGfG/CWajefCm46tal14HvwJBTTroQUFfXfEfIue
Q2OBqfcR8ChdCLYN7btw6jn2R0iC6VZHxwbvICytevN2piZ9UaW4Suh9eIet3Xikp9HtK2k/qSvp
rCyVzYSmcTZXylN2hzQDEioJ1+rswTaDY6dIdMRNmzjapu6+RNWC21TwjEkJdxSTTSqreW+PYXlZ
UswYQvuL40W/HOq6W9KZS9et9zlFMiNpf/pakFGcFBcdbKII53HTNIilc7AZJ3YcRVdQYcSYhtxB
i/0XKC3fswYVpGQydq/3NnQd837cOaLfqdNraIdDRmLtWUj36mV/LHDMu/JnHZnGPLxynflqNrPv
lh/y9cUASG1ooXrRhNnnWeduKpMep9NQUEhrH+1i81sP/Bhg1NU4I1AQt9bNVGPzEow/AsODXexp
SGRHFb6xZvmIKP9fdt9+K9jDfZ8cANpekUtRASIiVd0DCi1gWLCjlkF6L+IfiOzctJwjjbSP6lR0
9YYaQvCsGuWGRtW17G9yNPwuRt279XzSS3iZTYAiA6jnSDl3os91ETgBh3C2bShFlcQ+v20OKhY4
xOkaoRJVPahAPsZCe3G75I8BkUoixoG13EOICtuQ0dNxy+vQcbY4NexCV/8TUa7MDA+do/TGD9Cs
0J3viTl9SrXmux9PlPX1n4BSqMph8FOOWIT6hxbEEPCAP2qFJEnzbOrtQ5pbj2YOgbIcb+njP+gN
0v6CygvAykTLDhJyoCuiqzAJuIy4e90RnwWnSqpEXm1UdaFEI6hw5Cya9Wo/0DUzsfQOgb5e0uy9
t+r892jDGDBgVlXISuFct9Ve76Ldzdi41yX5s1quOlwVDDMPg+dcOazPschfz0tgsA/DHD92DT03
iRA+yUdew+GuWFkOuK+Z/KLNY8SQ2yv1C+My+NX0WHKFwV2sgLReqcBnaK9oag7Rii+Hyb+cBp3u
m/FF78hoUmgxJsu/YYe5WX+bRfOOq+C1WtsiFrdRan+KXec5589pad2pClRFJJNlSNgIf+VR9XV0
y31oRzsaVHuVLHKl0i4niyofxRfPmJFsrjnntU8jZArHpt1bohLtZSixj0AJmr1axE6KxaI0j8FQ
3AI1OaSA7y+ojIM7Mp1HQIwgubl+Ri4k06DSH9RnaWJvo9n6zg7MfQ8qYEA7b9aLLwIRLstEdrel
/F77O1wAIBuBMk2rremPr93KMJv3Yd1cq2+mFvfIyZ7K4aUfgkuHvVhYIMH7/OAQ8WKQvCoLd/k6
eAhuOzZ/02mK+HWR1cP1iGNWmIub14mxkr1KMIzK/YWuyUaLw+8qtgiw01libKF5bQw5Xyehfevh
BxmzKtzEvKE6/y0kdANDkRRy7F3bpscoCRF97O6EYx9yCQfMDu8GiGOTlqGJjBgwq4Bs3JXDM/ZO
1J3znQDe1cEP9VHsYQtcOybNd7vcOByB6mcq8+1m897kQqa7DfFYEcHqGzzU2KOJ/1u9qD4EB1Qe
7ganfZJBdFs0+Ftyx+UMdTZlND2rSqaH6WgfFHsZWrdTgwmvehW7pJxjxxQ78htZzj9z37uPgvA6
nYIjDpYXvSeuy5DTb24/m4mHJ65/pXZ8PXHn0JEeBhxCw5QesLzpQ9KVMUEARJWXURgILkggDhgl
3ZiQNhLdQuKIf4iDbOeZIwen2Khn0KOKPilGUEaCslS/rxGDABHyrUYwPs6rvQEkeOzMH5gjvGQN
noNz8DvttYdgAvLWWOEXHAeuUJB4alHlFNLNuDL1D2kffE0Au/R18oz+/A3x4ip2LWg2GI3hNTDO
+TM87DvDsa8LGkMqepZ++jMzo692Zt+W5XQTQ04ZOCBVrUoqGa+IW2k113QI0akoWSGF6kJ2B5rt
YFC9DYDcYzdj/FWLfWrmJe5VztYqkRNRa1QdTyLojsYIKoNg7sV0eAlZEVDNMCvvpJLFLjFJavih
wyIvzOjXgKEFwpsbZPFRn64OaGpB9KBTj8eWU0EVR28RQRmgSvVv1QsJSd3HaNzPmYJfjLdDN6gL
fQgM3k1R02yGm5QDufG1BxVG0R6gBlrbn9vaP6qv0FFtq3tvH2CL8vohTXaiBWMNMM8nx6YLUjji
ph+8mwxxh7pFKw6Vv4gonWN5ryJ/6fjgaShEpWZ426T6r5iPVYTOXhj0jlF7yFzzpQjDrzGFw8By
epKm8Aay35VpD79k7nzSjR777fGQuvXBJNRanD8R7xVk5qFBCEhYwHSI7aMtPkFIt7dh6l8nGAzQ
KvPvVS00bAW8/fwmJHwFVvOgTgc7x1XeMvj5DwQ2X6QT7v+rmYbM6Tgxn6LSIzrP11CtUdeYLv8r
jFORQJiZn6qppK/6V0j//5//+F//53//Gv87+F0cCzZJkf8j76A9RHnb/M8/5T//QVao/vT6r//5
p+Naji24Z5ieoZumbjoeP//141OUB/zLxn8hshFHI8yVIx8Sr5y01Oz7WnYTDyEIObZRXJ4e0Pk4
oKnrUto6IAVTSOP9gNzILCP38BEJmuHWStGA6bEPSorgl+71P0EdPZwez1h5Q1P3PEsYlqF7IBff
D+jG6ZzkVQxfsK2qgz/VOKyiObCjIFJQmBfhD93XuEbMYfsjzAk2kTsTGeoe63pyHFZG2f5wPbZX
0MftN0PvhuPpR7RWpsSA2Y59jy4FU/P+CWEFdaUlgviIOv9OT8Uz3py/Tw9hqN+x+M6mIXS+sLBN
z9IX0x44mgEQKCgeuRVL6u89p7VG8tpaxoHuhGqTWWV0qRwyKIjpZFXc3of6pyq/n3kUfeVRTL6D
oDIlLcgT71/XhgQIWs9Pj4GVeFuMRr5aMpE3MvYmCnZdTsFtRF8+8B6KWd+HRu2emW9jbQ2awpNq
yh3PtRdLAsgXxGIty47m5N55TXXE9GObaqgK1u6zlOZ3aXY3kx3sLFokyvMyqAPgtDScbf/OAVrS
ZRzJ0Xh9embWvpHJLpQOT+YKsfhGvZeXUc2OO46mbt3N/Ft/gUPzn8Pe6w+nhzLU71quBxvpVsvw
dJv/Lfa9lWWcNLEPSJ8yKmzjrYs3dwubaeTsEDWI9bmfv3Vj9Kib1CyKEWOy04+wtuqlbjG0LS1P
uIsn6HNo/VXrODgiI3FEjnzhtbI8E23WNj+T6XmOadtSmIsvXUq8N1yRpUc/RmBN4yqJCGhSPhTt
iOeFYTuPp1/KWFvckrjGPcQy2MqLAXG8mCwD3dOjJaqrDCRNYnNZp3E+cohbAXQFf/CuXeCCf2/9
OLruGJLgbNqeWvZvYnmURrljBRGlDmj5bjt/bWTzfaKrcPod3ZWl47B1LB1EBlIii2F6ZxymOAt1
LuzT1xlAuNs4IBVapGJgFQzyBkGLM59xbcO6pEGmiuNUpRYho4RamldhHzxmctgaKl/Vw/uC0CTG
nO471JfTr6jW3nJ3uCxN4QCUt3VrsTZdrYslMsTpsWjrJwyIH6OEei9E9uckGj5rgXh0rfJJXQ5O
j7u6LT3dtEw2hEuivXzRPNBQlYZQ0ovsM76V1w3ajV4WbxHXePBV2YmStwlHycBMaUq03Znx1fJc
vLjFWxs8gSVd21582xjJ32GIvPA41xTfJlM48Cmz+m6aLfFUlPjYcH5TaLRkdW/OsCw6PZNUZlz9
Z2I1Oddf1z2zpVbihMWxBWiRxNkkYL9f1WWaFLPvFPYxE9VT6Hs//KyJzqyvlchLfiAIvJ5p6ZZY
TLtEk8/NIy089k25h8h6N/YYao7F8+npXVnGvAUHjnR1QsTyoLeTNC+MHH8P9Fnzi9LJ/wQBNUfH
QTWU7stLPSbx/vSQK5sVgRHbYAp1yRuqAPkmJtRYunZwMOdjV0FndbQ7k34U9s70ZyDrzMVPXB5O
j7iyd96NqJ7ozYhBbyPggwDdsSaVT8Ye8ri8QeLuNk+SDIREeFC+Fvow3J0edyXUWxzqtq7rlmV5
5mKdAENvCx8Kx7HGgq3zcCWOk4fR7a7TOjwz1No2RUFHeKZEHJEy3iLKu63rI3daRUd/oH430QjJ
u3ZfEObVJV1lDjm0P1UksKjfcgX+G3P8dny1Z97Msd61UaIp3fxinO8geaDAV1xz2G5K3IcnhPPS
qEM5hXrX6Tle+7amKU2HE1UYnHPvx52cpHYRqY+Okxsd6nHack7gad7fNEULKi/HnaiyD+p2fnrc
tVVs2hzhhisN0xaLeNx0WYBHeRYdVc3Mwc6l6RTMFYQ/+SoG0g847N2eHnL1Vf89pKkO+jdTHFth
3XeQOo45IubSwQglksWebvlndflE3+GQ59YhcrSvp8c986rmIgkUEplvA9/UYxgTcaPmEcDDweCm
qUpFXpBeReChTg+59qq2zvmqS9cif1h8VVlqsLxw1jsCG0D1Jbvu0EFUqwjb8x0uK9scrmoTZz9O
D7u2YaXhGsJwLSZwmSqZKVVDFGvCo1Fy3QgrcrN4qPT9gPGCuEAvnsLl6RHXwrwk6yWTsF3PXSZI
BlKEadYR5isp7+dJfPeQZsm4e54ZZy0LtCTcBNaPKVyxnFHobnUJYJ/1OnY/VMk5HHGoSmvjyaQi
QF37M9pMD51jHFFxOPM111/y32MvYgPG04iNFwGxqQ+ubTP7A8Lkpyoh/Y25lFII23K5PywvlHgX
eXIcmEtaZ3fWXHxSNTRcdu5PD7O2HSSyw9KwbEKuXOz8FI48P4pwCMEwqTbnY+RZ8GfL/Ms02Rya
I64FzZmSwerCdMjdyQVQBVlGm4HqQDBWfD1amdgu5ugH4U7h9Juk0M+dJIIwsky4SDv+/1jL7d5Q
wQwSk6+l1yDvYadFsbszyXBVkU2V7TsoDW7S/FCEFR/GQV1XZyLO6mn29hnUM74JdUOOTW9rMsdw
9HCVNg5ZhqO844BtkSH1eHr+qttdNng5NpDLO5Ge2zDnpmGxaHFunqVTJ/BmcT0GmwI4ncY/fw2A
Bkl0zNWf1fIW4iyWeH+nJEG6S/Qz1MUJmYj3M2D0XY6nnsVingUmzWkYb2G+gt1FbwbcaFNiE6bn
mwnf8+u+mtLHIcLF7fRKX9u33N5s1yYg8iyLwJ97meE3UHSQJ4BTjMg6quuUrAdaZ6cHWlvejsUI
LkPZvPP7lxVZMLbwcNlSWn7TtMY+KwdeN3kcY/PMUKtL6+1Y6ru/WVqoUE8hCjckKrWLXqxzl3v+
QSVoeE3f10HzZ+h67BZSZILHAyfcmeixVvayXLi30JjJ7eFtvx8fgVQoEAB6joCoLpPc/hkAY/YA
VsEPeUBQDEFrenJa/zK6eLMRoLex3t4kqDJpXvM8o359eu7XwpnrUvEwHQpP5FDvn8eYEzejOjcf
dSDfoXWR2p9R7CjRdQpbB0j0mSCtts0yung2ly5T2MTq5ZpqKg433aySo2JBGqJ7aVx0Kk+/0sq6
tUn4KedKvDrk8lCVERVLJ5hJWAACIx+y0ZPi2sRB5PQwa0sJ2o/hWZbp2KQqi08p3Qo9sNTNHwN8
YqdHQEMKHgScGewOV2r0MyaYFEiijWdecGUSJQVknfuaw9ViWbGeTbySstIsuJNDTZ0tfBRrzffP
vN/K3VDdz7ipmdLguqam+c1Oqc1sGBKsn4+QqWFF59kB37ADh+8eP11Qic3m9HyuRAG2A0B7IUyX
E3ZxXUo1aK1eOoLRCeUXx0VWgl2pRdkdbrDVmRlceTfyEUp89BdMVv8iwRS1BegK5bljQkdZdewr
GOQgu+S2Tcpn6gZnDvDX+9di3XPn1T3Ltfn07nLdo4zSOQOafY9d5YbfE29CWXD0CliuuaM94Sc5
+EC0Ne6HFo4BTWBCNe+9Kv8yd6P90kctFm5J1HVnTvuVleQR3dmLtkHddXltdIqwjJO5BSfLEfRT
i/C4yUPLvj79ZVc25LtRFitpTPoc/nirPWA0q++dzpD36H27+zg1gjNlZLXnPszzmxdSi+zNooXg
nYPg1JW8W3SFtMseet1nP3N6tKfdHxFseWSsxx00uU+n33Etw373kirQvhm5MLI6q1wRHlE0ROwT
Sn2pX0JA2bgaiNfiZcjiR6pZu6rMvpweeu0jSkEuajuC83pZKzLQFOvdUncfLDRdrgodR24fPasz
H3Et3HksE5d8xODoWl4hosbK9cBN3QcniY+Dj4ECr7vLtGYnfPe+z6tnqNU344h0olFtsM/4z+MR
WTdFc4ekiLC32LO+noDN8/PxOJkSNkV6m6bak+PIh1DJLlY4KJ+e1rUY4alJNWlRmcYyRqBFokOS
tt2Hti9RYrXqZ4s666VGt38GgBDW1pm1e25A9Z3frKARTd/Qh0F0bGEezbp9tGx5nxf9IWmbnd3O
4swLrixZVS3SaTtZZF70PN4PGBdp0OiABY6+WWLSYWGR+QLKPnfF99GVVyTgD4poZkf1maTj45u+
G9helDK8SM89U+1SoLwKrEKjD3jdDbq4imtw+jN+3B1SNw3ufpKEmirRYtmEtplrQ5oFR70UJjhe
t71FrCm//M9HkUgESZ1cmU7EIo3yUU7CqtnFKjICc4gcT7TRlW7i6VFW9qBEf8MVlAzojUtvEWQg
GGejtAb3IdVRjY21XZRHuwEDh6Stnjsf19im3zAfn2wx7KQ9P58e/2Mgfzs8seb9gglAojQ+fknH
yC7uybKhzgH+krVdn3nRj2FcUv7hjo1uKLr+y6x0GIYmHe3IfUC+5aIoKamxQv4Fz66zL26kcOin
X00dDO8PDlIqyzHYB7ZF4WlxRmGT5c/4uY40WIKbwgQsCyJT1MVukMb+9FBr+87whLQQZ/O4aS8b
jV0g69SqxHAEdJnjfOCVdCwSHY2NIGl/j4OFkYHWGVAzHPdJWJKmeESqcOYpVj4mT+EhZYCAlfUh
B6qwktONuGmOvpIKBJuv71hdlzh6CKhwhXvEteGyS6bbwHpAiegOykYHF4IKwOkH+XgDUTk0OaYL
CMMlcV8sKsxU5jaKm6NTuLggZpaFZjMa7CZiQRdiQu4jnZEnwPakPPchVqAYEpUoBfowWW/6Mufs
kixFZ3SwH7zRKB9phvqAjFGmspoKxRULN0nDLp4RasJuL+vTz5HWg3gsqlYcp9gGQd32gXk59Kl9
7QZ6i319A9EhmHEw1TtSNl/3/tJbW3nhtXDwKjwBAzSyDiE33oOr6+GGFsSnonMREUD077qAE3FZ
hxlfnKvfnriIBErCL4q6svkqpxx9GT+oQUtN7o+usNNHF4UfSLJIPLSmq+jrLeEnSpw9DtnlnVPU
6a6YarGxwqrd5FHibhxiFeQZYXwq06zfDXPZIfwgdeXFgZTTZEPbtZvIvCu8Hhionpn3cQBYr5RN
f9unlf+9HUKcvWQKJ9H2oDRU8wb/pr+StGpYJRq0njyLdCQiXIktVhMjwe4Mj0xlfpvHyOFwl8Bp
UcTTdZcMwzURNYbRUX02Oh+hJ6ycb5kkmEla0sLAlebj6NjlC9ce/6YQpnWpd/AbglkMqBiBy/M6
q/ipxU6JPD4MvXLAI7IecW4mMxouYiqij7UIeJUINHGCZSDS6iXG0jZQ8gmFsMOYG3xv6YfJk4FM
6q5MdZzoh067GrMOBwUvx9WhHP29a3fTUwB2qbuIUKfazPyyl7719TOpjiE+RiOhS2yDHYPEHLTQ
+z0xxaNw8FkMjxJXqyLr79Fi3FiN8tJU9Je8+2q7PzIDg7Qa9aGzuI+V81l4DtvBEhbdx+UFM+vs
eZwj330olWWCDLDSiYwU6coKw1qqNf7et9Lm6nQcWIlHmI4I06PZS2VgGQdM0WJ4EeJU2rROcFuK
aMLHTVrbyja6M8F+5f2A+QC6pbHsSOb4/fSitcz9A0O1Y4C9MZI909jcJYVNE+cqiP7OezkUJLio
U1WlEfh+sMEYg7RJAbSlts2qM0Nse7zwLhfT9j+fQE8N4gGrEugrLQZyQsdMplqimlBvx7F/0DLp
oSRv/zo9zsplllyRY4PP5eneh0p7Hk6Oz8EcH4UDNxI3kwD57HpEwBPhEyP9gssDZNFAP4z9M3hO
+Bn+mcj9uhgWxzWP4FBJYgmA2lpMqtGKmvSAR5gaAxVGgdoxzPEZXij6RTUVoMtYhIj5jKjrDHHl
b3zHyjduUTefB8uvNr7XzNsqzvsjZpjlTY2cE9r7gXWXUNBFtorbIzq5wabNS/fSClED59aDCbsw
hvscHvk9dWcynxaEgRbpEpyuU52pGaxkJJbHoWRQpXC5hSw+pxigoEQz3ahRd9HysgpY3njkbnQN
vZdeq88cwyt5MsNZNDU8Qyhg4vvVQ9kR2wVdo9ob4/ejl2l+G9XZufrf2iYn5QCkQ0VZWMs6iJ82
cDYTER1FMX2aMQPLkukpMqzr00v03DAqvr65SmkyoWs4lvFR4reIknsXlk+e0cdIRebl99NjrUwc
BXqqp6YwyGGWcUujSxRWdhUep35uL3QvubM0O92cHkTN/mK920RFC8QkIYSS/PsX8mrpps5IV8bJ
ivgxwQT7soajRfHPG7ao6Y4bR+Dp41fjsG2aoDwz/Mp8MjyleXISteUWi6MbKrfK5RQe465ACDBE
pz61b/UsmM5kpSuR+e1AzuKGoaVhiaUtna4+Fvdpmt6FM9aaXnAXutgPGjJuzwy49vXevJmzuLhF
bWXovQLa1G11CIv+kX12tpuz9vXAu5DxO8RlWirvv560kxwSrR4eCZTHurtqwKSrv4FRmH7oqX5r
SmAwV84YbYcO9UFKKtp3DKWv+JvRfi7H70h3/OcLil1uG5ThabQvL6xWxKIxfTc4NlznCnPCNgMt
54txwizNg4Zht/s+pkWMpf2Z2L0S19QNi+RGGmpFLWZcpKnjz2PnPPohGqcpcCAU1TT3lxa69n1i
2+digVz7xG8HXAQDLhdysDgOjnblFKhexNElRhMhzE63v7JN3Dr7KUfuuxLBHfek8bqaMRu1ssq5
7pt+hqeMXI1bZJinCfS7R3Q2lXWwcHZC1Jm4TFJMEWFfyj16Wfk9PiwdGolDdKdpMMjgR+gQCI2y
3PWlBzMEQ4sLUaF1FgdJcWlGWrmVnT7ey36s9zIwpieRRzoYHtSrvN6dDrWmvKc5BWK0ZguKCpwX
5lekaSvsBdoBQcUUayRbx25FYJWyr2vEol2oYy62txKHkDtB6ntl2MhQaF0i7jrZmS+1mO5bo3tM
AD7vX8F1WFHczgMUphrOK9YQ2EM5/dDwTGfhjGuFDFIiYonJ9Ve1Od/viDgpiiDzOnYESnvBUG27
xv/twl8SBjdgFh/KiC1KCCjShlhUWPmZPtxaQGMV8gBghrwPBYYMeR3daULJzVb8CMdebvWQ+est
M/3Pc00bmJAJqtmjObKszhbOYHqIwlD8tjD1ckp2+HgFjDyCj392V6/tLVsaFIZs/kL18v20lrlR
RfOY2g8x6LMLylzZZdvnX720+Nl5QHZOx5C1jUXNGfIEpQwbusb70QI/Nkqnz+RD6nb1No4NsXFq
3T0zgWvpJrhPG7wlx59J8XcxTE2vsBo9pOHS4WnWUU/pq+0cVt+wWUNOz3buIZ1dRZXcWYV1gXDv
Hhj3gzuJM/XZ9df993Oon79JKrgP5ezEOD62UnORB8GGza+Kp9Nzurow8VpwXJpgKNAuXhZYA5yw
nmCllfqN6JBISxocV83Pp4dZO5EwO7DJXHQQQfbiQPfsKR3QmI2OVeerdvcxbfH26G+GKtgYqfMH
TVbq/FZyZsWsDMuVwaJ9wG0Ie/jFto8yB+uvuUuPrUD01nSBMGdheaFZ0a7LtMcwFHfYQt/PSbE9
/b4fp5XrrABiQAsDQNmS4mE5gx8XtQUdcZg2vfFDMWU5gU8P8vHtGMQjnNAt4P687FAMRVDrfVaN
R1NWxUEazXgzIcT2M8WLceOFOuS/IJX+wXFiNHnDPj4T1FbGFxQfXG7shFZ9mcILqkAwd4bh2PSo
76n6SFiNyFpOsOH7PTdDDwNq7XYmLF6efvOV6eUqDRpe8SfEBzh8HVh91/VI12MjfZFkWHlOV6i7
nVk9H6MbAHQdqtArS4y/vd+AdKuxHu6j4WgG5m+Jqnnjpi2yw7V9ERV2cuadVkdjKkDl0bqlw/9+
tInaadLUwXCMnOKxY29ARcsu+9q+Cdtzd4iV+aPIA+bQe+WELcfKCicbpkT2xybUh4MA/UN+KE3U
5sZic/pTfcywHZpiqsiicId0Dd+/VtnTdDWDOTjiEfK1BDnqgan0abePxbhtQ//MmlwpZTnEMgvC
C1Syj0j2uZ1tTEAMX5Xy5ye7djZm/62SVvxQlNWwr2WcbprUQCwDaPh9pSx9Sk2n8NdI/8yrr9Cs
1LO4vDQcIZcb2/t3TwsrDtPwVVkn3Iq5MDBq82/Qk79EvvWqNpw7D4NULvbdZYrlnwE5pvXCh8pT
bi2Iz0GX/Btr2tXB3fAt+P8HMoEcQzqLQ+Q/UNZTumTo0mLcca6f8vHo4r3VAFT0gIAu465M0EWP
beE8ZLPzYgBB12PrDJRgZbsAPOcOTDWdls1ybmPE5dDSoR2b2jM0evNPZqXIesc7eyo+nV7CK9kj
r/NmrMVJnGllYEHSbY9o0/809OQ6caLsAhmo2xBpmAvKzXeV5uJ5Uv9l1BKiHLIbpx9hdUL/xVWF
7f+hQOvEiA1auWiOFgDoESXG9CyMaSWasy5IknWHCf1wVpr1nJWtRePSDxBiu/AwudmWWQNpC5TB
RSviSDlWZzsROPMFpYfuXBF65YsCN6a/xHqhEbckh3hBjNswopvHoiwDzDkRFBTRJy2rN1VYX9Ey
v/PoDE+Bi8iAvKkohSFfD3HZ0u57o/ukxUhmNl1yZhOvxC8oFTSsKYSA71omSFIzO89NfYnQb1Ts
a7Dvl75mQzl3wmrreuhJ+fmcnKnFraw42pFkZHwNTnh3CS42g8b2UTRQxWncaToszy+62egvS1ez
vtKc0a4cN+93bZa2t+5sRZuy5nHKHtWu0wvv40mh2ssU6YildCmXFyeDW1k2tqCkok6/92rtpg6K
q9GMznz81WFc5hdKrDqZFomaY3BpTTOGQZgvC+IX+q1TXX05/S4rjVBe5s0o4n081iYfaxGBweXY
dPehyL5pkfaFOt1GTMl27szrErlCe3C/SNQhTo/9cQMzNBgwkI+u2mBq971J5gfpT7JpGv+hsiEH
VrZLDBnOFZc+7iA1iAP+gKay/FCRN1mcnVvgfJFChbrQDVyslVZIYqSf+640zyyNtdFoYVMrhptG
J2XxzawqnTRNDIxWhbeiam5dichVXe5qcY4Ct7Y8PEUIpsmvaFyLg9TpXDC06EOh5ocK15R2207o
P/XSuT7zlcTadwImCy6YRhRwx2UWZqWTEfkd6YNyeTcTdP7ol2e4wHv4TheJcSFHri2TfgiC6a8o
LNObRsfmI9Pa31nc/CjjdryQXf41Lv1nCZDRa+x+3w/DlySw72ouV9GA8H5qoJTj1I9p5+0ay3rV
FZLCuwxn5x4xixeDBUnCcFk3JSrGWKYhVgTnMdEpUDTxp6ZXZmAh4sbmUxj3+BeF9jXe9LtmDJG0
0H/1RkMnl38Y/eHh/5J2ZruRI8uW/SICnIdXkjFHKEKzUi9EKpXJeaZz+vpeLKC7K0OChLoXBzj1
UJXJoNMHc7Nte/Vd/KSF5nMY4Fhmm4BMBwFhfDJ+Wyb2NWV97hXjpZFw1XPU57kvESNL28xu79Br
bqA+raSBaqewsSciTKLsUh1l7NFxL85t2O7YI6nDzmizR5ofcWx0OCjSu16ZcTmXjsR5W0kJb5K5
v1tMnpwwfmtyWltwOIJsWzzNNBlMCwBgTCjrpIXuZxUuJ4GDdZz6uDweJtG60rX7tgMjbUBejWAv
Ygp5xDnhBOVJI6NXVdS7M2inoTp4yHMOg2VsMiNdJY71ikn7JcJtZopNX6/p7Zmb12K2dnmjbGng
PWtNBBIUcVCYHRhOrCeTRsE0aFwNMHSACpmuLBl/bCPfd2XzU0jGKqPrwkbsW/bGPdTf2NciccLV
b2+DUm4m7l51UntSQOO8qla7Tp01VwW6bqX13fJuatjtnARIg1OuuwWkUHYrOPQRXVa4jDQ6/pcF
aEC3oPaOE2uylSUAEr1Id6YUPoOwvc078YZSU3EntQcYVVdT4lb6JK1o6y38WVlsQZq6dzWQMKuh
KewNAEBY2Q0napDhpg/vYrkQs5kTu2MV0kovVZy1q8o0MKMKpOBHPixpPdQjrlFO6kUPevl3Ns0S
EPJc03A6rmM/CSSH+vc8t9iXSvGumFoIQf2k925rpwIERBvLR9WyI6pbQ4VVHX9nHWfgyDHwuhn5
FHPs2DfxFERgVwwMsVJjURWgesKRK1ePYdzjvz7VWXsqCQbv8PbPV1ImjSA3NflBMxJtjWb3paDM
qerzoY2GJzO1dovtVD/Jm2AKNmE0PxlmBWQlO3dKcRrUCPvjaKNW+C41ymGMrXXCqRM3wzmI6YFN
xn21EI8DJ3xRR8nLwGgskyFqzUtTq0dLa3/X4XiKOvsca93jmFvnmKMFt+TTQiZKp3pftsmv5dt2
QvFDArdebZ+Kov8ZlemlztRN7YAma635PWWnnmzYsTkkNC+plz0k1Eu3ruMKDjvUCdvpN4qdnpPJ
PNgDNq6drt7GWX4ROskhayT41RtuwKaJ2ZsT/QxHjL5l5zcFWhjqcrirjJ5kRAdRynaOc6XsbUXC
AEB5LeT5aQoEiwoTRQMubhyrB0wY8AiCP1HolyGSfQBGD5GmbDrUc8aknSc9fexK5cYREAcXKxi5
tQr8QKcfSj1nbhNWJ6FGT2Zm3wyhTLOtnB91Sz3Zhv3HdrD7N9It1VyIvJ26163kJYjmI3SzX1M3
pa6J8kBxjEtQhRlLceHcmvtM6i4qRkuBCX/UihcTk+iIi0PmLj8wrLETEgslVNsOmbwFifQ6JMZ6
LsuVlmOVKFl4iHeTbD6QBkZypKyHun/DIElet7np0awAZth8NbC5saIcfnE9PEZT4qeTvVsmxMIK
G6rmV8okwT/yIVKUWzkVwI+UXQKvoknNP6013GSB8xSq4Y1gLHLsYMMiv6vyETtvkMAeKPUc0Ce4
t8w+jahcgggQkRnMOyvoD3ms/vNnRDXsIs180LJsC+LnjqIiNYTWOgeatcP9tvOaHuUM4EyvjzD6
1MHXrJh4K03P1nMvHTJ9PutStAkrND65QAU+ebIZ4GSehWxU4bNN0LMMWzNYWL9O844evczVWCCd
Er30En57ZsIy7ws6s6Hz4qimQzDsDPzxuPN6uDcNsDxIUGg4+hgaGuCvT+KPYTc3LorQS5cO3W/X
caeNrx6WA/N8Rruz+OIXUDBlNpbZ6ag4atx+dLurN18/9JMwQyPY5gJCBoEOlasgrevK2NaTxj6j
Hz9oafFqSWKFdvSbxO6nj0HJYJoWyXP9OhZUIpIiRWtbZ5IQtYYCzEXv9fWbfBKbaZQA/u8jnKu6
Jlg96ilkms6YPHilVB0jU97phb2Vk++Eff906P1dK2a0uIIzcv/INK5CpjJtgqQvBbOTdfZeZzny
BCmBqlXpptePBYVHvY23EDkBOMpFT292Ou6M1Eh/pCXtrkpX4LQvGqIAkIVAwkU4v6taUN5nQZu+
5+TDDlNiFlvZJHUU0eV+AqsEHApawKGKS8cf6z7ewvBNL2HQGl6jpKi5zElsKpyNv7mpfBIg0slB
ALE4qixpgb8DeU0C9BvEBjJwEAw9q9lJv0lhfTb1DfxvsE9hYI3r4jd2wvOIue8/06NziT1Jz7C5
ftua9tmbLE0iiNvJzBPB//0mphOPstYF4cXShvmmt0bjUFbQVD3Qh+uKqsCqCAJMWGM9vaMwrBuD
uTOc0lkcV4O9M2vslHZRPH49cz95ex0DILqh0WyTxbuaTbmSKTF3wfBS2eYltmFYw7j1Sh2HeDGv
xlh9+vp5nyxGhIHKkqrii34YBWo7CjwlTTqjCtW2BP/hJqoo1PaUWb/Z0z5pxqO9/P8/61ptUOo5
C0NOwgsGk915CuNub1D5WMuNXr1SZGsof+MA5ESO2AwgSzeWKuGjPknjm23iv2XapVg3qdLiKY0d
5/9qIK6VCVZs1XCEGPiFRsGZgee1mn9Tsfh0sNHjUGciv/PB8khJ5AodgCWdLQtOZ2Nmry04bQcX
56/fRVnm7tWeRPEOLzEEBzTlXa9Sw0IFF0k5/axtNGGwm3malTznTfAOjRLut2pU+LXjdZv2ve6l
yVzBItRhrJVR4lems5B9B8PXWrNz6UwrvLhXrQOSnHpdNvI3I//ZlFcWYxdNtvC8uVbsTSEerXUV
IXOvo5dKlg9K0h2TSoe2oW3UYvjmbPhk3VPU/H+Pu+6G0CpnaMCURZcsNrBl6o3Qm2Pxrep8uf5/
+AS46OhcN7BKul7IzZijo+l4q2RSWhysGWYuvXEYby0sHlyZwKxRhIDgNJE9VSmzqsPPr6fBZ2+K
1xulInozPzqiJKM9a3VJsnsJY5cC+PeJq88ydYQpS4c+2xb2PFdZkLwOh1Y1QussyyGw99oe/Bi/
3NtZxMIPSrhOQuuGUyLwQMmy9FGbTG40I7qpr9/1k0kE88ChEk+8RJH1at8crFHu5sCUzuQr16Wq
7M2eG2fayL5ZSLdAbrvvdrNPRpd8La2aFJJYEdc1zrrhcjY3k3IecxKTiK11rr3cl9JXWYueyam+
Q7bbWrO1NhLZk6t0x530KIvAX4Lyr9/+09+iG3ip6ZQFsRj6+yxTUlH0UZFFF51qA1aG5oDVtLX5
+iEfdy/cExEwLfVAQoDruC0ewkyv5gZpxaDfJ2W46SPllqTiN+f/J49RZXJdS9WIn+tcvUuIVQW3
bROPmVSRbxZE4w7Xen0fzKb9++s30peM59+LlLwdia5/Zq9qXY/bINIgwBzSOI+dlvtZrrU0nHWB
i7PnfNIk3CViJOnc11WwQnJaOT97uR0PeH1ik2uCiulbqlqOouHgKxzldSmHQd2Rh2CryOQ3U4IM
EpHd70SHlzo3Y7Kq0Un6c10jQwqm+aZ1sAodCzvbqBOEFjuN821MQ4EHTVE5ikwmm2R3ySluEolC
VTuvzdiaVmFozn/SMkuQo8fJjaZW8YNSOTG+qUm9+3qUPi6tpV8EDeni+bbYR/49uQqh6JYj5co5
CmoHCNNQnKZJQI1dmEjxRtRD+V81nku7PhONuYxj5Qe7n1xiv6nrAT5KpQEsK4JhPY7l5evX+nBG
Lg9Z1BFIaWwkSVevlVhlnAxyRQN0GCWuBHbXPDkYY7Vx9YpgCIbVfz//eSQzgLiZVP/Sg/P3SM4W
0tulWY2GLkd1jckZuXNqkKmGl6/f7cMno1yD2JAeK/SPGrqWvx/UNXlWhNjQY3uY+pVk+2WnICbV
N1GX/BgA6X5zpn4MOKiqIp7mNr4U0LBg+fuBVVJG2AwYOJsF0W4gV5CO6zy578m/tSmJAfLG6o9F
qaA0b4a2RrYP4/nBmiwvNbdou3HpBg4/fVMk/Rhx0m7JKHAysCty1bwa8DFgaPuho6bmlD8sUS/O
9JGyC7UMoJ/TI+MLMRTkrpQcSztVfs8jTEvslC3rWCvg8mKR6jvc55p1mwj1G02ozZj8tfnw4/AQ
Y6NTMcMlUvt7zEKIEgypbF6qXn9MrLt00T1G0rmA0s7wJdF3SYUPp8TyhXBCX5L79J9fP7BpJ1Jk
oYGiil5ev61q4ORlUH6zf3/6FBOrHgWfBvTZV+vKGXCX66QsuSz0Hgmoi2+lWbL6eoJ/uOAvr/Kv
hyw/4l/1pE7FsBySWnBpBjAmYGfmgIs+zkCg9/4HT7JkYmjOVeuDCqYzsZks6Fa55LL0YEinKrMe
OuOgV99crD9uR+h4KI0RrqPU/dB/gG4T+2tLmy41uNU5D+7LXnhlXN4qpKo7x2Y4o3t6T7+5/332
tZDboGJamiO5dl4NZNCLJOmwJCzBuDfRs/Wdy9d3D7j6UkLEapBJPCDMwGnb9HAcKqNuvskpfdzw
GL3F4ZmhQw12rcUqlHJIx5yprarTGust38JPtggERMDvhWefTT6DbXyRX4Gbud7sukZuAsMa58vU
kJ9N88XhH7P0zIsbxf969n02emiHqPqh52E7uNrIhW7qVQVxmUYE2+0C8RZNw3duZR/3IUXGEA29
EK6j+ofLYk8LYpKlwbhQO7Zk0ddzKLC7WjzZ6bmbzm353bb82VuhRbZsdA5sQ9d9oHQz5WoJYeNi
a/WfrOiABzll7jeZox5EmsHM09XunAxh7g3AndxAmQK/R7m/hdVbbroqtg9zlM7fbMifLUFSTuiD
iAvQS16dFpE+9lrbxNNF5Mqr7FCSMzRf0Ul05dGMui/sMlchxbZp5OTt6+/82TfgmeoSWKMBuZYt
55I+TERejIhMV1yX9utGD1YEeRdZpvwkYxY/RcU34e9ywPx9ANF3RPmargAdedb1nUkXQAkKZ5gu
Sj88R1FyEjNInqSSv1NdfVQesF3/+0nL6/9ruzZnu0nom5wuhj0DHYB7fjsi5t12JCIgSanyZoYl
7ycjZVYwe2qFAdPXA/zpuzLfSLyY9JxfV+vbXp6ovk3TZYQ8YOT6aTInUFztd3bzn3xIzmzOdS7+
GD1cp5Ecq6562PbzBTfzwu0147ECIjTLwY+ptXV3tmp6dOn7/s9vp3BELTfwRYl+XS7I51wZdAlb
qZg+gyOKtPo2tJxoP3XWd7YZnywSVJpLyM98RRazDPS/PiVlul7pg2q6ONNoUoWwLsLQ7zUj/qWn
mmfY5a1kJrdR366+fsVP9oy/nrtsyv96biNHiAIaMV3mon9vWlhEy2T9+hmfbOz0NpqL3wOXelbi
388QpilKijrAFCprXskwu3xzMYSTFAB2VSjm9dfP++SdtCVpQdqCkfzQFqEjVzagypiXyaocgK3N
nVxEv79+xmdr76+HLHfgfw1cXkD6CtAs3Ea2dqj74FbguRQbAz3qOcCV8H1xf6dl9jA0wTeZvU/e
D9WUQxGL+rZBuPv3oyvRVK0aKDPig9DL+psSONvXb/fJsv73E/55+X+93GDUaoLsaKZzO3KDNHaV
XluL76KLT99jSUiwMTMrrksFesKlOhq05IJ2VbiJqpQLEfXrN/nkGXhV4TKGe4rFUXy1rhxS+7TT
DyMV7VQ5lYFIL5Dtyv8+w5G+EkwutvsfOwuTrgIWVlTpYvsvc0OLMRik3bVKqpuhMW+/fqWPYmT0
WItEFVNZBPIo9a++vyNNqVYY1hnr50NuPOgQnMwWuKImzrpOa1WPhGkolZNZh14SGg9hoflf/4ZP
JggusjqYA9LgH/XXQAnLJrLRCw0NxfRoDl7kQRwbIf77cwgYbAw12ED4jlevKnfpxAVCs85DBrC0
FYBpWqW3XS6lw38/ytC44dy4tJ6rpM3/HlUNpEFq25Vx1mdhv6tSOtx1Taz5dvytA84no0e3Fqba
9G4tuZ+rDVFRRYiL7ThcRKxD5W6bTRDKr7YYvotzP9ml2HUXcz+F4SPvc/Uk7kVxHdhMTM5vGVtE
60iN6FRH+8zye5AUujHeq4Pkpa34jhHxceXxaDR8iyvwIvG8+nRThaq1Gh3nMmXOtknilVI+fj0J
P56ZPAGjY5vEiK3SBvT3F7P7oJyQEjqXioxiAC9+Bt+qhWSEQQ5rl0JbB4X0zc748Szjmf8E1wwp
Wburt8rjjiptVwRcUohDile6cCSAZxKGrl+/3CcPwusJkb+OEBKB8DK8/9qCY2FK5mBG1cWURx0w
4WA82vogr4NpULdFIoxvBvNjyYEuQqSJNk0O/+wuV8HkbMSz3BhjeFsudp2tvuvDdtuXioajIE4w
1XSbx/EuBURZEkbqM+v+6zdehu7vuHn5AZiKIkUns3QdApWS1NZwBLKLEpkRrN9iOlSTSCC3WygO
x6z2wh794dcPXQwCP85U/Jk4SdXFZ3P5399DjRgSJWjcWOeWThm/DHII03UxbWZweJsq1QO/ScLa
n2dJOw25CvtYT6pNNaG7ivhKfitp2S5HI+dWcq9vRtE8VcWgIb6TbvA7PtcC7+HQerZAwka2fizN
pneLDIWG1dq/B6vx1a4SENO6Pw2dw3tjbovVoKXwg6Im2nZB3+6aqbov6P1fSZFZu/PA/7Vkq1Fx
0nTGfdDLe6XDtLmvsQacHJfM8jYhJrubwuonhxHcUkxr3Iaki4dNUbbqqvlxbMKfy48Tg3EXKgEd
ep19grl5j5AKkLDS9l4k5q1Wxns9VH+UiXnq+knsAIbNiBBF7zZtabnw0B0uGKHhZgv/qE269Ehh
eVdK3VvWtFtwabLbRIvU1aRDj4NDdy07vO8C/a4GFcXR72BtYW7MXjyPZvSzrS2EHf26ypu7WGB7
iJ3t7VyI81AgJOycyYExnZ7jSexDiV8xqsmjkZqvAZXOtjXWRhv4SA12iH18lOZgRHsokNUZI6JN
Juc1vXPO4zQYlqd0BqrfYWjcUtbfRO6cKUp5mhTc6zNhj4jrhzFOXoQM5UHvyucK7aerw4VFc2Ie
6HdIXKRYK1UfZl8bO3sl18nPOEmt9wgQsF5154DUcKtpr5E87+Qw2lh9sU5hYa3HaUTrVIxeH1Ce
cOeulHEja9M7ehTEKkkVKKLNrpCVwOsqnJGmbHwkJjxE2IZ4Zj7idlTtRjG9WCFXLv5qL4nLJypr
P+mTeR/wuhoCbTPX+qFvovuqoJevAT3mZJsiSnuvdAbLM+tIcsU4NW46OPfwkbdFlHu5GlBEJWsq
WcdSQTDb67u6Co/4d3qJ03jZEK3LKj9jxv4AbGgN6XHXq884reFPqa2kstnB9PKFla8VyfJzNXrO
kvlmmNOVo1QHuYoPqZwfwiBCIOd4lZTtaqSZ2Ku7kLe9pHxjH/KxDFCaZLU8DEtPt+kKT+61lQbd
t44UvKR2pWGt5Cw8RPqS3rNXqTB3YVKsjEG6sdLKn2JtpRcaYVD1KzHKH/iSrZoy2kZRruMxhYQx
b6zEb9Q/c2ysnFHbdKnuz6OyAgF8xEjEHSzzTmkKnWw7ZJHZbA5KHqys3HwtdekRUyYPaAyVKbNo
IHQP8IkFpnWoU6MSq7Neau/qIX6Jwzx3KcsoXkA3CrBvjJf4qU40j1QrmvfIoRlDFz8mKXsxUyi2
evA0ZuV9w7QRI4z2VnOxL4tQ09aa7SOL9mo5HNwhCFwnSbwZ6mA99549CHillt9FVYSKdnrH6HtA
KDrXyp3diickBzywGd/iBHu/KaDLEa3wzoxCCWFi/bvNLK80jV1itfdDN++70PZQb/jYiHtonVcO
lEO9hjYu1bcdkO0ok88COfLEDgavxk9qLaA23O5l4kD8tNZosHo3aGL0koWX5t1WdSD8KIcySY5K
UC+OXLqHFd/G6Vui13rXyOl5Ig3k4ecdsi3MnpZmZ7Coa5tOgHGMnqHreoGlPk/K0hSeAs8WT3Ia
BVgZoPMtoW/5Dj5mxjh5Rkl9pE9OY/BrCNG/DocBSSb9eqsORmujd4c+xZiJF3S69wr0WKAjU3VQ
nSadJ9kOg9wwz+uVyv5XhNVKa+0XcxgZb+Uek9nUTYMkc63JOCbC3uIk5paKcQcVHUsEd4qGYzqy
/9i/mkTsrSxeVS3S+3EE+ayCBJzQ5VtKh/Y9P1ZRgHsBOCLxMrcDCxmhpPS0/DUGwE3HYQeszW1q
MxcYJWuIHzKl80YKXfL8DBp9eU09vl12BY2KqxnWLtZ3I99eYALRycm2CotHQ2grW2S+DAFVE09L
nSxTsnUfi31fTPDQjaOWyG9kITb9HCMzH2y3gqDpUpq6EOIhg5eBy6Jzdhxjb/LLTJC7ZrMtULQK
s/N1nl0wnl2d7RMl/zE2AkFwA4Gzf9M4lNRMvw9y470w4QtISEM7Mz8FdXyMsIOxreIQJ86m7nNw
L7O3rNaktjybtq2KVspclk8LuDQOK9cx+gMG3LcVxmEzMrPcmFHMVU9FeF8lIYFgFhykTsKYOB/W
4XCXqxXz/Vet19uAgxHM9Im+ZpvW26Rx5UXSEBiY6hpJqbnkKO4MB6uKrHuZ4gr2tBIeg9byJuRi
MMUNT5jWk5orBzH0kkvriKdjJEnF+iXtNOA/1Sa32p2c28+lZhNEFNiDqBuLhrK5blaig+hl9+dl
SUQwUfWF6JoxgcchP/dlfEcJd6PTNaDF2q2mSqDI29Tn1B0ppMP0jfNmPUY3svJzYp0s07JpkYTU
QLw5s1Ve3ohvw/I5KdO9GcBWjfvd3KkbrUcmM0+HBAea3lFe+sRZh2OyBCLTpVHopgAfpOrpLYfa
YzbU61S0K4Apb7kkb9LGciNl9OuJTqYsI1NbrSYaGvB0mePI1ZB/xkGzKU0JyaW871MNCnvuGbBk
l0kbM5+XzWRgx+9rRNe0JLt623X434GQzesLnKibXBc+DVu0rEa1m1jFRkjSXVIGQIBuIYOvCgdM
comekJm+/PpRT49OIQ5axYGe2BtTo5VOQAunmWb81SrV2emkk61m+NB0ECpnP4qig0R+dOCbLb8Z
7PpKL6ezk/c/xAS6lUpXGFdryVa2E1OIFoENMpyd5IhzMspvTR90K6DKnBvhpqh1wpgm9ayiB4Qd
R7uawVe7n4UcHGxisnWGepz+j+fALMeDJeLY1+1+P1f1CTbfWjIqEPUsIoVfkk+5Cyj61MI+k9QI
zHeg+NC8/UCOvbl1LBcRsbKpRmQNbTHvJxuqi4JgvxzV1wqhyq7rbZwWObOMAddmjfNIKtadVrXb
KBv3QTyMx6zXqqNWYjeRcHnBKGVYqfTBdPgAm7xHKW6Xf9ATcGtJmQcA9ibIJU/mxJOl31OYA6/U
CDXYmWYaOOMIxtaIMFbvox+1Ua0d7inL+STN3X1aUxQ3xcto5HdTbD9psJRnPTjhOewNjLImynXh
tOc66C+WTEFTNdg8Zzfjz5lyuAqszI+s/rgEV4NcrvXCJOipZFXyU7M6a4p4UDgVcjV9jHD4G62s
UtyGH5E4rGgDXLKbSNN7K3DKDoOfGfF6qqbP0JItNx9pg2K4vM5Uk4c4Cve6xk8f7InZqZJccLDK
PBOHbkdTRIpr0ZuluWUzP8iBclS76JczaGcrk8FiC8RQakUXDadvEP+E2PY+yvKzlMeMC7tx20gx
pOuWqs8YbwaIF+SQYi/IhX5LHecmbuMbru6HDHC7msVHJBqewnwW9F1OgYZxMu4VXcRORmL/Ring
SVsFbGJO1Tp5xCsPwg+kSd3GISGONiNwcKuUz/1A0TtSCar6CUfUxmqp5nYbNVY6PD/MpPJUSuLL
XoXeHtGYkwYPnH6u7DT5olv8GefyUx2au6YUR9kZ7vVAW3ViXLdju7ITS1p3mWGuM7U+YkIDZrbw
HfwLmBk5MN/YSjib/0hy7UVsHCW+EROm+51T7GK9Z0JNviZeHI6tqFZcoUB1NG4DdbHG4mICU9bL
O+3YKM9m1UGq132BxRCbgNEqfllkW8mOTk4j7fJJ21tz/bSc7rVishvVu1T+BRbpNdLCA9e9Z1TP
D1HQryUJGriUE47MrIGATikJEYOLjAmLPfyhZucdO4q9LYMqDkK3jUC54qWvmuKnHZLYsiQv7PI1
kMuNxfpokZuhOV3HY7SfZQDZyWkZvjw16OQaCYyEn3fhbvmKy0RTc63HwM9YlVinh3X3q09ws4Cl
tpwzSYSQDkc8o69v5gSPTqncDHmwHungl+dxU5iJF8IpkCOs89JiU4LWwAiUjhuL7o+YBZup9xax
MwlpXJNB1KdsTIHd+naL1x+HxDKiy9++PM1Qisc6VPeWURteDYQ+E7fLWGrKM3UAr3LeNYUbDoKd
qnN2yxHTQmjBtNRPbWMt8c0E+1/tvKd1708ObAOHWNOsDhN6JbeKutRT+ukUyTTImIxWMMvruB4Z
zkTcD3CkO+c1TcPHiWOiaY3bqMHilO3mgaHn3Qt9ZzqDL+vaFlrPTSgHdzlHnFGYod8HWuGSMX4b
a5Os3LSle+DRjOlfw49kdJPU4AvkAOPt4IYDcPH/XcazxQEqtaebdI5DbwyDfT1zERZ2f0hknWNQ
3E3YK3bB7Ndq42OxtXKIdAgVV2mpI+4dtiq87AjdeF6067w3Pfqn9ss/rZZLMhtXl2q0HoVbK+k2
hTavNT15jqOl2wDoDqO5zGpUd+t4ss9zrN8tJ2eoRzdAeb3BuM1CY7ecI6hHuCCTvbWazaRVb0Xc
r+n3YcSIvmyszQZnEwzWXdMY2CuMvs2Mmzh97eQBcAY8oYLuy863kEQOyniJyvx5UDhOTERBvH8V
KOtSomczy+7UamaytueR8YlSplBYnEVkolZON0pp/GE9hmb6mETTXdQR45CP6BU4IEnJPfUpUNQV
Mf/aZskHxTOl3FvU9NS1lS32Nf5ynvTZnWxPO7KfR9nW/DYwd/wnviFpz4lU3BVjy16T8EcsVwTd
T11YPx259WrEbzNhTEG5IaTrvKmmNUfULhHDsQKdHtvqbdOdmKWKHd+kowoWvN7PkboOe/0txcYM
2M+2tzucL2iCNOcfgbQ4lQay8OjUwoN52odqy3WZT5IJcy0VwV4RI0i2mMRyuNPi9E6uyQAoz/AI
jjN9fkndXoo5x99dLXGOzrto3+U1ATy3z1aKbmp0qiG+Lcs4LoPUObQjVoaKvJKFMzkszDi6DJbY
kUn+kwWJ5cmxuo2cDp9ebONwCQi8KtCwXKb/aE4T2xvH6W7Z0GjEeR6NIEblRZieTJhr2NVGIZ3v
JUG15nTa6nbmV7nymCapucaBZb/cAUaGnGFyivwmNJNVLw3kndrdlKV+WTVbVovfVEG7Wv6SjOnl
0623n7BBbYz6qden18SR6CRHFtE6Wwc1Bvk6buJK8GjDi+XwJnSvs2hvN/FrNI6vTW0arP30Iubw
NmNXjttqrRYle5X+jk/+avnOLPypgoFNt+tgJY+LS3fOZ2Y79dicPaumqUzVoIFHrkmcOg/jVqFj
z+B9mI5AYddTUqzh7nhBJsjv5hujReWvzL6sNDvs5Lnvt6eEVV+nb5VScMt0sJIT62quoa0m+z6o
76ypfHOw22k0XKVnv5ra05SHq6qK9r2Y3hwIYZyMHNZtyNIMt8s3zLXB08wnJZFWPRvYYPxcFrTS
DnTfaenWsfrVbBdsgiNNrXFC8RadTJPSWCR2s1569pzuxn+SfNMqJZaPB/KLhIOu1rTHLrJXuhne
GiLaValN7/f0aBCqA2aAmdTTsOh4EnHvIJFUwdw31ZudPbCyrJT7A225y3VJKrjeOP1eHpX9clQx
APTt3sUzklhW+MC/UkouOiErsO9/sDnW+bwJ4mwt0KkNZrqClUbnXvQS0EFt6ePj8qJyLM7LS6X5
cDNguV3QP8gftbkhh5QshFK7lG38WBtvKfB6ctqhkU6XduHa/qGP1eTbgv4adjdplrw25oYiHH/o
uEJmCS9SX5RAbTxH2Lckk7dthcK79KzOWrem4vcmtqrauKJNxaPtFupmum7JhTVq+ZKq1DLilzDM
N9oUrdLQ3MfWJppqT0jBvutGHADHbad3FyQLGZa49h9jigcvaIN93HP/0sOHuU2fqFHcY6d9U+rZ
86Tlr44If+qhMbnmVP/BUXxXZLFJL3P+R+lydJYJ8SVLRqnVtZZ3dOFL7KNZpxyjyrzvRX+2RHFQ
6vYOod5J5SVzfd6aUqCTJ9VPvZ68CqESnIu75fRcDijmyYtZODeGPbxphfyUO1LkJ3GSeaRyL6yR
G30efk6FtQPe/tRm2kbM449kyrfToN00/E1DaB9qjOW8KYkMl7l6DDX1jsTVNpqrbTyKkzRMr+Wc
+8sGVdM/XHTW05xM70pE52OWklpU4+qkYUBTTuOFmACcrMWVsp/JAlbnOS93ulGfQy1lLDTArAyq
R75o1yqQUugNXZZob0o3BdfdtI7vzKpS3RTjFNewFjt4/la956DSZQIRrSbEtXE/4SRJdjlwm6Tp
t42kMQ9xJE9RZHtOmR0nOssl5k/Nv1GshutD1dyOfdxecsIHbGWIcRSiyLYp8cCca7p32WRIXe3N
zHrqjOn/kHReW27jQBD9Ip7DHF4VqKyZkSa/8EywmUGCmfz6vfA+eb22RxQINLqrq6u21dh9mlr9
mKId2KbzhrP3my3Wh9lhuDfmpz7IHovJuCyu/vR/iqR91TWp9pCQ5ZXtYemRhZgYPFr1Wo1MQr9z
yvmgNVQPoxSbRIoXLJEenGC4jkZ3D+L+QzjRnmG2myyjS9EVPz07Fr3jkBpvlyQFU24yfu1s7Wxy
O1Y67u+JkxarrDJJ84f4Usr26tvJJzj9pnL1fZmOF1efkRIo+5UJ9tT6qQFnwvztg2Faabn51c/d
Gxv5HfaIu0oSftqQjX+KgTODAjqTMFH77TReBJzj3VTyWMp+D43svowgZoudPJVLcU0NSSnT2ns/
inYqRmdG8xf3tmdBwJXksFIj2xG6Hrpx8NalODhGND2s7iYXLB+KDrbTfHHrcm81kkyhskDkzY/A
EVetDhzSd/2yzNOxXexjjCkCgKIG+cOH7K9nzK5bqPRzPzLIr7sldwXc5SYRuyaPkGCSG6+N705m
vztTdTa4KdCWWessMDOuKVoEfrIdjYxYUfw18oKZHy6RZHStTRe5Oz1nbn6yHpKAiq3XgD8qAw/E
Zl15w5PipXC/RM9FQJu378wDytFHWzbHIm3ujEy0ayvWn/U4ep4L+TKAUq08fKzWWu6ePOg5qeeH
iAz9mnmMtKMMe9dOiLTRswRogsR/aebgbspp4KOTe5bhACLNfGMbQxgj++8XQ0z1v4QZRegKAah7
lfSnmsnqwqZwG63tVBUhwWbXtnxRrYVWrQE22VvK5j2jVgFCUe2lz/ObejGtQgGm5l4w5LWaKSRj
3+Ou7s3dPLeI55EWO+0LujEnuyyTMFgK8KXOoTODpJ6ZeftlCnZLSWpWS3FspOauem82Vo4s3hhv
9hgZbVA6nMwDpwyQUeSfKv/RjO65shjur0idvYL6wxz9P24b29StS4i+P2vb2vFW6wu+pZznbSAS
sQ7sQl8hvvkmubXMkunbwoHVsugrqvFdRkUbGd7aY/pphFNhp/PNEcXL2FcPEyaDvttv42HYezpX
Xuc/wpd5t3PvA0mBaxU0EFarE5D3ZZopZyzhvtSGvUnd/iWo68fK7qgEaBA1+lhTpnhiM/ZGqPIM
Jhjuug5WuzgAMPgS9OwHBC94AVnqExr8C63K+4D6WNeLC3UHKUvLJLvXpheZlZd+tg5ta6Gzx0Kb
qNWuTIMEPyXgmygmrGpuLTBKBBCs4BiVFnnF1nOEtdIIkEMFsc2TH6Izdnh0OLhS1Cu7jw+5m+wy
jdphaWe5YbYFSLuK1lE+7gcdX8ukDoKVWJzvyM+C1VK3Pi1FwNOUDF69JBnUW5/YBAJ/zmJ33Tbc
rlGxl56VrbXU4+zlw8dgD+M6NgWzNcanm/fHxS8PCainr4OhpN2T2QJVIfYxTBqRIzhPpvLiVstX
yxA6XVj2/vsUi8+szvYcoLMIqoehbT/7DlXfsriLrHslFEIsR3obbNlfZxpvi/nYp0bVCVPxkAzm
sdHnvVHWv2pH0ozbl0H8QYENfOB+QUu/ICf2DG3uZBTxRzzor1rTbltUWOgZv9QjHSNO9LlzdWQp
sidE8K74fnXrzF6Otl9eXa1ruMgLKsG2eW6JZ2mpXfpGPHotqVLVx9uFOmDMqnPbT+PGcE1MCCLs
Ws3q0M3W39nU9hqEayRAuIjEH99stlZMlZa14HBgvw4diCkJ/Vz+1WTUonQO2C/yco/q/UYW+S7N
SwSXh5PEEmjRzL1uylulB1+VyJK9bzsvbVSMNJHs7STMO1f8KVZ3qqyXb9M19tG/N5b13ySgwM09
rUbImMglk/FIR4SWRz96iuhLxC+F9P5MZo5UcnCI7fEwipHboRS/eVtiOILF+BqrjlU39U9ROj94
TvVHJY6dR51WjMap9kZwSp8O82DJdk2G+xPkyybzh8PgGU+iByXXOAUya49t2uPd7noPddsBSEVh
wk2SBv2jsYwYE6QnZ8YzSCu3rqady664MGF/Xcioac6Hal8aAB2lsPZGzw0XlxGAksYRKONiA9v6
poqj3kOceqp/2YOPdWZc5FT8rQf9lEmpb8lt6nW7EOrcRuHN4i2bk5NaCrPOj6XEjIk6J6RWQ4OH
ZH7x13Od0IMSG9Pss43WlkyDLd95g45K7Db3zqPXV2e4wolwKrVN1hWPOb+Pdf8kDKZdmGzXveGi
owMEK3/nZ+XJLFT3QrwsQ7I3cHNXtXLDiFosq9e+7X7KIXlmUG8/yealzeJTVkPn8wJzjVTd1xjX
TK9Z+knXgr91apzHempWxIFpM8fRg6MZ2kozq3s9kEE19d9SZqSe43en8zaxnEWrZdnMJjejBnxu
IjG3Eo6loD73nqTO3yZwf5Ku/KrLGsih1kJpx+ghtYGz8TtxKhf72dd0axV0ceh7NO/7DMu4DuuY
rP3Ng/q9y9oL1hlPS07nXHbezpvGu57quz4zXiLf/V7ackT0GnZTZZrvXpli9k4EzPX8ps7pQoNh
PWQOExj1sw1sjqzTRNtd/k6R6l/16Y96EJn7p9hcFKifrXsU5dcq+aLy/E1jE5KCcXchwyTVuMlm
c1g7YwcMO2M5574mEo4Ff/u3jPSVVdb3jg5XXbX3KJfvMSVpJ8en3gZBH8BIKq05VrI6zslwhDT+
xBn5rKOqPqtL104neBBeHZKxbIzaqDYtfkdr36p+x6H5Xib7CjXw5HfTOs5m/GWqetWMXDVZ/xPo
lP1F5AOERhXEgaTfJFhzxYRklTUnjj6inZWUG5k5bJA+Isfqo+9cK9CXmf8gnvTTxhni6IKEZ15w
g2yaY5mZB8dJb6KtngauGo3bpHKM57QrnzM/CoWZFAczGJ5T68cYUV3MsvhtiSxnazbZ60jzf6yT
J7c2nlt9Wb5yMVwMv6Hb3f6qZ88leaGiIjcMjDtpfrSz6thlzkNS1FsFg5PMgOA7A9kjuudwtnei
HuatHatkfygfXVd+Yv2JPoy5t/xyJ3TUOXSnWeOJOqziuDlk/ohpafmjnliv3JNm41Y15+dBM48q
7DZDfdG78W/qlEgL1UXx2gl+bhC9kZLz9DLkebZ+bf36QqdrWNK9R/ans8gp4oBmfKbT30zbq0HK
PGaJdShbhCfSbBvF/kpZggGWMmFa6De0n46pMZwqRNSyTuzKAeeobtaubjt8mmi7Ipr4mZvFzfMX
MAIDMN3vVhaXrkY6pBOaVypUoj+5icXsb8yJxhejzed5Qc8M+KHS063QEFACBW1p+Pi/0gkesUQB
9szvI+hDmi/rlFq/FdWaqwQQ1iJq04Meqq+4XgAjvexeFPpjXtDfWQLS/MgKVTRpLI6cHfwWsVtu
/JhELZX2hz8E/BvCG/nIdjEjOpzNrhG8/kQLCx3WDtWFNvfvPji1BaqyFr5rrWM/+REDi9diAqCN
5rlfOIbsLZE0j1rpP+RJfWL+EhmHLFv5cZltPMd6kJrc4vkQdh1sBWOkfMJWneJgnzaAuKn+UYyV
ymbJaqD6AKTknr8bCZsM5nD5/po9+mDGtkCRAC3rksdDZWCjapK+uKl1VntSQbA6bSyAInBLQIRy
l7rA3VCkJvmsgDMVxoHhfXoPhRfvcxTySJTYCf2LF3wYEdpqxrxL2nZXQHcw/S9acMOEBBG6U3xQ
NQ6rgK7nMlqbqu+QLcuuehJ8SPyrfbKyGZHKpXro0uaEBi1Tuv0u694s4keCujLslItCWBT4Vph7
DUalheCdwSVA+yWN0n1RwgrJIylXThcarrbBh/FQFEQ0mApBHZyb+oYw3VF9q9juX+OpBUBM1nE0
HqP6WkrtNM3WRW01TG3YBf2wHloaiO6FrY75HW7Vq9EEqNZkaFq4BBkKUtlMdKb4RJ/7NuqolN1a
cQVYjo09mZvSuPWNd0C+lTbEe8PN4RRM0OLjQTaQJ5ix0psrbXPfGMvVXIazkYIx5LdA5M/0I29x
NVSrybO3izhD3WYsVn1YUNurfnRZZIOmbL+G9bF0Ht1YOuy1R/MCUgjPMurNpqBrSq1jmZdONBt8
wUQvuDe1JzdLDou1kGVSK2TRvom7mpZema47iEClCcr/aKX2p7DkRifBFhaSGv1e4VVc3Z4Hb+xL
lkckezrKqJ5LgoiNy0yNsJUA4UgBvOr6wJ/Y0/wwJvIm0hdFE9D6YF16oZcYG7sLY5eanN+N5a5l
o7TjMyHsphbKS+0ZgXB9W6fOrvTFfmZLsHKmU+75FzobTj0XTyqcP4qtwkepjeVRoM+ldx+L7gr/
bp2BGPTtuPP1Yjc2ZnYQVr7x8AZQiaXa+t1YPHm1tZWLtyr0H2FyRvIL58jzpo0NINHRkGnFuGnk
d2x6iNX+W4Wq/Ysi2pD4K3U6cJ9WR2+mP6Bw+A6s33L7Pc/EI7NjSdlZKrfrHrGI+2Xobssf0W9/
4ZfEfjA1I4d1UFK+LGw9rgHLP/LVVJ85r9/UrszYuJwCPr0HK4wI6KZ4UMef/8Nk0v//UvukfZCz
nfQrLowqpw6yu1DO1dyzrmxCQnyIVttaFRlqAYzy35cREJoKtS5OFsoRsiC4ULwchaY9q/u9EjBw
RXTKoYuIrNwEwM98rLoXu+I2wEzhWargJ87sVRm5W8IGy6hgZHYWTUvOP6rVqZrSWu6qY6NIDV77
py6dVQuqwhlW8V391m3nU1keNCkOlvWXTTgj8qj5z1abhSN8s8GPd5TGIGdvyfKtUtuidZ/Avnke
ny8YT+98OquqVlKVe2kAn5TNyWra6Y/QvvCvX7sZ1rz8QUA60Sk1KLpQqkW0EGMiqJ9m7W0XDOXY
4by8XJOboDSubh2hT3ET9UHO41Oc/shA3/pu/XdoT2n3BiV0y4DsBb2GDV+fMyLhSqr/q06NmG4N
h5L+14EjzMXyOCqPPuIFCyQ9jLxhtNVa/MoA7RYXyZXtsTgssnjjL/AflYqnImRH7hXKnS0A7TJs
JYRQdiTfdtY+afvyG36+CpzWbK/VPcE3Z4J2ywTFlj3Ig3psVkF/zfFemFLZBGN64kS1c/wPY2/4
9f9Ny8lWz2dM7s7nWieCuVl+yqvku1h2af8iVNvdfrD7dy1YVhJ/G/Xrv6BMjW0PHypzdNzp0vOO
fXHn0XjTg/+Hq0G1nnVj15hGOLdyZSQJTfYv+iCbRkNcfbH3yYSWJ+sCkQRF0Hm9zK8FypoEjZlO
AT9CPXDpVW9BHe9VGB5AcZ22UbHHflXYfi7ilebSx2E98E0KDmk67/hNSUrCalrOkwAINtMe1uW8
9rxXDTKIgWulOsItMUi10Byi6dx7Ye6FUvRbaanjzHIN7rziFavtkYeIHIJ4hoivrtzggzNhpE95
/6L2oPpHKlBxKtXdqyMnWHZAaWPGr+jh9e+K2aUC0dhC/yRsyuxX/QMVDtQW1z4T0ifWTsV09T2J
AspltbjRA11pRbwXwY+VXTgr8fDCNUfA+P/98awumbhh4SvBUZ2XcWXyjaJW/weC1CTrs7Fxentd
RbxQ1ruo3yq/36m/5XOG6D/zKiCt8pPi0X4eIk5vz7Y0aeHDiuLxZBVtrQEgMLkmy7JWjW3WOuNn
ofadg3loMDy5pv8PXZEld6qK07IAUuCy0vNszQr4IOmxfHaK+OhOkDOKGx+oBTC/eQkmHEbeNgvt
9N1GLaep5A1J1rHAhhWjU2IRUlggoh6ngjMwZuhFlifkMLcl8NxMQJWGfZxj/ZCkOxxAVrb2amrI
+7CfuJALOlk5W4BTy/bIiFOdDurAZm5d68JxmmL5qWr+kU4fa9vND2r//X/SnKccclHWfxmk4ra2
y5Jvwmc/aWFeyq2ssSwQdI3hhSew7hDnqOAAaK98n4waLp/0I7L70LGvad5uVW9UrW42AwzwN/pj
PuYbViPizi+xeehM69JOFPD1h4r6ascipUEUvY1ReW1nHd3HdNt2/qGMv4I4jIlyLaWZOkk8+bwE
sHfYqbG/kcOC1F6/dbRX5f5BcjCV085pvhyLvlb95//V+P9bdnV3DUj9iAHq4/LxhLgLZx+qw1lL
8GZwgp2KOSrNU4VX7uYqO+JHUCs67Z9GpbwoCc97L7oCXSZICjvdL6v974BG1yxbXggO6meYmCnq
hPvcvUGeaOWH4zz10bkW9vrfR5SUjKRNKdt5yYYNdmwqAxKEnzgONurM5u5vZrpnVMRUfsD5DBRg
N7/W041cT9UVC3N3+NieYrVRK/9oSvBrzb93S7DlVfowNtRRU5uL/ZlzNar2vzrAbE5dz07Mmu40
90WrrzUr6y4h6dqlh84RdT4M/RRFB2XM5V0W8aSeujdRz2L1Ks6++lCuA7NThvEBiSBhA4PhDz9m
aZKTFZs7AnVBKLCxMGH7GX1OZ1j/l64Yiwt1O3o3zHds9rYOBDf1My1L3K1WImCtP1q8v7o8Yv95
KqGkGFVwKgA5hBbjV+1+08iCfTlNBMqB8XxNaK/IG9xz7dkbGyxr3YdmdF/YqLiIr4b0VadhawZJ
OIMksifVPcmACa9pWanroQNDtxUAQOXIDlOZhtSvKilSkYU0RMU2voSL2PXUSpRq0MbpNSYWmBhP
+lVRGW+0p26jeZlwVh7I23AsCC3xwHuPAI3a0vhha7TwhfSiVGez22fc6PYS0Xem2C77K+Hl37Po
ZByneIg/QByA0fM3ZnFChZzVntj2Eqq/Hs7mmzUgoQZajMnHvxPEGZbzWyos6Iv2vvXKowp9rZwI
3yrycDY405heszck+XES27tynOGPQtfzXr1u8dY1a6GOb+QEfwcvfTDpsVKbQM2szWmNL3UoMyCR
Gs0l0uDEHJ9UDuwBV8eWs9eVgd+tc+yrzGG+ymynLhOfzURaafTyrH5WN386/bsKAXrs7LIBhey7
ulAcLtMGfWke1uyo6Emj+Vcq81BXR9F/BXQia7EncH6b40VvxBVq26sAQ6Gs2QYyOvSK0mAkT7Nu
fbFG7D+eiDtLKtIg2WGHuy8XE++OB4ntdhfVz5CGVNbNp3KV8oaz4NbqoQdtxiLh+QeB93sVModx
elqq4+S/133ywD2fVm9Oj1AyP5yfWAD6p9I88bN0r9pFTnzhEZh9FyuDeR/Sn4m82sEq1iai11Ny
HsuBNpHtgR2rjwfpvSBSvlKF/Vz55xzrC55HZflEGGOaDypE8+P53b8Qwub4FxB5rQF22IywpMh3
q9DR9b/upDNx+d37DYWwoRPE2lUUE83nMwpaXFoauIWpMlwr7X7UimQqLZ/JTyK6nxMtIz6Hlh1I
aUxfr9uoPcaAwJ1GulowDRVtfuHCLqiqMld+sWnVu1PqqF+Ryy7tyEP/XwYVbqe22iexeJd45rLu
ig1DTCVSl1UVqi/C9od+T3Id2w+q+sq9boeefATIkKlIm3HzayYZIp2KugjzDlvFH65LVaewt3Wq
UcIcxQBpUZV/s9Fj1oOsGh2UdS3Ud+W1i+mT1t7jWNZ7vm8GsXnlz9UryZDIv3ljUQ0415TvKd+g
JW8s95ptvuBOsq6hKDJdt45qZ18xlcGXzfhL6rnYY5AIf9t6fin96uIIsTWgGE89Gzy4qq+KQfcm
bT8bN9hCIRQTtsUBwYkAswDT93p+nqnLWQ2sGRWWsK8pV4hEgCU/KiKzuP+SuYINB57970FtDEjM
MOCG522qz2xdfLx1MnvqV5UslZnOtetvVH6dghaqsEbPI6FNrFMjwZZNmXNSice/9devQmngirvd
P/Uu6I/pHmpz+ANDPAbZldt8GXsYhLKCedw/+mb2rZeQ94vyuACwODOk1Y5hmIQqr5aGMq07Bqgr
MpaxZk4cipU+2ysUquFzKr4AhAKZArPpwLhqyOqadR5XuGnH+9Zt6Dbo/d3UvOswMb5sCY1a0HnM
bAYklhr6eQ2xKYFeNeMNUHGKkW/tWUFSFEiITql/CyFfGkETXq98ejMOiBCJDONnLXGhhpiT2skW
cvEeVuHT7Nebbq7OVse5S7wMKTgxT5slLevDLJvDkid/UO3QtpDH7FOr0+hWRsJMOwTfyVg+LukE
a7BjfsdL/Ke0pidXwPeG4qkZTG+BnCaR/onTOeN4YN7bDvbJnaGUP8KvFJct8LY4ew2PJgDhGvYP
FjRp+wcX2HZV8cXudQHE7gDj4FAwr7KJxiBKZ9Eq9qP55NN1WqNZDXAEcQEJf5P0phywXp2cfb9E
T0vqYy05PkgGH2DHlB9Ou0xHpI6AnnA+EWm69Rbrr2AOOCxF/JHE1Uzbn5kvZyIb1lHpgnCmPZkR
4yLA3EdIdwYgMJoxszgGacQgVR99OnMJYdjup3WGlu7abXRna8/LZxUZlNZFs+5lDKlfZyxGm0XN
T3L57mM2n0cTc2RvetXlREGTJcfEwd4IeJ2Ruqr5qCKQ+slyjtiSMlEQy8dhlv2pjOKa8Re6e/tU
67zHPBFHvK2z3QRjH2bcwuiE4aZEwIzpKH3yqQgYuQe0T1ezWddrXYveSp8Zp7iO/7oFwcsaUZJU
7TBp09HLU4e+ajDu+ia/pqmG282SX/1Rf+343k4dPJo2Dgi1rPwHRNGfBMjIVbPFMxDyoZ+bwwh/
M3T68WiX1tWmLbLxHftgyOmqM6h2BU41tx1fZT26c2h3xBJgBW8DTvgoO1dl82N8ZyxwOS6zMZ8b
B0jPqDA0YIweqwCOJqOczAu0abOap8qiEO3gpM+xuw0Sbzz35iBOJmORGxofMSCLlCe9DeiUtSOO
Rp5hhGU8BOu0l19aWv8ov6FNbXovqT0AoeQEbiuofo2Fu3+FznWM3/kQ/ZkZANnoqZd3KwMRwa/c
Lqp3HrUOB2sgLR2bst0NjYhPc0kTiflHOwkFRP2dmfh0dz3XugZVph9S3schcj0r5KDaCuXO9hOO
snetI4oo4fy5NjYygqHXu2f8el206xfr0AXtXnYoU3rBXgfVrcriOgsSK6hAR92Ev0irJrT6vsN3
Vv9GJO9NQhx0cR7QMy4bZ8paNh0gMO2T/Ml04NX6duMAy/rhZM39BkIKk1PewDl2CBuZCM65RS86
o+3Q5TqpGxSNLSYn2bMJpTaURvlc5AM0ZCH2vs7AWBF/VrLFCCfP72XO/Rz1xPvcnK1dy6lrnPJj
qFtlM5BD0WzF2o4o/GtmbUt/fuwHD6QHAnYiofQuDimy0z/ORvboarazysA08yoCaKb0j5LhXCTu
35SJSpumgE1WPk/efXG1LVr1FwRZ4Z9CEoGW6QAEVv0VCCWjQS+FxYxhw9wgvC/4fIBHG/rzN5m6
r1ncPTrpsHFawpU5noFSSTXAKpn79stsm9dOmFU+xzTXL+5swLGep0s5TTAMIu5VmqcH9SQNDRFv
iK429Ho2yxoTuNfK1iG0ZtOTmrSNTfpmo7Nnsd5RzoAHRPTUp0pbe4H86hkFMFE/NqrywUwXjTke
HUZyHONO2j7mOZ6+gZ1v4wpQz0p9xteiGlUrxboXwaFZEgbUzROQ6wOTEFt/KR4z1/7rDIEaE8Ow
eBHFo4ls6KbKMxeyWYbwODrRmo4Ks1mZkPVxbPKMsKePVVMiAqbEzNU6H9Djr+ZYMdFcJm9p5t8b
mTDhCw6zJ/+95L4nN5bn7aKpCDH32Rqsny2a2+yXT5WRHtvMu2Olq/EXAnr4ZvWt6WUBMIEsNzJU
yP9bFLq0dAwjCrmsQgdP3Zg73IJSMEC3Mkf3qUyND3RTvI1XeNzpiROEnQXjg+mradsEebnyrfIv
MjhPpi53aTPojPm5gPKau461+iMVxsegu98FHq043yx/WhoM9dhiTbF8yFp76HLjzWpANX3R7SGV
QI/tKakq71qMHRAULM0AaKzoYoZ+zZ4ByDJEvhX+g/E95B1XUgSXoHTPmdttkdV4M7Np61rF26IJ
mnhafI+G+eTJIVYFPU0Bd6IekTSprc66ztF0prX6ysXxLT0sJPQ5Z7rJGX6gaYfRmLCbtJexyKCa
kUUMSGEyVysTUlYot+niPhvTeDYsZrDdqLsZCYaoi7xYdn6JMA9YDXWF5B8Yw9D6N0/4b4M2tasp
Zlc7RTvspyUoNpgBbA0n3eFT/pFN1kJTjjEgN9ebVT/Zn1bV7p20W8NoNFZ2mT/nNX30rhH6vp0U
fzALkm1PmdCn4suNjJJycdpYZfs4OKQRdmH3kNinfTFH92lOAQ+q1l2VGpKdtjkyskefvoUrqgXK
FSW+mX706JnzK5f1s8y9k+gobm1neXD0irq1yV7oYOGQjacRM0csQMmRJ80RUwnIEuCKjaiHYS3b
1gCDZoaz0LMbzsNHRyWIeYw+KmPsABWtezdFcMQr5wtue76up7ZdeTVlyJDoRz8pnnQCTJMUIXzY
y5QtZ+n7PxO+HFTl0z42tAO8mPbcjMmhq6d8a2jxS9+Nr3NllNsM0RooYCMbU7dXcsiO9GCRrtD2
EA1SGqXWxlMqf95UQw+RpPD5Vrk4FcwYrZgYPU+O9yRLAW9hGcf1Qha2Sgjj+kxZYvYhefuhgTyu
DfVHP+JG3VGo9Ax0N8NCg8tow8X1fuVIBmrozBgZXXorZX1OdQvgUmiXymIOXeqPvkFXpcvg2Xhz
tqwdU26czHtFmG41dPIg8SFDciBlepFMbuCTNGHcclpFdm/gR5vU6xJkhMHGCKYdUa6xbiYftGWw
lXftRdsZ9blVMngvzGPvAjEpfyQmE5jBYgK4vMFQOddu80rc2DM2soXZ+WgDH3s4qSRGdiwnU6z7
vKF0q44RegzoQ9Ca0OtNxWxRkrdX4QTfwpu+A1lDqOeQQjDDeth/aZIMoAQsoHB3de1B/BNMofgv
WmWul07ecDa04VPEoJPmVhgQrDRrj1z/rRiYEncyctYaOy3bOGkO4oDQsBnWvyUz8I6K54IZnFYl
pOqMeuzsuSD1c2f9zc/nX/xtbkk94utnPDpmvZMUqHHjvBoiOeT+cKuK8Rwt03Pr8/s8ONvBwPYe
x2oTLc0lnRq8y9Dvt4VHfzGdTsoEjo35U2K9JbLx2njmUSuGu4RfhATNRo4m6RcpcJjNSCzGkaAj
U4aJ7h+FSL/BK9a9x94d9JjWNpGFzB3BLiZwNUUagiQDzQ850h2M1A2ssgPNzx/1Qkzoi76Zmitm
nBknngpI4+MnHu8PjjWEnPhzYBYRRA6kEzWdTkK3dQwJTSM+0Y0lh6cnk1oepCL/wWJqklSahoVx
spIcDyN/l2TRdQDd1o36x+uniyABnwSeTWmufXSGdwyofZiRz7bLEB3bMTkZowdEFBzUHw69h6eT
l+xqQAsmzsLFiUMPMn0TZ1CFGG6oal6ddVSbzsi8R5nM4bwkl9I3Pw3GKXDVelaLhccKMDMnUCYu
nCkxHawRbyV72hY5sAbAg9lFB/joCXNWwTuS7E8LOEqG3hnjZys/R2HIAylejKNJmuFJ5wgo8AKU
T0QyYGwme72uiXfO8+SYtwzCLFM6DNjR+R0Uog8kWBTNi1WUodIl6twiVAPmgmg6QHQAi23yPsQm
i9Yg47Jqsh2wwSEFsS13a3avXm3vUpPbF7OJ1WIwbkgh2U0dPEC4dlC69wVQM/XIXt0s6EFuogge
kT6CzhA7+Iwizz89aR5MMnWPq99EPK5J3TsDDgO19vSbesERb9g2nIZlj1LuZmoSEtz8WOjtrYBp
FQyVmsYHSzDKKwITTNmBnjbjgfT5NPvuVvfZd7JlZlkYOyrcjfpcw1A1dHKaqM6YiBzwemMgw03X
Vm/tpCvjlVUxhxWke7NP7p2MI6bO6Kta0aHO1BB90TfYdI1iJbIBkk4QoooH/KTTQEBFYYgQJVbE
16Sk3vQx/bMZaplEHBq8kZk34zFfgin1s+irA+PpLyqCSA5Yb9HMZZXlHJ+9dmFYON9g9rZzAO6W
Ir3PIJQWBZTrWp/Owqrpo7gOTHVH+rBrKBINv14rGby2hnADJOthJmVTnRcCcgDbRJ2WcSDbMvtd
0EScXZ0mCT1c5L5XaPtx08bjua19pqUE6bUHRGLygS182ZxUdSUj56l258Pcda+IXTg2470qznXW
cnUJoeohvEb1QosDQjjnpUpe0w51nKx48Ul/fUiB6EqtJy8Fwmk+pOTK8TF2yzrHYsQEAQnAasAp
i9lKxoYndBN4a6VW4HCcWenKrxsaVuPMNcD7d9AAYcB0+J0aw4ezkl/ttG/URfhCO2irliXAbqZI
lgfqimNiC/eIzCOsGG4KjvKrRR0+1MVLrQD6GT4r1UnS6281nCJEs190j+Zvr5UPVLBvxcL6EJbH
ii/iOH/Qkl/pfXMqnEgnhmU77IxImIanJtZiCIgsA4ToTDaAMbDGNUanE/uFYecB2ZYqTHBY6lGJ
WJhB4O3oW+Z/1iokLIQsj7nzbGgu8j+ezmu7bW1p1k/EMYgM3IqkKFJZsiTbNxiSZSPnjKc/X3Gv
/9wsLSuAwMScHaqrq6vNDY3sqFbwmmiyKK8NFCnQcXDoAXJ5RY5xF7EDO9O6bRyXBJ4btuwggviE
bMAy3fWs5LYjqlrfoiB+HumRnPLqzqH+xGyYjmwwRG/FT5kg1+4imlb7b043LQum3x7ohYuvKHyw
qa0jYlZnStSjpVQH8gFoeD8TbLvOdYcauW8Nv2c/uU3puZVuhL8+uzBQevtv6C5nb8q/rJ4y5rK4
59nuP/p8PcPtq2C+uW8yk9Xc03xiwE2Z78yM+RuMLnLw+n7j3KaEQNuk2cuNzPWvajB+Mr/pyp0S
GpigaraDd7DYrHH8up3Ns0N25GNNIJ089WQxg4DA/tqO2nPP1LYB0rTdJq+TWzxlML/dAqINxAcM
LM9dMdKPnPpprunfrIZ7l4tN7keAdawHSlgEsHp1mgrXByhIzNRclnObhlfdhkBirM+CETsyLX0l
63n1zOQmyc2nPnGpNzxY/XdVmfukDq4ZdXCIoWevafZYJty4VZ0M85fCCDraFbfSxV2/zYxeRMpp
R0BNWeEzobnEcu/H5bGHS8o761gWbxoPejVVOlEAHvbD0P6UAaUtfx91v2U+9eMMLbEOrawJByVH
ng3PyTb6aS3tv6j/oDRA5LzLQNYM9Z0S4IFoU04yGSHqTvbtYNSERPNrnyefK7KOa+e/WnH6mhTF
jVY6Y25EC9za0KlMVwhEnvHAQ6SEVpqcOkMQjSrgdOyGht/NHHgYqMc5TeHKMK6Sasi6WZ+xLZS0
M+gjvfsRM5bPSB7k2+ZtcaIj6rpxmre6tX5ZPs0VqOVsm+WACMW+6GCQRdF+mRAd8Y2DvYG4c9/P
+a09WDfhXN/YVJgjKGDhUDyPbfe0coDTZbxGout2wZm3ZFdRUr0GHv8uPHTQius5tc/u+jYZn6B7
O74Edg9jvTjk9XJDqaPjtZgRbITqVJrhe+CP9DsF8y4IaVs0i0Ad+bcuwy/DfL2hfntetiMpDgiz
R2w4L/HZ8MM7vyrKK6WkRhuc7WAYKUh+JCESZqjEMg8ZYD7DHEYfWQM9vmqPa19QsEJAJcwOOvZl
Yt1btB7q7dceckXLY75G+EAibtqEN5APszK8JtI6ZYScFg7BxRPpZdvGAtDx3VEgNcUOcm5z4I+c
n1hk0TFiEhHY17zqhP1Jl/TBSJgpAsXTsp975phPdbUvYPNFxAuaHOnEz6wLPgRHGx5nhCtUBWLG
2kiBAS7Pjdxhxz0uaqynIMDeS3wEg8buh4H5S9i07EWbDw8ZWxgOPDH0hxG1KosDNTFIJJiPutU4
nA70B2qfICtDEkljl2P7h7ynv5dW+z4gmWoAzTCfvCaLP7GS52ZtH7t0c5SZDbh4Tsy3xvE9Y4PB
fumdAdDj8a6K4FvvTU639JYXw/DhzDnXeuSg4LFRX+PFK0oKAKdiojEkK6DpR1fcPT/R6+NL5mc3
aEUbImvw0FsUDwb77zioVy//MfIO3RXt/2GDsho1BZPGYDs5IG67K1Jaj80bvZgpb3mU+46TRTyE
xouHyz6NabgX/Cg3PmDMm4ARZO7ful12OJdzs/RXfmODc74tgXcp09AEhbGr12S3LPPOJwNLe2YY
EmxDzCREr6lw5NOfHNpd9K8fSRaLjx7rVhP664hDZZmNT+Vj3Zgg/bgcCkxGazEql2dza/sRblds
U4uII9i99d6kXBEi/KBjEgMEzkPOvNz4Ad1gODsQ9cQpYnuwARW/xZNNBvBlz5AluOAmaK4HVqha
rZ12iu3cxdTyFOJ00PtKUO3QyVApSXaX6KuB2FMBQdD6s364/mcFsglUSau7vcex8ej+qk5nNR/8
Cisydt75BrwIWM9YnsYS4UHOu5/ZN7bDNOLgewBuNJ3nwf/TVdUllrJxnqP/Bw9XcnXHCg82YOhF
LKlano0s3RfojplEYxOR69J+gUFdWylDOw37erKo79TZLbMlGBsbMdNUgKKPhEd/r+W2gNb5uG4g
MRqD47ic2ceW7R+tnJq70x83HBQkIo8K8BXCGsF46jCmqTdi/ROdr6ueelsQk8OxQ+E74HLWevyb
oxKhDVo2UKubG+3wYV6gJ4Swqra7ORXI+J2Pm8dV53LjAvWhjAgiNBFVbvsNZP3+yF/G+HgWM8iS
YxsuKUVbJGTq5XWzST8VcLY+HbtVeU5sMIcN5ZjIOmcEQdTB9y2aT1uYtFvcB9syolkDYYodprpE
4i8qR8QYzFtZJsbX8bZLEm8SzUO9MraXTa/oeV0dSHn9ez9tDxWptN5q6d1Q8+zzhbF6b/WMKlSx
pd9n2vUJiH1LK/fm2LTRs0+PZpSkJ8T4pf+FnSqK8aft9kfH/1SuUsh7ItJPOLevW8rGVG2UM9Ru
0e56HKBftpAN3PuKpM+joTZGlWZiwiNNAxfrYVHtn0yasrz6hjbP15yMRHfdExP4HqF4s940hBIO
c0mTKLghszyg7/exsR5Nt73rNpThG+sQl/Wt/kxvzEUKYxt/wYt/ZPAuXcQkyKyLa6+a8BMhLyQj
mxMytVAF9ReCeMoouDZKJpZhSp07f+p2ZjwdHCJq+QvS3geqrQNGtaTlYaFF+GKx/fkRb6dTGcL0
CwiL08b921KylSNwsuVuCK+1sTADpftNr+WOmcsUzkgfneU58dEwIHKwguJR73ywq11N6F4iLGjY
zwnSYUonK3WE0uz3FAdMCtlQ19SORHDnqpuyP+gVHTPMaFkXp66aj7GJ1ATmk9athKNS0LMqE7lF
x1p7TJ/TziecU+Z6h6E4Y+M7FmKtGdlMN0TlvlmEs0mdEdBAo+m/BUpwfmdieZlqVAwrIz25kHpk
Rdh5ES+VqrYRvePCrhzew+h+xQAw3Nrl84hRauIuWU4G70FHnHeD8UnYFCFwQynhiu1kOrR+ITxU
kqLdaVHy+PLprAONjweFmGUIg3qwnwIUt+Qu9PEc+Gr4owC7oD2assBl+yCovdcDzxTgXAYcB4Bc
9vCgkCGq3mlVJbB9qEng5fs2Ee0LWn0sut4qYb0S0z6rjhgXfBLfYEOZYFJElBAFR3zK/7k/WeIN
jdQ5UgA8OGLbu4ROGdecrpH6lRU0p78tOzgzXsI8eFRIx/WUw47ElRVMJTwVN1VBS17g0MoVyM/q
tnVa8Kv4cG2pihlVuJqSlows2x5rjpRpfIyYRWy3HKu2JwfDWmk6wuqgVAMladptobjoYPpoFspq
Lnx/LqD/cTrCDmWTGiUViG+gvwFBVpF9ycVgb5Tkd3AGdLLiipqV8YK2/NtK5V4+jT0tZ6ugSJEw
SMzBjn/pk7Q3eLsr0YRHqMntIWKyw/J45EWKkYlh2HaKUdhRPJ7hMlfef+JZBQeYpCf6kIh3PJFR
eRwX1sy3l2t3a9/T2P4xorsbj8OpY5rmjNyE4f0ke/Su2ELkJQn0/9U4zNn6UI6bH+FEyzT0Gsh8
VxuASsQaYXR9RU0OtWQ9VBTuO5NoPKNJlf2Ec5nkPYPtrmW5OhNWa9R/gzkGu6DZvnnOcBuwbkwY
PiQ4bwf5QLrG6JmnkWEtee8BKp0lwzPjSx5BTk0Vfjp4rH9A2I3OgAV1enuYR6i+1pfl8SHkOwal
z4Wo3XfHa4hK2MvxUbRdI8iO5bg96LDkbPnUzD80slTB2ixOVvaMTOrTsK2gnhabW0WFVvS+jsl9
1EW4/PnGab1zatH8zYvVCVQ444U4BCgBAXNWN8Qc5NNQ29yTiSu3y0ciasq0hDf9a1W7tzogHNGy
GS7Zg5Ibg1GtTtMcMEbWkB01990jRGJbWEl8ozt1iGgnaqFhaO9GIHAAI9onqZY639ATlQDJJCTF
d2nC0je948xbr0QJLZZrbAIKkjrVXZIePava+6vzyibSmWVL0YZyRGniXomG3R+3znPbQqSh6rWN
6cVJopVWMWTXnG1zO1Y1k5Wo1sDJaTnXyIFSsSAWLkvzMYYfOnntTdVYd+gHwVbo4B6UC0ewvZGj
LZwErb70uGyQYAYdTjqgrc6ad1tPVRw6yPAvvuO+dDiCKPQewXRETat3w9jfVVn+1HTJo2I6V0PX
txYiSO5DjXztFNS/ZrN9aZcN0GrySNbzK+Y8+J1x6zabNxeKmxJgrYJn9Z9hWB27lMivWbKHDeQq
q/4T9N5HX9Mn707NJ1izh9QPM+ozt3UOcW1E+xIlmbbFpdtuB8lxeHSy/BbC45UxTWCS1l05dXds
3nOJDKphb59T0HFk/O+8LDnjDNcQ+dABmFp7QKXIAMRbG9ZElkd5mg34lqfJRzY0JH+bO6SyUI3b
3NDpfN5W0SV9V+C7kKgq0ufMJGS5UbwFQkK4mwa4vectD3HiP5W283NYgh9VSzc71S2E4t6Z0rtX
3q6x7UMV/OlyfJq9oGsapuaVOzpIrfq0hoflVsNrw1Ppl8/hdv1jETuaZbLfkibKJdIQcTJG56x4
IAVT68DiNmwYh5CUJrZHtGK40kwuCHy1NjAu6HzDxFHXOZDrnDfoyuiG+3j5Z+TmD57gV75soYS2
+WtvBGeUDOxLsKklQFSBLftsBMmRUQEAJo1DfLNcewtHg0NTUsRUADNQsPYLZGTmjpIQ3oVuMeSU
+FycC9wx+G68BUURcJ+RotpPmHxIzY+BWR5xKwV0sAG8YrZ8GOHoOtJsIMZt/NNUaJBBvh9VLPix
WZ69//xUZwSvFfUEjjR8PWWHSOioM8BPnogAKvJkPlP+SDEU9yHYT14ZAYQjtDdukLKesiMjZlo9
XEUlr7VxJhzgKrB6AC1IbuEa6iLchLehiLelCDk8T3TRAGASzNUgd9lLB0TBR5Tp9waFxE1ZAgh3
ey4qw6/giitWLo0knPSMFAQDTQh8aTjRzWHTNl60Hyo5I3p2KUuW4OpymTxD0JR3AFoCKS7hNMaR
jol7c0WXHC5jyHqKnzdSto7pIaSm4vQwRzfvPKKKDTAbf0OF2pGRT9jsEJGOOgoRT+t2fRP+CSsf
9RJIIUcE8DN+r0reqv7UYgzT6U5vSxAsLj5YfyqGwb+EXfvBunN9PZBeNRlJnX7D8NYqQwjMtTNw
k9U87URwYMGT8LZfM9z7/ENuQ69Cv8xf6+WxRbYR9U0EGKRFRYJaG/AcvvPgwSA9qZtlTw6/18Lz
CwlZ80TxeVC7CCGpYfxghbDbwiT66pmd0/Lpimu4Pr5a/4VVP4INKuUvhk+uwjcZc2x7w1mwFDuB
t6RkRRnohEuWt7W5N/wm/fkwuyEvsqxQdtBVVJAd48+QR7lywJkMwnAFICYsHn7UJG+XUkjBk7Id
WoHq2XVmAdpCJjay9gxJ0SXS4Lsj4rkwjRdKGIBSthX9Nt37hHSLBPpkhMMtjUW/iJty4qZpcYgA
WBCSJHt7S9QgsoYcpsCGSueELM5GBRtVkb0NKaQvnQct5uAzHojfU1CH9IbhmIfJKX5sPOaGcli4
D5dMN22bowwOa0YbD9RExCuqN5WSk5D81Aaeq9nuyWE2/UeYlc+yLoobU3Z7gllgUstrig4Jy6kA
Wl6SjgP2vhOdyrA6tTNK7Ah9GYJMeHK7LK82GwqR5fMlyET3cbp13fXUZeFOaUSez/fR1gaNqoMP
lpU2tXM+vNFvuFdVe3CDn/kYnArfoLdKcDZbiTqfUaAxAnkVZ91ZT9xc5ufqSGSfkAfx38Id7+mc
aGNPbUH8KffJTQugoVuI3xSfxCzts42jQWIENrxLd2NH76AP7HntkuLPk/8aNiAfFOCTPP/oUvJb
B4/O5lYhyJ39R+U/rIKCgjou7y4oHDSdcq2fCcgPHgPDefuJRZmJ2XEsjQsQ5kzNXWKjxkYhCfxm
So6JB+fAcXd57O90B+wHxhTR8E5ESDNNCunHGFSef4OSa7bRi0tX6HZAF9h/dO2HOnvhQqVtA5bl
11P4Z6Boh+LmwcXARa75UFH8jcfN3QzTFtk6isIMr09CHYvRpXrk9b+qCYgYY1Yk9Rmpn5/6XJd6
uhiem/ttFu1hTdMHTf8mpUNeqCCzoANUotrAmeCUKnlwbfN19hC46doalY+FCQnZit76n6aZTiBt
V7VNpLZ+mGhJ5K69551vDMwJh6shY2gNrKv30qPGSnv1K2a3XZCJaANmFSOoC7Fi3AbHpP7izgfj
ZFZvwh69Yb3YcoJ23r1lIruySbBq6BQTyfOGjfWjp6CFKJBSRWRrdoJYiGSwFQntQTHBkDpslPd3
pNvCS9k3tG/fCGKXLe8gd+iKvE71unC4N2GDJm0PAE/cf9ulLxlZDToJcgtwJ46jcdIfdKqsgNnz
hzIW4wTIYT+T7YBI2TpJ2tWTqbwupw+s33iXEMQP7YcklLm8T7y3qFvOSpZmwlU32Pwbw+hWgXtg
jTcNhtYz/9D4lCbBeVtYX6gH7Yk7AOU39JQl+4H+Di4v0mALjGjPNDyju6cysQKXBeQxicOTeCIM
iD7XqXu26MYcwQhRikfuy722PWhBWXOlhEcFGxViZJgEcTYzzWBoKs1pAPL+bA0gtOYnnTl7gEgd
4yCwLulchES/tvck3WTzIUX4ejV+rPbziKS3DISbOv8KqMZz31JhRE6axuEInDFwXu00QbiGQR1Z
Qgz/FnE0YB4jAAU5kbKB8QOCM9TxR4ixex0l7D8SZWQ2SkfBTWSprA0psPYTlnMI1XriDfZefn4y
3gwKIzFLrDRVFSh+f8AoCAzxE3pd79Oi2ychLbgsGT/8n7nB1OlpFtBeIR9sWIG0eCll/4LjdOb/
F+5wR+y4np3O/2Fj+F1t3nK6U9Y3tg2RKLwP4hI2hfyLkkytMZFHDCidVV8kjzjGmjGY7POG00qs
QdPXBfERyIAh4La4ObKTibHCW6JUPpzPc5w77GoX/VMFs/Kik0Eiz29186kZUQ9PX7a0CrTbUGYz
rt51jpJnUuqB5hwqLxQddecc9JRdAsRFEnGls4lf5mdi3fDJIYSAFjpoVDCxg2ZgFKGyLwHaIBU4
nXhEjtELZDGVwzvAxtYM+F23t/72J6gjdkJV+JbejNlHmx/HPhX7uiL0MMhcUaYIX6sIxT6WWyF7
tOJXtKrKxZUfp6NP13h6y1/qWORRrdWwUcvlhzpvgtH5/f++4KIM+uYWg2nnIVMF2FSsPYsKlsiK
CcvQYRnzMz2PlgM4Wx3IPGUeuAg5S2dYh3X5/t9e2BofE9Ab7kjVTp00daU4zxdrwjaSxdxylLgq
Z17H2WWP22G/w8hyx/1q6hwdWH5r0jea6asOKvRb3q2apJsf803tczG/XIC/kV5TwBnuhR8QF02+
e9NU3YMOHd/h+0HyxKvsqqeAnM0kLUdse1dll9fqZdkevJybp/0zqL4MUm+Fxiojk/USUhKgxSCS
rAmriKAAaQ0YxAYhiNeGMkG3sr+BKIiqL8VGqjTLc2H9WymLAAEgE258zKFeEfdQzKl8oYBfRfpI
fZpswSwxjjAMr8WtEmOCKxO4QPUCA41gh7JN+HMCsxkxYgGQiRMftMUUXjZDtp/MH9yoAKOWoq1O
0WpoNYbZAz7D10TvHDTFhRxVBYtcnS+EsYTC7fQVIqGEeTeMe59wdwVZcRLanpJnC+pOxDvSnSVT
eK2gkZrvpPyHFxk55hVjfV5SILUIfErGFFxCD0rDaPSOjco3XyNpWmwkR25IrlNHHjIO27z2vXuf
GRjCXGefKR38uQLkqP7Stwoqg0rzUipzBvB6H3fnwb3UqLiUODmsSgo9WQH79i6GZ6PXDOmBB6MF
Y8/kuauJxdD9gIIvmBL4mxBOAGm0/6J3XmqHWCH0P8xbAbqurcbJZNOwg2cGJkCg2skKF8bfYqR4
ShCH6Vu7Z0ZQs/XQR2NXcMN00+zqIdoNgP9cmHVlV3GbqvoOZk7X+ndGIL0ye8P9zjNnb8yPC2aA
MwXOxYfJmOtEypKDuI0t3dNpK+/BUZwoNGrt6L3OUpo8qJnk7LLgg3J5RBFqoCLqEcuoCsoRRZIY
zhD/d9djEJ2sPSUR8ge0Ql3C6OaCidnOCJlt2WUExILWFdoVlNsjaDYwsvSo6Zz94/8EH+InihzV
xOEd4FZ2v3eo4BcZ86rwxiTnmF3TsGFqkx2U74YpnG645G3seRv5DRPZF4I3BxwKkEFbV7tJEAyv
YB0Aelr3wKCTm5x+LAd0uKC8G9Pais0XiSTrzf06Uwel8tu6n/J/zQOvHjMSFp+BZwm9xNigVwwc
5d5c6pNCzYGEtPUVeAw4TwHxMuPbHkkhvAjLYhIM8ccXdwVV5LIvOB8NYHbpJS/RiDwG+Qt7hi9K
S6mNHmbeCYbfHspfChLAj/R45GcqokM0KNwVlTVCpBUpUlAJzpniEKL9KxfSWVhtj3pK1m2J3zf1
hMYi4iJUwuT2HGabInpzmuN3HSo2kniVOSeiBGviCMXg5DoFVPPEdst6qoSAfBVTN9KaLL7bK9LZ
AmywSip4NmQbcuk4UkaeMAvsghdt0+KB3LhOOBKrR3tI+3SpZtFyJuxZiVg1DbeCljhUqsNzOjbQ
PmmgRWvsKqJ5DDm3bKWos9KMC37MF2yAFoploMqlyEqZMqcQYH4tL7lDi8/QBylH37qLQGH9k3fJ
3sfV6nkw2zqfhI5yJf8/vv1fzVtnZ5qJagshLwS0LaGr0mov/+OB7Ovs2ytk9YRaG+appISZIiLl
VX9Bz/kcnU0q3H54xl6r/Kx0TH81b8F5YRkIA+P3sIJUtwkIfFIeYgFgzYX4j6gsZ4TCMLzKz+gT
2Eeq6uv8IuoCyNhg0KUp3O8RPL2JmwclSvKe/0VHl9CTyK6hRE2UwK658FHYExwvVxUCTDdW/1LY
zpoX7lixEqZVhinHsJRddCnys9jYr5nMWQB8kttHrqByAy8rT5ojRsQFBdYuFL3KNd0bb/jZMpGB
4p12Pu/GWkz5SqUmeHdFRYQs+uiN59zgMJiYAcVZxKe1rqGKFQCScFMidAxGNzht7M3JndPrBBm+
MCwhwnSI6rXOtZfci8LBJ+B16Q6gz2745JiKXMcX5n5fM5wp3NKBNBzXqXyCCPJoZtWT6Rnkb5t7
D+po5gWUXYz8JWqRvWS/r3l9VRrwpiBV19v1La7GPzFSk+loUvNyul/2QiIfrBFTKjZPud0+tnMK
Fz88huhfX0KkDhJcCohVD/VLMeAbQgwEZPZ7KNmvKspr+ePCuk38kKbU5Drroj9A4+igQtTv2uYa
BKnY91Py6MbeuWybx2VsbxiAcN/U7n3btdeiSOVdSGY9R++UMN+juHtRgbwv59tpoDOWz5886121
iD5HlSrsfnh58KkMhDlct0y9uvWD5S6SIgDKKW2LFWDMPRzlwaJlc+hPVV88pK15x2Z/RQiYOVRj
xNm2sGPB5jNF/OsqHbbPYxir1nf02v5m7uGzJUgkZrgyZxsTO8fAD/4QUQMzs7Pywn4MPvH+ZO/F
QaCLTa2/BDtTrcDPV6p9uXGAvMQEHNSomMPCGOhbcSDCpnnLCBtiO4E0TRKcbJpjYERkjRySwPXp
ymmqZyYA3FhmcItfFIvWcjfEJiBLfguJKnJqZxewS017vS1h/QTDB5OQXpFpP2wm+tlYZ7nhOKHN
cLTv6Kd5upBlGyoYq23+k+2LLR/mDpoIcNi63jlts+rkIJ7e5gHzBevTNKW3szfcuRA/rhpkcoFA
zvnavQ2Gc9V032JQjiSPl7IK5IcOFsAgHSmhZkZqP1kU7Ub3QzEuvetiNh9JXulz/o107NdiM+sk
spigWD5T4H5HgfOxjtAtzfFfXWc+JpMLjzM/b6gkFvHMNAbfOMdwgBXZ9BjMGG6LC+6QrqtKcTTC
oF+AHxfcq9qqIcFFz/2mMTE9xmtFJ2p1urB+J2Ie20FkivE3mB+XVTBo5Fz9lgwEwC5d+89usyUJ
2nY/yr6I9yCU7yqI2hla8MSRNS2ZXTNfbLQD7zFw1i+HuEmZZbbO1xe3TRTnpd4BJEM5hmqZBCcv
PQmoCPaj/bcBws7XumcO0ay5bx9BaB/oPj3Naw4pYHwfE9SwwWK382YnrBFnaAT+oZhfMvgMi/nD
655ajCi7RLZRHJTErY74EdlgjJyCoiHv71QD9elrEKQi4n1s4zRrYkVKnCRhwmWF1nNrCSUti0ID
ntUkSWd2z5W+5gDNqnthxXuiZmyt2FTCD0nJrHR8UWyGEcuzLzlGpW2O+x4m9bGDSSRbaVTRU5Vk
Pwkf/CJTYt13086mAJNyM1H52WsTWtMrERUOnGtx/+LFUH0m/lPKze3x17gWL2vuBK9g2BUcLNQV
OIvLkPzjOoo647Y7yVTDmYq7+AcmvI2qGywrjgTCCEILctJCjiugqa3Zfyn0CxjWQwsk4jt0EXm2
Skbk+NgjqnEPLaIpHpjYEjzrWala4FMAVJRA4GLJMUge+C73yhtfys92e6ehT+AIrJbUNNyRquZm
uW6pu/kS2WdN5e9EhkFlcDgpV+HpEw7cTFQgfxgqvmZBiY4uL6l+yRPCzOIdPmhb0gJporUQhuft
EDwISXICdAeYUkq1gk9oph/0+W+QvBHEzsnj9clKiXV0mcBT/TKy6WRTqC8yaNbD8ygVTuM+ha5a
Um/mLWT4foFi+EquahIY4ekI0ZBnVERCWJifxmD+Q5fh1Zaf9kn1wn4EQl20e4eSyYb5neMj5kLx
y6F+atGbVQKqqV69OfJGPWRdlVfrBkHsJxSa1N3D7Si/pLyOckGLdRQTK0e0ibaip7kozsP2y2j8
qwh5ZEH0DVAD7ZPvPSVvdoZQJIWBYRzDKqGNOXxQgGhL6Sun6AJ8771l5U8BSSpMq7ZiADVgS2CX
RP4Pkqact8lTsxML91sbCmIf+6+uX2AfbV347cR5pCLaMVodcMRL9NKhcoSuthGCqHwqpAWVaSHh
ER3ZdXzbzr9VUyEZuBE9Vd6Uv1b9irvikvIqPvt7oYOVaKP1sxPLz6cKfBKEqqO4wgxxwKB5tQRl
qpJxm2AHg0e8hIHXWTd5HnYfuUqdvP3vSPlEOnLdsJzbBHU3YOkBOH8itCUzpu4FpxdeNDj3YD0l
3oB86z8uwVyltNwyGucL0sLBzeqDCjhSSeKHPW1wK3q1W6htUF7KRxOgLECpkkREuQQ4U0cUV9M/
rPQeXFtWjcSNu8rNizlRBosmlbwFW0dEgjwMD4rqSSK2VXWIvDdQfR+vRzrOOwoxZ7SKgX2qisJ7
4ix2fX0PJqM6vrBw1NlvTZN+oQRmFrVuvtUb3yTeSnUhzOpeSNG19YFbrQXFQiB/fhsVjV3qrNeC
GBiVcOUhCwZUKxvUk8Cm7EHVFWyKArwt3pnev6g5un0ZejY1d0R7IAf8bG1/NKAWHACoHoqidKDZ
63qRF+IV6kPN5ZSqaMgFS/BLr4WcWb/olGKzGnt6IeznhlkN2K/kdcI7UDwRviaSjWf7Z8Zlx6jL
iB+tTbQN6e7Y7txlvVCjk+cK4bJyvotH5DphIHQ49RbSIRGzORs3E8Zu62fUK6A3LGiXpcV/T6dq
xuRA9Hc/uO0JYnDt/F0745o3yGOmHGS+cJu8mY491eYTaCnHtt9vXdQ1NtO9ykoGtIyhGHeK1Jy4
+L3N631nGSfhPD193UzR8S/0pRD6CM0a0Q8HTcmW6RSo9kIKm1+KAGmUwoN3Q6fR5GWngZrt2rav
urRWdgqGh74BFhzi/rYxtr9az3+MTHo3eiShBrSVVOoIgF+nnJrT4G2/WweeaAeOohpZh8jWvHxv
s4YBoG2ZXBer82exs2U/VdV9Ak+vb6eXyN+SKdhoSnoN5V4zQvu97ZgHk5RcL4uYodpRQzaRiG2Z
a1U+BvXysywojtuePArhtl36iDqNJ4E4VTWiPNRxdqznoYvQGUNRjYmpEMfvTW94F+RbhwEwR9SE
xwi2tGECsIaT9WvNbOBHuKHoiS6/kE55Hrz1295UP6rVRRt0u7mRBR4ZoyDEBz7PtRXSSVgaaQQ8
GSMNhzx94FZ3Zo0QfBM+jm7+bdjmXYYwSL6s+8nq/qD+gXrKmkHAwjBx9u3jmDDQe0A6hcHUv2o7
I/BMHXowzOKqYMI5rDFlkMJLth7K9v2zNS5HRIWYL6pMt4YvEXsvZvPlOKcCa4SaZlX9wWqPVKj5
Ikz7wiASBrgdHv3yFgMnbwhucR1RzGmJK8Q7oqVKlhCbpWKHiHwyijIgIexczPNWtUYBv91Un8pN
TvGY6vLyjDAIQwM83PBXCKeAdHxh4+gCWC3dhnJowYlUutneOtaKkYTU1jQPr5vg/zjIwqYYJ43W
psqPAp4ZpEkSgxWCj6n1kC3mRrjJiQyvSszzJULKfiuqEx2Yk8168eAX2+td661xG9hHkWwWVPME
n9ele4HgsgqVKKtlVnx10gniVM5x80uWqz4FMmkRdNcUZvL4ktIWguubQCNsE2Wo9QZem2IJ5kYQ
+fyaN5xAMBTYcm3xDp/klXtp4L9j1riZhb9TjUOp9QbKWMKYj0BlGMILLcm6Gc5EFXRiUslCLe9b
/nz4SbE/RDdNr9Gtz/K73ZydhdPpYkFHu8u8x8EgoQYgx5OqUsEKYd4WWJp2Ak+HuW/wC/mm1dmQ
D3/ylIIpxHaPzZimSXhLY3ILifveCuHOWEJVwmZm8HJtvNkmzadYJjoVgczaJ2Y7PJDAE1SoLYAb
nfHb+dAfZYb5WKYMHXqfKBJ4163pVm4oSprosIweA0hxCCatbItX3hCcsnsmeFj6VAesajFqOm+6
a1Tfzi2Rdthl7z2Ge0bgjAGZB7P9zh24rn3U/4sGPlZbAU+hsFixjwsqgRIR2kRjakqugbEy9k5X
wsCmccSYblqBke+hBnar/nNugbcDcpXUaX1g+dMAHZsCVh3ZUgSX22YYHWFAqL6oFO6RA/Tgk79s
InTFQy9BRdjNmVMR3BRk6fB40EnINqcehjZNVNho6jWq6pR+fyMKB5nKvgNcJbVJmE9Zm9Z3T/qh
tkw9iDpFx6i/8Xz3JF5B2lB/2GxelSPY5Kiqes51vVf4QkinsotAQLJ87ucoYoYsEyJHO33YNgl/
OUP5Xa05PPOSFubht9N79JrEB2tL03nFZCBwPQKLhpwhzP2T+AmN+4knwwvpTlRQ8gi9mT64A6xh
iTY9ykA0rTBNEzJvN00f9oJESZffxMpMMXcMSzsmPUvIgwYWYI6/yRAFBkeAVFws9B639sM6v0+o
yCi6s0njZyhxnPktwwYZm3wFBnxQCQlZ8ytlErm7HFQlV4oiBA47Ql2sgkjEIaNVCuGpu03b6KwR
KPJgKvsmNxn8WxZIEYVyHrTYNkeBfFQy2eIqQzm584dijj6HTa06PmO/diFJTUBo5kL9GGDMgHA7
hKR84V+yMdjDCgg/HYeTG9OdQLmGlEW4oGQ/RIRqM3wjIU/sla9ZUUMvb9IbD081BettMEK9g7tX
lO7T1ut+8lVXDZwelhMwkefvney3Gdq0DnyRH1+l3nfH/ggCLEUap+cQAXvGGpOWpXTUgKk9qaqP
0OVMLtiTZSyMzG0L6sfJLS9LtgKCJOnqk4HOUwYXEiNzCcHEXOV0L+kzN7nLaOHexD4Melp8oMZC
x8CcXkD05ZHFraoPe55/qtKYgRWzbYf8UtoZaaj1UB8HCb5Pw82hc+gxBIjjqSYQnIlRpA4wqb9i
JygkqKNJJ1t2AZkb2iNT4bApmjAkIFH5as7fqmMC53g2VdkZYjFxn8lAH0597ijFAtVzkO3LmEtC
uxkxz+3iVfcT9Xd3RG+O9Oy/wwcRX+q1iYEaujOdJ3rVDHSZ+m8V2PP+kZ+ZhG9lx0TIJoFC5XVy
g7xQtlDdPjk+2oRaB3HSEoqk4zgi9gipH93V+uwCgWziJmH5QcT+4+ypM8TxfaQo3ZuSzZySi2Kd
i7hWwazmRApG5VPoaUeF6k16cyWq+tj7hGb8hqFC4h0JXI3WLzw9CJBcqjdEx575jZAQTNKmLODJ
gRJgCGgtOkuCr9eMb/8UpVk1qoyTg5ZskvxNe9SzogvJRaWptMqPShbKIn4UcYpYk8oDdQSA5RbI
E9vaMGyPieS/vfV6ivN3Av5SYwtgq9Mt8mJQzVAzkYxUbkf3m/yUUK8QJZFZIYcGesngkJ/Ne6E4
bASetmWSVoyaj9JMgWfyhnoG3BfBBWtaVjSacFCxbtSAHEbxReEt3x/UI+2+aw9drF5RAu8h9v1u
sNDywCFdOqn31vZoDSGaDgNG9eGR4+BRxGVcNO93e83fKFmrSQTBgCyusqmtI6/ZybI7t8UNz5Cl
6BxAc1SeVI6OMD4dTnNpvDPrbLcFWIwFR9CP6b3IH4zUiuV5jC28R41YrB4hFFHo/pR7Anux8pOE
c8RbdiCtF8MfuDQTHrAzkOweCOId50zn+R3EqKe5YwRHRgMHA1BT270Nza9s+S2JQxG95SRMRNM6
r9weJsPC2j23kfPWuRWJBiA/e8xs4fzKggleWXrgl16i2LQ4OHCMlnoRGIquoYch1J9wmHmz7EpI
zQ8KNObSeqQ21s9ID7pvJehKucSkBCAEGH2WpJ+Xgw6J2HGSjmicGKhNmisceEK78P9RdibLjSRJ
mn6VljqPy/i+tEzPgQAIgAAIgjt5cSEZEeb7vj/9fIo5ZVZLjsyhKiUjgwTc3dxM9dd/Kdo7Hv8t
/hyPCWUenyAbgNA5eT5yXzWsNH1iKzx0x15ZH3jcwjOULzqiMMyX7uyjaLU5pdjJ9marvTbD8B3H
/kF+i0vjUUMrlmXkztYup/yQZSEX2Y3mXutIqcKvVE6wop2wX8PhlD1bbmFRuJe2W+4XmhhxUlG6
eYR1cy+/p5vatfy5bAyy/wvQJQcfoFg0Dudwch45ssETtKt5o08p2TK2gvIkSg+pfplTTNckebkP
S9HdV8CQNY4B8XjETRssh2LExCWUk0b8nXvUgHLqK7LaxcgR3+WS04oVHzdUIAbdxACRzEjCrz7W
DwuBX5QrWa7dASOjjTKuXMEpYIAG19Fj6Ssjf6kXhLCVKCZTimfZ3+W5KlxRbN4oDTO3OI0O0mIm
yfjHbcv1wMhfDKsXVq37JkuCHoPmSJSsAoRRdt153HVTU+eY4YiDJ1DUE82OXEORIC81RoMDc185
zw6ZIhHw6eDgZdMq7zoTFLUVK3MlR7KQAExtOJvII3p7kmpXikcaIwY/PkKIFg6fhUl7TwJWi0mD
fVMZP7lZAyoBbCLS3i90jEzz+pULawG8oyPtmBrkm9q2k1ZYcw5CFWWe1kNC8LX5vuZqRZTvD4wR
nW0dZKSQwjpnfmDzug1oO2rD3wtfCQxGZrSQ5EGEIGCVGZEnLLtJ14/4JH4M2nI22DuEtjAMidoH
lvpNcSCgn0BCtWbv0ioizLBT7Y7R7o/Iu4T2yHPVoGqjE4b7473YJX1TnKXaysltNABwS5g/rmXu
BlokozIn+FAauwQ7hFCsBH6EO/pmFdFHlBcP/SyJjOhjeAuL3FrjIg3ewBHJRZOAcJMP9kUgA6od
ewy/Z85f0pbGQ8/r2PcMqP2fqGK/QknN6S7vtZQKzlyf/GG5shlkccrkMKfXYufCK/JWTi5Z6xAK
UtTTmRk+oYrZC7KoGSbOi2R04SZlljloFtLFXsMIu7wOSlIgC1F8DuyTcvJJbTwRP2PhEmvSqERY
Fkx2eB83LUoo0OPxKNuUHze3ZTbvO6+DnFaeWnKv/VL/lY8Gyl9mFMLZld9Z4fyQJlCpYY5QP8hc
2WZ8In9FYHuXfvf67Z2jHpHxBRmGXtpmE6dBuGqUwEG42r3ujcIBwtPt1fWA/vjVWYkbG8Q46Xoh
x+FoQsVF6cjilTt+3Yposis9eJs4AitOcN8cjoouUsa90sm6OnsvJwFGlgJ41YhtOKLQ7UT9vvGN
g8cpIsvUcpwH2frIULnPnFIEyBp2dyb+zvJRYujJ6eXjEO7GMGwzZm4yg65gGXB0yiYtaJ0HxAe4
Qv4uwiGaiTQksg6Gf9Ix8+I30Hyy4LxE3wxZgaDeZH6ELKzt7yRlyA6DNYC6HNB9GpwEg5arj3jX
p6KG5PfShzhHltFuzOZnM2sBVLKjMVqnq9gBMXwT6hdcuABuKmOTV9G9YxoPbdA8uaV/6UrjPuln
NhwtsfALUK+mbyJxY7sy8d1Il3afeTmFP1vnlFRb0KUEyz1t3GpN/FIQPXVLugfe9qFzscL8VJXm
d5Khc6G3BoJuFAWRnQWH1Cnyz4QiNzetTR/mUEbnaatH9fvsYlZ/E/sFFPHIf+Wd1m74dj+jO32r
mUoP2wVInzr2rX1RWfs5rfoNNlvr3CRdU3FhWpQ+25394aXms4Nul7DGnlVtezs3ChL8t5dgPeEm
srVC2weD1ojE1fFAN/JrQFKRUg4QQIgNfFNTE3taYzJq5SEWDWZJNQPflNuOr147ryxN05F2sHiq
khKYVFQA45ziHs7siUFtAtvNPdr+QCOiRgqrCc82LITPtcnZ3U8mGDDgQZyWjx3uvHjP6bvE6A9a
ZUbfhU3IuNv1THAASGkw2qelgBRUNSEJqm311gQZdkFZEu7BAbnpVj+etK74yChnjSIu1sYy3FdW
fmrG7r0vs30yzT908r/mMCH7Ef7AdgH3C9Af+7kLlpXVlwn3rRtHc2tWYwpDA2+xZHSMez81py8d
KzOiHJyLQZHo6vkzYznxIKA2ZUndld6cbywvh8yhN5uxmL5dCrbUGoyVG2W48Vbh17RQ/XY6rYA9
llh3OSE5urixsQd89BbJyaIh1Si7UFNGGeWH81I6HS/pqO0xH5YMdGYetde/MACJqNWM33oIw0th
IoFk74X443OX68nRcfMLqcvZ2bERI7URj6e1IhMnXIe+2OtPuhSrDg5xTqRb4hb2uozdsQ5gb7dq
nTcObqC49bPftRxl1U+rT0ghYJ7HmUVLljc7rYOFzSvm+y6UmDR/s3iqTNWy33VdfS7FcjSN8Bu+
O0rIFg+tfrxgXPuB4e9m6EpYBctjkiuARgwB2zzfarP15pCGW9juJzFBz1bFeq9GKzw6dXXfgY7U
bnoskc44g93A1HOyTe5buJJ78So3+g+V0SAagtuLx6xd1t9DPTEZCKYno0hhBZPrNfrTG/bONukJ
9qtTkqGKdQxBRBHqM/2AzTQGPu0CsaCHm59llygt3X1oDfZLOgT7pQyPKQOOnoO9HAl1sLLY3AeC
KClvsDZl2+Wwujt4Ds1ab4NyXzd4zvTmuG+Ir8ScCavGoP304YxpCZVQXio6ZMFr3T7fTwY6OmWT
NzpKU7d01rrW0Vtrbkz6iJa8yukUxzLzT79GJziluvvYBN6Dw2KCAftskKjTQNjWQshOxpDukm76
Tg1hajJ9JCF2lRCzXYQeSRjNg8tDVxOMHc8C4qSkjOCmY2cFzcbWnxRtAx524Zna4HGCN6CFKBbl
r80tqJWNfDMJaA0cMtCNQvNvJsyuNpNPvt84QdIwck6FLFUQsgzqKCscYEFQWUK14K0BBmKAC+15
cWu4z2RoIAwYiG3ETPdYkGR/WLoSPFx+FOYAszXbNlcF/PaW7ENBXbwOXgt5SXkfvRnE2jU1s1yQ
oS0ZXyuHb5eXPnwRy/2whyz48EYb37slwupldl7iUm0Ty8JnYInm9Wyp9JMQwgMnP3hXoi8EyM3A
8m7BenZTAiWrEDUeg4ESW8eZ/RtrNOOhceA9RvVDOLNrpuadnyz3Tk4X0Vgk2Maun9x3y3zSKwdf
7wRelG9M5qoMzBkyX3522+U8x3q9Mu3Wo6WMXgxYklbUz9BsNGBj2LNBHMHJH3gb84ivVBj0KVVR
jLC0sIhqx0WDAmCr+2TsHkfPRHOQHWs32/QLkAOWrAcC209ar+iBsG9e6yF0VPxzaMTXdUXMbTi6
/R0jD+QHOYFknuGWa69M+B4VgHo9k+juaLguuh52xQp2lh5AB+XxdgAyphYSWxIxzDayvZ5TbTXe
H4NTHiiY0CKmHHYboSAo70FGhjpF2RHBmM7Qjnokr2t7Qw928kxhDNo9swMQKGplyoUelLJiWuKz
ewCGKGJoFubEmdtegiA9JAzCBImjDbsRvEcfIJIDnHHOosbst9W4nIoECsuk46tF2tI4kfAeUVXU
QIeynuLKvFVh95bm9udEdSkwaycDsKSy1zRmO02nKo6qhyrrsZpp0AjOIO4srRD2w8LnGeHVhcRk
6Qn8YuDfali4URVn3VC7shnOxpRKEMPVfFI3I7SBybVJBCvbpSrGR+anltBp7VVGHgozQA2rHm6V
tHd97nwIYayjX54ojOmp5c56ISOVxtz1hYaBb3Zr8bbKfFL2NhPxCoiGbcZwPlkxyrFfJkDAlgY2
Nwjw5fll2DJlWkpexEh16DNw6TH2j84pA5iBXMeqC1YqdZ8dyT8v857wgvpBeAEphb5MVmlgXktj
ggxevtYOIBJwirTwk0I5ClDrUaLJjU75oJrwndrL933YXenaJvoQyjfC20nu7U+xNT9RaArMOdU4
Izv8qLLqOwNL0BzIVu60CzgJpphSnJhhtJe12AqVipPGYxzBVWh5s16YxPRLsJHlFoPV+wv6zCne
qHjauUW1zaLpIWPXcVSP7Wq1xwhdXEp8ZklO5q0Lo35L5xpKawcbfunUprUhjvuc4kjY9Pp41QV0
5SamWZ0qTugi2pqgcjeyfV5hHGpnlUd75iN9hwWAVh37LMFYl94y8m7JKf7lJCWHFySyFpOzlrZ4
hAzWImGkYLp6QfCdMmRaBp/TUBJENLTU2ILolsNyEDWZuELLeuimfTBYB5kSFF/GiAeucD8qgGfh
qua2y1CepTPGoCBswmPJMk6Boc2NOaUr7KhJ7A2eRLtl4xuW4asXO919Xib7FEin8aNBJtiCOZie
t4bHBER8iih4+zy5tIQJZymDS7byatIvYQ7lIl2+DEvUYeNGpqxy3U5vbWIDy3GsnBOMVM0sw41b
HeXn44qy1i7ueQY55X07dKeIV4Ax59Zx3xNEJCHES63pbzPmGz1dsMv0rqzVO9b4t5k3HYq4/yUT
e+5QMAcOmTxsOHoEmwW2FWTqXdyT+wYnO8XVxV3K30z2mF7SbWQucAWtbm/joBhA3mAoMVLkiKSw
5DF65J4KrC3xnQJcyxrDC0yt8YWBKGAmR1CI1Gr3jRTWiJi1TxvExuFSoG1lnv/Q1WCiRqXPDGIo
1xqv/JVk3beg37Bun4KMtGz2NyCUvVWm79Rl95YZ3VLs7UtTQ7IErV/TUkwruY0RRBdfl56f70Ks
oNQHF0rzd+YcnR2dSxrsIbVxXfWus8/FI8+c6AjcOdzyMOvB73aKSBtKGzxvo4d2LD/FBSmMlvf/
y3BASLnEtzWLJyqNz0aHolQXD/JP1lcBKE+7fGPWzlGmM/haXBRtQTyZQhWXy4AJxqyD7vEunout
7DFFGbDebJkAlrW4wPAyCTwurBhcZB8Zk+8GPEqEHiGcnM7S2cD4S1JchHUiCxs7wb0WxWchyoxc
uWGzodngOoNlrB0HcMGbtyGBQm5O0LH2VtbNTrFlVSAekTcxFiAPTwFC8yQNFrHuWi9M8GB1tKvZ
SXf5giFnZ5lgR2N/1bBE9q/UiF8if7iDhH7nxBejiX8F46zdeD4mnJ73AS3eZY8SrEA2rdRzXmMQ
pIKzV1iwMi/wBPwHTYI6VVf6yuJ0uFJHhp/rdmLDNbCnbYdjNLOn79ovUO/GD6bWvwZ4+mDPfVNz
4LCm+q4D6bvI6IpNKB4T0oncg5vEL/THsgVy+3n7ZZco0d+KVkRkeNngr5cAFm5Ys9N9p2CRtfC7
urNQvJk3BdAvjHw5uHCxdP1FXhWHrsrsm7tA09e6pZ+7OrsP43w/e+GV7xi2VKOk6TIz14idIseo
9Ge5Qk9jGzQ/osz+M7fa2WqJKMt+xGVCvv0QiZdmvgXHlxE0Lgwn8qkIiEvXVm+yfd8OQ0tSLqIm
QlwXi+lHod1IXl9UP2Mh+OWPQ7qWQZvb5CfZUmKlnqa0u28Ar2VrDNncmsX67kJcuPX46EzTB2OF
K4uMb4cwCVN3gPHiSbYH3ZlurUydYgoEf0bYZ1RX0g/CVWBxoQxy9Aqjj/tNp7fqDI8peKm9uR2x
ERU1AoYpQJGC19Xc8iImTzzptr6uXUoXPBcEogpciKVtjg8DoawhPszCDZyt3yOkTxGcRHp4q+kE
eOK650b12svzGTp7trJj7Jboo5byOo/lgfE1ljzewON+TaUumMiAH7RNEk17cbILfGcthDvZ8rFK
QNiV8q4isGRwo7ckouAUm/TGGSnxzJNAcjUa6kiWjtxt3rBYG77c6EM2A11LtkaL+a8XeBTWfv3k
xP0WGg5CJ+9kddbjYKvsphywBnb6x6Edfska70vrZo7CW4dpYuDiBtxk57qMcE82PlwgXVoX6NTT
eXKquyVFjO8kdGNh/NZ35WOl+TsZqAqkVE4gYVYBV6V2EMs1ez0O2Ju5kxP4iDkdrMbYWpNaL+Od
HDENm5WAa5SOQKXQGzF18JcP3hoT+qusebnFXp+twiRhc3/zsOfiBl8NAEP9IfI+fK+7d1oE5oSX
uDgnWZW6sJTJjj61iEflNJLtcWqIuCyiu95zGL56xe80H7A8Zs0ytJWPnsLrix0Vw04O7zmNzuwc
AnRYWrFVhIgNiDBaSSGEtdmNz5Ca3pMgfzDHU6swrNG+oZDs0trmMHwtUvvPolPBcxf1DklKhsJV
rtaJMuwZLFwEcWKm6j5KDTtp/hfRrk+t7b63vIsQAZj28/glu0jWncw/XTdhNC89d4raREfpytUq
xzqMFokj3ThRp4vzXI4KYqleIsPcen50bOJ2Eyflo+qajSLyGGLzMc38q1WGlUc0QqWxZyps+f6m
19HvWFuTaIVWxVBz04MeXCzXOIw6fJ/EXNl58m3P4jEaEgSUveuTIzF64J4SFE9AkjaCduol9wG/
W2h7Qu4lDVTnJXL99Im9IobRLibJemVAq6YlsLODMfWrVCH+GWmdHP2XzQakQI1al2iBOCQgdTL8
C+7qHzz8JYeu4I4PzJgnB2mUm9aXucUqjt1PM6gudP+eFaDC8lYem5x2ObGII0J31HrJLzIqsIAt
+T7LttVJoAYWituEMByNfOjmWYbiPCl3VMdoTvTH3PI2RGxARbQwTRu9g5/gr5C6VXfxEihX3WTi
b5X1LK5kOVmqf85mCPBVnn93GrqQCr8OO3kcmvSjLsbD4oEVpnqYeJhTZn/sYXgzZuMx6awjdKY3
nLFeip7RXaS5eJgPrE4nxC5W6lMF5Mr4BlUcQ/nmmW0efJ+127p4zCW0xYXrP/UDliULmYJ4fYe3
btq3WxIyj2ZcL4fODb+gTz+2qXmihZWfDpGxNtmDPrLuM0zgg0Y9DFX9bnQByVoq+S2fOndiSBOE
hNwvL27vP06djzgpewtmr75Nq+CrXfAP8IO3KurPRRRAaplMGAVWSqZkU35bwFoJBdCEJ5L8wrwr
X52mpgVOnDe3LX7nUcPprbe44Fb1ZZjHHzdPmHEZJSCGhsQ+hZMw1vF77lW4oC2CasH3k0plapzH
MR1eLR2RVUmaANru+aP1uh2KOBILCjeAZOKyTgNlw3PKnpTt7Ru934Ya1XCYfmb4BssespAlXMTN
Vm/G01hRA0wDcub091CY2BsEj7i176N6YnaTTYeq85/GMv5KNOKGxjbcxq1/8ZphNyia9KxVu6Zj
VCqlProcrjrDXEzzPz1DezAslwM5fiqmOAGPNzlMi/KhxMw/ZOMcA+fLI+9mLT8bV+5b3ybfpPpc
sDu/6NnIYcZ/0HwYR8L0KeMtASYQKokqGGYoIMuMnVFTEW0CKywu3YMGT/jq8DB33l5vqjd8BTFP
q8Zj1P6Jk0+rTrCs/+Co8hrR1JsPBlTlrHd2qc1kCGI05bHccp39SIxLSkFoRInQArISAsnkTf5W
00NmUZQS/BXlTbcjB6xV23uJofQwsJDqvE+k+9fXUfF1lcfB4qhMoHh9ZoS4WKfITNYy+ZTjjJfd
aOljmoE8TngDzNbotlu9W7VOt5+wGpCL1zxrVQj9HxG0VFkxvwHarVTLJpdhBtBI5GjlbIowJYnY
Eyio7IRQiQj1GT9J93I9ifKFQ5mwcI7EEf2ljzhUt34zvLFIzpKaluFoCWLZwmaIF3UnQ5ZF89YW
R5muGLvC8k34Rjb/HgcPDj3ZtbU7zHQIbYthGHqBgVJbeKQOiEzQMEzhNZT9SUS7Jgwy6YijKtig
YGU0kx5HLL5MyqwMFeZIa0nVCHOUGdtyIMLtMRvUk/RWgROt5cBLamrkZjqmNfKmnvK0o52ePZQd
7Lll4X8MAQ8yGYcH/NkfHfAbtybtxfDgMNbDU5liAyS3S+5NgE8IJHh5FajGwt57iO0a83WobzWg
VW6NLzLvoiWd/exeMQIjAf33lc7nz0dniH6kGKO4lU6jpagd9eJWHE1guX5xjJ3tzvjMkTdhoIKx
eUETn2oNKDOOmomxcSISUbA6QKEjDPYpRBsCbpPE9mNPSRNzpgjNdo61tWPi+g/CCCfHzX4TzrHq
6F4T9kamqzsHeYwEfOH1JdXD9QtSF4be8Af3jpN8I5PNzA8mSmVMSfmxtF+2Pg2k/Le5CeHJocvm
3+3pl5y/XpI8QrHaSFcuD09jU1i6D552jWxJ3pxuGLat421s99QOgGVc/YDvo0IcoRCAUVvYaX+E
QDUEzLwweom/Qzhb8mNCY7G0ejXaqCySU2g6TJvI93C/yhYVIfP2DOIhzcuxBVnzwp5Ywq3j6S/N
Mj02fBAShS0foFlo9Fq8mL2OmDFCZSjeFwRD/GtbG7vSohIMmQfN3gM+Amn3MIQTeoEBnQXEHQuH
Fc+FgusANjDzDfRH0uhXTLyEtyL3YknTs2YAdC7q0Z2YW8TfJLGsMxPqTA+3JzZMpujQTZvxpgLI
waumZ4eyVvQWhjH/nrwJuVese/dLJuuERdIF2WbUU30/lh5meXp6lnZh4cu7VnvbcLldG5xClRA1
aR2nQtwpKLa0Z0SEiE+pTLKrRZdNUBPj827Wn9swQ6/SHTjLiGrozG0ksAmtcETnRz3S1fZm9Nih
Oqug5WsQ3zV5eLt05pFym7qktO6SFhcauSu6W90n/NyYxbcDLxcZYFCYfnouknwBmNgb4evYQ7Ka
u+rgZtVlUcFn0Z0H0VBEzqsD9+cmiMl6T9hlhDuRNATo8F62sfeHCKRjHsx4VJhPg9F9VqbzmpeL
BBQ3VndnW9NRuRqaZOfEjqzH/kXr7KPswrYGfTkYXqKgPsP/2sVEbgkX1U6GO20mabpyDp3XbBub
lLSh0A30Qekz/dgmiqKdXy6HiEM2N4Jzzb5OkJN5bak/YdRUvDWk88H6MdHuTT426awYtkIptkT+
W1HzDsCY7M/M8HOgobp8i90BbLA6mqp+88F6lil+KwJO4WrpnvzEAkOnxRkpyaXb96v5Fek1IxfG
6Nprb7iMqEhDaKffrTthJHUhkhN7BWRuS/7aT9PWskr06SeAH4D+0Rl3qZaWty6OaeOIr6MTruuO
LJ+WtAfT3SSpIjjF3Fhmt1sKG/IJl5JnDvN9m1SeMrqt2vh34wy/BbOxnBbnJOOZDn6CFMGjHnxc
BZ1uazaCwBZAMoD5HL4EKOq8s5q3Dx2zeNZ8ZOg54ZWgqjBYTP25glmGhRXGQwS4xPq+0u292zsf
TeZTOAIYFMO3kw4DCS9YA9b+UbZ/ZxietBb3nMbOLxD514ngRx1hNMo4t4662OwOjZ3c1YtapaZz
8I1xr8zukEOam5gXTGX/psJpJ7uYRyKCgdfMkpNvYefPBKGd8ONnqUNbqZT/GWrdV0mpAx09vysB
uG6I5HoqNEDoabD3HbvW0BtPBarAKNLvZTsSAwpfuL7GcKzFxqcaHurEupvreNqaiYrWtcqabR+G
7W2CGgCjzEOW1AlctGyTJVe9wj2bGG1y0L3aCllBh0k+qgPGhIiCkj8QVmCO9gZYsnHUM5dEMLSK
HiTXOXhUrv4WzYRAxS2hIH26YPfApJRKo6M0lh0mT4MdfefJLoPuJqJ2KLKSv6knuwjEpQbwk8ea
NLqDDljd5mDc3uxCW60hBA2xDrWnPZWFehg7gFQiLQ6Nh9dnS4FjVOUdOvF1VGsH04AqzQ9C6Y1+
COs4ZhnDminbddZ8ytvh0EXmA0Pib3OMtiplTqgmjA+4s7L5hByvOV6yZmBuyBtF8zzFO2I214lV
gAwUUM8HbFmTzty5qbGdgGJMKzyhTRa5qH9szGgrG5EBwb1etIMqMcZq512nfDwBjWNG8GJf1qfB
HPBNjgnKbNu9SSmDCgbfrFDDP9tPadiz5xwT0JscW06LwG7LQL8zLB4eIFGWrZYhbxlPMGNSBdwy
ldEroXsKdojGX5EgALAPwx9yP0iQKrRHt46PNS4cXdFA2q0rNLGjnzG4GZ6wsaTHjYmm1e3qUFuo
3FWf/yTl/I4/MYXekg67ssR9D5Uw9tl52Kw7i+XiGRaITFCTthF8NkH+Esch/8tuaF9mBsgBVtjJ
TFeBkdeE9EvDwu2mUdMjEa/uRvnDnpl0hAmVdR6bDKVe/7wsldoUBQynZHLIpmybP+yE/qp3WvrG
2iR9C40kY3NxjC1yXJGzHmtcOtWtGY+/SH0nDTjCz6mfMapcBhDQKL6vtGEnwJVaDtKzY1ENhFHS
fzC2B6dZB4yT+e+C5BEW9znY7aX3oq+YpzVp4738cwidL61Fyxu9R1WWyxEVFYe57d8HZzmKy3hf
RyhYEElxO3O6kI5lTWl9p4YKNnH7UPUQ9wG7+SDRvGRje1934yZT7OzdpN26hFIpshSRi1kcsrB0
QBIGF0zcy29JmFxROwhiTamEJFESxam4NU7MhRxmzA7SZSvbPnAKZB3KZVB+l3JAdBZCoB5rdSfo
BgibBfdPhlND7q4kwxhgB/QElIc1RGkCVk/Gjsz+CBwUIEaOBKjt6wI29oSFp/Y9CeLFdJm0O3zx
99KYM97Li3YXY0FHmA+OLN2q9olWAHfmWvoeYd6jUHv5l0XL92We7q6nFAi4w11pmPFWIpYAOvAh
OZFpg10jfWdy4iTn/zmTVi113cwf9jC95BcjduQ+8A3RF7ox5Gv9eWAQOXDUCKhLIUpf3nBHa1b3
bKstJ6jl7L3ooyJa0khqoM8vfkM2EjJDNhgYDZonDPskz85zLiWkC/lLWIzRh2rkAU0DfTmGePyJ
jjLjU0fqxJ8zKzPosOQ1h6ok/kO21l1LJx4aw5CKjULwAdnqNOyRb/gZlLdbWXRwQNlp2SW27QDZ
b0rFPip3H3sKa9UWXzWPOaaI1ptkI+2XTANqVPRmKwZZXPmVbVaoo0SY8Auljev08d1uIKTxxntM
4JsO2nfKDT2Xab2PbOaRtxCg5Mkgs0a3YegUJEu1nmLaxi8ka8hl8ILGq0u4YOgTW2IO0WhIuyUL
kEvoqYPBoaRF4wbl2R8tjNZ4TxJVjk1+WMB5fgHdyZpP2fJVh316dMc3Jm/B0Q8dnGvqcmldZRKU
U7joEScEMtLhx4mr22545i5LOyZrDggAoraIilm3NXQkUZQKTEjZxitgaJ9YiN54xILCPJD6TX4/
HyPz2vgifQk+rjJNMj9kvJDQtUUg31r5qTMNpd5HVSGVN4U434rrjpYeWllGVfDOPRU4MMcroOST
ObQ1HxR79iiG7JNemAeZSgQcwFZv/MxtuOF+jCmMHztft+IShD01y0i+RRqfUgxzDML+5E1nafjx
7tqzY1xC/EMVt6vMxhEMQdn4beovKB3y3sLz196QWoWuibtH1yGpNjWmhrBTN2CccnFwlijVddOG
jMJMm9GbNPhA72KyyjXwrBOWXEskKLdEiJbcDNkl5HWhZish1EMNVTj2ZYTHFYsYLCFOv8nr16HC
98hDkfKQseRAwXKaQ1hW8uNyHbnbb1S9PI6RdVfRovS9z7bCay0vk1O+yHoZceSSQW9JKyY1qrRg
dLN88rWu5N0bDeT7yDeZRY68xoIcZoggXTXu8+tKZxO6d4NxxdW4+rVbA1HgDeOFGewnR+U38sed
obDh9R9jDNf5m9QYxJUQ/BMjK721yheWDrQjJKv3uDFs5LXkkeZwnBsGI3nxjtT+biTVAmqVeAU/
Ujx6LSoMrKbiam90lEP5GwuZHoeBD7+T5cJCb5PpDniBRTtU/gEMCh9iyqdc4Wng97g/oL8Ii2aC
oF5iilDuOy0k38gkGIvezj5D27mBfMcJ/abMqyJeWhtZrUbjYDNZtmwft1JG8RGhEa+xu47B5tNf
JZuZLL/JjX+bstBof6zYXMO0gsCHEwMPTAisukRNgr/xXHLNX8t7Z/UB1R9mtGhKjSI4dbnayDc2
2L5lzWZ9savBVnQGTRYFEWJUzYsQMER73hOPwZ2pM9eAoCU9gqBFzHtP8i52yZX2WpDvDtEFHJLN
2oSNVQfBlh1dPpy3lns491h5+fGdG0m0wrMB5OlCx+saB5sprLWyaT8CNdsyk+EiURPK+uW2a3A1
FCGBtkE6PAtLzsfgkmgAYcK6qO3nZMDhPNahtseX2WnPUWC8GrFzN/jwYzybcsonEVVv9HPpeqgo
i7tsVIjPovbbGbts5Wl2vJ5TIj7m7oHkv+ULu/C3yPW2yvfYyB16YIJKmhwdcYnHXICUsV7ekrkC
6AUlojttGVo3KgPBH133eY4UVtXVYg/nMW2wwHaiodlS4YTHwSZbKxpCf5+YwSIkfRLf/vUf//N/
/6+f6T/Vb8EhZ1i+/1H0OVYgRdf+17+cf/0HxFD50/2v//qX59u+C+VRh7yMf4XpBh7//efrMS4U
f9n4H/oSeIp4dnjsZfFYqnA/DGQuZvmw+//+HFe3Xc+B4WWbuCz99XOqJG9SNy2Ws5XMiE+nEbgl
s2mpk/M/f5D/7xfkU2TqbqB7huM6f7sg8DPl915gn4dMabiR6MZZq+A/2D3z+YT6cNX1PtMm0Hzn
/3Ev3X//6MByTdv1DdP1TMP66zXqmaaiIlTmOXUSViQB81TnqSXCUcro7Oim/vL6z1f774/P0y3D
c13f5846xt+uVjE0jPp+wFFMAZhqVo3nUDq5l6Xixf3nj5In9NeV4pmOqRumr/umZ+vGX68OAp4G
YqaNZ6ZM5qH1C2Wt7IHEW3suss2A/TIO7nF1tlvKl1GZ1PX//AVs/d+/AQi7ZVumbVs63e9fv4Ff
ulU7G5FJiE8K5TxQzRYLRAwAhrnAXGlwxoaSDxuCxY7mPXPV7pB4OakcS2fg/KzbOHcuUY00AkPL
5aeBh3TXjJkN+8nQELx1jr8ZzfjFrsv8ony2PRQxDhLqFrv+zu0f5zGqaUkpVbslNw4pjumEOjht
I9Imn7F3iOJjVTomg4mhMc4T4c3PTph3dyrIl9vF0FgWLYUDWLKe4CRtw+3+55t0XWR/e0w2hFtW
v8erZvz9MUFY0+N29oZzrmdqaxpDfmjavL9tRpsJRtdY0cWpdQwoOkXL/jm5dfVuxircVkObQwLK
bPfun7/Sf7NGbdu1fSJQPdty//7q2zrK+iwhJk15cbubhxrKAo93l9dGc/znj/r3N9CDM+x4OF7r
houg768rxECK0blj25/RR7FVk65zgw+R95y3EiJp98bmnz/P+W9eCtcyXN8LDM+0dftvH5iaXdv4
yiO1bZ6R0FVFlH1Xnlk9RXUN+z2kVKn9llSKfJ+LDDtv0G5YlqX+4JwabTwP1ZjTZM19zrDn5ERA
JksXuftI0WmHS9T/qtMi2Yylsay55rSnPG+mLRwfe7uYTPFCJ7N2KHksfV17cXRWDuZ3akB8Fvql
w6k39RAQ+/wpdK30HlW4uVZq7CF72OWXVxvjKcizEFVCQ+xQEdblbVKPyECabvQ/oGDBFJkmqCvz
AFPd9LtPvIS/dWU3xxlDs+7YzbMpaR3px+hkp2gme/P/cHZeO44j27b9IgIMkkEGX+WVylT6rKx6
IcrSe8+vP4N1Ly4qlYJ0+wB7o7fp6hBdmLXmHNNnr7FlMpTk7sIG/lULa/yR9apZXbn5n6cDpltL
cvNtyV9P5j43nuyC2cC5R2Sx6pNakFg6IXnSs+Xlgc48ZJeiPK+W6Urm2ZOBclEZKtIlmKKA8GzH
TFS8iFOUv0Zs4PuWU3nwkkg8mqoDP8k9O14eX3xe04A9Kld3dR2PPcX3j681eW2yjFomlChHO6Si
ot63Bp940XYVzjsnIfjKtJ2nicLGrugs4kiAx4MtQ6VPJHu1RvwD9rsbiwiZRgPQbIoy6t2OOgRu
IH5c/rmff63LDG2ws6AcZin95NcGXVnFGt7ge5W7gmZ8WHB211KrR5KnzHf2dXG8CHQ1gUegJHx5
8PlZfJj+XN00+fhdR7JHFfJkDY6ldOuE6QZFlUERuYjpIPhJ+TuOp3KVV1N6I0stvzLDiXnl+XdU
7Lqs98pRQlm6C1r94wMiAK3tPG8yj3YSFzt36NwHq3L1F8Ev3EOYwwSV8gQsK/FwMIMYswNv3GLM
FH8uX75hnfklTJ5CIBvXHfY/H39J0cZA990OSFk6ug+ZjOuHUWbygFiPODNrJBGRFMNePpCN/FNm
LQ3GOmlu4qKZaX+2L19K28+fG2eQN/7gJLf07YAu6T5dIc0axjuNygQMAXRTo19POFz0YI2rzL7y
cZ/O5PMdNbmlttAl/zZPriOSkUl7YyKSLeu/9CVJG5PpbExnOkZIYa5N4+duminZoLoSVaN++oGP
yRQ5fawfrRTejm3FrxXRep6PZfXy4zl9O/9elenqvCTspZRz8p7QTqhGwhf1v8SOsP2aeP7PLiSi
JVQvoeNvLo/2d2I6fS1t05LmvPFmwJMNk453KAdKpR9NX85a3iJAjaL/bJvhlZfyKVT1pk2wd+Xy
xSJLFSkEWrSu9yJci+oo0oJEVWuZ6Q5HOIfILFeli8kebjNLWxhzyJF0AHgJgUIh8O+VGL85SXQj
pvyXbloUBe2RPqHn9OspHn8Uk0SRKLL3CuIAsIBuppuw5ITby1ctjM9Pc35t2A2zT2Q6OHmaPVVy
Dc9BcN9YmPH6nFSorqrcbas8BWLBjOa7D1JVl5G6tfnvKJuTCpiV6x7NPm+vvMnCOV0/pI4QQzIV
8pMEFLfTp17mIQ0b5qTC97O118mnapT6G7pYsdAiq/vpxS114XnTipyqWYnKy7/LxBbv4GVGhOKW
tZu80DsOOkhstNT5pq8xqNq2Df80ror1OJXGferb3QoRpz8sy7En8wvb2Cxdtr54nq7hHG1DWktj
9JqMQffVb7OEcs7gYkQgogW+wxAPs6BX6zBklsOzB1l2WUhF7CGSowefiMy7Lkbb6/aFvMs6s18F
gnYcoQP+ocbkuRFVDkF0QFOymJRmb4I+tPEQtJNaGzlB5csmDkFH51PPhqafYD6y6aAsoVu/zChE
gm9p2W1eU0dgNUQKYk75TSFFxi6+bPbsZE14vvq0MqxwQhdPcaF3++gBtydBDXFJ7EsyVBvWT6A+
kVfMaXIRwI26f2tAli5hD7vP7WBNc1UTKKnv0bcpdWzYSFZ+axjCggaPrj7cC4OoUk83SDqd0XPR
9DC5ULWb3KI8Wxv0BaeR22K6yFpc0sxKv40PJWeNx7zry+ck7dUXyoLTu1moOYEkJEApNHEyCx5B
YrfOH85H0VOTtNpaNmlIF8OpVxXcqpsYlUqATHrIHvquguRUc0q2ZVFtRUKBDREWMbZJE23GOkEt
UjWwG2RNrTJHl0HwHEJV9vy7AvERSpxmuPfhGy9zy3QIJOwomYwQkdzKzHcW1kGE2tY0PuIW158C
IYZ3VTbhYUxy/04Vjto3KQJbbI/UnzktrT1EXIuMzsqNVFZwKFTUr1qMcduxjDXC2/JmiXq9AbBX
zthlbPx5xZxD2BiExbEzbmyrir7YQYxPE5rVfdan3SrCpncgsVVfu05FLA9y/FWP02HpVna6siLO
LgU1kW1p0ZCrc63fx62CbNryq3AoIqbMLQ24ZlKtG28iWMtNR5ptDZxMbdYc2ZNAayYfLs8yzuep
nI/a1Q3HNQxLiNPD6FQXY5v01MZ7MU7viV9pgIYoKbAzn+7cIDGQ8hQJ4qLG36ohUb9YFNpDX4nm
QBIuRbZqNaYVAmph6XDit01SLnUYHSjbi3Vc9eiw0l1qmiABGrPY9OVg/rRVQXOqTEuM8AVpkH5T
3BZl7KzFxCo8xhh3bWppy86d0ju3155Rk5m3RayabRxglOr8zKe54A838eB6HARozLaV5W3wJJOU
XaS4JTzU9mPukXnRyfG1riJn446grMait/d1BX25rkBAFE3T4z4GPOz5g72aHCRe7IlLsLtatotw
+H7tGov6l+PrC405YSW0kXJIEwukM3MvENUleU/uML6P7LXWtcqLNz3M2SpqhoYQjSq25QqwqYFW
7JMWampoFsVrbU3e8vKz/LzXoKoglesqR9cVC+XHPZPMdX90DZwPkWc/4BZG3ua6L+Ws/dfk4+Wx
zmwV55XAnStTum3L091xQlm870YNzXLpbiK8KXVpdIvI9n6otLgdWhBZQR+9ZgWFBLQPS7MNiiu7
kPl6Pm4LuEZTR1lOedZ2T7cFQRQZWt2KgDq12GnJ+Nw6FU4g4V65r+fWPfYeBudZrtQ43RVPKtGC
vC2C+8pPEVA5ZnzHcu9BYu69nQerBAm4XsYLTVTNSz0CN798rz/vhRldsp2zTGnNJ/SPz5W302Gy
HurHeLCqG7NEkYjPLvl+eRRx5nbaulCm0JXp6Ni3Pg4TUQOuBJrLRwpnM+t3ao5WYszhqQjgyKLq
UCP2KyM/zvXtEDPJJvkmSEW6/DPO/goOwSxvOMTM05vdhYPruzyIo9eTR895/j6orgxhnvlQHO6k
ySbGxfurn3woBSKXHp1p/pjRCzWZsAKcfD2tmSb5PhVEcjv3A+U4u2KXnhfrPkQX0f9wK+22KLYT
zY+6ePSmCMYfkXj0ENl6wOVRXzHX1SBzAUfxs2n3mQnJcS7WWHw5Xk13y8DsEO0T0zqEpX3lqj5P
5FRwpKUMZbkcmf5O9P9UwHEMJzbimuSxwHSde9ZfmOdLFhgdCdPj0zCG+8tPSpzWMSm3m1TaHWFQ
LeaMfPLCeEFjW0XnV8e2xQjfBgOZk1X3PJkRMQ41zn6nNV+pdpobX2kw7iJ/e/kXfH5XbFNZ0pKu
YToGNfmPb6x0HT1VhkVQR47MyzfxWPXj926S1pV7e2Yv/nGk+RP95+YKpedIFYLhqAURRJemGdZB
hF9PwCqhm5kau3GComtM2wSB1mNpWwGCGX8kKLZM/2NxcL7tfBwUcYQ+l41O3l6Q9+PYqaI8dg4R
SNhk2tchAv7fYoy4fH//ziwfZ1iGcqmVU+2kC2Ge3OBYxLVARTEce+wSbGuXrngOfMjGhbbighdm
BWbBPSZYbC2B45Ygnzy9x+hnOeWtNxGCUnVXJsNzz5z6kWVaFCls+/QnWYZdTlmlyuPUtRM9Yqai
rgOHQRDA5Yv/PElwh3WTtZStkdRPJwnV2pwUwoyo3FDsogyEqo4HK4hXtqQh978Yi2q3Q8uHjsTp
WLZWjWQGjfVR5KXzFPi2tVRlPh4KLY6OOgrRKz2QMzfx7/RHpZcRP5Wyey818Av1w7H0Ums/JRCF
cHZvC68R1yaJz4sXjTlTGCzQzBUUtT5+OamMCm10zfoYOyNp0R1xllOQ0/V3c853WYm6wI5wlgQk
+AD/wPCSoAdOILQsPXfA226E7q4KVLa+fMvP/C52SyZTh83ZmFv/8XdRxC6awqnro1+gJ5sCVe05
0V4rXZzWEPlWbctxLCGFyydrzVuLf+YNPx3osmvadGRdKGjXODNYKTxE03Bnp1gWVUIldjI4+F2+
ujOLwb/jynnq/mdccE9sGIZ0PE7gwGxERsmOXTKhY/VG2NfW0zN7wQ9XeToPF26E/MzOxmNih+JR
WqHDxv6OFHaDEEKZT7ehG4q3oszlvUzdajcajo2iuaNZdfmyz91uSZUO+IOu6F+eTI0ekk2RyGQ6
9oafbAulrDenEdl95s+yD116d3o5a+IcXV6pbZ/5omzqbiBxDMBObEs/3vDW1m2RhvF0HDGKLcSo
8E7lR3egWnn5Es8NRPXe4jJNXtvTgWxKz40zTeMxo7SAE3AM0S721zYTZ74OR2dRNaVusq047QfZ
ThU1wsiGox/5t+gNv06mtvvPF8Ka7bgsLPo81MkHWNHyUFFqtMeoc0EsOqGcV9MaYZrz8/JI5y7G
oCLqzFOQxSvw8dnwmoFlbOvmiDhwTtabA1zIWvp6eZQz6wWVXmYTy2Eb/ekgnRaQPjV8aMduKlKo
Jz8Tmh3LXisfEKRdHurcBRHyA0Kaxclhaf54QZUcHaOGKXkMtbbEfWitOezFV160M98SnVcXOA79
DyyLJ3ctiopS08EHHKNM7V2LXlHqo69t6eEhkQ7XjQljQQ3Zld3N2WuTHGM5wNJtPX0tmgJ2karK
+tgkKIyQ/IxLrBD1lTt47mFZ7P3nqjJ5P6dVDzPIbC0TTX/0aAncNE1APLY5koxY6b9aHDhXFptP
na9ZmTIfVhXtFVrIpwVzc+ocq3QqwNyt0f9qSZH6WVdjvhFGLAkqol6n1Z71XdZBu8xyeB+rWJf6
XpNlu9GGLPtKDkL6TqIR4eNi8vYqUTS5NQ785CrhiL02pZ97CjwEm6/GnD/RkzfMcDHX9UPVHhMz
gtRPehHOr3B1+TU+M5U59LhZgdmk6+bpa1xEFs640m+OjV89EhF1X2tPVto9/S9GUUxjlLjYX512
kszcwAHdJN2xRO7J+S3J3mL/yrd/9kp4tqblcFC3Tq/EaPsA6pdfH5HUjuBLxnFtRT018sGxryw0
595cW9e5FNtCfnTaQ6URaBXFyPdRNwIfbi+/JT4kNAPtqAqVsbx88869BxRaJZ+K4ryhTiaBzjAm
mWFYPLpu2ACqB8r8W3R5fmWYMxdFq49pRiGqkup0rqG102AVKvujxsKD1+wGvqcPVG/OzvnPF8RI
ruLoRNHzUw/cs4MAS7TZESr4hnkKuOB/fxUUsi0q+zbNS/u0itKGYa1ZKBOOgVl9mY8njl7AgnSu
rJ5n7xgfDydAZK9oBz4uATywKgxQMh45aNNi6CGheV39e5qFvgJg6eW7dm404+9lzbIUdXpRpd/T
gxtUf2xk7t0EWOw1urBho9/gqLavlKTnPfHJoZMixnwP/89gxsdLG8JQqNqp+6PhxF+Agc/RBAnY
MAxUcwZYFU3robzyWpxZ7Ch8SZtn5lLUPD0NTNLptcAwymOhevwnRvmUN9qBjd6+nW3Gvj1rra8t
Qmc+LkWTn9upI7UzP23lbC0UusMJc+R0bQ7ESYDFMK48urNXNk9+lPRQE5wWhfVMm+gjmv2x0utt
Aldwzq/Zwy1zUU4VT/GAY5KlT1wZ9syMqOatlkMBgR3K6bADaDcVuW1zTEBbwimuD3LA2kYD98qT
m1/007eFFrTtCr4Gxa7o49vSo5Qqgqiqj9QjoldVV8mLE2rp0QNatxBdQsBoS3jT5e9BnPsg+Ojo
zgpUGp9qMI7p4EPpu/qo/Mw8Wk4Rrz23zR+nJuoRSvTJOnB/l6LkZNkAWwkw5d3FxVT9SGB2bbR6
mKPodHMNIl9bBGEbvV/+ged+n2PyGUmXai16jo93ZYBMiWmYgkJXSrRWwtmqkpifirzd4Fqj+vMT
cCR70blwbKIDcU6+1yhzPNUQ7nicI8L0odt6PspYx9tyWvrSqe7KBvHzm8VwfC5CcXlK/t1q/XO0
NVNDy0qP0mzndwDtHL+4Qagg1oHhXzuinKlwfhjr9OUaxrpurEobiNALXwkXoNUrzccBJJzo/E1k
g8rUC0j4jjiEo/Z0+Rn+Pa1+fLUdm8KJgNnKDtU+bbGMoT+EzZhiyOwENuY+fxZ2CK0Q9cXKK1Er
UJsjpK1CBj9lAldaA0BLxRj17VvDzo7VfBStjIjE3WCLgwXffFD+6jCZrTXulR/KmqA2Gl56Xd8n
TUE+fUo0sOWAr9Vy5x7sytdWDNj02vQpq+XWxK1aZwRpd6n6mkrn4IABDSfEkIaGI9y7HSl2z+Jg
O0lpxpRvOvzsDZqKx6SxV3KMAHhr2ntXWgcjy1+csdGXKHYSQjcAQPrsenHjv5u2dpixaHZjvOrM
IKgKdkljYsVzhm3YpXdan8Ot819t3d+NiU3BoTRBYtcvNi+fFVjbJtMPSgGaknZyQ/UHRQiSheVf
+JufPCYIe1MFr4tgHWb13/hN72Y+lRisw+VHeGbfzxaA8zP/YjlD9PbxO5RtE2ZAgJNHp+4eRr/Z
Fd64n0o8cL69x9i8DvuO5jLGvWr0/8QFDYRWvnjDcFtUwSNmaYQqbVHijQ+Jogn+88F4/nUI3Jiv
JJ/v/Kn98ynFZZbq7JNG+H1gmcP0gd7i8+U78Hki+jjE/P//MwR2gKBGWzUeWzUHOjndNyIrCC25
PMrnlZR9vaGjH+d8ZbBz+DhKbVL+pYA4HN0xW2ptupDm5vIIZ2YdulE6bQ60Lw7L9scRwCNVU9Ma
3dEyOpihP+ayy0iL4/IoZyYcV5Lla7K755GI0wIWOU5VgS5dPEjzl5Ia2BdImMeWhEisRfRQf/SN
tu7Ma6v15y3Xx2FPnpKIO1AXoDEetDzuHfJPCZUDiyI3mT7Ed5PXEWVetOa7ogP+AI73aksO/hk3
8ONkR9eKvZeFBNZEinzyLg6cQXOO/fLOrV3YjINAyJ3+TtGF+K54Mir3UbQVJr7c2JphDVI5/2VX
fUcpoiKJoF7rs0c4ROUT2dB37K57J3fOB4tXAflyuhvdGSsUCwUolk4j5iAihmXAs0PN7i4pcMlY
w5M+pg1qk9olQ77+lhrQ6JyOZiiT1bYLgAW0KIZx7ZTEB/ghNmNZHIoBVEWC03oRJOVK9PGfLKEp
apTjN7ebxIbwElI0vLjHlGynW8uEzmtUdDaLxiFUZtCBd9gYdVS59OyU39s99j0K9yAwvYUsayAa
fgPwJRIUNVuA5MAsBIgcR/4wvUTsyY72V7VrBRtHYaAzSUd0uviXlug/3M4CsjXdjN6w8kK5lk71
6rtdsG/qrgNUCW7Z6VsCDWJzQ3gjSOT6GzAiKgpJ/FLrc1SPHk3z5BwtoyaCMzy5xPbme+Lmjqow
9p7RLpVkf4cJ+bEyem0RRtNWn+ppW2kuqNTkoNuEaSvrsW+yn04JWLG07jLwcclIwEtvqjv0s7Mv
DNuYq+6TpHhQpXMEXv+Oywdnbxo/O97wUMIbGUZnR+HkkAfWqgvLFy/rjlIlT7mcSIfMbnWZbFuG
9JUPndQWW6Vj/ycSAdPJS2eae7MPMdKNP13MVSgV95ZD4m3svkba1K1t4YYgkwCLdShMAMHtiM89
KnvY9rNvrLNfisRuFlju4atF0V5Bmmg05OIOjV1esHblRardll1DFF8LZDoPoX7IXiOhju4cXvJ4
lVo5SDjg96FXbS/PHJ/nJ+qoFOvYfrEr/bTfLiqXu5po6FrZKXQLVvCr3+jnSdadz7N0cSg7UK45
mQL1JLMMfwrC56hJoGHAMCVnief93y+EepDLRKvwV51uemKZQIcwZHsHgZuv5P/nQozPixKzCYIK
RXXbsD8VAVI5mJlZqhZ02hvblgWlLcyl8xGpg5cwBnd/bbvQZSnEsDnK95Qjgr5ZuUV3cIHLWWq4
4YPYw6TmMW+L6NiNSCbIGjU8Pqfa3Ol5ORO5ryxC1nyLTyZJ9vImDX4OH/gFTh5B0lgATagx31ne
sC/Ebz+KkTFqS1KSzPwbKK1Fjps398etABQlAY20nDT49a6K5oto3epvmGVGVl/VEZxMFPrAEYmL
iFFCl172EM3oiiLnw9CWqm6Wfb+1SSzhLxD1dqEWYmnPfioILZ1vkv76XZ+mZTYSgJHjPwesOJnL
y2/EmcWJBRfBBpp0upanFS9mcT30HRdAmtwomuqLRr91cgLgIrgyxOnYk/sVIuGVUc8txX8PrgY1
cLbhpyVi8kL8rBzi/i5pjWIjfAnVtPWJeSk97wDHHO4l8Yic4CCzDUYVoDmE43D50j8f3jnpOLMe
h1a3q58uikEUZyNHUHFXJS745LEK7gJphm95U3W33VTJW/IG85vWn7K3yyOf+USYTKjF4aekoXba
uKzsKsnDsBnu2IHMxbhghazp6pTy+eg4T1n/b5TTNqXDTnzA8dLftU7+yH94zNr62fLa28RUW9zQ
107FZzYZivbM7H/hvKrMeYr7ZzfqTSRJOH483BngWp5Gz2TTPzbhBq+F9kBSK4yMeWM+Gh41J9eA
vAGDwz/2Spk3IirYAHAg23quRkhTYkhv3xdQLhddBbyjts0R8k5XmPjr2h+VUg3wa62IgAiJ+EAQ
m/aiZcWwMptu+KkgPr+bWZP9wAYOUzljINTnjvZCUsl0j+WrPZYicMk2rKCiF0hDw4bNh6AVzpEG
LZY3td0PzSpQflh9cjNSdV45A0u5jwEaalKGGd7oa/ZOndvdD2ZQvspmqm/4ndY9Zk401pB6NyBu
sVw3DaUCF3Z9J5hjwN1biN1ntJ3Vl+XL5Vfr3Ev970M42elB0JlCMpawUtfjt7SJbq2w0Zal6SRL
mF6/a6h6ZEipb5dHPbN6fXj086v4z6OPVSSH3FbdXdHTgCGjVI76cGXOOPs6z5oRvJ30Tk+PITmp
GE4DkOlOoyUHnvNgOQl5HndoGDHGZd8vX9GZeZF8FIqkCue/+OTZc7SuHpw26P7vSumhLyNUb5oX
flKkiMy4PNyZHQYVc5cyD2vmXD7/eAOLQq9CYZbTg152+aofB7EpPJIOemKF9peHOvOsKNk4FNHp
zSFOPhmqlPDELK3o7qpaqOdIC8tdHcOCvTzKmSnOpYlmsc2jekiB9OMFzbz03G9Ed1frZgcgAfRA
mfnpr0Rkxo2LqOH35fH++iNOVm96XfSIZvEhCt2Ty1JNY4aVHTR3g0I5rSagH5ZFRal/QB63Gltn
hVm+RDNVk9JH9dmfFtLVD5omV5d/yadHyVEfVdfcOqa392lZMbxKOFJv5UOqAv1AzId6MUJBsktp
T1faVZ+X0Xks96+c08bPftr5zESV6Fac2ncdAtrOJ7QonBI02hCpjNxxV+5QvmSj1y06gx1faJbD
lRrMp5eJd5VNAy56JK3z4f3jY26HiPgUlRt3aDHGh0nL/E2RaNHPy7f0s0JwHmbuWyDLQHhyenLH
PzFGeRPKO0LzYFD4/p8eNkon6WHnYtMb0CttMUDDSBH+uym2C41MmKIfrvXtP10v/ANqCC7vmEB5
dap2AD+WtwOyxHt3DN+6sHms1DUjJ14fbtqHVxkfkIsTen6Pse2cfqFVM3I0ZKN+xHL+nNTaPoxc
g1JV2C+1sR/XStePLkkrkW4vaGIvMs1CphJ572FLJ6BGSj3RpDKydjPa4l60HdG4FD3UHzOqd4Uw
vuP1phFYGLd5VocLG+6YyCjyNV9mBR7EvG2dO18nVrchqu6slIxDuzuGk/c0jm91gIU/H++Nvn0N
guqn5Yxru+OhKAxHsbHRECa2ZvE0yvQ5U/ltrXs4LOVO925rKM9RSwDYmAH70W+l/1oRgWKXyJrG
aBP58aOo/EPnAY6P1p3X7EQG/5Vrj+16mfklcAT5GGETSAd+jxjgh/1yh3CLw2hcKpPCQRxsxxCA
ow6WDSAYroido1KAe02wbNyW4ybJkZwYVUbsn/bLnh47jwzqJiCQ0Fqler9TrbeM6jejJ2ozFbeu
Jb4g93rXo3DeDoJ4FLRQ5WM3tAcv1HZ0OuECAG+qDlKT68m7TeT4k25KCjcGyS4qZtsmh6z96oCH
q4Ma/s+b6GFiafCQyy5d24DXM+Vv7XDccFMXA5HoJTeZshEahJgcseLJnZqbNhWbLg/XkSV3pQZE
cPyCqfitMJKdlxvLgP1Lwy3TO40MPHiQVrGu8DKRobJCMN2bBJaKYTs60zfL6uDIRuJL0/wutGzP
NhhnCQms5q8Cx9aCi9AGKsLV+CXzvvUluYhjqi2yoH6pcPhNtrPC1LOcH0rIa6jzNDURr/0aJTdO
Qdcl2dj17ENopXsYow5Qp29tYKtVFAOCQtnqGdXGM4OdXkE4Lw3xxEn1MW2LGz/17nyyWCY5rLP0
nhu/bD3CHvNvbunA8NRfjTypSZZ1/sTjpBZJ9rUsaoJ65cIqaCBAhjgOdfogJkorvm39CgZ7o2fR
s+KotrALiQ9IwN10NljbFwY5r3ZdbVF6LGQ93Deqe5k4y5kDecAeOLBEvgaJfdRd8eCq6UlrEFB2
3Vo5IwCj9lVW1n1feu+xU71bVrbSdeCE7G1j28Eox0avodrTFEupTUvhNjcqLJ+F5+C2xoeD9H4e
tq9WnSyOOptFwIALOy8OOXtNrYLuG9V/rOLvn4gwYfqRQTxUvpGJtgdtsWoVd0Kfw8Aqw/nWVlCq
3Yzg0IZiicNKp2nQqokwiVFJeOTcrZwp/moLCb2RmKP+durVNhExZq8BcGo5kk8EqV1495Vh3Tsj
K4jUb+2BtgdkR2096YRH4yxKp4lj2f2gfHK4y/tJZS+ecG4jLTgWYtxlkNYcPSCGYuSt8MWyqgkz
YjoaE/4Ztb6kp/gY9wTyWfVLoSb0mcG6DqP7nD8IMmWBGWnfVsD4ym7RUrezcY+inMULjpl4yFZ+
8QPe1R7n2W0b+ys3Iz+K1yrGKqpVwU3o1OsyIUbbSt7CQIciNhyNNpBLoAbv81evo7VzZiguMMqR
iHsDSYl910fhVuamvbUoSYKyG54rL9pl+BNTZb9B8T2aZfnactqC0pJurE4BLqoKcjkqwgnS2Rc1
rnNCXIsQGKQ7z22AktpWklVTFvnehYwGBCQCehq3zcq3bcxWyMvo/f3IM7EZNNBJtglyvlsObblM
DXoGCL4nOsmG5tyC33QWdmKCHBsiUFbVcp7+7CYEbZzM6KqoICfVEw9eMzN9Jxwlhvw+dRqAcUUJ
raEgaNVsBCy3+GWTMLTC7Fvc6GP5Hjg6vHvmqbSOdjKPAAuWB9bjhZZUG7T5exZ0LIw4Lpqi2tdN
XQCLy9gP40RKq24/mS18bTMkDdQtv0N05vuOtd9+7H4Pq/Kd2KEf4ZQ/VK3+ipzhvjHGHX0xqMZS
GxeRZoGB6S1ifYJpfPHTgAqbHNFbNIJdWy/jg6uTpeZStroZnB7HW52l+aGT0t4aRcAXN9hpvQhH
j4x4bBr7Rlrmix6ZcqXnQDGQQRHxOE5NsSmdoF1p1HdqSz3DiIXoqqnpPRIVfgJU1IjwVE3KA/EM
Kv2T52VyCI0mfLFCgQWaFs9CB8uy7JOZLgzqofFAxcJWwFAZvbKuteuml8U2yj11iCnw3jJEt8JU
Vt3KylYvpHB7wMYHffC3otHLNyspgTUiYF5NeRzc9NSCX+247n9hwrYEguY4vmFr7i2UMWPTpkwH
2gGiKxhz+MoJSWDfUeoOOw2Q8Mbs2vEQeE27BWIK3pDgH/B6hI5OHZDcDvAIWLGRKPEqYOqu4VNV
ofZHHxyD+ocg3UjzdVouhWZjZwG8cBhDE5NgrZPF1/njeurwLC7CtiwOwcCk2Rd5+QWTWPFElDo5
Wtuo67KlAp7wkxJquB4csXV5GftQbpDfHyJh4W1iax6W4zO7PJw9OJ4XidvjUi2Og+E+9CSN8Ind
FKVx6ATZZuj+VoADt41E4e7WvzWnzwhdgjWA3ulPodo3JBcOKVCGWusiuKls68eExHGBseILkpo/
Gd7Tec0FjwJJDyifQAtHRukiEcS5lETH4C73Mus7ZaptSH9O8/3N4BGroxkGkY4ppNWywCQqYJBV
zTpokqekyNVac8IfaDQTDvPtV2tAkx2mNi5TGFmQltSibN2nMIRuNMXVN9rta13P73NHENVs9v4K
PQn8S/ppi7xV9w2qgWmaNDA00Vvs2jcJa+XY9YhJLEbQxR5zzAHo0KoydLCMgf+QwQblanc9GijN
qB/8yXsVzmQfakJKV+YU7oSfa1iTvZeqVe0+bJJkLVJdW4kCGmU81/Cz9ZgVG62liNLXunbrasWy
GcRtGRqPQLUXMZMLa8J68EmgLNiAzuv8kOL1n3DRltUa/T2oXbwhZe5QE7W2yJp3KFtJcoTW2Oeb
yRzJOKaSCfJlFSVcS5w9ZJ45Z8xvozZ/NUFtjKz1vs/nOrawztwvLjw9n9pvSHVf1M46QZJHsq+2
ndLqvdLt27jztrplrPMxZacjt47rbeb/nVP1vHXBQ7wnyp0Akq9FibEmttbCc79bJUhSC/S1dzvR
XkzbehU6eQhytvsW2tNmfrw5qm+/rHedgn7S/fYN/TBKglPCl3kzVrMaaS0gxGbYdgQzktd9RwoI
uv9wkU8h/6h+zuci3Cgy5wyYrZ6z1+lV9QX27iI2fhNrvIOydIP/iChKCnBJW/3xehfXdvTbycRr
anYP/L55X98bUPALkKjNF42/I3Wh7PrZ32UuF9YiLfqVaz52NH3m3UjW/tbpx8V4zTNbLN2CNTVw
4bFSrtD1kkoWJnnHfew6bwP5kC3BCnPI2pDWm4GavhH5Hzh0DzQHodV1y1CbDjgETdXsjf5ba2kk
beqwIZAPSuZHuldbSjQbkz+aDACNTEyaBBnC9Q03gR/Pub3eobToqfr2nyyTawcwCLSlRYFKNErL
Gdb+Fg3WZhZ6tHZ44+bu3fwQ4rp5qZIefUH9oxyrr7Wf7erMuOvzlwSU1yKr3W3VdIdEqoOL3gZm
/rzNL7ToR6zT0TKdkaAun5gQ0m0kK7QFLdNb1q5JxE27rh1z7fZyNxTts+zkinvtuelein47yOnZ
kNW95mY3sMj3800fKOCbAniXl63r+rEI2FpgBpi3jlLPVxCZVvBTIItN6nkWYU3j/xB2Zj1yIlvX
/kVIzMNtJuRY81y+Qa6yzRAQRDDDr38fznfzHR+pW+pWddtlVyYJETvWXns97GBD9ntuYDCXK4Rq
wq4O0yDuyc9imNHkjnP38wRWjptx6vttYjnaeYocR6HsZCIrkZS9uDA8YjH8u2wl2X+y9l4KTJSS
CLXhuIifVuofA4NbkwxQlcY5qF0jDZ7MVp8MI8NmwiLjj5BoiOE20sRwhpjuJXVfT6hq9hk2JYwN
MhHx1Zh09bejX0YVhfkDugct3JK7yHfsE1X7uE4QMtgbOGX2eIjNpb0wqXXYZtIq3V+2Uyg5yMdZ
aybF5/uoEcm2tCoeCZd1uOHwIW0B0bO462V1qkb7BUjlYz6AW57W+X7xjV//rBVsOs9fh2fHdhhd
Y3IS6envw/NUTLbTSQcAXyDZr8L+y4eH8tTPKxVU3rSYrc2qOriaBWAg7vBf1J//USk3bZJER1RD
wkWYIflvQcQmMd3yK0A0wZL/DJbyJTP73z2TerSSKmz3S/cvQttf75c7iCFCnIAe5mgGc/y/FBhm
qp2o0ZN4KZbmKHiexn55GM3L0A2Prjkfa/vPGP6L1P+/P9O1SSj5zz8RiuVfb9LIMEQZFVHVhL7s
zfY7bAQnFw5YnsmCcFAaDWAy/i207i9hbQuG+6+f+pcVTiif4FJqs2eNHwAk/G5Q93VzUvJtY0ME
6Z3maJb/GQmVcZV38Lonq7Bf9DT/y0f8t+r2Py/E+e/PuA7aKRdpGz4LcpHtjE344rRyb7tP3thd
enkxojLOh89/vrH/bqxGyF+o0ZzQIgRV739stIFBgBKRjc4zLAqTc15TfEUWYaEcp4my2bFS6Y8Z
5NI50wBaFz09iNWD8+K5M+mWjs8CAoDhSrne3bTeJI71mtY5S1iGP0w7xU3FROTt6BftfZlpOvtF
n58ceuLIGUPhMKLaWLDLO+P4z2/sfz5XZk1petOQ5g5mXOmvu2ktMg3fwV9Yf4mAAJDWpwStiuy3
cK3p5Z9/1l+yNNfQdoPQxgXDCkabaruz/79GBQje3DS7yHy2M8c8MXXt7uao9A+QtkjOV7hQ/vnn
kSHwl5q3/UgmvRhQ3GZPLedv7dL0iLiYPN95blt9XgPrLgJoLSoc2Hx0tdGKWFPf7kxLvftD9e6Q
9J0KfYk64nYMrzyIEfoWv6CAKYYZjR0xkFcUUNOmv7yGPnIUnQX5IWbGiVmt09lQwbG3rBtD+deo
bi7WXMRG4+1kMF2qnKlB6ffJPOefmRPdb7+BNY9A7i19xUtSJrA5stxFXvEHrfE/x+7cz+FpWLgA
DfmxhMUNI67nPs2SDPB4FWxSXbmX7HkESvuDeinAYAFVmkG/yOLAoP+tq8JYN85Ljalj1y/lowMF
o7Y+zfobaDeR9uONWapzUZjmjqmWOA9+ISj8CVd10xjOoeBqkYIce1vuxUwS1hw9+YN/jJQ4gekk
3oiLGMI+cZ24C9q97fzoqvU2d/qkXM1LVf/MUA9SwG9q/rQwPvgE05u62uE5uBRNvueQfzatP14G
226JTla/niXT35PpPjesbZjmT07Wvtm1nXTqZ02zcbDcUz8u+yUMDkp0L5Ujr8SWQB6u63vsZAkj
F/tgfc2E8WqH2a2lPE7q9aHLHXzabyuddklQxF6Ul8JuCF4fRmRBksz651V0eyTguM+87GhQkrKi
tHl729pNvHa2vjElnxev3hrQl1oDWN8Y8+ojc8rIEQrTq0eQxQpBxvTzmawiMpWGl4xofw8YVI2E
GEbYCpzKBWTAxcb2P0aUdtHCWWr7Bbm41znHeZvedYE64HZFQY0M4v6xHxfjfVmMcWq2TFETNFUZ
AGSC6EJeyTXS7e0699eI40oX2iT4+j8CM7o4FnFitG8nurlWkOQtXAISe8yGo8NGILW7hNDYO0Wm
0L4vTXrAuMngtvtd/9rP7WuxzhVcUzSXUvqaktqGpskpQPNITJ4ZS+Js0gZ6KPdCT72xs2zS0yNc
ofbytF2loCZCX0bvALtZJ7+rZjxIlX27BXRr0Y0fvaUSGbrwoGt7H6YkTHA+g1z6h+StPGaWFpCH
VsFDMOjusc7cAW0qCNvboHbep7XTh2a7tKh0yQSppFnlxZ7Ea+hM7sNYtfoGzmSEy6GB8ujpr96T
9nk2pbgMAxMfXueN73nvzsAdHWtPtJr5NpIFm0IuMxfx7Ji6vTZrmD4ZhhvGE5bfd3dUWM7KoQRZ
uzjJ4Kct/hOcyKAZt5h20/gQVZEegJePSVM4TpJP7fJAgChBMS5Tmk8VEwPxmGO+M/yM0zijYsGt
udDYOtLJleO+5ObZ0JXB+OJ3IZzTErNr7Jpl8CHHAK23lbNiq5X1qz+tqC8FfHXOAmt0Nj0IZoXb
Ojdh0PChN1Vq0t73guAZ8lf42vo2mnKhOnFdBPkfvnJPmiMzGb3ps5N1u1WNSbe1elpTH4YalmDt
0TnvUxc4xGC1lzYqn+0oI04qu9OkqCYqKL8DWzWn0jd/4Zp7d40avKG4kGWfaJKAjYFTdmb3KM8e
2LVNVpzb4AmW32dDptvq1N6+6O33cPbJF2sEN6DpcpKGLBk09mnleaOFIeA4+Kl58tI7oo2RaM3d
xExLN7z4gL3bcTl4NdIrGRnbH7BgveGvLGf/Z7Bhc9IbideDLxVj3DsqJbPvNgMRHuZ9RTy3hrtL
CE02PUkjeh+K8UOtJRnVHir4bzE4R37TBGTfix4poI9lhomVi87EjkTQ0VtCf/bWEjBlRFOMbA2j
aDho4LvtxTKCe6Nsk81votyLOVsx/5kvw/fQzL/txoG3mvqA6n3jQVeMcef4E2g15BwxsszeL/oA
T+WVkaHGA5rGZfP8nrv7BcwkDwcpJO3DIOfvsVQ2hUaANG3Fvbrf3iIdxCNvqqbX6gTqG6vNngqV
XM8HQ38LHTzwvrgag3mZyCGT/quZPkW1PG4/e7Xao53NUYxrptjeaQrOwpMdcWW3eL2fWllcvCml
tvcAnrsLLIi0hmrHosmrojQrFvWaEa8b0LWRnV0eOlqyOOwutbLHi8oClvmLtfEXui6WvY7D1aSA
DHbDWMUWmBmnWk8e9xx/JHTKEYzZBcQT5xfzsonS299ECdpeVnit+BE/g7o687+5JYsnvicNTBhx
9XIglY5OWcTp2EMbrAJ+ccA+yTGpZfmsghN/SIrqRjo+nkfSuKxP222fOYgLQw/YYy9kvR35YvfT
YWJowVqetu8lwnx7Ldhv3/jNTKsz/zd09Q/b4XTWA6mdr1xg+C4vZZgDvgnw1oq9LH80moQIvhkj
+fZK88K850tG7lzMazHn8lODquZcwRcHJGZFSmy/cJYZTLVlR2xy0ZtRegnBconRtRcjCz9CjrSt
YoqNc6l2jCTwQN/xl3fNDV+Msf3Cw3t219J8UMyp651VqPSB8MWQvoU8e6E61uTLFd6KN3i2ryod
37La+ukNbrizvfpmaBroaqhJqRhfLIooa+igC60ALEp4AsOU/azwWMPgXB342Vg3iN+4mCUJLuW8
eYNXoChF2gOPdcp9bgLuBQHji/VzZCcm1osV1PKQOcL1mVo8vfW1t2zH/rU7zrW+10VGtT12w36L
yLZ2c1nVPM2MwScrJ8odecmodBn8WBe6T1QtXAftUbAZlTiOdutDb+oFfCcfboBrLCPphkwy6H0V
kl7Hp9U3sfYaJoLDFKG+WFxm5GoAD/jI78rIbJ/mwnBf/JUuf4RZZlfwa/ty6ABVC96jW925XvdV
F8VPST9pbzPnvZ978bO2l098JsFuUgvrVp0CC8js10qaQzzN0z19d/mjiMR7uBjzkZEVEItzqKlX
CIpUwm6OuQzEnT9CKyayAGqV4Q8gFgvrKCMH1XVkVbc8mcJRWzC01RX3X7V4aSLy+dnKwcMfSPgv
95mY1hfdzp9h4b5QsYM1HSzjGlEzZc/M4PZ7N9c/6I3/Mlz5NVmwFM02/QEmoQ8xWzn1QphdCCmE
1CigU7g6SbdsPRk7dgHErzLeRSDCWPqrEVfgSehaje1H00WfUDvDDzhmG/Ajo6L0aUkdl6W/DYmO
MhHxzo1Hh2JfrZ3zsDFvr1Zhlhe3zd9ovSOUGOq1Lmo7NthTbqYuimiMbSKzyZHLLdfgs52y4DpC
TjCOijy9+zJU0xWpotpJy8R5npnOeXHgylumukFpnj6wl0c/tTeQLemXnn8O0cVPTBWS/G3bTAog
yXZ2yjLheNCvZ8xWGT2SEiWhZCoaH5opAJWQmPRBdjlg2LxlmNgN0D92rjfkGYo5h5s58FDFMgvt
gyFd7NL9WBzkWAvUncHC1dxnRTTsKzvIH1iZMxZYO51h6RKzcc7YpY/SzBjp6eb5NssquOqpTTR7
uRovAaEgdL3EmL9FZQndnNFLFh5sk1nQqncVtuPtqFcvbrWpfw81AS1JXTkV4N90kILNFMMcDn8q
PgF2RN4WTjm8N+QS+ns7aovvvFyqkzHq8pqv+c9pyv9YOvzV2PTfkN31e7rWYb8rOu4AGzXtV1F1
FIyOr1O2HnJJGB9rDyJf1Q9zSudjVXfBF6+nTuRIOIwtNjOfXZl7PTtsqHWPR0AKk6GgNUDmreEd
yaA3H4u8kzQOyx60cRfUuzQP2IdKYB5Wwd7EZPL3mBW0LzhZujYdL9UnXpoh7uugp+UQQYMdWaXS
qMed1OungLbZNdxkd2s5hJtPydbuNgAGkCYKW3PXQYuZl/ZQ25gS6GPQZT42JkjRxpQ7bRqMcIBV
Coiy7BvMjBRHRBMv3kI5YKO2t3niNOMJH9jegbeZzsMd0WtXRjqvY9Pu63Y95EJTv0OgG2umqnsn
/x1pBNUBTjriKfGZ7PrGY+6NVBd+D/jco18HytCs5cDEWyY4h9bXyWkfq9SK+Cbrh9+UXymYt93g
T7FaOBNmE+6F8W7SQOaa6lJ6zTEIJfGFA/JUcGcXLk1mwzxKo7lbw/xLz+ijvS6f54ghlLaPvjrT
P4Dl+DEwocLfj6Pcd2Gn6FGx2BiKsOzRcW/y0Pog05BOG4UrjTF6nEnpWWdjXV/IL34voxToFWMd
4GfUAgfRWd9kUCUkbV0Zu4irynicJlJPq/Ast5ydsSR11XsVA427tlEmkXmBG0cpa6hsx71dTWid
ATrr2H2pFhK61S9xr5fP0qUxsL1PqnlI0uK7GIebQWXnISurvUNe3DFwuvGGj4NGixdO+36K7nwn
T8nB7M/bi4vy5iexb3jYdKPSUzAosHohZL5I0/ITJPPX7Jm7oDWXq68A6oVM3mBlhcI5cRMsbJYr
/B0S91pyY2XWMMnD6EuHBC/MiiBgcVl8Z2/Y9YgeHzhLsLdzukqyivbO5LnPxlK8e/74tNLK3mVO
3zCGQvfwizc9JXUaHpu1fhkti7yM+WbzrEclAANJKCh+873ZGa9ZzWlx1KOUu3TE1hFE3rpzhLcf
y99LH70bJry0ndmr0UuMsV4wn69HOr94VV1w416Net2Od3ri8SlBl1XhbH2Xi8x30UCuq+h+bR1G
h90vEMuJlMiYcdJLWmV3xjAefcBvJPq9mut0bDBSkMD4SOLLSxHRJYbYNHZdkqfstV3wJx0BK+CD
cNMlUZFadmv7H1MLHJP1wfU0BV12EmV2TxP5RuQNheJwqyq6FUrdSROCodP+Wr0eWVzBXZ2XG5FO
53ytz24DP4T43ygfOJSbtJAQ5BPdh3SlxlM3RvciaOI0Dw+pXfzAoTfHC4/aHnYsjCSL8GZTs7jN
izqq0PkJVxEgerOa9+sK1rbSbX62S+Kv5Eq3Qpfg21d4DNY0V3FmYlVIJeG660RL3eqL9yGr/ww9
8waE4AZMlko7sYZMHCKtWIVk1idOHhrnshYHUcJIW+bpRHf53q3d5bZLo5KlwTw4Gh5rNRUL3jHO
7jlQxppXJDZXmVcw5LMI99C1wwc9nhdZh8Su9DNAQ5WrWEn3oFpCesPpKa3hofkAky6T0cXurN6L
yrWeimawX0GwwA1bU4sYaDpVtqL5Rfz8DTY4VIdWqpNvVuqA6ROLRscRk2LXrUiQ5C4gfpI5vvyA
SHsIpvClt9l2gNSVNRB4ZgoY66WBPmgOYbrX9F/F3VRjLSgduDA4OaxEgdqaW+uU+/YjqnZGDoy4
ybaGbmbps0miJUZBIqfpaemhjP2ovnNy/8juxZSYXmAvyqA5kD+wbFHc/WFee5203vjQWeOllNtx
mXb71gLZp1g9xkVDHTQ/I5z6eb/tnqF7UwTz89BU57YA917n3U1QF+6OBWQf5gy3d/JYFf7FVf5d
kS+/GJf+CAzsIM50XYW6U13+0bQD2o89HfT2zEytg6Fk8J7dHl5NV70ZqbqGvR3u0iH8tlvQdm7B
1WMI+S4anWTs0/tG1u99mb1OufozlHX6mkpt7eXEArjArdxWQSCJ2kgEz4AKUZd9em2MWydBDzBe
sSM56ckJxI+F5pqw3ESWzMKk/XTRoqVYKZ1jRFgVOXXhret7F4rOG7DCEPOMx3piAmSkrhSCnuhw
V7TpF8i7G3zbH0tLC2qbrhkz7xjx+kE6XaMNY9lnu6bvrpQAtzrfGgMdyTRWSmVTPBprcyAg+GW7
5mExw6XzDymOIS+gjzB6b80YYf4zcNLIszPIpOZhXnKD3RPPRFE+r7U+IrF/rbLeUlrJoCbsvgwA
4JoLfmPv98RP3/5Axpwe9pxnXThvq5+e1mBEnZwP9WDvh6WNJX/xwCu3GeqpF648pdyV0/KcTT/s
iUB82d8I8232feL53oWy6CFv8LciNh2RTDQDcW7iNsqBsza3Ge7qOUNSJAyQYUP71hr7a26pYefm
eFcWJ7gMkfsyOJKkUuOMTH1HGuGpCMxd6LZXImNeCnLduoziY7sF9VYBsb9icrybffcMsOy85bnY
G5t87Q7bZ1s3yylk1QoXuq3eWmKXq+W71Q6JzRqaYoGrq/VY5M191jgP2hxPg2ESYNnjBjMfN4De
4iD3bZ/E9qnw+k7REl7LrPgaivlZMjW/0Hs4jtzvqco/Zver63OeyrVskmllQH+ZipO/4IEAQ+oO
xmVtgMySTrFzbL1fMutxNSbmmOqknDTPOUwvhBErfw+GgAl18ZNIEpqenF3kSlk9ryaoRz9IjBwH
06CrQzuLh4LPbJD2c2nrbxIXcN0Y7U+zpbq0DJH4UkFNUNV+mMMHTCC4rhpgzP/v3loa2eBomxIj
DHgHaZIG6xmnDRmX3fTiScwjwKlOGYHHo0ut1wgwj8BP6mNYOyWgRg6l1lIl6zRgVBLxgIbZUO7j
6aDRxtDjMpycke8Z7EswWrdDYT4aJAtwNgDV05kKnEjwXfTSYNgn3IUQN2cM4mRpH32vvOnr6WSP
Ill6ceiETMrS3FO8vzT4KUESHQ0Rfg0WBMspAgiYcS8tEifZNszMCTfd1w7YbGs8lDxWstBHbYvH
hnvCihCj5z99hus40se1tZHjrG/HGLEwWNKHCJuWjwxzvPXAvdNQH8Gq48s1YiNwb1KuVRBWrCmE
wHb8GE/bCXSR197y7rzV+mzp+3VGc10IFSu217KadKYY4XYQAdNw/lTGo8ftWYC728O0hvAX/JqG
4lrV7KBjka1HmsD1WWCGj1FWvQvQa2Mf+EaXtDaOVqyVn9yhH9hR1j2PYOvqeOUmKizjURXVXvQg
+ua043345kukeENTqF5cbvx68eOO7XFCadm6/an07lI8w3qWjB4jVNrBUbXTqaV+rrexyGX0Y4MJ
KdLK/3iEq2t/iaf+h97qazAUbBNJCay5LNo7TmQwVOsbMO/XIgwv0H/vLJgsg1HfW1V0k48wbGr5
VUQWejony8r8KWjE7EzDuFmJPOggS3s6JFGdsUNVsIe4x27gXgpo4JCk1e8DdOaDL37lEf5fE8yn
W4iLx7wTFhIhuTEUQfBBFc+1PAt8pJsMZevgswY4tK+96mvNh5PvjaesrSlADAK66vsVuW6nq40b
THNJ/AZW8ZwO4ofDa4z85pwWLC8ZQPtKXJxoIMJ5uqYWT423zF3Mtrlv5uyQujxx2ysuIaN6ZRS7
hQfMsLrScD0YbRDXuGmkM9yFmOB6zuk+RrEWB9Lk5aRCMI8Ncm+XhwgSUTGB3XUZOw5m1SKOKiI6
RiAPTDLgK5uzpLCjbcU9OT2FEPFfCP3HqR3src8y7xfTo19kvlnsN43r0vSiwTFgw+pM74Dy87bd
iEzZsfKkNMqmW5GWZzWlt0NbJ1ZZ/MGI9FIRVAFkIh5Q1nd+28Sd8p88rY+Rbx0apU+1Wd+obDwU
HQOjiJsuHODBXs+QGOIIIl3psBx3tXNbCHpN67IZGNdnId8a2jF5jxhpYrUzPfXmUnThLDHwm4KD
x/g66vopi8z9nHufKsUBJXSdjFVBveFjBaSd3QmYrlXIxTZ+OX4Zh6N9Cifn1lkfl65/LoV/ifro
QN/4D7D2D29JryzfNqZ68yD79UqReTMjE2y3mRTGz2ayvrc3AqOEpvL0XVOGrV17Y7M7m/l7Ec50
y1kHAlp1ZXeeS3maDX3hjBOXlnqk9kD7ICo818gEpZUfUGpPtYGvRwjMMQPOlvGTbPUjeyRcPxT7
nMUMhNNhHfs3TOY4rnHtZyzfvmp+WB3XUovhLFr5R7Xzn1ajCxmfQYGFodLO3TyqQ+5HbLPZA3Mn
e4x1h9xho8nEC6S4htGC7j7sjOd5kic2m5O5SOw3QQarxNyYlf2PmV162XiyzJ8yqBGlv0fsraDt
OKZtR9qgmnYhr2WenFdrRKbSm58h7a89S9W2hqR0dQc1odAZZaIJ98bHj1WIPIU6qt86NbHZM+yQ
govdcfGeB12eatpaU6cblOoJobV4oCe7YQrct9Ro2ZLty+D1PGney8SmapnFdxta5Y7ggYlLmL6v
27TxFnPOSmP9xwbUjuGl3w4vfSn322pPbPPPrLXO06pXshMQk3pXnEYEhFiUzbPOnIJS0HqPeILZ
PSRNNCgfo7aJ11CXpspwyK/mG9nm+zUAJjwKpNKwrvYRkKmB914v7qNutlkGTjYkD7g3Zi4euzQg
B6hkgQehPeVorCJ8lMAndm5fPqgqF7u5ndv97KQMWKx5mTRlI05FV2X3aU0nze7c8zxKZ1e1yNPG
iLxb8gl7FRbyoBg4a/a9ceDCU9y4Fe3xcSLGIuKM3/j9pQ7Ua242oMC3ikJQJdmE3Ma9iIq46LWO
va772Fa9LMd1241ZMkLLQR7xONVwv5DqiThIFI+BhkGpwVxAnWJtxi6MfOz11IZ+uBwzCa/XHXif
0EAbaqfqJmjFtW5IkIjGzzLtsqRtGJkYtHPaPC+E/h4BXzBklv/2xgKU3hhaid1WVHDMebJV/egk
GVhjpa+dzVq/OLNzbgq2e085j0bQvJp9ZCaEZ56Bkt5DBaKXZRfXwGeRtHSBbJMemjDk395/sx2p
Ltqb4nmixKk2O1fE8Z6ofiWv45yHKEpOy9aNHcAwjCrua/k5QeBplX6Mahzw04DWYIaTT/W9YU/W
J+E1tL3qP3XjPYuwvXJspg0ouu/CphPLEf7s5uIeo/ZtrgyWe/Ill/TOyNI7pNirP+FpcFcwAZpj
5cp4gFM3D9uGIFU9JZaWXHTbXWvOTLUF0FBl+kUHDo5PHJ6LuthsOV3tXfyFVsFUxZHhnu1xJlvQ
BXROxYeFbMoZGfG7FPyV/HRI+2dvhjdvUWXiQqcYqNbo1ihNSWdxmvmEipeonT0GWIqHtNFnUpAu
Qg64kZbqGAq6eKOd30GSPivmhGcexdKFOVWNT3bkn1x3OCLQMedAe1a6n2SeJThMTiVH6h4wMyU0
cOOchBWGQW5He/gWYF2w/39YZf2Bheg2VUhzGHgAMwezm4x5Ye+CrHxxGXQ9zkSfchL0G8IVokrt
EcCBnqMjfzlm7z0NI+5zApfY8uf+s/IlVu11gvhs/NR+wX0+gIbJm1eMSMMlF+tF1poeRzs0B3zJ
b4YN0NzaRHi6y4+m/5+7BScCy1Kb0Da5Y4yKWW5ZJ1WKQ3+o8GpVacqTZ4kNcD8G8VrlUKl0IFEJ
MFkOtKYavwnfVQEmw1yr4n7L7oR4HZa8JQeXG+J4et4Oorf0lqs7NVrykrsDTlAbbR451aG5cONK
xeYBUAQqYvcwpwxnORZ9I8hja5eMcOqnXYozF04FZt5jW/VzvNIU+ogyjywOW9SPnLj8AxNO7nEe
Qjpc/ryGv/tiHf2dH5CPJ4ucutlyeEI3i2BceH55MFxLfXLlm6uw/OWCskk/rGUWo9zNHLevNp6h
xIlE9aRREBnLyPTzGtCVyKPIPPVh134OwFpjY8Nspm2bvvqO0R7LzOBUkdbwEsyoOTT5ZEJHqObH
yJTOD4QdpMpo5IknaCEu8qHbySH9GjPsKq2B/alc+vM4G7B96rZhoC5EPonmySKsfSxeSm4GSUsL
bZqVKiByZ7UrGsTa5WBoF+s9NdJ07Ui1uoaj8xCq2o1NO1ifGrtTN9IqfzkeV0HmBeFcQKmTzkVE
Xyh80TnHt3YyEKArP0aB+VM2hmCRX0s0nCU4rz6ezKwzy5dUZQYPULQdY+uiYrkbHNhRTTEdMsut
8GLby6+m7P2Toyrl7kgjLkJAaNP8GKK1X0rTyeZnpsX7/g6B1kkPkpkJQqMtyuoSPWpgg419/Kjs
x80f+hH1bZNZ63NI65axKaCoVjN3T92aB3+qqu0ZuQu6r2kdcpfZp1Ud3GCN7ouaHRlfQzcNDMWY
2DztPbG8fZUw6VFflxkf8BjmxdU32ylu0nn+5REJbR2qNTfyWESZc9b+HI0HN1reB8cp6VmHYIlX
266RczIOUU4rCBPgJs0oxkhgGsfgY3Gkv0sNe7idnQmVbjP+hylEDG7pTL7OlZmePXfSakeXxXjs
+xUmOuUhgkfvj2dPEkay475eXtIAExiNiv611pmbuPR5nryM3mUZWem0l7Lwk1B0zxWLq78v2xVe
PS6qx9poBsBTysNDTPj+vtSj9yzr3v5aQyWZOcjI0OWdPTuEFubIglXaVlc9ect1HMZPr8G7REJH
NuwNgqaoSJdGi+cCDVfx0OLgCbb5JkRJY4fdql8SMRv2V7Na3ZcoPcI8RUZnQwemfBWE51lB7h5o
F3nUI8KPhz7CrJ0XPZbflliIj3Vuv1cXZJJbK5pgae8zrYRMbxoTzdR63amSfBfS2sz9aFFR1AYC
xjRB2BJ21dwb7paqMGZgEW0aH7sZQtlVY+Ffd5VZ+6c+Tb1mz6UMHhqTDvA4sIyqvi9ixM2ckD00
6oOVeuNjKYRrxAUo0Bx5yiGT9YEbzTh1i0sgl9uqpzRf3eU6IUpEMQgsMgWFkzZ/jEmOD5zVEDAo
MizqQQB9+1C6at8Vo/ORYX4RlMq8DoJT6IlIetKkLRnuTglRnj0kiqR0mvnb1OS0M9H75o2YWZN+
LtqO5pHB8SLMQmwXc0QOmDeMOsHMNR7qvmOkx27X86CN+tBoZtNyUzNi6kY9n0tvnl0l6i/JCIV/
tM3CSQKrnREfO5E0QarONL8pzVzTjCOdBo8dYdyfSzc5X+RcRQsFf0lemLB6+txsEJ17XPw6TPcL
A5O7qZEp0xXLiDm0eTHCrnvLHHt4r/u1uvpDrR9dzQG2dv36zaDziyEhT/Nn0ya2ULv+mCwWEuKU
2pgwSrbLJ07TJHe6kkCqLBSfPJ0c52syAyJPb0EZHDimPjJ2tBl/SubyWAQtrL7CfeqyakjmsGVE
s4vU3lLOV8eU7mMnZ20ihgwdRYZBMeuHbv09p7aidxKy8c+qrI4N4u5el8tN4TOmW6nep2PEtGxV
rjgH07JEEph+YTf4FFH0hwl+GqCCaSQ/k80tdFr3ZnTabzPsF8beypkktfIRlf937RbZcSWmb9/O
HO8MlmLmO9f0xOKe3uN32OwehRMbyhRX01ijK5MUWGbymXA0jA30O1E4A5u54SJs67hoc0xYaRf9
cOkPPsEiIpwLb2vMVpAeppJUExla7S4wCIOkK4+szkKFk5EKu3HXEbdQSEe3X7DUTbQ9J4N+ZVb0
ZUJgo4eXAOL0rjHIvi+3E6jjhpup0/KhNmJydDOGKefV7XZlzzstlf4zVOnrzF0Uqvxg9fbzXGB1
+z/Ozmy3jWRJw09UQO3LLXdKlESK2uybgm21a9/3evr50j2YEYsECfc5wMG00eNkZmVGRkb8iykt
JRWMFkgvI4weTEowpa7QHK3uUW15MypEKnU9OdDQzelUlBt2qHUfYmA9U2T8E4NoQcXonUrYokC5
jVwo+Nk34ZOCzpRk9NuhHY/gqkQ/w3605L4gq5HpzJrhLkqoTaE0t0Mt4NmCM2LUzRud/5dQ1TC7
93mAp+a9XIcfJg9oWjDywk7TfZeHS/EHMA4fM1n95Xfazk/tpdEa91YHkC8R9CCKen483tdh/KiV
2ltnc4SK+qOp+w2nkh65vm1bWp56mpHiFi9WaTZU0tT6TkvHamaRv8A2yP/8hKYBDDAG3V0t5Ssc
yLCzwK5XyZ/DKgCUOphwzv2WpiOoUBwi/uDqi0p76hNpl5iv5BU/64wbGCvl31JTkfIGSbiMOOqd
AnJCN45eikDAUIQqmUSQLkEP0Z6jWyawOF6dPZuD8QvE56yH/KYNDioAwcYgmUiAOlGt3bNpvocu
RUhV7QTmZh5KFOXqAQEf+W1EnaSWxgNEz9e46A5BkdKUVpZK0P5o9PKzCaR3r+pxhnLipT0m864s
7khw0pnayJ8EmU3QJ89JLm2KcARjaEFMgIgs4Pq+gVYw/JiOVlzQ9/diGLmBaC3CX063qEeFbSl+
UDRSFW68D7Kcf7DXQRK10zdNb30X/5Y94syoBfECJwygXZp/gMtNW5Z6RZS2S4Qc5m0qHaD7L52K
0mviPEZGiqkfhanCXelx+4JlMvhrpZonOU2Qprjj+pC43PzXuqh3vVM+mkPGS7Ny3/PWu0uhW+Gc
ukF6dKZQ3s88GwO08j1J6wfkUdZpwv1qO9+xCSTxsH5W1B1nekkqYqNm5uXZnWoPd3nav4lqHhqp
AaxP+6EYqnSTlvKKgDCvKmRsM154dBx0w0V/sdMOSJDc48L3jtzlQ+CTMEY6IGfNtxZKPG7HqH4q
S6xfudbUtVX2+1HUPhAUfUJKfan2xbfSSYTmuJ75PIXz/C00upxGQ/RRBfImMrNHo/E43sqTp6V3
hfhNiB0iJ3BfA/ItHHPlRDT5BZS7QgNalOkzc9WiYqskCUZwmfsuy8oRBMCHozTSvPc0Smw+kT53
zXhF3cB5qHXwGm3cPHeRGy/b1H73YJahAVW/WQO0dEeXoGfr0hPciWI2SuNPXwt+Wiqutx3kp7pu
t3FQLrB2QaTAfuqqlhAdh+0WKO93v+ngmPvqLlRNsJ4m2sENJ90ord9eTkJdJ+6Hqg0ewOwMFURr
Ubi4HKtyrs4QpPyMgUNtFL/b0OzdZIH75oGrm/XtQHuTQP6gt36yxqEg3kR6nUIHM5+y2nzMDGcH
8M/pgnJelGojEIm2L92nRUDkydcyvQzTfY8TbTFScvcIUIphr/g3lwa4QgeoaJqWC/RXgQ3BrRaH
w6r6hYpWxMwoiZY2vEkwjjoMvI6g64Xaz6wRF7lKGyDYcp8vAYmv+xCqf3SEGMZxGVeDDGzW1+7E
9pZo5gaJsevTgscxxdGuxoq0WlQlnWvLWIbKNwSzFmGmwOlD1VHX7kfCMwQ9wcwfqG+GSQcnc+Sl
CP8cdKYNPtXEfBg5sSPlWCf2ubCeMzAoQN+FDwWVxYEvJtnGXKyEWngPVaXMUll7cWh6gE+NtljG
3iuSs0tbiIXAKTvjqY+89xIKouHECxJKHAmdNWoYz71GbRGwCA82CvX9uxG6K0mrIQ4+Zar2ZHXG
z4bJ6HVGW0VFk8Z972zA6nJAYl+q25q6u0eRHjLbzKBPW3fVNkXuUHAQrZgiLLGGqSVVwQ315pFg
eHaKGOibABOjL7aQ23xt1G+9/VEGkJaVZlMn9grWz8wdjEUsTFZjt+ORVawGylsaOGTxFzKrCOy+
3ZR06ABIDX66l1XtTglQ+sxs/863ky2vtaWDmk5jSUd4gwvqXPcofgq56W3vp0dDDXeJ/MRdMgeB
G4AirfRv/LY6exA/Xm+RsY7KpYJbgli7IRi3bf6kQh7O/Oy+aBWEY8GBC0BWKX2Tep/WdbgqdOe7
VqmvdZL/GCrjEeQmD1u+HBuDZWUkscMEXJqrRBsLhUQhl1Y2wPRNHLA94Fpgkye7MD3855E+t2BL
Uv6PkfnovsmZ+9uS5VVFNzOmejgXSxInTUxfsyoXdqLCFe6PhTR+axLtoA3JuuMpD5KBMnDZPIXA
WTLZHBc6vKl51UoPQwfYwHyVGnORhQOqjvaulPKlPnJmx0be+NxQsRquLZACEL3drTKaz7iC8oWs
AURHR+UYXDHHpJOSjUSL2K6MZeEAbtXkGRgMD32CcOFE1TeMtrcFZJ4miJZ16zy4FZkHK47gU7bU
hnQlagKtkcyHnts+LbMfsoNLKl3vbcLh6Xt7JVNB4ko+8NZ9bgxToS0eUFPLtXtVlK74JW3QbvrW
OYSyDXVtxH2XP4OHPvD/afjU4/yFQh+qSN8SnieKNt51XXqX0pBR+LSSGa3cIlkp+sF1IP0aebGL
HQdAskW1FiZo38ro/Lh2sEUfn1/KKfagr3S+vwobacXjbs0GigsgnGpv3Qs+VFX6u5xXMcngPS+T
x5bspalUOAD2qta0TVzGDx1/T1SgCsLY4neJP+s95XsG65hiNg1mDcRm86Sl4dZlfTUfZ+phpBoZ
Lvhjw3WWtOWpJ8sLsewqi+kEHm0XuMl9/uzJ1t5Mi3Epw9+YiW8Q6dFTTLwDAPEQquG2YUMFTECS
42fPpjEVEclD/iaWNQHkPebKqu5QY9DGD1NKHiwSuo5PNfqfOf4aYh3ESjtSfKfoz1SlUWIduydQ
ZZCjaOCC7iXcDVTrg2dTK9YSRViTX6qo+t3Q+Eswc9D/on8aBI1SQAhRZLxZLDCvNxrQpPA+cg1O
gBS6wAAm6IjS++bvtehWyQVEdRhGNBLLuQ7SinRtl8BKSBJwcCp1AAoepLtR8qn12Y846AF3jxtS
eQRlQHD5v9HoEDR7N07vorqDmMwdb2ePUb+SOv9H1PlbaCoAIz4Ky16Kf1mQhWv+LQ+jdfD9ZKDe
U0xIMvGZ5lYJUGru+Lw86JcuJ0vhUVb79VKOgr2jIH/qAuKD2AUZCAyGTuwNZgZYbi/OqZNTf3ss
YkD9KrE9sZJolpcJ4HM+id75qGv49zwV76yoTpBcImzrwZ3kkvG7lY9Ocf6SB/DU80y6L0f1HeWW
pUVgl+thAyiRUqG8i9OgZfmQqmEyHPN4B0hDn3GsIZUXQHPGpoP6gURFM/qvkRbv2wCcrkStpjOU
vcQUuiH6jT7IOgy9u7j2Bl5L0bANIb1nFC6WIdWS+ZBou6w3jjSCNh48RHUI08fGyF4L1FJmZd99
Q5DazYmD9qEAgJag/Wzm5aFoXUCVdBE9lthiduixQNVv9W3YyDTtc32txYE9w0LpoI2wy8pgqcEN
C8t2TcaIdAoNtTZNPlyr0Ge+1D1HbXowOu/RYPWpjEUIG6XVu2M1swavct9Ru6ULbWcuGwENNXK5
TZtVb6MzfiRQQZoKLa5EUx+wVPhWoFeR8zDM1fE98FKEKG2aN2aVDd+MsDrmFkhF2KFUHevyvrVy
pDkxOe/VVx7PS80d7sld6LWUn77toYcQQGejUfKUGN29SpYCOurT8aKNqRcfeqA/kufvkfs3Z4UP
pSPyXr0xWoSS9uSk9TYM6zUJ51JH1ggR8I2ZRjSYeljhtlvgQWHPPQ+8akkXGAQ2zyj8K1dU6sqn
Er4GvffPdojf3DR+qNXgCR3DlWJ6L7HUbLsA6E3ioj+FK/mDUCUSshx6zg3REbXtBnP6RilWllNS
LtQ5AogPKzuZw0RLZyuKiBJ/XTI0+3Bohm1ddylcujhf1Ga3FmJhXUS0DtGPQgrGoLNNnWcWSVUx
C2MvBu8JBAeBng8j5SrXKUPWsB87YEitCfI69V7QCzuqaQdYN0KqrVHqdM17qJiPiYJaj27vgpzK
T1rIxxjun92hSWyZGeWWuBG4EneeOdHWN6x32JX3Xp2gGzMc8p7HpiHe1g3df4q9ig3UBqxNV5dP
1tjv6iCfW1INwNUBTaDWJnHOLQtUneuHGDHsWTaozpy+2jIo04dcljeVYfEmUx54/6xiWarBRjV7
TUcpjY71rknUfS61+xxFCHl0qGZqmyQ0FqqFx6HVovWuZCvdl7dSL/SiKGjF9pJu+lpCU5M0olUt
RFNEITpMDjVwasVM8abg2nGInmKrBVa8SVFkIZo2SPzwo6N8mSv+b2uUZ4X56lTZe1QpZF/tXVJH
b3pUvmYI3NBOWvVR9OAH/X2OXFEmIWDMbZTyyUHCgufKnQUPnDeauLuhgT9RkgYqurrt+EKpQz9O
1D8tnuYZImWJU60bE6tspOuwtl7UIO1nspMeu9D8RDl2IcldMKdQv/XBjJt5tE5DY+OYUrbyVaSZ
dOgqqgemuFJ3QQgs/Dqp+Yz+T76vUqnTLJnal6VO+O+K15lF6zvDMfShEa7q4pfng1Adq6OYle+C
Aizz/zCmKVsQ4P9VdZgQtwu6LD48l+7YA1wbEja9B7c//NYE5n3iExsg/4zNDfb2VHcS7jYi5jZY
chsZU1BSgrr+hS7ed63AXo/NMQnvHOW5MD6YLyVtoFv67770V/wjloT5onGpJf+dSvT/Dk5XTkfG
Ar/AyTLbyDjFXqI1x97wjjpMkzB66lLjpQmH5fUPqjONL5oZf0bSZWS48dcTSveTkfBjsH3DqZsj
KUi954Uw3ld1dUO/4XzXoGopIzlr6KZs2NpkLauoMzyD8uURWp6SklVDGBR0voqzO+ZIwxSghLsb
MxN/6WRmmibrpqliRWkrxmRQ14/o5ndteUylQFpoGeh4XqwgGSttvLVZxCpNxjIQKhQGlBbmt/pE
x6CW/CaxLPfPBA2zgZDYvA7uRu8fVHPLTGsJ3URZJ+ps81aflflw4xdcmOzJDxDiB192awgqvK38
gGMImwjiWX6MzOjY1fzD9f1y4VOeDDTRHNHAQ/QQskpxLIAtrke8h2RFgtQD1LZ5kEN9mZGHXh/0
XHbDNtg2soKtgIoBoDbZpUmppvFYS8KnjmSsMQBzQp6Q/ARdH3k3FHcptOyaP44gDl8f++KEdYyu
FNyGEHiZTNiSkTUzbCbsO2tQapQvun2dR7sk24EPeez5RwPA/X8Y1JA5jyIA2fpkvk4TwBXJ/h00
xFjEbeLvKVhFtQX6ooExC74raXXD7OdcIIMAqyjI7SLjbjDX0z2UUsK18rgYX7Bh9n8OmgIjU+66
LeY5poRlipXdWNoLA2qqrjsaquWKaU1DrOmMGGiprfFS0F7w6v4N/SmEO3iCuzfi6XmUQ/Pjy0iT
45GZmM8UZme8+G1WbMIieZRCJblhoHZhOkQaEW7o6auow56un0+/wUi8HA5S1RXbQZF+2AZirqbZ
0GBoNRWW+PVdcuGO4hrWdNmkkqrjvDK5GSljjjJAkuEF5hxJ67OcGveJHKwKww7BVsnzgMWMhnlu
VnSN3OgdmYD59d9wHniE+6uqcj1jUgdG8XTSnmYnHSZO1KvlFbsFm7LoqRjJTK8Pc762toN6I+Yc
LK7BMp8OY/ewLM2iyF/wi0CQgg4mPHFXG7p5pTc3pjTR0edKxPmZM+eYJgZz6lRGyh0Usg1KKi8w
cm3o9m5TbCBTUkT4roUxxZpbLsbnIUYMiBeHCp/EMazJwStAAyCS45cvAF5sOwcJ+R3c9KwDe2h7
jzos9yzbXF/P8wPBkA7XPkmVbjn65HLEMKdxEa8oX1T/E3+4d7Dptzy3zodwhOKO+seEHOWiyRBF
n5jgZdCEya340xUCk+rw/LezwNiKSwFUkm1x0U+Ota6NaVXqefGi9ECpqbt46xoQ7PVBznf46SBi
u3y5Wuuh1eXCTIqXHE/u0Qz1VavHsNNU63h9oEsLBvqDFoqsyWgiTbYByvG8kyMG6kI/5kINYmBG
3ef1Qc5mg1I+mkuGhsQ45A5rcpDMJss1NCLjVzmpPuH/QZmwexlucvTytwNB9cPlWsbrxjx3ui/q
CvSlnZavTlGtpRFH23B8p4J9fZSzuOBwSzpILxFxNU2f2qGayhgrbdMp4Gulo6Tf0WpaZaY5G40b
evvn63Y60GQX5Mg+9Go7KC9D+wfeE/3IqIPUZXjLDkL8RSeppGMwFxUeqqbwvrKE1cqX7Zbqlqs1
eo5aq/2OkcqxLecIdq1UQPoAa+mx/PUCngynng4XaqY3tjl6nBmkTR8S/RKTNG2pjjEdJdkOb8Tx
s1AnZgdAFtNrEeqUSVBwe9MDv+jnrzm2csFQPXowcdpaW6IGko+vrcsFgojg9Tme35OMSlFBY4+Y
JnWbyaZPK5ROrbpMX3WhGmS9B+5vr+hZ0PgVJZmZhFuMlPeIXP1urXePvuf18a0LmwerXlPHdIhp
65Z2usgZCuyDUlrpaxFXUIdRhYA/Tk2+psulLRXBMFMkf+7GwXMuu5QTPmspyOa61SIZo9v002Ch
5F7e8YBAEhgB05XqoG3hV3QPkd5VzP5TgnaFIHwyqzpz3AZJhxJJrcP89SgBp1BPzDymK99an5H8
KXVvJYQTQejs5WHXqd1aRaEFdBElWh/129b8UGj7W6DT5orn0TLKINmn9/BgRWmDR3iter8rdThy
+H5BfYp0cyPoSkKTSaDFRasxjCk8U2uU4urOtbVvrQu7NobV5+Er6NIWpyOFEEXtKt+iooEcU2nx
GjTod8hflJ7zX0XuHgbkPNLIvXGcz2ItUZbohEkSSb1GZnj6RUrVDSVPpWjrR169c/BbXQwYD93I
CC+NYnLF4luBsPxZchRkYOWM2g5f8zZMH9xBgq0fpb9v7C5+6mnAMBVdJy9S/4gD2pNrY3QN0FhZ
XbwGlvZeUufXSoTDKypz+p1RZt+uj6aexycTjwqSI9WWhQ31ZOU6pSgdGR2VV/GFU8PehKg+hj/z
nqKcwD451iKPwEplhC2IejTyfKrz8lOLuowBLg05GBoKjms9esBuyevom7wBu5yBsqagT/w2OoRA
Vtd/9vkJ5FdrtG10i1NI6Dn93oXWOzCPq+x1sCJ9Ww6G6K+G0ToeUOe6PtT5lWQxEBFHBQnAK2oa
bNQRPnFpOkc59+Ac1t/lzgJkTtsiBmXx92PZjmaSY6m2wiV4Oi0AW1IaOINzbFxMiBP/qQrHnQYn
qzeKGxfF+XdHZZQMFdFPUxFF6tOhVF0poXXrzrFDtQPyHVJpiEiVQtQKGT8JOb6/nhr1FLIHXF94
G05PKBL5Hg202j0GTftY47EMDm45Gs3C1KOf14c63xyMI5IUDF6EPORkalk0+gaPcONolECNi6R+
QsFEWHkFN26/SwNZCuVTWzwPHXNyDzjoeFlDoWpHEJojCoTRk6PKR0get6o0ivjJp0HBpnpg6bpO
is8unExJUaNSinJDO/I97xIw83yrvJQWUOTvPWR4HKlCuqT+BCkIlepWvebCPP+tXfK6oCx2dgS8
VkvTVLOPJlxofBro10gl3DkwgrdKbyK6fZ2oRi2abULHVmyUs4mirptSMXJNTsCwRlRE7ElcnxMy
l0jXbyQS03n9GYwHBzU+MhhujtMzEFeDiVAtg41j9KtVt7Fc7drOW//ddhSjkKUIVyXL1GC+n45S
lZaV5KmPYJ7k0gWXntzMnpeK9re78c84fKA/lp20LCfj9Do6i8kYWUeziiGalYRsULMoxwtW0vUp
XfpKFNGJvTovXWO6IZC8QrjJYkrFkOA8lAF0dF+qKvydmNZu8EH3Xh9vGoP/TA0vJJSRKWmb04RL
KuOmUAYxtXoFxORX3L1pPRKpffLr+kBnlUlGovrClWIhbMcTfrIl8Ppoo7KtzWMJeYmSr5U+oB6w
grdluujmF9iB6k9KcLg+7Pl6KrRf2IBkFlS2p1V7CGSeg7kBLWP0Xbx+eNCNHd3QJSI3EoYt1wc7
S58pvGoGz2y+nEmfYKr5DLkhyUBcqMcAsdWgzre9ui3SVeu/8L9ae+AkRNJPo/3hDDfmOU2g/h2Z
whJ5mizqMqdHIXVFiSbr1WNa09fKFIifciA/XJ+f2OcnIUTB2hfhCI0uj7CUn3xCPc5swO5yfET5
DXyX4oWb2K6jjZWo0vyvh7Jp08r4zFLKxkzsdD5jnBiBzHE7ovwGKdmUkPPyUFSNpFsmfGc7hAok
08JbnVuNeuTkAtD7CrWUAf+oKEAeIeGVI0OVkw0DQXZ632H+ly0e3At1qj0Uj0kKrbMT13lxqESW
CRm2AgmLeNwMacIKfAj4UxL+vy07iuE4dSr9JF509nQhczoQbqgpyTMKDbA1Mc3QmvigxN2NDXi+
jDwO/sQsIjso90mMTJQyaDJsU57RzvupaNB3O+fJleBbxADKLO3GcOdbkVxO1DkpcRqOOq3764jd
tobfuc+hl4A+JU9WjX8i2f3b8ChyONx3yUAMPpkjZv2lxqDnfQ1cAfg6NOy5pfk/QOY2NXxGCxWV
6zv+PHiQljq2bNDK4IFiGpOxRhX+j5WU+bEeUYNttoaxk9RPVUfXVTnC/ACEAjKZl4GnFMuAKV8f
f5q2aopBf1SYAZAGIMwzOXGZxBpoaRAfNbmF11N27QMFawfmAjXq1pKUdT2COu0y/9b1emHmBv+h
ecsCA8id9gMcc2h6NbDhUZpbEqHZEICMNJdA24tB5M5t8o/tbEelWBuad6PkcBY4FZJ0mexZV2hZ
OdMLos2dyi0tyTuCBN9bHra1pb2/vrLne1UMgW+0iYQhdd7pyta9lI1Qx46hs9bH6i0q8O22brjL
nt+vYiJw5tixhuiET7cPzVs900P3GWP72AT47ONzr6eg6lBWx+Klx33CJrd1HGqz9UsoZ8/Xp3m+
geiKkf3L9HVEsXwyzRI6e83bwD8OyT+ILPAtEZ5YlMM2iLCwsG9UDM7jDSJJmHpSM4XjCWT/9GQO
OTZTXjXER1SC4A2pm9j8jk4l+9NB61LdXp+bpp5dfZYBxoBIqiNnynY5Hc7ITV+nyJI8q5LTviOM
X2K6Pmi/NJQu1sMoIxI0qubcbcEkj3lQHnuYOAs9ROF0bFokezDbA8qsIXxCWeCV1NXFjyzF1cdx
yuc2ttJFP4T9OjDz8KF30mhrSLl/n7nwXWoWG6lf3YSVigY7NiXavKns6B7BaAxLpTQBvojl+l9f
VCTVmkWezqVvmH9qdV9in+VlWW2rSvacpvUHSJYZMMrXznwHzweoNthoRN8eWsv1lT5LSHE4oJgr
qjSWho/xJMewWlgIbtHJB7KrXSXBaTaARNE8S5ACNn9eH+xsyzKYDZrDVAyG1KfNHaOr5FKyUu0Z
HNmrZmcLtYz2ahN/wJR/HZD1yrvxxpAX5icMHHi0aJS7zhr0KPanSNNb7bNvIImKTKq5BkHjLIGE
QzOS0au6PsWzc6KSqojnrU4Vmftlci8PRl5S7iiVA3A+gP00zepwgzbWndb8wG/t+mBnkU4lrQGL
SBjXLSAsk0PZmVanjJijHewItfQ6M3YN9fsZ1qaf/2EgziEPCfrhHLLT42iBvoFmXDbPsRv1KNXB
YC8ztRBqns7s+lDnt5MqW9Q8bAI3NTFeSqdj5V5idYBD+WItvl+Vs8M+ZDnqzj+eb23raET4KV11
pY6GVTdr+96bFXZwowp7YWFtSi9kGpwLHaTT6W/IKCMOgaw1z2ZL19ooBmebcBOv3Dy3ltfne75h
VM46vjy0j2npThPGTAsll3ZKdqCxkT72aORsIwplQIlbRAnzuvou6wEOsddHPT8WYlQOIe08XmnT
fE7RMjnIUbw/KHAgFlXwzrUvx75DHWb1H0YiGTZ4zpNDTiuBthlUsDJ7/aAUqGE0yUsOpgJlzoUc
NzcufnEpnLyXVCb1ZSiRe3yJoCG0SC3DTHJfl8Eanp3I3JDm35gkj+Q7pMg/jVy6sZKq6Hudj8pi
ypaqYKwy2Sv0D+qiQg7z4FXeh1UX/xjppvV/G68GzEMJTUdnUFCzqrFZ5CeJGvPgqtiKxIsYEERA
gqlYrjk3GhB8sRv7n0qVazei0lnZDXgSS/P/P1Lshy9LkyDeoke9lRzSqLF2WhzDNNbTeJvlMS6J
QuCw0uNhqzoW3nqubCEgjmQ+lRd5cX07nJ+s0x8yOd2SVWmSR9p96CzCY9SswdrNpci4seuU86uG
cWze56aonNJPPp0wyid976t1+lw3XTsn0uQLxXHhGgQh0aMntZfQFECiB+Hn39kgARuPYheLCTZL
9JiGef/Cwzxdm7pkPsVeG96nilMe0kQfH+oiTW/hSC7tXR4j1LF554tL8vT3el1VDfVgVIcMGXQZ
KUvqNWxdw0HMywWtjEr5sLn+KS4skSXK5tR8ZeoYU1gVaiB6lPlFfrD1D4QoYYDRhiseVeSiM5ic
0t9WM8Di6FgpGaSDgCKm52T0ZN9EFKI+0AJSjAOq4En5fH1GishWJmdRVOT/xY6AeZwUFyxpKMpC
ruR9JOF4kWUrt3n1k3yewoiMKTb3qJ0omjr3gl+ms40LrFCR67r+I0SUOf0NgD6YoQrbgsrQNFPu
B1VNKBkl+1JRt040HEZBQL0+xvmnYwxHwJ2ps4HQEevw5TjHyPt0bYMIVTN27kuL2M+8jltBPFML
aZHLvjoroV0+l40z3giy5/fV6dCTSOIFdNDtxioPWq7aC2zXWlprqK31adzu1MZMqB5p3o1L8vx0
aDzTZVskBhSe/5z2L/OFyK22XhZVB6pTm0E2xdGI0AiK1Y2vSCKw+46xvr7Gl77jlzFV9XSNGw8L
szKXvIPd4VGcGt733Pz7aHgyrylq3SwMyGIxKpWjE93ZRvxIwftFtpsb0fDyVAAjIXJLWnV2B0um
66IrFB36GAHyvFt60Amvr9Z5XBcz+f8hJqs1VoDCzGYsD2Ztfq8L+67qQRYXN77JpX0vslCyXSqH
2vRZmKkKQqK5XR6Evl8f6KusbVCclSvkQIEXLJRAgApb58d/mdz/DWuIFODL9oNYwr5sFXx65SGY
V2ZczEktMNoKQEtcH+rS8QLfByyNwgIWbZNsotXrVrjfRgctyO5cEy02U3GPatMte8l7KSXnFlbz
wt4AXMuLXnAnRCXjdG5Vl7pd1bvZAZK5kPM2cHSviuHt+rQuJCDUXylpUUXgXjmrVshyoIet1jl7
u23vm6BAVWTM7watfawM/7FwoqOfKMIXxF76MtYT8i2sjYhLk7DMBcRPwASTdsj07ZkVVdugR27t
2yp9jlLvLVJ97ghvoNqml7cC9IXjAPQVAQqTpF7WpmWuItegjodqdkCXv0YzCLpcOAQbzyxuYZUv
jKQZZHeGofKiJkE7/X6W5Rt9ZkjWvlEaAPbIHCguiv1+mn5e/4QXNorG01ZWeBLBXprea5EEBdhG
DGcvNUa1aVD42iIwFd9fH+XCdLjSDFEblanfTV9/qJcjllNAdwUUER86Jdcfyy7wtnWH/OCNs6Zc
mNIfnCl1NNKfs2Jkr+hD1baKue+oO0PfSeqfsQNCObFtNInkCsy+U/r+woY5sAUJ1O4AmYQH1aqq
bYnCygYxMYS4EX5aXF+FS8fFBD/BNuWy03hanH7VXg7NNHYzc68Umvo9Cgod9VS1mdtWhO87mN+y
HyhQt/k9eEpvb0a+tXZcI7yRy1y4d6lQCzgNDTZSt0lwKKBDFwDIukPUkzSNh6A7Bu7OrO2Zhw+K
Ym1b9tz1qV/aAF+HFN/sS6xNyLItG5W4veTgkWPmHS5bVfTeFdC5ro90XsIFdUeYBf5ESkEjUfyU
L0ONEo5ZLa3MvZNlT5Y0PpVjnM3MFtedNN0QhtaxrO2SHDVXdPlfr49+IdBTYRBgbvYer+PJ4JaW
o7g4euOexz+JqV706CrL9ayREOOys4emaMsbu0o/f6pCHOPm1GUa3iITP50wFIGyrPA82julYX0Y
idxvrAJfCMPM9GWv5M7c1ipDeCjqcyPBGmUW49mAZvJQoN7oZP5aGrRoXqpKvs1ahCbioI2gnGsw
oIs43oZO5Sy9qA+2fDxzldUozkZNC9Xd0MZfjh5AkS1A3RpKqWOo7quLUB7Qk/J76rGFVrsLrZat
XUQlAXGkLrGWemxhtqAM6KqZKe4sRNt5bHny3MvC9kbouXBDiKtBxGzQLUTU09VRbQelgs429rJS
8WrX/G9m5WyQp/pAceZvkSj4QTsaOHcqhNRDAfWfDlZ0ZhgWuqsdbLs99lkBG34ws7mshM/X99mF
lAmdY/EfzYSjNGWbdZbmdu7ooIeQ6PGsyPaO/6vH/uLOkYpijzOBNe/STL4ROC68xAg8rCXbDeF3
npen8wOVQDmpMc09+uSLMWt3OJzMNRklqeg7sn+Q1+8k4wXDSSSDg4fG+ZEPN96bF4I7uA42hEaD
z+b/Ov0FuYN9b6GO9h7YigI3ovs9RLeqvReKlTp/P3k1LXoQHdNeUxfbpRUUhbHHWWpbe8W3Is1+
eGNxgL2+8wq0F3RpM0RYBhTKG/cmPRqlvBHHxEROMxsawPQxqa7R6KZFcDrRNLT8EmSkeugRsJ3Z
nfGNeu13RW1vlbrOV1QHhUAKoPFfyHaTPWvj31cihG0ewqL+DZX4ByiL65v10lQEkIMPxzPvLEsM
jMxskB4xD5GRKEiZe/EWzylz2chuvf37oVgsapIapd6zumtdFkNYQAI/qIMvv0ah1TzTucvvJdtP
buzE88AitgY1KOG9bnCvn36g1hlL/FKAAYR58JpmBUItQnCndtayX31cn9albwR8XQZyS/5E6nk6
Vm5acYpDSHyQq+GtVvyHZPQ214e49JEgA4GeIyHgUTTZb5XRd0nSl/GzhKTMXnU9awMHob/zMA26
8ZHOL0lWTjBOaHGI/HYyFL5PElrydnJwsfSpKmcb6r+D0P6HTop0q218HigZi0YYJXHHPGcepU2u
RUiMRQC7S7TEu++qXC1CrHj0XjuqVCyjCi+P60t5cUzR/SdA0cr5E0W/ZCA1Oe2AFnwsKOtVtlel
agY1N0V6sli1rr+8Ptp5NscMHXG3WdRo6MGd7g36Kq4s18ITo/MM7BwM7Fq1EQJHMJjD1sGnDZ2a
ZoCFoBsfdphXN7oqFy4FnfYYnX8YZfDXpiHZLnoLVbqavL5W1lkV3jdNidisfBzUkKajhMGTpC7L
KF+1o/XIa3JpRu6dJkk3dvCFhYA4S7wEh8SbcLrsFc8oHY1d/dAZUrd21PgtS6JsGWOD5inVY8iA
fYraatobt+7F8xSMziBaBQQdOiJEutNvgP6qMdaRKu8T9DWXth14i8DO+7WK6d0CKiVYQG6IDd3v
4TWXdYRH0Z+7sQ8uHGAdlB79UGDFbIjJPmgsz3b1atQOfXqI9AIxIndZUna+vtsujUK+QQcPiosg
XJ3OVBuiMh9rbgvDKfHbcR8iNP1nA7o418e5EF3JMsgxSTY4utNNFfs4WrWlVBzi1E+XlVP7H0We
icZPpa1K07qlGXBhXifjid/z5cy6uqdXdMqsA4JkyM4VSz0AoDQ2unZjAS+EckOUK0jZuaX0abbe
Ieta6P/D2Zk1x21k2/qvnPA7+mIebpzuBxRqIllkDaIo6wUhSzTmecavvx/UPscsVEXVVTsclMsU
mchE5s49rL1WP4gHvaEfZ1T3XdHfQbFcmQu3rAxRk0rl6qI6nmsQrSVqqu3lXHkeNBSnodqT7lx/
V04bGw2DA8iJyvg8WY0k5wBMPksPkOtNetWJAR//AC0m5RcDFjWpp0s/v9eudm1Ubg78lakP76I9
HqJuJAxTZH2qLHlJIuiGx1L9nrfCj6hon1BV2Gnj+GJEv4xvBPoHporSP83AhO+zA15pUj6RW5p7
I9P+7IN8zY5N0Fpq/qwK8XudSeMdY3YlV8CImBIuEJK7FwhH+mUtqaxhLTUCE4UwaQFdoOOPuNqJ
sR6q/MHPu8CxEmPSqVrJZrn85QNIqY2qPVYdVoB5s+toIgpBSVPbRy4qwVEqKxtF6eq1UdUB3AtR
V59uD3jN6z4bcRbHwrxZiIkba/teoZ3IC1YV5buajsc8cwmgRzsNHwv/LYNkolXfRrjcbj/AtWPz
ccazd1xnHZr1Fiez94RtrUuOEMC7A2/Q7WGuGACmiemc7iM8++kxPliakp5+KneteIji0d3Vvtev
FKD329ujXPFBzkaZ2zO4tvOwYzJIymw0fUdNRQGRK5vfjJY+qdK7M6sr9hr3Sub6wfJIF/eClVQN
XORxv68nFma8gCdRhACKXfwqt92dw3FtMJNeVdqKQRuD8zxfQrlTRCIw0dwnyvgMBdO3WG4LW49Q
Y6ri19sLecVZBXZo0AMo4sxdZFcKNW2hUAy1vZ8LML8GUW3jEX9vxwJOLFOKnGy8Z7+nx5+Ffoj1
4OZPqSSyv7MdQmO2llh14LMRq02G3i7k459DGpzticLdDnLvZYy7T5Ct//LFwSytKW9G0AlsfHYC
gY3lkMiVlHvIOQomRMDinxk8ILdX9HJ6oJoM8I3/bmOYF/HLCB+NZe2OFZo/UW89UcV4rAT3VCvK
S5CqWyWWHlX/Xp/L5Ys8H3Y6MR/OnZ8WjZ80TXvQ0opiqvU60TMDjJkwJGYhr/6TSYIVo3OHEHGe
V0/oSEQfIumOXGMPbTzA+h57q2EIHsQsXRkyOkhNcczC5s7RuD5LcswSDgZdPbNz3+cVunXKIB+i
wv/Sdfp7IctPJpxqiq+9yMG9hpTLk8iiEslxVRFcXYQ6VRVYbd9K7dFry68hslJLa8y3SVU+pJkX
3LFpl5ZzavE36J/gK+02s7gx7RsIomurRd+msWyQpKihIAZ/+8VdyR+fjzI9xYd90kZthAPntsfK
jL+0gH0zS/kO1eFGKVC7sfTyyYu7bREABRrGO3fgpdVmbPrLtAlyRIFgdvIBtbpRB/ftQRxiwMYQ
11bJSu6/oAj9hp1Z9RY8v7fne+00ToUZmdylCIR7Nl3LVZMIYoD4kNGs0Qrt26CqPzJd3LlCe8TV
XwWB/xgV1u+3h5Wu7RyN2WLCgR7SLXu+zJXQiz30mMlBKD6JAyGRq4JWaZPyO3ADf6mNb5pWomci
HkZThIZTXND2HSB+oUTf2qb4mvTdvQjqyiNNzhapezIspM1nq68VbjhkrVsfE7rcfxfo9DuCsHrW
07FA6sK/V4a5clTJSeMo0jkDJlqerXxfNqh7Sp54EFCfDYT3jsjQ8Rq67kOkmXtElm8v+fT459eK
cTbebHpiV6f9YHTiBNUJDRuozt0+mWsrCFQP6wOlBOjA2UuV1KCn/7xvjmY8UVVIreyU6KRllgdp
9n+APYKFhVsKNniwsngC51sIoW9TjMO8OUZwaqIb7sGVmgS63ZaxfOeUXFs7bkVeE94/23Z2M+KL
t4UVJM0xhxndt6G91h41w6WtJAzT9k5G5YoVIPNMqk/Gzk0Qy/N5pVGUNyqF+2OZogYPVh7C3RzC
SS1J82VtiUgbNQIZrbzV/vz1LYJbNQV0vDwswvnIQm6gGd5J9TGsmmcp1De5biEkbdwBxV9bTdYQ
FxjgCs0OM0OODpZGwYptUntAt20w0CAVCz39hraHsr49pWtbkqiNYSaIEaWZ8ymNSp64at3XxwBN
dBQDII7z02RvwUcLVuH77cGuHemfJxpyIMBwc9y93IcMV0rlsTT1P8TMguXBX2iF+nvXQ00fxuN/
sC8nx5ThpmzMRUdF4EpdnKcwKWtNheidTuUlKsXP3I/mL5+AKewmtTZ1FEpkgM7XMY8KRRv9wT9C
v6WgSC14TiSGiWPEkBzeXsXL/X8+1PRKP9zAUYlOHuWdv0ofAcSG1S7xvo09/OwybMn3UJqXb23q
t6HcM9lh05ijc2BcLYxc6uS9niA2H7p2G+4Ea7TV5ksXNL/ackPCG/DqxBTJfUsO43xy6D5LtSR6
2THz3W9VH2xQi/ujpVnF7hoEiDyxXNxezcvDBphwQumQqwG8MrfJRdUI9WhhurRas90i/GYK4aaC
O//2MJcvjWvMIldA7duSLxAr6C17ag1Rxb7MDeWTokX67+Q1ypVWx9GjKrYoylSALnx9KPe/PDL5
VTLQGm0QU+5zvqI1whp0Au4zvfcXset9z9T+uW3q33MNQV/NWGcIv9we83JRJ94s9gvRJyn3+VvU
o0EHBSBXR8VtG9qz6DsVrapf9qr5y711rCU66QxDVEYgMdswRSNqKWoQxb4Wk/chy47IoJ9uz+YK
ZMaiT4jsPYld0lxzI5lWKeTsuSjuQxmFvPy9ttCUoWlqgFo8kje0SC3oWFl6Mv0bUrau5eHVHNCl
l+qH208yWZFzH4UHAR3D6Z6IDecufu8P2VBnTXRI1Uj51EZd+UQxVvx8e5RLn5dRpvSoRaUA2orZ
/aPLXSf2GUWhokJpWk2HL3mZPaGSBnNRvvQClFClcY2QzT1Y3pVtM/EfyHT5gqu86CNqegQkY7Ur
j1pe07qWuighNNY+cRvrznG8uPbwqXGs6WXkP8jezXZNrEoyYlmjsLfGVSFVTArFOGQKxs5c317M
izkxACkr3DCOHqZm5jOMYd12eWG5ex1dzmMTK+FaUaLgIAWd/OtDTVhzahtUOS7bo6sqkRI/U9S9
7FnpQWkURIXwLr6onigvb8/qyvpx3sAQTTEKDsjMqJi5mVPy0qODEOhvsStv9MJaIai8Jn/ydnuo
y8QncTMIFYIv/BNyTbN3VegG4jWhLp0iKUDGSVp7HQJu1rjNocXvjW7niuoS67rLQu2tqfSdl7V3
PLKLE8EjgGuHQ4huUAnasHMbSvFDiCzyLidasxEXW1iJ9VCp2noasYNvIVrlknhniS8Lh5PZxn0h
RSIbTH62c5CQjLtMK7rT0AWqU1dischUNBF1M2mXcRylC0+BfZxulnSdCYO3L8OgeINYLd5Yhts5
noH8yx3f48IATdkaMPiUbYmILyp5UlSi3S6o+akx2pOOvlFqiZs773ua15mROx9DmcUtdLFYWjPq
+Snxh61Xq0spFrax6i8hcdjIBlLxbuvEk2R8g7i4Um06V12WZfrH7ee43OJEFxRMuV3IQ1+Eu4Ec
x4jCeNUp9+QVmIk/5Mz1oSAND0Ue3bHrl0aCsUB+UIbHAF6Qv0Sq6A6kj3KYKMaFqPsvhhxs3DG/
Y/WmkzJfWd4cRViGuCzTcJC7HDH3/FQUQusIwoiSsZbKGyOe5CcCAGdJGft3rNK1fYzjyF4hcwNY
aO4MBJVeJGYm5yc9Ch7DNn0UGvGl0xG6S9HgWOJ4vohh+pYbNSqJ5qpz3XUSjt0i0Zo7F9u13Tu5
sEBLSTtyoZ8f49F3O6kvzPwEAo92Zqt5Novizqu8vsZ/jyGfj9E2uqBFvpWzbaqjJ6TLAq0QWkf2
bTR+oyx4x0pc3aUfpjQzEn4LTUvvKvkJ+adH0wo+VTL6wxyOuC3vxN1XV49dMyEpyL3Pbb7ahbWW
oJF2SvS23qGLhChZ3qbH28fu+nb5e5g55WaDDC+RnKQe/QHUpSjhgHyq/LdUflfRVaMtxQn6lQnP
ohEF4OhCRy8z5/YzXD2OHx5htk/Muofeuyrykym3j4WmvKiFtvDD4c5WuYgJOIrwEJJKmJofLraj
4boyoJSyOoVdVa/ivG9WelxFO88y3d8D5EKe/dBA4r5AV+yOHb9s4GTsqXyJy0wrnDmvESUQpye9
4Rcn1DNQzglG/8lyY+Wx0UhFwSNdOYbXh47b9uVCF3RpXeVGvvUg7nsYkqp+7A0UgIRJMsjtU0ra
lHpssdFyGz0ud1WpKGibZuzdWbFLT5zHxt83TXOyY8RLs9MVBNhQqs2nlga3AuCQ+0N3n6m+2rA6
+clWipdorJdLPXluOeJDcY/q5sp5m2BZ8JcTbeikTM4fANc+S5S0woR68RvKoY+jKa3MsvbQMpQ/
3d6GVw4cZCkTbGgqdOF3nI8V99owUX7UJ1f39IUiZOvUg6D19iCXE6JEyN0ysVxQc513F5VpExqZ
mdWnYDRMO5AB6elZuaxN4THOxNXtwS53PAHwBMuFLoui/dylEYtG9qo+rNl1CqSjQlE6YWQiH6lH
/ZJAr0RwSvd3KiDxXz7SQK9gGAXZTonkojU24iQS5ibVCZVT6uOvmqjYWjzcmd8V4zUhvMAcE+oT
Wszh1JJL1roN0vokBrKN/2CzEbtwB6bKkbzPCmdGQuUG4h0h+8OUPrdIA91e4Z/lwfM7nifgcKAi
QnQDqfT5pilTeJ+knveZNfKx6b0Dyq1QhKXLIdHW9KUvPAtmn1RYRkX2zR3HRwEtp7qOFmGkbuIq
3mSoQ4FVv+N6XJpUaGkgHyIjzXu8iCkTyax1ckecmzD+qmX1g4aOG31IyZ3tfFmf4rhAEcXyI6Ry
GW/RPpIXQWNkJ3hRamfo/WfR3U9ue9F9Cs3hrTKsB5DDq7s9/5enlTiPgg0RFcxl8G+cL3wGj0hY
5CUKJ2lj7INW1D5ZcVy83X6/lyeIoJWGafxRsObEleejGKWvtuB3ypNcZpMMtz6MSGAhdagPQbjx
3SHbtqIkrTzE3u5trcsZMjamD+eJDCSFqfOxo6qN9UwhPC/U6rkNxNesVzam6zlky98bRf5WS+FX
K5f3kKtQQzGV53EsF1nvrofMPd1eh0uzNT3DRN1pwSFx4TEnnRQ1TdfFJ1laj5X/4IY0Jg3cCU1w
xyGxZKZ1fqKmoeC0nBhqLhNodQZZbYcs1zHKA+mJ+rG6NEATTg6BGtjkKl+0yhPXhRSrf3p+KQTb
oBPTSWVQz34XIPxZeehvP4+NEXzvRsBfwF1RzVpFsdGthBRl3VKnI2Rt9XoAsaqhlmiRIh9sNVK7
DvwxduiKUhaaOSTLeGzAjilkXjo1TBdqE3TP+N50ZSZF9qboQhU9wj4cGcu6DkE39kqpr/O8bFc9
xuoFSr1i3WZyspb0MHMqzzU8uzRU+NMLQf1RWOWkoFQMX5gH5KBeZq1i+dUYsmWJwDBiZuNiDOM2
tDNfiaj8ecki8Cv9VGD3Pnd+Vdqa79e8E3RetWSQtp3YVMtBpuCOvlv1w4hC/0GQgvwtjppuBaKw
X6ieVJ4gdaKYKQEhEbwGxeWUtu7AMIOlXpnhJilk/UlIOyO0dbmRnbZS/NecTNgpscQhwl8RhNVg
WPWWBjJpkXeTursUKtan0vW0w4hu2XYUfET0tLBd4WGgHe4n0dfbW/LyaJKSg5gGEzDVpebVDTX2
B7HKyurIW1ho2cFov7jlH1Kkov1XvgrpHUtwGWicDzed1g9lgDEz/AoVVvc4xNZBpZHJLsXnJkbU
zqrNx6Y07xz/yxwIzQkkWiGopyZFbvB8PKMk0Vqlanwc1d6py+RbZr3AWF537nMdljYarXc7I64O
qXBdkPyZyqUzg6PHUt7n0xR1JXXAS5iJujBMf4u8s11Y31o/fPKF4E6u5xJaOHVhQG4GUSNIVIzl
+UShRw0VQfaFI7mBZtVm7eCQKYQ7xI12gp8tSFWhQBq84eKQfwrRz4VDVf1lf2V6CB3mMYgBAXPN
7PxAoscQax6CrsBmETbNxgLDbgTtvUjgyoXJSBOVkgxJ9kT/cz5dXIDO4pS5R0Epl5X6iWBjaVrj
k9cHK8Uf8ayLkRY533bFO7WeC58AKBxvFl+Qeg/1udnIU9u1L/lufGzFld40qZ1bArrA3b2L62Ib
MQ6NO7ib8CyC+lHOZ5gnha77w6gfC8QGrM6ztSIN0QAfllk5oi5oPhhiFdt51d7rUrr0xuAZo/mA
+iqVJf1iL0VGjN5paKSHwKy1hVLpNAiKdbEpJwIyO+l641kyeukhG/N4pXadtJXDBvFhsx1sLcy8
RThWw0pDLs1R6xL5U139owWMfcdruvImJmU72m7p1SEqnL0JI+9aDb0A5Viq/lMZpftc0t6T4F7W
eO5AUPPRwI9Qh+JcQac829RdlJhItDfx3utkGjA9JVrRN1H84tGZRgFnqU+VXzqq5kzKrcC9UaVy
vG/0t6rZGPXKHf64beovctI/xyAyI36H0vGCTTKKMw3tNS87FNojzuVEWtN8iSQ6KNPdqKGVXXsb
DfiDHHZ20N5rF9avLSQhMMAjFHcwyjMTRXN4q7q+Fu+L2GucMUkQFFXk+EWpcnFqLG0fKxP5VC8q
g5VlxfpL3rZAWlLtT/wcuAs7WlvzUulPbiH16zZWtCWvK3tK6sI6pn5PWStqxkmZO34L6OLC60Fc
U0J853FMB3kleXADAjEDeGl1jb8SqlJ3Bo6YE3pCYrutlNOPl+jbNBn8l87o64VVG52dqOYPMVbb
vZ8acEq0/bD1RYjpRGjll5FQW04/+hksTUO+UWTg8X7LgvZoyEi2DKe4jR6G6CSd5SJo3NfrDOsC
u3idO4rlvY4D0r4QgquOKqDRTsSnO0aIqjDCvd6my0vPGTtFoHaQtb94GbMfuBS5+vkHszU3ok3j
5mWKSNBB0ipjUyA3ZkeIqm5U/DLHcxvohVNfvxNtXtkFk/MLb8YERoEY89yuZX6KehaNfPukzr+p
Bsq0gtTfmdhFxoWZAbWZ1LemmIZqxPkgkHXoSmOl+SEeBNl2oQZYFFEgwS6EGyAMdbKtmlEdbRQr
M9sUBXGjaV7KjWUKizjIm01Q9cqCWrBx55hfm/3HB5sihA/+DymtdMqeRfvRxd+K4E53EjREfvGO
mnwsaEmmMiGJ+QvO66QV8ioeUuGgczusxKiXnmQzCHYDvP13XudPw/Qx0KB3Ap9hgtfR7Qmj0Oye
EsuGnuYuCfZqi/4NXHzI3hd1QdEhrlDsJV/9KCp1/qLow585veW+KqYLt0nTF1l0lVWCxuZTrUnB
c1AVxcrPPBJ2g9zaKnCUV8Ewuo2IT0zf4ijAEaUqmK3mq5IaqlMaHUxtTWJ9Eto2eTGNDvLWUfIQ
qS9DO5XUGM8gjpy8kLoV+Y94QVbfvDP/6YXNpg8X/dSoD90GBdjZToMeM2180Sv2KRI8SlEdhTB5
lhLlc5vcE5y5GOonDH/SIMSKTn7e+d4hhig0LbX0FzVXhWchN8evKC+Fn6o4SXfcg9Wd7Md8rwJY
BRtH36hI9gMesNlJHeJU6hIxMZ6FoVG+FjEaw4kwhJ9v30rziGAaZQKNgbkg13JxKWmVafqe1VeH
UO8WsV+sIjgzwBw6hpgTISAndHu8udfw7/EMovupXwta+vNVtNxcLKWgrQ4pUafZJatea3doE92p
Oyjzt/VzHFIrOvxiJO/mSTUtzI0AEXr3mXA3p4WqMFLLHn1Ihks/roiOhzS1k8oHaSKo9Rc58PVj
2svVAhRK67CFA4TEfS4dFKZXReBby0oQ3U3UZNaWPkj9AOeV/9RBzDfauplaD13uJy8j5DMnBJOQ
CvKi6jFP4j9lmDj34ljQLCIl3pviBRj2Unfzz0Tt6lutjfqwoPGI27gptB10vv3p9pJf2Ui0brKD
aP6bNClmS96FbSV1HUteGSaMx6MXIRzSmpvbo1ykMVlxcORYdlAmjKfOA68wiOGKNcpDWWrrVFET
G0z2se6gHA69hdErWyWPnFYMnZCGTk0LIVkQguM4GncOzgWlISaRtBpnlL5VmvDnWTXUuBK9szz9
eSjbghTEYLrSotDR/7ZT+PsrMiISfTtqn27IlHcDzSCyx2Ysgico8OsFEmedQ74q/wzgHjZMDRqr
phbTr6MVZ79bhdvnd07F5Ssiwz0lOqf2JVJls1ek91oS5pGVH/TW/+IZzV5CI/b2+5kHNNOiUHyn
FZ3IZgrKzw9eKIWNBMlefvCUUP3D7bRiaQVR4uShkK6K1Bi/ewXNYZLW6EiW193i9vAX3u/P8Wki
BhFFCeRiF2pG2RR6V+cHOH5tTVkL3aaOkBQs0Uns7d4y17J1MOk+NHBCFeOefNS16U9xFQl9LkyO
wvn0dWiqyyTFJanN2l/kI2JOetOvxVF+lqL2K/y8UFxqKVzS96jrrs6cmGJq5Oaqpnp2PrTg6WYe
il1+qMSy2lVqFC4zNCoeEa5KN4IZQWovQ6cDdqLZtujPPUH9PCybMlUc9PvG1Z0XMU858SIm2C6W
kScCmTF9/4MP1Bt9KcdKlB9E34eqO1KzVTRE6TLjKGxpuGb/e7KxK6JEpWqruU4jV9KGql29c1Vx
fMjTGkw9D/pQ6YO8ox7T2kUrQsuHgbxH/n95XZw/7OzSFUMvh9mRXSvU2UsXqfusN7+hm3KPsePK
9vi4KBeXLWhWIxwguUhSoODyC3Hv9EdEWdCy3kX/j0q+lzKaN7hP7wHiLiDb2CnwV7Mz70Y5SX/P
hPmsqbdy/TnVvqABk6bvenviozo8R6Hl3Hn5l9ciOXiYTCWKdwAf59F0a6F0bUFq+BK0bbMvoGvd
AKOWHY8F2NS1kW9rouPlkHYaHbF+6vjNGHHBJdki6KtgCT45WopuqC7gw6WkPij1nUe8fOOgPqZH
JHAgzz0PUNLEaEax78Zno1rXuW1WayW6Y20vMiwwWKGtwr/4PSRe51pyppCOGfVGGnRSv0HPcNz2
XdzaVtjskyzfBGO1SazI6XtzVfT6MjfNR9L2S2XUP4s6FJpG6xhF44Rxf8cbuzr5vx/sZ97tw9nM
UXmR/DIanptozA4aTp+D9q8G4rYI7zSbX145Z2swTwe4sCtolKCTQytlTlaqB6+XD7d329UhppYH
iY4cvsw8ApIqMpzdQnyYHABOU15Uy9sjXB5bJkHNTiSnQVVnfobkSItDDcfrUCVvY/2ciK3NQYWi
2yc3Z7Sio8mn2yP+XJePEcfPvTNV7KbQDuXu6RV+eEVRXzdJb6bJIev9YyzFLiiCYhsO4YvYTNzA
GhyorqvsDC+GxdBaWe6vEoXzBFOpdupEpC2IDXz+BOwFrQvDpHmGnTp/HagbrauxLdA9SIrlIEap
f+e8XFnljwP+ZEv7MOVODuLW69kqHjzSq47GGVtJ0sCuUvdPNdd2kecvrVD8Zunh9ldXm2MIcnmK
uAAcUJo9n+vQmeaYeKq0D0Nt0cB7qcbr2vSnP4xB2IhCttCJ5+0AntYyutfFcGkoZsPPlrrCpRWl
kSkaStfYAjzYK0MTAqfEk/ge5SFoFy2JzY0xGnbq2gocgItUQpg27DXBqUAm70nrwNGohOKyG9Rq
m6tB/uX2Il0cMx4SmBwtJNg0DNpsjTJyGoZIuWsnt4FvK+n4WoVmfscsA5dhqc82PkhWslWQsUG7
DU5g5kCKfVDHvhCivqMYv3exDFFnqCNLWFbfYABeRX7v8CiLTsmWVWNsBbPeZKSWcqPYGm60DyGT
cDPVX4hevlJacFi+oAh0lxVOF0A2X5r5Ri3zXTmKf6r6eGobiQtA05eq22/MNB2RElGWWSN96UFH
2ZHcrkwt+1HV0bdUN45lGx79UN8aOCcIZawqK3vMcnUx9kqzqs1uEcTAFgzxhxR766SId7FeOLnG
Ww3U5m0MlK8d7PM2CgktqrwJ8iVK/mY11oMewMIfUrpN1OpoSWTgqeMUNmHn97jPNk1g4lL6i2T0
T02fHjM1Thcm0VWoZc+j76/SpjqB/d+NBBr26CbxwvCqr3JH16laqUdmyN/PtZWe1A/DoOfk48Qv
Yhm+KV0VLNJOP/odxkxLvJUnuZ8GdXS4g/SFVwWnJGleoCZ5G8u0tltB+VxN9B06epIOrKr1CopQ
1emD8MeY9XutFve6pyzKqnBikjNGFm89M/9eFdGXNjLehDT2l+NYrwNkOoeYrK1IU0shP+Q1EatS
C9uOtJ9DWUm3jRAywh7SQlONficqzOkybZfB2CNQphjpJsuQgTaE4FEvxceRJgwaw1TJUVvVySp1
ndGoZlutDAmbki8MK68oOkdLJdXSRVuM9SIKEBlEaM3OhO5YVwvyv77Tm/x611TXYx3CwtjARZta
Qm0HnvhCr8dCaL/IL9SDi2WdBN6CjgFrHSgSFK8yhIlaUDcvqRYWx6JqTN8utKwjtEv9JfSzxlYp
s3alGoO5FjKx3ECFYTmCDmrXVjtdfocwrof5Ettve2XY2zEr+ND16YNbQP4YKRToyXKK67GNi12U
RU4chX9C+oiqcunaUKU2xyxW79Xh5u4CWHpepgYnJnAsXPqZCynIlqANrMpu9HyUSLUo/0qqfgQM
2Pd3LPFkRP4+/Xh/pDQZZ4KWw7RDhvPcEJMM94c6HepdJ6XhsvRMfT2Ujf/aj6b1pQujcRUVtff+
07L9n+/9//Xes/2/f3/1r//m8/csH8rA8+vZx399yhL+/e/pZ/7375z/xL/W79nzt+S9mv+ls5/h
9/41rvOt/nb2YZnWQT0cmvdyOL5XlLt//n6ecPqb/7/f/K/3n7/l05C///O371mT1tNvowck/e2v
b21//PM3iCU/GPfp9//1zWkC//zt1L3/eL/8gfdvVc3Pqv/gpEBHSqvglFuf/KnuffqOJP0Dyvcp
CUrqYKLKxHanWVn7//xNt/6BvCUbp8qa6bOm/UPBjpMO4teQOaVs9z+zPXsff7+f/0qbZJ+BP6v+
+Zsqn22LKTWpT5fCxMtqwhFrTfHGB9cAZHSmEmj6y9oT06cmEfq91cfNU1qYu1TcN76ffk9yilu9
rNTP/B/JCiynKRT/5MVeehyHx1GzfFsC7L0eaT5+MkMOzCC13PFuXL201YAiZhYfaezxdghmjiuv
5QbWPUHaeLWlboIcbSIhSzsnlR+FrlO2skElB21U5DwppYUhvB9AZIy1MozhouKbn7PW9icy4tZL
tI3vF+0dL1GfxVlTpZJDSfGWlDwvbJ5+1FOZI1gXvVOlEqNnmZBvCqvw7M5rhmfVN4XP4zDYSR+r
i1qV07WkCNUxN6piJQyOl5TuKgor/TCUCVLQbaGtvV71V1mGEoqXQ48SRihPor0tL33UFWCiTfyd
C1cqkvNJ70hqVq7D0a3XmoskTj2kA5QgNfmvSlKeFK1WXke//+tjqCU4L8ab2OiPak3oL09fIkks
ln4T5QtJEszRjkL6K62i+ETboPzYZ0Zhu7U8firB8Rx85N5/fnLbVvwkwEcrR3ExcXqLn1rwLXZS
l9KjMX30ofGFdKmvFhbUcXY0ygrtMOQQgA2MUJ/xsXqL1aLefDhIf23ds616+Up4IzQFgXSc2Bh/
Kql92Ko+De1ceZP8dLmS8/FHK0vuW9/q5TpRRFRDslB40+oafBztyDu/1MO3JtwKcuF/jv1XQRqG
R1XxqC+KbT48VlErL1jH2nGfetoan5umkJ9//lc7fVSyWnAKL7UWhSeYmyyvchuZ0sz26Ffb+Xld
v3njM75h/jniAL+4ivJVHGT9M3LcPnD2nTgqLwMUCadGjn/3++qPMWF/Q1vZ25ZX16+RoXm75p5u
wM+I6W87PyEraPlECnxy9giM1ckL/LBKpH5Cg7al0ilNbk6p1eVX8Mst5E0+FWpyUq86SdBNoXgJ
D6omTmPEDt8MqqVZuk6diXbV5cprQ0M8TpSBcDR6YupLREyz7hIZaHrbTKotpts4tWSOvHirRCWL
VoS8H9vPWhN7dEeq3VpUf3RqK+3EKmk2Ix7JdkzqfmcGvXDHuZ2r6DFrmAim1r6JEHRKlJ/Puqqi
vlUloXLEUh/WXSCGHKu0fBqrStnVpVU4pZUaQFuEzKlD5LW0zjUWcWhqZPHzYhUI/bAKSJPsR9N1
t5kfUxbI24iCfm48R1HwQLgtv8plGR+8SNi6Q1Uu2qF2nzUZ3fdeT6tTp8JiI0VWQQ5S7h+A6gkP
TVmNTpv09wizflKNnb/mCQeAxQZBA8O0PrvOw1w0ciDptQNHaeSEYPyeDCVuVoMZJoBI3GLbeflr
4A/m18rotxEtI68FvdAbKwqOcRfREw8f5lPq1/VT1Yb1UxmUMv7Y9Pnnl0DUg02X6uYbNLXvqT9I
xyCo5AdBLfKlnAM+uH28fz7xbEakdkluT3wj5LdmvlBamn2PBnHpiEG8URASeB7qQN6GWQ63G1G0
4zbQjSTAIheqikQQFuylbTOHhib38e8veWt+DXNBeCzMTF3nKqAHTYgXZhWIMHv72qMUDv6O89ge
TQCLcufRQzdVPSULyAboumGX1cG408rguTTGcgP68qiCJFrH7shAbopUUpuD+wj8HWVUb2elD/8+
B1ndKc95DmBBD82vliGgixnU2qbLsgdl8NxdokWtg0hWuk2FMvtcxZad1mnrNKSTd0OgBU9mB3Qy
6gvhLQ/k3Sgo1Q/F6t8kQqjbyy3/zBSerzdU0USbQKRoVP13uPjBUAh5jzakLyVOITTDIouNZEna
rs4XY4uOVBWYHeTwWX8MevOxMFrlLeYS3KJBHTlNA8qyUem7qLM4W0dyHT9lbqk0ix4Gm62XNG/D
2IpPkuoFJ3RQ1S1sXRKBmuifTEH+pGrda25GxqMekHEp+1I7wdO6VEtvGbaWsjcsv7O7Uu82yJwg
Yqz5wUMkVbVNfDls5MmIWZFMbjOXyv9H2Hcsy6pr2X4REXjTxaQ3y5vdIbY7wglJCJDE19eAPK/u
q+pUJ4Nc22YipDnHHGaLMACLVAevTtWoo7Q1yYBt2D267r2IhwYugVWNWQkmW6zTRdggEKkOuugI
dXp9oCYWT6qZstDuxnM7dsFrr6Bal+wPaFjtkcBzHMh44x110P2eTbccOz8hV+DzFAy5+eAi1y4L
HRAjt5d5WZI7FvHAd8bvpx/MKbucTWhvEFP/y4KL2atQCeZRtiF53HLsnzYkELNtxXFKO//Lk/Qq
6sZ7VyVz87Dhyd6ChqKQdbjsRuBE+9GJgOGu3wJFCtKeJE4L5q+DeJgEvBeP6+EfS0rEjCjAaboU
/LsOymrfDME7dB/jUSXav2HvQ+9dWUffGugtEfOOhtVXyWVZuA1RGeIkzckbV0SOI/DoWtN5uPBS
7mL6KifOP0EWZ4jQol0KAzFzh7iOiHQJwu+2jFnGNU6KhkEbRNH+7oFJDwUZefiEQiOMWzx4U0dh
YZgk8tS1y3M3lUnK5njJTY3cUhD6vzApoD+ahYMFymd5Jm3ovw1cncX6c0AGvJhDo3aaROW0B+ja
ZjUkIBkOABhCeop/+D5BkWMHQ5AKUjqpirX5CoNPjayFzJfhdLA8MA5auPN76O1rU7EbaINImNqO
NeZMdRZweS5Faf9YQHXJas8jLwM72+MS5JhNwpCpqpB5jX875GD3pZrXedNz4qWN8twTai4Qu1U7
P7li9t+XeaUjl7R5A4Ealv/QoQdoPY/QNxEkwwRd7gal+okaKE3sZixoM9WnLu7m/dL6pHDXw3x7
6y5PmE+jTFwXQf/fv2Hqveke2OZtiSKrILIb93x9cpHQfRw6mPAa0/8Ak6PG5k/rLJx9PLIdJmdn
YI4d8jvj12ZAiDBcXGYUtPY9Dlp1U6hIyzQidYd4gI7lvPaa++iDUtXCpInVJbYtG1o2iYLC+FF7
5pGJVrAHJBJMfPaij9UV/muvw8QXJ/f6Xp4S49Kn2nLtXM6+Vafabn6zcCRXa/HINdzh6RyrKDps
j5pOiMhiG3502w6iKw5NtNFPcRWnAmyP+7Q+cxgJD9mAHXPHoCjNt99R8c7VWdxOw1+QMDDc0hJh
hPg4NxQi5W27AgDE8rAeEaw0OP9H0w1k939NidA6QKcAJyswttZh3f/GXmH/NkVW5TpZtH3bVRt6
F1cNcEQX2BhEs8xv3RKKK3hcZn5fYNb+BNoFsEiCTazUQQlZ1vhlI0YInUf7T+LRnBlRuMs8X5e2
B2uz46+k1qzd2Wr08nY9pRBjUZ5HOK2cGwadX+Df4Nvp3xxg23iG0TaB0vXsKJtePe6fDGq7A0Om
ZCpGKzhzv38fRlia7ojbZeuQ4b6oz8d/pRUE93myAMvF0WsnuJUpeMNlg5OI3aKx/5ZBN+5cxNB9
Laor1OLOv6p6fhLJ+KcvR/9iAHK8uKP1I+Z4diNEEDqN6t/8slmpi1N7mQN/Zy0jyV1U0e+uxzBF
ddybBKO4IIMyX3LhqSyTcD8nFN9TOUIrofD7Q2+qXiEiviApVeyaBMoAZkMX/9gHx5XymxiLHcfa
r9LFLAInX5IUXDC4mwmKEORGNLnfqWyoaf3SxgbhlTGdCuR33kMQOi/b943MSGDFi07lLLs/ECBU
18c2GZk+48jdzRq7XX4EM20AKXFAcpz5O3sQDODnXD2TuS4RvM5DmLfNOmUBGe+whoxOXtN8uESD
iWWVv72IwN5u6ld/7viZGx77xxizRiGFPmzHcUP7zxbCxFxx3MMGG3c+j657GzAnPfThMBzDyGQN
smUOwvWbV+BMvyt0Vk8yXP54womPdALDTGH3GNPOSjyQ7ddV5BDva3vO5g4tTyKD24xm35RaZduy
Gde1M7oe0PLtdACDps5sV0GuitnFJ7A6caBrXUSkk2RWw2wnX8J2Pj+eZRVJ7MZxUjjjjH94GMwP
+KL5xx6ZBPgFBi5N3yR3XgfJvQn5jDRK59b3M/CEsFuaom0hCOm86icLoJVM/WaIEeuu6kNLrnqt
AgZEzRzqYQbIKZCpFKwvg3A4fGjWfcxAKQZ9CwqK9UHZXkI0z7vHrzIxs2PfhEgERWmya4yEYtFt
EOBZT9WB2POn1cQ67dnYf/UU4cDWbMdZMw/iIOD6UaDMREFIR3vvtubumNiDQcyIfBVv2FXNQn9T
VICDii8zqo2Xx4sLh+iJ8d1UT+u+5Ils4VCwYZ5iZzZco0Okr/9DAg+KCxxqi7DBrhhaBcXmPoIV
XxSq+LwtYqjc2WU8WgGrGeSGLpKg3ei9rQKnAOqUV2M1Hm0ZjU9yhMA38P/aztj/FOKPXKLwyp1o
hmjpVxfE8gepamQA0xEosxZ9hTJ5kMCD3Tprwln+8iqVW8qvD7WhtGij0rslzKByIAzLX5EE6Izr
7IASpB5MDq4gTZtbXHZJzkaJhaJrLytDKr7jBNIpZAKtd0YReXQDPG8DNfrQymXY98wxO1R6H0mj
5kNg+FsHnuCVgrZcWN50ZPQA0g0K+8QZoryHZCy3aF3nWowg5K5t7GDq98YMf2Zaox324b2b864J
U6kneafVqA6q7oMi0V4eWdp7QVmmYfEDHLuPE3YIhAvRZNeK726Onpeof5nofKgiZj7mNjkhrbz+
ZVnTbxxnAHamtqjCWP0Cn3LIWSR/DeCN5bz/oamEYYiABMmu6gEodmAd6Tj6E4ZNMb4AWI0g8qpX
3DwzZ5gLw8dn0Pb59+MRCxppnoK1yum77mcv2iBt5Nd2diwySg6DhJPa4yhR+NqbiJAGDGnMPCDF
et32Udqiz6CRV8FqAcXKulU68wcG9fqomzJ+ljX6RqYq7yYmrEDdyvCk8JQXS1U8NtDJjsjFYi6i
kUKCm2T5GUZK4tsE1dXilv26JF59aLj/1syzU2BH8z9I2aNSj+BNgB1crRvHNL8xw376Lo3+GG2n
kI92CHxNljN0aW06YcncpSfUC2aJT5HPkq+EjcGuQlO4F2UYfxniXkPVZANFACdncX30tIh2ThCJ
+8w8/C9wakAAZp9NFQEGShZ5B8ZLUf76zZuObHhm1517EcFkfVi2fejnatgvYTDnZGCI/gqH7yRh
Cu4fJty1pVcM8Iba11BTozoD7kbFnOzNUsPGcQiQr4dzYXT/ThJ9JOw89mGpf7cjUYU1+t4nq4Do
ddguwBC0oiyceoyDtrpcwclgN2pXvYDIfXf85Q1F16vUPf+0WtlnbYJ2JKoW6zo5EyqrkVpiHy8o
QqFFZ0cug7Kg2ADi8jeYwpi4UNfDgu6WQ2/VBcHkG//x2fphs0sYE/cZNTuKr6gJP8ql6p8SMwQn
Qeq3BJx+CPHgEEkM0pghHoCc3we6V3tWk2uv7s/JENIPZFYUyxTY3xrUi7QWc1jCEYo8ba2KR4B1
sekrQMBSlddykUVSITutcZW8+0mZHEgz/h2G6IeESjCLIaB6Igueu/9cqR6jQsjH/6L011cXAsHd
4HTzuarqfxCJ1r9ZIR5PEjip7TfWmzt609WpLOzy6yJx47HOW28OT65TO1/tO2Z0wSuTIIoDzSpI
IMtT34FNGhiDwdZciXMAT1lEca0wmNUIN3Ws0L9XHlvLZBln3AqaCD0B7YuF0N+otOKzQ2iYURvt
TY88j2yrIdl/F5IObUQGQmq1e5yG5IP5KYG9aMriqv3crpZl2umBBYd45qhd6sXMSNUj51bj33mc
aOumKbiBWxTvLO+ohIOw4sXvk51pZJLqLg6LuK2G9zio/mjmTcDesVPwMnqG/JMjMK/UZcGVFeY+
qJJWEswk5T5kXkKCoxrP/g3KNj9rKEKbwlLxPKkhUo/GN5stbF+NSXIwa4dol9bfGJabh9GKL8j5
MF9raEcgwk/mQoxUVmF3smtznpbAyqbayWkPnk1VTiebjMsNSQjy1caDai1Dzu3g0nmOJ1IFg/Dz
9sLq5yGYgzPYB84liECYfOx2su9VUSEo8wITqPYCyqObelq/xC3dhRE+DI2sHtuUzW6At8MTLa0X
ipnCtQVBN695Mv1khGRqbMsXyFExJMRQOJ3d2vqImx7WIeXsP4Ugiu5BOIDjjNdEt1m0KteYcJ18
MQwvTlg+JaSQxu7emQyrWwk422+RGjMGMTlWwqNvowW5D5/pr9KO20xAbnpSi4i+WpG5snEuZsGP
x8EfzpjHyazDnPiDy/vWDbUI+zmLMNhpSIqel66poUhD0Ti7IPfXNkCO0Z+/47ptriPAvFx2EVq5
Do0KTorowIOBpgPs3k8wZr5LlJZXkSz6OCtz1hNh1+2FxzcPFvB8VCPofjTEwwNRn4MGaQgCAc9I
oDFR6Y630LfO+JZBESMTxZ1gCxKle34cwC/Nx60/MwHhRciNuTVB+GvQCv9DLzY3BhfF22JLoBAA
zK6M9UvelbpJ52mOd7YxvxflA4YdmjV0Bm3xo+qjUYueS4m5GEFsxkuQoEJGLyt4eRkcdUXR+x6W
qAMRcBJ8CP6usIzf4553L1MSHKfK7IahJTcSEvlcKj/1F3IRFo4asaJJaLTJeZqtAR/E8l9hLSGu
j0edt870UnZh/zZMGY8m582XkfMGBsOTPVqnmA3WU91yhkg/6Z59C5NvTE5RG8eDOqAxqy/Msaa8
RKzgvbYTxAp5DrorBNxnUlRAnEDjDoGIj/7VDH66nXkwL3kHiXw+b+98nehLS9ip5nwC4hobez8M
EHw0+NuvPHS+NkCMwMr+NVg/FXhKd1JHYeopBHs/wCeWIHAiwF/yAKQS8eFHXfPayrW3gLLzRaqw
SkfZhVlYCWu3ra4KYaYxvxhXljcbKk+4FaHs6vWikGI4Lq9q7FAWL9RNqxJvO1Z66bSM1Q6MXLvf
NR09EOsSht+ES2unKqs6N6js4LG6XnbbpQ7nGu8piBWhPloi8T4RmtEfK8z5tUaS8HabESrC9kk3
FA5zwxXBqUzKQU4BeYL24R6T0yqrINuuMtM60Dbz6OcYRfRYwu1FMZM4u6iNofjayqZhCvoC7SM5
uSEJUHBKdAIr6jVL/yMMxhlxfGPwCRco+5yobpcoEBLrkUWZLdChtGzRF5AO5EE2ek5bjXtYlclL
zGKI2qyW3UoHmU1UYyxXDZ15qRYMJhes0IM/B/rFjuC30dZgH6N7oVnL6ZT51biH2by4IfShLkzS
T+9j5PE0UF79Z6qGrJeqWeVh00UInz4JMf+Ik7Y7j3WHLRK+9MjhijKpGPJNtu+Bd/i7u9E59j3K
oRDd/Cc8Ft5tqbojkkNfbWsl57djLmoZXDtsnHsdtYifAc/nNgbtX39uzNOjCPCEr59amlwTGf6U
3Wx+uIxhZ5BAKRzfb3OPT/FrYvNrrXrneyxpUkytqw84Iltodal3jQm4WgNSGa6sFeivKusXSaq7
JBZ/A75NzyXRd8Q8Ar3oKDQokxPiZiY12jvA0a8oNHletxF9C6H1OwnoVAGYDWQXw2qtABLWvPgM
7JJhtera3ookyp0QzhKjBVVCGtRxhI0fXF/VARKINLbGAZk+Jxif9Jl0yzb3yewWMLYIdyNKGvC/
/H8MRrT4G+1723hR1iD+bnJKwDHEXwquS5PHS6luHuCVSPhTlZU4bfLJaGilFCvo1oRuv2V923aj
n7p9XRblOoEI4648e6hQjxVBQKK05mMdlWSnBov9jLEhxuPy0zL0DcPFnwQIX8w7WMutVyjS+4+o
7dsjNfj4SyRlpqfAu8I72b/CW8a71n3k7J2e/xSOgst2GQTn7WoySVcQmPXC/8AMz9sXPHZWuWvm
MS4C5cishFvfZXthUXwoa7GcElGdYJLcgXunmEYnuO9DUIU3YH2ILXowPp/zoLcxLHRhsv1oKHpf
Y3gWpRr81ivcKMcldSIrhTiyLmbpAqsxWGQZokWxY4xPNsZTT7qUOnN1Api5wQwaAbP6ltQLe6FS
vutINN9b8WKWSH8JiXCNwKs+WqC8FyoNy2RiW1/owYoQZK/Kjcq07ePh0Pcdyuqyry+LK+hVWyza
xf1QXaOx+veldYJz2THwpCEOsJqg/IsjN5WyXJ4ek4FSkzpTShVqJvZv3XU9Rpre8IHBEGan8AXe
hYkZU0oWdgbChSW0XbpqfNGHxjOgUFZl8yuCgR1ixhCjqvWcj0nb5otddmctm2nXL2Y88FUf9ECU
CSEteADPDIR4oF36uXEBOaGke24Uq042uHsZ7k0SQ21jxDlZX8yjDGxF6kY9yayFdE+u23RnGQyq
GCG5PC24cZDitM2plIH32D6CYQ9Uui0U+pwFgXNedCUf/We5BPppWixQouVyrYLWPNmq+vNoSYjj
fSTbaokpKjJ3mlPIcORpNIDgZoUOxcUBwRznI+rVstt2jsj9CWqR9RW2C8Q464/bcghTU86q3Hkm
SM4e0NZaN9Nf36HnyonUd6dCmg8h00e/01EmrCCzcdLdPH/yz9Kg048BRh4pcZx9q2rx0g04/QJb
kD+O9VLH8c6ZKvH/ATi6iu2CCqfNKhVF13qZsFokhErbW8ewSwO6T5oEFmruuYPPVGgZmbsOnj8w
RM8qwMJahzqMh68PVFEtQKdTu4E10moDt/YxBgsGqbnq2rtlnNM5HnYRgNrr4KTRWqhiRtrkLYVg
v16L15hE4Bo5C7oLy043gAYjn+7aTOMrps9T5kQVw0AH0PU2OKJzg/jgbYrmVbATDzthXWkb+OmG
P0hQvLIBza6Sz2SYqyIOyPy4GtsYNgMY3V1oe0Dd77/TjnovSKvau7rXH3AHtW9jGf7WEIvcgAE6
h21wub2ESxJgfBVQRDsl3r53GeQCKzyAaI8ZTBPnK3GN9UKKzh7odXbRXJq54p8wWHgHfXb62+B+
1CocD9uZy0cHTJL11DTiwsehfQ3n+BsVFEpUPUwvlXAywl3njfnsf1xpHafQ17R5KW3v6tg9AWWF
euQ841vafmYlpzVKIW36ST15ugHAOQx3Jll3d+ebNcTT8+RZ0/EBY8JG7YyRPbvV8IljSEDti77s
IR0z4DssXskPEVkoXGfQfIDW5lx6y/4dJdLJgDDSN+Sa9MhRU+65spsIxMLJKuDXNh4HgpnW0PvD
M7URY/wYY8XK2gUGRiUeirWjgHUsimfohxXxTUaqkO+9RZXPGKw318dmymEqXa9Nn4PSOpdikPft
xY5MeehMiMp1WLG9pH/aOBw+hedP5ZR3qhb53tQIs4lL+75hO+s7A8HB5bF0Y/81DKczXHeANVT8
oACTF9tmDkYTzTH+ed5+FIHxfwqg+U83XDvp/JfSDN0pGq8NDeiAHS3ssbODgqXBRj3SwDrbgbcf
dVU9bVBrm8CsmfhtsiNlErwmBsMJkNrOtV+ymxjK/zdJ22oPM1QD8IQBWmpYvKfeNNo74qGhbOUJ
FW/412/fNJRBJMWduMcd7AnmxQHatE4upBtWuwamgxmdmr+OReZbGCrr2GsS53wmzjfj7JvHvXcG
4vIlSV9e+mQKM4WU9Z+j71zmttfvBFZIxw7j5B1TUVaFdL/UAz+KLmk/UfTlrtvSTNDGPkQU+ph9
mejd4A6HDai124pdl3K+u+gnixnRIcc4XIKi9Bp5CagMd4/vv5aDyZcY2HEaQ3D47+n52BHBdzV7
05XtZQBn6ULGWIMwi316uwVR5ffFZByZiwXq29S3Lo/DqrF8LFzIWLAk4zuF19BrrICP4pmnh7kE
qGBiUOOaNqgurLbgaR+p4ANJ9xUsKpyqcKnXvjpLDKyjTm7divDHtXWmEzIgmD2jnB71PBQeCyRq
I1Y+83W+Fmrysx51vA/W/QAwdXUHoJOGls4803c5AeYyBzDJSRqglwZ6zHtpGR/wNGYXMuY7l7Ll
dSEBRotbF/lY+rAv6A/bwkXl3qWWGk+9T5s1EVw+U9N5u2ANgKsr+4j5p/myiZSHOO5NUWmcrGBc
8TyaZH0E9gZGXZLoJ8sHWbpnU3dFv2fvrSYMLguFp1QgnLRZmRpB6czHqDZL1sUtMpKsESW2ZRBH
yhvUMWb8awV9+MfSSdH5Gt6jQN9CzPQV9PWYh1JMhv0KW3HLxH5jSQrV/AUTPjoO0xDuFqTkHRUI
O9kMbPgS2JrnPMFpiC3nG1PUKGvD0U3/wxBArPCu53Fyabj7s1Sw8XBhdYU5mlDn1orLZ1Dqdv5C
4YDlk7/rhZaj80kIey1lx67bS8Tnf6/0tyNOddPUp4FJ+Wzi9qUKZd/uMJnFumClewyn+UiHMDhS
Zz5sq4+K5i/0vstue5fw5F84DON/vXMtz0Fxf9qWflWCa11acKoBmhbsAjn1OdwDynM589+gPX0F
hoCoMqrXEkQODK8Zpn6wGwQl4PK46aaq3AdxovRkl0FTyXdg5IwpsXS0o6IUxXafprmeIGfkJeIV
nfLqq77Z/+fKbyQgytZTJ8E/tu59e6kpSEsYuN8p+NZFG1e8qGTjQqUadq+g4aMFKOf3gC1h0YnB
f2mW8Z8epeAbDRD8h3F7EYy2fuxpybiHrrNbXdask1jh2E6JK8Ak525Z/pXAqzKD8dZCM9+KPwOO
kQvo+uRoKfzoMXKAgd17TWW9J6FD8gBW/ZCpRYCQAbiYzm3usPY+9EBhgSM2Es3pSrJYZood0LF3
TLjmBzazaAirb+JyP+0C/5/GjSccehRzZBoPr1NDdmwl1M6YPWeuE4BQy6yTctlwajwqvBy+LXRP
QBcBsKvZbVgCb9eUysohywA9RWASySuQE5BSLK+RkREqh4meKoQJn6caBjPD5O636mRjtFStEfko
QDxJwALNHTBBrzx5Dhl4YcKGnIHJ6LWPrekQr4vSWtdo3C3+3neUs9Ou051CxKUUUpXklc/iPVif
QODb4s60c1J2UoSLga37SgygjuwRt827tCnd8mCCge01Njy4AlN9RR7fUAjYdCMBfnHOgW4BK4pE
/k16Zx2qJjOwsVm/9LJydyVoLOe6IegHN7CAqfEvg833GU5X/LhdLY5Yr8b6gBSXLx+OGpjq1RGc
BIa0Yp3E2LZ0jkTZ8C1F5PRpHNSFUPBCRjYLuptAKwPN7JsZ/+8449lwwz9hB6DGsuLT7Ho44rdJ
5wMWkwqQT0n1ZRGDW+hGeM+di+I2Efzu7sFRxExz5qY6l9TYeWsjchwNaA8QPZ5yHotmn+gE0LPT
DNDxDONeTcFfRJINVymYBHK8VGgUV0C4K32WbgysPuYii1Tv7bcBLnAmDUAYG7yqVlrSOon0F27t
LGUsmBgEXxvkOXU41vxQy3StGDYs2m5dc7UaG0NWldzCAD5hD9rLhiiMIR1ygaY/g2ect4tLzLST
JhZH4+juZkVEpVXXmi8YAFWoIeG7Rab4PNh+ffNbgIXr9u9UQXmCMoak2xyHqT8qnuibsw518CaZ
a/rmrlMYvPExnD+oEU3ahgJqbBM7WGphJbLk1CtMKbZDRnmLPm9vOQw50mleYB2wYo0tPrbd7Amk
sn/isby06G8vQUzZWRBaLGpc3pcFbOtaL13WGY98Q+EN4pC3QHMU14hcrrR7jiTk9/WCanTs/D4f
qplcbXgx7h+PtZhlfPLtmpcQULrqyGYGI9aVIITRijw9SCFbfdQNy1dT/sNX8CNcuvZlgOfecewr
yBEnDo/IehwRKsyt60jnJKsI3fkkad8DhSUFJ4qoaKqxA7mZBIfRwWRfI97kya8b/8kfVH8noyQX
l7sdumTZXbcre337uEoGO6+6at61kmgMcqo89iEJnCZ7yctIRwVs8bu93w5z3gBMzmYgQzRyyKlc
m0Uawtg9MuL06B/NYl8iMJVwFzX/VuGUDm4Js0cfQqxiHIBqbdQbNvOrEqxPG4v8U7Vo0pl+poPR
oN4JnVqLcV5B49C7VoOl4pn8sUZA9gBffhmKykTNfUNLXbhhOmyF30SkTxUIASnxPfOjl/pQhtX0
2YWLn81zeajq1pwckZgsUQ4YJ2sSeuW5cM69ExM0l21pBHb/z791+hxXUBnzX2icOdp4jAdTzx6e
eUK9Pf5cAQ8iqFf7xX8FMyPdFuoMF1RM6TBSbr0PU3b91+TZzr7kOszbWtALN2BDGt9qXvSE2s8B
s6fY3vIYgjxISIYrOvMpN305HX1f633r8AnzoQhCC1hqAvFY4mJ7ypPz1myGsP+8DF3fI0Wl6kDF
78MTChF97S00bBP8AdLaCnluTcmLCJrmXMN466nGbBXk117u3Eab7PEWqDXIxc37FNQYZIzDe+da
KuvXMkvXxto764pS69qqauPkJYdDqRmBNkV1AnZX4AWvutJH7hp1smh7HTsXx1FkOZliWDYqir9A
rEapg+S9p7qewLJHgPo+hKHLU19Lsrc4vp1/Ye7VYns94TB+o5k9dfinMMdJW2PXxVgOyxlpcVFB
8JWlFLLWHHErMnW6kWHTwXYSV6PIWSzijNmiBv13Fj+IUjUaQsMfV9vPHr+qUGdCcighkXPL52nE
+IC0jnOE9ZP1LBGF+BzGca6bondTodn0qYIJc17WsFs/GUB9i3DuGNIRaAYd5w52dpSHkcW/HxNc
F1q0cT2LKe8HNKORzuF7aj1r14OzEpnfaozD3qylu5jy36Kgc/9MQdLl3naCQDQ8IPA5DG9BML5W
thFv2LyhfwfjcUyXiDo5C314PfnvG/vtgfYOvMQzBwvfFDezO4SDs5xhBPtPq+unWk/JHeSE/gRb
Nnw/NKmcFIJJfiXt61Y3hNI1xQKTLx3U+y7AOLr3wVO0uvBQO52zS8D+KRhYOG9+PXt7YjVJ0YPo
9cInFDXGmiPwtgGCCPULTo06Rwob9ijmHTk+aCrcedw5YfI5KuNmMgyXrHZxQ32wSm0sHGzUM5gg
pQNdggM+qatXg7eU2ZxnXcifOUZXuTWGIGezg2koGCilj3k2hRP0AgOAtu4FMGXxmiywqgfXlGRh
30MM6VR570kYmCHUKAXT/VfVevmoZGpFI0klKL3XAFMsQPplYcFjWSYVYA2B8EuZuCd8HkTnLikb
0Erg8K92ZMC9dghsLUCxMBCA0DjT9XgMOPxRbZcD4tHhIfbEDE+8lEvobFvJrBSE+N9uR+PdXAU5
H+Myc2G+lSf2sIA0tQBet2CQCWI6IYm3Y4OY8f1fvWbCZ5PTP04XkBSdb/ARBxv9xuwqC91nt64k
DR/sHUHnMs5EgVEPd1y4sxflVF8Cy5dnByStHUb1AIGX+R5O9TfOzHzgvTp7lRjx3Zu6UHXwM17g
NFcBiCKRta/a7k85L7cFRisFjCcA+lpnyN1SOEuQvY+MM1jSRkfjWWXRhON0tclfGbBdNSPpwPwX
Xee13CjUbesnooocbgHlYNmW4w1lu7uJi8wiPP35pP736b921b6hJCQ5SALWnHOMb2DvCuLyjRpX
rB1RjauhQQM3mPImxKYPkqKZR2GOB0U3NqZXT2thojY0DfW3sbSvBJH6xeza+8nSfzNlEhe6/1Z4
3yg94yNjUoqtvng7bMPJcVLzBwPs8iqKl2/mhenZna2Hdl53ksJtEXIJHV1Ivxzkkab0uB9gCPpt
PHZr00hqP22/tH46N+Rv+dbc/ZYRvR8sQ3/G0iHvz5VjMJl08gDoTiuCuZ6mxSQjDBSONepZ0Ges
1BY40WsIrp9T1fhOntukGTFOUrq3KY7Rj1X6l9FyUYlVb4uoUaysrmrCTnkbJm0rS5AdiUmyB16f
S9Kr81Y1KvwdWXedbWSXaoUIPnLXVj9ph4mcoLlKAUbTQz3XycdYIk6bIq14qqYixBWBq7uRLGZU
97VtRiVo+sENPbHgOVbcX7FYnPOkrdCTdJuxi83DOq+VazLxkRaxF2qq/PFGwJoC+blTbjyHbllU
aNpqHvOrh6Jhs3Noqe/avntGwOA8ZlRiYxYOdanDCUOjyfmqDuaayR8mbCuo+n7Na1Xylcx+pSus
X2H79f3yyjdk3qaIm7ABI+IuYzd6GDyFZw46LFeVQz6XWr+LKsVYcUUbVo3qPMcU/tTIqbHtJ+Ur
oo/KiTqbVmq5dCHRZSND2s7w2961NrWToInIZsaVul7tRuKcV+MQwlWp+S46Iwgsm3pXXy8J9OmM
gPOVjPLNLNQvGoE/o1lt6DEW9A3ba6wyxJ0aHGBa/jhOfRYuUTIGeqPGZKE33qYrk6e5VNWwygnJ
qBUvSK2m21Xx9Kk7NZSStvgjRqXz+3HaS1HlATnZFdcapw84Hv5oacwFzxk2k6eDBuz5n7Sa9QaD
CLEq65zR4myooUP3mUM+/eUOfBcKMF9hoaGFjV0RJIvmhLqE420kLN2USV91cYNpkITdKmlWhiIT
f4gS0iTjIt97iXMqIq50o8lU0eLoCVuVzzsVRn1y5A92Rv3AaJx/1dK0AMGxvtPLI2rLPd2P6KwT
YtK7bX6Om2hTSLSKru3uS1HulRalcVZQqxkt4UO2vpyrhFnG4A1DIBH23IWxq2SsYS11yM88hh8A
14yNhmpAQza47Sr1jD5QCxKTQ8w2dPrfdoXLJ+MPVmKBEg8rqWHYFweO4s0WqV+5FmAityy50qLc
COpUDRZmVVw9t5p0EA5F0afWD9qWpaq+ljqyi9Ecfs8KsAAnidPQ1TkNZPMbMNtsVUOApp+d4TUr
167CHFJrykM0flQM12m9TOGQaM15do6p+FajTtkZQydCaXf5mswlNWiW+MKkyFylldT9ttKPE38p
v6T6IQz+4nYIMPoG95I7eOm2znvIwUozrQfgZfso3g5Z9DTo0g3xGieYLN6roZ3OnZltFkerLnAV
35QiC0qzTl76zPhdNdGvmHImnFyXBCTP23MkhVXdiocqUR2/mb1+6yrTh2oVbmizHiAgYu/BG10h
UOt3YszXhYlntatna6t2oLH1BfKqVecYBAsEU928s7I4PTm3jZl2L4uafvbWLD8KWqGDGm9aq1Of
crU4ohMTu6EovEPVMsO1ugzCNkpkX+8M++mmpzFulYnV5RT+qf6eOPGXm6TixMXJYjHYvxW5555S
FtKh5V2dqN7ZNQLMUlPHx+al7pdxZZHPPVfdT9lGj3pKMY0VK+CUgYWXyDw/XlxrNdH1ycYGkUzX
amQPOuOxt71ToQ3todJG3qxOlKGWJZcYuf5WW3SOI4oSmbjRpdP7arO4zJvztlQuLS2nlcGaGMRB
vHPHAtigA3SzxyoXd/18dnreJRqF9SbOcYKaEZfuIbbCuPDGTdxYy3FRRt51lIx7N5d/vah53lih
Y9vxKoWZfsJYuMUkJA7FBOxBgcRgdmogOxb5xJdWQT/n36WNTdspHYgVF/xCxmbSqX1Uzqhh3zYv
lZWjd01YzOpleUq7FFGqk7jI+qPqpO6KoWj2bY9rRaoK8JuBVthYHG3DbbbSkRiXBioRVnhB7qR8
bUyHUxGjn9sV4ayM5Z61M1aEFDGnHbs7Yx7QmxVW7mv0HdZtrXOxMpARqGiQL9LMzRVGD5y4dmWd
ydJwA01zk5V0NCBrc5aGito5DzbtQ39RUkzVwCQw4mnU1PoFJz2LIZcivl9FoVYWxMY1cxUKLl6o
OceaPng+b5mUv7SFoa6hXmTrcpTvw1C0Rztd5HYwosNSxGKfKxuZqk7uj6jPYmuaN+VonIwJMEQy
OXY4Ot5aM2796gyLVL/E64U/D0WnqgTGog+0R10rzOMB14/xBEu1WVf0+f3BYFFr6fmPZypLoMy5
6TNa8ELs9hWtueabgmMX64P1klSuE0xIszajeKraChH1iI5kwb2DrtxyN+hn9kQREOaS5wxudPUs
gXT6VqspoTnK4lDG8qZ00ORK2MQBsGwJcqM09yW+rWBgAQbCXrWCzPV4o1hhomp7M5ixhIUydRjM
2j8OpV7UkbiQrYpRs14Bb8oS4ZM0BbYwgbo2U/d17aYhxRId3M7deCpIFJl162koGM9gTts5OlNR
w6gOSf2sUM3uWyfb1TOycXfeVrHjW3wJDzTddcKLmZDkdtL6XiNCaid5ZR7ya0ymBGlVpD25N3U2
mqRw0Y2YrubCGUifvxzpFduUplky2up2lG9u09VH2ElWmDplGrTUCWFNS2FV5EBLrBQUXJVv46b/
PUbFA9ojM6gMFqzJUq0ia/zodTvdexGSGYbYMc5wvd10NLx8ytf4oJijCHQxlNilqJRre+pXg6JZ
TIxaGnjeBAhRYbWkFdtGLR+p3rGhx4W7Z561tbsiP3kTZx7ZUDJNAFSiMnf5LJOHpZ/rtQPt1I9s
hC+lfagTHYCAqhg+/gmxZrT9mUz993C7vpVOrW5m5feYXbq0cU5GkeHRHvP+SKgHhS7iBqzrYzm/
kg+ZBegZyw0yGI7wheSNiFRsH8RQAULGBtl4Q/dUmG9WbZvsHL6eUMt1oFd85Ks6d+2QEfdMmDWe
PE3vqe16LKKedRQD8B83k3gm01xHsVBlJ9OyXvpK9A9084fKCuLGUXddMk1Bx4UPCUhb7+8bzejX
y1I3u7wQDA97VEvRQKnmaMhuTMXwfBTU1VrI4dnKY45qId8Y9hRBpHP9dC233qdKzTF1v2kUar0H
Ls+BcXvkfvd+S6Cwg05z2/lf96v7XirveuVG4++/d2lv5Ps+ddUrTXblmiP8bHIuGsntnmjKd47F
7Hx/LCsobxS1MvduU8cv+UCzwO5ib3N/tOarxhhYTqvCmOUTsH/kVPqwtjtGa7DTfL410BgzN+iW
uFoP/S1kwk3OGlKXU681m8rIl51b5f1+wa6YWu65NK4YBNS3KemATVSV+TqA+SVP62rjhzxXGsJl
mYgmgI7zaGLiPcnMQfmNwyFJU9jwgoGJKtN2BbrA2gtBcVz34ei2BGvQYV9FYiHwjSnq3qO5+t7a
B9TqYm2U07ixiG/iKNUKLh7VgzdLKF6FGm+1JPmsh/6nLbqT5WQIIkB+30Qarw3LhWPjqsMT0aSh
hXKia4bmaLjleVGi5PG+GWZVfyii30h05hWDSjp3lkg3UiWfYY40/nNDm9Ibt+ncDFKexzqLGFNY
kjox9YBheMqbrtjfxOvGZqy/MDfTrrRVFLt6HeKZijNT5XO51BT7g+fTECOdGZHPY0S44B7fQOKX
6lT4pOH1u6WsEf6OjI3MSWTbUqd9vaBQ5rAU57e+1sd9LZRzQo9lM9axedKGwlt3pkfpp4ibY6nU
kb3Op5kuxE4zFmv2b3Gyp/sDXTSoB2O8MSR42r+Nk0766f40ZWLehfpyBJvKvn9Pud+674skXqti
HrTVv0fvD6izYoJjQPTR0+fc/68fcL+rtRrna1Pb/P1xtz/sv17aC1CRU4Gq/N9r//3x932lYuDh
0RaCV2//AkunaavPzeMQq3Xpt25s75M65WZs1vb+fh82QG9yAuYhMirtvQmCknpoRoh923d/4v2B
SU2TVd17GflCQZWYtG+ZCtDLcSIk7yqmDYYT7h8tH8XhLrXEA5HQalsO5YRP0fPEcz/HLX+fHXK6
cY+qfuvB1pZsTn9vCtPUkWqSjGR7fVNsMmVeSWv8jFjWMUL9n42sx/J0CxjYWmZ3ckHbh6PnlIGW
1DOigCZuV1NvmegBqyWixWm5uyrCXtAO2lnvAaoirEdB1nzPdYdgGgkDlw+QI9bwu3a14lxl7U9h
pFYYpVX22M6ejuyjax5G3TbW6iS1U56U7qYdyuxoyTzfNZWj7kfXRkqvD/Uu71PvECNw25rYWE+Z
ZrjrYYThWdI62PW3zmTdcwqckH56t2alXWoG7rkh0Oko7OdW+dMLVz60t80i5Y0dRll+32cz+X9I
+So/MODOfDOv3jizt2GCJIBDik1EtXm+300m5cl2Jy3MaMH7OgqH82SW3dn8/7fG5Gfsx3Jn0viV
RZOcU9Ll6OZ0anK22+GdeN15mxjY1NHGTQi/qw1+7+h6a4FlOv2cCRO1UsfOOhmRVoBDcC4ctudi
qRH21BrWrgkbEsk1z2le7akJYA7fNpZH0T3rkOr/7es688+YSH2f6b2HQib7dE1RHhrvgbRW7ym3
Ru9JSeodLKBolWKzw3eRzkjO2SyKw9ACxc2GYERWfgLKh5i06uG+gQRUP1iDSXu3f04xzX+YOtJH
K0bfpfSNuLL+3d/3o21e1vT+5o1wi/7DXIqVrebRC2gx+4DZ0PCjGZvsXHk/igMuwqJNLjOxrrJ+
PcypeOEI3sQO0rkG5MhG4ExJXBR7qdeVvjt70UuuF3Tt6J75mmiwxEWOWCtRzii1vtZOFR9Hx6wD
ix6eZnjZs4uOfknUemtkLBaLkSCOJHJqvzTnrFwXtt7jGSbsGbpf+lFgWlnPkdIf7hulZIBLZfzi
1QUYvAzEqUiMfmuPg7Etvd6+qOnSBOnN1t5Q/s9l/NMbyVZBJP4+tHO5VpDu7IeocB/T1sZ8Ounx
j4MSeWKo+4rmJ95MtkLWE8iMZ8R1yd+f4YrlRQVP/jLR7WcWMubbRjr6tXfq9/svMTwiRszGPWSJ
isRldJZD3bkKC9TbTVJSkrXwxO6Wthp0jjACLU21tVnI8rFTiuox7UjQctvqwTSLZQ1lpntqkqF7
0iJ1reKFfLjvolVYH9Rh/HW/pwzdwtwERikYAhp5TLb3Nj3Fa471c6VlToGheJFcv4uehUgRE1Mn
K4ofx/qs9Q9wCinKpdJ6cCv1KUpi7Tlqp69FYWJf5rF1sT1DOcq4onRLzepLDMM5nijmWxXAN9Zh
FKd6qdId1PIvbxS+3RTio8bRf5v6LxvYct57qk3+0mUfTPIk5IAWcajupU866czbnCJ5m4Jl3raa
w1oRlgXcUyv9qTr1kM7Or2HOlSODUXgTihoWiWZtU6s/DJYzPFPWY6an5Fs30n2iJdM8p2o17CsX
MOD9bt3oDRmmxRpcEev9wjiLvIiezSiyQ1LVjTW9e+85ikhTZe7K1EvTvs3FaoIWKdSW0MYvRqfG
WbGMXz2+k1CpVRAwvLXntl4Yr/UYPEhherl9ysZg+n3uNO/DJH8VaUxXMpYvWGIYIwtr3BV4i+aq
xV2AiPECEyQoaKoT8CWfx2apLs2tPpky8JHD7e59n1NV1YUwv5eGI3CPWqS63HfZwom3fOxc5m/P
+PcCEk6P9iSiw/3l9/1o8flCkzERDD3TMf/+SFwnawdY5un+eoakhNlUMl/JflT3940qLJXAXTb/
7t5v1YgiWcv/Xw97dYS5UJ/W9ye39yfff8z9Ffed940pnK9F9uVBoDBVizQ5puBUIj4CcKgyi6yV
0nba5b7x5qLbdazSoVLmSreym5Ui++KyaIxt6U+Z+1id5r3pcOEtkak9Ohxioz4ZD2DNmNTkkfbR
trYTWKqic3iSEgM/3V3PwB2DWLGHF8MDwGhNfRE0VuNQ5Ao0ZrEOj5wB/23gXJzumynW/nPrflfr
JnmAm0MzvEsP6Ob/s2klH4t/vz8VdnJwaq3ZYWz/7Kus9NVJVFdhYBNnYHy/45CeeRXkhvpDag3H
8b2Zlmm7dJXxhA/LeIggiM/S1Z/uG3doeQNYHa8WmxjDxjHntZFx7u2jEbW027UXx5iBk844nOeq
7r+WusCYFg8vQ6OQydo72ANv+zWIUl35BSa6XLdItXf5OJgvTmWBwFu818wst7YnGM60ufoQxVWE
LtNAqNRq+lvczUcaIfaPl/OrXWEoYHUMZ6OC1tpi1PCePCi1/v0ptx80pKP33rpMzFtO0gw/6QTP
uWxPwOudm2+ieyet5MxqJP7txPODQtbUe+wgFkosIzulNjglRzW1lTQAfLWu8XZ/asuP7slp+PQY
PIfogqbz4HC55fIxrxuVy9KQ9cQLY988l32EZIGDdSVczD1Z6uS4u53mYiOvukwQCA8VfZPZo22H
rZcHhE47okcCcX/G/bnxMG7BTzmsIT+bPDGOuO/tE4JcEt3uN8Hb1Kt5YgRE7wBKiwfuojTUII2R
ZlcZuVn0ndiZVLYsw/tN3v/+KDf32xZeqbB0cyWgERra1EdhNhOp3nnFr5Yi8zthlEIxr/+yRL1z
oaHg4cGhXycpoaBZSbyuSn+9HL+GpFsSX0rcw9IuXmUvDvQalWPllP/ZLLe7932UbRuSTfN9nGWe
RBTj/Pfz/r5Mt15inFjbcRaSOt+lDZfLGGlOjyj3vontND5y+o6Py2xY28qwmC4w6qvy5T1e0mwz
9UZ6VFQ6l4/3B8bRBehK1hEGN55XWvVLyZl+g1+HZlZrQ9SbWmc+E7B6ncHcc/KP6mRTrypdGg+2
8zJyLr/knaZc6rRRLqKZNpmlTKd/+0V1Y2DwJqkzWNp2zva4MbpHXQX47T6jUVnIFVIZmemtcVoa
9I+GU2nf6GooSNr+07Fs5uvuaO0RXjWP7gjc7/4Mp6g5zlL3hUhzc5Ml06WcTSsccda+SFtDJN31
35lUUFmM1XiJk8o40HR0bp3B/hvSm8LMmcwGRKYV9nOpuRvVGEA/N2m71Vw0dyNSzVeuUEyMhHYz
Q4GL93CVP5otttlGsdcewbBX3BJiHTWJuqpuXsLJrPO9wieLZY1HjRTXqN59Uts/l31dvZdytjZj
geAQvU75jukft1fiDefebvUHrR50v2qm9DGhjlnT0mN6UKsjbAy+bpTfrKm7vF33jAY3lCYEHWTa
EE5oT58HND6E007tq7ARF2FAtCg6+/koZuts6KXyhyxCpttZ8ytORO2rTd8d89ZFRF+l+SodsvHi
sEhZU+OgEFaEQkNY9Kd0MrncKQysmFAbrGO4dvLN2+cuNo2Oz+28pBXk39rtr8okaW4CJvpKlvmU
JsSz+WjDkfukMSTP9jrW6YIurRM4L2mVJMRpYNEA3ZPV4qqkVXGIomG8SRfVTz3XTl0ntas2pjbv
KWOz+/4hmw4YH8ugj9QRXFCxcTvbuEDE6K/IA10/aopyD2G5vzpLX6/xdvQrk8qBJqGcoPE33kph
obwZpLm8uXTsfACk8sbxK4CuBYpXqG96BzK8imWHgiFaNphKhk3pWZtIj51PrMYL3VS1u3g6k8ai
ASKgGbly6gT9FBQ9Qalm1beq1AcxRstrLvsb8rhn5WqK4ZX1w/H+hClDYTMgbH6wii49MdgiuIlF
73fOYAuNnDjS6By5cDrtWluKflekWbVFd8DqRx8+oopmtRbn1cHhXzDi5bEX2vyYZ459blQv/LcL
9w/fA7t6uD/hvj+LrXGPiIa6kNfcN043aT5hUnicJ+Y1CR8rMislz49I+h7GuUgeh9sG9ob1UGrg
tv9nT1bZ8WOpRiGZ8s35vt920uTQ6SILixR+d7zU8k1D0erPji2PCNDlW9vdukO9eWUQ7VyKjkPk
trvHhb0zXDKJ7y/KPDEiC6jL3f1FDE1fxbB0l7G16xejM/3UrtwQDc6M86DCYjndqhVAMUPQGpEZ
xFmNFeJW1SBX/G05LEZbjKxrLqvT5zxcmsm2vpDd8xXOaddinJmfhBX/ue8fE6tFw68mjwTtpMcG
mVPY3V7QtEqAGtp4x/qVbqJMa7eKJ5tXvkR7y22tL8Wx8dV1hrHPExY1lILWC4gkgRMrjU994pkv
0oN4pMuqOVnwf1/oLPzRWqH9fbCWN7wkCcwzxjhnMPU1Q/d009/uouO62lranVjWpWtYIgDSvGRa
eV2/jSvoJ7Y64B+ft4oyexix28/RgfZVaz3C1iqhcNeKHxKR+EduACaxmqDsJCL7FqPxmVQDI66e
lrGOhfR22g17bf42o77zSYcmvr3OVpmlGuiAu9MikvJAxzemODsMMYU/dhJ6ei1irTxxgsHsT3PX
61udeRg84Bv7HBdxxHd0uziW3ElJd99sPExUymGylmR/vyeNJg5VIxvDCP36OdbYqFwIAsObgVdD
UNvLpXSfbhgePWdNoacDTHRNCWStgZcR5QdXWuppNOXnyLvWJflf2NKroyumdzGDXKxR6PeRyUQp
n57hsa6cYf5mKWzpMxMmPTpj+6z9Jsr0sDDGlWcZkHEUQSxr8+na2bKWNHuCVHGOLafINy2PH2Po
+mso2wJHZml9WrbEPIJpTHOjcl/mYi/tmHBKPVNeIFccUhj8X/qAJdYeTWNnRfHJGmKY7rp4IkOp
CDoz2RhFWm6KTr865fQEsTEw++TFzqaTqYgDsoNjOndXJSF2sYi+F1v9g6sTH7+6HKJF/caYcXK6
vD55yL8Km7fe1fJue5tmWwh5Dq2uwmZJq52iwqKZI3M7DjXSPIlAQ6h85H2FXMvNMsbZI50J/l3w
G2LbVIw5x4zRkgof1e9cowrQYYYz4lPspFERVAoKyko5AxHxVjPuDgZ/5LU5Ig57KoR2yJGFdNi+
dW+GmoGNNhBZcnCtyPVVhVYM6Em4/YqXBMaU0/tmJQh7yNioLV4TJCELF+u492ekUvvKtkIsgTbj
17r1B2GFiVYRNTr0WeCCGQjzefzdeuN8olj+ERGcod6SmxGOTs3ljzhzU12l1kj8YV2+5GQClk8R
c4B9pHDJcFTgC1NflehRXLmhvffGFE8/xQ5Ng4x/BhZhsUHzQKa7TrezCOcY442TGSDRcuNaoXn0
Mw7IIEoWy9ddlTGfsWS7BgSHn3wNlR3ttZlFD4mO2spqfsZyUPzYSMegmkvULeKlj1wbxRtHBWjn
VWtir7PLGg2l7gaGHI8UTW6gVsnMT552XgGMgv4pUIanpDQQUcVWxoCW2lwbl2qvj9mT4eE8IO9p
N5VxH9YxcySwXCHXmkEmzBNU9agmozyieIWRgfgPNcx+8vorab4JRE592dAAf86BdW1iY+CKdQMq
O579h8UWMVy2/C1u/zJK9dBI8jZk5ZBMjArtxHvvmuyPaRH/kWSvuE5z1ptM2upUWTPttJHdNe6q
KJ4djSwWoZZXV22SbdJgO9MJPqidGr1FLdZuQ8pCk3/T10FqLDPaY6s8jc/M/6hWf2A9HwiNP5Za
rq9MdUr8YhmPcgwL0q5NA9wt7pgSoyXIgtQTr1zrer9zyHNQlHGn1tEOmrCfJMqm79Pf6jKiGJHj
izouik+XcV6BZlXXnqO3exlNB0H1Hyy5EzBzTtdu3UVBmfdnJjfhpCTPnhZjPm2Mk6fETJl79YML
O2cw/TKTkgLlCzlGbaMUFMQd3gKhffjfZ5O2uSmDstL36BfwOUQqzj417FPzu6dUCQrRv6RpFsRT
PqE8KJKgo8nGif6wDHXt67GmB/oc/ygEht3+yblIv+zoBOySKmj2tWVsWWzrRD4M86emm/MGH+Kx
HrKakzZZURYhV/6iA041rVSHAXbMOoHarfWX0abNn6L860rhMxfpg0gh2QPlDJENA2erveqOb+24
/IqGhTVtDWwaS549en/IdIr8SoOaAU578DuTg9Th250v2hcnVpSAupnslHgqN7LRDnpBkFLRwxxI
MfifHPM8WmL2t0bF3zEn3rWvxqONIRztYfncnwsTkGDFlF13i/bWufhpDJpBuQ0VTnIOpui7LRd2
gKC2BmpbDFKrAuZW3Ikv10FMPPUE1DQl6admIr5qBFTX1OjPlqu/RdX82DnkgRQDM6BGSfypdHiL
0Zai6OegMvNtrVWM/2Xyao6cWejtZ76SOk+22vyaFO9InjECqOLN9vSt7DvVLxscHWipkwhvQl3m
AF+UCDNw5NfGhwFUEOAg8DBBope/mAhdDFsGS2P/VpYmCZSU8RFO4SAfo0PTF1OI4exDQSRBduUu
yWeQW8PRxgY9SX5UPbohxpUdTcNjsZB5ybiYwMCN2Q+Xma5gAMoloLsSpnae+HVMbmwJEzTBuF3E
x8mpTkk+PdpmL5845iTzOBVgtvgF6TLb8AWKUZcEIp2fM4QaiGvVlOLcZldSxqFpG3tnWThvw3tt
lGhaLyWctzol8aUBwqoBJei8CMtip6Jga3+hwqAf6qG7nLt6k47DeRTWqzNQZ6MI5iAlIMC4yR76
6Ivl9sG1N4gh+WCeIGgFSTvvI33RYFXg+p0klGX0nkM6FbTk5kAvs+swmMiNKmoVU2m+R73Dd2on
16SVhyiD/uLlu0ml3AK2E+cXYkgDrR5/O0I5tUrzpS1PcWM+WBghrHTcEp++Uaz40rZfi96dQI79
tmrxoMrkq0DFW0gvWXc50OP4NyJ4D7dGw/FtRq8KLTLEzDv+tBFpbwtZtzq0Gude4BDxBml+WoXq
DEBHMZAjdzO1Np8DGhGJ0WVWEgfoHUoO8sdy34gK4S8G+vWCsMb1IiLePsIkaP8gQbKmEqM4nY5U
nRbcMsNqaXOuN4Oq+x1XQb/FtqWqtY+n/zfYCtAstjr7hZeZoAoA6irth8xZ2ntK/ac2i9CRyxSo
rtoGnrqpmgbhBX2lVS3ogNBT24FnDWvWZNvOYZpUcJY3XeW7WyRqNq885iJGK03bp8hkWNILPkB8
YyEvxRyYkJYebLVsQ68cvLfIFK9J13Z/8rHxraEaPv8aSwdnvjCqSfAUF8E8tVHAR7jlvVDW/G1i
t7iIbRQB1cy4OchMIerQxuKL45UyU0IzIhmL+dHNrVKOFOWpiSJNMV3nJb7dKnVF3d+9LEIxPlNN
39i2afxZyn6rI4D6Yo3lJ13FsFGN0NfOykHJJvtj1NEL0YGd+TSL3/rNt2Q0WDlLwXdPGd3vMjVa
eH60zMnl4oI4nuZaV3ddB7dCz8vLfTPGMtC1p/8gJGpreOjtaN7X86KE7eR0Ww3FymvsAmyCn/xV
SQmR8sXr4iJMZsv5nv5kcSZ+IsVjjAyW77M2o/dZc40wM2ysZDealozF019Akp6SkCByuNK5kBX/
Fby0u5vgr30YdkN59JTyNVvG+TOzrNNfgG8r5/ZoaaXcmNMtc8dephN4yWrdtZXL10YRFwVU8Enc
WJ9CnVYoXOZ3l3O0X+BIAEM6EpZYgvjb2K0Dtrqje6xpg/2rNinyPPnqNg6LGZBQ/zatfFwM0DF2
4VSH0oYbJ+ePhGnTbbaPka6eVD7KOR+Za81YJFyknIpSHgZFZ3Z4p0HUPVifmZZ1H1nrdOjmj5LF
p1toy1fcA2+VTCbDeljix54xNiaaQTkBevvybsXslNXGG7YnLh4AyrCFpg+ibvMjhZS+7mrv526s
NcWvCe+i0lHvAR6dj4yE7es0LDancIj81dhZVwRJ3doppcVVEWF95qQmf67TPlo6yitLFeHslilU
JJa5F8MCSfP/qDuT5rqRLEv/lbJeN6Idg2NY9ObNMx8HURI3MFKiME+OGW393/vDY2SlpKqKsLTe
dGeaPRNFMUg+AO7X7z3nO8DF6w11HVydunDOqhmeSC3JPik5femDfLwOBDE9hnW7j8yxfsYJASXT
pTHbR9NB+Ko8mrLXFimelSawgVrOEIRUeGeZ0xtoXPCrTcrkA1Xavo3zh4Rf5nT7Rwo96QJf1KqY
mTNW5hIxJbqNcMqLmmlClBMCYbxdb8cxRoLKfVpJx7nWYSzuWwtI9bIzkR3eskKGCh1RZ3lMIwAN
TChjNgP0h51QyYhbBM+gWSi2boFgD5D9S51j7P2wzYEeWrhdiJtn/jm6aJBb2g5Q9XrVn8EWP9ei
EIdc1uSbuHi5b5xZvzdesNi2V90rFXRYsBP2GRSnOIHfZPoUt3xbySkzGq0HOM0SAwPJ3b3fhG9T
rW8dBpvSf7hxxeowMh8x9lHM8+DTWGISQD/ONOpVEHcRjl9+Qg4zOYtKON96P4qJ/o7iR7YKbfoe
iIcxtp7ztunfGOc/a531BW+eegC3QHzpDNj/eLryhGz4nnSdXVOV/b1B+yquu3adFBlSq9s9kAQW
8koNyU2eDs2dz/D/Zkbz/PfcLNOnDz9l907/Ah0AZ/dqBqW1FatbkIf7tLG1c2DP6sSsdSG3Ehsj
3Pjh9sIYONy3uvOewoQXvdY/jrVtAFYuG9piUXEpkMxRnTSHbnTKr6R022gt0wojqgZ09Wa8zRJP
O1uBfEUs5y+Ahugru/lhFKOLhEKWiChEsm577eRUjjy1jp/jjsoqrsquJybg6eONCPrMwumUy8cs
pZpg5hlttWxajg2+0RsfHSX+VydthqtFAMf6A56lkFfDK8wYjowOwMW4h7mKDTU4lPCMGGyMj5PO
cJSo0eRI9N6CFcj8TG5Btmsmby36YXyUCvKFXzH6MOzXrJzTsefEn0pNtNuKCYJoB0vNj8v7selD
rnr7Jbft4QE5RLigdBmfTQJY6nKGc9r5uMFQkD0BCTIPWPcu0Kfcp6GMegi8brK3UUGt/SjwaKwK
eEczFeNGvu0KLDFtC8u1iTD1tHan7cKx0E8fu8OIIdEvcmtRJ2azrpoB3nZNd3PhGLl1Erc/DrbT
00WviESZH1Yf8b1UL3qldVvDc5Z5MAS7PGjjo6btALx415IYjCVem2yTp9+mpHI5ZMb2sA1a7oEJ
SCacaPu1rFt/6UllXGoXvU4PcXNd9b39rLXyoStgtYbcYS1BXg8uyyZu2YvXebO5Dh3A7a2EnNfi
vWcLFnqUMiQu1COJmEvpojPXQss9tAVBxiNV6bLFZH6pKvJ/rBkdHGRZ8oDHNkaRCsNyTBNrxS8u
ls4cq9RMkb0z9BzSVj+VQFR7SEmiaDaZuRM4kYpl547JuoCp+2HadeGBmUMV3mv1aIOJcGm5tw4G
0wxyhIDoSDuMWRpcM0NYzpdJR7lXh289/cil63ZYrNJxz1A9eO7EgOQ7Ja/a1z6DXLNwo2KypqsE
NRYKy1OpUwyGWYfCmgS4yGB7CWi8wAK26K93FjeqzexrO/v3L6grkPh/wUnxKXb1rQsf8yAHe9iU
zDV2gAyZ4I9t+wR3UV9rcVxuAiafCb5/8NJBhABJ6QX3RRrVZKiQ89gGA/5utyZiSvPlc2ewmUB/
wA5w22TdwHoy9y730e5G9P7nCzgbuRWx/RrGKNtz0ySSOwdoCz4AWidBQtnfRJga+u/xT7rDSNgh
9M+d/6//ng/jceclo+FoS+l75WHUaLmMeC1u9nWSsOsjA+/vbBFo8odRw5NRTVgRdBp1oVGDForV
zhN0YjKP4BgELDrUePQ1sHbgCvS+enUTtRXWUztnm91eTEl/Shm2to9VHD2OcHlP9Th+/ee/EIU/
LDpdBYeemA623+6UdJ5xchwektq3ypfBJ9jUNsqHEX3BxbP89ZQl4kKAMQendIK2L99vfCc/Mayd
8stpDaiv+qo72bPSR2yoppnfGTWpQsP8967v5KsJXPGh0uqDGc8S5IcsSlOaHqK6sFxs3E7vNrYY
DMY4WLccn+5TacBfn18Sa9DwArabKGm6eSa2CmR0LIsOBD+P9gZFTnnok1k6yvRrWdVZ8Opp3bpA
K/DdHabvEH7VJ+mV0F1kSz5kLPKLjtFnJSClfE2MYA9yz/+e9e1nOYT9cxBBfUgmh7T4Id34qTSu
JaOvFjvCAfNOdCHMGovPUF1aNwL7Pq4zKyjeMa+/tEAJG8v2yC5v0DrPDLOQsJY2oBDr6pzSerSz
d/wf0pIFlhQx7RwHDbo542M6IufqeVsvLKc/iuEzeqtGdNmrz0K9dgNg454NBQCWFb+En722rh9B
/XjMoywFOiWSo4Xz6OPl9ne2F2K0x5R5Yab88CFVN1WMCknnOxOvYdhp9Jz1iG0Dy47OnednR4cm
PI8e6RddmFI5tEHzfTCfGkmHE43s937g9OBJ97kdhL0qayOlX12HHCZjfUsgQXs/wfRYcvqnb59j
Qm0BT3fdyHm6G8CgeJP8PDgZKmt/fEu8mAiCtM3uNSuAmTO59s7To+IYFcMxaTWNaUEqd4MluqfJ
cJ7jxG7fBofTc6Vl9v0YVeIwtBq6POL/5gJWrTD2czsnEkiWTw95CptLMkE+GgpT38mhi7A4sVdB
jJAPJgn0S3sqLDjOlUaHIyDKoXXon9VpC4SVThTIihXH8+4O35CxK+v3Hm7uEStueCznFw1yBu/M
/Edhmfzx9nlY8uHR9PoftwykP1Mif0lD/PZ/kU55jr4BzSl+NL/HU/6SaLn9/yfD0iEMiiA9Wzq6
LkzL4X8/hUf9h0zL//Wwflw/PK9X//vfPr/XYLrzf3sk6vP151jM//Q/+ZF6aco/PJPv4wC2dE1D
mARofqRe8hlHGqZN9Lcj8MhKIr/+TL00zT8sQ3iu5/FVpoUm7t8DME3jD2gWJrW+zqFBZzP4VwIw
2ZCJhvspB+s/ey9+DsxTTWuqNGPkCgxX0ieSu0C3Q/rIDPt7pC4lIYhLj4OVTLX72OqeffR3bYA1
VFrxAY5uskC4u8VyfWm7BPsN+VhefUmqOn1x3YFWhGZB4x9tf2EYgbHtBvtzYET6IilKsB5QjoZN
HE0/RoAgiyrq1ONUY53XUjpbIBKIzs0eelreHMoxbdG1SpZOV1j7RFcXgG4XGEe7MS2exz5HtYyx
awG3uaX1glv8QRkhHexB7xYRnaXtiKuUHoA+LAmB3RRQPVTeMrd2rY3XESeCXxdiiDlSczV07dpu
XasBNQHLdAW7l9CSrQipMiS9HrMiNZmvuBSmc5mK6LnxovtY00+mEOeQPpiS47TOkrpF04zkrpNm
z0AOuYyku71SjrdFC5gBaizoZ5bZD+HH/lIFsc5B2sBkMoHQFsMKsfC4hLbYwkkV74C5XmtXUwCZ
NY3PaQk0eSU3WeZTKTlo+1M6JGvdGZmylxJvWkeiSJ0c8WdiulX9I+aRNzzE0zZriuFd1dWPsWXw
rXw1+2X0Wap/hG/94JbOtyRjBkhZsiYt8I7YgB/tiNQo9IEfKB+XVJ7RIdHpOg5VtGPl2wRtKiwS
S1OHoYfAM1QHTb3PEmrcmC0Zbq1ASaCgzAEKjK/t4E5bilrnsdffMPn5T5Ofoul3cyQappM0ZM8M
HC4B4vAOtjZcd1NaWCBU31/rQpIP5mXog/W8OGekurtO+q1Bo7AJwJJsEscJvyoYVkfKtemgWyBO
JxluOilDa4k6bNOY9wU9TryWO88heEaqh9oFX+H0qKjCzYRhWXISHTJatFTgpFd4D1mcHEXtcjP/
0OjNxma+clUwo6IukIz2cVcDhoo2NsIxRVXW4jOGxILwtLqUbnaHy3Wbt+nRzukwtS5TyZLcGADo
lcl4I0nGx9YpIhol44bZL+fk4Pivr/r/5ZL+/2Di8BxN+z/+EfH7Hxbn9bf29Xuhfl6L5y/4WHo1
R/4BBUa6kqXecMmJJP73Y+3VPINcYcc1pElh7RK4yKf+XHz1P/gb12GB9YRkV2bFrItb+LBm/eER
Tqx7fIEwTURK5r+y+Dpz5Pw/116p8010Yduu60lP1z3rtxRLn6NO6YLUWFth/ahAfx/5LeTHCyfi
XDEt/cfH//x06dmotCaO4GMUFc8ppp2lqJOWtsnUrYfC0y5+2PZbL4rhMpeltze8sNhL1RmnOB39
jRa3DikjekC0Q1s/BkCbKBo7UG/YulCUaOOrgSalV0nxQxWws0Ibeown3lBJfs1CORD9gUasickL
BfaTIQSSGxoA2aKehi+M1eyd6Ax1cSBGYq7v260f0qH88+9o7neDwZqDzXAW9f35kTN3/TNTUKaW
xfrjS1vf2fk+0x1GhTDc3BE8SzqieVTN6uOj2yfCObnOs+kCZsVqnP9p57p/Fxg5B8f+cq1cwXtt
SXTn8/30e7CsNBQNUHM0WZIYICU+GRuWhgUQofwGmA1TlT42d701rp00b9ZwsJjtmGO8A3MxnoKy
ecoo6djFButo++hVkgzZdiKmaBtq9cUoMmutwUNZsJqlCz9Nje0gq2Q3lcAdipZRR1WiWPG99u6n
B+bPKvDnYGHz15MldyGnSW5F6hBdGlI3fguPDe1B18vC1kEOwGJFGQTrKpfcOZwl3U6MK8tAtVtn
k7fJ6zLdpIWD6paexWfMdvhDimOgD8nTpFfv9ZxDws4fbJoEQEwfxOOWsWWx60XmcWBHmtd78Rek
l8jTTHeL6T04jy06JhxcEDXIFyDA9QVT0+rWnzO1TKy8stY3dWD+ULbb/c25eq6+fr6s0sFtDWFH
UoTZprQly8DP5Y8V0HNG6UsQH3LpDXbYA3rCbKnC9GTQKdrZlZBrUYcvTSWibf/i3X7iotnW8Pz2
6NrTA6fnrXBs67Gss2I/GDNaVcl7FwTWo94O7IcEhOEheNS8y2xRxqzV6bRFknqPbgEiPAkh+85i
5W8je/3XF3de/H7+/TxpY013bUMYQnfn119/P6fup9alwQ1rL7/abq82WaqbZ8MsLoCE3WMUTuvK
rEv4xqEHPyr/jAEhuvQMvpiONi8JTi+Cr90HiXhxS2CchV91JNhMMLik8ZTSDGsRRuakoViorj8n
8hGuRbia5v4TEj8ctGabEbjgfpf9dzcUxsEpqx3lGKBDfFgLz2YA3eOIaENwBP1gOusoYVzZTJpc
V1bXrFxOu2vKA1lvkqlyV3mJv1IMdxhYMkUb3eofJvRCDh3O64S0+hRmtMxbzwdsQLbvE/fjnRnS
4MwacJ1JVe0nwnrCCka6K4IRW9pdNuneyqID/hUl6HujFYe/vg7zkeK36+BAFyIEkTPA3L757T6j
j6o6pxmNderbBRFmjU4ma4HAoInFwbTeoWgBdMy6/ps9ggeJXgdGmsEg46+NsDc8kOOq00xB85TE
D7cX2srwKrzDLr4s8PkGttVFpwr6t8Ng3WftCH7SILdNV1y+qLR2ssrUHZzDXQH9eRHKwkT9i4fd
kmwQDVlZeleeKaiTQ5kOI3QgjcdzzAjbkbTrW7/Yo+/QVimc8cWNhoY+0iPynsXw9nATHfDRo0Xp
g660l8e013CJxCB1wuYI1UBtMIjhTaHlbQYpQJFGMWjHj7cbDeOg1W1/pKWom0x6FcqUTaIScahb
+wv5BOqEwQ138YRHz6cuPvk22TqOOXw2R6SGo4Y9lLFWsDJ1Lf2bFMu5FPj92jmOMAxJmSDJ/f4t
U7wHCKNRbdJTdO9uoOIulnjUw1RsOnQ0Cyhi4R2jDTx8GRPrNCVZzykhBeK1Kv52wfr1wCZ5oh3W
KoPCxjMdl2f61yea1NGhnnzSosqZYRlrVbS/obOtsRqWvgIw3k7OD8mk9ppGUbIJHUO8IT1i0tip
5GFsU/wlWdXtQ/QxZRir+ybyK/6Z+DpFrjreEgOJugBwQSfIAvK77lFr7CstPVaeBVixjb2jU7k6
vUSM+7Me+jwAajDd4ti6F8gteBgLX7wlEXHWc/jySrHeIKtbGlJ59D54MW0CJrz5NglnnYc1kbWH
mgugTE8+sef11dJiULvQZA/kUwm176XYBWWrNsFgBqewS74xRSl4RviILAHbt5yVBnR01ZqR2EaG
D6HS5ImRCBzhLTTbhkmh4V+FL9jc9PAxTQrYbUidbLTlYslEwdzFo9yjZEcig3obgdlogTWup/Wo
eRp4JdMiVREJBCMb566bvkHvHVe1zLK7qGYUZljNs9mZNB1THppRMHFJe9l8mRjtaTmsMsus/E9F
FLzUJphmnJJEusA1g5P9OFV8SejlxUsxHsySExOSv/pOlag52grqW2V2+TV1vK8R5I5ZjY+wJB5N
ddKdnltT+Z+tLCLdhR0VvN8hCt3kfuRDLCMJ4pJaW8eGI/ct60cXtxrMtkGs+8zoFt7UDrsS9sBu
MtW2ksoHs8OoJ3/MnejBTV3vMEpU7sVo4EKV7Re4R4s8z5szlVcKAY5rTay4hgktN65egzMo7JGS
Zw70uimo72wEKO4IuVsGObUuUkZrvBJJTApmSJu6LrtNi3V8NWYq2drcNvc9iIIJD308hdolC+3P
mWlxjtPnmDAYG+jH0M8EbYcfb2pYU/wimdleYDrJPgIEwtKI8pJyTEqAHjpArJXXKtRl7ni4sdvz
0gQMDUQ3IOiQaTwh1rijtZUXN8YyDBOx9hOy+oKxuyBeDjbMRKKVQumUi4FSto7vR+aRJyMiOeCm
DxiL7B64oLr3LUMSzjCv8rXI2gOAya/WvPvEsa+dGJDv5u4kZ3GbNmLaEEcvQrCENjZB/N37Cefg
NgC4t7atGMyDqN4DZTk70pb7Q/qpbHpz03lm/BjmOjDwHOPQptKKCgohy8HYNWtpWt1+kqSxIXSl
pont6gGR4xaGWMYQNjQ/5cZYMmJx47VPOOtxdRtbVkCbcgOcoYakZhX73NkprAIcCpN10tE8Lyt7
sP/cGCLCMere0FAgRdwBfuyiryRvOYd1viYzPHoM0rjaZCOkrnh08juy4OHoPHOsN7BrTCzm87HX
Wk5TzwDL9iJ17+gYw1O99s7IjtNd2ZzAtutXSfNpUbiptrCVNvO+MY66xV1YmfGd8MjdzSt9LYh9
oGiBKwiFIyIqevK2ZZIxuGYf3SMx7RA1Nt+SJOxPmhG+FHPYcm1gQMsagjvmqXacCk4xIH63VUVq
8m1tGgAIL90u65ZpQSbqJNlMCfwlZFX7gUW6J5QlJmR2nmWGk3VXAlEjI6BztlEO7msVBAynbqeT
Ls+AXcB+4hdO4u1fFxcujcLfNijXMFwCUSVnSMvwfisuqDfSyZgyc91gaF4WiZ0c0POc6mE+Ncxh
s2QgU3JZcApGdohr2CGv4ziYr4ic8Nc5RK5q0Zj5Noul+pj2dI1Gss6uV9Db/Fzei9n/OpHnvflY
LbvG3SP3q9ddJT2UQ7oFUTIlJiOGbS0lab1QSFfkf3CJKfkvg4v12OwiBNveRPB7IU9umqz92vjq
h0W4dVvCVW10TJ0Vp89uBwwjmgu028sYwYLunGN3+2lsdOG3QB/aLxQU3jko6vLAqPMU5e0lN+KS
Z45xoePOwJuQrJJaGGzNeUM7aqBdGae8I3N9M9xiWsppDA8GhDkKoqZb6ahgU3KnCQWyxmOYc+Zy
HTVDCPSV3jR8qU2GUEriVWXZ4aOvvzY6jkPwTI8Ynqu/KT6s+fT107mT7Z4OhkFzmAvs2Z792+kM
rHaT5kMl1+lc+rqtwy2YYgS7FSI2Ac4ygqVStv0T/vaZxYXEUZdmvSUVYm4JFoDxXWsRijR5IoDn
Jdb7QwfdgRngrI2rtTffGEKyMMM7DhISryXbMUQ3GnYEdTFARAcYElJq0yE5YHglYLFjGidE4CIo
jeu7WqDWJj0qPhpQt7kBj1Yc6+sAHKuvu08GsIGVgaHh6Bngp4URfYmV263++hHQxa9Fmm1anI0N
x7UMQ7cc4fx+inWR+PdIV6mQGattIMuqsxEzbvbRJBMTTkPQo5FXD+u8pdFG17LZd3X/hshkONb6
14Q4mkuu7OGUNSNdw+i5NmL7oMez0rTovOU0lw3E8TpZn98XU7C/lV+FCEfMdzhbJ5SbRCQOoDpI
GvNo4HEoinYdw7ulxNl7VOkITQkXmur98hCEQMEDsJSqblyEaohUTbgLbVyvIybBRA985Ar60TRt
IAQvVdaGx8yVn5C2nPORIi6ZVeF6XSXrwPGqbWOR4NVJK18ONY8z9CuxrhlsLSwv/VYPxI0XU06D
Vcp7wgK2vsyGj/LdxfKv2yXMF+vNCQjolPgMksi+IM6Zlpnv1xtIgWwEIgRRPJx0dwpXt6B6Yokm
6txLheJoaaZ9tm5qY/5xbEWP3J/21ILM7dJMB7sT6A9IGr7QKMU1UKULbAPOWkuwWiBKhH0FoGRd
AUDdVKEuzp4H11Sv86vwin751zeL8eth7HavcCsYHPxN05jnMr+W0FmUW1iFDWOtjGk4TLmAppR7
597rg4XSgnViZv1TXat4o3v5QjN69vLE4nNF9uLBOFumJbSD25IVCHdOz3RXUxWd2Nf1i/IQ9Dez
b0t1k9gZNixyU2jVxnZq85AbunkABJb+zbnA/fWgz+8E9FPwiJu0qSwaOvPnv70+RHlQ/8//pv/3
GaOo4TbxoRmxeEHZMOK3JA23bQQVYyR+Y0+0a0Tc8NdbbY6/sFvCTn9DhD7tVEkDi3iZYt1k04uu
mvE6mrGxj8P2sSiA06uxeYhqYKEiyY6ANvKrDJqNwku5SStukHHwkPhF/4iqMQkgWEZuiiDdenex
qD32JAeS33iu5+BpoBN0xRPGuXGp9MuIE278ks1XG1QBlDbTlxhJknXZYqG51evDPNi5NRxzUZxv
B86RZPSnSDpYKmDSHip+M1xI49U3nsNMS7ZtQppM56GMVKE4hiCCG+dU4rVc1fubhMoesxndETI2
irxtw9AChtDnkmUEa7RlH9E0JMTzdMnJsAiFBd3cJTBqnbtJ909Gn/EvdJ0gWMJpt0XiPZG2dbhp
zvzM/fQ3dywd5l/2gfn60nz0XFsIz7KJm/3t+moGD46c2mBt4eGrWzarAFl6SXiMrsWgjZFq0NJe
9CObfJ7oBScYcQhb47sbC0YcosDM6dXl0hBE/OmwmfUY37Vy5MWigDOsVdd6NgGXCOdGML2rwZvL
dJ6GFefQiGRqX4FR08ndSDySXCyxgpTprLlW7wRX4F7RSwMaLhMOj9NBw9icdny+aEfZnw2nXk/A
Y2GS9xdpjcbGHadhPShoFMNrmREG2kBGrrMoWGcy343KlMs+bN80UW7jQBUHM48+weDr/auM0WXo
RiDgw6zpBef3XSt3ZUGLqIzcd9ofcmlhqMBPNevsPrmsKetOsAWSg/MVIl6NTWklwCmsRxNXM5s7
b58oG6jx3P+9VmQrWKbXBoMpyQpDe20NyAkd5tNNRp277L3y1fRdiBkTMu260/rVJOpgjwTAYPu1
OkwqdQeb2FlVIv5ucS+tMKfvwgTNn54aRB+acb7VC4AceqzhCGwq8E82+YaIYtqxQR4u/Q35j3BR
cUr4TcRRM0J3n2FgQvBXKDJtWjCHHHEqoHhkrWw82nELTg3ofecXNfFMSZoPU0uBLLFxY4pn56NW
xzvbLswU9jOooVbXXhK7/Nz7IJz0Yvhu4lrpa2PaWfbjLdWNA+eSo11LYpQBecnFgJEDkGFWtzfH
2UqFPNZkAbV7+iOWxlsQ6PE+isx6NSq1NVgqIFCFKDdB+iyM4RM7hPmpqTqxkTRD4a72LxNmcJrD
s2x0l2ou+cvFFM2J4Y+F37gnJVCLOERCQGaGwh1Nub/kOYOWNtHX1I2+XEKijzcsCPeVRLStWTYh
pjbu6iRfc6xH+FajJ9bg5/L04NNxrHzvm9UaYVJ41oNBW5EQZ0JLwtR6VU321vtmdFDhVkW9C8iw
+mxxJjqgV3pGRNvuTRtRUzI45zh8Y8nHezua0TLV3nIXC5bRGfaiEnDB0WyfutBkFGOYOqZvrhFt
2sMIxrwAP7f1x5wmeaVfbUyivLEMV+tkQoM2uvukJOYFPBo5uf1jgccFFjov9ahachW8adnz2MO+
WwhcYsukrQnXyHqS2YnnveV3D8w3GRotUh8v1axCYuhCONU4t9eKUwfSelO6szaZvoiCrrRs0ErP
YjeYg9Exbyxjh+cW14IWnwHwvxLg2UOZZikocUFYsm8X9J7ejF57TTX+y5GJ/asBJDIKSq2gwzDY
SfuRzF4fW+Gil/2Vp4bxvIuYhZNFqiuudkQ0vML4je3ENDGqCEJDVzhBto6jwdhF8t12XG+L/gBD
UcbCeqbg945MZTsWHMbre0O446ois3fJUQf8khnoZ54eaLQSBTaJ8DfieJRqT65DuopInoiZmVDZ
8H1rSisG/dlF8/MX1+lf8ogWGau9HvXDsjSzWcps4AVBQU8gHLjiqnbZReruhENyW9LpXqKtlw8R
6a1eobmLMuHupOjDHqKcpW9OCavr7FJyUxyOo1rSYq2O2S5KYtq3kEsm7xszSno/CgO8N4U7JnM4
eoeraGsHL0ud7K3yvYGFBjgKKEygr2ScVJuq8LakSpH7ProrS5TTWYeavDBbd+fSCOWYhv0wl5TB
FU6czuMYk2hfCZosVj6wDQrCU2dwJNLqWbHPj2kNyae6mOcVlktgIiy3qN4gH+u+O6TgLRy3OZoI
Ou7tclwgpEI2WrBhm1291IgeWAggoyk5Qhfgdk/cLIjXME6tpByyB6LvRKFx9KIm2HsM8VovJq11
Mk6lpZ2J7CJeK8QL4IJpV5SM5uSAYMOStiiU0d3nNRGiyCA8wxpI+eNI2cQ2oeRORDYJy3vLtHHV
kQVn5c4ldWIsoI4L5t+mNg8zfG1InX1Pq8+3j7AADncu/jnjHkgkRggjPudOR8xfBAiU9uO4x8dL
bxR6k4r4hSbb6u81O+zvvQKIkkHce1JaHC9gbvgsW+vaIgjQyeH5h95r0lXaHWCFYk2M4POAuASs
khlf8N5uYtqnbWbQLUaueE0FdHNPL+8qC/NaDfvfC7t01TbldA+EI13jJI3XZBprZQveF4MxpjC8
BHF+DwQzLeceNIR5U33x05h0lh5VB+02cR+G40QTkBiA+aNJ4fnq6rbaW2YEXYtR38qfkMiUPvpH
XAiUpqLVQRcxyJrQ3i9vHwLi49YdScI1ElNB+Cmd1YQd2uutM11qhJ+Zrd+XodJ2Rmn3i35JG5Fw
UO7BbnJeCeogICF1XZwGkl0qTKkSrXLCURjjsMEzp5R4C9A4ltzoNIDrC0g2dUZNKnbC9uKd1lbW
gwSAutCbsbhYFXHsSM2X0HshqPj3DsGHC7AFJOXU4QYDQXdHZmoEfDkANjAYG8e0Kxpmw2uoD+r7
HFkVh+obdgHnqnMUXBWO3MQcu46hP7jLNqZdRD46IH67HT+bUXftR118t4LmHnFku1ZeaOEKYs+x
6+m7Idtw8wX3JuckrbgQp0Wx60wVG0KyGAGpoAEFwDJ09J+moSE2p1DfY4W50dYR1vMdyVKxDW/t
5hACC1kP57GMyNiSxGGFkGyzuMQcDBcq0SlCMvzbG9xVZ+qZYqsF/kFjrrLRwqkhFxv9yFhHlNy5
UGudaezK6E0oyEn+gr14WvWhX57TlIM66ejhfCzsVwhz8M1ZK6NKsR/MrEliMoOaGR04DiBmWfVU
yCbdtvhZ9kx/sSQm/LSxrS2mlD01snSCoFq0oKUiF9KKv+mJGJFEkTDgO5gVFdgKfkri52LLHx4H
dT8QB47uK+qPZqFbdKUgo82HVD94aZ3mW+yQajU09RkJrToJSH6cJycPGHz2xezEEYbI/cjI4Nlq
y3cNNejJp5u2qF3YG7H1juubSXlnfSsa+xz5wz7pSOhybIhE2Uw9aWFKahxJBpU/Ieydm77MnYvm
cTAcOFrep9hQp47l0+n8YGmlfrlJS6e+jsAsD8wwkjkyR30JY7c9RFy0K5L+6Vrgr5NE0J70LkiW
o03qbBXmydUI2Ov8onuN/ByKSRi19DYVLTEjnq5N0EdXe1oLGtowIwLi0ubv1NZZcw2Che8p9vai
8TZprfPFUkybELvztefmXZBcEyw5k2L8akccr1N/aVLweFGMS2oIxksIXzImzXbFPhWt0dNiNq5M
/WWgH805tohZppJTYC9ElO1Nh0w8u6H7SmAsEjku2jf26nOgv7lznvGAPWRJ4b9GOrWyUpyQeRK/
DFX23BsULUUD3s32SKv1wmvisRThFga3mNwZTn8pV+SpIK9tXYupVHHflNWqyykKxnQ3aY29dM0v
/qAetQ6il9c+RiwenJIfkpZhzpSO1sYs8y8ZMoghB91J9N9yckpMobyyELmIC013kY+he1DWc1im
q8SaS8TIZdw0hl/xi/g7NriljUpvn3lavNLS+3T83kka7B3sGcji2CSCi2M2ZI9i/wpUlCwbVW5b
AainqWqPUs9YQdD6MYpqW8IP8B33c9VkL3VM/5OTLw+uFLR2jnZQfOr7KkOXnGH9beprCpMdFyPG
4hHJWON/kyj4sxKCgE6WIQgb6BGTx0PhiHIuEZYtLvl4Cno+AE4bjkZNC/s+gwRvhoRj1T5urb44
6G66mR0WCx92C9ZOdwHlFEdb/KKH9fPA8H2B6fOSe8YbOh8iyMCPjSCyJw4VhPee4oFNWEs8wMnq
WNm8L0Hoo8rzll437LTJOpe6c0b9SGzQ6LwXHtOdoWQgJpz3vGRhh3VSS7T4ja59dhv472okHCGk
y8Y6SbB0o30SIXR2N9MJzLTQaEJYsu32xCK/cmoeif/D3nksSY5kWfZXRnqPFCiYQkdkFmOcOyfh
G4izAOccXz8HHtXTGV7VmVL73rhEpmekwcwA1afv3XsuADnyp932OjYT6B/eTxCLp8nxyXxNbM6V
EbVJaCwLG52TMzxNJIbW1vwY1jWzBCb607Smu69gtm5Hm8RrTGJrM5KrnjbxhuyXa1rl/qKM1Cuu
moVMLaCTUKi7KNuPnIq8Xrz3ljRA7FdElXRbN5M3qE92burpay38EVnxR5SHz5l7p8IRVlFPEZYo
GSxgkb9IO4ZQYv4odYIRC0O+j223M3tylJws6TYsBldJK+5Kz+pZ4u21rb9Dp0lPvl4/ViPOditZ
itF5BlVP6pHmNmhvDVhz05wLSL88q88NOkMy1w5azSdkKXJEpLearPY2J0VhBZfLJqCxQ08f6hfH
MJ6yugwPLGrJRuthAQhiuhs3Gi+mG5vLhp4pyYT7MOLMwaDkJSs5PJbSuHWcakKg4j84wGc2de3z
IDnTQda0P7C8E8njV9M6D8UnLPMG/iiU3vShFfmWuJAfbTrdUo39rPryDkCOxtCJ7qE2vo0R0mCf
rKeF6lLAc6XzqghknSjtA++iC4cM1QFNvST2Jc2Th6mSFadXgt6ijr0QrAeShI6BWLvojACHf2Fy
fhb22Wj097FpaV/F+QNe0GhJaPfBJn5HJtyZXhhuqya+aCiYF5iPvb2TvQdsUKgE/Jd4wH3I5IyR
mrubAp1HvEHO5Jv+y+Dy0efTDuTim7lGjcJMpIfWHuTHRJc+YJDiXSMPI86q57LNt6npMXCX+vOQ
a/tOYw8ZFLmdreIQ0ImDl8+P6rANeOI9q/lRJCSAkBjMmrx3OoIUctPYWuDOoTRkaxcD42LWldoF
FCe9EY8q7wiWk+mixJy2LBNziyyNI3tIfhuXwRBfDqipPlRilxvl6Kitz4BD5pC1fCII03kfYhZY
v0Os2/RbGrZMf0z+DvPg+ylwjrWOe8bv2oByq2PD850HU9lsaNHSc6d0a5IVu2gcltKaHWergh9B
p7/lLs3yuqhWrRE/9/Ww8VDxwpkSHuyVfkND9QPNEenyERuv4lRVkocR+UG2qxJWfxo5e/pqEMRK
EIS9MZ6V3XJmbq1jH6OIqkZgN4YZrnSB2iyk+dDp3dIxYMFQcxTz+hAnlG45xwH2eAbzLol3I+mN
sYX/PM2GQ11VknOw8gHQIuO20z3RWxRjDgmBz0yf8odYmNqiRuvfK8NYhjbd2Dg2gkscMJuLaN+P
ExY4zwdHCOxb5wBXTLeVWT4xL5qzFXR07iwdu0gwl9GMiWEHFKq+rx8C4LMMpVi5gwwXmcMnSAfa
v47R9HVjk6+BnzQ7u0JanjvyTmtoYuGY2ehWox80M9iS+VQsOzFyrqfCIbyZRHcn0ffgNm5aujxX
oDX4mmIOXa23H2FFMPGK3/TKgnNt4AmCSjTb95EFgXhVEPj0DCi3G1WbSAWkAJkfRlakC3RxDG16
cxs20bgA9uTRQ+BDpyEQCYWkkY0zx96L8SbY5o3nLXFIxouUISGCK7hysTiYldg7NZ+gReBhkOpP
TS9nYMOglqObM+Kem7OVYnCq6XINtqUhIWhpSzhdIXsrMFeTvVDLgACNdgJ0sOzNpUynj8igiZHD
QFnK5hTCnaA/75mLoqh8kudA1JeImRDyQ2Uxsd8srCC7pNiK4atMey0bugX5DxTzY3M9kqqE58AP
NmFVfQ6Rrx9JP+EUNAGT6uJZdRZB5uG8tmwmysGCwJN52kUQ0TJKmh1TF04MbM5uZN02TPxp5WOx
stx+YWeo96uKHYU7l8ovQK1t3QLUb3fBW2zA7MotsoILM8QgBGrwNhu7/VDnrIqBmNatfAN/Zt6l
U7HWVYwLzXA+bW/ZgszclInkGs0C21K8M/o2W9TYzVYpJ9lNOngPPHfWRFhBmZy9IMQrLNwNhsxz
nkUHpx6uAEqsUiKWyoxlxXHbhoNOBG0wkBflwujnYLYRpfOMbyqmkzDcZ0fkuxOnULqrqJbyDarQ
Fek1LSsAg4SQQL+gPCVZcB6U/Rw443uI9XdlBFq+GEaGoaGlnml1Haw4/DRl8iQiorrn8U8TABZ2
6L8NtSfXnqV+AgUP1n2CMkG+JZZ/b6mJFUDDm4gBeTFp3WcVoZfwIELDJsmD2sTFVrRMKWruu4m9
cQQBHeY3VWO7s8xkC8dFW+at/RMJfrFmuXpCy3+ogcojcHhqQfQvycd80XJ522rjDRhkRsdsd4jh
UDZ64Z0s0JVZ47gNRv058slmpDXZ2MNWTh4VWB6cDDtMkaLa736POddjVEcfi4zBlyGXz/3gnWON
8xCZHRTjxmfe9NFeH7rL4BC/IoyYU0eab+vBf04LwI2T551vXaAAmrkP6jkScoZpZZg/nOAasHqX
6O9lnWWg5USw9T1QL5zH2SfnxK6ODPJM5DdaH0YMyoAXAHa6w7fqnMUIAJzl0FsFnEKWsnBcFOHe
ztCnF9fQ9uHosSzSAtR8mznAROhMpVj7B5qo4DqpYqHEUCHeEzp2b3O3LXAKR6g9k245LNC4ATlj
nrp2yRdc852OekOcoEmZ2JR5tR0fOo47V2jJx80wuXBAE3ZukE7GBvT/lrkzwMh6IjssZZ0cbXCg
nfBx37blTeDgRM4tutetayaX2ixWtq6SkyfSpSr9NwvE6AI7KoIPFv2VGxzQZXQcdLg1jSiwd7OT
goCbQ+Rqjyr5zCfSuvsgr4kjLak0xyDbNgrcq+7heye5ZNJRu5c2We5DyXrrRf59NXBc0LxmG3n8
LmhcZ03kPJxYpepVesYUPQtYJiJXjYyjEmpwYQ0ljnyecEvfgWSR3BscupF8g9qhWVJF16Xqdnrj
Bue4Z41gFJJoWDBjpMNAVBO26tR99CzYoSjrhzMIgmCWgnkRXNkEE4qti61lEZZepjF40grglOjY
C5xNr4Nv0uGD1EGNK9aXl7ysYPXUfAMmHIlpfIdQFKxbRzuxsm8iRHuLSW8/bST27LIIOlKI7lX6
Vok6RurM04op/T3TBixEZXkYc3ukvZqdnZCWMQYnosvWWVkQKN0+ojBp9lnQoCX27kl7O5qFydhj
pvDUlCwUqoCk+pT5AdgD9GJuZu4JwiOgLquuppKwQ7NGaJpNZbRue4CrY+BBmw8x/pjeruuBTTJz
UYjC+wM2rXolJLVh4RgOGCT7VpU9xqnUxct6IKLR/NCEvC0JkAxIdoK2UxAGW5A9oBmUIalOZrBB
4lORhVskjeRtpHivRE+tVUnxrOESXNqtZS9q4Gh7OiukpSTdRY+7C0c3jO5auqunrF2Z8mZQcto5
foBkNhdL4YYtR2JgpI1FXk8L+TBFCrpm7+cYbOhnRF0bHChktpvisbXbOZG+D7cc9bfUonRaQsR9
w4S5Fx/8MqNejQq080LnqG1rub8NQ6NYS1KKC9eKV3Omx4n1Oa56mHYGeFKl6Qv3XsZDtrAHKiZj
CutFmMinhN4WAYP+VelSyjtxwb2JBMzstRqyns5TVTI0c2uG/AORlxVzApTewRp0Hs8r733TW0Do
WuY2IztQ4WG7s6duDwSHlMSmLpcarEYv0dOTQ5ZPImPtpk/YifubaSzkbuzMO85C75omYErW5UG2
OXOwjLvbqSDuNRla3tHaJZYXoC+pT43u/xwC0cD3murdKNsX/jcZD7FH1cHy/qAhVVl7ou+2TRXY
D30SuasRT/U2gQfgz2pbb7RobdAaxuwX3wXQzTnRl8k+LcpL1MG5TNOMphDlGcrx0L44VjZsGx8u
e94W40uTRHeV/6PksAHX0HzsLH9leFV9nOxqk6VKgjLq7fUouLV4vIq2Lt8IeMIpHoUR0an8jd4s
txFMlO3XlDqliCGz1FjD0DXoW0prFU5js8pEoq3TkPVU0E0QyRPZSiWJ4gWOCvujb+mWBo0vnmKh
H1oiGRdtPaW3rYjOUxAS+8XIBVWNtgxzMd1Eusg3DLDzVZ2FxhnHP6r4WXeZe9svdaY3OQcwVIpO
s3KveADefokaOPnVtLCH+eAdaKxETf+Q1A10m7B7yrhNzxkd14Vhdg9ZGNk3wJ+JCA2K9gAcKnlm
L055g4cyJJ9n5cuMIQU6iL0lh7uxmKnSaQ8FvSSPAQVBCnMMQzo0MxoFXNEyJ/Vix5KVg1Pu3GPG
+WCb66jSpqot2XQHdYsY9BCX4PtSn4UG2vQ9gI6FRSY6LvHgKhry9D7JARzpNQ+qNV0XOvNGz1Nk
YWkTXdDOpHuQz4KIWh9A2879x6zknI1BsGPVx3UUvmnFNdAs59gapXVk5IaWLDjT+ZFL/0s8Pf9I
mavejOAiGseylgn1+oW0tNchjsp1OcR35VD3Bw4FTEKKNrhtja4iDxIGZh96Np1eEPFfqoORUY/H
lvpLdBDcadmbUQzDdaNieVNOgTxLFkrJFIMRUcbLQTw4ff2gLM9PvtmP3NrjnVlr7TGtMtBwrrfo
ncm+IhMEZK7Z/ECy/FrNQgtYo/WVZljZVXptsrktcSr7+0DBWZKJRqgO+BHOvGVy0tKOPrhLoevT
ki1aZwgX4GcxKdFIAIZe17b2YerxA3kNJOKEz6FOl5koBHE16JjqQavpW8cDNdARykubqD3T0WRM
WiGgUiUFX9RPLicfxuttiqVp9L1qVQotXHl9H8PuK+VtB0l0kzp4TXzzXOHCDCy0Bl+Err7PJ7TL
7ivhufHB9GMSN4fWOJs5kD03FNQ6ZmpeopRGFTYYLMsOUx44yE8RUzQ9berLVMb1L+vC5NGQ+PIe
ZRaKRMsqoXAR7UByaEIGlk2rLhrS+xlJQkHVcWiDn+sj6YHPgpOiS9EDFTlkT1d5xZKOTHjvqPxF
kArBxF2je+TEateNUKJbq74iWau9IIl5JRTzIOo58qx361s7wWTU5MkTCY70JAgb2gsbaTxaBLVB
WIrA2co5+zaZWDsy9i42cnTwbvRiVdGGV6Hk7iA52gs194eeMKgmd4+pvjPseqItK6tHBIPUbv2l
oDEV+5+C9nLsbP8R0NQZOlBh/dJbQogmUKolWVbK4X123DlWyPBNduluCMzmKGs0H2Yb3BnNquG8
gu/XBme+0IkU0Kp6RDQAG7ZvjTt/6MW9Pt5ZxOJxRunLix8GBMjUaovix+Q4sA8DzdmjDDhaM/JN
+gV1GvTFla5FwT288x+JaaRnqZv+fTh+1mGPh9smUd5JkLQ4FqGGcYmzWtduh3JOFI8T62lkOk5K
OxbHtJzkKk4QVxM0eVc0DtWx0VwTLsfUKxpvkNcxSVaC8ZDLTZpZq6Qcgrt4xfivuIlaBBxf9pXO
nA1hUryHid1vZ2c/mlY2zoT421rgg+MjZzVj8w20iSRF+FlwNiLgGhYSt9hCpT5BC8EKCeQtysSw
AdSO3k92XbxULedv8pm93de/zMbQO2n5q5Yn6c9WEc86CDzDLk0QhoyBYAya3uRGXULuNeS5t7Ng
nSVrL/OzX1fPOABA45foPIgMe+8LS+ApC/tDBCzjzg3VajIoSoeOkmKJLN1eS50hg274/gllPLIg
L78psHhoQOMdvxlvrdIarkOyeBZGGptPfsYxHBEIQNIgu3dqOJeEaRJZoBH4q8b++stqZCNyuc0I
Vv/S1+qQTKcJlJLrjS9gdS9tGZ0DyWpMwGC49FD3WKJ7Yi11b0GHaZuWhsyhmAf4A+LT3DOqbeKQ
sKqH7QkMUHzDGx5oKu5amRVXk67GOz7og5GUBHAwoDnTio5p1Kb+WciT46cdMn3nw6Nf8sqEzVzw
cu6eNuzFs+LxWu9D8whw7Mpd/wIpGvCT86Gy7yBuxGtIAdifwHrhoJteCxXYS5qVIzUaKmAtkjVz
uJyRJwq/f/zJOMZ2BFwGqPS1o6fEphZ6eD9IJ14abYM/qLOCTVBZ4IJcrb/3ajT3CqHa9Sh7ghKZ
ei5ZJflrrh8eFYz99YCbpGtTdyuNNlmQpnrFlG2fmGXyZgw0IUTeszFiV14IMasXZ6ZVJdD+j5b/
cxpwTgJ9yp/0wYKMgiI7ybhYEQ+EgIzc+vEE08mcv+mqBtRVgQV/dsPsfWh1/HrkMRS9jD9Kd9iP
YfXisv0fI+WnV33lvLijvGfL7e5rzKursvI+GAaKXd9Z6iJKcC458sMkb/SbYUKwXDCEfQu7aN+Z
jxX85Nc+NnLgnzqTJKgIknS7U+f27x134K6qxb1WRT4gN4E4u2iAQSFAy5k03ZdJ4F2Vtr//+idN
H8lqYYM2PDUuv3T9tDpnlnjmrsw4UDQPF96MEhx0v173LlpeLFTVvmR+ffZcPd0jKSbcPEc/tWKz
bhYE9ORP0O71racB9PfmuRq9+LtOerTVcqpM2Jnoj4TWV+tpkOpM3AJRNV/7Qum0EKGNvr4aiyeb
telQ94X5AHZwRapTxGJRB3s9JAU6NNgfu5zZXkMK6a4sin02qtOXB+OXtTFTM1qXwCZsI34B4LpM
Hh3UIbagN00uTH1ANciJFmr/ErD5UhqZemSz2bT1uw9++lTRfLxyx9DidFjYqwbkA1HLGk7DaQ2x
mFoFDUK6/FqHv37UfnRx2ap2X3W0KE2k0iwU2zJCFhu54P3KqlE70kNp1AC5vc6Rf59z215ptsM9
mmi7cvaxexP54vhui02puwYiPALnuXm2SFNpAlU+E6Lq62NxOazRgPiiu7Wj9RDTFj27uLs2ZLOg
gsAgFicOyUVfi62oSMcZNfTdM0zTtaJdbs2aNrs3LywC1DJp9uoXSn64yFcABkXBAitQnFbeQ6TI
hGssePQB5qoqJ+LG7gOxJ78oWTDigOE878pKAK8IGtOcN8t1RQz9HUmbQIe7TegI92SREiD6wX6N
3REIa1jiXqlC84kMMI6ACIPPkC+MB2m7GxfJOHVWM1xrLV811qJrvUPTAKWV+qEaHxwGYquUAKPV
YIz64zgGa7REj36RnhuZtvCk8SyU3C+EGUwadvke2VcBrayYp9YNqcEJE4dg0q5VSUd7SusHYOpv
UtHTINd+S7coX1RN3VCBZR/M2ehSIM40MyZncXdd2EyswuYHYZHajo8GkVYp6p2PC3ipQTCC7A9b
rilWvQMLZspe5kYiM+Ar16z4diMq8Txz3onulqu2th36vBc4GZdhDOSG/h+pen0Izx60o53nlDPp
tM2sUmKVj+/M9L1tGxMM83QqfLwyhfxUfscpi6AIUkyqmymY49p999Gah5XpmEEgDsmpy14MQwEX
V8Gta8Ksc/yL8kyfiYJrLOnsw2dRmCDKVrtRnn1uEnnvIMb0Up2EdDRjilil1ah7uGQ5/lv1fIZP
0WXRB9YogPGHEMAW8Ie4LR90grhcheZ5JHk6b/wLSOHhUMRQs7HVIuuyFOP00qqwCfWvaRasGqjn
2LbSt7C1GbufyDWcSnJqDFNeYTgJdzLlZjCL/qeje5yjbe1MFtWpd9FSY4YiOyDlJo3H5k7aGokc
kYPXbtZrmBMHcQ4UeCiQmE2WtfWv+wCdxxQ2N5NLNCeUbDyBQXkwh4YM5cY/NLl3pXQfcSt38trv
5FOVgyAfgytUwx8ZBe+JpmMwn3GzdZ2VzlYp89HSNikaMA61jb/MsuktuAS5s03C8qcxKndNgnSN
RWLVwq1gjLxO5rgt0WywX4CsUFTNTZbtaMGeulRszNT57LUmWsdxe5zmuS6YyIVtSrGk0H+QYYqO
zxqfM1OdgsZO15iKo33gEnRR7KYkPQhymRf4dRCJ+cVWRl22s/F7R6p9Yq1iwMEK79KwW3mmturR
DNITYLPsS1YlPYm2Yw5OwJuedF8/hT258yryb6Oy2kP51Wt1rMnfPYWmdt8m5g+CZ3QaN9ELpY+J
HuglxuO45nutQNBVWXpF6kyWPuq5Ea9C0gSBzhSPpsmCgjSyHNU7q9KbVXs0qNNnRUcs65hukfWY
9MecHBcN5shyGOgUtXQeKq/b0SQigItUh0p0WydYOQPn62EswQVVuzkUh8bycrB4Zdona1dmP4Xe
PIaJd4RD16FxFt4t80Rb0gm0g+SnNgpstL7x7qv+bRTXk1TBykThyZinXKGEro5MXRDwuAST4E5B
7aEzbYJ8DhXpDrbSkmHZOz3vt7EPHsh7AD/L//egEzU4cieZ1KoMW2aab3uNV25XSLmpKT6aIL7h
ET3rSfHI2H5nVCgHsnzVpVGNUCQ+5IV1YlCINzPJ3jv3NGDDj6WLuDxiT22CVTl2dxP5xWgVxU+a
lCc5OMiqhmjCZZt/wMvi8+Z4RqhDQOkjeg4OyP37kPKE87wk+gbbNIqJ8kpLGByXdYXOoF85sAsX
Km+IxbQeWeSuc2PWmzIsdYvMWNgVcj/VdI+BFiA7lAYOFXUPuApEMVHwRurt+7y8FwnS+io7g432
dh5Rnqs0hUDptQQxe7vSNReOvU8p+X1GrWnB8KZPXkojfoBfG4NoITLRftT77EXrb6As7Bt06Bjh
FuZdqzunJPdvAZw8ZwWzQqssuYv14DYv8mBhOJFcuLBPyZy075ueIVdONV6OkCqZkd5MKTwAGeZH
z0xpQ3bVa2uj7gohpXvI40zk1Y60wK92/R0jljdOZA/gAVjhwvro2h1x4PVgHWq9jBb2R85Iwn2N
q/bTki+Vl/Qna+LZM4OGufa+7xmgN/nMIEznX/ncoO2nk2K01aE4MAmOT5MGDtpdZkA/Az86SJNJ
JjTAblkH8pGMNMxnqrtmLNS1fLNhju0fNdDKnie8th5soiRAMAFhvXD57pDcbDn/LUa6rWjHpie+
g8WgVcAgyWwv5yWdTHKs4hUaG0JZPxWlJhrEdB6RlVuLyD/6RAEii2nOZgzodBs07Q0BMosa3kdG
cIgaDqvSSJcDCSHLLtkY1fRBJu6H58znRvbeTjqCfdw9BYRqe+NAKd2RUCI6tWhJHVoO5Y2vz8WA
IMmkpd2IFcOn/nfafZ/MhbRLrIHrfXKmvpNR+IZl4CehqSuUBNjCdCbeZZVyworUZh43TtByE81e
ka380qPWqPgO8cEqFT1YGhfuNdkDNATUYAnfi+HoHzLkrius9ijHmqndxDNngRu05maja+zbyKf7
kdvcwsp+rOfjsm529J5W0LR3NCeP8F4W7U8p0IhMzP06W7grDCNITMp93ZX6uiysH+2kPVeuqBZF
2VzxZcSXOw36KB5Y1mi7EDfN4GO3QH9HCmyOZM4l0ov1uKovvUmcVNuCr02ca6Yk7toRNTbxuaPn
JCW3Z6YZh8Z/ItOq2gTQalhpmy1giPbgQX8jbSiYVnQ5Lw64ZjJ0jLNXWeXZnX8YVXiDveRCrMW4
1tsW30TltO98ZFNsb+LAJq9HbGsRRaQ3u1eRp1Y80tYSDAmBZbmPXkzazPzR5S9RU4UG6G1DxHR4
zEc1+oStiNfIDugoQWyZFKF/fcDQF3urRtZW0bOToFsiIwqdOsHaclGRzbfCUkzB3evv0aQa6CpS
7XVGwrHeX8d6Pq1obd1DmbkZGNOVuLV3DqUuUd09UFoE1EZtPGq5bm2Q3pPLw0wnTVHaCqYzTfEc
QVpeGtgD2EYdFu/KUYy8433qOKgHp4hSJDXWtRaS8eIwi/JptCyzqr9WfX6PoPUKNWDKQkii3cQj
DuQ4opb5Mi79D2Pyfiw+/89/vOdt1lTj7acf5tmfIWRi9vH+99iyU/j5HjSfGRKT8J//3i96mfrD
MaF8KGnrkGNMaMb/CS9TfzCOgkLGpEda2BdNECH/YJdZ8g9DmjDwLIVEwRESG1n9C17Gr3Si2W0X
CA1WQduS/w67TP0OTpI6LBtHp1iAh2bQ8bZnT/qf/Iat3qM5qjhyFUaKGMgZYd1Jc2PNrdccUxZl
0AJqfLsZC7NeM3JYpXZq0MirWJyscmBKz2A1MpYcRSH3IBlR5Db0bLF6wWPC9FcC8WYEKMpFzrRq
M+U18usJiEjjv4VJtlOIaNzUp3dFE9cnd4ZZl32lnJgEEa8gcio+daSQIqSEaakmzhIkKWI1fRps
5vFRR/xVhf0zLiRiSRSvWpnpxxRG8s5n3U3qehMKxeCYQOsbUCOsUZBMtMZyNxkZE7d+mv90PWsj
xKQWuCCurQxdCRFPHlAbIhJJV+v3bae9lYl+j+glvI0NuS8iskkckj2pqUiwQiZDk6LfuqSpXo0l
NosgdvKVyIdrddC0nF6k3kdMfHuiP80I8xdAlIVqOcp4IIUWGD45DWo7unq43xkfjwgh4NWLX5bZ
/3mO/+Y5NvS/fI7vXtuP8H/93+r17Xce7Ndf+/UY2/YfHOMdxV1mu+LrsftP/qv1h6VsIaE2IGgX
4C3+/2MM5BWPPk+pEvh5+T0O5X88xsL5Q1cSF6hjz+A2VoJ/5zE2eTt/wgsQd2KaMwFN0cqk1aY7
36zQyMri2Oo1IreU/eJgDj92eeQcR9FMe86Yzk7OKJKeI/6FqIngbFsc6/3aaC4u5ul9NGkffj+j
8hsjWhe2ccSAtpVBiGzet8LrCvkFc0frVTcmuvh04LZD2AQnHQOb6iVtw2zEJAoZ4xwlrX52ne4t
piDZxFBa1i2vBjAruKJ/1F//acG9/kVQ+DP2zvi2gH29c9uxUPkwSoekNP/+TwtYXuHYp3gkkLsv
tMXYutR9E5PAkYHEBhMSfq4sEXsMYac0jTBNRZ7DhChDLRaiRTb816zWk30xImwJJpahGuHxCU2D
C0NVjdehQ/qNPVa/+J3vw//2P/N/cd3zF/JfPIivL0yCjeQOE9gYDWvGQ/3pspPYLwG0Ua+U1ogv
ryCiBBU/cSojC4mHIG+mxkyJG/6Nwfx3z/z8usw6AGa6tuMACzS+YaeaCNs45/x8OY2mtek5xAlC
cDfQNdtz1O+ayP5VOvy3b/R3Q/uvFzTteYsxHZ6E7y8YCwpP5vS80SLK0deuiEAOBIUpWKjsbz5U
8c/vzrYEDE6akTA2pP7tMbAHN7LryM1mTSnZgSmyAUxnNx4bLPry3Lmms4qJKs71B8vS1nrGqa3p
nBNxKs9tJPQrWow4JU008AX8kD5lAPDX9+s/f+9SWuzskEzZHejo//69A6X0UIr3AG6KIto7Wukc
EUwdrA6nPVjxeJP75SXHYfk3eMh5Ffp2w7k6nnL4kLYwHRggv79wV+gtlB2eE863+O+eFMPF+wam
372kT4Vf37oW7g+/0Cwy/siogtGxwKhewa6HQV+ORs/OD4Lq6x9b8gpu6fzcQ0D668/nX3yFHCUc
Fk0Ub44Jnv/361SCNgcGGpjDU6wvVJnS2grTT8XAbaUrPIuCsMybtmc4m27DxMxumNROayYN8ZEI
KbVJc0/cNp+FnRNMwrDmr6/P+KfP0aJQEwZtPoT58039+/XFlhgMW0zoXs32aPRz3kgCei+XYBDq
2cVBKztH6gcIjTfwmYedf+/p6QOc/Gjj9KK+WPOPHNUk/jIiZqUi0VZk7bAncKmhbIoTZDG2ebA1
vC19uimRob1LZP50XmO5sbBnLWq/JRUyG/6OvzKXe78tS9wiCpA5N4mtwyX/9u5yRwdLO1rYyEhz
soe7XvPrj9jr6evWa5+RlR+L+pNzMBzV+AVq1iNhV9p9NNanv/6czX9xJTYpJNyoMyDP+L5uGEVI
YCAd3WWMy7NU6jA1ujpEvY742SdOtUXCbOfaydHs5hRxtLbq5MoyKuc0RWT9BVax9WIzvo4UGiJD
mc9905M+hRrMQrhIsle/N0aTPlFWT4eij7rrAZ8rgFItpcxFamCWO+k6BBLHsKEMB59PBZhin1jG
33zoX2/l24cO8UkIwfCebBBQ8L/tBSOpHmiA7BRNtd2sRm4wbCIl0Bt/OtKC1O5oMHw2qkTniiAz
DzU01lJA/rMAKroDxhP47XJfGemV5e5HOiK4LFGVD2idbWhcf3O9M275+03isNVyrJkLDuqX36+X
CIV0YtNIl9kw3eSqiA4i7m5JN2ZeTnzNhcm4vypTpC/j0NwrrNTHLjTE1sgmFETT8zB6zo+8xcts
SKiPCKtfKzMM7oSHBaLz3E0YBnJXj2aBItjBaIU+f5UmVnFGde0sEsvxrqRfXRUykkcCO+WxjoZi
nzZx8JSbOhb+jm9wkByMcfRNR8ZyNeYd395UFfjKoMz6e99CZ+dbbkGiJFOIwWS60gRBtI/CkVDe
zks3Ig2qbWA4j13eJae27t5TWQkczoV90yj3o9BhRQVAPNdoofbkxhR3LtmPuY6IF27Yfm4G/fVD
If6pzLP1uZAEIMIizvbxbfeuMzu39RCwrZulBNAxK7D0l5CiJUdD+4baOFgKm9wiv0NJQ1VEUTSa
KFHcNTCAzyTV7NtcM82/gVuJb8+qadiMKlm1heE4XJj6tmqMtdMymRaA9Cfw9BwIM8AWc5qIaZoo
7nsAEnNuUT4iVZ3Gs45JCqv6ZxfmgC7a7u2vP6VvW+x8NdRTlBwG6QpU3d+upmBAFxg08zAlIKcf
aeLwkRFVinVi0mHoaO9t5xR/Q4YV80f/p4eY0t+Q5PoQBUHYA/qrbw+F7aLyLZQGR8AT/g0I72EN
45UEUOWbD0yzXhFdRDvmN90eNf9Rzf/BX79v8a0U/nUJ8wUY4E0BbXy7BCeF1tB5iOTDVxH453gs
9PtelqRtNqo7DUW2JhLCXnXSv5dGtwu6EVXYX1/DtxuUS8AzIS2dxolFTf59/8BLiJ6V5Fv0JP2H
x0yWLkL7gZx/+Js64ds2PL+QbUgFS8diImJa356EYAwB1aAsQNoXzaSbx1ZnljjOiMqmXZa6oqyp
383Ou/zbb9CZWyaA3ODwoFv7fe3r9X7UWctmVFoRManiHWLApMc9/+lvXupfvEcXVJDLVzrX7V9A
2z+fETzHxoVNRg5SGjQRZTpc21iH96H/pKfdM5J1A3ljZO3A8GYMVDz3khsI0L90Oq2hIcANkrfA
KNJ9L8zhBhelq04O9vSzVQ80/D1fEoLezwl8nTppVrolyojuowjNm5ig4m1NNgiK+I3v5uOxpwSk
hRou8//H2Xk1x8lF2/YXUQVs4mvnLLWCJfmFciRn2IRffwbI95MtnbLrXD+o3InUNOy91pxjVrsp
WmftV504THnb6PWgPAllZzcmwRFqiGIcNwFJwCL+DJ90WeS+AL03hWrFfXtEjojJ2CKBrYzbaym4
FOv6SFQwcYL4tcrkubaMnnRqU250J/7mMJK6mIk1XhSU9v/4Rt/NGTiTKMAhN+M3a6hM8d+dSVkj
nSKqIZSEIypFte6vkzhfSOdT6qARoxca/59/JAZnLANcg++U0t+7cygck6DPAgYxWikf7bZ7xFj5
qPL/v58/H08fkg04SbG9U+UDOfXnqYqSGVJkUPl4T/GRCc148C0AmRmkMOSoa4NAVnjIF5QX/6Ib
f7gCc0gd8p7Q9vHj5Kfy55rDVrUdGROLTX9yXblKuwhCUsAdExZV6OoY+FtrMTTOvy6AH+5D1AF0
E3cjkTs6U9Z36x0HK4krXWOPB/TagY0RwkqKZBcrRXq0mp4WvO3KJbmwEWmEZb4IK1dumr5Itgw3
tXUf1Ld//w60/+VQcE/kJuQ4nGD2+7GSzGLFiwSp2lWdYSgvYF/gIaMJO7iL0UIvF4XowFQMYGjZ
YSHZpkTkU8pVkefmNvQUc+PDoQ47+zpUoBvjFK64o4dy9/cNneIw3t2/DDrLKMwsR1CYen+2QKrp
nFJBfyFNKz62qcRF63T9D8iDYJHUCyQdY1U0sb+EqksfGO7gjstfuRwj7xs+Sc/FI+jpq8yjdSXz
fDkgYz6Fo80sTZkiFuk/M6BveavlnhO19f8xCvn4O+Ywq6alqQIYtfG+opKmSdG6NnqXEkkOvEu4
phgpG6t55GPpMjL+cd34eKuzEDcwT4LUypDnfeSARv/JlwE65Xjs51+xwy/5/+dXbFlcn+ZagaPS
Afzzt0T3nHo3gWvLfKJ5Iq98GgaGTV1BB7v2sR8qGRoRJz6qNi2wv58U/8suUjSgN8H5y46+P3nx
7ji+0CircZfB9dE9pirO9H9eqD5+c5xztGWZbjKIYgb05y4mphnWTWko0MF8gkQhK7tUJHLvdqZF
R0Hz/f+6W8i2mG9NlVlG0867Q2oGSoilGMpeTajlQinUDulcR3nhn3s2DTX/HBRyASa3QWNaDXX1
/ZpQf8HpihD2U6cAw12hIZmGg4o93ARBZ2z+vl//y9qcqZpouSoXXfP9EBSNWzl4dU9Cl4mQt03J
s6PEFvSls0kcWHZ/X5v+8WpLDUjTdMF4lyvbjLz9bXjCFDEMjaABdEEkVNKDLE492pBWQUJ0BZ3i
Wlm5tvGylg6SCia1D5OviQXjoPaqE2JTqgbwa+1I42ZrF99w3JxQMe7IsA/O8EJWfTKkGz2rrTtI
MPXi71v/8ebIFlPLdymCzoEpf55z3lCT9jKYHKsmKdcqsGyuTqNcJV0/7tUAk6jqw+mLhbibpct/
X/vHGROhRSS1MFOhWvkxr4T89EELPC5WMNy9rT2o3+ZBW2aBDEHhuC1AA4Hr1O9VomX2RoBqqTPi
rwVSu1ujls4/vssPZw41YU2zSaET9CE/FN3iNEL6beGqFHl74WCEK4U619q1j3Ygo3/MYj/cEpmc
GKQfUP3kHDXf5zAoY1xJg7Utmmq8pZjQcMv5VKT+RsT3ncVQpRicf82N3rcJEMhS09Jdh6YLQyLG
Bn9+320RSYVMHA/Akmm85B26UvY6Orn50K3pFgYw6qnAOG0afJvYV3Xkc6dz3OeyqYpTKfP6GGYP
cIFu6Zf4VwcNR+uFm6IPrHPaI7gZQej+q5z9YULHRtsqQ2b+caq+n+T0ragJ20GNgvWZkHDwZb2b
Njshclx/DdIiNGb2hmQhkxFPuujFPXF60T8qcR9uAmyEqzt4G7mpTuTSP48c1D2HOYJgSO9hpwIo
f3VUUth714n+MQZ538WaviRWJthRXRDp+H5g7DGnz6MSDRBYs3bf/uzxrsCz2I46PZgxNZVVz0Xn
rom7HzKog2VKAecQ2UQFuHVzrhuyxJ0McJ8+NrjL0rLZzbBj0omPPl/ULZcWe5GnqEqiHM+YdIfP
GlA2XFFDvsqwIoAIUi8BQQgHfGTg/jN10ZKGcB+MFKuYp2kHrEj6v4atH4ZenJZ0LBxmBLQvcEP/
eYSHZqwKPB7TudnQiEZOQ+dBrnrOiBvL1/Z9gfzSj8mO8TQKkkxwg9vMEZesTuKrPoS3OI3Of79A
6fNY+Y9bFxs1TRvwcptc4t//YGq/6xABc4FsqxyDcOFAE8Es0BrjtnIarFXZeKH87WOMsxDawEI4
FRvGsC3oFPNqCPfG9FsV3G6fI7EN8juut88hOijIfspGRt6TtKp01fd5dy9UDdlYREQwlTRkVJb7
NR4G/Uo1JcDZsgjhZe3SelIBqN2uGBLvOUQZ+ZWzttullXQYmOJUctu7XlG+oLKBiO9BinEIdO4g
de0KH+VtZZby1YVW9l2N0JcOBzfnYhVKt7gZdPs7EQTqMQGqX8iBvj2wmbXp4SZ20hzChmT6WxfZ
o62cE2wO+8qFPNnR36JmX794QiYYjUN9F9neucBQnYKMue0jNabwCcQjK6gs6/yEdK9cUEJxToJY
owMwihtLKarvq67sjqMLssetEhdtZ7A1ahh7iqniRlWeW00Lr7Isw+vY+z/t5CSjHIA9vK1NnOYV
eAgrvsknAecYOf2GWGZAQSJy9qpZPHWklB3SPkcbbkj/4EiEt5VXDytLVESPaO1jkFBan0UWuJfM
VY1f+jGo0VQMrX5tsubHnORV6EOHjwPXtyEgKLW6gW3bVMxDhO9x4RHbAwta+Le6IP1wzPLvGD7z
fT4JOFUKUJcaMago66Nug1Qh29U4J0SSnLgIA0BM9HOWJMpDmj3jaE3XyCXF2SnSW5BOiL9kZG88
4Xknt7AuIwrxMyWHTezrzrLGqLJtBt85R078EFX5sGtj50cL0WgPyJ0pC0WMng7fogWafoqA/+mj
MG/w9Q0AeNryM/lRsWyGo1SrWyXAIBaFUFWKxLR2dcBcSJ0YRrro5Sqn8kVt2BPbNBDfYKcGDyrR
B8ugR7lZlB6enbGQNyLs954ftku7cccjCDuElK2j3Qg7ehHu0G/wT0UTTZ5AKNU/Om1cfsqqx6Dk
vhOVoYUebgg2GgD8XZkYzPm0SfEMPvcGcM5nE33qjRtbPy0zgMdWw7PJmpt6aucVmfrTTkP37MTj
k2Ed7VZ6p6zR6jP8xHsbZeK2BnCwh/K0k6o93AN4AGZA7j3TNO9MrlO8SYLqsxK4yQEBpL7wyzN0
RZoNiD2lL2/TCpdimehAhB032AlTi29Vt4tWdaf8q873YWTiOnQZqCzTMmWG8P4WWDNwJZnMRqup
CexwjNdLEr/WId5QXFL/vAV9HJixvmleYDPrUmnOT9vz26DW68ZCtSC8LWqcGD0KHapckhEKYuGd
G8O/QRRQYlpovUvfEJBTxpyPZvhJmhnADSX78vfr8IepEZvDGBWBiMHFmDHTn5sD6Zajy8UUmdHE
oyRWmtCahHS6CqBU7OR7O1af/77K98MzLrYUHMnLVCnhQDR+t8q86pIKh5QCpycldQDSyyLSpTgw
9DC2HtHdhd7jVegf/77a9180q2VUSNueruOkbJs267cDD+0jHM2G1Y4Ys7rU4YI/jccdquZ3mbz7
+8o+VOtZG4o7lwYzow3ane/W5iUoQ+sAoKLM2vzoalxVQo2IWrUl4CUjrQfadaNtoWT1a11QmlS0
KPzHff/9dzttgwANiggAAQtj7z/32Kji1hsE5q35th8jzl+LNobCpCkrzWAkILFX/qNo8aFHMK+U
k9tCnMb5ZL77dkFxNDmyaXZcobiKJ+7U5hFou1wSljuQmWTG0DswQjiBn37NwuKQ1Xly/4/D/35M
OW0FrV1OXQpOH+fF/ZDjY3Nadt0aozVZn2IlmJmguKlom5MeBeOxunS5TGEVOdkmGrrwHHjAbrnj
33cZLsuxBXuWO571j4nh+x4b6+F6Q/NiqkdoFITfjXfDMPScAeTT65y9Kpz21uridVm1DzlsNhhP
OJ619HudavkjLFunrvYj/aSgUJQnhaQVwplwBvz9iL2frs4bhSLCID1Gp7fy7nxVFMygCt7MBWWG
4Oy16AwgygyPMUjiXWzjWQv7HgKdddO5rfjH7PD9+HRaOWNyqjPGVF17X1eII2zqed4qi7aj9Zyn
zM783DX+ceANa9Zq/T7m5CsGVkcoOvUgYkznGuVv14C6Qm0a5CMrynBAGCQA5TbwCDv+osd7j9xs
EZfBOskGeEki+xEkMM8SX3+hPvatCbIvbt1emFtaG3sAGhF4z8KU4w7a8r7CL3TWU5xjnhSXSoEK
P/70kxwcfynh7pU2xVbmnqsk7NRNERBoqfuZvfcnJ5lv5t0efe+jq+g/mEIzfPVI2YxdLd9lPQna
5KG30NTWYUpggekptDn40U9RPxeN6duZrxWHqP8dS0q9q9Mfka6ma/w3aF41F95uE22BDqwaw3MW
AZ5/nPs/layQh9I2nr3Qa3egco+qNbw06ujj2pFbD9GI76C8wzcHHB74c0498gQP45gn9YFow/rY
BN5LlSMsCkpibLAIX1qz2jrpc6EaP6qheDbN3N1XET5moYTKlkbthavlGsZLAVDGwheZ3FlAsbAY
RDhfQm83as6OCLNkI1tKMo2MsKWgnNsVPd5rzqELPrqtGtn7RnbOBi0WNlyrvO9V4yEMLXW5czsd
qZ6iXcNieMhaF008zN3eznEZGGI7OM5Xq/Tv6kp8t0aHuDxC6PW6eOwj4pUJndrp6cUMi0mJvBSj
tJeVGvXbXDOjJd4X7h5qny49iSmtweG8sMDwmy0oxxGyjIcEMk3p3SWd2JvnoPsUmMh4A2ayqP6w
bJUZY2OrUFe2gezAbcEOkl22HccQUIIRAJwpq12vUs8LAoeBowbmqKm9+6RgtOuRL7+VIcIDYQwr
syBzM2sgcSsQU1KdfJyxMPuFCpoG4Gb6pUmj56kSv8kyH0sefM5atx9TWEZ4wXrFPWEk+MnEIgM6
kL9ICbk0FjJfC798cXNSAo0s3aJUXQ5+XIGNtYJLO+7wHLzonlGfajwWFQSxxQhqDCnB1Xa+ZMNI
kp8JpZ2xhKkhrtZU72ctJlEXNoOx5IQs+8JbSdepMUExqah9SpZZaUDpm8KCc9BoUgIaSqp+F2aQ
88yxwzaRm8siu4mjsN7aiCRWhGw9qRENHmwyZ12CAwmIlENxZi4UGOrpoO3GPMhWJsixJfkbELZE
f9DNFi+TUd4PlrqdCgULF2NUL+DhMDFb8jN8SJgodtQzw1y9V2J5JSr1xuoYxOf8bMNGgOoPFG8t
jDNpXABdipCDvPLUjDBKCAAhk7kmNqEZUAlq2oKUwuKx8FGLVFqyIVD+EXUOfbmwV5ZfjU4vV0rm
kRMZZibOWuUywQ83jqn80O34EWP7eIvvfe1UcXA3ZP2tXdQ/vMzq7hPf+NxxHUuYuT77WbeRTfdd
wXS5NaOJoTZWazg8FZTehkZJ2RWrpC/JurWTeAsWOC1aVAKBWGlF84NwEBupUtAjh9eHVQsOuZww
HjmseFqoWqS227qylK019jSjzSC9rQmrWweK+0PHw7xWhFdd7aF9LofiW9AGPmHcsVxUUkvPRriB
wJFvpRmrxDgY5YNNOk6vUR6hxasubBu4PeIagKYx4G2tvbHoHy6HtjKxkPndAq4F0HcWB6bEZaIs
/L2UEUEiOQajIiHfoRDePg5G6LANo9co+IT/JlrpNRAsadE+kfm91uRc8y2CJ6JMLDWZtEDlPIxI
g4EIk8kMyPRjzmVlU9nMMHN8mFrVE+3UYtGPcG8hL+ipNnAflptSqk8yQXtDRpEJECk2T02CxaZS
XXkYUmPn2nXztfOLS54kOygx1ldu56cAV9cnk8vWKo2cJzIcd96UhuA5IJf1zlsRh24f4qF8CBN8
axKQ9SqsBEBcStov8Rii5J9YonVSdifhp4ui1tyjDEYTo7oqydskC2doPKxTdkP+bjMNqx0IWGWA
kMqsB9y+05/SKABsJW646dUBrp1hF3dVwSxchP7D/MevTGYCvm0eyQW8VLUXhwyX9J8EhHg3nu5S
cgj84/yInDHvZqSwhWiyivewoYorV9nunEqfojKPDLDZTg35RNlUun10MFPuwhCcBbcA/ylNuGIa
apvsSNcJnkg1JdnGUcNzNOr+U54Bz8r84p4IxeHeR4Spp/J7TVjYTjR6d9KmP/P/OqvuTiDpQKz5
Vp8uCO7KN2+v+IHfn+b3zM+9vjEZo3FLj+HTb8+9vWdetjIvsWmqy5A3/e7dYuY3v3sux3uNdjM5
ZKQd5qOR7xlkNCTd8ceFB3LUZK5hI5n/vr00/y+zs9uW3KkdWFMMe1mXAnFPm0rDcK2DCZe6W6yG
XDdO85/X1x0hf6Zt423m57r/XtUIXIafoJYA0eJ9rEJrD1QuY7DMmmtOWNWBu0WGKSVzn7TQ2kea
kX1TJqt+7CO6g3rnHzru0BvHd/UnUQ6HdFqGF9SSsrpnXG03c/YwLyYcSdI91UpxnJfhSLhsuHy8
6+AWxl7U8IZHw3votM48wCG1lt4o7IPdJ9mzXfPbtiL/UwkV9QIJp13Mzweh0NdDrvq7+aEolasA
UHq1qt66loT4zk+jDgl3Y5gyWU/H7FlpgIdI7wxgob+LRqc810F515UiuFfpdtyDw6cBGLnhPiir
gNzRcDhnmX1bqWmckwyLN3Mg8XE3vzkyCxO7Pd636aPzQtCIkq6XSMH4hKgR0aqP+k8yRPIf5NhN
ttcqu7dSNdsGiu0ftEktCh7LX1VWVXweASQ5ml/8GFL/kQJP+mT1WYbgldyiPmTIhQHeAPjY+5/M
MPg6L3YCsbu+OXwhkhsOsmnHt4TRkRwf6c42t434DrKTvehEnn239MO8+KjEWQ8a17w3Ze1uSl02
h5y46gv3fyrQfaK+GG59mJfPJfZKVIP1BPfJ415OqEblqgOwLxv4TJg3j4h1XvfQdeCwl3nxdXSJ
camGRLv1GKbstFjJdnFcccJgRCbuzq0fWojkilf1i6hgrAgvIHuMgFGjy7BQlEZq9ujZirbKmhpu
yvSq0qvRJgpDwnOnhym+ga0hCCmcX7UzQ92j4iH/Z/psr9Wg1yq+ale10scOs9PFC4eX+cUG+8yt
r6WH+ZMUWuQ9twQcnix2/lM5j8PQe/fzuzGv7qQ9BcxMSyKg+1NqKfIyv1bKiJGNh6dj/hx+s3xp
jYr3ugOhrdWrOhqC3etGlK2xDnpRbeY3J2FdbX2mcr92oCLLpk1cbTm/2Yqo4qmeQOc5bZaIw/5c
RNX33MoM9LmiXdugHGqgon528si0ff1DByU9ocEsJ+4Q/pK395hxYMeQSHj767NKfo0qQkzmj7wt
YX4HQ8705EQ6K3h9WcmVDVjiL78t8PW/8wd/WyqoQ3+p0KdZza8YvctaPyxu2krZW2tcxcZ+fvVt
P+aHv32YAKZql2V8f9On3l5929D5hfnP275kSWstbarm0/CZu+q0368b8/but1c6bby0uZrv6iYg
+EIv9/CpxNkuSnHuSsseFtJBgNJAqtsqBcD5QwTMQWuqc+3WfbVtGPJslY4AhdouO4J0/vs0/txi
WWPhXf/2yvxyq4utW1ba4XURpS2gmGnFCb819Et3WvX8PrXmZ1DjqcDO2E6j/f+WPb8HWNiLW1Xc
DoYYgaskluWko+B5fah4LUCP0pRLqZakUhgEkpp1dYVTVl0ZUN8g4GaQPkypXSMVBm8ss1OCOvk6
vy3yxTXDYk2OCQM2ONnWnZMnzvH1Ye1BT1Jc/Th/YF5kFFWPmdH2x9dFeqr+yQ6os89Lm//4WfDc
9Gr6axmiky9jN5BF+rZZsfXZ1yzn8LoWN6q++m0hDq+LrFL/u5dXw6+HZd/+YPzV/HozbUqfIWLJ
2PW/5bmFIEDCpsfxa6MSSZuUGvP+bau6JoGaTPV3//qePmA2i5FO3c+7Nb+RqgBhcFbY7V83TFMg
9vh2Wv36DPWsemG2TvrbchWT5n3JhOT1uflAkffLzIf69+5t2QmgLWDJjrF7XbYUkkFvJtUdbV46
jK3mEN+Hmgg5+vRdmSlNI1/rcAnNjyNBRxGQcfq6zNdvsClpljogYl6XyQwaTD3C+O3bfgvmooTt
RRYphtN6LLOCjj522vZt29oJZGCIpt++Lqeb0qHSuG625bxuDH8VcHYyTt6W2/vxBEeok+3r9sU6
FQkCE4It875fJxeNUe5XQ+wyiZ/OLktxtKXTQKN+fVwHUMasXmoMCadtq12m2cS3Qr6b19uqKVLN
hoTDt231VfLeUpSUm1/bRjjiagCtvpm3TdcwkzTqbds49RJya7ttjHWmlUcRTCDBomqvY2U2F41Z
/vwIyD4YaomyvY1BROlVt7WsqguWIILcs/HnQ+b8W3dCg8XEQV0Hk24oSLktbVwZLOeH0zteP9/9
v1dfH8bSdM5mqm7nj6bT5+enfL6Jt0XOT4U8pTrkXRZuoq0sVVZXl1LtmWnpVpnWPr8/S+3wIjIb
vDvL8g5VZ1KKELqxYbbhnBtTf11ur/T1NSqlc56WO699/vz8lBcav639vw/On5nfJX3bPk/vensq
nRb/3wdfn++Iec5pw67iIt1qGnceZ4Ij1qZ0LloTrd6ecitPvfTRFxes6ZB03ZWeTnfNfQVMu9Ks
czPXjkGSPc67reUUYQqCYxXMnsuuc5JtWakNy+XIT3tocnFbpCOhSPPWOoNDhobq/bZPWjtY55xQ
8l/fSjmlbPCO3x6qnvLboZIpDCidp16/1W76wPRwPnKeX/30jDY5y5Lxa1dHn2la6xtwFc5WKwPr
2qr5F5SeIsnjF6/3QxJxiZ2JUsd+iar0nI66uORReNNwHT05hqIuR1jUO8+BEJh65EoYhXrtB7iK
BOR22IwwB5pxo7z0+lgtGccrJ1wsyT15CXcB6ZpM6Eb9nJC2uhqGODoUuhU+BcJdCgKUP+sQxDcA
K/Tt/FAxt2aN+13RnlODGCq1jmnyO533gkTshGQhf+gcOz5FoSGWue76N5FNA9aUgCryfqxuAzuX
N3bPwH7eJrKHiE8E4HHOnDi+pzBxJ4LW3IRRT4GoJ84F4on5ydGSZKXqwHYluLUteYbRvoWEA6+m
6E8J3qkW3Rb/nR8zp/z1P6EnT43VDNu3p+b/hfCZmbdPn5g/JmoT1w38j8XrsuhW96ffPjOvIAaX
fEIg9vb862Lmx2+fmB+SWt4tjF5lQjGv6u0z8/pe12IA29tGif757cPv3/22bF0pKHbK5PC2i/PH
Sjdi5992JbUzrpAkoq5+OyzvVj+/W2nteg8Kaff22V87Px2+t02aXy4r+74Yya//bQPf3vL6OXus
47Vh9PbrEZrX+fr2eRG/bcM4OMcOTuh/39Pbd/d+o4veqHBWGt56fvfbOt+W+bqOrNCQvQz99w+7
8993OS8hCytrn8efKhneJvaQv2iVzihQLZvbNEpTELrDsLfKpL8A2WWEahn2pyJTvhKbIn+yg7lV
Gz9AUcULlSnyY5h32Zo5qnrOQnDjhUeFt3eMBtWVhktLz8marf0jMUnA1wKiXlLP+CIgry1RzDR3
BmxIJBFtdHQNSFWjILyrLavxIesZV/utaL6D1QFaxMqDgETpQAYgvpAARcrQ3qSa7+wy9Ko7ygDy
Zn5hfguTnsdfWzy5PI36O/xWPBamNzyM4WCsh9A3TvOKuzh0N2bftXfzZs0b2FgBhV/WGQ3RsWws
+Vmh4bk0mqa5zrtIc6Q8zLttTdkMMpbiMaUpsbBRHv3QvJU6hPLndNyc6QAOmSpWYd91F/wn457U
xwSMotbczgef1Kf8Je/929ejZEQrq4zDb0pAcyLVgRcBmC43YZnBTfMt92jTqNhIO+vu2wqzdFWO
4TeY+Kt5i6fvlZ4BXQfui1g7kvJQYZ17/TMUfU44LAxACpmkZQzVmjhnQsu00N+TNEm1VbTEWkLr
/OSodbFqZb1zAkDAaRVj7wREiYEOOJTiebhb7apZKgA6/SnosdGIhIqhfZvufa+51Zckj8Z1XZkP
wcjgKDZc/6x1YYmClLtoJo1h1wxdvbGlrRwsLtgHblifEc4j31Gc4CIBVZ+iDLplCTWXLyN7Ge3y
JYyY+jcVqTVkm28RLSb7OCEHV9H0+mw6cXcXGsVBtdAPjZFfriPb6M+mThZ3X7nOxqtVgXneE+dy
zI1z2JfwSZNw5buRSvJMrH1Ka+PQa+IxkCyH30F8j74pIdql3GLJHu+ykpZGhF3ufMhj70HviRiu
RdhRhGU62ibVJxWkNAcHkrg7WDsnxOPuyCbkhhI/Sj/yH6tm8gcPxX3RN98UmZJpqrhTVKpac6MV
xbr1c7mqhvy+gXh5g1Fo2PhCabeGuyUXjHuY8YPq6wuZVtlT1pcayVBKdymjPF6a5CYs2TBlK+vG
uu1j2Hp1K/3PDgZUrfWImMxEvdE6Wx7E9IdiEhFvjnk08KCeBSHF58E6UY8V5/kZdGBQC1OLkS1P
wVL7oYW1QvBOGhwBd+c7l+N6rhj5bAR5RddE3jYuSJS2ZiSpVdgcbS/rn2lKhZH9Yvl99W0sy8eh
tOWj3hNEUpDwIdH6nNuij85AYPW9FmI/SpwRG4Idxk8gk0MKZJRx9eKUtpVygsHanXOr6BkPPDgZ
1TgDhsRTjB98XcR1CRxYGe/IQA7xZixHmqZP5URsw3Jn7nIyLp6qOLwWnaJegwwPuoF81vTyYVmJ
iJjxcjzTJkbRoMPcK5tOGciMyBBAIXhvMiU66OrQfaN07JBgq0VPsHWBeMT211rzqUaUerKm7IoW
39aNHeDmkL5kqt1wlSD5sfS0lS3V4Bb5lOXK0V+qGKeuU+KQrXu7xoYnWkb2sowhDtPjR/5mNeLW
6YGGFeZAlFOgQ/sBNacbwfdyyGJCByNrNWpxitiGbD4/A5kxH6Ki8Okm6j5B6tPBahQGHpX0kmMi
6cvnBVdf6vmbJGvGO7yQy3JI3Bdc4srCKmmWjWDb11hw+Q5bZCVFnF791C1eRgm/PYjDigqakZ1E
BT6rMmC6latoENWJuve6R9OxiVD17wMlMg8+yQVVTugpqfbNLaY9Z6/nNsGrjbURYMOfGE+RmjoY
B6a19p09BE8xk97PXlQ5S2rgxUn88TyV0Gfoyt5eLYSjruAD3fpDlR0yNccyVwL5URsl3XRgfhY1
rIWVChb2EEdmRpjkpBb3q1urtU6KL/qTrvrDyRwScWyHR30iwrslBdUic+1DmeXhDT72daULMny6
tWam6UvZ2+52hC65EdPDKT9YkpS2GrMh32mirndxK0ncdHzvqlCmJsfnSemH6mH+kwwP1siQ0BlS
+1iEkXhEL8FlN6bKVqYck37TyzJflaotdwB0YcwHRX4ex37VMjI82IB8TzSbnHYx5rCKhbcIRec9
cer428EXnzC8cMOBvHRC4EC9rbDbZZUWxiZpfeNWtEhwSQNchyLvj3qld8eiV7pjHcQvfm49F3SA
Wot8soKe3R1h39FdRN2S0/mW8GRrPxZFcCgtONaxplh39G0YDVg4ZeVY2XeZXtzrxMTedJLSz6C8
xDQGsFQIxy/owSnNXR6ZE+Wx2BjY1jcM2sdtTZ7pJi5U9SIF05tOjF8FAsOlYYz2jVtXyqrKSlrV
WfZs1kV95bpPf/OpnI5dMQlDVa3gUKW6/vpQ0YGx0zD2J999Vrhc+8zqtgocNI00XW5FrN4gISyy
Zt0MQfBAV7q4pmKEiAjbkzvHfTOaMXBqW71TvAfVjhoSQPT+YvoKdeLyhm019gqXraNWNeHGTEza
Xy06ndKdErIS/0Bp9pKQSfcSFpzwRVWeCg80ZyjPEa1alI+mfOij8EG25WTcrF4G82mITOMzHkCA
02bYALosaiTUgotQ4aQHpJ1i3dBdWkRodTcRV/l1aSn2cf7TRxlmsPBTCMcQZt2U+AN9Yyh1/dar
bxjSpdvayQXiVjRaSBcfTLJHXoTWyHVH2WE/P2TwYaQki4A1UW5HoW1as8meh5wpmgDbuC+37ONI
Np7nrClNmwuy4agw+Jl+xl2jna0cRl9r0nQxUq04ao0YVg6Nzi8JHW9iSey17XhwrXuUY0pZmIc+
IU/ddEnNNX3POlGmoBClUWbMvIoIc82zVg0apIPpNoKIHXXfjDn5V0AezrUoojuTeLelLXT9xgm5
WGttt/TDoficFWhr4opeJaXeBw4mXtggJTg4N+Nt1igGafKGwHKukH4VCW1v1nWy4YZMo8UPvyDo
9h5sq4CF2ClHCuzBxaF/SsfXAVfsZso1KiKiQcshXA0xoKW+6+kB2VV+ycWlGUzjOMtX/bY9Vm7N
vjvT5Q3O8yMl8ovvttrRKxI0z3qMVD6LU3pwxE2LeNi2jp5+tnLMai5U6DQD7R900dHIO5SgTbPp
vpa9EQTAFaqLahfBl54fNaM6fwdQfgRKpu5qKK57NQb0pNemeimmkIG62WU2o3zyUtD2quaysktA
IVOMZGbo2QYRQXmIgzzeRWZzp9RYz/NSkxcv0fKHkFoptSu7v0ktI1+muaIeuI9mgOLieBc6ATAM
vZdHRa9xvuU0chU69mVhXGKv3KjNiJjfhwwSRZBB6sh0t13JrZLbYMEFy2nokBHG3uY98oWmtrAR
c+3clNVnBJvjp7gl/IcKpv7FSAmwC+MbP/aG+8j80ul9dmd7jBScoKrXmuHnd5FN496i4LMwUb/v
pJFRvlOgwoMh6Zx4OJqdFpFaanXHiFLwJnfDL04h83MaxS5pT+5CEyPhkor8H8bOY8dxZVvTTxQA
vZlKorxLX5kTIrOqNr1n0D19f2Teu+ucQqPRE0Kil2HEMr8Rx1JIDEYsP0fRMTBMmlGjtZagTTZ9
aze3psaWs5Eh+uVyaD2ImTHlAL3bdQHYFsvxEV3vXOWX01HhtnLr7mtUbYxZ+kRB8MpLW+FimHiI
m2l4SnIAYuoEdrgvR2Rdm1puFjn5sIs+i0Y3Dl2LTobhdj0q4DZWzHWt7wrASsUYmmcf4N0qqA15
qYquXmfRMJ1qHxNHwEjGvsdT5O4nAtv7MED6FzeJVTaPTmkssKqtdN9aE4S6G5TEsUBTrfrJz9Ir
trYBZZV0Rq/SOlMV0gPha7eRIPDJxzW4VzLn2Rr0LbUGFLd7GtgjkcoBDbHEU+PJfR/d/CHX4Krb
whovYDaqlVFjTxarTnCHsXkrO1W7GTh4rWMmVSgH028rp4Zj2+O5U3x+jmZKvXYbFPVwwWwWIBUW
NLusvMNdPeZauu+AGP9oNXrWEyjObS2M5MQPraGCWhxGZfiK3aK9t0rRX1ApuvLLE40jrvZBA+gB
NOv4GRoSlHd5SXAqw/BdGA9Sk/Z6ihywXnWqnRC/1Rl63zUcmy2JUQbQYvzQRq+0teSDWhw3X1dX
CNu+p7mvfu+WX2YUwVS05bhNrbEnjEs00MnM00nnNxgcON26TTsaVFJFxMqI9KMmgKeYFPUuQB4/
OulWr0Qj8KMjHE1FG5JlqFPrmQOohSp3slN1BHKtv7iRisN0QYNDhadhJ8YjMLjW2STkbqta6oeh
C1PdQ5DEAoBggJ8z5BFaLKrXfUgOML/KkbsiJFHmU6N7tcG0qTtO82bhjt3xz9uERs+OmX/r1kl/
9IlR/mPxZ11dAMVKLYk1TNxi1ETHFV0eS+3pQ1gAV9oax0u/JwHJlL1u+dYRvQ+8UPNB3Mc+mDxc
YOxbrHYqk9zdCH2BibSyFz386slqr5iObnAKVE8qIKqNUhZ3B0YgBYpB8RA5lhu16ZHJ7CR4FNyy
cEke2Q3VubOrnKtaM3apER5rOG7XnGfxUCkd+XJzBznYXVJ8loDIZHIXS5TFs3Qm9MbCetVtGzaS
jn56PsUXowS9FrcFQg8VgKgMpb1TUNnWWs/n8iWCyk2KWYs9+h+I/IpOj85aaw8rP51GLzWGBzMf
4n3lOPIMHc5pUX3g5bKIo6rbmvTG5uZpei7n9nQpz/DciDRwNpbn5X0KuCQtdQsTCF9jg44+Zqjj
5xnVvC0M7PpETw1Jdc0Gblzcnpt5sbxdFiDsS0TbjXatDu4Owy8JNCdrQOOwCJqeV2HTt6sswEJq
UjBrXbSMcgTr1nYC5CaxRolG+Rxo+VkFXbQdvQxK4iVyk/GgJ6Af9RIJt1WMh8PFzvqtKSf/XoBW
Kk1y7LZS9BOCDvppedWmfr4t4vif5Z2Lifj/rJ93+3vff9dphECYR8/vE1c5+Y4s936uQt/56xAm
1f/HaeqQm4/Vvlx9H/z/e/nl9pdTuy38r0ggNf7Xx/r3Vv981OWA3JxDkGVvo7LcTRqM6urPPsuG
//h0y/v/27m/b6Eu14Omoz3w//yY/3FNJ0VGsO+h35djfosMS/8yRIzisZFWD2YRkI9l1ujhc5V+
qL6gSVjrX20J/BzVw/gKUqsnZ6+xxZsP1cJfYNXFR5LnhReChjyRXir3PqFOtewQtu4pCVr3VRo2
miVaaOyF4ybPvlt+LDsQp+KpI6b0CQXahm+xn7ZDW4k3Su37ZQ+VusDaYMa74b8piH0Bl0+ZnXzZ
xcbyHahmEYzR3FL1cxIX/rUE7fl9d0GYAfSdwnfqRPHWUfvw6Id9/pgjl/59e9jxPU94m78YmZHs
VSvAAjwrnRc1kvfl4k6DVEsY1cND6/rD0RgznQnfst8nAs/lu9HkMK0FLOBrUjTVJRREiMuhcfLM
4FN+BmaeeG3VyZOMKQE2IjW/L64m7jFQKNmTX5HGURrdT7Szn6I8+lrOoCvVbxxg2ieVShSWf66+
nYj23+yEv9v8u2R1AA7OtsVtFh465X0F9Jkc8xPPg2WHYAShmYraP5tJrV/Rc2u/vxoEETYDyNf3
Ct92b2rU/GjzSD0ANZn9Ojm3dMMnUebNC0y9YB8Wir1rzXZ6wcbvYTk3BU1K1VFpPmhx0RwFLr1e
giPqu++jiz2forfB9rVJN1wDA1w4GmDZhpl+Y2vR+KPDtTpH0u2HD5Bm6xa1ug+Zvl5GjOXBCrqf
9ixjxjW0a9rVIVAVjMiCNHQ/ha0d9cjqXnMH+FtjFeWuxyTwB/h+b9mhQjl8Y/BvOUcW301YZDq4
sRHFfTN/Ja6Kn01JncJ1BtA6/aR+WO1t2Q5MO/QCpY1PTRPHjxk2fP9zIGLrWJC6zoMe8idX+oxc
YD6jVr7g0SA/7MhItiYGJYd0qKvnIQ1flu0uMFPY6611y6NJnFuVShlqVO6n7FAxC3z7rbAsjEEz
LQS0K9RX38VCeN7BsVD4z4fCucBDsa9KVAHHnb8Xfphb6k/yhYqcubdDXSdubrL3jJhzOdINcHqT
QxedzWpwzo4jnsrMueZlnT1luUifqgkHc+GiuLW8hW3qn1qt/LW8+15YpGVxNXWn76OSMDoGLgqP
itaZ2Hbn/kPuE13hF549RaKp90mE64is9f+5hCOAUImSYG/egxo9wH8Nsenl7Ms6w3+URR09LscY
DR4euHRN3rKDDQPmQUY//9yyme/TFGBwrVbDieGifStqxochT596AAWPUIKoz2ftW9mO0SnOqd4v
b7MY7Ri1ssArzlv9gmg0LfhSa5rfbzJ/dJI2exV2aN0aS7wvZ+4kSFm6ydNmOQZwS7lp2rw/LMck
rfqSiUreGxNpINLpefRq3yA3lxdsE/D1my8EYSPbmRU2bQwZ7Vuq6um6xIjqtJyjMs1dEBfFU+WP
3aOkAr0cZMEgOOEqJRnuOMhu/cmbVEXl78HNBh2xdtWC01u21saNQKR87Q1Vv+G98rHsNEgq6EiM
KpvlbYh27qYtwvH73n0rf2nhqt/Nuq1f0K5cLXtpVpEzUZNpRJ9Rr030vf93AZ9VuUw4o17MyC49
N+NzLFuXDX/2W16NOc+77HV782dDqg7AOJb3cgS6nMYJlmV/Vn6/rAT1uDLVDn8OnHUYKH9F1wTN
p3Mw31GC1TzlzfmWmq6ITpkcvSRTYdf8OSzMmmyvlsn7nzv/PhO1UNODN0c499chuBIjKIzW//dp
YEuqKyehoJaraCUGtBKyOUXNNX/rq0XzTmkYRa+p3BhappwtdwwvlHAsgm/Dv9bMSPwF8jXZr/KB
2lLAQZiZqIMc34wi3lA3tV8GLTjqGI+smhJPFkUm06o2g/a2LPy+bm+9kYe7Gq/jvzckiaZuBV6h
f28oHNgyMfe0Xs5C4b29LacysKIA8FRQEpyvsaxbXqmzkaafG4Tp/70hpPPioTiEbtB/b3BjzK7R
ZsDT/L83VCPwthDLA7xGue6ydVnktSIhn9q0Fv97wxT66cYE1uL9tSHuSnddlG399waB8/Ua6oHq
/Tn98oqqHWMPunrbvzYoAwSPyneqvzeoLbgfta7IHefPsSyW24Bwi4KniiP8su7Pl+in8HTa0mq/
N/w5AocYMrp6hgv996kAoFEuacAf/dl5edXMBGx90qe/N/R1/8u2ovDw1wEJqAm6MfJ7fZRDk8Lv
G0AcA8ADWN7Uc8WQPvQRxOzUauOH3lfxdMZ16sHFrcVzSeDueYHHtd+07r1vBV0wUpk7Vb3a64vM
vLtd0HouqeU9zxLppU6l3rGh6TzXyKd7Sl7g9arZ3wNqolwt7O59xdOXVqK599o4sZ9T3YNcV7ha
X95BwuKhGhvZvVcD3YMJltz7iW5vH4iIqyUmWwu0ErTS8vzW9m8ioFjoGol7g+3ueH1rWDfaHO58
NfOWUy7iswU6vHAh2E8ot6DDvD3F+PIWNJAl3NjvodgN8TaFaHfra2ZknqL25nYGPvDxWN/yjBaB
n6Im0fdNse3jPL+lAXacmCKkXE2BbiaG+JY3dr1NKzy8YLs2W9cYxTWtKrntrcK9sku3pWxsX/t0
whg5UM1rH9sYJgdgVYIsntgaategrbFZciPK28akblPfHOBNOtq2d9OeV/Th9R67JbuhZkM9/RWZ
BGBA4UDHNy9eNcwSrv5kfy7bbEDS59RhyB7nXZGlCY+pcIb1slWVbrynvGdslkMRNmu2vbSz7bJ1
wNVpI6iN7eCzq8cwrac1KsjGXD3tcFR1rRdyZQhQTYZu/PyWRlG1Snpl+n5LqjpT2tz04srKfsmr
9B9TmczLsm9SRZ9kpc112Rbb7WtbxuFt2aaL8nEKS2WvFlGywycu35YliHwwUBYjedigkmi55rjy
0T9bFdKKtqlK0+s/d9DzepMUencClfO/u+NTw0sUtw6OcK7LeZZFME41wgk+Lc6h6rTZz0bDl36+
2PcS0sFPugLObtkde0uuxbQLm0pUGT9HKS8RQhb4c0XZZ286jyVCnM9FFOJIlyoYrM3r8ZDeOIkV
/2hmIBQfCl6dm9nvqnwMQyX91FTD9npkbQ4CIfQXK0BWcT7O0qcY1lKTQ0PwrQcFFWHYahwwlpkB
61evbymMhOuEYEzSdSlOa4p7Mu1e3g3CDqhhWvkVxNND6VjFC2at3d5sgY8peTi+uSGx8LJDp9a4
1EzjtYBreYFNY66xVSu/8hGVuLyj39PrA1rVLtVxdPefe6X4sRxZ1AGuQ6XsH4I8RVUgqRhPnNT/
bKLva5eoZWz61O3p/DDhlXUEXjlsywt9rwrbdF4llPXPOiCt/179/fbfdWFFTmflCcy7eV0gNM4x
v4r+fdU0E3idwqUcwfpUrTNsaf/duuxn8lmoQovdn/Xf1/n3bppKk1t9pB4S9YITfG9ebmNZzDvi
lwk1C/7Tf2z89wTLOhU1l43QO/H9qf6+l2LSx5OFIMr3zo9NrtxGuygelHmRqhPtdSs753nymyZt
tK1Mg8ZW1VInSptDo4MXCJwU0SOykg2ikB51LQqCmAs+6lK0SPWOZHkiDB6XdSUSaZsYeUf6c8oL
UikDdiXwP1OhBpfB1X+Z5BB3movaXuLMhGvd5D9pZnUQiF7uMvAUAIyiTqx8bFxKSJQbdKRgB/jJ
dsCX1s1cB4/5cLhidK8fin56qEEEKKl6BldCOai0wPeZUYEzEjZ9lPlTZdOSrXx0hERJjS7npBf9
XkbVqRfo9odJNz4EbbMJJg0T9rRFuNm0HoNI1eh6hQ6aHAJgW0V3MZXZIYqqFuvpSmU4RdIgxqgD
k1gZ73S/KjxLSxNPRnhDO4oYnvpOjFekNC9CUlBvx7F/VPWHKM3eB5wTb8J1y1fZDiCC8+hxeReF
O/FPONbGvVHHAVPHMb2r1e8YdcJLnYbP/WiKQyqa4JZjdLxJAld9D7rhmA0z7MwKsDQUYEyNCitb
OwBjrvDxPIoAq1BxhvuyaKlwXGG1XsPBLN5nSzpABKuSGF2LG/PWEE2CtLWdo1CU3qMDNu4nvzR+
qNa0RUDztRpAOFIFj3yiSD+ZvfKi4pBUveUx1x5DuognKCVFAWmnc7wSOsqqF6W/KlREYalJGvvE
YWoIiQVI2usJqQj4ZHjnKGCB3kNUgzaGSQG1rOYWNnAJ+G50eUoH8SgTSuhPMPIXXY3iF1s+u4aV
XOPQbo9DTnWoyJIrc+vOSfAhLV0zflRE+VLocXquols1PIV2F/2ARYzQanMcTIgBbRH8g2wK8t5z
0RD7N+See6M6K/j8BHH5I9Ni5RB3N9qFwSUN+Vwt/bvXhGzq5EwFiq8u3l69o0CxrHWxM4es2uRJ
0zxk1D/3tfRL+P/w1qQc7bUhQdA2zMl+HynnptH7DZDB4S2g34dSxNo1guC3kaW/VXdSESUX1tqN
NwgEpudstP1NSJP80FW+ua6AiXlwIGxvEZ/KqDdA1Hms5yZ0RvU+M4rgoWpbL/KL7nFek0oePcWU
7zFF+YugdLWKRly3zcT86EtVOadlacDlWokQeEmZlchtBkTsdmlyllA4jII43KuwGm86zWUlGosv
J8CevUNl4Fg6zasrkuLatICImsKHgVxn2abXKN3oghx66IJH1bazI05ozc6wgvBMX8s5+Hkrd6h7
rpq5+133DqOHVcdHgRn2yQe8tMbuzl4RZcg91tHZPogwkNJTyh4jZNxPJa1eJ8zfYbG7OgIzeX/V
QnerMsBpYtpjw2i/25G4NlHcYXs3+fu4U482fc5n/v/FOkfMiEZtkO4jXfbnHCc3PBx5BXkppffb
pwcRZEcR0B/B7w3bQ9GXN1NJ2oNfyB6BM93eDzXJfNo0FXz3uMdvvq7hHch8jQ17fKM7gzQGkAhA
UFzRmIgTlaSfjoUfuGuSfiRcaU/50AR2LQA4IgQtof6TjOsG5YGXkNTQkE150me2X4S6/3nQKCTZ
TuocDTRLVvhZN/t4cH4WXX5uiZMvulJX63bWLcrb9z6sDmpRIZjXfuQJOMnRdLvbd5wsb5LJ+B5U
rYqlZRnhpT7pXtK6zSFQynabNtE7FO3+sSvPZWHF7wAB1b1mEuGa4CI+YHrNfEKLXNF2KLNp2iM2
NNYaQES7I8J+U+kOPFah/SNroNQTq7Tk/ZnijYk9IjdfmM9+CuJcbZQ3VRnFqTdg0GsZdgt6L16t
mj9pl+CxC9byTYyl+WpH2rtpA/5U3BlLIvSNCa5n1+mh+VTN4H3fjS+2DUGLVupVCuM69Jl2di3h
RWPX0AMetcsI7tsKtQ9EsJJtJn158Pu+XfM1YCrbJ6j8lnm4t1UlgqHQ6ec6NVlk8SO6K+GlRmDx
KWtOg910z2pdHNC419d0fiAmT8ZtWbhZdcaS3j1hYxpvoXCjaj9F1V2QQGxs+HEH2yb/dIp/RBH/
kl2ENYKvfSEV5z9Y15hOuSFa82lZRG32ht/FWcPLAx4kKLC2bqaPSs2eW0VG3hBhL4ZEcOvpYRTs
1EU+PnMe8FMODvpY5UdH6eJHQwUCHuqO/h51yk9SAeer7pPr4Og+sH39nyA0si2SpMZmNsp5HET2
S7HAqjczmiXt819NHY67rK+fqdkqoK3CiwIl+0BgnB6HuSbJxKwekGeERec2L0Ydmluz5NkIE/BA
Ova3r76lX9C9EF/CRqmvDWQEkgh05wqHQhUIjBrdkaRoRayDFGumTeU0GnxOLBy0sc5+NiBBEDhz
f5TxYHozy9Wp6TgOQqMP0JvDVzT8qqXaHmwZVwc40Xs9dJM3QyuhayB04QH83LYzEqMLcTwEK4Qa
hNSOWlKnl6NpNY2n0SIFiMVUqiTBtc6T+MywcVAT1QGC69uYz/Io9YHx0ow9VL6ZxkEVES03Yvmy
EbdMhs7RSmK5CUa/ekrMeJ/WvvbgxEOzCU0CW0LlewQL8jg2VkOLD3wQQNbk0inDWpJvQHm5CjTS
fxQ6LsJFmiePXRQhOtcGnk25bS9hYW1cs18PifOUTmZxdTXXW3RIHWrAz2reA21L/HsI9FXKOvJk
mh4j6tPJqAfvpoq/XV/+SOrKPgY6KlxTMXszd0p3IvI2V2lu6o9VMaRYxg/N0WmDfo/kd4uJNupu
WhRlr2rX+kdVKeN1j6VzOuX9TzSBSPrdf6TaUVhMq13DbXqm7IMDug407ZzGeSvrqx4lxSXUdI/e
XQ8Or8LTFZe+bW9rT6gPBSf4+fHOCRANSCKVKqMx1vcBT5DN2AFAdiKsyCkqW/s01lSPAk+60YVw
95jioNYNPA6gFs7b9H7uTeYc20hS5W66cC80gZBIE6eHfs7wQkV5doA6erPM4lMnj6btHg1HDx5a
S+LsrGFO4VDIYDAahbDeM8N+xBQwT8IPG3ThukaXYjuM5Qzp1eAA44kVlzWQMicH0NP0/QYqc3Jx
8886zKuXWO/qHZaeE3YfLELsx3+ZYo83+4qvx9SJWEW+neaHl4lu2MQGEJjlWV7edkVteMjMnUAr
p++NVW9oL5lPYWkfJxd9oVaU0Qpv15TSIBwSIYfsraNa2/W1+buxIxxJnWkjuqYkgFYQgxxt2OH9
f74A6wPUaNjhS9DAq2KR9iJG/wY/5Xx0pnlWNg/Lqxz9UDOg/BDb4ZM+Y17p3IoNCEoQNJX6bPX9
ieTFvSVG9MjfTHqt79YPOSqQkybh0ca+fSZFMA5SZPGGGm6Dq2NRHXDw+QUQOnq0DRpwhqaZ/Cxt
9Ej261ybDFG3NtvY7qwtErXptlWFAl+M4oWd8VvrLbC4kr57BBrNd5pqH4rs/NnFXjQjL0TD99rW
iboJQnjBZa0c46iWP8dTPWLZ6Ev0D6dOV08Jwhi7oPafjBng26OQfAK9v+40WZxHf8JN1zKfolEM
N8McD+WIJ1rQAIgoukDDANepsSAS9oGmShu5/mccaIGnM+si9lerd5Om7soOZP/V+PEtxTxwhywh
7o1IWN3a6tmC4L8tg7LZSsUAEN+b+OhGynO4uG+QrTgbpFRnlUbLP8Hkwfo8sJV3+mEUtNziVZdV
uusTcWm1KfFyeEnveOd6ZK7jz6DqtdUUjNWD5mPn7A9mvHMLRAKG0E5efSmHo10TpmRMvJqGambL
IJv1tvlD6ynoScbzM801qhdDB8oHBPYEPOS1a0ckAEtIShlOPBs10+UhsYC+ITZu8xujNxR27Yts
+k+C6v6GsJu9oQ7g7GhoeVorkkekYtynxA+pZgR59pMaoH5dFujHyjOi5gDVmAwQRyp3DfQawEKp
2E9KCzQsMGB5g1LxEC7swVmzztT7D0kUTVHPRxEstV9Fh7t9LNtkT4Oz8hswtfPCFzbSuJ1ieqE7
yCeJeUYNkuBKwXMOstSL3cdvrVFTxhjV1rNLA3O/0MebqDD0E+GIubJ1pzq5aRwchO2QzQymykPd
mfSv3aqNfsRFTZRWDe260bVxG2tui3RHhPePE1yWRS/yHw0OPZ4W1TX6j+X4Foh5qDDKi+EOyc1M
fH2L/6l9cVomM4IfnHvLtvAk6kAgAZ1h0+d++EJW+aNotdzzs9xc93VV4vhc5RuXSXdVttr71PjR
zTem6GbJYNj3Y/0ZzVjpPA6bc6mX7iroQd0ERTz//YDxZI3o92M+wU0biivejvEe42Mkrjr0LKtQ
tTZVz9M7Ng+6+SRH6C2aW5kPzPTpZpCRsYdMg9cJRVCjy++0gMYHq8EHxbGAlSWWfUeWZpPKVjzm
quqJJi0uMUO4qoQHokugckw6nuEM2skUaLvAP1kvUGWlTMXBiPhSHZOYMcba+2F26hnNAIWqGjho
qPrhqVV01Iz0jNnenpKzrPNDK3mgJgCc22SWtPKDYYvdJGQ3fQTx3n/q+NA+1VmHSbLewwlmCnuH
0hCCo3oHk/UzSGAiqgZsjxzu2CVHVXUjTJ63QgUIYJZD7RWu/sIXOqyyqsBqqfsExYJPOaTP20yt
OoLmeakGfeJGMXTMbJOWNeZEV3eE/AZZwL1OQ9Ewf8/yq22J21SCdhN94vEOAOGAF2y2lloGCnxG
RdMgw2Ad2kxpBOoXeRUzWCHfIYf8ClrQ0lVSE9Ia5BBZXD9WiuIfKO1dh7zvUYNBqFbAiVgZhA2n
DMJfpDagBoLhgo+J/4jK93Z0B/GrP8lwvJsMYa+IW6OLFiee3gXVswh7/64X0xPti9jrqA1f43GH
8bpEfjTqHzIlM9/FNJY4V4L5TZS8xki3lmckjq3NENMod5+xsnBvihmkq9SnacDss/ZVNUApLV+N
klGn17pqo4EqODZEV4w96fiod/RYFYHF9eRrQBvtyXyuSoKSYHIZ5MWor4bYHDagyfSdVGRxt33t
55D2449Yiw5Oks42u/H4I8JCEZXKEBlJi4xjQWdOBshw5DRR7qGp2VXR7yhskx8JzrtbWKEKoodu
sS7MukErroPAR8EIFlRuPjJpBHd4QzsjJ+EYVPke+h30rO4doDkZUiG+DEQKNq7vF1tTg+8SmR+Y
VNoH1VHMlVQN5ammWIPwzDCLzNU1IoZV/iEK2E/YjrQ7lFR/1UYdvek9NWop3wo5q57FgPnjJpRv
jjo4u7xAfKfIRLIG4WztW+HgEQJrYye55mMePjAM0HZ2m52iFtOtqYznhkCl4Gf+oAxz6gt7Y/tF
dRImdSQ1oirYD8rbIupdh2gpTHrz0x+s4iSiwtqkqghOw6QpK0ME8bah+3/rkxY52a6ah1Xn5yzR
b5el+7tx7NWU/kyrIZxFmMOnrGNodusRIkegnDT5ZNsForZjhzL3PMySWFNQquR7XyrtPdCjfybN
2mTDa2hTH8zssH1ITSj+coJ927ZIE6mp3FV4pnoOnTCv9BPqf07mPGZjVm7qDoRTIZN8i7AEvRpR
wZiYupvpxureGpOB1Nt9sWRFL0Gau0QZtGM5TW9wZ6FpIyBzCvTqVTArYBkPkqJwRnGLG8c4No46
rdGP3iSJRW1HdOa6aIzXJMoAb8RFRZry6iCj8yVa7dLVzj0oqyUejY6Doe6lPQSnZaHbNfAltzzn
Zm1cdS36PfRVjeT4MINsBno0pXEqQqu8LwuVaq2uifJq+0CW7MDZoprnX2qhVDs/hKRglYa4+yB9
djR+JBJ/G60N5Xvbpmt3NuYWr7YyWk9uNCXPeXTUk+mzDUKduVunFl1F96wKCw9aSXNP7P5HIPVo
2wop14Cbphux1qmqa3uTwXyaAAfdx1Af7r3/NZhSQmNhGlJ1cEVkwkgSF3zLfVVul3pLlNd0++a+
n4gZOmHORGs1QNygtuLsEkq/Qbsqnk6RZd0yJDWgnWR0lFN5WKJj/h6XpNXbU6636DDClyKJKihl
N9FPa7CsfTGL8o0Qi3RZfmVUkDd1W6mMSqJcJ6jb1FO0E3AhCOHMXYUzM0Sd3jznOuVIy87yrR1b
/dnot6VJlFErGiI5Y+ylNX7f1GrtRzdMwE3QTgLKTv1KGTFQTrE4xPAqIyXCW1zE+b634FaZ+gUJ
IRVhOjs+oZlGPjc474rgEyeDtZ0A5W9JrpOzRiG813gIISz4XsAnfpC0QNfRdtJrh2e+NZ/72nob
NBd5gZSZJJug6Qd4fKLQ8B5Y3ElKEnCwWiS3iKi3sCn9fWfWV3ji+VM6ItWndXBH8mL8IjiHmeFW
lySq+MNiKkmPp3lqitD4pAWBTAwABdRfot+wL3yoMkqIDtiMGZK++4waGCwxwpBK0bKvqK1vaLSW
/4TAjLXaDx7AYMebLCk9rRbtZ045eU0qFt8b38bOq3LuWvU0uQMkkcY2Hiu7/EIJcVcJ098Xavrp
ZHDEBJC6x+BJzrLejR/Kc4W25AEAr7GFkg/kTRQEj9JAfgWgG1YUr30Of2vs5IzBU/KVmyAB3tTJ
rzTUvyI90s9hhBS93TBv27Vf7R0rnDaO2yRbV6XZQfSPNJBOtcfIX7oZQGQ7jXog5ELf3teOeT9W
P3He/aWjwfSe25W9gn5arFPfr3dx3UQXf0rg5kGJ6IzQ9jLUUNC8kqu5obw2FMulbdq7ZzNsgI4A
v29csVbCWoOEWA9bRLc03EP1AfgiYnZYj5j3sBP1LqKqsyIDaA0TPoHjdIC6qxqD4jaqKaggdK1J
we9FHuDIoDnWVI1WskKjaOWfmiJyj0XTBqdlYaIXsqNnF17KLqfv2Y7uaYxK96TOrxo5gYmr1XzL
cK6tyuFtQibg2IHRY9LUg+e0ALOsZFhrgqMfHlG+hudh1MQziXT2TpGMJ/SKjY2mZsTNAjyMERvp
uXWGn0EDe8Z3DVizNOSnlj9ICvKe5o/bNh4eaBP8IAt9n8i4gZgJIWwkHhSOk3QHsPuZem8GNz5Y
I4h1wGjhNTFFSnXHPmmVO9JmtIqNow/2VraMWjWBwFrUDJqaJvWjQfRaCZ76vEG7ILANnQ5l86HJ
7BQ3evBkxgDYpJ0Kb2xDWv6+Om4BgZsoasMzJYJF2hOjRio6auTFuVybDhEgo0z7mJBLHcLOfwH+
zT+zzG24hMqvqbexFKOtaipogExKjXRUVtGsiIthx0f6rdf2uexbptpA/d20iATGaT7slWZNB4r/
TaSpyO7AuFLs9yTIxQnNq0MXQKgYKh5rGked12XB/CzO6WjIjycRFHRqY2s14e//w96ZLEePXFn6
VWS5FrIcgGMyq9QCQIwMzjM3MI6YZ8AxrPo1+vXqSeoLSVWtTHV3Ve/bTCb7mWSQMQDufu895ztS
DFDM6gU1Ai6h/yL44Z8x3GRnmszapWFbDrTL30OpF7HAlbAqyMzntWjqSxrXiQSC7YFeWIa/kYX/
5Xfp4P1f/pWvP8mm7YiBGP7w5V8e6pL//ev5Mf/5M79/xF8u08+u7uuf4f/6U7vv+uq9/O7/+EO/
+8389b8/u/B9eP/dF+BY02G5Hb+75e67H4vhr8+COPfzT/53v/mn77/+loel+f7tl896rIbzb4vT
uvrl7986fP32i2GQP/Mv//j7//7N8wv47Zf7KR3W7654r77+6VHf7/3w2y+6+FV6ZD15dHgNKLGS
z3HiWvrtF+tX75y5B7kddDXBkefvVHU3JL/9Ip1fOXGaJp45HmTQb/nlTz0b5vlb1q8uA1EaDZZh
EehE5u9/PLubvxGa//ax/e/D7Q35R8C60G3i3skN46mRISL+SNE2057VKzVoTyj843GK8QGJILhY
/lWM49UK/WFgfRzcSD8WrjL9UiZ2wMkf5pe4SgkrjOv1qo2MGVwkt5g+Wxw27LOJ5S4b6LICF0Ig
pkPkl0nm58L9oin7tDp54sv0flF2tJ/rz2RtyedV3IPmYLz0aq0PXTPupoxJzdk26/eNU+8KgWhC
0BYHbxmPPlYqbyfPbTy9HPeWHNfLESspCWl5aBXS2eldtdMQCwSKTFvGrJq1wYkybw3NaANFIxRK
w02TRuTd6tRNbrvsWxsbR9+Wu7FIL7Gp5Vul4dKzlgjjTzu0WMPqhKEcSeGqh/zcZy59uoLzJ9Iv
reWIlyQoJy4MI0denQ0Q0AG0G7Z3PcUR/S2AheG8yrs5Mr5JoSg2yTham0U+jHZpBCaEVhsnbGjM
NvzHIvtWkjzjfDozcV+1/KTbg55AURMEYkEAs+30ftJdbdMoYv9kvNLGmEyf5mV8bLT8Y2wbfY8S
+WUmu2TXRcvBjWG4Yqq9BmzMcysML7C6YtuO/dOcta9JbCKC4U3vUdQcqSRCSlHsyU16FAkN+tog
UCHPYEfIiVnbANACl/oWz6cZj87Jct5TQ5kXy5rex60RhbBPL4WD2BeHJrRZehCTXuA31HDMJR16
L7zFj2PnpoFsMGyISWNnpnkAyr2/48YKAL/6cIvX69xQ+5GyJy5LdE+gyTdL8iG7EtmnzgHGKuag
TSKKbWOLMnWTTriL6WfgqaAznDR0fKWZPEZ6m+6LcuIDT/UrmB4PnBqMDS3qrRXHyyZ+QY9LNWj2
B8ZDLizFTuG2qu/dfn5zybYJvQRtGmSho8YY0Y8XANdRKfqbczTZUOgXwtA8CH8p47FZzrvWiQ2f
Hiou62raFNFyZYpkD9Ql9ZHeJFvGd5lfd26yM6dKEiT/3IyOznCemAGUpA77HLhZrzfudSq5q7YR
V31iM7yWFnYnxl/xJDHcIodOi7z0GXKmoVFpETpw9UyTCYkuYU50vuOr3npx5Hy/SsvEmuE95mWB
CSl2PktqaMKKxt0CRS8xSz1sBzpsBmorivoq35rECTF5M29RnryBETVWa9lgjH0y4D2dUjHda4va
9g29jGRF91t09tUEp3VvDTR0eOtAIL+IouoDNYH/RO6A2XrUlsBVmDSnw7xiyktK/SIte7oqCi3+
MKJDNhy518t860Dm20BXqTdREu+iqlluy6r3eFUQFyzOLUl3p3Hl6D3dv3IGEmlbEdNBdCSV5tq7
Ol1fI+DoO4ATr2q1kTP1ai+H5tbJ+u+5HGCI0hk6NSh5tzrhmZz0OIR0TDjoS550TVY3XGn4xeHZ
rH1VX5Ksgl0XTMDZlm/YccD0BmDOaOxoUprY3bdd5clQN7/QuOGQj5IaHwGA01VLbWbmrCFDbEz+
TCvpzCNAYDBp+cbtx8PsRB+mXYRIFQd8CfYjQ4mr0tKWPf6/KyvKEmA09QFbMkCFcmNpWEgsBthi
fm9GjcFKGwcOogEykUY+viHdD0sPoqHadNRgvtsM9AFSkz6LPj6jif9IeMghoeKr42ta9C23vefu
bKu8XokIDhN9eKtjznYsPWaw9EWQoNlEJBFZSLIDjkF3Vk9AeJWbjKDJCNZUthej8dTmKGWK6Uhk
nh1msRttyNPpMf4tLolEANgB+RN4Dj7ZPK8NEx8bvGC0i6P55SA4Yf1rw9JdN06EW4crDNtztTEI
XA0XidDImetnOUa3MbVxYDj9pd7Ox5SAutzhxXSex8Hd1W+YnFVbzmFABTGP0JSlSJudm65D2Jt4
303Gz806jQzDWd89HI2bwuuObpmojRbL3O/U/Fydj3sMQVqEO4wF3GPlOOm1srUbXN80zRrwiOsw
HjGXprz5aboFEU52r576iTaoncX2GBXNhcV/8LgYNksvcfJ30cD0Z90gryGpFe9QTVMEJjZ+2SGL
0HReDBW5VKDBJl/DrMsUSxlh5Mhuk0REalRp0fiaM4SeXQSmRUlvFUxXtbKzdqJfRpqcBLnGDKly
B5Fzhr7y1W4/F205LrG6LL1Ku4uq6a3THMjwJjHjaWcO95iXOOF77slaPd/je6Gb9Ue5RtUuWnYu
aoSAnIYhnBvUhVk/vLjWzAHcwWIZsf/2hXan9OnrfL8D1MCiO6iARCjghjllYipif9blA2raYrvE
6aWjIT6Tiye3mcJBHmv1IZWpIm9FJ6uqNp/QtnALEeqFlhaT9RmfEfame6AAGBbzEiVGERYtY66x
RK0x1JjoaHygnVhEYORuaGRNH0g7VS9mt+6cM6zQeTa6VQRzhkMRH3fQdqZ7dS5srPn8wnrh4bsY
sW1CgjiPZt/XbtrSeV53ySS+8wKZTg6dIHKnsM6LDRyZBse5a+wEYpJo1RVzeXILUPgeUSXmBE10
31brTPupzPwotX6ybri1nGWv+NprKizn/KPGVBUiGF2DYabTrVt2RoDgALQ3HpuQH/3IMrnviN7Y
G50ZXdVufCEK8J262dJKmavbWc+60HQsjNPDsGu0anwAzg72etXarbMA1XC4Xhk4oRWF18iJzNVl
iZSV+L7RK/ewhHCeaiwYtm4dsPqrHVLy+yWeXxVvVwsF7K8SSnbiE385C4qJuHEZ0cGYJ9wpBpbh
Nh8sP3PeJ9ae0OR0MEGMLrRj6U5oPF3x2CuQJMOUHpkIjxstqwv2PdQcdjYlu7LQb85yYg2BrY4w
rLV0FbgMv2gk3uCvsLCzXhC46O4mCCP8nRqZFoOBjVocRI6J61N8MRIDV5WyMmXldNHiZdG1tQ54
vYyXjD0kyQ/E4nPQ4a/1i67mhOC8WxUogQnQzXn/v0pnQdSBu5yYccx7d0HdlyztwZzw8hhpoBxG
QwbsK5yEXVjGsx6s9GZwMM+XtlafWsZkyhZ+1NidP1NO+5NivXckO71b/hW8PNFQjxvlzyf+8g33
IkssUXM+RysK8GFm4jaEedo3AUWe7Rfl2TKD6sQ+z2a7QjwopX1Q6+P2XrU1WEp6YwiEsNir/qZZ
SaPqC5s3v/0hmcu9c0j53i5rTPYzodYSU/gtZzziucyl3xKRNywJg/P8dAYjHs5BMkxwpi8SwWHF
6V8LiLtgmd3nEc08KmPS7JrpHlxqD8sn8qO4eJbNWj2nmrqX1c5Mdvr5Li0S7SjUssPirfF5Dp+6
1aNVLY+oBV/xOhckq5o0MI2rLIWd0rsaG7htqg1ABB+Bgn6ysZ8s3A1+ZiD+tiMGF459rOuzWDJ+
tCawKpPNo0xbxZu0MvdNkeJ7Z6uU0ZstBZuwASif0meziLVgSNymfpvQLdYGZqXI8YtArfJsZQYc
IHF9q9k6iDju6fbyidJ1xKps7TiMlrv6jNaPI/edLl0TkEtUEUpVGRvElpJWpVf7DbX1SRIdEcTl
ZO/tVQWrgw7d8txks7Ky3jEXuOubYsSyxDtkK1dsZkwel+a0Mjgr3FvtarDKQ9Na+YVcdI5M9bib
rek20SEnF45zMTcDmyyCrshcl32emZ9kLnBFVi+urX17Dmy0smtYiup3nSTCI5nm170olgsZLeSV
VB9Oa2NuF95NF+OQWuf23R2JZNClNezwJj0MlpbTqg8wRIrNMI7rsU21fcWwfy3j+KZtW8S4sr5F
CPdGqMTs01RgX5padsIM4oh+r4o6lE5iBVGsU3lN1nIE8OfTvekP3mzPfjPG8Z4dLXXk17lcHLv6
opWhu1TTrXRKQZFEY1FiO94LfbnUmgEuEbO1FtPila1zBoqMGx22CByPlIZPOpwtW7hEE0N/JXw9
Rr9Yi42rNIdxgeG3OqMdd+TFFugTGucUi7No14wpcHjuU5pv3YIkjXHKb7pa7Guvw8pTd4ghddx/
TbE+dlxGsRLoL4V4Ss5YzqhCETGxOY0Uzb7plt5mdQLiU9VRkRBMDEVLKmD01lmdsekVWh5LfdB+
sbckSVLjINKE7LuG+RnUT0qozyidy1569Hgnc6crzAWxtQFPQ3+9yn7OGEM3uzBVflJOC2FhBhsw
KCLtyC7bZLZJkwyr/jZ12jBZln7XddNx5CR3XF7irEwglsFgLpz5eRTT0VlvjYJlr5MhBg1UHtSI
1M1hqseOb9Z6vO3LGuaLUx4iWv2WI3gWvOsMF6LtaKRwASq7OwHYf6q5ktOpn7iTtDZo8qn1M4vr
wlijV4yP7WkYsV2ocxu37UbaB6ziQ3Ntzgyc58gCIAI5WyTPaQnlgsp9C2rYDWuMnMKtOB6SM5Do
O8sl76UosqPtTg4eCfdz1gRyD6w3hFhyJTTFF51exotWmwVDNxzI2xl35A/uXQkYdxKPNB55Huyo
qusbf+6hZ00opoKcN6dxU7JIBwuQGbfspq5ZJlstZvPs8k90eBlogsMC4lHLgswYriu0UogsaIXM
O8tCHYqeJGclXGe2u+xiZICJbE36bipeunJ86NI+J2XE4Uw12j8aWW6+Rx8ZK1PyAkox6KpaQOKZ
j1MR3+AaHGdhX9qVl8CNmwOpdPx/TegVCzlOk0B5q18UZtFfeLXzlpd3vfdd2bjP+ulg9yMrHklO
qA8Ibqvq9Stjxn8oXFOG+D1JBJUWiB3ia0bx6Cnzq3fNn5KFHU4u2BqR/0hUa7sMjr6WjGWACoOY
5WmGCjad3EZsq0mhT+9sX2jzNlpsL5gG74G3e/Vtm+gm3W37EPX4pTRSuBwRAVPxjBmU8L5r15n3
dRPfTfMu86zh0mjlsVLa1yL1V1NzH0ZrXXy90yn86fegUgbPTKxBUw6fiyjfPYbOHbdSNujc2c1b
YcmbGjE36rWwtYybutHCJkFJ03cXmO55QhrB56n3QyVNDtQQ26g+U8/HWbOhK33PffmDCj/xRapU
iDVqW5X1CrmcoBuAM9+9sD+ntMqCKn8uOj5htZhXDmVGFRPnpaFW9AWbtWmt4JnW6EePls++zN7a
aQzd2n6orD6iAjXQ5iQHzonNFnkYbtuM05Jm5kEcR3TjwTLxWnOb3WAci+tkKfZFyhKc2kSFLGjQ
9uiPTzl6qGKm6K3SR8/Fe4rOGqVFWTyhrUw286S+7HgtQqJCmD72b+ZZ8U7q2GmGbxkusbXt+jFH
dSAIgNVO7WjbJ/phNS1Hvqs/Kq19Axl6Ew/VpafBMc/IQQ3AlhhhFvVBX3HTFLZByqv8JPGv2aI5
OjFXuVGkA1xirOBj9oxuK/EsFfK6Nb6KpXlAKppvoUtt7GEhdqVZ0D72NFpibwNBzK9KvQrSZHzo
N6Jcj4z4WOZiDXug3C002X1ZJGynXXaY4H4GhkumhNs+rEXZ+2DzKlr+xU1hO29su98kXuEm6mUf
TFZ8jfgGPU+iOwGq5si32sIvDwkxGnObU3Jr2oljlwhTgrHG2CwAkvaHOa7DWQQMv8C7iAJaRUeR
Na7vVjT5qjT1E/0o2GBntInj7WpLGcfinFkkogYIKiORJs4uHKsdjsOEAKjCiVk7w1siu2XnpKvp
VyafvwOGzp+N6APz68247OTajGcBDIXcLFG5WPVMBlZh46Y3zYAgYAweOjqr1PE1A4NGEsc/EBb2
aVkcnTy9S/rR3c0ShpZLeSC79ZCw54eQGlmBFC0lQyBDmaObCBLoxlG0nVqr/jHZrXfZBzGxiOOp
QAYzFAyQwlw/A8RaPFcxy1Sledflqk5eMb46C2ZKtH6suY6+s6uHrB0IQ2axd8jEy7MLewBygfyY
jD1hvqxz1fnTDM+PzdQJlmn6GTTnba3sOwwyNPjG+4p+a0hfR0/X5xJsVt7kgLJaHIsOkWP14N55
UbsjXnW6OfeG/G42rdBw551eCnWJ5hR3nEB+itgsSGaIH4uxctNwuzXo/IK5WDxCW1rcqCaeNk9D
u1owSUOZGNCCjxkrint8gHQtOaFHbhqFUVpnFJt4aTT0rqg45G06PSdmE9YDfiNa4Cp4peqvA9ch
g/B8Xel93oZDfvZvmjZwipJGwJJc6YWdncAX0iUmAculrRXgj+GidAHGeskMzYxiWzJZ9KcEk3C5
ihp21jkLynRUCAVQBGCxSh8JZ7UfhGFs1LlBSGDAppvilFwwaEVjs+mbCIadYFKMbgj6D1QqK+rv
1iZ50L2UEd0A56TSJGP+ugwzbAdEld/opupZOCfqzKzb9VPOUSduntyo/SwT+3nVJ9S2k+WDhyRW
uy73jBIuybFMUCQjDIuVvKzLbdq5L7R/GBm0dyNGFL1yPNIwYEQwpn61aagx9l7vAFWRq3U+7LjX
nFVSDnQAiyaYGzqtqhX/Lz7TNnRgXXJ6PufXJeZL3t5S4V5Wq5k/OBaYpprjzqRMtkvnZ0aiHBio
tkc9umeSbQI4mVPSBfGiRe4WccSmaWaBMhcfxChQ+vbHSr+Me9tgxFme4hp4r8UQ76LsMQnRFG1g
Ge+HzPnJFz0ULQua7RIzLKTGJLbf4iaNgBklKXnmL+XqvkGreG8WIpMUQhGhqdeWsETDQ788E/zk
J3qLcDp28EvZ3/VgjX7TKYsTZDJt0/TRaVbOZ+MVZTuj4jo50vFEbWRNhQ9IAo342h9XHVTfyn7s
S0Ljtqagsz1NTYGNZaJjy8qjdAxenJOaAtxdnABT0Yrirp8LdREr9y6vifqbznrQSUasNbiiZ5Br
fJzNvR4bR71JXvTBIfBbzr5XH80KR5nigp3cC4a4y4uwh40qsq+2c5174WijP6Ji8zu6R3ji7JDP
lvZXRo55OkwfNNBGWWwc9oyoyNoTk3hC17SOXgDqtZ0zOU8pATxjFbP3AeIJqvUNDUpKb2m6jtsG
vJY+PtnCFey0c8rGwS1vxjaSvoyOktBG9FYpEwHVPLXIX3eTkTz1WcnljbDgzsrjx77qPuYfkRBE
By1rL9LHxjNxXTod14ZOAs9SuvV2YUHU9ay/7Tw7Abel0Fd6BIyh7IJEnR41ikHyxzNcEZP2vKTz
RTwP1gbMoNxWWkIaZy+ny6ZjZcOfFUbWVJK0tVqbnIwxX9dooct4nF9Ky2bUBcYPHMcki++1N+iA
TW5/rSINvXqLJUYPaX2Vp6bHJqCafYN6b9fq0XBZXOlUn2He9uo2KqcatXFEsH08BGbNWwIH1CVw
ElNYRxvLb5ij7VVhPnVq2i4W4V3YKJKy/s69GRpSwXU1eZEblp0uqFx6kKKeSg8O6UHOEDO/muxj
1Q10etJ8UyRtRJu+kIe+gv9XvTtiltfNlNICep/raNrarv5hZbhP8V6GhIKUjI1M1EltDkaig8VG
BBOio36bU2FJujWNfp4h6csPvRu0NlZ9jCjFAwObxlaIdgkc6ChBqo/21jaI9mvs9nJUwz36kUvl
cHAwCVgM6Jc/ybr7zCGGhmNdm76V0WBp3XQlTIZzSj43oJ9Yc2cbfXWx3JsMyw9WRovRnliD0qgh
gbK8baS6dprqAVI1quEIugdTh+Zo3oD9laJato2hcwQbjMe82HdKERNRrnpgNQ4fF3twlZh4Qpro
VWl04jVFBmWtynaDSkRW3EwzpzSEnX4v5BdQoMU3M7SDo4k02M3WcCyBWJAaidyq3LWZ+WCUECZR
g+I8akAM/uT4uBKrvQLmCxKUAw2KJedjar6yc+NPUyzLJBs7orpzlE2/v7oSGUcbXEt1cdfM5bey
+2011Mx/xuhVh9LENIjRp5m6kCEnnbjC5mGEQAB0jGgwptj4p+ieeLF66m1r0zrVpf1KAWIQtBO5
36NOV4FCeanuVGt9tnbNYT3aCm8+ePZycED7EWY7YwiRnyZAatMmx3NjojPye1m+pyMxucPlstS8
sR3tJetqEPq4SVX9HrnYOrsauyahsZ4Wcr9fjcP6oeO6aUR2VVfE2pXl9FMgz2Rvv4G9ftPbuCQa
CIW+WeXY/2P9anIol5nO9LkCCKGadJ9bHSK884vEELMzNYutA5Aeq1GzPjnRcVZNzABZWbSwmXrP
jVggVg+vqkGgmKnsCHonWM7mlZEnuhNldmCAeFgQQF5Kt38VXlccE0oMrDcemikihwdmQ1T2KViJ
BFChnDofe2i/V17EMb63aI3wLgn6ZRdd51YXfR5LWv5RHWhmYx/Jj21Cp+91ShenP9qZjYXRktBG
21aj+3UPxfPdxVC6bc32ATcIJP9VXlmL6LcSdTZVAQaZ3MgRmUqbCz8aL4jtveS4avtZhmsWRscZ
f59YgqhHNz92y3wNAvtWCs7GgrP4ofXGm8kmfMoNkoFwAyRTNm2emROQyY3RW3u1MlIpLJ2SCvEg
gFo8xy5poYY1MaiPr2B6b5ZaWzeJqTPps0y17QSlZ1fWV5WQ+qnOyFKNY2c8Lhr5uS7UbY3+wR42
kh2IhG2+t+9qvcrDQR/0TRwz9Pay4ZiZw6PASsxhCj2wVuVECrsaMXHzvlSOhoyhIBmBAJUA78YF
wgfQ7h3308LWcMFhsPYhIxl4c0wiw7jCc9I9iAWOsLxmxiOCeyYHZPVygI1Dz6CAxIMdpq6Rn2ID
w9mQzzyWoWs7DUxs3HxTUldTxdSC+fWaBSquYwAYrPqzoW1rFyqWKDq/A0VB/azHGyjnUZhaAp0m
qDyzYkbK2N7Zc1Eg3IcKALPjknjq+Hj2TnHK3kN50rdncYEDQWODGy7y+7F9KhbnPkmHh1VzxhD/
/EcK6n5gymqCFwXFis9eUHMX+Yc0GA45TVr6XoKX85yFzjqFpNBn5Ns3R2QR9peu/eS1cEPVpQs3
+Zdhec/MC3JmQOvb2Ls44Uwb53uzQ2XOSCdZtziUQ4vcpVs5DztznDsUrpnG1TBvcPO2b3bGcXAs
TJ1x5vS1lD91m3/bxfyos6mvUuX+EL1D0qE1yqjRbm0K3BEdc5J3O+y/dyLije51wPzMgJ4A2b9b
a1li5Ci/bRsw6QizwxjJ2000c+X18GqEWT9GhqJ9jUg2SNtn2jJUuWb81InqKbecBy1HqLnkuo0V
Zz5Ap0s4Q2ZAzug8+UhV4oPINDb0DsVfEZfXlTHwmbF9RTosPJd82dz+9uQqMe3KUCOSdm9Aq/GZ
Orqj1MDNsRsBQkYlV2yE1aBGnNkncCVSCEmxJxKeYeuab7Nao7Sk2Tm4OPuBlHAJrvaDlYP9Mlcn
26BnR4cbp3taUBsJQuBStKXBULunaMt29cK4vLWwEVSQW0U7kNECFp9js7vnTX9TJrcoWfdMZz3G
opIhPKlLQVuiVTCNr4mR/jErG3+Ylx/Naz9qOrYgYzn5qljol9NkFX46fpe18dZGnC1xy97oUIAY
Dvok2qfn/svHCACORhFplXm5W5qeXh2Df8iLQW6MUHnHINOLdO+ImAGdF21jiiSfq6rcRXb2NZXN
HJL08Bk7hWAOC3I4kxkAhao4/fX/OHcVcEuRJs+WkLSSSId3xq6/yIaE4GTmN2vX4NmPUL9hO3wz
rPigG5l5Sj0jNFL92zPIjBYR9Cxr5AelYuSnTXp+ygemslg3xYY52bCZVsY1a24coreUw/KpLYkW
7aJ3TjM+QMboIq6tdzGe08WJvqwJu6u6mZNJfIWRLCJOJJys/Ckj9+YEKOa1tZ0tNq3mXi1Po1NC
C3Cn+8qQ2W3PB071czMAKbybmvoqKtNqC5KBMAbTvZOqZs8xWlIwFlZjjH4EyVgjlXMX039tzwng
U44BaFV4fRhios+9spSKL7yJB+W0AOrcTm8MZNu+slLkWLKGqOsieeja/ALO8DOqIuAQbT9uGntl
OO9QjHkrKP8MNGe4dN4aio5sZupu5MvF7bDCaMlt82sabTqmZTxuh4m4URZhpc2X9TKSdzKz0LVF
0KUOqdUl75oaKYfs5VlnK/JR5sbI/AnpBjjTEiwWdJ71nDslmwnWi8IUTOA5Yx1aHDwDvAPiGsg+
YJ5ELLuNWxf6I+2TeP9eVFl23ZVkKtzW9ItVJLowKZevSNBHwjwP+oKzy9iWnxlmyVZr8dQk40bp
SbFhMHOjqhQxuAOvZGXmOi60d3SslUmSXnOTF29dbvrQ8qMtzvnb1qzOZF2BllhTh1rRi+Ea5Y4W
k9xHY/yOmVELpHHXliaJFjLtaUzjO1kbMhSiotvbolXP1nmUn+Pj9USscwqe84ulbTbx0t5Qnv60
dZLuvFRGPn1uWlQl6T/1mjy7/QAhqlpxCI0uarJoQM5NlwqSR8Waxuf3pNpFhHirGHyM80dpUjSi
e31DA0cu2lo/DvNVqS/dbd6O6W6UQnAKqt7HYREUlsv76g7FKYuQ6jai8fE7N602HlPYJAzBaRgH
2rms15d276jpjZFKjroX2WnlrZcGe6ogA8d3GkamCTEWZ6PoPmsk2emDeBoX9xvwHJwQ0zM2U0hq
MK9NQ5NV6iOT6FIerC5LLvt6fZUIbf0xcgBET1qzr6uUwBb1IM8d5LQ6aQhHgqhbGE8R0hznmOts
/jqKZha6jmlZRJvBoT9deBe1DtybIo0Gr/WWxWmEMsNGzL74rSjQ8yTZNYkTeTAo68cy9EuNkO+9
3hWn1amo0SxxodIrmRUNZxDXDb0Wd68+3BKvyOdbLPsxwtqAGrEP/lxbZDQOHuOloUWWo0nvq2LY
Ccvi3gMchdf6OcndXVEruncTYRym2LaO+ZB51WmNSQ4QioudNOLIz7tXrUVu8efRga272vSDYhsV
B1nDvqKe5TJPg5HjHz5tpn8ifh1p4VgTQyVbSz96kd2XbnFjuISxAvE8a2oAfxQxQh0qxJGpOlwX
h6oniWkIz7eGOEeiVK8in4v/rxb+b6mFHdqVpkTH+39WDF++A/B6/xOzn7T4t//xP/v8/NVd+hV/
/6OA+D9/0d9FxNL+VQoUv6ZlIRoWpv4fImIGsr8SIqZ7tnOWwKHr+F8iYvNX20JY7HgW3XyUIv8g
IjZ/RfTLb3Rcg0ASNOT/LyJiD6X536TGZ4W0A+TA1iXQOJjfNlupEH9QontgHIxKdI82PVqrFRel
hAbW22EN7JEHb/Oy2WX1cv0P79vftcx/qsaSUrsaepTUktf2T3/YI3IG8bukMjXc3/9h29PpaeJB
ekRiMCUTPqCEUJ1uO7fJFvz4Rit6tBQ6dfmEPE2r3KACrNXGpIOlikWtBhHvl6YVSI9sD6oMhgZH
iSHISMq3DEZ7kjb7ylB3WSc2BWgJcBvByNytmZMNqq1wqj902jRLiScktm7LIn8g2zsBEmi35em8
5/al/YCf7lLp7UmjWS5M1KpzfSANIoQSRw+/4JRqv059BzX4zpLegxgEw9dWdLgyJoKSs1MiKbr7
4spbwdDL9F0lK4VQrX+2o3mNm+0hLgucM81rGg8XXS/9nh+kvR5KCxVX+Wyrm5LRKllXnHlrIDCw
Rrr5TtkMgioFXzPrXOiFzkNDBCq7+O78B/sBnM7UMn3TpkPeucAUVeTT0E7A39YHXAmhhsukzE4O
R1ANkQ9jZo4j2jEzZDgYtoSQ4tFREEElos+yYWBbxSiJ5/VQTdWeIK0vQSRJoDviJip6oNWFGToA
MvBnbtY1fysCfAwWmmyMTmYxP4mZkd6qNs6sPwpZM/ILnEancjLZfwFEXpH5e9F0p1QbaGHlIQyz
0DHPzt7WDrtHrZoPTWOHlSRtBcG0XZfYhq5yb+dwTCKqIPwvrk+dG+yP1yfOWGFbliu5OTysBM3n
+11axefL+c8tQ41x1rXukWN0wDQbh/pFYkGQbJdNm1IxTfmPDVfJnq6NjCggIByJV2wkkoO8cK7O
w0iYP7Ctqh2STTIANaKCluc17V9i3g92Lag+lGKatTeiIawYmvbxd6IzNMAA7pTGbYbwV9JUTyOP
0D8kNGVdAJo7jP10WhuLf36cHdIJOSwis09FPx0XC5AA5FaSKnys6hdtRQzNRG1E7ij8YSZZGMcZ
eWFcHQ5Q0QKMtndihAEUm+S+uGciehR2QHdgDzCrx8eZcCUmxZvjMtgpLA4tEye6atgmRb2fVBmU
479Td2bLjSpbGn6V8wLsYEoSbjXakmXLs8s3hF2uYp5nnr4/cO3tYdepOrujI7r7hhBkAhKCZOVa
/yCShcYEthnyL7Eod1ARzqUuTmrKL/EYnjhWckQC6SyMqZYY/UVeFNfowa1igipqRkc4pH4AR8jR
4Yx54HdjBImSo+QR7n1MaKhHgns+tN5XU3LvJwn8T7R3fYJFhzhac9e5Vm+MODm102bH03CGDvru
v3M7EOgwRkPpIPH16XZoo7JM0s6qbpHNv8kt54baIkxE9Hfy9dCUD6MWv2S4znRafxEgtJPXqKR3
OfWC7MpttxnTL1f0F+FQbMsiPAtsZ61mVMUpHOig49ADWsDaP1qucgNycRXEkJvG4rQxuPxqurIh
WygaetlFcSogOJsS/GefgmfAiESCTC+aLYPG2mX0rlyGJsPcpjzhoRz2rv8Y2Re5lW0JaHduH66M
MnzWN2av7psqO+n75kGFTVak3V1ph6u8YfZlU/YPkjVQhFWEcZEzZFuS+Bud8uyg6hvmBkuUn5ZK
P/0d2LkgsRMO3SGI2mWfW6iCRTzq2WlWIzqRVwfPaC8oNq9CyuGJnJzLMAaOsXv1j3g2AGXVtynZ
72WtofILYcVtuE+h9PvFnWm1CB0TVEYvzsSBFkCUe7lQ7a8lKDAIvDv+m11T5Sdaj/Cftwp9oBl1
Zp3mBq8uVzn++l6YQoK/jQyaMDSN96UjNX16s70bGUKQBZYgRYcaKF6g1gPyGCvNg84KSaUy0xND
qTaGkS6dTiD7wH9RVdtYukfyd6Al8y0U4JXSc12nO6jP1jrmXCSWlhKROJT5MIM2wRtNz1c+wm81
yk1pMlkhtyKdKdS9bz2sTIG/ZM09AhinumHcFm7wdXrAdAYDj1dYSYXTxZ2okfmpNO5BUy9+fRXk
Ty6CgXIA1D1TNyyCkA8XwQSVQL54rG+ZE99O46HBmTu9YfbZRYveDX83IP/0hKaAWCWpmEjj8wOo
lCjQdsQLZlbvRJJtSLasjDpfSg9vEXHL5GM/tOIMGYtlzzuhj+6dDp+aRpxrLVVprCzXv7kEn0MY
QzAS2KaNzAC5C8OeYqt3N4JBQlIaXdvdoiVMAW2S5cQrg8GH+P+kSC3UeqxlnhNTxea2hAwR6kj9
pdddTSZRiE3CozjyVWvlviS2D+1gbSvOPnXXdQyQ2nthFCAPLc+Qun/o0WYKMeorGMH1Nj3NnOag
t9kRGDYvEnsdiPIeo4Q9mf0lcp+3ZljyZl5addLCcGruceqFhuDskNNaljHSbIW1wdH0JUmKbeuB
ER+agzrZyIplKEBIEpnoVn9RhZyScDBGSjobtXU0IToK/BpBFTD97lPAWe5wp9F3gczMFy8hDU0n
AO+8bXTlBvzNWW/4+5ys+2/uiekeex+7GoTFiEupBtpimpDa9KC+u/457kEIznD9LcU4KTtzi8jh
63/8g5x4fE+6+4sW+Zk6+Z/xIv9tr/+DxEiYpxbP17+f6GBMUv/r8PRU1t8+MCp/7Pg6sVEs4w+V
GYPK5IF/gqfjlRs5bSfeh5ckyZsySNrE9j/IkZr9B0EV2VbT/EGC/IscOTWpQnMcE9qkNFRT/pN5
Dbt8uDsI2yw0rBgwKDU7hmmq09P77u6gIhDY5tAa4OmfA8ry0OoZl6LFg7BvbSrJAE1VH7ClPawr
kHCmVDdDaJFgB49hucsqg7/dHnX3GvkL2B/fEphgo91RxoZWjGZB8B133yWugJAhF2pCICbBlnbm
usRww66gw+MhBegUmMttKWEnQ3wrBvQPhFhN3LNCLU4Cjv5UynHTqt8GqnAN9nALFGDiy8i7wNcl
xdYyBsI4kNvDnyRsYVICBNEnpCCSLZM1osz7kwqiU0G0XSNQMMARwohUaQGwErtx4AlIiMkfOO6F
VHDoAX6SSHdpl/edeh+ThbWg+jNK2GqwrNF2G1tn77jebTtcVe6V7VA+C9QU0T/rouzFc9BqdxXK
IeuKkuviqzaSmMxqWDIhqUtfc2KsehVBsr3fO4SXa0Q1UhLCX1TVqKivApPjzwdnqV86ptybqrvI
829Fcms1RwFtJPLEiSACctByxiiFsZTUBwOmod21GwthBwur2sx6rvEDMEW57BDnMq0bJ2xBgqhL
YE+5d0/lqdNNQDHtQqrfLMklo+uYUB2D62iTl01J30hfwRmMenL4LW/jNaxRR0GDVqMwV38bhLty
sJQyAGBq/kloxGdUG7A7LLEHDCpujpiZU/dcVgCWmKGa6My01n0a3+f2UTGDXY0jmgsdE6GChZ58
SykoRYy9wol2Q/0NUcwFKPRTnaRR0wITj9BFEbuqQ8+q5WMxkOUuSctRyUKnv8Dqs4gvNVus1BpF
J+1AAQklL4DUCYr42e0wPuOcsSjyVVyCEaFk0B8xuGFaDfAk7k7K6l4Ndmjow2gi2wsSA/c5bB6U
JSa5W77chhrppnbLnQ6Qvem/jUxww9Jcrk9TuLWEEx6q6p5xlWb3YfEtKMwzGy/Yrqvug/RbPWVI
GG7+0bj7P0ZZ//80NOs6UcS/H5iRVomqf8FY/9fyKfiaVf86rSb+evU+/zQf4scQLbU/VErJjH6a
0AxLahz9xygt9T9MG/kB27AtneHWounHKK1rf5AWcuC9S2Fp6I+/ZZ9o0qCIMRsTCLkx6P8DArs2
DcFvL3CYuA6xnCNIik1TbENOc/B3Q3SvliFVwgFJEUGJYWzSrRebwVI3JvEjxmJKvo9y7O8ssz/l
Oak8b2/g8rvQdfeid43LKJen767mj9f9+7zUx9j+9RsJFXEGnagWwbRPWSlpq0Oty9bbODCArbq1
V7bS3smBEaQwut+oQJgfcwx/nk2QyUNcQHINPv7+wlHassZVYyM9ZPLCBvC2x1tGTZ1tWCHCUuUG
xb26Xfj2eGVmwcr3QDK2qOnZXX9nIrxFqYXwGx3oQXFOA+wOx9L8rkZKv24rUH6YpnwfKw3kwbDh
3bPDoiVXjPsKgdXCUmwGx7JaUvlAj89t1nZafp3kiTphJKt8AKEZCwzT2+4r+CijDy48tFbAFGe/
mVH9/KI7BjQvSWXD/DSX0Nu4BVI2epssIbsXelJZGGr4HfMZN/uhhfFBCuP9H/w5KphuOaHpEuwq
mAt9Tvu8u+XgmNcU4rnlmA7UVZnA8jCURQLLcllXEEi6/uuv76h5OvjpJrdUlbyBKiT51s+3VIkU
viFUzqgG+cGplBPM9QDCTuKPlXujJj4gBCatuQ1hhWSQaY7DPvDjC4wk8JaJWnRfq0OiFsdQBPsm
6q6K8gCCZNN78NridXUSKGaxnJ6NX39x7WN4Pd+dH74448P7p3Pi57VRwN8imEP5dneXKMFLODLz
d93UX6DQsectjq2AcRJOCFm/zeEjJkgDMAfZaF32mynnz7/QNCjZGlo/f0sZuwUYjbaMvQ0QjRsG
CujYJINJrNVp8pKm4iSWtr0ADHMH52+DpdSZ0uBKWyhXZaPc/PrqWD8Zu6xJwcWxuJmINj+NFBnY
Rs9sBKnIIr+VunKhjD5wdO0wFLG6lmZ73wcUmdHLJFTABHaLaloUOciGhfVDZnWHRrpXbn1mapDl
i3LZJvGzqpoPNWIKes2D78YF88CuOzWcBHky3L+kFcKmWWpO+D0shjvDy4j1XABqTcpjPMaVvRDl
S18hApT5z1pn36hK/aDppEPcJHq0DRLNKOo3Mvoeo7jUpfVV1uiPSmrd6eD5FPU8rqnBug7sCAEa
MJyY3ijjEgNBdiyG9D63SG+DtfjeyBalcbGtffEA+WwtdMZtbdIl//Vlnq7i54fH0AzDQGLFMZAy
/ngPFm4TjBBVJyHy5LFRcMWpw/EOidt+0ercbmQIL2sVKYJfn/aTsMrrvc80BIIhGWyEVajZvL/3
ZYOERMjIsKaSGo7lbYMJONUIA1khedI51q41saVNEJnlyvz63MZPhkPJOKirk8QMt/qnc7fBmBcp
M9vN0IsYcFmN3jcp76EgNVyiPpiiVi/iJj7VRHMiqxtp2dmZ2z8N6BkuXRPNEz3LCxISIBmqEnfQ
coIumvk54hqrsNMZyi/iHoYeXIYy5B0Sh6CPgdMXSztSL4KAaNbXunrdjPvQgzI81GUGAGi4E0hY
r5sU2fJf/2TN+PvTZKuqLgk6HMua5pMfr7dflZ0+pAKPPez1FkWV3KjmoTFbBKGoAeQGtNm6fJAa
70IjpzDUqO5zq2wLm3cFchanCHE+KlYD864sr6FTI7D8nLuls2n6fNLXSI4lJFAqyI9DBKQJFYfN
yBqI93AFrvjEMLznIpLnSVf3p4YttzVWIzWC51sdwf2F2QX4Zlrn6GUD4sr0zVAqAIzVO5Bv9ULg
UyTJnow6vOsgulTUYld0wUtJwi9C3GxR1iWVEgzVvjqlrIEdVTZsMwuuM1BU4P1fhE+oD99qK0DF
x6YApBH16sIBm7VAwGWfd/yhbeiBSVMJ6PvYuGprtH49fkvQurBGcvMGrWLyv3D5CdvqySggWvco
UIeq8mT0obXGIq11mICOJO4W/sCuiW5AGcetPW38naoxucTc207ao6zixyZxd6rnHiEuLbxIHNDZ
35HWcfNsg5X9qm6ZGKbwVnCd6fPY2fQ9LwXQk4ENvKjseV5KS96UebuKByRh0M5HYYeUctjySism
foNCncPsUXZpmfcKA8E7xvAmBBOLkPDWsKyvWN/sEaflLRepz5EFryW3qVWoyVVSR8+MGyeArfZR
0q4J1eIlFMrLX9+Z0zvu4/hDkKtTnyXPZKmExB/vS1M13RhMs7tOLbjnlRdZC6uAO2xkqPMY1UPs
fndDMBRTvPJPz8ywY0gUKzSCFc389Pa1HcmfNlTogFQoI5fppdE0JO24DyrZr4Spkts1t1rHm+LX
J9anku/H3+xolDqIzqlYa6AKPv5mtna1olckqzty7bqCnlHbuN+jEKXMEvC8gL6LsDUxh9ocTIHK
IrokTQIF0/L7FsSjPSyV6hYRUqoglLXyAhdh70XXx7tff1PzJ98UlLGjUQMXhqQo/vGbukavtTw2
cl1lDExOlJ1NNJqlZpXFgm/iuSC5ffjoQCeRL4f/KtGLp7aABZwQN0RrAF9tQntXtQDIWKcxydnp
HSs17ko1YdSzUmSBbOWb3hWXtYGyqo/Er5Ndt1l7IBYJQS9OyCqB0cu4tKsIFXl+etUB4qVkB9TK
2WHMAC2Ib+Qk8eOvL8Dfg1nHMCjck94iCHE+z58q7oACqSEw02Z+PU4elCHvCaonRA0KsoG/Ptvf
nwXuC2uaq5HdQwzj09WGGm9nTotabNnrzwxkewmRLg7Sa1iV61KYlxZBSE/l8den/fur4eNpP70a
IP0jfBwODlrjmFjH1UDR3Y+PtkYi+jdnUn9yQTVtKis76nTzfw43NK3uq7LUnLXnI8tX1l8UcSVQ
0zDBTJeNfRooaEiHU9gxUpluwy9OBHK36zejDpAY6YVq4RaIMhSU3nsFyI+Xal+CONm0ZXbvI9eB
dvj1GCuwf1rPWaiCt69VcreI+KzVGZEHqwootGl3XoMclG+IL6NCyawFuY2BlMyWY6gmaxxnLvQi
gFVJGRB4+bBsS+26QNGciBGFht7DNmqbAXBeFLr/3cvNS89vDiMSt6jznPZ+htdLnR69tsBbt4BH
PtG1FcrATiC3svkeke7djylfyDG3oaAIGOK3oxaOOrlz6ws73vByJWSMji6IBASUW5wcJe9EWDRL
GJtwpMzkpQ6fgxLCLlPqDlpIj1iZhtDNWvXNbe45iEbDsihSAxRsQ+iIGsSFOhQ2VUHomSrA/6U7
UntIg+I0Vrs97gXpOmoGuC/MSiBG+lV7Az8RMfcyfcTCCdaggUC/l97H0XAHZ5ColWLxMvYQJOQR
iVyQu5jCPrd+9GJaa6W2tHXTTTYsh9h0qMbrTKVG4LuRwtvPYbabhRR4C2iwy8SDJliUyK3YTnfV
QvscsIPlr8mdzSimiSsIFGCY+b6E+9l06dHqqNLZcMkMUPEjKPREeM+VB6g3MsOVXyj7doi5ME3w
PbLXahA/4LtRcEFgi1phdqwdZSdGwgS3Mw8+nKZFiUnIouqHEzeGHNrbKtJixjGOUljdmC7oyWPi
QFsOqusCiRe4qzquzWsnu1Lcu6AS5QIp2mOI1pydIx+ecOVyCypDUUELUXDCWGjtpimIPGQHYCCM
iyNyyuapmTxXXTZsHb/h/7MfdQXkRtDzR1R6jrt6Qrqk3zp1760doSNApFxNRWGbw64w8HxuLLDn
Ea6RSOctWx+IO6IEQ8xAqUaPCartK7PnyhjnUe2gOOsoBiVebHF1swEh4hQnioK8LBSSZtGOyUXt
8xZ0Onle2DrmVO0BtSWAq6Kh+oZhHz6tq1STGD0h4pDzUCwa2dxaQPWaknE9qH3y4T6jB3lyqtE5
1dcIOddeu6ximHC+Bn5IMe9iimVuRMjVWsUDyZsb4uKDDsOH53fXKpBitBr0jiDq6VNwSFUavXhW
8D0HKLnNE1goHdQh27x0fEgDQ20xjISErlb7LdWQcyUlT+CNcjxQxV6QhCj9+lsxYcgrgBmyIt4w
C3GqD7yyWiRx7BzNvA5anYCOlaLjiPyNQurC0wlju+LJqg9+VzxgPcXbeCQuVjp0p7JBudJrUNzC
5EKQTq6XovkiIny4Wl1bRCOM+CGErxB2cBbCl8q4qTQ7n+Sjn7MJgewjL9N08QBNQt3LqLjoUdIN
PfFSV259woztvIXzAEuXOHuGanUNpUC3ewnjiNAuV0nlISAjIbIb7V1u5g+VJ8Fojsmq7twVz8Wi
qmD3mKq1UYsKhCfzY32sD41zxGXzOmk6daGJo0QgZmkpsPpxy0aCDjqlitq7UZI41MscBSDv6A8m
AXiPJNCNKsQDUoXUfX3EF12koER6rVTyBhj4XS2zg6FDM1HlYczO6kqt1orFH+QVKI8pqCCEjnGJ
7kKwjUaxh0lIkqYwl0wX2yVTlUNioytl+OAucPJexiHui016xEscfa1oNLYBspoL+6IOu+/MdlC2
C/Q7SitPrkzPjFii6vdExoQvreJPRIb2aMTDjut4UkT2l0yDy6dqt1aQOJvOq+G/1sG1mCwTGx4d
MYbnMoeIhgp8sWvQmcHGolipuXOXJx48u+4+AUNj1TwTdk0SEMVFBg3oZTA5/GcEc9ba6KI35XpE
tLoQOHms29S8HNC9WjZWTJ1CJiiflRdoKi5kmXurVGDrYdrolDBQWENw3UOFsnyOAjX8HK7Eqhvi
fZ/JJwtIOz/X3yMQX1CQii8rf9vHisePYBJFRgU9manaYFDixsP3CVU34EPh0tLhazQlj6Wp8RQq
8PsnMGxpgNYGLKFG1zL2EZo2v1LtHU+k79qLqNa2FRC4Ih9PMjzY1WycYHPMkgJSAjzsjz56xrmD
XlGSn6s5ImoCGK/XGdHGE9TUtfS68ih/qRDj9cG5bjrzu5Mr34K44nkCE2yIaqtH2a6ZiMNaHzyn
ZffsNZBuxuak7ccXJw5eDJ20kyV0ZoJKeYqBHr+swclZt5hyuzfC5x7JHYYey+lOwvoWKwjuS/La
eHBfQeh5wjRcRbk1fhY5Eq2VimYj2fxqkdpkQQf4H64y/ibWsSa8xOcoXyf3L1VdWCRYpvZ3idAU
8SEBKN9Bp6Ffe7m96VP1Ko7UuyxiEjbGTwhBiq/xpBMT+HJraU/R4PaniZT3pJwTPf7O3HuYcpdQ
OLx0NQfdoc2/Gfv2E7nQO79A4nB+rLqeJFXXQnWN8C3rKv85Rhu9QT2mtcF/8WBiqJEpzBFE+dCo
1cNYWN9iZB9yhyC6tXja1ZRhLsnbg2WySRhcMBTczzDH+AIGwFlAvyPwD9Pr1LE4MnQxOK0yqM/7
oYTl3z+KFJ3WEbkNF9PArMuQDEgRp3Wv5JD/JizX/57BcagegA0Bqk0Bxfk0gzIzI0GzOMNXYSDA
q75nPXOo1OAGiWtnpXa8O/SeZAOxA3zPGJWl8ihDyHdmyGDX5i6YL/kQgsmDDtXd9WlIbh+hxU4z
z8vROIZjeuna/qUejFAZmklTYlDXvw6GjZ9MrnROYwK4ocRPVubjDQKM3Ub+03fWhWrBrcww82NQ
S6A8UcM9VmH5kJfgBGtMCROtAtEFZcXaxqCPFsyaCIei8ATR1CcX8g4YfrxZSctg4niqIwI6FREg
4sTLBq8jXc2uRVZcV6aPAGSxag3U5nLC3l//oqnW9fmW5z7XJNljUrcI2Xz8RYXvGIFLOnc9Ds6A
k516XRjV+eRGsorIkpw02jaq/IcRh+xi7JEF495eqbp/BxV7UpZnYImSDP6pd4O2OuIZeGoYQan+
Juf5069pGzp1KPCn2Jd8/Jqy4yROxtcMvPxY4Om6GMnoAb5V9eSJYQsVjhLB9ulZ+fUF+tmJ+ccN
lSIFAY34fNvWehkEziiZRHjQEFKgxmYS3oVtBLDavkWJdzUmKerGnZf8JuH6k4mXIag0ItjBeAR0
5ONvHkWowNWt5brFpmvBhPqybKzTsSHnCHUkwwr9N7e3Nv3Zn8Y/6lpkd2xNUuWcsyDvxr/MDwsz
NioJdJLxOsX/bg0Ja/LsU0j3+V8m8ydPIyaYh58mdm6w1jjOF/x/p8r9/0iY3eDO+/c17uVT+vTy
9L6iPfX/UdAW+h+AsakYU1KbxNXfFbQ1k//4RwXbniBIqm2b+AmbfHrPn9D+sCRvPEZm4rUJt/RP
SthkQD7cSCZxD1IubCYFRdGcL/Xx1k0QhMtT0/buFTA3aPlu2ioIbvUyNVi8W/mzRWst/ZaVyND8
W3XqVg4/uvUROnPSp6rTxEz/JmNgPUiyZanXqNWZUbhNCux/6tpK59Z5TUxmQJmWve+BPvJrj7lx
7tYZQ7xKLD14PcZ8hiwhNdVscnjq+74dAOAjitNsbLKsPz76hbcNDCM5TUDtYqlk9ygVKp56is2Q
CSF+tElL69DBMrcNl6IdStRXpvUWn8PCqS5xmC8p2mewAwpoTV7a5Pdd7jpbxtRyPdsgMsxJZG1w
RJ1b40pcDUqgrdMQXeW09e1rmQFGsaeshZdo8jovvASsFPo/c2snA/dKaQ5z27zFyaCL5Znf7fDG
ta+RBHK2OtCzZVLL+GII8w2sA2JnLyt3SllUZJTmdY28998+zk2l1pW7+dMA0JJ87LT++rGbjuLM
R5k/zkeNkODBKQflIohjyYlaMIpXZESPxbQYIrU7z3mThK3D23xaTOnTvDAZjsCGneVB7JwKDyXP
DBmxgwNTeEP6MbzEUxXGNorCt5nTaVTnsuaxK5sbSC3ON1tSzq5L6LmYmm21pr0IJs8NWWrlZVV5
1Zla9hfzWplV1WUq9XLe5P3Vy3Dy6sxgx0+b/trR1GvjrBiH+lyTyB+qsCTOMt0ODwM0p1U1du2D
1kQHq4KPHlnKVVjjqfnWtZi6pnGHLHXhtg+YUh1SGcuXUneuwtSOMG0ajzmKwAers8uDTn4M/b/6
aV57215laY0vFxIk1hi8dlXHnDQaXPwKYxYWZtx/79NJG7pzaGjFoKz6tsEPIGMGYKWmc26hhXIw
chzDu1Fvn+siX1RBiVq2xWMoBqvZIdwRXDlEWwtfpO2z5ZcPSppSezaki1lLIzdmXTv3Wa5t5w5v
x26h8B6snDTPL49dwDVlVgZ/GEm1bINw0eSAncQXDdPIs0GkOOImivaM14GimfFzgmYfqhads7cT
PAki/ImmUlhwnrrDQA4WOSA8jfCsnRbzp3nbvGiHQiSLn/XpAfeeopB8YSeuvlZlKuBFI35VdOKy
Y36EaBCbqlq7LNskOFdCVVyrWqxD2DZ1IO2sFlbqnzu9vPQj1rIcr+7Ocs/tKkCiooS8VQyxviPE
d3B9CQINSHCpncmgRQFkak4SQ9+9rs7NWmwgIvNXy7zttfn1GBg3VicKbkTPGpZTI9/tUThqu2rR
mjiQ3B3Pys51VlGjdV9yLdtWJdgFxe0wtMj65jqMhYuplz+euIPeXDXUvBZzl49HUyulPlSeOp55
Eal9rxHtl4o0YVS03WGYEO/Al05GDvSsOOEATUi4lAfC4ZzZIDKHHRPG0Pb3beP3d0FeotyRCBJl
o35m1Q4YPgppZ4OhniP7oHgkcUftELnBiZt52WVoqynM7cS7wLtnKTHNft0UGml1tKLD3N4HNeNZ
w7QyQTR24Rea2OdOau3nT/MCgYJiiR9QuBoQ7nzXMK9SVfiqI6m3DWQtD1FDSTtMgf9oiiEPxrTI
sUIb0UPi42HUQ3mYe85Nb53mHd1oSFZNFNg/9pk7ihSBlKK+H8DMpmabP4eCfHUeW/aFH9vitBsC
XD4G1bwOFFKWzMatl7hFHH3q62GI9K5vYGkko8hBpX6GJBe1mHnBANwfwn6gzE2lEUE4Wudtc2sw
tfpza5ta3m7oktd9gRTEwyLp3BBN0anF7fPXFhGUO1Pt9K2ocG/Air3Y4ZOFjsz8MVYUDLrnpnkB
3IrM8GtXM//R/635XffXnh5aDeuqQVcChll91apxfYUsDWUnAal3Xo2yJjwGlrqc1+ZFSXFqaxdk
05tyCJbcfcoS73LrQq94r8agZb7EejguUQCoz+wohZIW14ce/4UvRrFNehfjtFjiUoeu+20o872h
KdajmSKB7vpdtsdRw7jWayrn03Yt5J0cZ013VntteFUX6lcxbVfRWlhKW7EOaKcPx6xH6U7Pe+ux
6wKMS5geXPShHSI7m5owLeVVnmandlu4Z0Lx8lN10Peh4bln7rRJZqp79rY6f5q3RebWcpLqtde8
99x/Xrz1QpsAATO1PJm3O1lp7Ce/ckcxe2Tty+DZVdqTomyye9Lqw1aYvbu1VGe4I3fEPBMADA6X
lpE0KA3cu4Xj7huqvD1vHR8NsMlYVbHExnNsVCmAWzkiftLVHtmPwAxPieKSu6goT/UqS54s279W
6uIgo+5rWqV8kRpXk77L4jOnb7+02Lpf1dPCG6ibDnnjI22GLU1eIC+uK76yV9D8fF2gAMfGed1X
qnCdFAhbOH81f+4YzN2tYkBxxSy+hj7ZyxYT4xMAFxPTP9J0nm2blLdSQFQv0iE9tg6zGj+o1nPv
JpN/9h7bRN8qk4Bwlvu5uzAuxHkw+BhY4D2wjAhZVvOqRiH4vLIHnxCEdMbnFvR3MwIEFnjWBESI
5cW8r0TqUyX+/HCsNEdkGjFKeuctMdrc83Ujw75Bor93Tt2q3lgAJL7i+4fISz+gA1FqYocpkLHG
vcn7wqiIqAWqEXMPV4pkH7kIuSNhcJW3OVTUUEFaBHLWlSpqBTnupYFaABIJbtecJOA1lnPjz3YY
ph1CjdSvouLi7JwkVl+fpZWszwDRVJvCMfD8nlbnhnlRuFHzuvrWEE9dkJQMCEAQO3w7ytzwtor0
oIE883QSTWR7TQuck7fjvfWbd6sR4e/aIT+UQj1SJOj2TJ745+XkQWNknrFqfLU/kkwV+AgwppQj
PFwrCqFmJqV9L9zowc/89qgpSXDjYcnuktG6T8xI3Vko61KroZddiHKV246GBi6t2LrCK4zMqxJF
+kvFGY9mZah3oDuTvXCF2Bda92ORt/WLpkX1pslC63W7are8rOZ+aYpGFoIi9OYLi31nFi++7OuN
OsCN0JsCsaIxRNBq6jGOuQsD189+dJkPQ4W8BYA47r1hoAYhjcc8SM09pSoLJihuwxvUk6wzvJK6
Vd/5De/CCWbq281zGPAyn1t7o28wh8ofM3hEr/u+Hu61dd6jyewLJceGxmz6bkdK3zttNZyPprV5
0VEFe/0EquoX2/ypde4yMndBdY8xCJn7ulvMGzOe+mThBQVNr5+RgNwVTWlR7JLkPMNYPbM1/87S
PXM7r71t16fGT9sowSLBCG9j89bQmo169rbb/GneZg0l5WiktNb/QecsQkxbonxA5pLzfjr5APNz
H5X6xndhWZASDx8xTymWWP7Eh6RR1atOc24L4UePQ2G1q0i0ckc9yzyi176EfBifYoT9rFXET4Sl
P1ZzvKKQOZqscvU/t5kFLO2FCVL2QlDgmHf72bYIEVDs4tk1iiGBoGqZbyhNVesoi4HZTc/JUBYD
szR+jeoHO7twYfbUidIfq7y7kWqM1+zUbV7Mu5YtGqFv21xgYTBFvN28E55jE4caMVRSeqAJbQtb
D9ka96OJ0GmWm/a57Tb5XVM9lNNmW0kg306AbKsMjPu3neZVXVc/7cR+WIdru8gb8xxNBK/Y21rq
B6dtYb70OcKYntZkf7b0Q7Gf+8yLRqA2YFG1XdkfG14PM2173Vlp8mIPuvfPnamUr/Efa6mOpOYy
NykYZMji3WBGnm0cPG8w4ARfQ7J1ODUBHi7n1TxABRKX3S9zX63SNVwwEJ2b9nztMAgs2IPu8vVg
HepmlsnlmFf/J06FX4Rn1xpTzlR5XRT+8OMTeYPzLHLM03eb/upmKJMcuoY4z9uu86e5s0AbG3cU
b//WKBrfHRfzeoClwnzgt9a3XVHpxd4uT1EqJR2NbJAxNOa5N6LbjNgpI7UwzsHheQA1p4/jiFJs
l3kNEp70e90limznTHG85bxt7jcvvDCiS0AwFCUoRX1qaMvh3Tnmvm7ADp/OMzd4df3oIQx3PrEY
FlUu+rPXm1X/7qpRcKcUiPLI1oEmNN20pQpzwHQNuZ578br42U4etvGnmdd9Q+oPU9zKa2+0wTQP
IALvg1K0N70E3SGNRQNb/XWl7KrnJjHiw9xE8J6tQnIw23lVJyl2Mh/rtbVtXo81r80H5Fgx4mTU
8TlXErXPLVLkmq87WxfErdghw4vEB0OzLSOrW8HSq3TlBowVA4XfVfjYNtFt1/goACpjvE0MP7pt
zdLaCAFGBIeD8FYyxztpu8pczquq3bR7LfQHamK0Kr7Mz5sULu60a2Hq7SVZRUTYWbPh4t72m7nf
fCKrCTY96gGH0gp2o8Qd3Wxwda5V7dK3M+0ylEhIOVl0rk6b5u1uk04SxKiSzNvmbgwG6pbSbbac
t0Ui6xBjdnfZkNmrUeKym08RkjrFRYOu7/M8ccBCsAlTjPwMN/m7uW1ezDvZQSbX8yr3eHXll+Y+
iGz7MDSdcwiaJugctIrQ7mtTjTm95QX4r4fGf1H2XUuS6ky3T0SEAOFuy/v2e8wNMRYrrLBP/y8l
NU1N7Zlvn3OjIK2o7jJIylzrjUTcSXgrugkI44RhvIFm+3Kzafw4beXfdnoYhtp5nbf41c4seoJR
N46OEh2t2vflcRWIjMDB2FX/REE1rLmFWlrQNX6sgLEJiKq+2uSlMXwusPZ3TKf56Gt2t7P0strE
LBk/2/Bv3v1n/e/+pcqDfoThs8Tv950/5X+fl/Kj+/Xqr/I7BfDa0GLf73NRZacQFBhoIgzyj0UG
KO8uBTJrIsbsY28ByaB301eB8oaHCjBkOImC3get9iYWSbSlKGMsvjidUT62QHt4CWV/6FUyE+Ce
Oz7gjUuiZmkOAIwLD8tEQAh41Y6Cw3DA41fQV/i+QOpiABokHvDRFYsi0QMevLQzDWWR28cEXeez
SmMVvu5I7obkc9jF9Y6kG4OBfwQgSGSxBIT4NZUhwLsEziO2DRjDw6o1FqBdMsUHC7h+iwrF/xds
xmUfsNjFCmjs31K7BlmBXjyT2mjBazZguwIINmhOEGmhcPKCcUs5sP3bLQIBViSyVkmySvj3pGr1
Ix9QorYA5RgYGdXA0Ribi4s+soRtuaoREIAwAdBpZIrSXPFFZPrpxRnTylz9KaAA4TpWmvxnVrcS
x0eJ1a3sjsl1BMR9bVGaWI7lPgckoB45j6GwHDyo+8HZAMcJqeLGhV9QD0uZCP0yiUOTAxQEqJcK
iR6dqp50Hsmb8hctYDdn3TwHpSc/MJaGZ3RWAUIaM5KKAtQ80djpl+n2pnm67nov5Ow4QPgD6+4l
xiZUWnjVKeBjdcrUVYNDfmDHKzm1h0aiT6RCeTwcZ585hHST83uaBrQGO8aKKeAm3+yXWSBGAL/k
ygxzgNgaqLoBPR3oWGxQcBwDxhN1Dh0URxoyPlyv2has6dg8epeVz+ROkeTOVQ7UO2zQgMd3d3ry
GLEE+Y9jXcBq3X8fWQ4+KgoIzLVw9OjdnRRFVihB99z7KHtD7yXKEvL4qzVWDh7rcQJAJwPRoAHP
kvv4ZXs/GvAK3QPGbo+D2F+nBXRVGADHRJPcrLZBTbKYMqJ4rc/4qQI31Us81s2W50m2CgqNo6IK
/PGRB7zWsUsrUJSAmMzv3PaIE64/OwMjD6ioyhncirfOWbbnTcUUJweOL1Dc+kRDVCqC1fCXDjux
1VPFZXIAHXQInECIdzoSyUCx5Eep/qSbY2mODvAYwOwG7zFwge2jHnIwSGCfMqeNy1jta5Lsgoxo
aeOABCXSMI9DysdV79VTyI13ylXlLLl7WVatsZuGPvxQJfp9Bso9Bd7NMKUgJVhirnFIs6QQYF5+
Nvzmq4k6Q2cls/ok2xC79o6PEkg1MAUInY+2tnE8tJCTLjXy0Jwu0d89RdgDqr9XvMlRUWF3wwIf
6sgFumR9EkVpHHCqjvxeh4KLOc+UrOqaS4R6bb2qdykKyZaW2YQvNOSsPFllUV1IIg9DtRiSWHI7
fGmxsXLnIZr65X//fqOA/1+fF/yNbTCzcVS4/7vfD2ALUdwUtfNme/4PS4CNds/s3jmWBah3gZgF
6o5Ct/M1AIGdY9XlzpHMjeea2D+YPRlwE+XQHTnqVysgpyPFoIZJpkBKMcnYQsGhBrajFtM8ZIrs
DNim8xxpwn8OblOoLiIjXM13UA3s1xyzNwtxulGB+TnDZgg4NLCvtR9yezukfnKqTJbg31Vdr+50
vjaAIwyckWsykF/WRiXAafEQgI0vdvTfB6OttWJDcmuAXKRXPrOZrrhmjNoSHGqo5gSZBaD10GNY
4klEXYd5eQ4t399OSq8zxyk9+YNPLj1w8A+A/Iaf075AvyGWgZ8qIdDflFfsJCpmvkoj2gOtpvmE
WnULmLgp+O+UCPoHgEG43lsFtOdjVkUnbOo89mwUR2EDEc5s8m0zluIoh1ActQ6nxgu7STGSFhSw
3Fk69YiuSlLc2EiuVaxVqDI8tBADvLBK4g3lojlw4o1UszxPRVfkQ1YSbzLWOJ+y/BGMXmqCv/rN
YXdzkIF000ugDKQMigQHvk79k6TJSpfTS7tRTA4OkL0EenE2MdoOGls6X2KUkAFvQ1QnY8T2HzdQ
Sdu3rvMFpxVfACyWvQDfsDzUtugBUwbwvBI93FutT77ajXD3IXDaH9G4ikHLwdtqArqEdLOhSbOv
MdDVJ19UemXYSgyALcsA2IjTM/FIvmRQeb0cUGbGABi5lEvnaUgi5wkvZ486fO1MUhwX8rEEGktt
WTJeYnexPbqR95H8YxXkqXLyLkM/CQWQAd18eKjCEfx6zgteCIkz8Kzb42dfPqD8D6SPRnp2ZZ2e
dfBDbiN9/Kwr1azHFo64EUsG/HA9K7L17EfOHfA3O1RlIlWc4DDfcVDIoFLNfmTMmyFZtyAPAIVc
9TOJInC/tVazHsBo+oCmN/e5bGoUFlXYcBJkxXIEdfUouAY4qPs8yAZV3g3wycmZBnSvA/zRbaoj
iT5IE45jK79RQO4F7rNhMjy1Rrzek4eHM5lzbKKzTk1IQz2CSUYmkb7VHOiigdePOLdezh6AHQeu
oWRoUEC6p0A/idCQh9T05aGO8MFFX/wvma7m4T98yEzeU55Zvksxi3T1Vz90haKcu0VF5R/uqKjk
9a5Bz/1VA9LWJtc0fqJB0wvr1PMAhakkg13pQxOCHe/OJagkmi1DA941em72ijpidplT3ekYWCIV
1zBD/8xvU87iHMvLj52B9TLNMqunqUnG59ddh5V5vdnZMdGaeumyPN8CPT5dD1pSbA2qJOLDVSx5
o2O3AMgxqDpOHyoU8T5wU3NOIOdckUT6skyt/4JHpG7E35baODhDpzSeEBlqqwCT8XsRFGprOHY6
i+Ety2MXvWcJEL4t45ODu0Fne5Y/+ei1APlGPRwax4zPPGRMfWj6VxeH6QssNs1voSmXBUCEfvKU
L1nwDahp4sjNFQhB7AOo/MQxTFqc6gxgM1/QJSnJ7U7U2gbf9aQk8xxNOtQaUubCQw9VrcgQgIaB
5wo1tIkAY4pDJVCaBYCowFWAQEDnRhUYHq/JMrsX5DMrBz4+5WnLtuQyCgCvS73CWWJevYSWFIdp
91ntQ9MWttIblSFQsgEVDbSN/e4/q+jqXU95KMW7fs6T0R75IOVLrOYkD/KlKKXH2bc4RHHbLw0b
aE344c+ONGjZr6s7XRxJEOQmqYZxECHcOTiK29HIV5MyQUczTIoWhUL/LE++5EBZyN/1Wm/P8aRz
m/79lshlmlLpPIGeJr/3QFQGArBjF2rhNDTZAFwtkuMi+HU52zMv+yLbLgGty68QGRnh8S4NWe90
jYqIIyP7j7pXdBD/a1XooH8VXZzYptINhprG3z864HLiIJE1gzfASjaD/woaOxS22Sma7mpFyyir
Mj+3bfvW+GCx1sDLjEYqpUtk123zyvs2gljm6uwncYgSd7N/04qq2FGC0AldnPygZ6qtfQuboCg8
XKZYA28qAOlcRFKDW0pdFXoEdl0c1gCZqoAjKcnsgNMBnZ/DmaT7NOQ3hXgWCHplCHed98kBBIQP
ceebZ79m5hl8y8Ay08xvCegJTzcqcnFxLLmNcNSD4uucn0k3x5IOYATOIi7wFTkbpqQki+x77obD
aVLlzYgqwN62r1nxDFosbV8URx+r763LcDrh8Tp86DRerGSZjh978KuV6GD9oXflBtV4w5eM4bwK
+LxYv9aRvx0rY9jbaXQNAjrK+NHw3Udp6t+S1Ez2pjpqRPmCr7P8FDQ4giRNR8eLdOmGYwZKOQ3H
z8qXfDottE9ar44vW9fFM14GUvLW7fsCDVRDffTjBNX/dGkoma60FKdrdzoUDq3tgKHbSRlH6dRH
uppykfyvyztXyug05aU2B7a9CZmnAu84oPTQPAqioBRUXbldYMsKJxBRBlhb4bfFBY+go7mSIRgt
OFgeN6XLAWFP7mTHa0ObquyxcRk4TzJA3ww2oECpCdD94GIElr3C3owJDNO8R22Sq7G9j7qfSQyi
NLzUdroaxOAcSZqCNQm+71Kcpw38ruHussdmw6rKij7fRkOZ7ULQ2pTBWrTBPsOSDh2vUm0IVImz
muQADaUgPvPtlQHyeYANvMsgHanwtqkZaKR7cN6l1XOkNcaJ4SgLkJrt8LmT9WcU21bPbZEap0TH
P5k5wfA585sbf6xObvzZWP7oAy2sgNCHXUTbLPFoYjko5uHReXCa65D5edktSO40sGRFOahRSbxz
nEXDkcWqrnBEd+eXFHoB7ic1QQ+k0SV2w8R6Ut5MQ3YGZr8FKNz8zXwr8wyzDvucKP/jbz64GzeZ
W1WPgYaOEBQt5HsPhKpow4vqSUfWKE0vPigzjg04wBTTfSo3VYKzMPLTmCc9lITsCyCbPUwu0kvw
Dx+MYU2ZfR/pJSuDM6hMt4EeOzsr0/R12hQAV22K4TM6Yz8Gfc6efWG2OFMFY2zAzUmvMQBqoZ+h
Pc3+DvzRwT1O/g0+p0uUU5YFry9g6/DRF7XzUOjxYUw6vMMiEDuU6sRW2C36+KIASCF2yT+g+BS/
SwyNR7+CyMsO7GtQZkmQ3GsGSHaceDHWPMYynlsPBVjdPo2Mq24HzwfhB7B/GasG/NwFqI0wE2PT
xJp4Rg82oKp83/3kl/3e0iTKLXPbegFr1We0WLkotIIqBZXIBkfv6LtVotl52UMZR8c0tLWVLQt3
m7G8OgvDL8+tBLcXaGHB8xppUbsipRWXqBnoSh3o5OHX0UXzuxgK9LnR4i9Wi795oTitFrH4I795
UUi+IK299SWrWlSit/e6AJ3CTZ7tyZfWo3Py98UqvgMxv/bu1zIN8ns+WqTSMvQuH3lUpdssZSHQ
QO4IfEWrAe0dKa721dBdNdzO8R08JjGKQWrF3arhb7WaI7LChX2W/5aBMto+NlLwl8ejFpa64ptv
dm+DFvRH2tOk3c1Zpdv4LlIigMQ6AM3HV7FTAbNI8Rr/ZZ3S/R6r64AkMlOZ4BwuB8FK5KTtuWMo
ueVa/BxFLH7WccCzRdcc+ASVSAaUIidLbuOkgnQ0xKkLkGKcCk+qX4nmoL8m6gvUV8nY/IETRnbI
Q0DrYFMbG2Ve7H6O0HHIQBL53avlz6zpgjdwA/egvY/1yTUMkxtXLfYnV8DW3bqmQ+NcgHgRrJpy
uMtKruDF6Td0A1EUVTv8BnTLeaEwijBaiJrp6GzGQiPJgFO4pJXBzerhZrHx50vKl4Mu6ybVtCyh
ZQrlE/NlXYNhyCzwRQfEQw7K2hElmr31QgOey/9pUJmPJ7vUAh+MHQP9G0fLZBSZbV6sUL/xH+Pq
H6+I6nO8d/fcCYoPSRW/MZPJRwOovG8R/4DT4OKDjZrQi+9im5+cgBgtdtLhAKxQ3RhVZwbgCW3d
fd+N+QfXzt5Shh2a0MrdtzH9SDFj119TNJre7Gvdr7YyMLaOiY5Z6ckdthr7Lyj+DgAhkfJnALIM
G0NIEwfKlYs9+b7ZsAy4AFoNyoKxcawvFcK9X+F+GA/34aY76kAmUjAT2L9Igs4/6DpALlBp5+Yg
tCzBTgb26MdJ+e4DsCzxaKcocyS/ugJqQAzKH7kwvMB8y/DuvfSOjroZSIKZ46Ur+EczZMZkU9Lk
KeRkI8kEqBYYBMMHEKgv74sg+8AVOAwzgPKEMkaqZZxdgG8IfAY8C4ClG0eKqpyS3OiKjAxchpFj
ctSOYyO8WjoSPz4oPgAqFYrIub7WjU9u36JMCM+ZthX4P9LqGwM61fc0x+9Q0bfVS2uCtwl/hPDY
cC0/p94AFqvRvYkp5Ne0rJPvsYpp2hxntGXD8OXUReH4WAUJgEV4mG1S9e7r7Fac8fX/wU0s/kIq
7IGiJkp6F3AcWECQ9lMUreRXf7TfTv4RauBXnT8aa5OhQlgrk9dOva+YC0LEpix8YKLgXecBwxxN
Fk60IyvQnIE1knDtTNam+26VmfH2noK0wCEJDnjS8AE/hIx65WTrsK9xlJgBkQckkvuusUwsmFrz
nOEoaNUlKIhueg/rAFKSWe9jfq7R0IAGFgcsFXAmFRlpELrvHkqUy93pZ9/I6GzQpGTjcp5xmodk
lR0NI86u5QPbBcVQvrIa3c/YtAkX6iqoErSA/34FnKWrDofu1ytmotuk6ZrPKG6oj7oacLZRH51M
YkFA8nRJ2q7VoKVLQOUvrZzpe5JomFP8OYScGOCLjmmUFpuyFOUuMLr6AS+2fihtQCnmYAta4Ci8
fmixtHigq9lAfhQxG1oBSGoS51QokPa2ZJid7+aYnedUNPk8r6mjfduIeX0c9LWhPr0puLfeuluh
bUGuIM03GUVk0ekjz5v4DTGjEnIlIGa2qBgRA7wMzQMjnrhlZx48Lckv6WiB688W+n6Qw2NTtPll
1tNV34JArC7afYI1OgAWvEY/0mACGTNYcZ+zdV6AKxXHJ1fLvc/k/rsZ9CIAf9V1Hn7Lezveh6UE
qtv7MPTJeLC6+lB4ABtHlasEcqOykt8kG5FxDSHv2XyXhvz+nAKc4wBjmcPJlcSkLaM1+gabrWeh
MbjCIRT4LhLtqRaW/wTi1UtesPhMUggkgMe6yRbkkCkvFMF/D9CwlH6JjeiCLw7goKp3HJDX6odY
XeUxGLe7qDd3ZCAdWWdDrqUobyal4/Ord991qBSdlYXPzR2JNFAeM4kemW7gS68qt0BKxsGv9Abn
jA5r9L8EHNx09ogyrdw5kx61D+iGIblgwNFjRQJGF+V8YwbZ3BRHukL+tNys+wykx40VF95HgVrm
dcsaU1UNGo+sAqocla4DqHkjCse98bAANf6/PSiHmeY2EHnwlFlx7PAUY3gAS5174FbnHlrDul6N
jd8DTeZdJjM53un8rAOSOplpACvwNUWQKwvJ0yXZ0VnEgTYCwIebacMInXM38vu0NzryoRQ3U97c
5s10893QFd2xX7blJk2LD5PqbsbZ7yYjq9aaROVr0jTAacJ2YHmWRVT0oMkFJW3pORvS+YNdoEi5
Kc/YC3AWrZMNy84Z9LPluTr4enIdVpCxtuAsJH2jjB02BIZF1PnoQrKsQ5jEOL4n5+kyAHIMwFJ1
Z3GXi0QaBHhvFjlOKNazjjLQxGamLUumib01NiVYl9PGPtDQjEO77gXwXvTQBD6pIVq+pMvZJ0Hl
kL4jpamcbuTcdQukK8IO/0eVdMrfRlgbDpVfpU9OZVeHOuPVE9BJK7DZDycLfOYnUmVWXT1JtN01
EnwlJJFeedX/VlHgqMdoQlWBymsOfE8/qdCJtG9zlCmgLZNdEnADL/F41K6LMdAvzEF/JXAHK/1S
xGvOrPQy8pSBY1dZ3aRHAfSQgFWdlBRCadxKPAehxfcUOmUZdfCC6179SrFTGnJmWHijAS7JNzfT
oR/MPqPGdFJRCKVvmrZYg9GTLUt9bE5tblo7E1uPB6mpZy0JyC+cjzptcWBqmGSz5b8uyUQyRZFI
A2olBOo1ugFtX/jfOfT/BzBelS0Sc+QrZ2By+t8PVQDlZLp1u72mHDSAlxbeUwzDZ2B6O8120t1M
SXLv6cPKrPNmOVe+22GYnRyzOJEqoHYjbjdPhnDx2EKF9Flcgm/bsNjKox4VfTDFyUPI1LKCLgzg
4KV4XGNob0ZJraM9CsCOPDWg1N7YSSdRVwsdDbxFYaxexj9JypWbhi/Pc4rtRgqaXQ3+OXNK/jB7
yix4Ni1hHGfPUgP0uu9mxY7cyMDweVjRvVB+Moyh0P56L1XUApNrqMbpPmojDYLpnnEPACTrT74A
tSuLJUgxCjewDw36kfmSB9w62GoYbR8muvRsq+BLmbbW4SaATJOcoQUV5ZkgCVSRAyWdLPepJhtp
5+FmKpp/uhW6K3K6mZRuoqoUjbOTfKj9EIA/fVR+koo/w8eXzUPAcvziS++N9GnZjsAP9sxdPbLi
U5b97AHS9CEoK/vgBVm2GlV0q6Itu7pG64b2Ru5drY94pnvWAVK7lCBIRWWKJbtjRZfMN9QOCeQi
weaIaCXsg1LOFi/lxlYM7HITIiNN95ezz330lCj1wh/4gU43ZKZpJsMsAwCrwneBmnGe9n3Gmzst
wamx9hsdcGqFiXMH1UcxtHiLLYwSi3kc0m1Jl6m+jdmFxHmYXUCdh9hZvvMpYwAL5XaMrWyVkAaP
NWj/mEaaYTbNeSxQsa3jIKy3wN9qUAArcIgUZgb6Rr061FDpO/qr3gRC72QHN1oMsuWo27mIApge
NvDRPIUVo4EHQCOsYC2CBORRtuRoyh92o4En3ik4RY2zh8a+fZZKQJZy4eCkjqOT6lgKq1nZGtog
JiU69uDQugBoAZmzcp5CppFZjQg3k6fs6ujIku67KQwXHJ3Y6aRhyjD5/DtqyjDpKUNrr5LW1Q+3
098GTzcx3RDdcYLlxQoQeiNagCS+4TbeaPWPo+Zk52jEYUHUqzdAnXxqY785kJEGYAaDYbOq4pVr
aejVq0Seqa6GbTgMaMtUEU4nI/xNU3R/rlkCOiFbxmIdJGgbHjtenWhwsat+Up2cp7JyUYlLl5NF
eWtViibjLurkTQyZddmihncKV55hDc8/J1LZKWZKzkBySXcByBFz7cVBq71EubxWJqIqkF8cNVCZ
Ydg5GxsnECjMQ0EjqWgwDFNsGhBTLmdfMpBfXdgbrPz5ER0sPzx39NG7i+dvgOg7Z7qy7RKg4G6f
b2aDQc/uRll0ByMO99irxHM6KAyc83RJMUONDy4pS2XpXbErtajTXuo+js+VHu8InWVktv6UBSGO
FJj51vax/gS41R1huvjoo3vikAi6JYghKdsc9+75HucK64jO1zWwsyIcxqDA+kCD5TbXq154/EZX
hCzJFqQkHyD26+sah1RLwzEbANEDPeGc+eiIxPoBazJIpKpGeb2adfjO++DqbrwDvGt9Jo87tyYr
jRWKgnv0GyH+ZgpACn+scvTH6QsQgT/zOAwWgG3xXiNdG7DZJMYDr4Ck0ZvgEZKA6f9ssmLa2p19
00qMOMnwhsk30ztzKZyjiNr6sZQxsDSLhq1BKVF8cjsTrWOj+AY+GG/xPz1yd/BAwWT/PcfsEUkb
D+F1Z5ZfO3RYYEmiGfjLRTjBwa7UG4kB1qjArG2NtyYtzHurZNgym50rJc7OZJ1Fylx1hflmM3TU
zLHJd5AqGZv5Y0DvdnTh1fjpF9PH4+4DZEXgq4rKPNvefYLqCLiWpkgusdvHF1Rc2qpfIRDxVzMR
cseolUGJwpFyF9oemiysAXAZytriXOxiUzuDcilV+8KdjsIs6pPoRNsD0k2TGwJVGLA7uTF9ACCH
OvqqDs2ALkNWAI1mwmFI41Xv1t4L9iMBKtwn9o5OwFA99OoZjgvkuDh4BaYwqNRxfAYG+fBojigT
IvFvQb0WWEDqbSJ8FbTZi4MNdNqyKQ1A/gFSVx2doMc7b1HDpVsaAMptQPvGPNLOYuD+uUxsZ1zk
ei93Ous+kY6G2QWEItq5H9pN0lrJcQqY/SwAyS6tUoyrWTfHMjH4e9Y7pylsNLV0XwvvwUTz1ykq
7ODUAHb2ROKkS3GQKTngiPFTemsg6+z8p1jUkjzlWgbw97+FUtQ8GaVDobi77c3m8Y8pVSZy+1No
Yin6OnzzrGfrfIsAUa5XNsvrbVyCn8MEcdOWqco0bvV8BeIMaypUIyuJugK9mkUqY5ud/79i0yyy
D0JLf2Smk9Q/MtswDqKvXIGy5gqVY6O1u9HVaLFEeSN+CkacQeTmoW3RnypRbYOwMCrAbYtGCPAe
53L8NGCfYIzisx84Rr+SJh6jBCrVNxlrGUC3UbwGNO+UnUl2E6AFcey6kMrpnHHSkyi8FHsM1uTe
eEAqmS7JOKYOKF5y+/ynSEpURQPoloGXtIhccM6FprRX1Ct/00ZP7fHzMLfgF/UQ7ksd7MBtlFWL
P7lMacK+N/ZZiV0Hox/PLABmo4NS41VSV+FD7PTPKMoND9nYCWydKN0IbOSlZwfFutL08IF0NOSt
ZW/dVFP40+/emok/SdhiBzH17WCX8PY5aKrwMIdRFrd2rGVuiGJdZ62+arGRgmJnR7wWg/OCs7Do
QhJ6xltASKGUmcTczvkeH7pgWZuNeOW9KZ8ECLh1t3FQNVnjAPz30GJoqy35tk1wG4p+x4ZCyfg+
M+g+wovbZdkr9sGa1V04w4/dNLOpwivA1c4ze03pbBJNfG7dZDjSwKPmekUioB77452ORL03vlkj
L4CT/pfQwC9UWde7eU5f+VH5X7VqoEG778hwbOB4ccdgaExFtdpdrVpoA0Adh0ryH73FvlvXJu4R
veofUG0ZbMMUXRi+AQCJr4Pe29sgCoEAbgDCNNeqdcRZ+AKcMXCDt/2ZpN7M0Uoi0xwo71a/I52r
PFCvMXnoPIheHA9tO04dAvQ8ZPnx2js1AHE6di9+6fysAULzQXKUVYgaX0Ak4tGyXmm8KfeAVMCh
ZtKhOCfRH/TEtf4BwjxpbUO6l8HQpwwJ082d4+A7i4yUwR0FoOcLdCrXOOqffuBaH8/8ZSyc5fT7
R7LQWwe0w0Akagy0FnZNACp1lLYsagVJEkfpUZha98GMSsDrhY2zN+PYeUIF39VD6KhuNY3oyazZ
oVFwA3wYzb1RlD9BcxTX60LUqyJAD7bmKxgXawgNUEmqPhCFV9Crocgqc1/E8j7CEN3m+lcbpVdu
tUzXHlpPK04sEfuq0vwHGkgvARECQCCNYakHw1CU2mT1QwsP1nkAguVfehcb9ocskx+Z8mra1li6
sRComC3TbWvF9jIznPLZTJLymSWWxCqPWXtsjpfPZTQsDD/XL0OqiUeUdzk4xYybrZ/pONAVZfaI
00+g4tjhiTxmPRh4QEFlls2W3NKmNwHLZNlrifM48IsbaF/Oi/SUyTADmJ5nf6zQ2dh6bvx9AOjN
Yhhl9Aq8t3EruWrWjmLvqS/BSEouiReDNsSuv1A2Q9Te2TaG9IS+tWydqWwFsiWAAvhu1h563vIw
ek0tgOKmovyum/XnVsvSB3Ar6f9EeIuISGgveW0Gr6POl3kjwOzgnYy6X49As1kN0YB3oBo6NWSd
QqyJUI9GEsiVL2DnuXokRgLeo6BJd5MVtUEm6ALxSFQA7RrnI79SRVr4it1r90CNgQaW9qwHJtfc
JlhErQtK2coELJQdABObpahwttJhqUeJkjUrPw3CP03iexqv5s550oFJ3l00tmVu57RV5uMh2da2
BrCqngIfdUrYYGZfoiTbgHhW+zGG8VPWlsPHugOHa9nK4EF65riXfgLCQ7u7DxJ57/+ww/RJ8gG1
YJWt29t4yH6CFrHaE3ZW0KKHXvPOM0xW76CCpa/xpRI1ePJegoiNLRJAROMNCaLULOUP+AfxhzrL
0qPPxwv6kvkDGK7NSQ9OhWwjjUAuZwNZ0bgONKXU126SkEFKaweaYexjvifHmYJ1wlbNhhzmRF0J
+A+t7Q2A6/66EXLRc64DE6h31ncGX5fPLuAG8NH7dZv4PusvYOi+y81CfH3FEYp3g0ICwInMYdX0
K3ROq2LGX/H08sfS/VGZVbq/07N4h52a+GFWF1qUHvRa/DOrKEOZ2t06cFzv5g9FhtZGX17LS3s7
R0wv0m1XEZgKzvNrBCaeccxjVKmqv8esN6uAofQjSG+SUw40BqXLMq/H+//CKNjRLYR+nJMIT62L
82o1/6UA5BRvytRN0AAXGmfX976wJgl2ogo5+m+ULgTINmDnP+KQvDuTpgtr4zx5WBWKqlEb/ZF0
2N0zzgYeNofVWLB8ZVgtKDopngLJ/teJ5hT+G01Giuke6EbUQBNWpvNxTtgXIIZOvBBfe16RnMsI
j6KLTP8n9NBHSCoTp83RdmgBhFPY8gw2dnDIxVGQnEUbghPCsPxqrVuet7gxkZ0GB5/zRZVYbI3T
SsDizBa6ap3giNKcfj/NrHOUoaPABtlNXZj4FasnKfXBxlbmP8AFnm7pS59+CMbeXetY0D406ncg
a/P8yB9L8NodirL4FCeafIy9/Dowa3zM3EJiJ+iXvm8B3j84DlppyU0ZUjCGPAigQClNF6D+aVCD
XwAi1otwdDAbaCZAfn+aJ6EANVMTjJjpffLA89AqoGaibGQIKwdwRjm22kK0NdpePj6nkTc849Sn
X5t+kOPvyq46cAjtvd7qLuSR2cN4QFupWJBIQx+AEJrlYHKmKNfwu6fCeZodsIMebNF/GKxmHfYo
PuhNlJ9IpVWoQBZ58koS3VARARjFRQHMZg5SDH9Dpo5O1N22lmXscBKMowklUlRXolLDy0JxIF3i
O8FDb3QgeIIHDfNrnF+30w77KG1vX6PQUCcwR/kWE0swLpU7itJE2T/hS5scptvVjWCrJWF48xr7
mN28RiPkxqls98DULJ0G9DrfLOfFNrDJ6ytYPBwiWdWiylt/km039eEEsUr6MVqJ/BXUyOERBY8A
1pu8KbBBvp1h1lZytvTxtcYWw1C1xWMYNu2LxOcM9U04qSfRs0f2AKKTnUDB74vvhC3g6h1wwJhW
cSDRCx1rn0qbL7DN5xVLJpy1XiTFoxYgHQNKJ4qTDUAcqVhK5xbJjow0A6Vr2usN1R0WUdS3E9io
bHDCNNhS887U2hO9K7sBVexrPWivThM8VtJY5SKfyrv0dkAH0qVzebjNHB6cnazz9pLJXR22AYCQ
oKIhAW/HjUhuLsrE7vTpewBFlUBg2eO58sYNkJ4xSI5UOppCEVZyFCd1wDeKGjQ2uvGBkAnymI07
bhctyDoAVNBmrv6MtxvBFJAGSBNgQi1ZfAAmDcAJPOdf/lH2TK40RBx8eCgT/rO/X3b6M/y5AjqY
8oeAwKb7ce0wBqV5/NzE3D9YZapbS5sXKEtD+Ts44m6vsaPsH2jolHNiNcOijJpxdev07+ssDLUp
7NY2J5smCpmDSWMaAQHwFT+DKHQE9yvKykvjaKniIKMOjWlg71ekIyv53YmmB7LY2NRR3aQi/uRH
hv89B3rbn4cykVuatrYGXi4o7P/hNsivqNGSkBbGfn4Zf5rxTzqaQjIc9EiQUv/3i5hdqiLFp2F6
yTG4Y1Iv3/91BgqjARw+G4PJcj8qsABdDWDBQsOJWuhif/cgfXPYkYqMd25kqAkOYI6NfLfconXh
dbK+p5uz0BVNMbvM6f3Yk4usMur1ZKX0/zuYcoHnFgdk4mG+k7u7naegK47atdUw1u4m0sP/4+y6
lhzHke0XMYIGdK8U5aVSubYvjDbToAXo3dffg2R1sbpmdnbjviCARCKh6pZIIM05e7v1UB2mQKFQ
slGdTaP8+QYUyuyRLA98hd0qs1q+z7jQ/mmRrApto9mpG+ROOV6FapitDVfZAonIYIDeVSOkoo9X
c5jZEFqsOQzm/AEVYul9qsv0HmgCZTFUD4CBqR4yX+j3CYLqakDichryh+pcv6qQFIQ2vrT8e9Kz
yrna2T3eTcwCf3EXszko1IONmkz1uFmJJvyn6cp08Hyr1dPTTa10B/A9YJ85ibfzmmL8NMfN0XCl
8b1NJ4AH4gp3m6dUOzextMO2EeX3NkfyJhQGHUhBwvdaIL5b9Q1xFIR4NFv/PjnlXhpV8bnE+xI4
DnZ7HIuoeEIq6S9amWTF99yM7CcPKd5H2ltobKC9HZCgvN9bjIkdIgF53RvIFS97A7StvjUeTttG
2yQ310VaB68BlldW1jetMhCvqdv+llcViEAMgVqgRshnZzAzEMMiN98YzEUXVS4WwIqSF13NtcFr
rUeP5OGNeoB2zEnmHmgIysE4lLxB3c7cAv9Lza7DqYmTN8rrWkTf+rsW3IpAMJUybHzBv446CvVA
qAI4ISe/A12qh8Af5BbAeIJG6PWd53n9Q68VPyolx+McZAlAxTvj3l98QMkinBKQV37rbfs0BpE4
Uqi/FD1ChRAzANnvM+aMIEpA0jIqXqtNOjP7zkedU8gkrlheAor0RgzCChBqq68SzuJlSDO50mYW
suMyTdfg2lSKNNMhpfksfONEBklvmY0YYC4iwzL2gFQtwYwVu94BvqVvi61aAL5tcurnqjXno8Nx
7RtLg5/LDehOKmC3Je2j0Sb2oW9KP6AhNahLjIKeZ+bB1ysWFqlrhi0oqI4NiN429B8jgVp27NSQ
PPHrkP6faNjy4q3yGAGWcF1Ls6symaLZWm30P6xteB4OfcweTFnVh8H20j1cSs3nfozCAljG31DX
kYV2POqXOZZwHwEzC9FCTGh2+ckdHf8JzNnsWKKodWvm0v2aTIg3Yh5c9ck2ygd+dn1RPKajtZUJ
v0Ml8/RVt0GfoE+NBZQKM3twRQOsTVVIJkUmQG2RvEyYef8y0XIulhUehxfKQr4XQJ2t0oqBLKdb
gM6OgF6petSYbT2GZSubzTqR69Xf9BblbPyVVIa/WCK1f7K56PrnxB/jC2lFjdQ6HP1+70o91E6C
LNu3nlnitwixgk6Dwd/vItd1AFZQZBxEiwhKoGedf0vkVGztoS7DOrH9GzUZfui3WbMehrl0T6u8
iSrj3Ov9hUS0nHq50PHtMnowMsKb0NYDHmxuVemBFsfyaDrCzzZ2d61Q/Q8vaCoekQ8PygATpUvL
UMkc3lmhA+ZRMGYrFdUMOAW6Q9VdQI0tHu2ySG5ICtqtClxLUJaS9t0GFMX2sbNrvmF2NZ7x6SNE
uFPzS+vEAFvnIFBopNndO02bIKRugKm1NIoQDr70nBpG+VFEWkhyfWbpfopLsS/V+hoXcI2L4WOR
CO2U9xbgFZTcRQYcEnkBhgzcO4b6fl0GMkVirlUDpzGfgZIji0nejE74gFZ1+RZuGOurDWR8c6qL
H/8/DUPZAJntGxvt+NBWU7tg/Wd2jcBPjnSFGG90MAAwPn/xXNve6Wqke/mvfwduAifwn2ECT8ed
HqxhqGa3LEUY/C5MUBbMQiWwnT11jbUrEJjZmKMYPzoaZ7s4lzHY7fTxo2zKMYwAwnWg2Z4BlhAE
pzicqtkoqj5L1EHfaFLOZhhNfHiS8xA9OwUPFvHQ4Nqelve0ZMbr9CK0EZQSpTc8erj3IGQLdpys
YvA0j8YJL9P4iZqKVf0mKu0M0N+Q+Swxkc4/Lxq0yEUEaaPhSXOYuD+GvVGCT+LPG1JnIFVvLEAO
vE7QhQeOcpCartM1HRjoujTMvNjOHNca3c+qc8u76tyrhoalXwLHt5/se2YZ5X5Vod6qR8tIBrrN
5KBN5mnVfadWk02a9ibrHi+SF8Or3su26mMwt9p5bucegDiCkPe6EX3mTHeSXQneuRuSMedbbOBd
yJxY7hw96dJtrMm/ABOX4tELlVVvHlENxurpYuaRu2kHHbTmcqpxFdSM4jIh2DB3g72rUCx5oYbF
3iMuPgppjNubRKWy4+7snTTf1vdWJs6T7DQGAGKkpcPjVESAWoTOQPntJBUGAkHBe4WJg/PoQFJa
MMK73vSF81RbTXJN9fSbQP7EM6tY/uwDt3XUeflIItnhJ2Yxrzj1yIZ+5pUHeGLAiFiDF98bqilB
NQrXMRhWh3GM76nhg0jutcR7AJcoCIVzQ3igeejjk8vqL+/UEJPUAI7X3f795wjawfc/R3Bg+Z7j
+7rpI7X8PUPVnJSmnSBn8cMMCrxwnlzrGPMIAIi/CTQMabxQaZCMC4SelMbCkLHqUYIHzSIB6Lww
Z5CMVBJFtNG7lXVUFfZzLwekrnUxApQ0/UadNH2kQ29VhfBmNbHaIVmFM+nWSuHMfzex2FotvP8D
1CehJaSC9MYXC/+0E6msm9CylgoXOTJeJmk+9O0UIc3duvqpbj64qrGQtXc0wHoSlF3znFSOQgfN
UJxto8QWySnStdwbjaThdxdQYjyBKwkVtl1sIxpn50W4LsixXWCnVnSgFTTxH4yQQlVr3gH5GMMe
YBD9fmzwwrdVvqWp8jKpqXjunZEzs3f/lJOapXAIe5TOr/pJVGU3AajhYE5ZfVgnaAHgrEUYs9IN
V3M0se5vlUCCT5ksdzRBei6Y9+hD9HPWMxDsqNzSAilwudqc9NaN1s2BS55oyBwCFQ3tuepQz2Fz
v0eNUQfMOvzNQA1JTzOyXPemZze4qoCd9TRI6RbBkvmhxijNNE80HA178s+ooDBPozeLIwA7g1Y3
HcDNUktKq7oBr+0mnsC/NE1VdMaV1t7XunFPowLZrqiOUBOJwEEjoC41QMu0DmC7Or6ZSJFFe15V
UhFHZ5JltHhIIvM4gbNhUAZXvTzicFvS+P2SFHy1p7RLkE6CJYuZRVFtlQ94yLwsfN26Hkz37L7Z
Q3Ax4apl8jEExygqDKj4vZ/gdBotwZGt9rtcHuEM6SPdfBqOUzofY63t0ycQAHQBb2O+67McXAuk
TuXvKLxGOQWgja3Rscq7Eaxpnqfx82yBC8LNge6O0IHWBKh3EhfNQpV8SN1Famj9XdM55cGpZ4Fg
ZI8r25suLgbtDkU7fxiplSVSIkPUW2WAfLyzgNR9eCNazTKLc2TJvn42Wlw41b03O/zoxyAyQRky
QGxEosNdap/fiBJCuMFl+Yo4Y7HLeWkEYuTmFNIKagbTyYOpyvN9pBQN3Ce3vAW9i1t3FtgcMuuS
ItFo6YFx6jGCG/2wirIIsCphKUR7qbwvnmdtdS3zUJRjuw/DhEqIwsjBla6G8zx48IwACXKafRGS
jBp/cMZNBA/3fpV5ovlaZXF9hn8WDH4T7ja6NzX3pOHkIPop4dZe9bvWhvNsRhRpldlDayKDuGTh
+pl6VmabOov5gfS4M2SXiLNLBQqUczFr3SF1vAONpBLZ42iVgTVkHWKBOLrSDDUWzVB3clJWIrIJ
fVLypIWqYVQ6bWnhOrEO35ugMTVvtsW3oj2oWr83e7mliP9bAg17h2jqGabt+LrrWb7nu47+Pn8G
wSCtK83KfOpAP7JFBup930/RT+RFHpKKK7r1GbUgwAgG/bY8chMHkmDs7hCDkkmQVSJsoz765aT6
sfBq82cpzAfQ5g3frbr/bjCzvAP5w19yaMWdDs4UZNFGGerIe76XEUCUPXVlQo0jHOZROQd+VVVH
XS/kI0104z4GbvLDMoAD5GQiiBSsixwPiU1JmctdBuSiwO5K65B1ZgRo3+pbbnvl2RyAWbBBPJXj
zPGwzJlOc0m16dHAMwDkcwk4xrDE6HVgV8mi25TODPZvxE60TR+15q61q+gB9QHaQ1XIb46bV+eh
rsVOH8o6TNTav9tHxdDjsje8YS92HfOpMmf3npas5ml32kN9ajF4CWKpjlGlOxGlNs4uka0KiRwL
VEk664G77MYfZMeasEnaaB8bMvlg8knsaguVfDTM8rE7DF6E61VlJB+QTALGN/AMIz8WyrxD6pg+
a581XY3GvH/QJ2NHc9R4dy14cZ+pH1VPLZPFqRtLHL6GcQ/OKHZqVQP+d1CEzWBS39g1/jO7As9+
mpH1HFkb1BJhPhv6Wj/QHPxryNhB3pC3JbWlm839N0An+dvF3qL5e7d13ZstPd1MBNK+1fYkdjtQ
Vv/7GdUwrXdnVMNEZpnhgNYcxK5IL1Nn2Dd0vHNdG/YwV8OT63xwk9xNw8hU7wkAuQVl5iUXauDa
Ab3l+66DVLALYkfyPPn3jAYj0kNQwfMP6yxePoGwXt+3WpcuVv9Rb9mKpRXukLC9ISUyPjiosQmX
eVOr8IFANABSQGf8CDd4dBgMuH0I40Xr9PrS2tONwF4Ittr/LVowXWjYeMPNbsrmgdRIBL7K2woT
86cdUvX8ajFt15KB/sMomgT1y9pdm+E3DOwE74Qcye80cuZmekgTgUTQSQOkaZ2CW2S0s2bvJy28
UbRCjvJYN4DdbzKdWcFs2EhS04onh4GBci8RdwOwxnAeGyDaoLQ95yHIVDVkQ8fRXao1E6CZU7yi
Pa7fYqvWb5WFrDURc77I1glpjsWmtPJ+R7IkmUZ8rSd1csM7Ip+Kt80qk23+jfc4YayiVXeVgVEk
uzRcwYt1Jh6oYCTpdqsi2CqK83/57lp/UkkzPNV907YdfGmZzdjfnuoZIqA4KVTlU0k1BjhcnuOp
YRfcHdiFeuAAfDukCeC+fus60LYtI6WbpHMCDNLXtVIDnRa8WG9E78ylII8DdaXhFFt9cJDVpczo
vEcyNpcMh+88usaV+Nw2mv3caab/aCdDoNuT/YwjtP0MgMqdkzTygUQ+g/8tMarxQkNAmrmbGvha
Bxoi+bjdAe592DZa7TzrYmRHXsGVSJZ620p2baSPWrF1zQTBa5RznRLVUI8auBTYCVBp9gk42Shx
oe46Qz2SkeK6jszgwZiLYDWxrntnBhRx1RbVQslif7VlkgVaZ7QuSGqKsbn6Kh6fC2SMjzg8LaPJ
00Mn7swdDVswst9ZVXmjEafsANamSDGPx3Ou8gFaPNIBzQiiTZr1ywqJrQ4c86pW3Oitb00h+WGc
NKQWebzPpzD7ZApQsZACNSUX5hWHcWQgGYM8sEb7TPKprbFIp5YNQoaJwDtrXUc9Wkc9FCD8t2fz
39x5eCbDsWEykJbaNluygt88mwE2De5Cx2qeJnt2AydFwl1bltFVDPl8Fr2F+kAdeZKvcupRo48m
bsieLfarbNXzy7jb6xoi2+ssGV6Hbqxv5yKvz+/ktOMMz5YKueOxo/ZeDVMvMrsZAVtzmVzXrx+2
NOwiyJzpXz7dCMCqN3/xupa2UJ/OKYHSvO6/fog+mctQs7uXT0dL108BPP75PI9GSKKx0nC2wYkv
j/1vR1Rjut9cxEW3QOqpcHl1s6de9t/nfvK+6XkBt5mjufdWxJKLx8AR7M5NHzpuPW5dl7fjDtiu
LAT+ABK8mJTJD38GgaCGlK2B3ou+OSWXRbNSr8iujLcV5+7R0ZmRfyKZljRDEJVes3UHv0p+TAno
TFxgNwYoia61B5SV1Vt9Kh1cauzq0PD6+6iBNqWRc3HXqYaGE7jSUH6QPKwikrejX9wh79M9NY19
IBFqK0B0SV0/98XFiPoNjd6ZbBrcn3izpbnV7KrFh08x6szBYgQgaFHXw443bLr6VTddI/yYrkmp
gdC2r/JdJee63NPMyNu/9NGe95E2AEK5SQp4pzNzunktgOlIJW+TGdiSpRjDvJu22gDsWGSnl7+1
GWK2AB+5It27BmmDKdztf3vVvHflGfgholLKZTruD3jdvKMQmScJ5CCApTwBKLm7IJsdZYhWc/Rx
L8D1Sg4XB8VGXUBjNxXoSgZatZgBLGtVoh7+Z4bLouOplctyyzngadocabTK17XLBmS1jXD3f78r
mV3Vqff6OcsBxe/cBhpP7Hm/XBn5z7luTLvCruaTrvnenYUM5BDkR9HXJgerRwMe8RSqTB9RdVh5
0w5XiBdVXZM4hFhZ9NUo6u0QFc5P+KASu9BV5oIbrjiCWR+l9/52wQVUaPfUE3bKFk0aEnRg3iPF
4EWzJ3zBVSvS/LuXNKYepMhbTaQleHhRxECNbcZXiYKBOxo59tyj6tmRi0asyh8qTbu805BaJDfp
VBZy8w+ztANS0DIJuLi/Wae1kimcLsfLAIv5gYEmLNtwkEKdfIvjJq/F/NHVW/6YFdzdprU1B7EP
XDA8SM75DCTkKBFw+amhpxCv5cjnehm/6SKslyRhDax+sDzKE6mPQDc0Hqi7NMnYbPwMNcs07IJ/
/+Zbpvu3U5btIwvS9F0Tt2gDnF5/3hCG3JMNsLnLJ2ZI7xTZkgE1ZzLCLG4FPLOZeaOmM+R8Eb6z
i/E6uy1qRqlFe1nMbWClvcy2o5sOYW/Dn0lLoqh7WYzaRAFklqY7rAZpVm0Ez9jfNuIZcj5el9Mi
2gxURW1Aw9r5nnZ1fyG/Mvmf8biV5wwvJhJR88bRbggmaHb1VS/U1jR+nX2zwppT8NhYZrqxFQyE
Bdph3NdUF/5z5yRVQz3PUXgSNFPoAPfVY+/N7EzwEQDjcE4tYVLQwkVKyydCplhtZrP8wFNU+6Ha
RV6pmUZfERCxdhfpsZYuMzjwc/DN+QdS6Uh5dHERoXGp878GJkHNrPX7IbFzRMNQndqqZqlJVYWt
arJNE3CDKLkpI2QFtcCeGwRwJtzIn/dU9mPliCkNY9NcaVh46QapX/7zCOjyBwuJQ+BaQ60QAi+n
YgBCJWmRDW1o9MVG2mRvbcxztslay38uXZSHLkC91giO1FrxtlBDzCxlHtfb2BbIHVcTK1uLU7UT
iPsU1cvK8mLYEdtEUQNMWpTlbacKL4yxc3BrodXlq+13xmhIS1K11TurwODHVqTzpqkZmL9R4FI6
QFmmv7icoi9Jn1s3bmvmRzwq6Z8Fpfz2Ha8bEHOoiqpZR1qA3jA7RJJ+cdPauEEuk/eVz734Ykc5
iu3Ksn3WwXeFpKYhu49TTdvpbtpc4Ce1j7HhZccB4FbXHDHRHUga+IPVyyrMZ9F+YGVnIi6U1V8z
w31uQQ38F29BiZUjsz0Y/Qgwdl3yy4erDI6HSwJ0kTNVfBQpR0JqDZfRUt8B3g8W4AeWHqkGxHYr
76ErgK4FUnVakPR9c0ByQ4pMJMioAcj0D2TiWBlY41257+U0hcRCGDMvQRCmmUKiLCzN9u1QmLW7
M/2k2PfR0DxHJeDkkYf1IxLeZ4T42bMtq2hvjF52+FNhKL8AotE618SYrbvAiMThLLla6fc3olgh
Q47AfwhYB+etnX7vOYejYtJFep2m7zSfAgAc/zYgnabnASjv/QZY8MtTRIW9YmK6p/HvyeVZ8Sb+
hgmA276sWp8ztAi5ywxY3DMQpDJt3iXIsEF+OeghA+AmiosN6JOLA8CVCknEp4wmMqVDs0LX+RYU
yQ4OGyjEQI5OMYKoCf4iWje3vadfqeu1oKSMdLZzGaoDY83RPwj80waF9MSvre80xa9+LFMUuon5
Q9pb8CVYRXHN7dIDKW+q7YyCwamIf3BgKFsoP62bakeI6mYNl6fdX/isuJ9XDPYaD6SwNip7Y4zI
6gz7ctgaBZhsELnSgciiwBXXZlZAiDREntwcJOCgCCtrnF8U/3HNm/k3XTLidPWvxnIHYEbnvxA8
nMEuBZaMs5434Pm0tDg/a1GPsnMlpIZkTdzW7oa6FXVBI3QDjwC46zsfoChV94so+SbNT8ydyDQg
fXigZL20YqPJpi1wlFKyRSlu0G3GksMB3wYI56gZml/We16iHQvcIianaC5vZ3xZIjtHALhFsQKn
RDacU/v3fjN7yBvgii7Yr62TZpgJuOhduHFRKwx4yjyvyoCm81TsmzTpTx4IzvGtll6BDAsjC+EJ
t66eiragYsqdAhrrHWgf9SRGrl4z1nshrf6c8y7Mh86bEAvErWDpxqVrIR0At59lnJIC7uQI4Jaa
CCLHEAGSPuKNNcXDrYPX60Y93QYA/WwjvZmGPl5NDvwN4hf34NYjPWAJgC1D2NN9P9XGaVEhbQQl
dgAxHMG28tseybXpHgxB090qbgu8wqryR+KY/ZvdzRqXHpSvgTlk5IHRZlVAKeppHpd3LJH3lLVO
qfFdXDwZae1cl5z3wXC2ICqYtjSULlBm67i6J1Va9KpPotxynW00uSMoUZEHT/rKvkMMf1YunwAr
/WI7e7VNukg8ljhpM6f6bmqpuZmMqd/EvjYiuQyRb2oG3p9mZEFdlxFoKO6cGsFQpUChbU0KZw+A
0goFTL8X/SdDlSz8K62C+38xhOOsE1pI9Nh2ET8Y42gjHNfUC5KcEkWtsK8EIkcQdEpUVj67ahP7
iYcdPp0Cnkt1be8pTVIiC3/as6Zq21m4My4XgzLD+TZHEihdFqipGh2g7lG1iAhmnOQKDGHTAPh/
p/Wz6wWGjIprBm5ssrSuz5XNSukt0OpkDymMu9axNLkF28/Llus6UlGmyMpyQyEz9NHe6SlTc8Q/
DJLd+WnZn92s21adADalnMC5lZteGdi99IEphXDj2UojwPNSd5HSIhqrleMIVMtl4s2iFyuGd9RR
HnO2FQc7vpootIlybz+wfohx8fg91s0B1SwNnOa3zMBZERWe7n4RxnZ3GQsGwrky+5CbdneaVFlx
0eqoT57A2jp481J8DJLll5Ll3MNBHr9nbalWXidSoz7wxugvq8izgTllde63Wi1nE5IT4CI2242v
edWOtjGFjisRiMqCTscbpEUVy4V6ndMM+HCi2Xm9ngU0YZsDrtc0vXSZxIONpXCDkrDpBgB5O/qh
VmZWW9R7J5tY2+wiZToBQhlyF9MBKCUMMCdbC7GQsyf84t51DXwwgOz9SIZsm/+p4cioPcxTFV90
YAQGllm4P0v+FKVR88PKLAHU5dTCk6hEkJMXDNhonvtYp/YAjHjLeVVFZFQglXfX+kie94O4rdyw
sXfp1LTfx8ptwqg1+BUQ38mdX0pvY/Gp+PGHAlgYkFjiGLeX6qO0d008LbL5M1LsQSNbxz8lMkl2
paWN1qcyzn6ChcndeTZyOUPLtZpwkvCjknIUMaBUva4jRRoVikoWfMi/Z/u1qywWuTvthnQ7p+4E
vJNivqdewX8CsLK80YAapO0C88Otmz1XWouq32eHIU7xKlDL526c7yfHb+7tx9UUqRtJN6AOcG4O
q6aXuNlewLOFi0cOqHMdONlIZAB2h9qg6voa+ddwJAWARuiPfTKOCHqjAMFVlLTUwLXy0pt9Ly+D
debddD8b9+qkvn8np+H7tavV1R7JIh/eaDOTxkYT7hXPF4TScCaLAmYa+iYeKqApAjkvCoxxdoHw
K5xgGSMSEt+hmA23aaU+upZ138R47CsTNKJmNbOY1bPmxUxnaQ4gGwCMoiso5h4oPrWC8yG49faP
kYeUKkcB/xBMO1y2iyaN1Dq3b57Gpu8PsfL04fMBa0T1gBE/XdMacNZRj2I9miAZzVKjKY9ghmhe
2LZVt1kNvNMTvLCRNO0O4bp2NdB7JXgUxScnaxCEiYR5aGxZPNqDXjyizn2DtID8nkRgbLTOaQcI
2dgOytTZgk7Fu9VIonxShSn7YoZXy7FAxlpbSfyE8+7WYa13I9GqQQtI9mpj1RBD+2LjVYNs/NMu
pPGvu5Qd0tNMOZTIddPlndvFXxgqMg806pHeD3QwNYEssWWiNlwAj3emt5Nzp2/AhG2Eb64ly3Wk
aXMdPCa2ES4XEzBeBNJL0iK5m+vU2/O43ccmko/A1c7SEKnK0VYrbP4F+f27DMSnHwDDiNevYJr6
kcVforiyNqOIxnM/OeKTTAEPruQDT0vwIfF0WW7MM+JC9eDfAJrqPLhe94HMFkOe7WyAy+9p1esu
rslA+Sg8sBCo3XurszbzH7uQnHbB5Xlr+v4RRQlf5qLLHqM+yYAz62vbDlfYkIbLxBwjbUofQWuk
VAAxcc+G2L+03g/wrdj3JB27zASVWvElRukk/HqvdpbxyPMuiKtSPzpD62w1HxUiWRPfF5prPIu2
S06OV3RbPF3Ft9QY8SCJ+Jdp1Hsk0Ebzvoss9hmZswEp6O1QbYFNKE657Lpn2y8e7DQqvgGcdN4U
XVleNW6M+I53DVIVMTFp4IudPZ3dJz6w81ifbS0JL0M1N+Lbnx/DgENtS3L1MTz4uC/FMAw75vFT
mg/zzcV/25PtD20okEK4X4aDHp+TzG4CGoJPKsK59Cl2U/uRJHXKkGtSVO2Rhg3qIg9w8QwbGpZZ
wh5wY1xGJJpsEO7oOjhDDDuwhyG7s1RDPa37Ofk8utAA59sXMQKG2Z02As5yGthxlZMaNU2vA3zU
GUD/o3TfrdcA4bNJmt4P14lVTytwZp8Q492sllGgP6JKwgDavuuYv9aNVhUNv8fT1AC7gT5d7Ez6
8udoeRXfJftVMwFo1LWJFtRmMYnmCIRccP2CKTLerGPGfoD3qUUOsCw1nNa03DV2vdbVOG4pVEm7
H0ESZdQsJCE1LG08Y+fjzp3JdAskINS649j6UePRduBy+hq5DBdJJXf/kHMPctJvLLjrxwmeHbUI
IITTV9eZRgQrmvHoiXYxRvJ10esmAne3c25P1T5RFfvMKo+N7RiXXlX+k2iMmmqLG2MbJgokgGRD
XFV3I8dzPp0BMUiypJwMlGiY/mKJlN1iwCl5SrIg8zwDNIfKqtojzkbjsixTRptEVFvUk2EP9Smo
8Wu9ugO2KNLWIbL5POPrg8q/GBF68Iz0fyHtESEIu/cfOsd5kk7ifC5jd95ZpVvutRlahewARMEM
VDnMYHxJ2qufgYCFnt9NUYyHbhRyY0wG4gZIhbwmrZvd0ZP8/Ww8le9ne6SMbBBPUUnRvy1XjX9h
QuYXf+jarTEj97ZXPCqTIlihXiK+tBGPb10yvoirHiHBVZW0eD7xbT677qbzWx0kY1MC7l1gkwwB
nvUPDMeqg6Modf22mJP9aMAZ4TH4BJXeG2U3mb+0nXB2Oc4LZyK6kNwFH14Pv8LR5kZoEwUGkVa8
6fZa+hNMIMYODqX+Au6h/qJX0tjpTsdx0oUfnibGqY3aZexFRSvCzGEf06Ka9rRkTIB5yo+l24Fd
vWA/kJ89ADrTtu4skCiDvWVqzkOe42lhghGz8b0DzmLDfauaEd+wfaw74P1UQ5pAKEvgcBmsEur5
8PgGRhab+3UCZoeDb+Dt4ODhukduDiBFxjw0hAvKLZGkAX5NTQpu07BNvDgLAPNgzE0OCWqcUT6D
vNoa/ktPDjkPssLd105r/lVn5WX0ffkzL9lD1WvedzmKz0yAtEfW7l9sqMVXx0DBRNtbPr6NABmt
+dRsIi2LdoPfps8ecm3JKUqjGZVODaoyP7zOkf90Hb3OKc3/bV2dJIHTiOaMcBOgOucYdSENXFJI
tgetgeLXi3HR2lSFw6+zsCKSZ73/IkcyePwf5R4w7Fc7NtPe2yH7BvfBwDime40lNypZtKcuxU81
uVEtpKtGf85xn98Iz5A01WhdlxnZjeogzclO79VcPg7WxUAe5WZGFvlm0ozsU50NIgC8Wf0dj+tz
lieA8O/iLchMgVY1A0itl4Xxo/CBe8Tm6jPeeuVG0+zhCSF6uMZysDoPyaNltN7nrB79jVbk5b3F
agHY+Wk6trnX3Q0IrYVpm84fZST+cvDe+QWApCjuf9lt8Qs39e5jH/luaNZ5cccf8HXH4Wu0rXsd
iZibQprOp8aZvqmH9S9Q+KI6F1GCPOseZruzAFVsVxsXKN2Pc1/3u5T5xQV0QhHOH9ZbOzZL3U++
GF7tGP0IOxW8MYaLZJs5aedD3KE4GrST7hc+DDk4ItFLlYyDb/7LOrv2/l3v3ex/tEd6KIwFkFjv
1FuPecC8lH6OeiQgufLIeDtcZ2uFIFvX9sssDddZrZqA9ZR50SaZQaZ2hN++PlU1Mt3p9ovyYsA6
Z/jaI+y/J15zauDw/4AaYe28Up073ZWPmYYHsuJTd8zu6rbzeRmppO8COMbHJkGq0Js13DC2vNYQ
5VaraELqbr6h7Ry1jCb6Pv/QIcH8jbnEvdB2tKZ2eI8SfeQ6MZCzt4ClPxpIoQys0WA3/QvH9+zm
GcDXJ4Hn5P2xHuzvddqjyJ9kncD3D8H8KSziRsu2iSd/TcDNPo5tHWXbFxvunCZu8Lp+UV2XDhqq
QZ25PeIvys7UMOU4d8idzsFfd6bxOj1zB472CDjRxiytA02seqJtvFNjBSReVN9prJaot1onI+9k
/cBquEfa/t6Jq5AcMPhSJ0Fa8/E5GVx75/dpdeLMEzfEVtxNPo/tt1irQvLAFK2NFG93Hp5llgDg
CVz2lMuI8JjMUBn/OzeyEhyRQ1Y7yzSlNtIsaOSzC/U6Sn9cx3FinARCHMBgMz6LCvlD1ONW+dJL
VG+Qo/GZeuss2FeNz+/0VisiKU+gnPzpAuxzUxSmieO4hncveWcicugwHmubbtDMxaGzeHkQPEFh
LEfA1TVAEDy1gM+TBcqObDUkGSuZA9bBDySpUN22iPWqRgLoDM5Smhj+j7Hv6o4bV7r9RVyLASTI
185R3Qq2ZL1weXxmmMAI5l//bRQlsd3jc+59wUIloG1JbLBQtTdu5UvbkGeK8QTSmaGrfaxDUb0T
cbUOCVGbvaASoH/RHolErRNcLMoO/INRqTnrFh0IpzSutaOeGiHaONjwUmS4smg9w/hbeywUM/Ac
U/WCr4FLKA9ZBypWVQdSVO244JHD9ySO+BI+jS6e2YMq8AD8/a0VzQsoveXiQnXBVtq+4PvcOIIz
GNSPTY3fGSVSSTANmT7eqChIwsvQmX6cq4eVV1m3t6rf1+IyQd1TaBioYQJwdAUo3lEE5bVENock
HLgniSDN3ayaJFtBof/u+SWR7csTNz7uKjbz4EFWxVUfm+iF13Z1DH1gWHphOr4rfZ1H0YuXRd9D
NxTbHp0cD7kmP4ahwaU0srHAgu0CTV/MFsd2AMQI9rjlrJuDNRkB7dCO08lKBiBZeHijAr/qRsjE
W8zeeCZ87IfOy24zeL/tlCex3APS8DlF2dtDZhpyGfWxvZ7EugdztjKwqLN3fiB/3elJLPB9HCLv
dQrsoABCg9fvFNbpNWY1zvCRVi9IxPNsuNJMRBevBdIUaUIb6sHCr4MckBmaXQdN9Ds0ySE3qlxu
DDihBolYf/AIFrX4FisGrYkJC5m/h9zOvEOodCOxY9nQVS747m4YtL50YOZwgShqvNsm6itB23nk
ji2faKg9D2iFXYuewC+dxfLvrshyJM1x1f57EKlMw/oIkvg9OMrMQcnCKsdl9DIrUCWAHw7ql6cp
jzXgrKYZqgBnJdpYgVDsAW8Jp1MUTH8N2pg8miKTO3I2ePRhvBMNo9X2QeFtSE/h0253y82bR1Rh
TZ43n4M2wPXPo4e3wI0o7B69roHuumggt+2VZjnehiGZ+ZKDy+9QCAkeMiWahp08JeCw7PMM0MSl
rN4azWvORtxlL5Y92quBj7ehgw9gLwoFX9V4TRr5n5ahq2Dgsn1x+WCukl6kWxIbvUU9IJMDUtqw
WsDLfahD85EkGvTsp6/50TNKnGDHuRZAjZ+LZSX7WCyWQfvyp8UMB3WTvabh9W5EQQ56BFClgN8M
vQlRWVaqKmCSBcMNpu36xtZjJTLCXwaa5ZqnbYYSD/2b4BGdIXg6SqRLeOAdpxXJ3hgotul4nW58
XgVI8YDsaxgkCJ/sCFjdWpaiiM8FthgaQ4FB6OaYMjVlEXuKTJCUyA41OCgUhq5WkIn4omZH2y+B
fgEp6AyrPTg1Ggp5aJaLAp3yZ3IuwrSKtkw3kdKNg2Y9bTPtgFYVxQ7YsE3V59VhTBOzPVToDdg3
gb2f95r2xlEoXUeN4S/iDFj7RmVfzEK1wwPNqFkYnq64tMBcTwNZdGXm6X8aXHEfWxCYN6CaUxFq
ILdZRClHuAgqvOaCNBqO81INB811zvMDMCrSbdwV2oIFHLlGNcRBJ65+454K3bGBCvGp0oCftu3Q
+LogjznABw0r6t69w6zKk1bfxaELmpYwTW/W5W7wXsQiOvjCsVwAqQA2tzOHf0y1TZAqXTU0ISjm
3GzfZh1zFwJH3kMDOGFantajD+AGQbVwe9RTkkiGFNgCx8EdHsckwVKkc2uOPA7uqbfzAmkgtaMX
28e6dqLlOIh2S1e9RVfhSYtW5CkX5gPJ+AJA+CUeN3jcklWJ5EvXxehVmQImDxIHj00e5EZrzEt+
rWF3w0ti+vr3zkLutJUs/M7bBDBorNGvMuu1DdLdwSnPZHuI9Dbb2YBqfUDzU7bupMufcRePXIKu
sR+K/hjU6N17kib5wnFlvzGimF07dfUSFpG9NYIBl5p0H9PkuIK3s2ZdlaFVozukOHM+pKfJarjg
LqUV0CSM2xstR3ShgRzD8PHWZQ29tcHFq7zcDCZO80Mj/E3gjbi+Hfo3xy07UJKFLSqEkFrBZ2lO
JNKMdJXjnXM0zAF0LXBrlPfAb5qSY6+C2zwKd3qZPc1hNy6pLLpjjvoQiXtaJIpQX6ZLPb/qSQ0K
ioaHf+mV/RKjK/ylSbx0H1d1s2nrsv1hBCG48vJVWUbeY1uG2UvXhCfu4vKZoev/JUqZgxSYke/I
mA6AEB9qAB/FfQ4MiCEMr1aKBUlSAV/h5G/VIwDwy6TYhUi9IwmPItwy5kcXeA9PuCFwr3FsfTdH
I3kL69jYVk2srUmMTNTSJVmZPbRmD/TX1low5ZajiuNocWSt6bgOEBHAjJkhdrCA4nLizDm2eNJe
26psUfeUuOdAA7cE6XI0Jl/Rb4tMpETWn0QyDBqeTwAlf0+VR6+V4b4S8bumCj2pmDMoIlD/2VQ2
ao6Dc8Djv2JLqgQlr0B0YA7QkAvLxkIygKIglMxT0IBaEG89LUMrzg40o6GkRf+8SzZYyFsEwNk4
91TcpNn461ZDHPTRsfsSRcuBTm5mLR5NMMRaFB/LOC/zxeQdOZ/TBFnnbdUXr9yN3V0OAp1VopDg
zcBpwBeO7HmkRNzk/KxH2VyK3Ates++aI/PXoA2BgmbEf1OEFuj8ZoGs0JqVVAuQddD5tEDA6mrt
A7FzOSpclxhdR+5S602xHT3+CAzH8ijVQFYa7nRTBFnwC4TXjtlzUqq1KhR0z/ophCfsAMwEdxta
aDpaungY5gtv6MOjbSHrORa9sZ6UZY57M3TDteLD4TZimlPc5OH2AE3VQQawRV/s8UM3L07mW+20
Oio1wyOtMslcfZD508jaQk5C+dzEk5lkskyBpKRonzad/gmNo0tnmSIRFsbIfrYKKr8J9f7qDqYD
Orb+YaISJJ1vA8MWeMzHSScHwJ9EwJpf1SqMYv9bWJdJdiQP8u017iIP63AAsWEzGjxXc47oGHmY
VeSrdqVw4LzoR1A+T89EevRRCpqefDWAIC1dQye3eiTOejJSkppmZLALe9zYPAqnlPVsoNhZnGNj
NBciUZhsxywDYuTdHvPyCZ5ke5Q3oybq8yk+RdC+d2GJ07i4BUVycl5g/uB3OgYwvWPj7O4+nS8d
fJ45iraoeAl2A9wQTl8mftFvJMqpTrW6ghiDqL+4zm66X0C9EBB0PL9ZoQg4AQkoztxANrY6fJvv
vSaHle4sZheKK1isLW0Jklr68goBR7VIQQ+6JZEG+qbzwXKzSLwEKXn17Zdzmx/brOQLw+kujheM
QBFx0ss8uFqMEo1Q97ezjmaDI3sUjIHGdTZ0YIK/GGOcrfso8QG2AJGsZCgavOR5Dnhl7iIEqlZQ
Tp19u9OPOrNPYzas5jW0Dt/vaFh7ZGNQPNCyY3S0ik5cWFBU5477K+E3/gU8tP6FZn5TD2tcFGrL
Qe/GFCxl+jP+xeNh9itkOR6r0juF1isT9djzQymRBXTCGkSBPtD2z/NgNDagag2h4ZYep7MtWQCC
4+4CFEn4qf3hHOZ2gEtp8GhPwcDy/4ijCHdsfhUdeEUMA533IAS11kWIHjUAUBWnFo9xe8+cNj+R
7KS1tkT5orFEfW9+mg2NoSF4lsnsSbM+MEtfFsGI9jzURGUr2ynQyNp6yCH6csCtDoqxjs0I9J4d
TWnwIkvfxxLXgcqx1nw40nR2oRkKzD6XsNqk5MvZPruzToMlBgsZiq3Ynlwm75tw0o743gDEnfpE
FD55gW08OZJyGPXrEDr4piHHeQsN5aTejuTpXxXgSGOgXm6bchxUNL3s8PLaO86RBk2P3YMwX8mI
vukKrUD4owR4nHKRZvA5nWxC9/NNYJn/kNluhxEQ3spzdNm6y/ADsuKkPNlqUC8m09DgyOhGRXe4
05eoyb5xmwKUrkcZ7SJw3Ibebk53azquODeNn+xcnrKjBOwhGAAMvNuFIB89ghQNb9pBdyADDbMf
iSnq1UoUJCLuzsxEjmamoSqXZKD1pqXvHOdg8pnFCr/PAkkTIBj+9qluVqEIslNYioKB1WiIEwtQ
bN2KbniLTIANRFndH6ImGt7M8lVquXiNQe1w8kQl0AcBNdJTH14cf7anEVCwS+nivGxXMvwBvsYO
nClATvVTXj3zHHeySs8agLkC3hKsakpM0/xk82J4ToKufBBISi0CEDD9EIPIV0kCtj8eNvpbYk5q
wFBFh9b2+xV5AfirAkMVK5a935ZLw7PlaRi6b6OfobOmjWtAuGMgPQ0irG9F0uk+TuTqfXx2+6++
Ton+y6oGhZraigbagfb6k67N+njXjPHjf13y7iPlvW6skTRsF7NBZ3G2SgWOv+NzAWimA0AJ4iMN
VevjWdt08ZFmaC63dg64S8noN59uJDZ+Wecog4fyLox0fwqZ/WKNyY/gHshBO7uIpk3u1pvFeEBh
qwYiVr3WvUPbVd6BZoMSaVbhqQiOACVP0zs7xfDSu43WkUZaxEZpre4M5GxaOKmjc/1zQ/K5E6et
/rv7jZ33ANXV0Sa/Rn0/wJNwDbzIFc9tS30FYLLBmRnwOuWRtCEKBabZZP+jnKmV6tIC8A6FJ9TT
EBiKM5cCaD0PjGaHztkJjSODzdHR3EhAmDvSBj40uHGDc+12eFP7skyOZDFzD4ALJvCyKIZ0NIBV
GgaR+ckWEBjxIq6BkRjgW3WBzsvI3Rpavi/RenysvdZCMyvz/2XmpXiqQx91TMmA3sxKtptIvZrP
ZxpUE0TLARSR0zv7bMj0LliizVafDKKWKMuOmOvjSVtamzzIJZrawckAys83NHj7j8h3oV5FpPhC
LzVjSSIZOIpYgKTpuBs70bzJD98A7345VkdyI73sT35dRo8kxMnATmbpX/pKQ2fWmMXaVhQjqF3U
LuSi61a9Mn0vnpaN2iJHRfeQAWROv/hA0QWYF7oX8ENo113iuOtSEQQArAQwvZb3rOUaeybVl3+u
HGyp3fojiQ3AhQHccmqxL38e+dUDSeRvWvhhi27aIue9SVsMSQFEV+51l9geJDKtjY+OktpdsT6x
UGXVjcaRBiB+mkckYrtlraXOcjbcOMrKioMVmW60c5COvvCj1XroXooG0IFUBTifDDRdneuqtc4t
6LYWTHgFGoNswIt9GUjELa9z8otnEsh/9qKZH/bhBr8nIJSy/F9jNWobuj6cgVMmSJX5GpIQV7jf
HwpPY7v5FnLym+NyBfHAB75rzBoNCKWGOzoHxUcohumT9ngz7a2+XIWJpy1wPGuPejQI+0RRejH2
SyT+E2RcgemM45SCswMjp39EAgAMHzQ1witPQLRGRibA3bia/WiG3iUUWHzFIqCQ+G+rsyTdIMPa
59sSYFrnRC8e0qySwP1PAc+OnBL6M4d63VkWaMVMp95peXM7i+qomXTB1+zOb/g9tjMavFJk7c9y
1AESkVo+TuA6Mo9eA5Q3vfN+kytHJY5EhqI98o9aa4mOO0IjKThSrBVuEUnSyh63XHGYrieR28gO
jqDwAWIvqkaiANWeuWj2hFKSgWDo0DhBvZhASxQOCqiCQJCJtwVfkZZEGs6dtBx5dHozLUeYJ/nY
A6uQ43+nlLG2R1HRW4Wubg7i8NgDu0/lLVNR6utBYUrraiBDX+ob9K04QLy3P1Rf8eQw6+c1yFCP
OHl8wIp6fdke5nZakQUjcKHy9HvY2dWWml/vemNJJMMcRjoVNeiB3N7pb9pxyY9z/dyiyGpHi3i8
/G5WCr1HNfZOvjSdVzEDHI1S2SPpf9MwJ4SpanuCPbXA0XDTVEeye98tN3XOzTaaqYWyrAz2U0fd
5MNVf55Aq+lEzP2/m/D5v0C6XFM3QYMICDvdtD3zrgW/FKXRoUowfJqAjlAvOKwDz/inqHr2riZI
fbL32GL/IKNrvyR6P6wANZTt8e5gPYU9SwGPDT7EuqouQR/238faKTdaV23LsiiWMxPNhJeMC8EP
ZhonqpxVHQowyv2OwHzHWzP7+UBuXRt4ai9bj4NksfbcTVm72QMjTmOacga0JWa0HxaUTaAvT/lw
1XIeVYAYjViPCgOQjRIVaILH7Mnp7V+hoiSdqEfL18oDrBIJZop2DjMo+YFEdNA0G5TXiXVuANo3
b4EBJAyZXcuCy009oHcOlQHIXwQ6MCkKACuZJqtxXeZW5//9k3Pse3g1AHoDvMcDErDr4XLlDl6t
jHge45IbZHm56Z46DRczIEwuNim4xV6LVENTEBp5rESC0cg1AU+n5w5YkbiLcmDJnyawsgx4MEdU
sj41VKNgjoF7bG35GCZmcPVClJ7TzKxGdGRQKxXwMK+uGshgo+6JARfaa5GTXfgC+3S8ypZkdOoh
wf9EGb3aQDnBfZwSQdukHUqnefTVIryRSB0BS3aBQvX+CryQesvbVlu4NuB4F8Bf5pe43ZPRV1fq
gbod13MbCFmodN1NbhQmO/xAgBkBKs0wks6Fa1PYHGuqMDsr6x1vC6xe1bn3/wC18HTvXz8Wz2Gu
DvZzl3u2ff8H5SJ9pYFfPXjO6rjdReoNnzcVBslAHjlNlTxb7Fi95yX5noyznkTmAcVtMYeBahcy
WLYwTvPZNm2RG4A3iC0dBWpfm99Gkb+tPsKfV7FcT0QbcihQd76NtGr6F6Atge1d0IOno+lfJO4/
H5Oo/ZmIpPzRdF26NitUU5MY4ibZBytkZwXZQe80gGMpL+BkJuiADbVLUDExR8elCbAzFV1x1Or4
Hl7vcaNvLMYw8LZE1TYxutVBttcGF0drVYc9G8BdiUxhZpxmfW4xlIrXnlyRjgatGkEc0uCS3khR
AU66aR8Pxfmzn8BV/j4dcZCYSerImuly79qefpr1pdqnSIEmObPUtaZf0j7AucE+9Dl7XIcvBqDd
TfvU5TOwhsuHwEAmUuGr/IxM/qy6QF7cJJH7FLmKjW646buMf5G9ttGBZvjDY2Pj90qBzwRqkFVq
Lk1Xt7ekSwJTXJQHEe2SqlQe+JX98ND0AKRBdbPrx2RcJLYL/CcC7LSav7HFcJ3gOpGnOwfe8MAI
ANQVg7ZFPw/axRWOJ0FusjQAS1Cm5ZsJw1MBedaa+U88aNaBPEj/ueyksfD8j6P+YV4GdYQfS884
ofPS8zq/L016vJvHBoAi3agdUV1No8ZQ0gvqVnCz19G+jiLjNKkmc1Mz/UQDzonhqSv3JBQ2wF3w
LmiuuRuJU4fOqDACLQaO0gmuF5VKzeyv2Z3OR/rg6Engn3x6zQ6kY00LZnia0jBURX1IAdUIyClv
J8dOf68AYRL5Q/VeNO24xEWFdRVllO6kBqogF23ylwA0RCu0P4g33La8GEOBRtsMCH4gzBXbDo0Q
QF3QnW+jzJ0NepX0deqG/Nugmc0GrXP+ZJU26I1qbSg2mg9nXPTZ66pg+oZifQ3X9oPd9SsbaDOm
CNKzVZjiXMeMoQdVTUk51sxdSrw8rqywTCcdWcsqgSP5NK6/Bed0ctDVMvNa00yFdbyod1ZqP89G
Wq4eO+tjEZTig2ywWja/BiChrmskRy56LH1QN2fGaz5mGq5pW+tCQzKYzQUX6ZMD+TYoiN+PnP20
pOk5C3IbBRNroMVkqxtl3eBKVAtlsiMfrO6dhYWmiSR1V3kW9AfBs+yb1WoH6oZJh8BdoXSzBxCO
nn1LkUax8Ep3RPtSvvKkHFeDlXrHPPSdq0QpyUJ2ffRX0I9v+ligBqDR9T2a7uLN2Dbpu9ei+l45
UOSIf/UUqQ34zkIdaYTa2/4NeI3uFBnifXATmXg+qEhyoMiiiZsNA6uLK1GkvEilhoajotg3Qxpe
abAKVCFz0BxUUshsbaGVA4xH4LqcXWiGdxOVYDQe8GDFSlKG2XYAXDhAhkfQMU0+uf5XNQpz3yp6
BFKJUnTH2vHPpJo+hYhtewn0EI6CzE8/P+AJjg2sCsydk4MUqRodTVs6tasfK0MYYK1AGmoBygd0
YxVKQVqyO0W8Tsyu2c+qyftenqJJS0uITDw1iuyOVCMAwteoZcEBiQMpxFJD6RTucgD59nLWoeRd
Hmn4k05XsCIooTlWAfe36Bsaimk9ipgXHTlSqLPuf69H1tmZ9r0Tk3h8S/CtdCqKGE+/0REGIIpc
/YSTbHxIU29NEumtbtAnI+l05UazxoiTAyC41r7dL6Jw4wpQwRZ4lzn2SRJOM9I5ykAz0/OjfHFn
/lPInY6joy5fFLZbLqPBMJZkphVprZHrMd76gdCNS876SIOnYMPBAGaoJnwoSSaY8FmcvZFfT1AA
Eycr8kPnmHUocIh+x9vPLysMu2dp+fhLQLsoKPDK9A1Y5qjAZEhpeQzQ3UKgKC0anCcHZeDbeEwE
oLR968pcFG7Hedf+6rWrYTTOf8i1RrHAjSvnBZtcExHeu5oJEIBiQDqnpiUWyA1EeKobITBKUIJE
swJclWutz7XlnQG4pWzvlPyFfMGVk4J2QcWa3itanP3zpBqi7gHwpuOhB2HazQ7kOu+QNrhVm3U0
ox3E4L3M+vlzYRcTpEJnsnFbZKB7+P3fkMowWPoZ8LQ3ZQEiXwBKnVW/7YHAjQgZaVDwSDTzBZ+M
s2p2AwfGZCTXWU++vy9LxkIAFoVmX8YJe2kO/VpyVs2hKmoc/ODQ6qigxT1iesKXHjr1NZTc5Ion
rGP8gt625EXyqERXG9ASSA9co0vR1/0Zd3TeEtWF5TGIVYEHTe9lItypPEUDRCaSXZ/rawaSKTQi
flIFzcw8pJsofFynSfbMjtdB0pr6N4qr0FW/APVtHO2ZFf6F6pY+iZZ1hOwEHWd6FKKdAkNbClRP
H6bzDx2FZiuXkd4sXM+bfKYjlPw6HdEKiVtrW6st3AVrQ7np48J6zQAxAMDbqDxHo2m9jki94vr7
NXIlfhYoW1yQlxsVwfZPQWTFFcyfgnwVZKqdRoZze+N2HUqzPwkcJSorD46fr3uioiWDbyg+R7LY
aLyJVSYhAbBnsOXI+AMGCrx/0sFBK4qbA81okImGP8NZplmsHCtWwxLE4zb3Yr6luEl3MyX3uyVT
s68P9+tO8jROq8yhUrqmADL3Hz4JLZ2ELvL8Yeat0kT6D5VlXrXCBFWR9G1rQTowFKEFp7DSyYV0
kwFAFcc+7w+zqpcHLQWxLeoLan85crM95oXpI2cLlDt0g8eA3Q2C7liSkuy9chKFL/0lmYwws1fm
ELYPVtptszAPg4VpFHjJ0ny0jhXjEn8pgHpj6CI3fZNHqI6/umGOFm0bTOyJBVTgInD8vR/56WG0
7dvhTzqJVlx0YhgffiTOYWS403k4/aAGAymiOwOF3e0xu0x75ObJ12xtA17C6hCbcXWwkIIExYmS
p6kMeXnIcYAQC3KYXUmcdVyrE31JZj3U44/ptAh53S9y42W23rbLNRu1Cjy4Arcx3yNPFiwaOjsp
HRkSK8Y3QQnShYrOdsrgagX6lCNj4dCZrVaG1LKBtFYDuo0WQDM6MjXdOB6CEGDDgdBQsYFr5Qvy
Vhe82Rs/7MocUBCopY913bfbKhX9QR8ScQY66bg2gKz3EnMHz44ss3+BUBRfamjoY3r3bLbBPxLF
uzu05KGctOG4gUIT1K9RtPF+EskCfO2fcTaUt7oY7FmVnfX72OtGXFypfgbPla9ulTP0lGE9UkV4
s7vUQn4b7Ur7iCed1zbPMhrSA/nSAJJnCYJv67FKeT3p8zI7/O88HDP/BeCL7Jthcttj4Dz3HFP/
HcU0dtLOBgdj9cRbpiqNtOShxyn4QXINXLNAulq1SrT7ojZXdpmJDe8DjgoWNgIcWZnIXtpxsdNa
4y9agZV5Y6681GCH0UE9FxqH9GntLmO4H089YDSsu87+m6n+Zd1kVy6r8GAqSYsShqwoZnWe9lvh
DiXK6vzAWpCFfArTuZpI5B0mA+n8tu63zoi/35w3qA39WrrJv6OB14vTs1GNq84xkh+DVzjrvKrG
QwWIj8c8AWTBqFvBryCKDzyKTHTBpsBpZr6xR5Vr+RQEPJ888iG44tmSf68cKwO2gYjxMmbWuC5k
+4HjfZFwWuaB8Fy0IhnOmhmhkrd3jmQkPZDpAJ8Icsr27K0Zq4BOSHryaGMPF3Z844yaPBuR1Xsr
5HqBRDnIZoN7J+D45AUepzz2tG3rBUA2V8r5sUkzL3qXrXDOJFRfDrRSlo7N5s6/HMFnQqtNW5LZ
0X/Mi4AJ9ptu+C9uWbAHwX3rgYeXsuvds6M0sxrgxShSzIH9cqNT/uQ3yCmIVqAB7RzsYQAS4ypW
QaRjVvJWD5nYk5FUCAQBi3smoQhq95BE+ZEk2jGogFhD7o3la+aCLJV1vxt9JtoN1wYfu5ErGT4/
Yhj6Hdqp0iRBSU+AHOgXrVqSuX+lTZvjAA7UOC9oisfUmATSAI0LcCI9MLhIpKGo0dRsGCMyNf9l
nQjdEZcqwku4gl7gqKiORPtgG07zgMxK+1BWer03a/7cgKTFWJCVBqMqsnXCUEZPfvgC/jQbuofn
XWiH23mtsJbIULquWINryD0mUztk7cXVygiAAkeoVhOgFXVPkmwUaAWXtgDmnILOmkCucgV9NU1J
S4MjslvPm4UMvQWYBpPb2Zk2oLXbBi0EqOASQMKz3ukUh1cqIOFUU9aLNHdHQToUkq7C8/rLldTz
iTAHMHK+Sr2FJf4Ox9jAgbPPa/3EBWBiRPFRo0DVCuAjtE/oFAGuoNnbC6+omo1rpQm6NWAAssG6
LQuAyA2yRKfpqB+poLPUs+yQO/yNpKnw0/LMHznqo/AawsoKbZ6oIXwRS5qbShHl4ashBvdsOH73
4ksgOtlSDLusTHYF3jgvrESNpB6nVxOoiMCOAZkuiKITtrHTzniSsWs84W7CAtfQI2kGEBxsAQky
LkkslYNgxg+zFdGJVKaRyZOZhq88HC3wnrCGLVtzbLZkRfOBsbZG0PmkrhZuLcD+TOWUniqLnGsj
p0LLWsejU8vs3X3pJBVMzivMcWSgYVqB6eLRiAJ7l3nRT8vF/W8C5M0n3qXDyigAF0hipHSVPSy7
NCmufdoPT00L2i9gkFgLMpIuLcGZXsd5vwfylQYkgj5ciEaAsEANXdR8zGzZ5wIvy5/y7BN/ec8h
jQGKqWmdO/PsM6/g2m5xGPvYXA8cMP1u7qNGftDrZYD8c7gMS/TG3ciykum2EV2NDmpln+W8G6pH
pkh45jUAiVA9SqtMNjqKmdeaAKJ744zfgCSKZEHrjkClYtl7NKZP4Autn1NhVCeWKoAopcfH+kcD
x/1jkHnxQ+WhzYb0tYOcp0Da6AIUdO3CywYFiOiafB/wc0D5vteddeGA/8oMfrKwy07/+wxiIPF/
d+1k4sIJZAqeC6Zei7N7KHXDUU3Pjmie+koin8u5dijU0JvMBykLyQ16dlC1u0m9QTuQiqFnL1vc
y1PMZJvmg50AYfYrjGaidRE72WmrxmD9vP5dyLQabUrR9zJZKObfu9PqXQluHaevNxrA0TeBXwUL
zW0MQEsCjPBjmmZFcCYtDY2XaxuPse9RZSKVyAAndTQAORecaVo7OSLDNPa2Yxo/UIgomqB6nKIL
3IcMTruZKgHacu+mVn+s0xTXqp8SFQ7gTf7dbqL00vLUWKOLNt9ZQTW89U11KKpcfwa+S35pQ/wR
kJ7cqi+3QZMHE4XVzzgO3bpZZrIENRFyFPQUTRgKp72yODH1sI1VVVioBq0DcrLSa6UhdyZKM9Fh
jd/8PAnTgwU21kVNd7skA+w2WEx/KLNM7vSXYYBRbIohkQykw91/sKC/pXltWotEMpQpaMiH7m/T
HFowhorwOaqa/BHsZIvWctAsH3a1vrIBnbUhfuZEWY20Q21QBGusrBQbcKR9kxIEgmYZPFtWEu2G
vu7AlwDRN80A12TymNcOvtSVqh/CZsc7s1iSkXS8jR5S29LOpEIxtr3Dtxfg9GnJji17FEsbqZEt
C571r6gJMNdBg46uoDD6Vy5a5NBE3DwwR1ZP+OVZ52Owt3AB/oZOHLEx4z47eFVUPQLzaMRPFb8S
/38eInDC3SA1/ZTh9i8BPedbDNCwtVm0qMWPXXlChX+1Rl9c+xrl+iNTqJ+uyCfXyJDhOuvFrSue
2ZNroVA/lWsDtMvBal5RiGdsHKfqwmWUDQy8T7/LYZ+jZy0sDhoOZ0vA65qP5hA428DkIzqq3QT9
k2m6AqZz8gMZsnPhcPZ3C4zL0mzKd3NgbFnYeXSNNcvbNdJudkakAGYCt11KdKf+FK67qao63Tko
ml4FFYqRQ9MOQaOQGcXeEemOdLYq+qeZpWYk6tQiQEoanDb4ywKm9YZcSAUSScDK2ICIBLczOgIA
FLUngjUCUuh9/VNHv/6zTGZyJB2A5JJ9HbjuOeIN3nrXra0Dpanz1a9ALS5uUlrPwFfem+pvOoh5
ucu1YsSdmde/4XYL5ehddOPGlJsPvqobN0Cuo05miNYBvjh3gw4UhMji/Btnub1zTLybj3rufouA
LYn/kr5focXc/VZrwtjibOivysFwv+k16BeaIpdritWTRN/YsnXWFJsFFeqBwYCxIWua4xgiyxQM
3CrWdnC09VAxtiUrWkmc1dABtpPECqRxK0dHYYTw2mJtFWBurOMa+X8Wqds0dRVgGvrntAB9E7rN
1I1ArhkrKXxtR+7kOMXch5McqxaPGOXdyMEDPpiYcgXx2qohsqxsg8RfOBHcksGSqG6/kUmJAnG5
IDYWwuSwsm7TmrZxIQn04s22BJb6Mul74KEpa/1l7ZXVAO/7DYdLHrWbsgfZyBxvKQ8kRPBc+lpd
WG7wLJPuNv73/YkRJmKRvSnQxOLm+hYFNM1r2Ga4TUbjO5LoY/1airMd+PJ7Wo7DJe21n6StGTAn
zNhhKxLRRhYDUSh29lNMND71beNfx0w6LwzwqLRy4vFlWAcyT/YpaI5KRTGRFdXHkMsY6WAOEpHZ
gPdAEFKQrLU1UGjIvTfzD8+Uh8lpdieRXGZdUNrg6BE4Eg0V+0GtCqkJEO049bMtia7bPOWNQuey
O/uqvKjtwQM45v9RdmVLkuLK8oswA8T6Su5b7V3bC9Zd1QMIgdgXff11gp7KnJyePnZfMCkUEllZ
JKAID/cLr9ipZ68x9uw76DfMa5GXxxEYSHx/fP3y+lprmEoo6IzkRd1/e9Hk3Itvh7HfOBOu9Hyh
kZ7y72xdBlgYq1JIjHxdlXSRztcrGWu6dM/jnu+2y7DFs4WWnT0TwQTAt6kT9EDKPgLK+ACAJTvJ
WFePKGPF9i/OnCUNNsq177pcLeMWRVkoYGp1kBjiOUyjfQzICbZb0aKPp6wkS0uAGwTU56elbHAf
LxVArRtyLlPbPmZO/zYvNZ22LlLrZDv5f592Hpw8WkQTL07t5h5Eo0ZNm/8IOsN0+k6C69gu0nZP
U3/3GbpCvZG/O6379ed7fZHcyMjctRNQeKjd9kCteur+2dbHqLTHCybq7KZp/6+5vztHUeN3UKRZ
vro6uUN4ZppSegMQQFqDQimX47XJbZI7xMniBwQBHjPLc16VnuuIF6tiM0gPvBFlnmJr6zNoZuMW
qmNz+kAHAOPShWklfNskHFnKuoz3DAzUp8JS8UMVQyXL0pJ1NfXIhCgQ9oRpaIEIF4uIpNNQd1Ik
Sz/a5twBjZzdlRtoO7ofRdf8lLHTvI5ZLRG39cZHzcfnyEVe3rLGhgYw0N+H3kC90aAAdW6QwL3x
HDw4WtFkD7WNPXObVe4zH3TQxhsR/6EG/1iB7D0K/tf5ZCjVY5Il6apJSqj52i0oQqd8WFgr3Pao
CUr3DxDFibXvuMWBDmSnFsvjv/3Ow9Ryv7zntWqWDKsCxfEmJDsXhozFnWPG9hbS2sYWoJPirs2Z
uWhLWb9DgmyHp53/U5bqWFbW8AYtPW0RQ8L7Fn9hutNVD3FfPY42VZ+vkVHyb+lgTKjmztbMFSQS
Xbw3/WNApck7GKpcaMD/ba/6MDz+c41wCkLGflMs+zweTgKlrKdxankCqkZFa30ihWP1S7KRS+wb
aqML91P0IYcG0Ne0GvLge7ueEMGYOnnQWNuVcDuv7gPsQwvTuc72ZBhR8XVeffok5JK7BnDwX5+H
ZuR07vMKX9PSsAKxC7a9I0B2ONH0MfyxL+z91wLzeqnu5YsKrxSLyIOUjO5YL0UDhjud2+Gd2/XF
bQTgLvXIjqs2vDPtfu0bUKcAIZGrBdixJACbmOaO/Ojg4L62YDq4+ps6hw+kPcs1Ngzu4uyT9KPa
DUrjIHbB2WjAHFDX4Yf+eu7R+qabBwYfmls6OX2MUsQvNlfRYXbz6nFr6VAySHvoXgWdG4qb3How
UJuDayS6PGhDvms9iFJe2b0UNREFZ3i/mibkdqujhNeFrKXsfBSsf61CiwJu4KyrKHGC8wCYpPpN
k4XWSRmA76nc4jdCt/pTLFNtwZuU/dCtT9+qwvfKMeTKrcLsgIp2885LuRmMvWH+AJbsyOvOfhYD
yzYhyHu2rczlk866t3haQWoVqEUHgW3VwPsdij/B4Nx04hUUzptiLP/CpuSBgcLjLilRJ8A7iM2r
2lTraOqSbRiMcSMUAiHdYFt35KwZZXcqebqhHrOBKDN6Bl5E0YV7YPN/HUaf2fmE8A/3NGJ9DVPX
rMZok4zW3dU0INH+YxWVoPQTJTM4y0VzXizXLTCh/nMqjQw0iZrZEN1z4LvW5Kcz+dNTYlhF4djt
gZ/v9u50gBQbtgbUBM87mjTOqUle1Kdxap2nzz7n4bP3xci85sWZzmemmdcnOi9HLYepnxBodEKQ
QyaWszpXp80FbX0jrMCW5jiP5FOp20VVW2r50ensM5e6kTE2ChS3/ff4+UTUojXY13nOo4YCnaAF
pu9F2QANXIy4+kyrindCGnzDuJ49Q4ATTEY8+/ijx6gpMXuMRfXNwiNoW6Y+qlrHuns3XP/B9Lru
kUdNePBB1LpEzrJ7Z6p+ri3de4hKbLVdu7IXZC9S8T7WvHyAnJl3rB1tWNA6yqk/pe2y+zQEJ3MO
VcrZbkgblK5ZLu5HQ70Be58FoJqr9nRwv1q/s7m51eL6mXzStPj4H5FAw/lXINByPNNC7RhoSvHJ
ruREOWDxfji2/j3eBpojtNX5CWIY/EQtMKz8amUALwlIJ27J/p9upvwQYwW+pWkJobMaWuOZyUFc
ioWkqOp9UyLfMPXO9qvVDFQBbmRt/DW7QTWuD8jlPM1wuL7McxDDXQ2cu9Qypqs3i5W+uvgsUF/J
F0BrFEtvMIsNQ+3ncubClpG94sP0QDeb4UFAYK407AMdjEjrd5lWrAzIEMwmYVc5yp0nlzSzM1TK
fw3JJGoOibFkkJpHZLeIxoNo8h5XytSkQyzbeJMb2pPqil8mspehtYltI9lXeC8BQwWzy1OjQU/c
AhqOenQYNJQLLAu81aFYrfqJp3y7ERCEOtFo3epgTKM+gxIG1D6hdDMvOMi02nCOCvFwLD7GJitu
O5HJly1zo+IlxePulofmR98r+WI1ebSDNvgIVRYMlsxENVMHEXnqVuzxzxej5f7rWnR1BKMdy3Yd
VEToV8VFsnRUNAI+e+9xV6jnrvG0vWOiEIdUICsNrxXYhsnN2RZlPrQnIB75a2SWi1QQo0xbzzzV
0jQQWAdvNIKdfWBbobod9Ezc/m4AgvTVlldVgU0TIr+Rj2gxHajbU/TXnkauhs0IO3gw572e7dB+
i1ATV8S7Hlmcm3Y6FEiloIRg0DfUBR9ztf7z92dfF2eZusts00DFqutbtu5f/ZbtoneS3lLWvRP5
9ymuiVMFss2DU7VIck2VymK6XdOhNfC9gYFELKqUJSuIrRrPvdtC7CHSfoZ4G/GMyIJqNHipYquI
H7U69NZmpzv7zk6Gk5uBecuzUPd5gWOb8WcERbMYSPoCwqed4WoEZnPduNkmOdte+ynLjICvZvYi
ZnIAfA0YgDDi+cGLC9w7Cg1awKbgz3mb/EwaK/ypFd9ibtWfDUjbQaqXjpBLKdTa49hc/PmLxYbg
+so0mGv406XpQwjTc66Kp0Sc5EMFEMy9Uz53nKc3eD0o90kMtv6kQMg3rcYwcKvC+4EKexBh40sU
Ufhcl0X74g2I+bl6CsQyUAdBOoTe0Up0xLnDHHTzqS3eyUaHC5+5Wepvra0eQxReIL8GbXDUGGM7
oRnPKNOIt9Jx6g0SSd5L22WAhk/y4KioXuC1JDzmIGu+9SBfEuQZ+wtCQXKTpqM0F9x2x70XqXHP
ZDni7acwu60z9clIB2xcPSjoNshSsPzXFFDElRnQfHBss7DC3XJayK1RC7/w+0iscPmxwGvb+pBX
zU3JHO3WQB0i4N8NS7B/yLsVELZhtqoyAymy0Dm5iMOCaUsApeT3cgtQZB3MLv1YQiwxQiEJrUM+
Rhlu80ZTOH3DwE2B+tWTHnbdquBjsjA8ZpzoQAOzjwRdXmCVYb0+D599qFWVET65Jw9Xdur6Q5Pt
q97Z0ZpkooOoYiAbdSfSV0U5aCiaw8mvfMiGlxoVoPQGFNSTS9X1xq7p00/P1S0o3zQ2iiWq6MAU
ZNuRxJdPcRTKgA+8/QlSGDfJ2k+QxbLA1uLqIMHQr4mF0gFfRDpRHwLQQ6JmW/YelN9D1kGbCNiV
sCya00S+uELtr1z4hWpOUcr0bOPjm9iCnfNb2DeNudfGjh1jYz/3VCo/kyR+K/0kRSWP2SPtycfb
ugC1adgNyX2iQw3MZ5qOUs46RRzLLp6gs9gtBJRlni2nhWBY5auTZnfOetTCZtPmJjtWzBi3A9K6
B4gAOzvLHfxdIWR24A6fNhniZ2R2bQCBF7k/H5DfB7t0nA06sBt/j+Dy53J77lMLBSxIwFOTJl0N
n20WKMLxMjWtllshF8F56HqhC9eL5sWsuXk97bzgxSefm+ehi897/qgXZ7locvp7aerFCS8cLpq0
1vksaaWSX1/V2Xhx6ouZF3/Wbz/QeWWQ3Xq7P99eDfe6NtVENsDEI9/AAffXa0gcHopZmwCZfC9A
FR20dds4gLrmfG/r1rci5frtbMOtOd4MpQQLZQJq+VUTp/rS5Y6xzI2k33kpirNR5mKJcWGDCPoO
8r/ObYItVx4a+L10+JFo2gDIxzRIB6mx5I6FPZhEOxAKfNlZiDuN4NhxkE3FSYk6Jx1BwGxMyu3Z
sSoydgwZ24TZdA4HJb6BTE1Q2CCEh0s1f46iBC3pyWeQsvNFBgbz5zj2AYdxh/oZEZdPn1VLIvie
M1FdVixt3PcAh/GrexoYJhtkIrWVRqgFgIGKpWVWUJWibFVfxb/mkDuRgZ9tV+ugmFJbkR9+gvai
c7Jy5eTZcCol0OmtG5ZLgL3608VB9sPcJRck5cqlNc0gF5qrekD6gqYxfq3gu6nTX6xDE/tp7YuJ
nY6wVDUtHtZatNB8I6uTTYngIghNwEyC7E4Y9EyCIw0Y4FsNMUIcBn9rAQlEdjqQPS4k3rIrfSdM
zbMCL8yTo2H4P2PDQsGTVvCtlZo66DYr/UYiGn7jyYQdQq7WV3bqhhb+RBDJd0uaQIdmmkqtyDTw
eqeHB71HcSnkexKU3MYhCJDjUYMWqcSTE2DeIHdzdKdDBuktNWl8aKfZSs2LIWTxIK6dAHxIxp6b
YyB7lHBqwNg/1CWEWcDwOOyBpTYeOq8DCnQELXCdqmxRNdBWqH0wNcx9R5SLxoq6O5rbD0galtBa
CMoyBThJmNX/wLS6/9pEmiYIgnWGNyTPMT376sUTeQAQzOSZfWeP4wAC5w5qTUeSovXDpl6agIIj
Uw46FlmZNlSAc44wEqhYyNZZ0ToH/hmlKGzEZD50OwOwlB1pmZKmasMYA0fh8EGap2SnFir1wW6p
hzHkC5XDkAmEig3o1sH7Y4BMdF3y/geA/X9T+cwMP8QN5E0sCdSiw8z6c+6ffXLEvMFgjLeHRON3
apIpTDTtxkzK9M6YehF6NGbaDfumOfGtmeh8Hpt6tWXZG8/laqGljo97lNZDU70CJDOr+KpyrOEp
z10zwB2w+S7t8qhaZEpBjA3dqKT7CwQrLyyHIk+oA7OEEEj7oBlhulZDoR2NpOLbP9+MreuCdNM0
Hc9zHH/agemue/W/BMEOChKbsLvPnRYwjiAeQtSudMYq9HgLDRDh7rLIr6Bpmle3omBqadiZePZt
TQS+XxefhtcuOsgJRQEDm7MckvF7LKUTmNXgPEYG8szGqP9wXchj6R5HPYjvMzDZ8ha3nbF3jvj5
1OUyzWNcFZHcW44s8NbsZs5xdoLGQwf+UOQdtd7/LhNrJVIh36KWYZvPm3Dvm1p9BwwV3kU05MaL
dOiWcxFINdFJIP8yHMt4fVEXwtznP3+LzPz3I81yLYbtLPghdRRyXu1l/WiIVFVZyX3NQZ1Wl2Ac
bt3hIZQZKgLsqLn1+3Y41EJ9jE7zYTsW+wuU4xK8GRn/aLyIvxQhQu6hVae3fan7WyfTw+3g1fxW
94ph6UCq+KXHVHzdfuA6JduGuveh2Wb7ZsQ+uDKa2N+VlWu+dv66dWT7JnoZ7/yubFfklYrhW9Ob
AoEOE+rAJjbI2eAMN5EVI4cvdYWCnKRY5n6RP2XQlr0piva+7v3sifEheyo9fdUMWnRPPUfoAgle
1u7aycPHLXnjIqOzpAmaklAgkvU9LUYTXHuqDQB5GIR9cN+eMMq6LaubDFV9oJVgM4aYMMVGXOTL
Xnr6jE8mXxrQQKE2TfCSzTjidufYdnqPN4P0PhX6csDTH0J/3hAtyjS94wLlCzQo2ja9zyIIs+gm
cjMIz8JF83kYmKjm3PBpmHwct0Ota+ina1arMUKWQgFMEXqTcAZ86HSmB6Ykz2ftYl7HQ6xlG8YS
hHGTD51w1KtwDwKe1/nTxKopTnVWoQq2He5+semnqbe1ihIwh0riTaQ1QXRv2OFNMfXIdD78zjbP
/ZqGOsXw4HgiPLBE19fS0dyAC9P/lshuYRUFaAQHj+10EIAtm9EdXpMRYF4JGocTuRUxqKome5zp
bAcNFVwS2bA/Q38JGDxjfC0XG0tT67/TKPidG2fthkkK6oXiRSbmJ6I97D5vM5QDWLJdUDn0ZGdA
3v/OnjXRb+2hC1kRo6ugmpL9TfqrswQCLlF6OxP8ggYMxZddMZXl4I0sGNPK36rYkyjLmfrE56tl
wNhakOaabW4cS6TLq2SJuutPqKJpr3nPjhD8lD81Td2Aebx/zbgAf7TdAARfezGCe3azzpNSf4oG
Mw3AqY1AsWm+t0nvfvNFK4Mq7PyP3kuWQx1PEld1DNG6xP8e+djLqWxMnwSSkKsqlOap0WuwAHfh
sPV9L7nlKEJZeog47TK3es1yFDBAGd458Ilak1pk8yKJivJeZ9gs/j3gZGaBTNQ0ZW6SJ/Uv1hlL
KECNToG77JdjVaIQAxjWBadgZjzFNas6RIiTmnRocihTptJBGbRe5fGy1q0XEBg360Qpez+0nr1P
SuHsqZtKKAciPvp3n2sG+t3kNHt+zYlphIznYeo2doP0W/1WG7m/NaYgZKjsj7TK8luKQX4mIsxe
EqTKbn0f7DWTh9mzGDpY9bCkICZLvXGJ/bM2Rzg9zAdFVfZr/uhYOZJ5Q3EbyhS58ZPlQOyrQ9gx
gVxPBNIFOli6bWCzWEa/+ulUvpcXEkYaL648zzOvhs8DtAR1z8sqGY6LPz+JEPi7jl0xDyji6e0M
vD26eR0V9MFiD9Qb7+7jJCoR6SgdUB4JUf4A+86ynBSNBpY/NZnrv6gyHZdc2RoUO80NHmAROCRw
sLzyXYJ8a+cK85eJ7HaNEr/a7PPl1YBoi2iPZNHDld2DGtQt9L6Wgw/tFlqjSfQVi80tgK/Y5kkU
roVgGXqFMH277oF93lA3dYcX36j9O4vx9iF39ZvYr8rXLgZaUIlMrahbxlUTeNj13pht1H3DrXNB
9hqSV/uxTUHbOdrlazmAICItCudAozZfFHi1fWnauAW/cbzpOC7gfJl4wz1PON8M5gjVIHBr6Aee
dTcclJB3mc9/HVoo7QWO0fbb0pHCDzKj93fgdf5BLrMtdq13ryoSMBlNLim0U7eorGsCMa11XlDY
7cktZbo1PP0p6RzAs2PtIXGs6tSkhQDqVbhvWoKMbeGCbAU57vE+5fZ3ZsbeW4QqwqWL0sV9r3A7
8kCxUyrlvoHNzV57YbMG7LRfnIPnTQS2K4qYRwJhPcdQ3Ya65wFyptEOCJANDVwtgNBoFmQ8QfoZ
QeRdYqqbZioLxndsHNuJT4W6c6srHFSl6XJ1ttFAPflRiw6DGIatCSmhepWC9fqh56p8wNue3IVT
vN9rR7DeDm3fLSo9Mzdz3866hZdDnpG8UezSbWV2B2pKiO2hHgec0C4DlrSJ84MRVfZ27naNJY8V
IgcgmJ6cqE8tPxQIaHol5OHccuKfnoZnz9ho1bYsYhX4zNBWYSz618F2NwTsTZVhYiPYxfdlybu9
4noVdD7YevBygf8g19wbaDEYyNQgTACtpuSHN4hNLFACB7xTtakBot36Qy6eZaWO5KC6KAMLAoSL
zzMTPeKPKLbE/jPCJqhj8V9GXb/mnQhfQ9FVIP202UPlghcTYMXuxBqv2uleJHbIJ1onK1Ns1YAc
5rFzQalp92X5liAeUXbYdDD/qVfmuJEx93YoTljarcpfqwhAV1VU4wZlvPVrCsiS7ent9w4xzKUu
jeygx5UB+DPyrFXWfh+kYoGOQhHEPKJugecv3tMmtHbDi9hcetbAb/wKPNCoo9onnfDzA+LpTYVw
AI0ldRmZy8Ya7lwPJUx2DA4UaOlpPtALSQb8inaroPj9vYMy5qJnZntTm2D/rzNU2SDybX53tfEu
D03tSaByedcpma9tzdffXX7U7Nr8zj1AP8NmkaM8APRY+F3NehJux6NVZYo6iMFR097RiOigfv3u
hBU/pHEN/y7PnS1TBmLPePwueuw8eijRbbB3VVPC1q33Y5No9aceg9JVA03yojXSBrQwrXAeaRwb
Mbi2TnZXqywKMiCinCEBYIzb9pOeq89CeALSdsJ5AuB/WBSRl+7mQSC8VkCX+iuoHTlPBvOyXV5X
/cKfnO1Ekyc1GHjSoedaVfrggOeCZpIJuNA/n8nzcbentfT/OhOtloBy97/ONDsIQIW//iYojn3a
qEcVzNHXZgERXWs6aChRmFsheGHB4Tv16TD3z04KNboX7nJctGOdXFho1oUX2GsXM5Udr+wnB7UU
KznpTGNrg+rCNHpuSjfa/9MuEqZ9G/DG9jt7DVLcPSvifGVU0QcuUS2InRKSKF6IVUPtVTbY5/l1
Mhz5ZAdlKaSw6+QNJGHj7+zx2A0PNZDes3+L7YsBsBRg9XpsRYsM7+RBoqOwpIUaMlinzEisDctA
PIj6Rt+2x7bP8XCjZkQSPM0gUNQtizXZWJ6KX8NCOVjErhJQpSeX8+YBcqdDxcJqVUJlC/QGEPUh
2+xDGj3zGTMVf4eUfLqZPwt5VojB4mSoEt3kdfgwQ4TxZKoj1BtXBCgmGx3EBD8+dy9sItlEvVbv
MqgCgYT0vZa8wl7Nr1896HQpbBJRDltaN7jzyYDsVpOxlWeWfJvpVfPqVy521IiWNU3d3QGB9x2Z
8uZVmsBbhoYVrmlS2alXMYwOxJnN4sEYnduirRPU/TX5WnKhDnTweD9ue/wkqBeXgHClbYaqrQGq
4CgnKmAgKyi30Pd69msiGfPSBxFap6XLeRIZPVZDcIHWw1O82NhIhI19kHvi3VBGcWvXvYG0IUS7
wFnBolUH+uOF0PMMSqYYPh+whfOxV6sL6DzVVrSKZGcseVN04Pao7WjVI0G5kCAqXoYTHilF9cam
9PKjB3yqtfIhPrxnkASyVjSMInSUNWvX1k4U0RM50ARvcBHuyVSzChvf3uhu3d3rrvUXZCqGdyGi
aqGPWnMi8pM2r+SyByJ26cRedTsO7ntpt9ozkPvJ3quh5ULdBrQQK8AMUQMJBc/nloHPIpQWKCYm
Z1uJ287Ps/tRJf43aDPbkxMtmEf2O/VoQVvPnQV1TeD65gWpqxVgFYRoekCLkmlaVKJS9n4YOv9b
bt3Qmf/5KXsfb2206NWnpC50cfnFp9QZCkhR7jAvaCEDWhbRyz8/ZRKrcJEmWQf5LmzPed589KlQ
a9qx0x6f7NT6H7ahvJ56no97LgScbBsZA1+OIDNBRVtrlKhwaAcU5I6RdRDlgMT+16gm+kmNMuPa
cmHlXfHWu461K+vQXZZpVb7xtvgLMFg8jZNxvOMFMvBgm34rWuEv8WLIdtTd4tb4a2oXcuxPp6nY
Dvxlt2K4Ay9avwMHcbHFF2DszweFWqN9UXa2syIjfpIQbqBm3OiyglLX3/6GAWhw2CAsqncJA3NH
vfA1EDpC+hgI0zyQCP0evElzKK3xMzji7g+RAPD4R+tIoAy1HP18M+RudWuhVGkLFlpcEzEUrAOg
8+rboszKbS9AthJPnBKDEhiRg91sUSWX/jLSbPLmKFbHzZgHsyMtMfSuAqdFDDXfHsGtIjXvRV6U
L33bo/oFaJTEMZwV1y2xg/jQhZ0roKwB2xQ7Z7Ir7GGx6R3fxWQn/9ZJyj0gsF5ANLgN6qISU2M7
Iso9M+OOuN0BfTfx23y5EFEuS6G4wESDN4cA1bqQIFiCUd3YcK92lh43vCXehZq7JmbNHegP6tPE
1xj6iekDt4gBr4ECCJL3+lawGlyViSGqpVtDXTUZimOTyQxPqKnZFQ2Ikhzk6MhmjTmGS3ytywvP
OByPyE2rLQ1L5aAqcZp87d15ol0gEJwvoxzQk4DGL5o0iaYbEmiH0fxhaY0NnPk4Liw1tlvqKncs
kF629YC6uXSQgfDeHdduHq788TZtP+qd+8sfOehkgSK/Etkp5bTRTvijuo1SSwNVdnwrma9uyUQH
z0JxjYe6z+BsIxdlOgDzgh1uSQPnabg7hgEuW399tmXTokNufGvBlbs/r9QMUr81wacC6fjo5rxQ
lTjeMUFo/GyiVuQyAQl49nlemuy2g7imMqpmQV2VAOEPpTncjsfBHudVaIROyLoJsthY7ZZstBZ9
wmJMdi7Yf4/n5T09025i7L6+vhbyFA5YsxJrvPimaGkNYk8bZCIVGGLA1aBXkb/nmQAoGYWF3x1l
7Lo+gZooqMwWbR2pz6TQkoBpgMAYLrSzXQB/72IPhYh9rYF1EbmHY2025To2kSyRXl8uZJmoN71l
D2U99hHyuAEqfxOQEDmA0fDCeQUzwQiUhGHfd1yaa6d3IQFddJAtG4pmowGOejdUabLMsdUyCmvY
ZB3ElSyz50ZAzXrINo4v5OHClk4+I9jR9SK3DuRWTRRkZEfYu1jrEArBrlItfA9U2EggjUFW1Nqb
Iez3cGiMD8XrvXRHFQUIRCD+VFpQE4/+aoDlAJlSF+9DENR/hF3+7mPj9t6A5hHVb7F5U4FzQJ/I
PVwtL4CmTNqgIWoOMqYUbjf0Gy1V5d4twSFiT4dW6vb/yg0a1+EnCxXmlmXgZ2Sa7F+JEMeOI2W5
aXPvldo3YvwnRv96YvinlkgiDv7r0UY6YSrzAdXL4ez3O9t5rm+l1SHMULYmPysAXL8NXhWevnrd
1NPS7LNEUG8em3pZVY8QiG1w2ikpaQJtv0T+n63nlGWut0eg0z8UqTuAg2IrW4PdWlBQWTRGpq8c
iMx5x2gs3VU9ffgLmOcZ4DkbEyPSwVheaCseOi10cbT0FPeufa8s+QkJDuMeKsBpgLed4jgixrJq
WB9/60w8fpoaj9j4vU01/WeRtUXAS1Ap6VaVrGtuhocoy7z/ESx0/pX8s6Z8FdRmbcP2Dce7ylqB
lyjhWt0V9zXoA3y8xeW6/lh3xnvMVfbBPf1Ntb3xZOPv2PR5x7dGFvdPf3LA3oHfjDorj3mPSibA
wFr8MPFgJVVqelwyq0E5ceo167OtBDpqV5TtXeagKi7PJEhfEs6+5WAlDzKwWaOw3jTn7nkUfHJO
AKzRFI5r7jTtOFgaf0iQj33wPDPcZbFdgL4CXRoILeUskQNlq7NN6+UP1pTlgUxhU0WokFggRYBA
uJ/byF4PiQNmSbRCXcHYfvXPw1XdPMR5jEpCCBwd/hzQtdi/wIg2UIiOA+p1y/Uh7n71T4obi3ND
ld1dqiNKa068TUULfFsoS7CttnrqAXWVbOOG4YdUtlAsPA+HQsUMOIPaOCJ0sYTQLKjv66JfDlzv
HuPeEQ+j8YaYVffYhnn32OCbXNhV2m2paxiDfTBrH+xi06gDNZBHEE2DeDj2TzQrlYW35rX+jEQT
D8gk8yx7MO1X6tB5xnq4XDXGo3UpDLAQxQIXimyasglqbKyOQKFWR2rxacTP0gdup+GGerMfTaE+
+bl98S7jrsJdVhvXhQA1Z4HIzZvJLCCgRf2CbGK7rzN9RN7LM94ibfywjUrcszIub0eF4ITVt8Yb
H3q2qKD9cgAvh/iWsnxL69CyOuqxNmH3zc33vZlqas0V1DhGbuVHTUMurBLdrgbfnXEiGx1ybPDw
JJiIPybneR6N0ORcMq0Optl56rcQSp6WLXjubpULQedRDBCzRaxwlE0bILym3WlVax9khP8iDXjZ
j0ihlM1M6njNcpvtfIuzx99MrA1mH+yxQfS/YP2733/4iR/YpUpuqE6tnGQ5AN7zt72L4qpz7RoN
gLkavLQCv9argX8uQoOO34bXi1TMTg/SS98ZNmoDStZfWoVqRbxMI6A1vRxP9m6y95Pd+4f97A+c
7YW/2Vv6S6GQ5NFcoa1E58/rnP1pfSezYnzsDHl12y6yZWTlG9wTRhDm4a64JmIl72sktvpxR6RJ
adOB6rllCKVHRyv2ipd6iMf1IJi5y+MifsgiVgfJYGcfXx6+i7Jd8ggRyHnIDciTkAd4BI+IKv5h
Dcn4MhrEkYe+u6NbJGrX6ltqZUP+jGotd9cbWhevpq6Y3Ia+B3XSl8uFjW6qX9OkJsCy52Envgrx
HgU9HduO0+WsoglJ6GLJUWS2ikhlU2hldltaD8SwRKKabTJkd+HkFk9uohnsE2j3IqzI/RHQ3Wa8
GaXfaI9l7kRbcF742F2pQtt7/zxYnnsC6rfenO1WDlQriBIjcNGAV2LvlAIUt/U+rsCoERAFM+Hx
w4nHxSG6ZzJSn1qePPVj55wg8hYyI72plM1uON71wGTnR9bSNat0SUY6AMOMESht2V2V3kQcLHhk
R+4apHjTBMG6bdcmOPtXGp725MbIbCRGgbOogrlN5szWMgAXenf15z38WIC4t+pAZhIbYqq4HKt2
qZjuIHWdlDaocNEvtQ5SvmaoBSgtAmk5JEFABtINgfI0b2WmEiJ81KehbhyrE7VwL2wPnj8sEhql
AbDy/xqlLupBHyonBLQ+BVwymX740yFn3VTRHfb6AvWA4ZKMzJHJTVf4OPCgx2si7v+2CBKOV68F
gMLgmUX0jJSyDGXlYCGQzYa6OlBrBxM/wSCGutRDyE5hKJoKZIEgUzkfEJwvl/9H2XVsWaoj2395
48daeMTgTY636U1lT1jlLkY4YSW+/m0FeZO62dV9uycsRSgkyJPnAFLs2LuMPL6OjY/uLu9AuCIm
rDYpkuy5Nbl6jrJ4Moa42YcgEj0pgFesCnvsAcSdYudiqs7G+0YKkCQ1sZlXbSphTWsbKvAoKV36
m8qxLwI1R6s6GsztL/0Adf85vsrThyBR5eGXbhr4i40s5GoES/8596hqVZ8CFCv2fDF0Rqg89qc4
dJF1/Zh6vsoBlNz7YPTfPo0gs6Y/BAnNeGuXTbxWLZB+juPbK0goWLd0cMw+umaNu+pkbc8u8vPA
jo+iwFpn6Wh0iN+11XaqQBvBzMn1gceDMyhDVIWoAbBtPTOqRcXq37+9BP9U4+MzM3Qc17N93zWt
z/VmMve53QJJdAdCI1QuQ7z31gHg6zB6bMRC0ofoWjmFG+622UsRAtyRo2riZwypUhSx/aGG/hVL
jfiLbcX5ZuxxB4ydhK9zjtSQq7r8mmmWYelAIqENX0zJupteBvhRarc3uhlKRFW1I5MGpT/f2ZDb
o9ALCBWIc5fmwV2jlwwfFvUlA5jbdV/FrGSHlypUeCFTcUuHsLXf8FowHFOn8k9RV8gztpuhswBq
HuRseqif+GBS5VaX/aiqn6h1rL9Z0g2hk1Orm3QKFaqCHbUF/tZ4xff5MoQs+2HEDUCPhv/UO+pJ
+Ukp71G0Ox49S4HIOAXULmKFhVquybyEZWhePpng35z+BiFof14kuH7AsDZgjg+8jWsTwen3rw8o
Nm7/73+s/40sia843iueJMgtIAhgXZJxhFqLM8pdH04o+JapeDM7ZxuXpvXs9yq/QLduXBsDwgIN
RcqBObuq0HTA12RdvHo6BrKwxTczbvAuK1EHHUhnM7iD/Vy4F7Bpt2/AOJyQRqmfQ5mOp7z0obI3
Wexvvp+W/Xm9ihUQynwgiwZ2NCt0zE/0rFCa9+Mq6uOnoG62Tp8+9cxJQTxVdo+x6RywSRq89iCo
O9m9C8QQBHZfY9BrbzoI+JyoN2XpMW2UeJQtCj5NEB5QVDN100FFYDN86sFweNc6U3GJvbLfmKmZ
fHOCaVUVrvsWVLHYoVSyPcoY1SBGKl4ooDKxReJAMvIOSiTFpsuh2lFLjgVMUT04zC8f2jyJD0Fl
VuvFh42FbO2bQ32gEOpQQ7YOXSu/s/Ok2SdBa0FoFsUlkAT5TgFVXiowCVXWKoQ20iVkIrV3ADzI
HbjckxVuSGO3AoXcKwjPAaoqmf8GNtItXnuRAjMhJBLYkJjzGsVefBPUR9pfDu60ZWHXH2Xh5SeR
SFCRyBPXP0w1VRm+DthMITOwmnIXqjrfE/23iFsQrfrg74LkoP+C2g0PD+hXheqis40/NpL8Gwri
4nqbOMB6R5oBOfWj72PISyzD2rvUArelB+a9VV1z86mdDLYZKtXcNqh83htJEJ76KZ3OMbYJ9kGR
FncWN86xDRxQ3IjsMqpNb3rDpffb8UIt1JC+t8gH9gJsnbs2ZArCogPrBpQd/v190yXcraZBhXTQ
j//7HxdrPYafnC7WNXHj/CdcbivzTlVVkTwB5lGcy9yzr4HTH2oSDSRTZeBNTSJoBEZl5lyLtjsU
smjvOSqmbuO4WqMSYbirCia3VeUOdzHH/4xa5Pult/Uh+9kMbN3ZRfiYV93W1cgqSJOoy6SAX7O1
2YKba98Cgryj3r5V9VoEoGelXmX256JwiweU8wJAoICCjgrr1Ka2ddO4fvKY85Ef6qof1r7TJ49J
U6qLL9i3SJSrfDCL56hv/Pvcii9IoBgv3KyTCze8YEVm7rX93gb/5JbMBukilD6l05HMJB1/itJw
oXGAoXpGqAyx01xXOtbYz72vgR7tjlWkeVHrfktPBOBf+Zp5Ezv79A0b2zXA6sXzqNLgtmv8rxTl
yxaraz3Is7rVBEXL7tgGo8uvAK88li6Yl+MIdNiQZBUnrKMgoGjZ1RcLP39HNWB+M22AnLCbCZG2
oP5STQBlmdHY7kw2oIzYw9rkjHJV72wNKTYY2qmqQfAFkvLICotks/RXpfXdzmqA6a1waM5d7O2h
/YZSdP1fD9OguQ84+2oVATS4PlyR9L6i+B2v18T0Vhr2bNIgCvtwKemikAF7Khx8JAxM4fWgjjWU
YVHEiDNQ8BSXoPlQBQi+9AkroN13PcjcIKdZQaGGDT9CwxMr1fL42QTaCUJ4eXPt46Q/IYMm99AE
Ku+bKFFQdU3ZG+/zG1bU1h+gZgAAKym/8wKFE0FhRBCywTaai3UOsEUyP5e4Te8mACcevEAAHoPv
79dceEeeucFr4pcn/Jfda9Ll3rWvA7S0Kc0yWGEdHW7J58eAmsdytPDCzLb+5FhffJkJ7ItnjmYW
Hx/kH3WEXDp0q7wfYOdcT87of22EZ4PLzpW3TlKkJ1wcpO6RY3+i2DLJxEoENngIR7e5mPpQN6zv
VoPRYzsDN6MmM7M9WXPIBFTDWMZc3kcMUr+gNrZ3snD6Df1S6Pdhd8XabAS7A8+NuO/o+waVrul9
qQb6jW005cN1WasZTtjsQHQwrmnVJtRNNnrOtgeq4DUREGrSX0aXY21lh0YFoZtaHo22ZqjXsKty
z2LR7ObzeF5qHoOBQ7MsBqFLB/raTSzy6aFAbs81xBM9qXP3rWbFYoCxTDzRixPCqAdiy+3FLwr9
g0nD4B+h8QBWOWgAtAkEluQk/nBdLLAn0BSFQfniFX3/1WsA1I54lr/l0UtvX5xu8teh4PXBj0BY
Josm2lkCMWOfTS+VlfabyrPs23FS2J4sHX6CEHB6RS6AbdMh6h77CkVFUJBLv7bYGtffrnrI+X2t
txeTvACt65+WMvmpKkITKlATng5619IGm+eWRXGySbXp6Bzg0jGxPNngeYKM4aBX7Es0BdKQHEQC
aSbkdkQW8AQpTZCY61YshmYzab5n2oYoNMnzwtg870r05tnnUBImP8vtco0/0F0ZI27pQz/GxzEO
zLc/QjZOb9Ic06MtinFrJLX1xnNxPzlV+tiy1LyCSRs0XTo4b+Jk7alKXrExlj/ixgAdR8RDxFxu
WV7zVcBjD4B3pEASO6nX0wSSh1a+GF7p/0haCFVZIo4fAcG298OgqqOPtVZZmd3ZyNwcElBxcI0z
INyoRb5R+1Ltoxb5UgaRUNR73P8Hsf9+TmMUv56R5jMy46UoEhSDaOZwP1XjbQpR3NnSvOBuIuwD
L6HJSz46gMYw2VianmvxYd/4ztHS1ailQOVLmdagBkf2RaKMJ8Iy8QCgcXywuTM9FV341o7QOv3b
gByAVXDfrPzSzn5gx/aYCOSkwBUJjJEV8ItdFdHVjEW5UVnWfTUg9T0YRfYjaJDLnPCWdV9WIwi/
RhRdyKJKn8ICdCOtk7i3XWR6K6vpPCw8kK1Mi7J6LpPYwe3S5UcyzVz6mxyshnskK+rnIo8y3Lzz
eEe9buFPew9KsBvq9SOIgw3YxF2XKRixqsKPkE3Fo7DGOzV+c1IhIS+rb5ADWA1R4f+AJjZKByLu
P1bA6u4l+IiPFBtyyEYEwOp+iq0BSX8UOnbQsWEogr/hSfA/r0Gxfe54UFL0LMb80DM/VfP3nZWa
YdLbj/OzDdnsfQ251p3p9cmTANxgBTkS/lNl31FA1nyHugw+8NKt7iUHRB9gEVRwCSnuM9Fl66AP
uu+s+cc8BCUv0CLlxqNXdCBMkF57cvDouHHZxDdp12T/YEN7oFhDlbcKP9pvMoUkG2tY82hJyzuA
6uDALQtKPaBMN8Gv/xXaUk+DZZVPUY2anhDLxC35beg251b5dexVgidhORz7MLiAvT45j5F0t6CM
ze4Mt3lvIWvlbsfYSO9K7rpbpVtx9FbZDuAYnZ1tiY0R391+1YDLAKlDz32yixZ6jan6ko7YXaWw
KTH7v3m9Df+6pvSsENVSUNgysbR0TCzBPlWd2UgjQ6moQjkMwPtI2fsn1NH4J2pZH63F1+ESYpQB
HH4Xu4Qt4/8rH8DVSBtAxyTWpYSzdnOoKwbJJoXlPsufVNlFu09+iiDfPIzsWZ+Zmks/TTNrNuvJ
Bm5GUPr48yQ5CUbPYs59/M0Ls64De3hpxpsSyfFT/dcDxxvDaWwZQDS6o2snD2umjxjqAdONf5Td
8+L+NIo6yEctoJoh17zY/3LcEsJAxbLKOql2tJHKGW+3GSiP15WMsc/qC9QTBuAlKZvibzjNdZXi
XzLNHtZFUH73Awd7E7blm59JOlw52axym+CutBxs58pNOXjFj6yMYrzTxwJs6rl3gLI1P8jIqx5s
Hzht0GTgHoWbWyGKH2oaQCLtXgkgGncZVg1Nb94V6LtJoyQBjgDIUVCkAGSUZ+8duQFBJOpIanQk
djTeIVUwtUjYFtw8gkOwBb1h0ZpIt1TBnSen4M5tS3ZIGnBdLD7RdMY1VdMW6PfeWFEclDV3rp07
V7LoEEAubmUrYaHcIAruaHwOQqztlPRsQyGOPoXTG8F8CvJR3BAM97Em159ya8cNiz3GcWLchU0C
iLR0XgduBYfRAMcDmZmRTJDkltGJzH8ehOq2blXm7PtC6w0ZWhVw7w6VmPmlCoYvEAwCvBmUj9ie
xfaPwLvZRrjA0KJIIfjCxXpEFd+bAgccaE1kuqXNI5TffwfmKLyroqJAIrdCrZ7eVKLRmqwOhBqO
u2lCoa6VZwCoWtbZs4MXzlXhA3I9QuEQnGHuH6wJ7/2OZ2+TZYDRurDcO0gGu/tBFMWpZ/H7cOx7
vg+fguYh48U1KZGhAavfvWWG8b1Mg/w54xaU7eFOu0FdkX9qVvPC10m9vZjAbUK9TRC7UNBAlTX1
dlF37+g5hj/nAApoFaVjiHplzwcnkNObm8EagI/UXEd4F0OJQyGC6mYUNb40rog3HtAV+1nQHbVS
oHSFzokWIId2Y/EkAbhcSeV0l9bpUZ2J4kuUTeTljkJybJWfC9yqIE6MYHCQdY82FjfaoHgRV9gd
Rm37McriwXhsXTbu+kzyeR8vGMDTHbbATos8uNhGWa7pXxF4cb6GGqZxGadxesJfcqR/MKhS4r1m
TtjTrqAe7pqDe5NU8kT1I1Ri0mQ60wQIxWapOEmitISg3yt9DBTgCCbmT2UuRCG2J1a670PHBrwr
/tQOR8PjEqQjONhuUp7EVBx7v393kX/UJk9SfN5+B2oiF3v7KHea9vRBWGUxIAmIqhL6SJrGSO5d
UJOSRRFuJO9NJrsbsmh4kYZqHl4M/XBssJxYhWzYTiw8FX01PIZQK7/lAoJmInHUl9oA0gBo8Pzg
6QJMSEyey5r1jxXKUm4TEUGiz+XTlwJClP8yLBYJKCn08EbPhuVGrqII36TEiYtdhZLAs9cLwdZZ
VIPPxhzjGrrfaH62WzdN6hUNmJt4tXjmvXLmSWYfjeT1AI1Tav4yiGy/BHeiD9pT5fnXyYdsFBiO
2C7okIPz9IFadg0xJL+r2ElafL/4IQAB1dtOxd26aKNsS3HIWSMXQ+NQJSKvjk5IYHYZpPBTCNku
GK02PXI6wGZgSbhJeVJBs0vKfRQVPxatH5Fiiwgc6SBF16/+1DH2ZrkSrc1P5KNDK/dOkQ/3sxFF
2flfzdPHP7opal4De8Lv3DCtM2d189KChQDgA/GmIWYHHspi52kT+8y3bmekj+C6KW/GEoxkowrq
t2U4w1viI8Ta9nFf/ix4oID0hyx0HY+AxquCQ5DaRmp1salFMXoEpECnHcWRn1u+vwKvu9qMNrIL
3IiiR2p1dWPMreajVSc8OU6RD0LcmJdgP2vFHm8oziu+OHvSF/ZD216j6sW8ynpiN/005SAqxn61
J9yL07ccOG5WzCMhPOG8JvxJShA16qv/9HcsJvXayk8PEmxB+VTbJ0DV7VOYgpN3XTUlXjxyjszh
NEQp9ubQPzu9yEUXxVoaMjzb7wM+pmFOBnZk2f0gHkkirWyQtV/ZmWx3C7cksVN+Mvsku3MD6GEb
qFCRPZjk6NCCPW9ukdnbbXUM1HD95P8U6+q6ogSFjTtUWv06njWte/DE0N2NrarW3BsdiAXx6Mlp
oz3dRrs+Kvas6aMd3W3D0gYm2O+fIEaVXQvogM534WV4GozRE4qd9kn0tWSWfCDMW4D3AqPOn1ud
zfrTIKQcDA6Y2fOfYUBhfZE12wI6glJ+l73kgSruLaBSHrANoKCDC7IpMulQG6pZsy6PdK63eyAf
Bkkf2xuAVSMvN7rReqhT7PxnyUtljskjqpL4JSV/YGOrPHe6TYy3eKhKAC1zaSBi3+IeKLHPG8X1
Jrbjem1o01Spxpux25pCyEdxbptjyGIX9muEBfCZPDTpPJ2e/pNvPhuYOFEFDXrp1YQa+QPyJOpM
h4ZPoG5cbJuoHBfbsNR7pAKUc5f600/qXPzzDGFUrbEt/RW5Wcj5ln33MHRp96BQ2bEKM686kdmb
QXXnouSYLDpAIE/sP41y/PYfPAEG31yNeJADqsFTvveRLNsqiRW3KFPu3VjOuEsNOZ6MrunUCRn4
Lfgy6/vML9mjLlpBesV5/rDswbdnC2oz+It/tZa+/25c1QsTWScDZECmnX4JoFWcOMNrl1nFNU/A
dkLuFtj6LeoHoFmvo7wpfIB6bX+PldPw4PPuSlF4aWUH0+sMJGEQBU7KFEiBpEEmZp7aNevh1TWi
96lRzpg/2oaSZ+UX3c2oD1C8j8BpASX7PBamhTdz/SQfWHtTQVZPWHF11EK19j7skN5qguxKEXNw
FOf9WYXhrpyALt/MY8UUYLPdSiFvnJg28MsSoiyWYa/zfrJwAj03nb8E6dF86vkMHyekkGJsgGcU
jrHHa98+jmMfG3RFei+S8dEDDQCKnll4CK3I2yirdV9HZzDXNVT+TlCQdV5rEJLTIKhjp/flYIOe
/ouPdcHB6oJDwFCmj/+oYucBC+/5gF9MiEzzNKEqVTtjavrCvgDwUr2PWcI/zzHbZZSEazeVEuxR
mIPmpJaTF4BJL8OXno+rmk+4hFBrnpaac38zBN3ZRMFmmN+EkWvsF3bVVFMTEA/rJx91fPJ9jBea
QYEi6AD490PMMnDcB45zx2Rdr0GkEu/JtIFuuativ0JyFNhU8tHBylR5DcP0gCwfOKzJFzP7aNsF
u8gAX8JVWOXvU9EswkIFiAKfhRdWzq5PwFM3xEl2PwiRorqcqAoYUKSWBaoYfQgL3z0DKTBHkF/L
eN24OT5sPYgO5E/T72KKvdvFPaTGxR1DeVlctQntZwAJUSOip6cO1ZcgBcySer+c16yFt4EobLUF
BYWI146+Xm8CZmaZi64Xv7p2tfj4mHnnLPXvlz9rqAKU6nUon8y616ge8ze7R2menThIUGrT7+u1
mYzTi1VX7rkDvmvNtL/uOrZCVkhePawznmpMQX4+dXwvQF24o+FJPUIvoA4eUUgUYCHmuyvyo07X
X7uxOx7rIVoZjhxvDWwn3qIWu1mDkKvYRSOD76OjA5P0yhqEsacOpnupVY/Os1dClHyJJX/qIy8C
IcHLJz9UU0FBGN4s7nhK+2vvamVcXMZ8Xn0tuKXE51B0N7a0+6vtgLsH1BLQHGh/PZAvYOm7jzmb
vhzd8+9Cq9+MZAqIip6J3TLtEoZKbav9fNYR+ZB9k0xvn07xyVQ0lmYtkBLbQFTYBxoV1y6nlp0S
FN9IF8w2QPRmqz4x5R0diK5lAn9Bm1fqZvGbDUr4UWg74YeBWCJn4Uj7fh5fuMj0gHmwhOiJ5V8S
4MxQKqN4vButvF/FSoEiyrYb/wJOvPeDjAsxADNvHSW4GY7UQaPn6NkeBArAuvEbCfMYU+g8YJ+C
jASMnY9t4zVbGxVDW/K1snbBnzYHkKfsJ4hv2Ya5pXgX9+QHgVJyrf1Tm2AxzGPerapOQiSWRfyQ
SvDFuWaT436GIhZhtXj7BYQCoq44FDpOTA0S+KNR78jX+sAwYp2GwbEeDPVB2NhNTaHTYGOVv2qB
vnSjgp+Xg/1XkzrCaOBn0fpf+j5ud4trGWVFIcpRdNjio9a/nI5GLME0NumgZRn0wI22Zok3ngEi
i2CxGvZ9AGoerBqATxgMUE1ALKFcl17b3Lel29yD1fXdRyZ1kK9rdqDQOjRpcJ3MKTpZ+lBFDkSx
qEkHR3IINaSOiE5zc+maQ8sg9rHoU+x9gl+i1NQ3ez09jcFd3D70ZrsrPBfFanim4lvrORcAvbDx
Rs06TcGdI1LjHu/hNXhpUmCUGAj3VnNTh8cKBCc+EqWnDGJZ3pCjN8MaZGeP2H6gWjw6dAmDAG/P
Do3to2SPfFS3RxV9fw0hP7kCqAburdR/CI0EiyA1WcimCwt88jCpVWmTWr8z/4NhjiysAlws42sf
VY9D6ViHDou1G8ZGY9NYZv0MlB/uI1BN/G47DZ4aIM1bDVkBigglvxkMuFblDdbT6AXV1uohSBH2
RQ2BzpYdlFGCgFHPhGLM+hnKuSDWzCvI0w94uEDhzL3UnXw/gKrC3qZtoFbko94AYLd6Q3apAzuw
3KwalXs707Dwf/KzwAVeR7B6I3ut5gT6NbKog6aQbZ0i8K+Tz07DDJoD0EDCMYGtsM1NV8fmJSni
4Wy0f5QlKgRW5KKD2VUZBDmSnWXghp1GtXkh/xzHtQ0OMQxJkEEPwQt3Ip8Hrdz0RJEc2ygReo98
7btNf0q7BGtfFLaPJyzGwSHilV13aON4PAGdEjmQZlM6QPf9k5cc/dQH1pkClmmW+BHS49aaIqF3
wteKIaPdu2UL7pawmQ/DaN90E6o4P/nJzLENVUIO/LrEk9/zsu7C3H79yU8mVM+Rokqdh9lqIdRc
DS60sdZ4xS+viTF1EjzLQHIdjUoNZ1Tm3QL7OO6jrB7OTB+o5TSog98BdNH/alM/1MNu2x4FhZ6Z
1hEIWDGGAmnCGOnPaL1MRD3+UIVQHvpzYJiDemhFMXOTRlIkswKQfgV5Nz8Bog5rVpTx39CjYOqT
5jD5I4hXnApwJv388Fzj3DqqWI+R126juB9AeVnwvaGEAEgsGR7zpJ4eFL6fhY/9QvLkeEVM3RYc
MNqM0ii7AA3/gyzAZhBWC6Tb8ZI0W8DwzhOSib1/eUYh5JchgiglYEwJ+ANA5uqVoGt19IFMOowx
2EeYDpEoIxw3c4+mY6UeyfE+rIjXdZliGbjMvfQuJ1hmkFLfCua59ZVQjNKnXmbgpvVFdo61J9Yg
JlNQHeIta2EE+kQQRPRBFJtIEPXq2MVFo8ikFoWR+RFLfpqS42d3et9C9XuI2lRp+4RdH+AYJ5YA
iBOFZ+lG9WMQ1E8lEYd8+CtL1Y86PrA9MMPIBPWhPhLy/lStu9rdNy2WMJiqA48aWu7Ie3ylDbte
LTa1Zif1L2PInJQjwHJugtvhYzLq8KV03uepdQ91z87FJieFc0daB2bY8zUt/s+XQ1c7T+NJ/CrM
0HFRBphZwkIbMl3E2k+8/mTSATi6dWQK87i4qPWLNADZbeaI86wMsNjLmEUtQE/Y9qO/NswvBm7s
L6EKt4VZem/BEDk7YRTWnswUOp5F5TqvrVHEJ68DEwH5lZ2/THgPfWjNLL7B58NW5C/LCoQqEKG8
ssCyH5IqfrK9zH8LGAASrX5WjJZ1w8BidFNPsXWTduaP2iuHQ4z7YAC8dWmdHOh6+zpi9vW+26Fy
uFRY/fumDXHPP2fI1laUTO9hbmmb28k3sGemx2LrEDksanaoE2gyS56KEftxKzov0HYKIqj990lT
DvdmB8ZP5MmCy2B46TmFEMpZcbsGB9GHTc4yq/D2SU06UPccSTZWFGKdpUrDP/7TOZaJnBg7a44J
8HyZg9pjMtSKY1dsC+BbtQY6JIKwyIgqD9+338YSr2xRazpXzkNHgVogMc8pBOkoQkyVe6UWhVBr
UMX7VGTSoazvU/uFKjG7ob2pE5VfqXKzbu3kFrVHW+qjg8DT61AqUHkuvlb1/rpLkmS/+P46EZRk
xqtV+nsg3sAwxpG6AoD5PA4hP/sDcjdravZGpKoVNamf9Q0/TyGgc54qwo0qPBMbeeOvh//Kh4TE
+1ga1p2UivDs/5jxP5ishmxiAdgZLoJmA1X6yW/K4doFXb+rkhQlYzzy77uo71epLucVLQfflTe+
FlXZ7/zItMHRZWH/y4aWO3imk1PaxsMTj6JyF0MyfZs2HswqTlF7LOSKek3QD92HYbaV4IB5ogPU
OY7IOmR3FG9aDaBmNtbS1OnhNWGereVhd4yLCMxzZQfSpwDECOfJgFYztRYTAIIemslpuiWfHdjt
2dSHsgeHpkivrfLyGzr4kHBFDv2hZh1yc+RqsnyFVat/mX0Db44odXFOoVPj7Y6VKMQKrPRMcim/
6KNIY685b07kr7Ts1dKZlAzKDW1orVPQg8Z9kHxruYLWfNyWtyyX4lqiiG6N+2X6DUxX27Id8i99
WeI57XMIbTBsvyZc3VBAkGJBRCMjIHnT0BTXWrMEVAOUitsx/4p30eomUUl1o3QrcCp1fE8FA/3j
GauuB2k++K/B66T/Gxe8+oOACdoo/SXMVbifXP5IlpHC1RFr1C+Bo2L1OnamYfNLV9RJcciq7KHS
iWg6ZDGAmrL1/D0lp5cOag1W85Oxhh9mS1MLzqPMvL5x2uBrZ/B+7sy0ywMXOSSekbpvfaXw0MzC
U+kF7dPgOYGWsvC3SgztEyD3YHROE7Wi3hziLPe41axVkk/dGhjMG1bb2W1UVt2T6wu5dmTADhRr
evmwF8Acb5CUxJ6LSI4xYLliNbWJfSZN98920gT5ERv/4ISH0M8SN4Hb+10RnnrcsAZLhM+TS1SZ
HM/VbqiebC50xUiZrHVJ23U5FCCwmc0em61ncIvOEYv/c+wAVruBu/vCxdfhd2H/wbncDhlJsA1B
333y5MqdRLpdJIp+K2+0yB196hZ6BlvPQB1GTR8jKKWAL5TQwE7N5pUjnQFmUT8IL207QH2m9JDx
b4stlHNciLpPeXSZm6DKiS5kcwuyp0YankKGN+cNDX4PZ9NPKNfz/WzSjHO3HkwtiyXOWsSi2tCE
QWTVFxPcPaE9VitU7vBzh2VXBR403Kzt3svO5LR0j6IgclJ37k0/rYoHuuIHt//fTvHLbHOTYlNw
3W9Qz5zvIHP+QqUuIrFDlEiL4pJ0pfFQt+0L1xXJQyF/6/9NPM1TfcyTO1NzFGDoBMe23OiMwzNK
jTzkksYNcdJ/WMRJX6hp7iNOerL+Og7IiU+zLON0X743mnhazrGcUfcusfr8i/XRR1cTACgy2CUY
+pNabBxu9KusFUGE0jxRnHt9sLwyy3adgkiVNKfiTC3W5x5KBz6CglIqEClMV586ghbUGasl3ASl
EcpkZbVh3dheK2fodxyYAqC6i/ZKPmrJ1m+v1GpV3JyNBgtBPcDXB2oFIldyHmaK6exAg+44+5ZZ
qNXEoIwtShRQfupYzkGXERQh0vb6MpYOGkHn/LiMJgRl3FD3KF2aTPdktZ4wD9R0qBn2oQsJgq5+
91KXPxgp0GZe456CXAKqRk1vMhvwfYI6YS0rJtc0lDWGB0k+Pcs8ocksvkJFrQfalaS8GxgvDkWj
QFmuagaZKe1E1S+o+www4ICI645cuB2/x5FJB+pNGtAyMDs5L36aM2Q95rTach5PvTq2QJbtHE04
C7mwPvzz/Do2GqaAQUboPW4Z79dhfrA8a1jRWZeOj9jFv8zJccPe2loS1ljZ3G62I1XKg78bX4Ay
qLfDXEgf6Z2BX2yl0yYyjzaAjWzx56izm/bqTK3ZlBOkVZcewwIrlyVa3I40xzUXmvhaH8j8nY9C
Rlc9zxzaH7GfhpJJ42k6Hvv9HhxqYZ8deR3nKwNUY1h7+VdWNgkgN8mvh198YxgfE4fNEW42QYgQ
Orm4N+PX6TneY1VU5h2Yj7dUvU0HZld81aSlfZ594wDBRLyioIIZ8h0GiY2jLlMwo9D1680ViUUb
ErSAhtu6uoQ/AuwbfVv66xqSy+/kMioy3M2YlNVtCd3ivS+b/sLsrDmmvImObDCcs5V17l5ZIF0e
wHC8rcJqvLcHG9iAsgiekpSB3JONw5fK5SlYYrL+mxr4TadG+48OQuR2ICVwh+OLb2hxajMuTtZo
yu/CkN9MFoxvaYzN9BK8FqAUDMJ1gmt4SGrVbZfLAupP0wEFYr4sMNiDOdPN3y8LBOkM4EMbNUzg
ajoWvPEfXEvX0o/2BVKL/kOXOv6D0CKTVo2KxrzAbdvLYvu+yJ6oj6Iy7I9sOUjrthRAHa6QG7DG
ZncUEaNS6mC4Vbumk5Av8cZnu0VRDMXjXZadpgBYBpqDInpUyK18CXlkMrseiuopdleXs3glizdR
lUJzU1+ushr7PrQfkQxXKDdQ4MYAaXDyaqsI6/DMvE80y4WZgHd4iJBoxzMfFB9GW+w/Itx+yNeo
PAt3I8sHYNShVoTtc9SzUKuCyjJgHcJYk4n8fDt3LHE9yvL+htrIAp78Mz44AOgfKGHHRScETj5h
zPGtA10xFgh3jZcdlIkCc5vl42pI8vwrFBPvJgXAqC9AqDxlLAFOcNrYYZH+jALzyyBy8w3ZRrYS
Ye88Bc0wbfrJbe4KMBUBII+iNJ4o5JpkVB1ttuYiSw4EgAROdZXVefoapFlxzhM/3pD//0m7siY3
dW77i6gCAQJejWe32z2mk7xQOTknCMQ8w6+/S5tO4/gk3/3q3oeopL23BGnbIO1hrarSES+Q3Lof
QUsCyvbkmTJ99DxwNkbNwJIIZ1LKU44653T84qGAs4G78K8WtF5rDQnV+L2P+WWI7civlCJl0wnp
YtOnDIiAOCvpRyMB2A8SSThCqU12cTTzEmsZf3GHsnnpUj9RA5J0lriDOze45LVjv3hR/dT206ov
RfbC9TC5T/LimUatErGRrRHbrR7xLEhfehkhI4MLdqjMJnuZkqTZ6ahzX9MER1bjNh6r6JRMdn6f
WGaPnGI73XBs/s21p8n8HkQGvZ8ooZlO33I3+1FLS6TtKgWA16obO22lN5W+Z5SbZB9KlMI+FSrv
yApMvo/Lwl3pKlOJGrK3s0nfN7pALlN5Kow0f0onOFVGhADt1PFRdRgj1VjCLacAiKmhYSgVADGy
J3AWrRi6WTf+aPMWlYfKcFIK0t7M++NwXoqm0Xqohf7h6f+0hkKTAyU5s3PnaHgav2oWGWLmHHiP
/8mE5v4Xdv+FiQvklh0OsHf/he1y2XrCa3s1j3+905tlyv7OaAbz6BhAxQJUcnOiHjWSM1DmqoZ6
JCtGy9smdfq6iG6mLoqbqWSH1z2crcvKdgi4F8f4u4tiocBwUdqh8OOEaqj3/5FVhbc2QSxxKJ3m
X8uBIYkDrjvuN4aj937VCu9r12HXkw/BPy0X4Bip8i8uas/X3dAOF2sw0gMer8U+0SP+kI3tfdrX
d9LutmD0AfxWVCDzudQUPJPYe5PGgWUn8H1vlQS62QrEdtuiBDK8mfAT8MgysJvYT0kour9Ke/w2
4oH31csESCzaQD5h1zJsA4Towcb2s3FAXXt2ZRidhy830mVIvVZLNL/HY2ztikYMK5opQHU0rN7n
AwwNcguIt75saoMjMNELvgFwJcrsgHJ3pDqjLnviODC8AcexvNOxFfVJTFau5f7ADpfPtWiGE7p+
YKKSQqrCNRQrB+sOn/jOrpviVRsAIiCt1Nsgapm/Go5j7FqgTcxz65y/17HRXMBnxydwXYLrXM01
PHiVAsuBv0PNBRBGhAcj/5pNmffdMuwLuMSjN2mLZDuhiPIIb5eLp6tVAJvFcr8b43YMM/m97QbL
L5rOvi9qHSTPAG9dw9fl48U54LUKNFlPx3sHjlPvAfHB9F64YrOIwP7nAdhSbKpMpvdkRcpAb6V6
+Q6HRaa1SAf0EmwiEpCFPZBdWuKtzBnPfLKj5RRW/snL+csy1Y158SDinS1dEE/B48ngbsGxZZjO
nWdZ2PBNfb3B/gg0GUpITatl/bBuShsAvCAtWY9limeU2/XY8DtJu721BL7qi+CesZ8NUR6xrlCT
cyI7C3i5Z1bo1r6zba5c602fr22xFqjU/gzCQ3x5WdOCLKEaP6cMFMFJ1MoTDXm69nguPuumcE5j
XrTItizA/1FxoIxEnTzWPQqE8T7PUZ8ZSEAmoWzVwm2HzWh+y4B77XPbay+LbVm077YA/TPeamEc
ZpAFcKbE6zrpgU2hSt0ZsuGPAxKQ5Vkfi7vB7b9F4M8GSzsaJ2vemy7UroekJTsy+d2QFGTCNWkf
ItTgDi1ABwACF8i7juOg7GafUoWcnsDpi8i56lYmKNHIIskGIK8jTXhwPCA9rTTXix9F4MRrr3fD
MzVcAitubZh6sbXcDvln9diEu6KUwUF0tYuMKlBDIm1SAkKQNd0JBYFlADgIdN1SQ4B0Uc3jInfZ
Rndwr6SZhWR/NUZxdovQ6oQgmcGqDmUR0rlrBerDzBSVHldCz2ockLRBrXUMpDtwkfCd6wTsYDDv
mbKNcQRpnkoHlU9V0Bqblt71yMQ/t6i+PZNJ6PXjnZpg0sZhMSbtqGGHmlXGcckD72UJR68EyFZs
5MFmyQ2nHtmxHBAsSKjLh1XZIZ+0crmPeH5+KlTxxdKQjFEBxu/UqO97tw6cFgxO+YTiZLXCYoxo
x6nH9np3I79dNFVXv5oW6ek26Xv5kDXA0O/AKVego/WgmLMAO4BPfu4IEC7++LBRqt7hxlsKXC2n
3Lqd5a7mjMqu+hFLC6hJC+M9KW5SKm8yLz/mhnqQb2lESZtXqyC4j/Q7HDmMe2vSyiMcA8OJmsKU
wymJzffhmCMpTBZicyOnIU0g25vhslIFTpByRWqQwPtDp4FvS10MMYj3S9Dwd7LFhBejHzKeH2v1
W4tbQI7FDlLmaZipH+HYRUCYo/HcHUrjByubbksyfWB7t476vehQV3pFR0lj5M+UJ4BcvBNT/k7G
esSlnNffWS4TK9NrNwO3Gzw2UL+wlChIkExsms5xbhVktxgDiGdTx6EJz8Uv8zUZ4wUeqVVKlB/N
qyxzETKqwFCYNmCLdvvE8JHKVt850qjvxiJgWzMI/iHR0gBmrL5bhtSz1YS60MQG5QLIaVeLLIpl
eDN3QrYGADtDFMupBeiyizHJaLgoQpykVoCnazdZVmrruJ2cY4W60oPRy27LRNlhE1Kd7M5Jvlcp
TiNAV3Qf2wwM1oHrtVscBLs35hSnWlX5kwUS6/v9+w/IyMCr85EwTKnCc9bwHxOGO0ogvsk7pixi
SkOupag2gDt1T0EXeicP/rATDR2QIgGN8EMTwP936IHWtJjQDGqQ0Jztcg887XDXcp8Z4NBoYg/7
7hHUnKjJsd/wXzmbFov+rr3hrwY0GS8CxSk7y8z6AziQk8fESpCnqyws7Z8WSYh/wfUQ+LyBoybq
6+DIwq5b55lIX8fC0fbMMyyfhjFgGU91bDPAeevJK5PRcB6L8G9Sgv4zeahdRLDUTC9soufW5IBu
bNJXEuVAc05MoAhowFCXPHix4a88R6qU0SoG7EL6JN01qgjSTT3tIAwJhHql7VNACfGp8/EaBHOT
ykwEp3m47RCmXs85in3Xvo8p9RAIMDWCz+7Xd5RMz0XyF1WPIZg47EdEA+EK+FlRptUoddCcwNmS
jBo+WBekjgR3NIpEWl5yV7sqQ7tZiMxAmhdcLdRj92fPxCBAocmQXJ5Nq4jJ7AEkAR4OvTy49F1c
neYhvEgB8izLd5uKdXDnKhvbSwHjXxDeZ9V1b2PSj5971P0jzzR5ySvdvp/kgCwoJa9zvd5oYz2B
BgHD8aeZcAr7XrTDV3izu1PR6thmyTK/j6wA5/o0No/JYB9IbgkZgThGem81+E9PLc9A12rkYGRV
9bOx7bBt2nXNDBylKxINCfjwGTiqiuWhAEjbkzfI8jkz0h3V0XYoEQT4VO3NRbe0hohYsx36KX8z
PRn7sWeJo4HiM+xy83S9QKhwo+53WdV+CgILDimCT5khX6lrFMCzGZFfLxJQv4BhcHigZshyQPAD
SNqS44Ow0ZAY1NAgOWjgTbgyRTXlDgU8ETxbP+0YYtAXy5onkdi2gX1bef29U0ztXQ1iMi0amyPw
79o7EuEjwbffxU8gdj08wGkMj8S005vsE41u7BYZKWgpqXWRnzU2vKtqPSscEBom9dxd5nitnG/h
XzbLZejyWpx8orXn+6JbXJYRzksWe6UIkOtcZDq4krOHSC/lGRSszVMTj+I82tZDpycof1JNEPbl
Jo+qekNDzu36KRXFg22F75MY8t3OgrN5UhUDIZp7nbfqlSeeGlu546lXwM8Lwmfn3uwRiiV5qJkx
6MnIZDDzcp4ngF7yS/dj0rJi4NaKRzrA7k8tezWFbBbDntalS0jJkWWUmrsr2dwlcxTo4maWmS0C
6Yj4Bwjay+aA4zyqsUxp+gYOn/MQbD4mmKOgNVWsj4aLloz/j3MBSeSg1i3fM6TqbAaKhcQKygil
DYBHVcIZIpighJO6Rv0HStc2CwLxoiBroSaT7I+KQlVS1BNA0SKE6ipUoPVIxNxQGWl6Zih2AXAX
rzeVJvWj3WbdkwnXIYpYo+iv0NXiFbKd4Z6o8X62K/ExcUgM51uUh808MUex+INZuy+6tovzGlzV
OUow+tgJ+zWNu1HsxiYdj5MeIpyNUtwWGeWqy2rxd8RDHTWGSpZ4WrcWagkQHaMWMuqyzWw4Cz8W
Nyag5Ha1U/l0reWqi12GbFZU7uO/k086LqV8PDvee/+0YHQ7UWN6AbL9Y9kVGxkjYlhxqSOwBIqR
k00q6jIB7J1tA4DwqAE09zyk+Sg4mjR/WY/3Ok59el4UG4503BVpZuFi1CGH9nS1iBdFmASf1C6H
M2hPhlfXJXMS6mXcbfth+joIRAeZygmjXhshALjIGFJQJofJA4kW+TLs1Pxl+DsTkv0XdnQX6oog
MP7XFdMizBEwVlezQZ7gt7aIN6gj1c88/VKhmmIGfTYVjj4NDaClgGnEAweg0i4KmuRZnxcJz3SN
gT2o9sHQhlpO0QDJIbYOBN9HDaH1OR+QfovsxoSGKHFZs8Ix5/kt0spnIMDFVhZ2u06sztuj4hsM
ocb0VCFgcNZ1vBgTU2NfwCQnfKBFjoroXHuq2+iJ5FNqlxvZV9VhTEMNYPw7Ertl3+2dBnBPKXJc
vgCE7RThxPAiQ6e7wzcRfnlatWr7FTxq4cWFj+hxik1kNuFqcK6iMoc7PSqxq+gNRU+zvTsEza4G
19o2V8vqwKlD9Cv+JKcgQb18naynHD9nzS4A/yirdDsWkbZ2Ryd7DqwKGeLWPBiMLH+2GtGvK620
tmQgsEW8oERtX1tT/kwiycAtkbWau6ehEcv+zjH5FxpRkym6DxflOidacppM95DbQBwlbT705UOR
YweZeF8yF5DSE4GwiBpg9GBjKbbz2IlQiJayCgirLENUoimwa4Hr6ZEwVhrgL8vBERcCWwkVCDFA
VheYFrU418fpSHqSSwnCHZVIvCXZjPCiLsKQ9eMvMroQHo/rBM5Su0BFgwym4AS4oOBEw8aYFHc4
taSa9dyTG63SJ2BG/JxzM5GGzGzGnW6HL10zIpqoGvDP2XDWII0FcBr1hgOw+F0WWjEwtGe9qZK2
W615o4m68CyUY5Ee/CfjytNab12nvXV08WaZmwnV/ccUZ5EM2GXokoZsvBywmbPwSn/VjcBPY/rL
Ui7IulAHwN+EbrlrLpCWWqUXqxoS5HQ6yXlSDfWWIYirLQDeIXeJ7IqOm/2KugJIZ64epMdZoQX7
rgRpyLLcsgj1kOgHvoFWXvQ4AbW5ulbkPrPQy+5uLG+uSfbLstSLgbA7ZOCJZy5vplXtjQ6yRnpr
j7jvK41sK3fOva1biDymw4+AY6/jJF37bkxqF/ibNGM2ruR4xi4QMA3NE1JJihUFbxPdPrdl4n7K
hG1tddG2B7IoQpDM0Fn2w8LKRmvr5Ozags7D2A6c49hybtfQNcRP7WFHPvvEYXztVHp9oCF40NaG
NdWvZRjbZ64gu0kO/ieOGnwXgMfqvKGDaP3GrFNyz4Lj/09mllqNptNqv160H8JmviiwAd8vutwb
La4uSmaVhqCC6YIXQdbJsAqMfHyMR0MAyLXAj9QunTfH9g5NJFN4y+EEHBIPNNEfFjwBdlOZhu6a
EpUrlgGJgsO5t2QgDwxectBpAwdSUdFQEwDpXM/M6YFmjQNoVno9/rwYpPhT/S8LDSxBbXgD6D+b
udMh1XWFzQceNK6aVvqic+pnknRDmvmaBoRIYkFb7In4jEyMfLbvGuMkwmTay6ltFL2Jua7xP/jW
5d/ou8KRSeJHIPS9/4OBlmqjL6zq3YDjwJ0DB8YreyQOICTwZNoAzmkAz/o9d6cjryvtzQ0nbSPt
3DjqWV49TCmIUMkC1AP+2MrgCczFD4kZx3eFCfQjumP6r2hxvuuwQX4gETJwQWiODJ+tCECpFCL+
v3EkKmkDJ7VOogW8+moZk5Aa0+4DICC3xmqRUU9r1BTq/m4eaEFs7CZBLAlAAXB3IgOF/fCGutoT
5dbMu6VoubxUiw8p7z+TCPm+KlDvBOa9Y9g/cFKo9kTUNXN2hUUmyZgloILBFifc0lMb9BV45i9P
9qtxXoHmOo7u6QUxP+Lr1Pn3C6JnoMuye+9YGKYP5HFxv6R18VEKFKE6JkActJ95YcoOGFkhqhKU
rMrBZIiQW4m3v9/iTanf1wF4LWLeR1ujEgUgtJ1WnjNv2IZ9Vx9nWdyg8r4GI2MvgbUwy5CPnWw1
HIWRMmY+/Gf4bMRA/4UO55muoeum4zlM171bXHdLNACwGprw0nVITMwcrVvJHDlhKePpplF+/9QM
NW3LgWaKF4fHfEcbi7UJuj+4+wem3c1d0tuWhTRIYXf+LPQYtu2D5mY5lSXvKE2AUgKWXIE/pg60
vR2tEcuV/jLjZoE5FeFmLa8CPa7linOI2n28qaf0y03PMrvsi6jh+s5AHXCrrcvseYiyZMs0oZ20
yQqQPlJU3bZUZCckLLQC6QcyXJF2kdOQGssYLnWZsgc2gqFSTl/70hM7q+HmztY894tjbeD9sVej
qHEMswrUMqvUMcofE9kTQF2MJ5KYHFtBgALDPacMUhesh1Kk5opy03pFPGK17T/2GEaAzUwKwN4O
uuNrCABvSFimVXQB5md0QfjQ2AmkzOJBDNlsnVRJdNbr1ifZ4HlwRiUScEDIormnBjXVlj8Bxn+D
9JiCreDuf9eg8BIuU6c9TaQga92rx4PMq+dZho9uvKcZ8KEFPgrBnPXtMi5gERIpkQkjSjCJakW9
B5xyeN95xXtT4WAXtDUCr5BEIY6kiECjq86lK+XYWxeFOAiJXHlsjF/jpuyPQMNw14iFj1+twTnq
tZ6/AtesP0Y98ACJCUnJOw875Brh/x2R3LkWio3hQdWPiIWCKVPPgYrYA9CKtEVYBY8561e6HWhP
DAUbetazQ9A449oJ9cjnBaoQtnEEwBCODRBFx4RRIDBmZpUJwIwGxbmqaKJxe1yoiAIwoIdavU+m
NvW1JLUPQnGcD23UAxeibrY0HI1w2jMHH2ve1/YL08f+DrXAyMhSQ8ApZo+Dps+2WoT5ydiuasR1
n8igZ/HnrtCDMy1Gl0qLBrxfunMm9jhqRi+c4nWLgC+31xL1t34NBIMLMhWai8sQcQLGypFEOuvB
laQBJfAEAr5ZZgsG2GfV5ODjOyHUcCRR1uIJNzRRug883Se6vFQixUofE+NShMaISsAp2wBBloMM
FtQN3LH0ldEnqJ1CWt1b0JnTHVdA+E4GEPMpA4q8gczH3HfN4UprKy3N1QfwTQI7f3jDn3u6I6Tw
Za7bsx5vXYutNCNL5A5VtgAe6zxnYwcMUZxGAVpRA3dvfs7zMUfmMbxnpA0LK9pF3AZsRiymnZNF
gKXSYv1TkNpHR9W16Cjm8wUr+3s9GFBjF1WDT5UwY23s+TBmb22TpsiC76btfDaJ1IGFXkXUWImG
PLYatC8bs1GPTzq6mOZ474DGem8jkHZAmuF5KcwZOUPMmspwdJA1HZCIOGuX8pyilxIEa5YXnksV
oZ0EvjxtCyCGGmXhF1M9PKhXlBFC6WG3dewks2YtKVpUIAcuMr0WW5IHRgUgGI66YxoujcgzC4Bt
uITyOh9EDhy/YOoalvsaA3hZTVQRqulzfQvcIn7oUNRy1xGjhJIXRtVnAPhAN3XSbmOn2rRabDwi
l1jGyHsDYS7TGj+DA2w9gJLv2bQjuJqZDqwLjKix7OavunanO2QKYwsY2NM2i6q/RZu+OlGHtyyv
Ix0HPGqpFhYyzUQ8Tq8lMN7aLLhzNXwDYjMbXg2UccGroA+viCu99yYla5C0emwkc7dLYdxSJ5eE
wwQ4DFVSt6g7swUm9aDhs1SKq9o6OwAa2rv5MhPF7vgqWGwzGRGYcmJQjE2R6DZxBvqbZKpLhno2
JVTqcpJfgYXJ9ySSlokHOaqpkzsRWOvFjHoBqgSMGBdU3xdq6rR6Lvq82sdK1NLDixTLt/DDZP6u
Ld89sutR71K1HVCcM4cdQdnBjqnqta3GU7BWoVsvXdI3QpqIOza/0U8RcRepVa6681pXyy7L5Gl2
CSOubW+vdDWdrIHtfeyw0D74lT6IOIRAA6Xftc74itR/vltE1KOG+IZo6qwd+1tbMQIGxBYpSAw1
QBFrgK27r4cMwR/5tQZA0Cvr+/YBf7MXkiKg6oHvMw0Br8Xzt3Kykk3klsmetLoDMvAeBerw5iK1
3POeGNjoVgLbBZxvcSymA/J8GAZy+cPgxGAYUEdo0i52zJ5w8kBRClh0M7kRcYVHUEq+2eCSEVZJ
+esQdHTKcxtcWIyKSF8ZNw5PVmBPteW5iJElzYModw8gcrEQWeLJ5p1BEDQXYlIIbX4/gmqZcDsI
1INgPIjDW1ii3rA4x2ON1O8YIEBUxEpQkZCaBfpjkel27656I6s3M933svg8Rsnx9TqzkBbCPhcl
bjYi36MtQ2RcjNqxchwNCRjokayKozetsBrkG0KOeNy7xcCsIAOwx7+nWWOpZUg8hOVVd1l7WaNr
KoFfOdFp472Eyim14UQS3SY2xv6QZY2ODGe1H12aWcgkf9JDWe1M0dYrU4zFZoHku8HfWxQLJt/v
TPoaqVUSvsWoBWBhrdkvmtFld4McU3DwYpjGwnsoImdXgAWq85PuH2TQF8+6PSJT2go/RRXw+8my
Hq0IcW4NzOdqIoh3yg3Aiie8Myr+Ysay3ttWHK6TeBovkotDNIzARkDKXn+OdImkySgqtmMG3NNe
NcjeikcEKtCtJF5npCZranjdxSgbN15D0NyeHB1uVIDrGa+BY35zagbMCLvfaYMdf2VxXayRaF/c
ezkcAaXbvJVgzFZFsBzVG+gtzZXMHD2/l3bo26Fl3xpf2X0sADzZ66V+d42RB/j5LZf7nc2yNDjx
vr+Xi1Q56nXx9wAXtjpnIMJf+HHf9ufUbdLH6Dhz6xQhIAAm8TVoWbEZgPBy6vLGvlgGyJtNs0JF
pCYLv2kBsJoobFWUqrD9WKdgUlVwq6qhHjWTG4/1ahnTNGbYSGP8OeN3025kRRw+SOBNXcK0z04l
CAh9xkvrDThH4SZwMn2vgWTirRrTT2YvDbg1tPwFDGu4/VpcWtAH7KQCsHQTB8iYqkdNDWSl9WCy
bsbInKEwCe5yQbpc5s3qVtuxwUEO38dSV4iaesIj+ERQJyP68cGNTi1SRh+Lfqwef0poYNdF/dgg
DqtsSNIrw/F9Fg1I7KXOYvPLOl7svnqdVYVMnTrwZpetdyHK2L6bitPojPeGEi1yEPCydZAV1rrF
KRvVA6F3zlnYgDZn4kC6t8yDh90yUsgBqEhBUxp6qHDACbIxX5tRz2YtBVxJyxOQS5M2Rp1X4QG2
RrFKx0ORHLghXH8+MCDD5VDWI0DqYieZPmkA8F4DEMK+sMGw5sZi4hGVxqAt+JB7YB88W4XwyWqR
D03m7eQogVimpi+KuBW2P0a1uandjO9Zrn1uApOJrRNU8clNczt9HTirfEAp4l5oXCRJ5o9OkEm5
BzlAiWJXvT0OruUkKyMCqGGfBPlmCDnSxuwgXAF+C6DFgyYOQWUj4dgGpFggB/HWNyDbNUOzW7tq
yPCo2eQZQ8mRE4u3uAB8kZuL9ExDbcCjGulezya4o597UOFWoLCIjBdhoOYfMHAdW+cx0jqrFOXH
XecI31P+/2owvGnfqHiAcoljB1LF7oa6uDFuzlakn01JFZPXn7pW6KQr17Kizajmt/CFuRtamtQC
aDXI6CriTcB7bOzKbAxPAqwy3L/tumTgJU54mrslErsODmL/v7dklvbmjZGTm09aOGTAfRBIXcpC
OD8nvdN8bMVzuW4cZvoo1TRPhf401gKIWJPJLxxMXl97bKnhuywnOD30cgs+luaOgankiNrhaRfg
PPqgp6AUTMOpf9Nk911Hgtc/WIenJVJcnXUTgboqAp2goTIG1KhH8uQyGplE+RsgSnRVChMharPH
PQIoWA2pWgZMI9YKtWjRgWQWsqceXZBt1oVxmeB/SrAjRHRc4D2e16Z2pGYek+pq3FrIQF/NOotx
5ncS3zayauBBOy32i4ymL4oc9MsHVwrAFWyzAKiXiW5sa8UVyNy43ZgC7MqTZneffiPvgy64OKEs
d5KSUoXCBB2nwD4BHc4+0fBKQ+Mp2zYpIGjILAqy59EKUan0YU/y3878Ob2FY+TqArbRP9UgMeYO
WKCFvgLyN78LzZx+wKCV8nS7AC4FhLY97cCa4x3YEFtgJpM8PBpatqUq6KLo2t1YmvfccN8LowF0
l56oyaeC5yuyIzUJaUg9kokBFKr4LDCH6qKpR43b2cJ3hjIT62rIgBy88qoxXsdDHJ2oKfv6vXcj
CwYuTqCOQ+i8zAu0N+akT5iO7HM7ALi6WufKcJ7pVfHnHBWxinxgdD1wOKTY0aM87oY63JBDshXu
0M+K5dHfF/GPKB7A54j8ogvqNL1Lmk7GWa2Rau2xiSvsgBTaArzt1bmug2qARxdjAOGtrRovtCsZ
2ZDW7N3cnyIw6jY5yOhXTV9iIuk7zU32jpm8keHIwDGMQMC3Jb124GFRrKY2GwAO8hAabY64msrn
XUwoP9eF7/1EvaUh2TwFv5dt06TRAdjEN/lJJJgTj6oicI+Dd5vxRLlELHD+ArjOd5S8uidqEt68
925lkWYDugEV44td9qvxn+fS8np3xBMcBXRqdGNrj16yCYO8nZ8a9AufnwzzU4J+96l6oBj0bCGD
attrnXdcHgdkQKbXz5a5f/NIcULwUVUJ4qRAgIXvm4qw5y63GGoRM+tAMk+mMSocqHCb/qpuh3Sc
jLPv4AYdd24K9smF3CvW9dI34PTY8QmcYKQQCd+b4MO7J5GYuHfOguoIr0MnfVoEZKl+YYKLzVSk
mCiABnu6dINdr/ISgTivoq4GP5MW2Gegjmm6V1drrYfU1J5ClRBpWOAiGKWLukS3jDd5bIZhe9Fs
EIOQI7IT/feyhMuLHI8eKFlsoO80VzIyI0ekkjc1nGeLiHofcrIiETVq7cV+mZQxOMii6mjyzt5S
PPsmqE1h63x0pjvP2d1E2km3hLlL3ogtznYAkP81LL/YkcJDjfOKLhgaUXSwaucT/hkvscytDbYS
0ZarYYjSbUDE9oVP2lpY9b0xAi/YaY2XDrSFLyOoWZQlSQbOH0Dm6t3T5LQdI38ELedBuI3+UBvg
kCoF3kCt3m+ogDVGevCdG4egFMSZtfabGniLgf5M5ax1GyOKVpbga1SVsHCOxVs7rY4xL/TNnFM6
8/dx4MKvUmGPADREcTvuzz4vGanC6mcFJaB6pV0cEt1U8fwAJG2i1DZN0qMsx22CNQmF7gC/lLpt
bAUAfYBlCWK4uTchZKhtFs3VQiQEOvxw6Ct35mVYyBkW3ogbWc69al24gKQnRaYORtSjRqeD0TIm
ZgckYVxPIa3TJnztAtBh7cRV5h6soEWqW8iAt69oMTOV3F9ELLXPiNIWW2wG5KokrkzSc5vDtdLh
ETurdACcAWlATe3z0TO2NCvXRrmax1zxFVshwg2jRFIvzjnhyaGtHiDasNVbxsyD22Y160hMBgNI
/076V6Td8WNIG8dlHleT52k0AZRu/yAJI9qGAegot/TA6egpE8WPRmpbR48SP68Ulh4UflU46Tb2
zO4kmhBwwENbPVPjyeg1sbv0TKN6dN1dXQWmT0OmzDp4owxzch5JBAJksalLVCFqTYRAFBieLyBg
2JJyMjh8mcgtXLWCFQeS0UV1uIlZN25DeBzh8RXWcDcGHre2dsdRb2rBK9dI14KrGppMZFq2DpsY
NA86YL2U7EpRti2KhQ0x3mVF0IK4Q1RrklVJiGhZ7K4cpK1/Bkftg4e6qadmqLrH1OqeUfuSf8b7
hO8aDXhPMp0y7BRM/LSCrrzXhkZ/zUWPrQtm56U3groXYBs0xAkPBwUxidM8FNUqitzik0xG+xwM
qN2i1UJrRKw/DLM9DdUtIFMeXLnOOG1Di6PKUDVZ0aP4qEOpPTjf+KzQ4DxA3CRBIXTNEctTJjG3
TLaarc24WOd5MOAoGkO4rDPVxsrWB3F20oTNS5MyDbNuCxoqZ9U2TuysUbRu3Lda+jxOvYHngxrR
UnZdZ4cpj97oQqSgpRh4N0fWXnKr3ZRBFJ/NAp+1oZoAJafHIdEeSdSDWhwcli5SHBu8S9aLHfWs
Nv+rq4zxEAFp9dLCh3wBjHd3z5BDQQaLXGu8adeLGvkyynZZKAZxp+8GwtguxqT9uDkRDPcDKoH3
ZsCqE+AX3xv48FWG0ceYeouNMcD554JYYBEttiRDcOp6vRs70t7IaIGwdPHRoQQQ3Mk/F/idnWXb
3SGvwK6oij+02rY3slMpmeT6XcazoxgAiDYYxyVIehV+Nc0BT9a/ZGTXYLe11uKufiRjWmuZO35c
b5H95/Vi5ET6iGCizAvc0Jxd0WgRoRa3zeIUDsGWiLMIsG0mFiNFbGnb2Uwxji0MXB04f5dZy1Tq
/aqkJQ033A+VVxyXaGKe9SAOy3S4yX+NMGLHVLbAIwMfW2Gw/aKdI440RkH49WRWdCg7Io2ah/wj
tkdYr2rXJOOh8wOMtnUJsMLYO/eRU4KgrAuA46MABmIFJkC9qNDBPYiHFEC/r+WkpCZ1YyAF3Exb
1LQUTSZZgAKmVRA0SC36uMZizNXFl6FJIAQ0/uPlUaak9QiFLVZXs5albm7jdxdv3MFD5TRDovmv
t7EYO9NggJvw1zu/GS53anjyYZJ5u1vWI9vlr0EKkuX0V/yjWqqPwcLHQDMmIGDg6FavrA7wi406
P5rRAPhSGmussQDdqaTUXI0NsppttarV/XQ0a59ZCPqhQD14nzCPuVo7iDVApc7TSOAMvBBb6i4X
x7auHBTlqJoyrz5PGa0S59JxcDZBii+vk033ZTx1L6bhjj6ABh18JzEcJQrTGCvBbqiGMmH1HTha
IoBVad2LFXnxMxzxpKNGLVZ1DcisAN0EjN1+VLANbW4+UjPx4E1H0vFpEcWKddsO44s2auZjz8vy
IWY/Fr2DfRD2rcnDIqoarTpMjQdkyFB/X5kBe3aLYxcK1tQ6ZAwssG6d9q6H4CXugBSW6/IVoAe6
PclAflCC2pE8jR4YSUeUyJTw+UXgmnPxqp7HbRZZ/0PalzW5bWvd/iJWEZz5Sk2toduyO7bjvLAS
2+E8kyCJX38XNtqCrDjnO6fuCwrYEym1msSw91pnO3awAQaEtS7SYxJmFrfPYboY0JTbtmmH852I
TKhhMgL1lDEZiTVxDm/7RSwM7ShpPrm9CDHBazDvQD4FOFgWd0FyZTOzyAM32w7L9+DiFF7TngLg
YuwBqZGgqspi1WvJlLcpgH9pgOhiC7g6gMqvIPm5pHirXoLRCnbVJDENDONNprX1XOU8IsMkEcBy
8G2kxCBtikdklCO3od06IW8uyFynCErboyw+sp3F2000h+UBPouZcBCLy9krzW4BgNDJHFnPjlCo
WO3YiHI5NWcmfTxm6REzjZe2bOIrG3Hq2LeVGjmTiK/rgEdwZ1ooyJMW1NgMmTUsxDxby4rQQp1o
57ANuQV+EF59YylO1px/JxHZOhw/e9cyNmokr0C9ZCx2Hq+sH79i8C4FkX7PVQvweKcRE1l67dF7
zl9YsmEGngX6veneZNkKwgVehC6OVV0XxJWDB0KurO4jGtsZQ3dxjUtYywkGDUnDZbWE0Vt2FCKH
cO+Va33lYG5FGdXo73GEi2xFp+WA8d/XucW+uPbcbbyMDR+8mQ17sTbDJXQn+9S2rXkw+8E8IgN3
3XiLeaC8HJWc01XuRlS2iWpY5OqAcXJ4xxpxZ5FhB3yzSAtyuFkkg1dsRgEka53K4VlzgrwumflB
6SChGWfI+inmPdm8ZX7IRJE7y9yOAQzrrC86DlYxC6i1qfIawBHWhoGa6hzM4q1xlwLwpXq8+tZ0
RqI2mdk32zsvG6ftRkYcpQuydXfT6IDVIMvYZXRBrmlWy4lE1IDIAPkCsjEcHxlZZNeCUPDYMn66
k6kusDyrw9wi4fc9Fm1/0gq4akB2ViXr0cfv2H0m2c+KpEyy8cMi0cKkMVA9wHE54W82mChOc+d0
BxIBELT6/XgkT7UYZ8je5CEYQ+7qPZGcg1VkNiID1AcfiKoWnULwfdZVuKDeWBgoEvVNfglR43ie
WfqTLGnmC2njMeZ4SKChngBFJaqLnHlLQ9A94o+rDbv049r0zaVd/HbahpgdRXkGHl5Dgu2UWEyC
4mgGERlLzOe4duVkqTX3QFXzQEXNshfLt32864Lya9sf8L/R/4Uy6BEcmKt7aKwxQyDAbbeYbq6g
Q+qAvM3aQ45cKmQCApWbtEkDIOtoRUnwE3imPmQ0xDf4piYb1GUzIHQlzpYUIQgwnt4SGbBkQbqx
hMHykWJxpO4cLNjiwsbUEqUWsLDVmFQFkjYrLNxHEMAN0z7hdQ4GbTQxfvKAnnaGJqLxNHWxh7OR
yjxOpheROo5LHH318oWuutpzfRe7gAehBMO68+dLGe/eEg1lzqE3uDUSKqRiLfDg9avhPhnxh4Lc
FaTHEpcD8As7+5AiQ8ULyvjMAKCyt5Iqj9I0RJY1CXuZp/A4jgUSFUhTJNgMIh8aaoV2fpCpWLPt
rNvUtfpWvKLkSrLI9M1rmFp71y+qU5at4cVlY9ejiABdpiB2JdVAa1m7Ow1IWiweTcwTO9McLXAp
2lmn/BMb061pQPWgDEFNhY3oyPenZkeb+Wr3Xm3c02a/6v5DZ7A4PuDbOf3DSM7WWLmsOG2TXdHb
J5lP/KSzOEL5XekhlqIOANaxZUsKTPLxTVPisdt26JIljVWGiPRuMs8B65ywNg8KbVz5QEZw3xLc
iOsBYJB/OQUWF4bFkPR2nwBH+sLMvi4F0Ibv9aSpQeuLvSQcO9IT2vdxZGSv7Hf1QFZP7YcEPXqe
d+7wGSvo+aCf0vo5/yALC7aZfY7DsBInyIM1A5uhY+127pO+jkhIzf86NiWqnHb/v2IwiTVHRnQL
xdw+Yf8PS5PYmM6aBeWBU4W0/4VsqoZ10xY5U6QsRLCi3aj3P8nw/n6Lp7hZJNNLVVbY9x3dI21/
6s3SNQZcZRu4404rgGz1Y0P1l5untLf6qHGWDrRT/bTug5qXx7Bog7Mvm84z/LvmV7IsQ24gqvCA
G/Rvxv85Hg+yPe/9AUDQPy62gJhkqazur7kuPnSSCKmRDfV8Czif1GtDC+TijuVvtAwl5WA/ejA0
S2R/8jg5kpwaiseIU4nGoDnpjmAxPOlQ1CuBRb/vp3JCgTmg2gdrm8kj2drtMV+7QwYK8P6Z+yLf
laQhI9UlcKCiwmb6vb0Mkt2cdKC7wMoHKfKovkyRy+VlosRrETjsA+BMfmIFyyRBWFuG4o07jMZE
Csabz/VSAT5Csospv7vuL/1IT86uqFd3o8nFgBE1ncCwhAL2dZuFyOIn0HGCG1fQ4X0okclJQM1M
iONIWeSgmaA+ickNkG3Gbl68ryQi0HGSK2ttpyKjfDDN9lr6j5hemb8EDY6c9T1RTO2yyJfu1ZAn
wFii4eyXukln129dGlOD/AIQkpAmBnrtmcbJYhq7esm+PtjVjQXEGS2sgDV6eEMlYbZz9YEQ8m4a
s+BlAPupHHROCGA96gVVvJ85lg6kYKFn+lFe4vDPL0G8RMIqBhcQG4U74P/Ec1qgvjfA9UlavqWb
y1s/SffqI4U9svAjul19Q/ojUe/uE6uPSOZFtVhIH0VQMqqQtvg29fYrbCAbvDhzcCyACj4bULXs
FHgnogpbacxlWMYLScnSMdLyvGZAXd2QEIQ1SCQHu5zoUfAMeuT5XDnxCtZkTOHCtMd/D03SvCSe
Dk0J4ncl1FM8mvp11eIB/i4Pd4+ONO6CP8ehERejKbuNQInjNkOd13mRZ7tF4HLsqN/G1KPGnnpw
74QAQpZK3ZCbkL4PMj2svaXegSAU5ZI3O3Bx44TLH5Ha65mc78rc9Cqk+XZIOvXL4DMAI2p+pQkg
ColG5CG0kqQH63Iqy887xwEhHLi1MWcDricJgywuzkVuAUBmcrHPnhWA18XBhTLMyZCE2DYEEstq
vxlOoNXexSsICgMAxD6BQfl6V74yy+owDRL3s4mWk4dJ8HCoAR4OebEV3Vh9ETU/NY3tfUNu5ier
ZvMnzgp3xx3POgPE3HxO+WqCCA8A16glrdVaq8EZcoOCqRV7ZH111OuvxZnMC8PWilnW/SVNLGvr
oGruU5mWf1tIIPm77YBND2Q3fI9/DMbMP1dT3W+LaeTvxqVmmPgDW7QXVQqio2abLByse78gBwMg
9fzc4fx6w1MmifmwGEZ1zw8CMXLpLG9W6kfFjeirrYx5QxehgL+8kryIvg914VsAGlIUug8aKlIy
dQvSsJYX0WoVQfKY6Vj6PuhWtS+ZkEybaO3D56ILZfIr04rHq92+Ex1Zx1PGtw9MQ62loDHqKo7C
w0Lx9qn0xdSfoaPPdrvQ3d9Gx9K3evdt6UD6wwIZGjRGvQQ7vSFyJMgtQSUaMmilqNAIGgpMg/A2
VFfpVJ8Dj/oNaYP8HsBBgNSCEz0PGXKATXkWHJSmyP5G0aEEMei41fE9jV2qDPrZ5h9qskzC4JnJ
OMqFZKj/RAkjxfzZBtl08dkHoREoTEJVHqLqQWbUHJXrh8XCwltXiAgpHuLWOlTeVEWPdSZlXwEA
r/Cxc0T+NniiTXMFhoXdhQtAA9oSUxxgaKv7uftg1KWGjLoKaSx0b0meoyKKuqSequKDCf6afcxQ
wOdKaGVLzuip9yAzcndEUqK0AbDsdBjdEUlnGGk7GiJR7C0UDf9/ZA4oObc9dp6wzFzecpIBTWuc
0vUvkqiUY0MqtUUPEJXhziMpkTlTDKAUSJK+QiL+Lb8ZZ+zp5S6GnYOhYm7xvdqS/KnP+u4QLun7
gMeSVkWyR6kuqe+kM0chL96TsbELAVUcZXznIO37XdoCqiNJqsqJ/Kb90qLe/Egy0lITx1az9VBs
un1Q5GJcnirsSUXamHqGLWuU3q7AAG+cB17Xpu+XKhM7wkM1EtC5RWUTfjWxm7Un2TL403mSaKvU
e5AB6Bkeyi9oQYW8rA6OJMIV++/9jEyjFangOxr7rh0fxMCndCdKUB096h/HfJjqvRis5GMshnjn
s6l7cua2+wIEYVCIrACJaMz2XKMwbFNzu/sChpAZdUy2+dKDZPoDYFI/4GAxePGDbpnXvTE3yJDG
LqB/qEunOuduuDWxUX6kUQ3sIGTaSMVaoUB9di2/iZRKCmcpJA3JcNgRY17kmcvTlEwHNSSNUXf1
2bCKH97keBfdAFSsj/o4xBROC17zzgfg00P00sAWD11NRSZ9RtdUpnR3osHjUQxJtVMXkTHvwitX
fc9kpO5MfUR5Uf0J5feRY3p9VCFSO8P5+oAJisFH5A8rEFEC+y0lnmhYhBlSutNmTxpqSAFiO6x0
Kj8Frp4EI9XqofKyqAUf1l7ZkKbP49+73vb3eg+YerTjiyRzPKbiAc+u246x3gq+2ztushU/Ka0i
c+39oNAX+FXYGHxlUWsmy9YMwSupyR+B7f+9s21jR/JHDkltR+oHXz2kHpFVUk8GFfIB8CDXTJba
lmQ41EaSp1ZrP5KFZv7az01yCQrXeQXDQYfUgr49zFR+WbnsbFc1oJD7ouxlrsoO/6bhicfsPUO2
+LOZdjtUyBvNbpiAsBQmKVYshKfgiU6pU0nCQ00lSXG0ncGRTRUhV5mDUqzfsDUVrP+zAP5kCJCu
k3oW5IF4vRuCSOoVHBU4zDKyKyEFcweAhZEGDVaYwiAkhvQRX1iNwS90DOqwftIQx9RzquYPjgo3
1OWhHnVChcGPJRtg0uJtFuTz9mEt5zrmtbSEcdJyoIHY5zjFPEC6d1nX7y2ObJqkwhEho91mW248
W9W8nPr8leQmESqgdN3LAXeK7OoqAafFHMuaKaswtiXYeDZUKZU2/fJMPVVSlfYS8FWqqdjqrs5K
FV/97E0FWORN2tQvq83bstXoebs3bPCLdmJ5AUDBePVkYxlNu+XtOu2Yg6KHKLFAvQegK2RK5OOV
GjKOM2ABDowPR60ofO4gLb105CEhfMkwyQJAPJhAnvGwIUK7IrJZHAdo6DlQ+khmLOuAFbD9V5ix
7hQAQfop7ZArjaSkFQlqI/hJ20pE2P8AxKU3NtcM9CwS2DJwjToGCEtuRhywWKAUgEUZc0BeTot1
yHLgsJJsSViys00kkdtI3HrO/NF/DsBDsPMltsIKXFQB3g8XqEQ9/nxDnreXNi0xNEev2czACXk2
8iJagQKeRSjEf+tJ2QyusCv+1jkWiYA5HolzM5mrEgtTjHUTLl7vA8QZQlILFLlEVhJUWy37pXWQ
4XEKSNn+tJYWuMdXYz5YwOz9SEPM3uYD4x7wFqUWZavL3ZC09ir6j+1XHbyQFcx0E5UfVxsx1IG6
sRRfJebC8h7J5uHOKipvJsdffs55BLEqqC8WteTS03paMcwB3qgAeL7+av1AsjoGOxTYz6+/Zl/+
4a9WDj5wgMQcHqdq9F+4bfsvDmHkgVphM8ohyUgbBnn/jHyLiOTagYYhkMbkrruxJ0XiDtwGXE3F
nlw3+/ZgTDHnBIcSxQyEWHnptcHWTwis7wNfsw7PIRC/ORVSJLFdlb7gbLc0o1h2zRDV2W3zKc3K
9MW1Q2dGAjKyI1tRHEkWou7hzQHzYmfjdKu7JaEfipFtdegK07MNZjf1hr5jWiCpb2VOWqBb8PDz
w5evllOkDaClr1uvq7QxG9IGcNiGsiCzVoIGp611AUuQfwZHDqjaTEAmp0jBS2RDPc5Gc19bGf5Z
pZaN7fyi7Uwg5mzKsQ2REwAFeWhtmDYnG1POE8l14KkYxJ7lFUd5lI3iYpAhjvLAlsix1RGJHCpM
ABrf7O5kd13l/SMWhclFg2oMch66t4s0xYwTqnVdBmsz1n7x1LcG8HnzoLqOsqEe4Lm+xElenmiE
yu766iDj+snqMpDc38xIMS/dF2PFi27KlupKojbMADEtbQVrf4tXLzmqp7guoV165F4OjW/v9JuA
HujU0POdTNiYOpJBY1YvC1LU6oUyJ6i+EvWb+k0or0Dm+gI0pKvgrf5OtMG7wjAwwbICgPDHc9hE
apyCDuO5aG1LRI0BTqi28c652cMSZamAMJHqwOpSwNTZ45aGpFAu9jQXZ7ce9/fB6DqZjePqNe3F
4S7a6nPULYR/Z+0fNJO5m1a1NNOh6Y9j26hluZv/kC2NEz/GD4t/vTNxc2xCdcgDRX1SOZrYyV1a
LyoC7P029MTP5bshlc28gAMjH5sDSPWAG3eTU49kpp28M3FcbiI5NLiE+WhtMgksm8hm4sCZKZy+
AvQ1hjZOa+8UvY/lOcmo4aBaetf7c/OkFRSFfLWiNpAvrPwe4pM1IBl/n+MCBLKAhU+249w7yERD
A256B7isdn0ezH8oJ8DznQfZkC1Wj8hOpjFpTJwFREC7Kfak1oZ66Dc+XPSYetQYfj/thJMMKqBW
aGPlnITrN3DhuLvZj8WJGnz3M7ZW5RiA37wCJA4Ip2ffQtfOLCH/OD8M3lQwdcxuiHiPYs47tXKa
VGjpT1G1E4XTw7vLk0a5P17+wX6iGyNXavx4D7Tz9hRLDktfMV8iEecUSr7Mu7FrlcsB9H1nJQse
zMmdfKhHaupphVOAJA2n0YiLSQ0wJqirpNoJee6oVHSs33RSW96EyaZukA28UmLcv6exKT0lxs3C
7U91N+N3jbw4ctEJc79MoJspeOP6E8BFyzOAJz6vLV6YyFHhF1OyPxPTMzVE90w9UsSAlTn13bp5
kP/KlsLx1Aq2oMAxon+N+eB7ux2QQtQXVJGOxgSEviLILtjZnpc9dZ2lzC9DZV/AmjQ+eVk9Z7LW
NduYg1i3AsmQYE2VPiubBxznSXMfZwn5dmZJCcCuMAcwlS2M9zqcG+L3DB6RKKtYx47ObLMIaa4x
sF1m7K8hic/e+i0KB9T44RGUst9Ky/Yvd88teiqRG8rU7I1+cFEPBHv+s+qlH+9ctRm5DmZlI00B
tuqy9DBU1367or4RZYGTR2xU4MVh4GG66dLVeK79+r6Z59w5eaJ/0nJ3SmMR0bh35/dYJbTHX7n2
o8G2fSY8pPf8FJOMgWhi68DlzWLNkMcQ2b753kCJzlG7qsuOMmjWTfdBLz3qH7ARaQHTpvQs64SK
O+u0MBQKonYQXaWqkgkYOa49+LsVS40nv6t2VuAONuDTYERq6t35BMtkhmetUvaooI2SbkjDDgzU
zEadRQIC8gQLpnPn8h3gYxpkL6LpxqB+oeFNSaZaTj1SAtFr9yCnGKTEi0QpH9wNsJlFSzD1yDL1
o8IOs2s6BsmHGoz0F89d35lZk35QItGMh9UYwDsgLagxskVgAQFERRwKvtllHruuKbPBJg2zoSja
a8jmSDsVbI2Pc15gQW/3RbEBTlu7s4a1AjDMjyDWhLc1ynzcI/mRgqV+5FtNfuWcm3iWFPXMQdst
kx6RQnnhkjzAwF7WU23W72m0DmVr70lrE6tA5wzDZk7zAfvWP1xcg/Pg2Q6WvY1CxaMyVD5jkNXb
tXe7/RAnYKmoXP/KUMN/bUaU04BCa9iRTCm6uXoyXMyDtaxxrBygCvlRi5Zw9IGv4aKQcxEvJCeR
BYhWUM/Z/TGRl/GBeMVm4OzJX4Y5LyUeCuNySCqQp0S61MGSGhyWLQcyvFO7q/mTj2mIBOU+N+ko
Az9UVZBWR6PLqJCkYRWWmHflFzIC2eioP6wb3CXdtcvMBaxuP9dtSMf7iO0YBUYyIFPpBniGLRqQ
euOZTNBlWgHka/u5trAL8TNCGg1RVP2KwqP4SKNGzNgrB4Qd8hCB4L8jYWHU4mlQOexWObmAgU0w
73Wal3D0gpMjofKQQT+DbFp0Sla7IAqJkM+m7JwuD0/kRc0v5CS6xSV7Eum4JFNDuiLgEoGidMbu
WHMG76L5jpoQ2eTvpj31WTy+SW1wYJ2DcHnRhqS0eDodgLeNbYxbBCG9vHkSeJswa/ugGFCphudQ
vh50dPIwsOnXAnj0jBPu7rkfg+1qN+mrMFrkuzXTfKLhYAL2t+Lzt9Qx01cSAY0SaXCGdW9RVuIb
KUH4k7wOFhJmKAZ5pX3jnm8WZNY36XVEtWgLEBAODLijW+JZRE0XW289Lct4nwKzAyk6JBtuJg/G
TRfX+zZrgEB7i6eDitGRRN0ZEK195HaSrw6l7bQvjsrvbk8sy+e3XP8yS6YjgObxrqAXhmxy2YAR
AtBiJAQPNt41cYskR/DKqxEpXKSx4a1/c9RxGvmOIgXJ7oINOi7OETt782BKTndG6kKV/y7rQSkH
al77ZKKM4pS2P3paxgAxsu3ZBF4eaaIVvTeFlRKS5kH9P8l0VHIreBL/V6EZmARmI0UScQsQjgz5
0GkWf3Iqbzw23DR3lTu8jG3XXsCbciFsHD+Yl+ttBDBHNSIYnTTBc7qskCdnZXPTHFUdLHCDzh63
smMIkjkS3ZXPtoP9ZwGKyK44Z1gZI8kMz7nEBPhUazRHGuk3Mr2MmcNdpKJ3SFn78WbXL/qbkkQP
7v8a1ozFEf+nxniMk3A4OGJFVZBsGEd9kJANDfNk+b6kJdvRyMQWg5LTkMzIgYb/hSxxyg6IKjL8
24VsjMlRx9FXt1xMTwSQgUDwtCB3B5QhYVnGwPVxWLpdpWw0bfAj4ZzCP1OzelNzCIfqoxYhn9FK
tyoCdbWqqFGQJJJp3WrZnfncr2zc03WQtr7t7AB70yYg3osMiTkKtoQwSDR2yR1OyQPUibbRLtTj
YfxU237zRBYkenAlGcGedA9QKdrllza30KR9uIN+8lCxazt/EnyLb3NMLKlLTQ3sKX/NLjRo2qDl
qJ71vIvqTnbfb5ca1WHag3qPYTLQVDZY52izRwu2gKfgV6Hocp0rXhtJujeEbfG8ThyHriL50qJY
JzvYjigAf4jGStd0a3Ez2TbY0HkOS7YA2Tdo1hk0A3Cs/OVLbyEVj6y1Hym17PesxtyLhHdxaByL
aQWDF2YSm8Z3utPcZ4b3uQSdblOE4pKleHas7jh9FDYOJ3FQHH8H6h9WIuX3MguGyE3D8rdWBM1+
AIAzMuzN8ZAsmQB2olGihAfgUDvw9JRAuq4swB6N4BoHBu6fXuMACgzp8mB0SHp/p8bSOnZz5Ok6
Tb6tiiF+QZ58/EK9zMhRbIUEtj3JhqZ1wb7ZYh5WN4AU1IZKMwHoquqnl14GUCKKYOA8Zq/GFHad
MWOkCEqo42TrDsx64G+W90EXylaApW/bPjx45pBdQJU2gMIcxWoMiCOXJfv8uAylFWSB0kKcOi0O
EHBnLGn1EnSy1hprxnSN/D5BGYWcWdBcYGqGQ4FJzDsSYTNLHArTdzd6epEC3aasB9DfyqkEWegY
5CVj5NKCRn1QAw1YXoXZkl9Q4ATtIQEunzJ2soBiQnJKnaPEOGq07c9m2gIr5gJgSCjgmEIObC2w
Ou+RujGh2jlzBSp7l2BvGnYHsCp3mZ9K4IYc6tZ98lbBTtQMiwgXNTbtFtmF4xAwALBmGZAUblba
ntR3lqpLelJpS+qF9twGZy20O7xXgJGU+IfE8p7IxRaOF3kdUH312U+w1ut40WN9sAVAI6R/kkad
Gg1rW+xKhvQOdUzEK/Bc8z7eAkQQOxp+Fb/opsVRwnO+/k6Sta5R/7suyIO3xs44kHDwQGMUTTko
K4EeF0dxUr1McX3yJKgjNTjI9e6GD7KxxCv2P5uQx5qPQHbUUR/C0NC5XZPHZX80Wl85/Gv4MkFh
Ub80YBmSO37gk3FOvbwhGlqYmdWR1lCP1GRIQ2oy6ayHpEVSC5y14YOfybGTzV3zD23xEKpfTewQ
6rtxhz9dG1twlKGrq6o8ZkXlimwOVX2liq6GpfMOlt99o3xdJVP6oUeScy8mMCZRLdcI2ARQBOE8
uSVgFG5MPbb6mhQwQw22GGYUfm5J6OT4pe9xPgUWcUmdmhulz/a+LCpVVuQFnDo/urNX8aZu3RcW
ptNzC9wHIFJXKBPD6VPZdPwllWdTNGSWCepszBF3JCOttrPN8UM2WAIsoT9cqbdWADWZWKJCaiXF
0Becei9BJmJTHcAE6l14Udbhvs/9AIys60EU+dRtUYnjXVTXawsRdWtm79ji2e3LLAHWTJBfx+m6
ID8Dz6qIjaClJh8K2WcjStBX/uHuTzflggU7/Ue++03dqdww++IJgeylDu+1Df3RVZCHH8Wdj/qB
NS4gqFmyhtteoqU4ZQ3YFW/tv7uB5+/VkDSeVywX6sUSZoWGZVLhZdaUICK5ycikr7D8UhGTDFAy
XfYHWTDg6U6oI8eVtEc3os5qjM3FqPA6M+ujKRF0Ujx1xtwYT+p3Qr8DwGGjNDKHZkAS2unuZ7JK
FxoXuJ1dCqLtGLyNKGQ0x2SDXJjssK7xsMEZMMYGjhOOwDwC+ziNraxn8gT/w8zCIdlwNk8vdexu
E9vO39v9kL+fkzR/3+f4SC27zlk/JUCDNA8AQzefSUemZjD/Hi9mfFIWEzdXvLPN9YliUIOkdhz4
hsOyV9fqsYbY9UiWUBcz8Jd4idMwsloLDFGodcDOqd8jXS4BF6GU+eMAhRxSj2Rth42P1V7PD2ak
NKXXWDrLYS7Mv/41BimKWcRRZpovbl5N+B4MZO7ZS9ZsjWIBl+DDeC2Lb0E2icviddN1EO2zJbFM
hRwtfY+pHdghh5gpnden5qXANwrqSjYdihL/zlOIH+zBD0QfvisHhlS2BGQBxipkOa9zQcJ48IR5
LrDfY4n6TQ3SfMyLiPNyH8/gCQYlRB/ZXWs/hZQlAmjo8mADzmZj0Biw3eO7yv7sZwswqz0Pe588
dX6rmqDfaTrcpVtQg7TwdyRyrcy7lNjYpBHx6tbW4uztacRaQvLqUuO5ro8ngocMAoth0rGW7X5C
Xt11lClT2WyOmGNjSDIkRiXXivuvVTrjhS/lJJoccD4mHvuNTJVIKhvkK2xsg+O1OIRFEInAjd8V
GzLgy5JeDSMrn/Os34221Zz8qX02W/xu7bC8b+I86fccoLDRg4JJOxYCoDcDltdOa0lBQ9DffLZt
K36iwMHij3fRR+e5d03z+VEsbwbUL8+2BwrHEsXna5H54GQe/fdASdpz1P6+0MishHgXg9cWqDRj
vsniBKewk/GN7L3e9d9PjCcHLPTkuQjcSTGOIIVti3na19j6z/GvDeaktTTzE7mALwHrBs93d3HO
8f507M49UbMEKbBfhXCBP4seyfo2+BtZXsvO0maoUwJ2u7TTbtR78H0YkokOo33/NVRglgHW8FUB
cNywA9QildjoZp75BqQJ0zErGtRPkyKsXSd8orIcDzubTURSh7rNgGRsa6o/JTPyleshQzGTLN5W
1drUpabHFmMe43yLqrhJhCVi84wFfredUIUSdSg+CteDnaBwGW+vrPviTwuQoEzgEA/CbL+EVfsd
iDDsKvCkvM5V/DeJmel622SavaPb2OUXvgsDszoimwW5EyCV2TZ9LWlaHPszgOmfXS6KD2G3sg/2
2JzHuLM/F0WfgWIVMLOu33QfQ5AiCq9kl7UMzAsqKk3VI5lfWPPZDL9qnRX33S4MGQNF01BfrfYz
0qLBtyNzFWOBxrLdYbcIPM5IRg3WN99tMbuHFmBcx3TlYLlwEqw60aCABPQwerzUszIBLxEUxc3w
FyZaRL2cZelzn/K3yBRpRpm5aAFiAoCFUTaTxFJwCXWBxqrrzf3ffS/pJamSd5L0HGSpfUhW46xS
cj5flW8C4GmklDQ72+qB+yoczFaGEOUNFv5jgPG+eu1LEQKvAAjMZMKknYfzlx1WitbOkDmLAMuo
2GvdjSbfVc2JJuyAhVmwqSqqQzUu93P9FESDBzGbS6Qm+nfTe+qSOW/ryAyX9wYQKsBNCexfww/B
T2zNBwIBJlGGqvF9m4thS0NSDGXxdcLG124d1nTH7WbYT0XNPgPj7mStffW1nDmO14Rvv6/SPD7+
3xYAmWk2jsnEwSkcdqZGDKmlev9ZNonsFYf+3Z0ri42vjhGYgMPN3qqmfi6wwjL+k8X58mnlsbMD
l7R9TgL2XZXIhrGbneZOViFbACrEWsq76AZlX/gbriu2chZUFVzEAKpziB4sgJx9L7PnDPk6yVAf
ptRcgDdiLNcVcCiHIXG9aJRDUoBuo74CnYIGidE1MTIwcKpap2H+BLTx33Aq+Grd0MS523hI9TBQ
436TUS+dHRz8WYYLGPcf0OPUm+px04DK6RncWQCG9rsQOJJlduU0FHEa2T0S1zORNpcFEMSX2h0b
nAik20KKSI40pLrc3nWxzPIjE6SU23AMoSLTvC0MgDZ5rAdbA0ciYAqgw0lCequefPTfDaWiK+N0
6w9OoIybXgDUkKzdrsmRJfBziF4OSRaYFiBrJxmSe04IIjrZvZN2FEo7mBVQNd5AirwY2J20t6f2
Hf8VPlnvEz5sLeo9QaPBBLow4m7zK+O5tzbBVHa/DzlOJsKBfQ5Lx5u3TZal+yqJZyALtev5gYai
LwSqV2tQFqNmyA0jNSZL0aESfI+zHwFuXXM9WV75LazW+BUJ+OOTuTrsMARp9ZHHzac8yauvqKv/
li3xvxugxABow6V7qGN+4O6EGhyH5ell4BaKbGQvSYICqUW3MQnNHnyuhW9PuwfFko0p4GHRkN1C
EWnMC6wvkDl84MMwPfE0OAWzib25DkzJ6khfjelgX53e02m+0ZmjvaEuDguAt0BdlR2guvIEaDRl
ToFy4yPyO2Zmxpii3BxUd2Ije5qqGNOfZOKvwEMELgdI6UEqD+zJQXCQnBfOjpTe0tnvQts9kDJJ
YV8XDrhr8Zs/kawOmX9shsDG1gm0HqZcVpvu7tbUcY6VuPCQcXLBA5eB+CZIP6Z8T9wCNJiaPfEO
/NCYEsP9x4A0ngDWQp2Bc9GvRxQsIbsPbeszGzDhOIVJQoCpUJkTFTiV2DrOj5wPxa4Rdhwx1ACB
CA4kvgCn9l+5wDmYi7KZyJX43DRcJUL4tKY4Z5NaasZbTyvILpxKgIr/ZxeKnznpsa8bjgzPZP09
DwpsyPbNS4aj15chQOICYEpq5ywVAAnFkXkHukulnrGoPJdQFGB2OLRhUkQ+kGbPdvmdylx11atC
DtJoQz/M7sCFSEluhD9EQ2wOcBnN9jctpk7Pj8kak1ifjfX4q+MhQ+o6/+7QSTsnOB979vMTnTmB
HPCrGHMApkqcDA1pUefjzjXt6qhFGuUiLC1Z0tWsHLw3P7mRrA9dc2OGtgNguG5eUomo0L8XEibS
nto/5wkZvj72udONlwz3w1xMf7JVeGCdwu9hczPuakBUgnCk1/6tVWTv4xJVXpl15CHAlddxav6w
7O/p5Kd/rQJs01bW+ecJCS/XyUTucGMP6V9znHxJgbnw6mCv/hi+73o+ITMLvGPVmOdXCxvGJZ40
ryQyBPvbbQaQrUjRiLKs/YzDAiQUYmgATFnbk0U2OXf2g2HGezdGVlgAHqXz3K3Dzl+SzzP3+8tQ
MPOD8If6klXF740brtVmslt3EyMp5cCSlH1Igb/wAWcSpJudDLBRstKePKkBJPpn2wuXTRN0T76s
fgKRNDtTTw/NNUHVoMPc3f/j7Mua3MaVLv/Kjfs8jCG4gMTEfPMgaimpJNXuKvuFUbb7ct93/Po5
SFYX1Wq3v4l5gYlEApJLEglknjznamDpLs5DlBaHEApOhARHHGRCpvQ5NhwIY/zZq/NyLAA9UT+L
oPSIS5MgHQuuIw6sFTdBrr0gSha3oDZXfZPqSmxggsgDGLylFHe9agwQKYD6WDtwRZtA9hHx31vf
0G7JtNirQPehwdYNa7KJies7CaHQ8SHRhXFAvZiziViqH1zwsd2Phm+tWsmzHz4Pd7VeNCe3wy17
llmAznG79jlUYEksgbQUfiWtQKOLy5Qz6bUJ0GMLK1BANEDUby180giuK9olQ3PWXWNAX/dTrnRh
BVpsM3PQ0ndj/jFvIQiiK3DkKhxhr+/t2o7vA9FuZaz3TwiN908SdEyKmdnfj8rGXSDO7YTL1Tyq
bNHY7iwIyd6RKTMAdMd+aNxQN21rG7fhurxpQwSoG19/pKYXdbuFZtywbsNCz7ycVecSFY6nvqjY
Y2eZYJi26uhiRiWMzGNgtLqhBXCQCh/UmpMtmde4+tfAHYy1E5rabeQPyb09Znw1oEziu+aHSNdZ
zRcti7FhkGV0A0p69hIX7T05QAZQrkK9su5zS3S3TSqDTa674fcGhbZqBVp6GiOxHptO4u/0XUuj
6H6+twTi/R97kXiv0ja6n7oQ9yjMY2b73QVbw7YpoaYJCtcCkSi1KaI+NXzyR/cIUpWzzGxzR7aq
awnCWW8a38pf0+GZNL4DM5SHkJsRyFXE9OY4Tup1udMcRyjKv1ruhVdku/DqounNCFEdtni15QuZ
gbqdDqUVxrOXzJMPr0xAvcjRs+3IZA8J5Ajl6tUYPvmGaZzLbjroTpCG60ox2+PoSYfQ+dja69m0
07v0fTmiXh90yUUGxYULnV0hpo39nRYcQyV4gfwMYhjpHXVKpX7BSgi1IsUKfjrlsAzoZYMqM8Q6
domTMmflx9UqRtnjVAA6w/rNgg2+gv9K1PGixH38egUhpgkJqjTxUjGK16jvZJkAIeUYgF0ajMar
q7Uu3DUZegiy8QPNW9ZGIiZfoxgO29G0HFZ20EX3IBNzkb7uKm/iVvwOuaPXRmblk59BZStnnAHO
AHsyFbu4d+0vLqAWNwY4ebYplLHfZee5ste/gXnP3ra6U95Ahsh8RZRkTeNQBIw2GoLEhz6vk+fB
bR9pPSvIQB7bZ9kpry1+rw0a9jvqhQy9QY1zYEf3KJ495FkPkieJxLVdltNb1jZ8A8bR6EZYiXxz
Kv3WkH75VLXWeIe6aOS3Q/PDbaqH6Ia6f3XTU/vBqrM19gBbBCXt524MyzMCBt2sYR/5yJ8GQx7s
6StqwQ2yogwg3L5YW5GpPfG8/hLm0n4vHYgrCys174ZmyE6TwK2UBuwwvWnrNn51Kyl2GTjNdxOI
Zl+D0dqQQ1xGCWogS3kEsUpzbxVIIE9TYr8D5fseocD6yTDj5tBwpNPJzlGKCHDOe5BpfFPapbNv
rUp7ssf2i49Ee5jjaT5Cie6xteTolS5g6dGnwP2UJLf6AA0EMrV52J1L3JDi2ICORl4jGd7j8/US
yB8nSNxjgQwCxhcLIEr2/7IALe+3bXOOrHTbKA7qqMW+OnOnW6DSi1OnTGSnLjVxhXLQ1hkLb7HR
1eI3ybQ+jjq0e+u16/vDYdlkQmrdKda036Tm08UhbVVOaqvL7vTTB3G88VBY4X+ChCNs+7kRpy15
RJo+tCenPTgNL126mn2WHXyQ+pHXO2O4XhxpnsV9yG7N+R9DA6WBk6NeOHCbahOqihpLVdTE6spW
A44GxSkaIBuNLgODKrAh2zIAEMfHjCByFNQzTnAqa6wCwD8qEDLMxPFiyB0eEq127+smQXWriikZ
IyI8g8bekiIUm195hLzelSiEfTM1jgrmSKvXvm8ZO2jA7IcmkRAZ7n1tnbihswnBo5lhT1yuM8cN
7+sqYY99kUf7qamAGyFvQCErYHm64hB0lv4YaPF4VmsFU448Vpk3W1cFa5dw7hzTjQ1zy0ZErv3P
USdswWi0OE52fuYd8G5kcq0h9vIRAVFuIUUfKbFSurLw5WmRMVrMEG4AoqPJsmndYbftjaggksiW
/DkNM1BBhxyTkjSFpDLKaWmwH+uPGbUaoWEa4Jl8+zg+YN/O1vg8rDMxJAFzY65DW0vWOB7/SZtE
lEjIvtQROITJbeZUSpSzayfpmowXM+A82X46O7Mhis8fBdFZtW8bo9vhBI6NWyzv3cwS/2mHd8cN
bAUy7jeoth5/gu3p3XaZ9laj8NnL2iF4DrDNg7w4l3d2GuEQ0ZU26r2T5qBDyuFGGiXKILLa3fRJ
0W/tKkPyNGGQD1EaIiCycvel5m8WE9mpGS1nbFcX/baXeIhmp8VEzMs0N9RRFgbE24iScqDsg1SP
znjn6UunJVCLsoe3UYubvWPVfN2N9fCmg+0ZNNCxPOnQHXpxR6RalVvm2FAhil3IRGjZ+Fa4AiWI
mlUjfodKt73PC98rwLpwiguAZPUIN7uuYWClAvbXTfNk7+s1yjrIhRotDhD8rxLTa3hj9TuaB35N
dXPn+jocjHNhiS9ViPu92+Gpaaha5lTi3kpdpiqdly6NFsrZV866cr6aS6NhkqzB2YJMbumA/mFu
Q6Be/rweePF5nUG9g+sGsDCiY7fUmCr0u3QX2+U8sn5Onl/jb+PkFNc48kxhchvmgXliY4/4oR6E
O8FAgIJdEYzUuIoCNwU4smWzYbES5CIpIWqSInkPKd9fzGwHB7FPVJrjYfnnkgTpyHD4noCuh2y7
DcozepnFBdXE0SawUPYz2H7hOWDPQ1YByh1pGfZ3sWqGDtl8EYDDmAaoQcVPf5cnYBEPS7e7uZoR
TfFbjMf+/mpCgNS4m+NgvKxBV9pQb/1oGo7Ua2IkNleRk6w4QgLnxTc3GBBCQOC0kWLNVw1iZKDo
xX527pLNTzPF06uMNHzhjQ1c60CO/lMtK9BFDgFJ5A5JPIsGOkM8dX1YH8mE6ut4LaIA/DQ1dzam
hWQSSHmKE/IiuJnS5dKwTt+xVCsOi4muHHUPnm2xfrkKDQg1muQ3EWI4j8Lv8dvXamSE1cEO55d+
n2XYy0BOE2I8QvRrhnLOezr76Qjeb3joQB0AIq5PFgvyu0yKfdh3UJu9Wkovq37fF4ZYtSN+Hlli
8F3W+DfAAIVPEFkMn6yWI4wDvZ5dZXHA/Zssuks1d/aYgq+ohOMpuKd8H0R+JTTDIH7jg7dJ54DO
F7p/pH6e4vPrRNBvqGtAIVXb0vCETfAaod3Ko66bh5joqInLbKcYf1iWVt8skEQCMwrDwKeXFMUO
D1OAU7JWj3eDg6qcqQi1Ga7YBFDNKob0LWpTPCv61LTOOPNZZ1tk/wGgrLmh3mLP+jHa49fwVWeN
dTZU40MX9hRUTvalcLovCZJegAGtRtLGLFzzpcbO4M1vNekZRjQ9gDhD4D/ny9sutgdoBeTatsbM
B5QZ47w7FeZbPjZfxjCs1Dp9PfKvUjOeKKQAPMJrZQ3+lnpLsyg7kq0UOZ8lIq9cqlZcz+dAp3ag
VKWjHEfiaVjNx7061lZ5DWgJjSxHQATpHM+HEIyS4WjuDAtwSBtxsUVZDcWp7Ahp4l1mgLJCqzN3
N8tCTKiPD6DSugbFev/Mp4Sd4mx604vIbz08QVKeP5OaBNAdYHwpyhPNE9L89TK9q7SkapHunaQZ
biIWyh1yT/WL0dXQD02QN9DiP1hi8afZgfd4jHCE+HQz3jFR/yCdd4fgISQKT2rv1NDIpx+ZGoDD
1jKrbTwNqqIKIbkRW/emanI2/WGBgGc/OKZ5T3a/K9x1GUltvdimAo9MYeKTRfBA81d65uv3LuqY
MWlwLFisll0s5Nrg2Ryxg4AytCGdTSsjcRgM2z3QVf2L7uJCfqCg/JixTCviZlWHpr5ffJ2hfkXe
ttriOK4DbPvXl1j86BWXLl1dvQuae+U3QgBuZfZ14XFFsNg2yGJlucu3lupCN22YGxol2+KCzwx8
N7ViBFwcowl8mbQCTWla2ezxwUKMZHTlzaSV016vbeBLRNtvGqFDyM7CLsY00/C7Exs3nRNAutYS
wNu5zP4B6WToNo2O+VLhna5FKrQzrQTq0Gmf9jGkKkTebwyA384iTLMbuvNzX8QAf8sXuvNTU1hT
ubULv17PCoqOgjJDphyQNDscEm8MzZWpRcU9eZtNniwLsBh0axp4hm0NBFe8hfwd/tNhPg2nNdFr
UHNBeBKUzjejS51zogXsEdLtXWWGT9SUOAZu7NgyNjHgTE/YgzZ3Zf5e5CnHbhT7nnXrg1V+7k82
SNlH0DUdoBuKcXAnrqaE+3duFGkPk4N34bYSdf+V/xB3hv/gFtDezU1kZahLA0Jmcp02ttjQLKt2
4jvUSOqA5CHvGh594aS3OA4fzcJu7pqx+2gK1043Iku2QVewo1O507oXsfs+Dg/NUGU/BIje8Y7z
7iwsHzIMBt57FgIbyJy02o6Oi9s8Fzig+k7NvQW+Bnox5JIJk0ZNDmCGkFO9r+RgfgxA2zabkXDG
MLEtPo4vemVgH2E4t6j3UECvtHVuOd5Uv885WKmpb0F7ZD11rPGKBkjkvkdZp+N/K80EMQ+pcIQk
00dXNWRW9+AxOwVp/BPCyvVL1fv1VpOTi3B5CS69oUrX3AmGb3nab7XY5z+Vq23xanaN+kICIxbb
B2S2+vMQg5OAg/j1tRz1ZCeSKd+m0jBfpUAERcoiPtEoPs0sF/zLMinR7eJeyjJEIbIi3APvnChX
ndH2t4gDHTMwagKx/2lrFV3f3L/0n69HMBjchhk08Uy3to8DfmNeFMvsR5W8OJNrvBsSW/Yiysfj
ELPxnIITy6tAU7/VkxB0xSonJBSlud0XeBPU91W2iK4gLwoB8JGN3jLgUkZp6dPV9RJlFUxbJqsf
+KuEKEoHjc7SkE0oEtygSd01nsEfozQQ69FD2LfhDXPjCWn/zkZSB4wkx24qITlVAXVANuybPgbo
SpI3XRYTniqZnUBxvI9AFFblyF8q5XjkSOoHhUSdbZbSl19s2BrH+5ZxpLMWHxou3Ew723kAVJM/
PoGzadqWg4/EZpLEJ61yKyg2adGXmMd/1KrmRDOee0trfpaoQVsBizU9QZBn2hpjnt8mCfLKwPa/
GNrQnCYk/pa3lob5bFreGZlK7u4Ftm3nf//rf/6f//1j/F/BH8V9kU5Bkf8r77J7fLxt81//Zrr7
73+Vs33/87/+DSgjdHks4bj414QEuKXGf7w/Rnmg3P9HmNZ1nreFec6AfN0R1Q7R6jAz3eoMNY6L
iZh3lu7MvhNBpwX38q2TtNFMyEMeV2Q/vRAgeGWWAXSfnxxtDp6DCJlFD4/T5IgYMz5muoSIQwJc
GHyoSw2kLhKvS/SHaLIsr0C+8h0a5R7+/PznBP2gVVZq5bOGHNRWb+z0YGRTe2daCe4JBujfSPpH
sxHdx1kvuJkV9aiPk2Vwk1L2cunPCnzYyfirgEfhDYnjTf5GivX8/IuDJN6Wmq5DM6IEIJH6tepP
PLOHNcDS2jHBzQ1Flw+56xoPUQgp9Hpy7qhnZtF417ed5wRIGHg9KN1uUTb+vPibQ2LfQGcRJd/k
kjVhts24X6xpAWqgMRSvjXFsts3n6+gQNF8ZoRPs56Wj3HoEyVl6pKV1ZkXnQURgqBLhE+UX+qo4
p9jJnqgXlzqD2g9SF44/FN7vv2mO/rcvGtClLvACXFgOM0z+1y9andrBlARCnnXHCG5JR4nXYxnO
4kuzulKB6r4oQnhlHobyzC2YdPNu7oc9K8L1X310WfrNFjWZuLsRhaGOx+u+ndpg5U9Gdk+MhjSQ
tOMPUIeZe6QLINc0RWwz4Uu11YJVFk/O91w9yIzWKk8hpOtPgpl4LwBeAt5ob2eObzvsojOv9sWI
kqxdYIKZLmhca92CPXxrgtcI1V5VrHmUbQIrKCDplFqqrRSKolN2x1OkWeYe+ITlrg7S6gjh0Orc
GgAL0mFOnd4KM688iIy28/Ht00OfWFZ4adhg1Io+RgP72+8/Kvz0rz8rCPzgZmAC8CHAPOqo8Yub
Qt9rY5FZ7ngGLNP3RukeHWFoT0bVuEfpWqVX9gH7ikOouULpbnnuzKR85Ib2QnY/1OKNLEy5R5TQ
eAu1gzV07CtK+oabKTL8DXlxHD95lTqboGvaGystm7scuJONSrR61I2FbO5C1XSJeTlQojLv1Elk
kGsWe7F64vpQvtvkQRncTHFpvg4ReAkFwDZ5w8sXvQNXo/Ka6lGDVgwm+Z18Y0HTojQ4AXxKx31n
rZm18GjLWwgXEdhQZOuGuUef6cPXrtN8r3EG8y5y63APxTn8+XGavWesQu1YJeW3Ioz2pbr5F7l9
tKZ8E2shxge3eRQ8TFaF27IDdZmYrLsx6xEYBR7dq90s2KGYxYekU6nttdhBxDwy3qbSj7+rC/Dx
Jt8jXAzKoi7I8jmU63LxwdCO5Wl1S6fFpaFzIyIRzhrKPYVHAyZuNdvff3ssx7r+9picA6EAGQXT
wFOFHjkX357JSJwkCO34rAFx51XctU62MeEnJaC93Jrs56gKkshEg2Snbh7r2a0Z6psrO3WpCYe+
XTtdoc3r/sqvZcl+1FFRUqhXXqbSK0wjRIKchL1e2ek9OLnbH+Iy2Nld7B5M1egZcmOo/OHOYdRG
XNLQfElW6tMVOCbcw2K79qHllmG6QrHhTYDq3pt0CJ/wczK2H6/3j0tdvIllraulr1+ZHOndzauT
+/K+MxDMZuq1F/uF3/IqyzKLbdSiF963zdbHR3cQSQJBOLqkJoZ20gHHO/2w2Ojqyobs+ghGBbUE
NRd9WmLuO1UEhqYWYahfrfErG70MwIDYpV8NhyCpW1VanW+ZAL6BFf4fwNwhHSnklzatwUdhlcOJ
j9I5AI4JTT9Hi56QBgBPIhADP5R0Stpa/h+sZO/gTZVfuDv8OUltUqpy7Ldt6Zywh0/BRcrS3HPy
RqL+BQE7LdfCczLYJ0b380mNFl3yMZr1ZUSjyBSHTzRBduHlfPKIMF9HQm47uEm0HQGrODqGmXpF
D+rsOsJTfDQSyG+xznjuOhOQo7L6iv1htEtM1GwPk1N+NXJ+w0fGnmn65ALbYCu3ZbrA/5mmI4sV
QmQZ57oZaMc0XawhKo7/6yfGbsbc0YjLjG3l5N26t4r0TW/6s9MY/CcSrQ9MS4ZXC8Q8myG3WnBK
5+4xM81wkzVG+ibGdnGtYkhWtKH74laldRaNA0KeFryfqpc6vgmiJYlgIZ+Y7gEUX23Ij0aoQfkY
atIx48ouoTXu6VMtN8YALL42Be2c5VoyZ0uCa+A2dqQZNiUqSTbnz8ivN4HE6/z4Yy7NuEqOqbl4
wkCAQwt3JBWYZBoKJ+myR3qtXTE72DRtFB/IVpQCpW80UDpS2+O5waHNIkUJ4I2qKK7sih3oylZd
uloGOlV/3FP9MV2St0Vlw+SEUmpUEC8zuyotV5NoALAWst86WfvDVruuig0fjewjqCpRX0eMr151
SvxyGR+LFMiGDPiYXFVQUNOo0oia6i2oPwKytjJ8nW8SBV9ZHFFBqO0DBN7n/zH95yMXmxuOG8es
lZipP8j8R2Pxxwj9pYBHYV7cKlRY3xW3eZt+NJUvwCy99Gl4MhRYlYzUh7iLscFGMFrNI/8/a8yr
8abexppuJic3K1OEjUFEqwkh7hErHQ4M+9PNxADmAFJjRwBq8qjwW7k3XNDxkIcOAs1VWefZGsgA
+wjK1f0g+m5PPWqEsi9dFBN2hyqogXNFpWBpBQXqQ/RxM5ldVa2I64RH3XQ79+kyrOy83NIlNRny
3HpVmFuQx3bFnmy0Gl1Ffqkg42p1G+S+CLPy9pg3OJTHDbAyDzSyvA7NQZi6BsBv0GKvHlixJ5jl
BAqBfeVAQ5xQmmQbto3t6090bes43ZG7qwjOUQN16R40feNxPy090EYLbqy6vv8pmYlXwn59RyWK
kQT9GHWZQjqbjZVtWjUqVZdGjTgtdlTBOGV+Bm5y4zdzF2ea69rGoQhSd1WjzPc2Ud8zCxF5qEcj
i4+KH2XVS5kjNYY6RI/6KaorUc+lhqiJjazfDIGNJKHyJNuQR0GypT4tunjPU/yhX/9+a8Z0dr01
s1xUARoGh24jEyZXW7eLrZmjhxpHWMI4Ab4Vt3v3qx6/mU7lLejSK1DqAjb9RxfkhrW9WiQ08Ktt
fWgH+/0dYkvFqdfTFvXPrjgmYnjIurF9JFNnlMXG7ppuQ10a+MWk3J8eyIGaRk1y1KRloc9Jg9VX
K2zY0/nYV1pgnytS9zud/zIoSYA2XYbhCvfhak9GZuCmH499j+K4zNWCzd9kPPC0EbhfHgYS9SA4
fE5IeLo0oKu2day4xAMtR74ucX9apYMdQTG9FgFoFAxwgjyYIPneJkEXHBtwEkIfs7V2sTTtux5n
d4BYGX8JxqlGCm5wv3cc5NIIIgdA2LsrMewEThi3KBOEQOuSi0zjRKytBifEsLCDcbUkKOd+ayDn
qyZGEN/+/RdI/O1gaLnc4q7Odeag9sW4ihbFftFW+On2p0CA9CcwUeG7qmSFmtci9UwzQFerMqhQ
O24O2i9UnIDpu4SQWppZazJSo+GXqSO8JP01hFsbzy+YuXFsU2KTBB6/FSWw4g4cyl0upUddyL4C
M6Qa8l4G8Edo78hlGSA/mrEsFSrpLr20829+UyDpiUqUpyHSIK/sRhAa4xwFVCjK8nzdRv1Z9gZG
hPLGRtrOa1T4tfuUTKErsqHOJNlxrXgiKZXF/ivfC5fUN7b90MtVPE2RNzWZfiy55X5pzD+4wv2l
0CY95A4ydu3kjG/kVYeDfkQhjvhi539YyquaAJkLbCTkyAtHMUVrirXIC2uRefGiSbQWA9fW8fff
DGbZ17cWpIo5M5ljOS706NlVzMAAYWQXCqs7WbJxPamYtakJYwZJQQ6OnMVGV9k0eqBgic/h6ENm
gvwYnnIXfjiBZfdOPSEg1cTnzo2C/dBZzaoo0+wJv3VKs1P63MVJ2ouMmO/IBmy+fnT6+NuceZe8
ftVqUzuSb8tAwZPi41+Tb51X1VN+nD2HMBBeV9fmvE6HLd6xiduvbgIApTdF2ZvrgDWa1tE7Q+4q
o9XAcuPU62Kymn0DunQAm5nYT46WfEGcZVdUxvRt6MJLe4nyKLKLMr+0K/9YT+Q3P52+anbz1NrW
GaXn7SPOof69y4rXCOGiN944xU6xD25T1lZvZmCdPkBRsWkBNhb8LEDacCLcjerJIPBPBMr5HLNl
a7x89giS89n7nAcKwYtVaM3PeWBb8E/Uy4N4foUsAbAzCABiVUv90+QU7r97e/RmP98CeX6+Pek2
3ph3KAhLHVvJzhulA8FYV7vT+iGDErNdPgU4VSF015ZPuc4/bMvockV+Wt+Y/81vQVyHOlVQ3bUd
h+FWifCHffVT6AaA84NsSE+lg4ox1vbY5lMGak5LgbpsZ1ithBDCn/kpU1TIktvjUZM1MhCoPvFA
msWfNS1ITvhl/RHEtv1sTa7/0PJx7bCUPwvVoKwbmhxT9kgOwql+xDqvTnNvRNF537XFnlyR+gSm
MWTBlrrMSKaNYQ1fwVOSrsBmaD50eWc+1E2T7cZQA6xW2ahpw0qsk9rpNotN6/zEm0LH2dm2/eEH
iO9PoxP2oTMdBJoBad2lflCeaVbW5NlDgW2QehWyIBJXnQDavF1WMPs0OCzvKLHtEBCFID9IHaWg
RdPY9yi1G1SsNEY0PJfvUwf8XuOnryKOopu6j4pdVerGW+rrHjlAJdtYjzaqDkaEWh5NF18bGqAl
HdfTtBCB6FXup87+v7krmtd3RYMZXNcNy7QsC7UBuvqqXGy4qj4KRogwacfQBpv6UkRiI8tnI9cz
C1Yv9qWY5MoGee527boBSlhQxbYKs0Be0LkuxTxhAXECXVjTPLoMEGeskUESgeYuAyZAOGxFI3aU
tigDbe5bQi4XOpBPSQysVKMuLaBbt8IKphUNawgyJju6hNz03jeC4ID31h90gf1AVmjlWwkOKK+I
7HxbdP25wK37Z2DXVxdqaIzL5qeU7dXQCItUQ3/xQU4kXZn2WN3UGy6q8o7oWl3aOVRrsswdstcb
hm363V8sQKzFq0ZXwIVCtF6uSt8zxXVFTS45O8ZgOmqJzQpxWTCTJI7xvSo05+bCT01zAHLe9Czs
POkCjczqmm2GCEVQ5rRfeGyisuzaFdEjEa/N0qjqTjmU217hBfyyDp/sAXp62N4B5qp6UKy48RHn
wS+54yhHhTJzmkLKcACGv17RJTW5MtKV60qQXsQd31wP9NPT77/g3Lx66hvMwQ3O5qhcY6ZpX2cK
eCPB5ucADJAHBSJEKGh/GQrrrYwN3niPUKFKnyNwIj13OUMtrR3bt63ZZc9JXALtGFc2+E7Q1TUo
UgCDmQHwxFFY0QnFiNkiqBCnugAcJKl2lMShBrLsyTGs4lvax1Oah+x6WexRyJCMD3oa+zs76rS2
VFQ6m1D7Oba4LeHu9x7YMdK7QB+jcPGzS6M4sL+3n0ni5E+POR9MHmAhfohw5pvzMOAFYkBnIqVE
mRvXzNlxEOnrSDG/3uwYVMf6j9G4Hdmxw2glUHLz+08BkfW/fQwCv2lhMCYY+I//llzjpu1iy49I
SZ9YEmWIYCaXXpD0TQheRL1ChU5gjz+qSY/PNY7UT0aabcDVClkfQJCetDI0cRTremRfKmxdIiY3
hQjcxzhHzfyYOyYkChr3MSm1/phgMwX6yz73pKhiqCEK44accx20g2D6uemTasy9up+ydZkH/lb6
uvNYpqa9BVTb0d9llOsPluzbLQjwuhsZ+djNgjyjQf7yWxiWLULRIyLj9TC9oZZsleKMNtsX/xQx
nsX+V39aJ++Sn4MLAQ2qZ9WhNbyzEBnybKplXfo0nGdg7LN7w4eO71gegxiNPeUQlJIcTawN+6JI
d2SiwcXNSHHTBOIbfkaE4m23c5PbYrB1oBnRmCimOXeF/lzWRb8f0rjc2bmJY2oQyHYlUr05unQ5
tmm866b6fe5C4+mhkFWwnVJQ+680RBQOuRT6AccFXFkCRupfXF64zpcXDvM0tcCy1DyVRsKmg8BL
BdRkWbHbKOq+9lNobtu4BY+TMWloaQRgSHZ70Z/d1Ry6qk3QNAy4cW3mLk2fF4FAKWi5ytXvv/r8
+gELRjvLdpGecLDlsnTj6gELaEPP7BT1DvWYhxKISdTgQTWthMovs17iz6tiCj9sy9U/+hWWhc8m
8vuH3H/GuSH9KjPU5ImoN7aJHKZvbvVS8DH9ypQ5Qrp7q4VmdeqTHIzuReBDZ83FaaO02i9WrwOa
haJAvw+jA8MhYR2rSkKjdr+7kW0kp1Svpjtb4vbpBT4kLx0tqE9BBoFqwTrz3gcH/bkHpwAynXhp
UZQgogY5/X2HQq2LAZoBLa6PGZMFSlOaAVR1tgp6DEiw/swzfOjcf0vjGEshvfH7z0QIlcu/BJVw
w2RCdx3ECWzGXX4VJmhtvR9MXkynKQW6x4AQN+JkkVvcUjMlaQlFKjRpC9TQii4n1m3GHHpK5KJl
XXnLofH0Me+iP3ur2eS5dBvfb7eWr4WrTPFvRsjrbgqnKu7ikRV3dNU6kOorQj9dXw1IcN9twxIn
aBpI1I6BrkBgCKAsjuIIr/65VKrWCyc/OsTm+LSsTh4COrfH3JTbizXUTI7D87nLdos7LUNz6iH3
MlCnQyE7YbdxPo7nqswiZJ0KPKl4BsyWsqVGkxornFoqALgBScsY0lBFNpk/Rzta1bFlQXQpf9KH
nr+VNhAykCcZ78cBZRcNpAA3LPBvke9tzHVdF9/iYUA9N8cdaPeLLjIs0w3UVrEzBPDE0yaoT4VZ
yXajMHTsL7kONk1V9c3bAaT1kFjcdaYBQh980wA6u5s9wBzCdl0p9VU2+vClCZ+zpNvJXQs6srOc
6QdM84dDFWwQbEAoaGL5msBE4J9GFI3wRtRfhmeoUmp2fKvhVNatwIkpQWAKOlRQzIhi7VJd3DzL
darbEsnRr03WC88AxvfkGIBvIQNVr/tIjt87Y01Y5U456MoBir3+nsWBe0uIT8hMOltUauChOCpk
14IFnQGiErqnALIjY6yAtNRcOIafw4uIG3gysU5spSiPh2ial6t8RxCEr1ooIQlAPUvCpJqOEkOz
C4oxb4wgvROj6TymdR5BogZFDVOOB/M4pdVmrAa5mYbYfSQXQ76aeHyvItu6MW3TfvJdS1s3BQoo
KjD5PIVIdh6HsvkGAi0oieY9Up951K3jinNEVlCwF6Ug3wMlgzyMvL8nUyigK7QqM6c9WII94NYn
kcdzwBoXd+JxmUVXU+fG4A5Lnq/sXQNNEZT/vVwsCbIBFHu07hd60ZIEtGrccPZdmr+RbV5EvS8I
FfV7PbG+2mEANqmmAUTHYtV7r6oHFzcgidO9a/nfRSWCXQrhgpWtMnqNqmeDmgLq5jQfgCONe1d2
8iBbEk251wtwODpUGkfGUJXb9QwSmWouOV+MzpN5+zGPnGkaoFKOB4K9HLXCESgUmvy7GdgQk8g6
/aUN+3GNtI52N4zduBv7GDrGBc6woBardjEyoPdjMDZrq/WDL5U7QPorL9n3lBs3IAGKwlVXxask
HbQ/RG6+Jf+XsetabhzXtl+EKpAgGF6pLFnBcmr7hTWdCBLMmfz6uwB6Wm7P3J7zwhKADchBIoG9
V+gj78uYDdXClml5AhESso1Qmc4Ds9q1I3vRitH6cqNujF66pigT3On+rg6g7FtBdGxBsqZa3Zgb
87DVVjsn4C9z3G09tUrWdu+rcLkuyo2uaVM8gcAgdYK56XDXO03A9upBS5fJS/tjhF1lwSmU7e5W
Fye/InTf72tUihZTmMV3DicR5C7kAfhfpOGBdqaSgXmXOsncp2HQTjfALR4GL77VjS5EMpVuZc/M
FRgzyZ64qXHnNQnEK+fhQAlXquF0gHZWAoVw6qRHo1Z22DI1owOLkf/R7iNpBf/PuLbvNJ01D+Bk
2JMoxnYUVFh90QOxCRFzEaJAP/U9kuDvrNi/O3P9HTAzaOQrIdVZPfV2juxp8MLqEfzVm3Lv3yK9
yDJ5mfsSDbzafJg3a7GOmGioiXM0oL2pD+M5yL10kbg2EqqMpcgeW3VxSuNFxOZwZNh+PjYWkvqE
9mDNsCZ7rIwk3VOjgSSEim2SVlzLJgLEE4N6wu/TSQQqRRQCnm/2ySqA6NC2dYfxC9SS1kk70Meg
pfUJT4EGslzoN1SYq8J61awrvo48SR/BqF6kLOnvoL0JAQFKxi/IASRKVc7bikTOK8ZqxcIO3lfU
/fqNdRhJgbZKoAGL9Fj3GEdCUcyLF4Pw8CiRLfAtJyxezDCoNk7b2SvddErWLYIYGBHddKV3hGqO
ea/XyNNwqbtHHkOxQa1h/lojynH8rYi9LJOcgO+DzIPOQbQ5FDvw0J+7bv1IxLGFEYAqrfvmvMSQ
Ar7GefIyNycYwJd2D/1lZB7PBdulAe9OWeVQ2A+Hw8mVk7kPaYv8MLHt5Dw2+CyD3DlszBpIg2WS
9zHI2l24wr4CriyihSZf54RnfTHBcd4WNUn8MhV5sHTTEX9Jc9u5/XuEV6cgWmfS/gvqb+Fubuq5
sFYzlsAG4SGrorsoFfOiMWn7XYebvA679evm1PyUVmwBIwMfywrcjQ2Ml7AdCWFEvgOX9bED9e4U
EJmf5gEv7opFZ7ooWgND/MG6nAOkErQFFA81uPiTnflsXa6H9MRf0bpl1uWhcgN3760YFGE/0Nf1
1/O9Fw+v+jzob60HCeW+OM/cdP29tpdwnYO2a8Sfwjony6qxAXYHdH0UflRbLQA0A9u6RtQex0xV
RAmKlTqhweK2W9igfq+lrmBmRj3H3BIfEB6cNkjAwE5AYeilgtl/EsLP3f4AMaRqd1O+168aQJYU
X2MPudx7sMjGxxz8w2vcSph3odW1fHzseXwMEtmfdZfdmOGCDlUIjAkGA6BDV9iq2Ss9OsUV6pRN
9r3gMofcjexe627EXpvT8JDnrffc8XzR8LF7jXPibRpUjtc6LHbDO9yTw0dpt8kRhXE5hxGvjhZD
0xU43QX2g8ygaZnhA1xQx9nLJG6vYWk8dSOFRBO4WVeKBNXRoc5dgpvONVMXUpZ0lXc8Wt36TLO+
miHndzoiccEeyeB/DOznoTcpfxoc2jy6xqtudJAUfBAgDOgWx//kAZhSqKYL+ykSRnAFrms5R7p1
d8UdCd/swH7EKbCU0PaIwEEoSISjqZtnEDk3wfTWZ0hJUagNcQs7Nw6ZzmMKk4wgZ+4TThVPN4mH
PJR4Gmmxsd6Banew1XIQcCRosOk1SrYBMGLyoUJ5Qc09e45zI0Z5ARhVGBGTK28a6WvciQzsCwPA
8jmEmtscUYxJ+FA25f8cod4l4HDFMyUtViOoaz6UnylMu2vYDHUNZIDE0K+5HEKwFfEQX6KANK46
McQXS6SgJgo3vrS7oW7IWffqS555bEVNbLrfF1LxYwxH1KiEOLtqzXFxwDcEWsR+i29Pvhpj+zVp
E7HXy85xdpzve8N+mSOKKGF+2hNYSYCN+/4j9lUHuVG1AKRF3n/EuU32eRuR82054BbYqhooioJ6
ArGbTa5+KDMZwmXYOeWG5N2bY+BRVcC6/Em1aFl+aElB6lOdmuaTxYd5rA469pRb9b/N+zUG1abc
j2Kya7mDz1zTf429DmcA1YJhfbh1A3C/dXPg+XPqolRUjassQKJuVKpRXZ1DXz2oik2n6MgjH/E9
8sijp2uZlZi+yjqt7ho1GIfJ+4LzaG+tIs/CQgXtFxlEITd2gfuItMdZZfSmN+rWMTbORXSnFUl1
f8mg5UBzKlZahFT3TV0yHIjdX3TYrf/X9CQgICGmRb92h17CiX4ir/1kvr+69X16VUwifJugIDfP
cKv67KT1oZkKC17Ao/kMrg68KchwBacVWZvhxakS81k9+i+FoA+tioHAEDsk0PzwbTvOjokw6hWw
3dU1N4c7SGhbL7Cjc3ajCHEiVdrGZHKTpREApqWbaN3Z8dBe06oDDRf63BaNimChOVEDfvPgKewa
QAuEGyxm9lTFMrkdHYhqIkUFdghtjrb6wXrqAYpli6ttFeQpbje6NxYVh5IJOetWDY3vO8HA7dfN
hHZ0W+CGvNTNJkyNFf74+Tw14wUqHFFB9w6v3C2xcciElo7JfBAYsKGoIfIwQMjbA7t7GiDQA3NE
3azY4J2E6f2IpDdscc8D9wqmJvvOg6xWX9X9mYFvfY5B39wUFJbVreq7DYz4F8J0HGqmtz79Kin7
emlABHT5acClfbUY3SZZ64HbKLM6pdCMZIJ+Sz2g3w2Vu6+ebMud7o9sZzq63jSt+PgaAKiFz7aT
3elXNRzeGl+/DFuMCA+FFd8KUrkwJm+E0jU69bC+xHpYv+xSjsRc1pElozngpBDJrt2Sb3Ur7EcJ
TSd179ZtNjjeIZxCP1IDejSBetp/ALlMx/ucYWMeTrsu5dzjHnhTnzJsjusJqy/G6EirfPBnFFUP
X0ts8LL1DTPV5JDcL2l/0pCpEXRL5dT1dgtI/59JgBLZ6wbFcRgIhOkySEDevelsI1eCypf4duvR
r26hAZTtXV+HeeKbUxeLmEODajTFOWyc8LFwIUU7DVAEgLu1eEStikI2fwR4QI1Olhc8APShhnQH
xF+R2iC1tdfh1K0T3NNi/LoqHE4b3qls7KNu6VnwAj523pQAxcEMvw/jEEYG+MjzPgv2FZTon2p4
mC5xQI62jWrCihSMawvCejrYgK/9lmUjX+jmQIEyiOwBXEQVXNRmeZ6y+DLH1sCPwKTSxw0k7Bdt
gqcYaqhX/TaTkT5xEvQnHdoZ+M7isS8Peh1b2H4NxRbAdiZY0CvNFDxSw+X4e1OPAkdmzqOkcj4G
g5L+sflvc8sc6gWyg015QLG1h/3PQ9iX/OBFTnWPhFh9r7p4KvhB4lRxr/sLas5dXlMvs0KCy2Q6
UHuDbId37kOYprtqdy5b7zypi4hy2HAM7k8dcOvHWa2DTHmQrvXAvMiv+bdgUUNdY5hou5xhoS5g
NrKP37R8p+4Cs2xP6io/a6CorEcApxPerG/xgEu86VZZxcY9a0AqVHk4W/PWNbNHc9SDDnjxBHKx
YAir7JsOyhrDW3c4+yzaXKRn3hbqg5OPbzW0DvHna8czFBXTc5NEhp8pTE+DpOg8oGdEELf/MAPe
7SOgaqmNHJygG627i/QGNlveIygu5lOTfWj8PaLDSrLVYX/PGeroCoyBB38dQMFH3rMXIx7zfSmR
ANJGPDgQ5FuT1Vwe44l+0Y9/vTMAG3hNbBqcdSsD3WilL7qpB1SE3gLoTQKYCQayPFTsdVO/AsEe
iEK9afi1nH4HyAi+L6eDI3zQz26A+wbHN9kWHb6VwnB3bWMnCzw53EcnLqdjyoa/dIt1KTQkLTpB
tdcJdhEZo8eOdBQbLAXgUU1LpsVZYHORFS1wgnKKjgmDDQBDPeaRhGaxHNO033QliR6nCr4RMci1
vp7KZJrdjeOwhBRdfggFIENl0cMBhcSFbo6BiSwLybJ08+f6h6Gr3r/VPxzbMTxUxSEpYwJv+6ko
xYq4MJC9wEM6JMWemTi6uAX57gVkTfoOAizQTB1a4A4VjxmEcgtqAxMDYwsH4m+4PfxlES98syx8
vlDb4s81jZFpyAh/GDsyLTPgrO6LsgvXhVu3p3gIJsj32zEe3mW7C8sp3Bue1R3gDBFvu4FaOH1m
7XokJL8AABuuWCWaBSDJQBZgu7lwqqF7cQFfBi7GLL7yJDxCF3UM/by90qaIoDPYh6vSS+GuYIO7
wdSWywgU+c+pn1DyzpcyGPP7semydVQW05HkxNiKwahRruyhrzINxsYKYwJJIBQiTIldd9KwcGdz
bh7A8fZ8I6jMZ2twoq3DGoK9FZoDBbBbtgOHxy2asLwHXRZJs4Nueh57torSPOtW7LY+1EatR7vq
5EMl4rXuDllVnCZwT+c36HNjD49Rq/zKuQX5E78xoWmIkjPqTK2ETIMCxbVezP3cnsqDBqHVv5q9
QNoVScaHIEjv2yEdXpKhB42lnUBjcSL3zoQ10QqITPkFxYGTYbT2dyS47gF76F8CnApWHaRf76Bh
4dzZUWIsmYJ/9lW/MdMyu4ySphcGOgzoFSMssW3kAcACTi/Eg84qg0/KRjd18K+4mJXthpIggvFX
PKxIhnqeyeHco5sWpDTAcQIO/jaqYfEuraDfQyJ5p587wiILFhbiQbdabFNvLXsKlwVcdA6upBbQ
mXKW5pUWnnY4ALuQ3u6zu6Fm9nIY0uwvavzPEXHhdiDGFt6/rRHTyfoPpAQzPmPzbA94BJSMmW2A
hOE6qnT5AZBFA5CkSYmFK9ZDVfImrKDFFyJpyFXsxu2sxVCbEGSYVRb08CzBoCcZBqMZNC+gvaDb
eiZO+C0Umn6JNYBEHi0a4MOXAQvpwVUXHCing24CAwbQun6pO/WwBJ5gaWc2NL9UoM08xOiXt4mf
1rlN9ixSQtMkCUFVRzpnAknc11jbNmLAmEey2+omtAWzyyBHtldxpY6zkzG76LgeGeTt3KljoLXz
OGN0I8DDF26vjgjB+FMDVQdWVwvTCJsj1GOBvJH93D9GqDbo/sng/b2K14BXozE+9qt4IGjfBDbi
W7vIjCOpBuOoXykZoKNoV94wph+64VA7IZkaed1OpNVJh4YkgOEhcy6Al90PdjQ4wAo27jlFtXTp
QAFhqZv6UrR1ug3JeIC/e/aIUta0RHIqQWa8R9NEvS/2As8XJUsfGQ57kIvgC1vF6gnA+D0hBWof
b9Nl6SYbHT8mguygWfo+3RBIfrigTe3aqoNhRgvXDIi9LdOkrQ8UjIARxXHsoqKKNxBxsV50WDd4
ZPSJNILRZziFYiMM5X09WV8+BGGbOi+m+/Ratzi9qluaL7rfoE69I6F1R7vcKKBsTerD7cLiovnQ
5LpJhxJJQ3N5C9OvdOwcoRb5NFWHfH4PHSPq0F3xTAq/y0xa+LeJjW7XJEavXlgPjZHApgZWCji9
tlcpXQZKB+380qXttVYX2BflC+pMcqubeiBv4Z7RiKuepNwctgXjgT+ZYTf3waHEAuphkjsdTziU
7nk9j7klkOGxw04Mu1H4z9T1X9Jk+4BbVei7FGfFzGu/hxQIzBb2Gc+hyQfQqaPuHJVevp2wCd7g
x96GNo4kwGkpaHhO3ijI4JN6GuRF8NMzA/cxrdJpnWEPi2MPQnvmkoVd2sEbVGNW+sHhwo6kQcG0
6gv2BIWL8UQr90tndeaTLaFcjX3El9vY4PEvJXXNJ2IWkFj4O/Jf5qlIPJ7BT6vFJnQsFHOcaDzG
kEgFmREye7rvNsDVqG66kHiGwWEAsSyw0XBWU5PbkLirsqqqFTFSdw1MnLMvs7IH7RI0Wgpll+e6
Mf5q6iL40UaFL6RlffOgMAiiSB49BMw+Z13/JFyohfojabFjUBdhsHofDShk+59f6nEQ7uq91OPz
pDJs5pm36R9i9MsIEiB/3unxz08Th1qWbYIS49mGA9b7Jz5VN9oc4kpufdfAHo6ZrthnRhv5s8aI
bufT8He7TLGtLtT4iDrRvRYWYUk0bEGN9SuThTM72CWjc+oqB06UCbjDFnyvIdvvlQsS9R72jgQ0
2EVj8fXtZAShG+FLSQge0eDQpUEcQedN9vNRCtCB/AKtUByU7COLK1RPlJPYJyVEmB2M6zFlxUwo
cm8aiTeCUQAbPzjV1bs6tujhz3/Lf6Q0HGTnATxghu1QuJwYn57MJlRyDAjxpXfvum6GhP7T/Axz
Q3z1Mi8N1lBb8Fx/nKA643bj+1NKP7pQX9nbvQN5jbMWXQpcEdxJPNB8Lf0QmlKux6JGVkwJNtUe
g24MjoCn0eum539OSiHOs+jFkG97BQkNTJDPexLmu0IpCOk+XpNq7uM1ZIT0QMh+i2vV3FtfU5gV
pMAEvNNAjHabteMgH+mF6RXYzvCUlYPrh/j7vKaZBIaMuS4qrU157cvpWfe3acKXyE5me16n+YvX
Fou+DexXo1a/GHKaG92kdMIplkcvnqDlPgImbKmnq7ejqZFcOynE/HY6vkrgEqXfLg2Av/3zPxYP
kk/JKofakLX0XIMzEFj+oTEku9K2HBDL77yq9yfPWrxr7sRmdB7Q1Ao9+uvg/T9d+OAtZmEeHaHW
0N8hPRPfnPisInSrL4ELx//5gO10vocWuVybQHx9gZz71sY56Buj8Faw3bC8j4cKEXmtNL2yL7ag
95Mo6/u+iGC5YIqt/uCAeU3xrZ3wjnEBqXfYSMBA05I73YSK2odJRhhvc0aID7Z8s44Dhcj+/VIb
4CL5uhPm0emWN/3x3+JufSXNjgBnWvYbilC9Hymvm9i22LbMpi+6dSPgGw7ccIQaxJ7rCzwh8pPu
uoXpmRMG5/6A3Q8Aifhue9J2G+7UKhwsqU6orrE7WrBhWUIR4+sk54AacOeFsMvqJBwQZ/4UYAdl
sZs8bxmBGkHT7Z8/Vf/AGDrMgJwQ1zojlsX4p9tFhvxNM7qGOMB4B/U0v4+6fdpK47mxHN+Nafvo
yHx6CGJzKQpGn/sRZqxmmX0N4pI+N9XgAayQQQdFzfFSsEBdR1Ywm0XsWKbBEu8Qb+cVOZjNlE8D
LHcwVx08aRDQ86+3o4GzZAPMTm8g9SgfpqUHHeXVrS/xTPsMdTbdc8OtJ9T8GKoHdGjdL3Slt+sh
0sgt0FDx9SlgjZJZcHfsClqDdwtcgl1ar02He1jc43dBYU73QmXCOoUdctE9vDheAOU2tpMBXWc9
mvy+ROEY8xKtMeglDLVwZNH3JfQcWjt0XiJU6IjbTyHd6udEg3B3w0OBLncxXRugIA2UukGohGcm
eDhZMDJXmKvbgCnkfyRiXPUZ+JiHcfBcdoGGZ55hmxRQ4d8Pe3YpLHsqpnqPfBN4ICqF2qoDP/R9
cLhX+db69ybwqO+jPKPsQ3BdWV89CjGguLCyVUNpsg4Djz94JIDEvyVfQOHmD5DJ4w9QVjk6vIEU
pOqCzeZ7vB6UgO8e4yZ60a1f8Rm2Gad5wbLqYRE0Qq87t1sD/gRBtNVEFjMhAGsN7K2Blsu5Uhfd
z6qs1v261fOkOHldtGCNm62d3pQP5YTjjIxNcKWA2AAoOfiZjtANobBdCTplPpNK58Ek0l1Ju0Nq
onXoHgXadpPCCUHdDiHqYo/xK0vHawZDwZ918ibyOP0x4Cbsc1bHzwn4s8vEg7wXrN3CnbAdcoHV
xZemIA5UBoJ4TSPqbPJucL4kYKSRbJCPYWyT//iXs8+EFNcAA9VyLG7apvdPPLgcesuYMlSo3M5F
Gmgkx9YASyERDV2NmUvg24m+2yVolcabFX2/delXBCn/pQnixLLPx+cevkY/Oi+A7y4K/75X1Msm
toPvY2W8BWEjXs0BOxTgl62HKYLJWN3W8lwRl2+6dkgOoiniwyhYiuQ/IJP5f9wLkVb89EEH3ZZR
Bx9ABvotNk+fPuiSsw4p0bw6WGAN3oGq4WxboFp3TZiHp8HlanduNI/EQyYXGj3xVwrTurIsWuTF
iniJmhn5lqWgDZk18IQmI3RJ27o8Z3ZRbcfRdWHI45RHcOosoBva6WHAHdOPUhOpygn5Kr2SaHF4
gDv3jylPBZR6uPs8hrxYMvyJL9TsnY3Zxd0eyTgT3LcoXdt1y6+BhDFYAEDsm+sYZ55ySLeZ5NK5
gfjpJelXISh/gc1YsNBLRNDlr874JnawdxjGTQ628+JmOUbM8g99tXIl08E6rohSAG457M5A83cX
ZSWAqBj66gqMIp8q8z6wZHW1cSvfSQqfVD0mhtE9JQOyYPhXFs8ClQ5ApMfuL/wNzmUH3JdveE+B
ETn4nIwoo9du9x1qw38FJT4nOE5HCxd1ohO08uOFSKO32+YxrzsAEEz5preSeu/4e1cmgT3LIee/
CUW1yEuKz+Lvr2ImQW8c8hLkHwOvPoyucG4DFsas+vqqj5GqBcHvDy09pg+VWT6tLBWpD5W/5tXq
iKnG9Dw9VqD1v837tcqveXoVUBm8ndeyYVVF43hwDDIciowm/tQW5twXggwLe9W/Lzru1tSvdF+X
QNAbed1tD4OdEpQDrJcnQwKpjs5czXFj+d2lzrijzpBdHRDPNpEQNbIIaHaTl10lVAYXwp2are5r
VB++Ar5npsVFdyE/VBwiq/6mW20YgwlADbqBwh3SISHsNFTmSl9MnazSL2uUGDct8sQ4YKk8VzLR
I9XDut0aAnD1sY7gpaASXLc19KtQgh0HgaZoY4F2tkNqHelEYIGPNkhOB2ic8z2vxMwHzDsZjrum
Lei6GKFfID0GlyanKXYjyyE0FrrJsc2KB2HB/yFhbvhwi9B9qYoAoPhBx+sL7jv/ukbs5CdkvZ5a
HkVfGauXTjxYX2D/zde9a/FtURnyqQiyex0g4JDmDwaS9lnsQEuQNNESBrvia2k0S9DUrC9pZNo4
00A9BpsPMCLDNlgj5ZZjF4mmYYXRQwrshVulgKCrLtwV3yP0oO77PUKvMVo8XwJ8Xp0qaj8AMwp1
DSNCCjFuqksMPM3CGpj7Fe5cSFFA+NetwTcGT6eA+drwHluMgt8NTbqNkmpYjA725FbSbEkekh+F
ZQEpGpSvjdeI5ZDx8VyDm7JDFbDcml4Bpzw1qVeTGpDb4APZXG0AnvGPkfIxJ+mOZjb/0tlJsJF8
EOsKSUaIJ05v40QcaJvbxb1LrBfdDWocAaYR1g8wljp7Sb9IWOncmzGx75ucO/si598rKA/GEK+o
gNeHlmjgxu5OgIH2KuGUYkL9K7WmnWEAnZzAnOKVVub3PCnYhRRdjXxBh4yXCoP8Ol8ySD/uwCyM
MDmbZPfy5928YX3OpLgQpeH4bnoONyFN81k0MOABfApNIz40Xscg7WD0yolCJCuYm0EQBWWrlSsG
95stA+lXVm0+0waE/9CQw4V5Aqw6ZtWHYOpwQRJjo4y4L42VwDZgQpnNTOsnq0WBEMrx2QIkk/rJ
6abugPoz9aVqlg6guBXvY9/Lwuapoe1wwr77RU91sya75G541DOJxcl90HhgUGJiS4X7kPXfG1Rz
lrUQzrIYWA6mCS7tFBaHLuqR+Lq1zTQCr+nWJry5o7bsKwhaiM5YdEr1oo2G9NLYZroBE4D4uu92
MWW1Z01coJaEWH35EAvT9VOZkFe4Z3l+XEWg+KSNKdZCxoGPqiUdsa0cyXK2kIMwODuUuN9qVzgt
C3mzGNBNfZlQWTkQkMtvXXrCp1gdxuGuuuRDQokfVIZ7GQ12rHMjv3OxdyAwi4NDEugILrRTVNsG
xGCF+8b4PscJWrItiYR/TYuf0w/zwjgiJ7/Wi81zcDhchA4bTx4NvYsegMpz5NMoYwBlXa0GfAKq
0Qk9MriN3V9ntzrdl4FNs+QpNPs+dLZ9D0qwTZA5UHgGhXMAdH+ee+vS/WWgbL1jx/wPlVx9Ivl4
YnGxj8MGFqrAJkrI/xBo6sGIC1kzxgcnTcGBLpFMRgo5xTlVlNBCzaJrq4jiOVF2zxmk44Q3LWfS
M+zUMePP30vr8wkKzEoD+q/UQ0WbwgP208YyjjgvkCCDcpFDk7sREAd8VHHRr27NNC+V0VWBFJsa
xZ2mXXtuUaG8PsJPASTyUwWLbN26XVy7vU8jAbtqFaUvMSiriypG+TZKGTLNPbGLbQbOkR91cE6R
pYcCbqJ06KpmMLeeBFGzAFFzrblW2gdVv7oRrCyL/h2iNPz16IeL6usFu/7576b+OJ+25J4DhSQb
GU3D5diOfv7L1XUwgGfUlPvMxv6X417KV4FN+2OtYKI4nYS+bjYpkKGsggwxs5E2bxQ0NIO1si/B
BV1WYNj7EE8TxzxuUKhn6cHNKnHUXSjAAcGt23ZKrlQO7r0oAm8zml22qnhLnk06QtEBVvI73SQO
lb60RrDA1WgCn5PCc6vHsi6mK/S0t7ZwCbKhFNyWHHdG3XSjbxRWfltLVMkirkGQsCEVfc4Byxid
GnSJineP+JItItGSex0QdkUNc5eyO+hB0IChhps0w1qPToY0wNBKoSuRER8ExfwFvLxgXaG4v9ak
CSews0Ub42auR3F22EdFUl1DmVkPVuasNJcCtzOYRaqECNyA2UGAILmAXgWxvqHw+T3uCzhdeDBF
GzUhv3qJk8q+an4Rg4jIqgsg8lu2bGk3iVA44ufQZiawUJm4iLzHZmpk4WuegUsyAgS3AzBRvBLQ
/80ujV/qLjIORWUaCz0dmQOxyNMqwoasTZ6AQV3D71AdDEm47foAX9cegBSrhxPCRNJg20Z9AgVx
aFHP8mRGLV/dsUj3M9Yfkp+RH9tu7FfEKzYgp4wAFVj3FJatVzqG5oU0w5vuhmVZt7aiBLwwxTPu
UvueRWGETSuiRDu89Wqyk1rdWq/VinETIOmMM5ZiX9WJtSDKbFwoP3KzWVoWPky6AZXsZGn1XbXR
TVKP2REw1ydJbXgUDS35q+9Zcxcoq/PWoCtuQ1V7GmOcjpWsQ1lE+cmOjSuEDvHtD1yy7FCuvZdK
EYJ6uT7/TDuvz0AXqotuM/ZwPInc8UQ4yaDXHg0WVHz752Diw0VfCGwhL7m0t/BVcu/msDRiAMg3
YlwlA/yPchbxKMTmv3x2cN5dZwGMomCva7/2VfQj92J5D2MVuIqA++JbQ+28WhTKkqEFxnbDkubB
jeoLnASd1ygwIM5UBe0uHaIOcsxPepkozr0NYfaw1s2Q4a/vGe5TAzDZQToW/DBGMNcEbpQ+kgee
gUxw6a17L/s2N8OmEPCchHRM7jdhY+yMVoCRl4gRj2jDeGRt522jIJgW8FQ1Ht1a0KOZe6+6ZQ1e
8yCKJxIjUvfga3cHRwzzrCdzK+F+kpXTfg5PeQVLvW5hoci6orCMvxaKKmGAhFJBtf6ou6gdDncZ
zR+RDqMQpJZGuNITPLuE3aRjPYcj73xkDfAuYRadC3NCzSqBXoMecPKQnUfQfc+0Zh8HTDWDEJhR
fZpxG6jUUlJJPNRxsTK9SrQ7GEFthHTcdVjE+SnP6T9exb9GBzvp8MfObXkcAbteYAuPHH9QP4N5
AIet0oQckqzCA3L2KIEhrYl/sDRwUirEd4f8AJk7+CFQF+g6+T6H5SDgozIXYhNXWfBDrTGHuxSW
YdZtjmzkt26sg30fID3cuCjngFXv7Ihb2eCAwWC1VqYpjSsgmGAPL7cIqwjtexoFnyMqPnUr4ON/
VgN8iYTZw8SDW06zbmskRRxjfABizzhLkF6OrV3BGabl9LUOa9x52qI/jjgVPbBgupAug956kI0r
G14yW9Gj6S3hrDO8moTFO9cAnFdPxuHrHjrp4UNPhksPJMY6qVkLvpFnP4QG/uWlw9l3OznqP1NS
A6iGvQJ/Sj0Bj7B+wBlO0OaAYtRyHMZthU8PznfIgnbqUsPiDMat/KK7vLbMl4Dh1hud6QQIbTyM
DrQweG98czwnXllAD/oz/zhn28FW5mYDuMnUQLrDQW5yO1OVA+hsQGJgyz2oAQKoD2WoX1Ygc7sN
B4XWVc4hcLMEo4n1ybpppho/Tx9Pz+BaAv6gYFIkuBowWX3U6qAZezDb8b0RVQ9BXylnNGqWX4u6
ZyUci5xkeo7avHjOUvB3eMvEEcw69lLlkJALrecu48PJ7iD1qbsdKK1ABEum6571A35qAW8Rhluc
XYzjKc0McwmaW7zUTUv16Vf60ljjpZeet6NJpLxw1Khw02BfhdF+7qtAadtxcIS3RsAN7H5xlo6E
+digVvDYkj5FhcBr17SJQbqyIRCoAmpYgS8dsKPvcrBlLh04vcMQ42lMyvahT/t2BZ4aDsptMGwN
04mUumN/B/IJhVddk9+XNYGdAXyRniEfnOI5D6P2SRH04jqDuRzgX66Vxj/DhDwTiHa/WkmcLNIk
x+5rHAKAprBpiGTRYz9IyBYwle6R1uC99kTypR6FXmQGx/lI+npUktK7hh0SW2pqpy7CYZcuRIUD
GlE9/GWRxW1x2zrKhB+SrpLXUdkDWwTE1rKGmoBuzgMuXM71BN2nL+YEvSzUgE66NSRwIXSNPvJR
t4SaLgAMSOaH5WNiWNAhAsE0KCZz62Q5nGgVwdQymh85fzEEDx7czPZWKRSC7pCICvY4OMAnuzL4
PfCW1cLK8/otzto7+L9YPw3wZNoqFd96gPR9YoXW3ojsb5w0/MH5mv8fZee1HDeyhOknQgS8uW3v
2LQiqblBSKMz8N7j6fdDtkatmZiN2L1BoLIKoER2l8n8DVvcV7n3giFdA/nPjs7S1UfjcIzaAl3N
pVkOardWO2VEWQYPr8HR+3VZcg69b4Jlw2vWHc5sLkq2QQ6/OSihieO9/PMuIjYAOQVgEAOrlbv7
uH/2RmZtrsywb/ZO1ZiHNlUe794+cic+PmLrg5qhcawd6xBk2KZFdQ2Gc6zhjCVG9o927zfOtjH4
2R52q7P34EI1ffAGTt3QtYMHO5mLZhOhQHOsbecBL5E/NT+uP0ZrfjNatXgt+H2fEzZum5swEJ8S
dWC6n1uNOmymhRssYePjAAxhDagl8PgYFOEfZgdh9stY6d9mx2/bV4SycXXyugwhG6r3RjC1h7l0
jRWWBqDnOwOsFk40BuqTdN9StfeYmAfJMzJGXuFGmKAFixF5FdtA8RdUuVdRhTYsiASGa4UHGxe6
Te1n5jlrN9nidVQuM1q3TGD/akrHPVaOwFhzrT82eLmjBz4oXzzA4KKBZDWIHfeREZwGMGX3uD8h
kXyPu2F+kF/ZfbxnIYXSMDWjMfkoQqqBj3CGWw1HCYms6q/4SAH2KCEdMaSduuSUUA6LST60AQY8
evKsWfq3Pp6qr5j2pds6DepjIlmnZjek2FewJ85OrqLOm3EZxSE5Xo2wfuoa3X2r1krS3Vry1KXx
NzJhCLnWHC5UAbaOrbHSsrA/C15eeqXJHwX552XwvTddBk/Ls8aCwZfm4Nft2ufvsZaNadw0iNEm
IdWwZZ86U285y8ZUmoUK8tw+3gTOEI5NV0Weeec0IBlXFwigRBVCECjbWud5uUhTLmVelat28uZt
CtygXt17ZKA8kgYsuXFWmOwMjVKtOXNhOPthgfx5UDxl5YAG3dgZW0bBJsDwfDCjOIYGGxgvtk0x
fMEo9FETnxYQ0EZGoZ5Sbcq4esJtJxufb1ulRHUXe645fyhJk2/hLupvALjalar03p9dmK5tVrO/
DPBZammOX9sO28yxseJnyu7jHtpKh1F08Q2vZItEOZ4HAMiwiJsutjpF36toGjZUKxbN8qjE8+fv
AU15ieIh/j6bzT8G6MnLONvMKp6XI3JR5G9h0j/Kp1I18BH4j7jWI0/C56Y4Nzp/qGW8fOo1pek2
octKU/ju3OhQytzoMijDmewz8vNLwUcqQUvISAvo+eIB9as5L/CsxGq8602Jrsu6/GH0M44w1FK/
I/u9Uhc0H8TkFlRgV7x2ijLsYZJ3R68M8sMUZDbseau2sdxrNdM6lW7++8qup8Mub1T9fF/sZe1P
OAAhT128S9wIjL+Xfai0+pqlPN3Km3InrZiAzWkl848792zvcCzd3itH/4rJRGT/GidNGfzvGFtM
dGXgOxeAn45zpXxjI9o83jQpsiU2Ge5/xoZFb+UuahFXhbr3jdc+55PTu178vWWjCtbN/mFNIxI5
4+y9Bnab7M1kIVLauvmIR8C8ttzyaPWW8ZSB49nkU9U+wYFmFbUTJFbQuj0B4VE4kk7Jo5LCTCjg
hrwhAuSgPD61f7SF/lxHyxZas37uSfImOHdmH3/vJv5nYTg4X8Y5fR99E3GuMe32ApEPW1woGpx9
9rIzlKb0yt7w3hQAfRN7Pwf/fz17f7P8oPuz4T//GfJz+RW619vGsyFpCPivQa1ngU0ArcDN0tTH
/AHq2L+QFDfIxUhmZw0Ke9wIKsMD+3KezPbQNIr1NmukzKqufJ6tyXprbNRictcbL93SGc9I/vTt
rB6kiZY3k/RYjlsZ7PWBeTT9Ev2/5VltyLyHtGUGX1ptnLsvqT+u5En5UYtF8wA/96f3sO28ectx
PrA4ycudm9rfyt5MT05fcuq31FrZJpXirX3JAthGMj1grrdretU6gVuy1pnVwP1bdl6ZY9iQdvPi
QbGb6H3gX9W7qIOQkrOPaWJvbr89FvvnZhpsOEABk6HhOPYp9PkJiT7Hr3nRBuvBdaJtUbplTyKT
kan3YNrIKpTBuMfuInnC/KTZYB2av1OlKxali+pP1J53AyAUiCRdtHEAof4ovBHNxVBPPuJKCTYW
frVPo9OH+6VocR40IzrLO90eX+9G8ZxL7idwrG2yTqPb6UetIpNDpX1+hYxQIdHBF0bDJjPUi+E5
82Z/bbXa2UGq42pWOLnpelmiQUfuS1zc5KKZGKwubDAlLKsvXmIf6z7In4WFPqiIFMKweham+aCZ
tz4EtKtd1MLpQKky2Ka2lZ3nwNSfbdvIV1Kkqz33B/wl/8VogvLkOAPVZLctvykafg6U/9QGgg6q
Os9G0Wq3rxSKEuxDl6Z88KU5TSrNZfm9N+UrhQKiu1HDttoVMabZC9BSnBGryH72DWQz7z6JrE0w
cKbwcnNnXIYuIQ1mEaRf7+eDS0geJGVYPtZa9KVTIPjZdj2Ea70p4j1nsn+0I2aJldJTPVPifd5M
5N/y6efNr8jvN0qhejFbZmQAzPmBFCxONDpIMEUNrvLPlX+NhMgDXwPZQ/oaI5bm/f+Ilh8JLzfw
qPuhQjZX6AOTyXQ2GFja2zZAmH4eNGzn9HTekJKxhtvD5gI9beJ6Owf9cPuJ8tIlVMNJv436FZIH
77+gMKq2EgqXP1OlqKBdq3HNccv4YInA8pDs4EGaiFR9IYtnP/k4PULgTXcSxm4iOm9SKDOPra0t
/9rkZQYY9zIxtx4AA7mLBWfyIpcUYdd1Bztnd48BuX+KwtwB9stTeRgXj9pIGoSvAeDnUFfWI4WE
fVaN4auHPe4j+qlLmgyKheR8uiJ9hmHNB34um0O28FeFxNo548/YneZqxDXJqVGEIhu2OoaC+c9M
gpYSR/21jZ8kDVWPmXULZ2Naf4XvLWEZTTLPlRSACp050rQfzcJz7kosjNW6OSuBkn2DPuORKptG
JNYa/nacwh9KzwtPXhFlBzOy58fKUfuNiTrse7NAqHrFsq+6mvwFH8u8TojykRDznb00+8zHuCBQ
FPWoD+6rOVHdkw65zL6ZbtJEfXMLb3726mSNgn3CQRO9aNiolXe6nSC1wdv3luXejozITgabWyaE
88xOgLNa4ngHG0velTTlYqfzz9gdsh7m9c+YQHbJeaNxn3ThoVZNC3wiRf/Ks+IXufhqvEEcUH28
tRREs5rQfJYW1nfJSzuQoh0HVDvvMSNHP6bia5BSFd1FcYs173KBvv7zrod0H0TWQ2SC3EEkg04d
0tze9TDCuY9NvYjuvqQQkC+vssx4XKdDuuxkFzmzPE/HSwxFqFzU0KbGGDCnb8pvsVkFR9Ewa4qS
cVmYq1snApknwSSZ7F1vVdrBc6L4YJZsWrRZrV/dvqhfR3zbjRJNnZTj0qsRcQTzSdZtpbNyfJRN
VGUrnfIQAORobTVGdJQRiDYaaCEvu5dfr8xc/10fwbPbyw9Qlh/Kn+dSVDmcYD1SVw5iAZsqbGtn
XZEiPztN0LUXQwnTs5vj/0o1lahcJCgPGUUJ+c7x8yQ5gCRRjyl68RksyDTa1VHWbiMTI9XZpPaY
WP7/ysz6sEwVJKk12huljINrG6gokfUOGS5X6V/cLARo2JLPsIdy3S2UD3NyPvQ2Lz6qCnqgPJSb
B5vk6GTAympwRnuKR2oRclE7vneFimInEekzOVVusxQFHJekwW9DNaRk/aLWrvdXhGngbUNngKK2
jPUDC5C0luEZBJj5tegRxFwQoGM6/tb61Sdw0Ek3f7ANYlff8fVpkl5/g8s8IzM+xQ8jdoenWSmQ
SjOV4dkqom6tZXX+R6bpl0INtL9UUAoQM63vKmywFbxjgHJRmu7mKi6wo+i7c9ANxi7uAFKOtRuu
PVMfvjVWefAde/6CI82H07vduqjZe5F7tl7NIo5PqPYivbc05dImz66n6C/SuI8PSsV81ZfxkUZ2
Qnpnw3ttdDV7AE29nZvEfzQXZT2rADChpSHmq0tTxPMq6jcDhtiPEvJTQGZNnIXUMhbP0f/orZbe
m7/d8vZm7qnkF823lLTtrk4AhWb19Olls/4Dr51TSTb7awGwZeUCoVkZlD0PtdOjPZjXX5LMN54C
pUre6gB/0CXcYH9+Vvx+WNt1ZHy4oe1vyPVZLAdwnak1VWxVgCB/QCwgq6DVAzNt7h7E2M5KP4ty
cD5qJddOfJlAcS5+d9WAuXzWus0js6X5DAb6w7bKTzzYPzwzmT8LG0ICfiMvnQ+sAlr2jwrbrk9v
dDJ8YmFZ90XYrNLMaHdzf8300H6R2ZViLxorZq0fpJk5QYhhwWyuBiO0XovCtl4Znw87atrVQ6Kz
hz01fZptkqaJV3oKBlf+k2oJW0EBCLaXX0FJQnRVdbl6taxBfY/mq4SpYvroD/EQFJ6dwwI6TDtv
vnCifqr0Hs4nwnT5k2lW08rhGHRIYd5AmnEhvi9jFk7EGkMV6yagHimxDRlLHfZ3SDq/DPfchT8B
7YE+lsdbYaa2az4R4CxQ1Iq+z7ECmSlQipfSo1SXmZSxJMMcrBQ/D76nCt9e9Mf1E6nM+kUeDHTq
jU6eR8emduuXFzL6VKOWuhRAGuMAPR+UrVShzGrwVi37qoNtzdazFe4s4dmYJck0v3+45eNKmoU5
DQ9ymp3tztyU8zzB+swK/AG5yB2H5WQdGZGxvccqINK/9VpOQeJneeLeIYPlWWfplQ65UGD4Oe7e
e3+zaodHoyeJEhXDp6t3fIP8GBO8wARGFddx9Nr41XBJSnNt1lq3UjKzvgHSs9k0V4gtUp1Y8OlO
7aLXt/TK3CXNe68M/n94FvlN8GX3KmrI5N6lINZcOXGFKJesB2DSOymvyrjOdZXjgGeytHBNSnCZ
a57jfHFRKvMMtebZHdc3K2RXRVUkwearni3jmheUfdJOwRGqyZy/2S5CfBk7SnxuQeVfGS1/PI6F
U0PbKXqyNGOcvAuSqcnmFvN2MIvS9LqCT2/ZumcNfdkb4qnRM4x/03Y66FqN7nZbfi31HG8Y/I1W
tquVL1JURmLeWIHVgSq4pPLQw7d33sBWV3r52hyjhlKKSH06ht5tcmxj1qL1KTF/EfmUi7vcRbYZ
HxrHeJ6myid146GnXNqPnZ95HNgg+9zjVa9X/U6CvjoWu8TXkvl91IvHLq98pJgxKDAC5sfS1y46
R4FXt8YTGNs2VBdMk5JCoFhwWvzoQdgisDqzvbOApYQRcmeQlE11Wr6fF8up8oPp9tHqXwliySFL
rHDdT6pb8f6eW76PHVsLSCHJyw3Y7v5xCJ2fCW+f7fhjzV/j9n1z2CJZOzvuHHICiPtbJV5Udal+
mZKye25rtXxuhvZdwiUJ7Q1ciEPcTcjlqa2RvTZu0D95RbqzRWc4DtGuLibHXmqtrHfMivvajtqN
1nFKRCTWsZzjZ4ZA0Je6iNnjMB9HmTfikpwZaHnTbDOmwhGG+YNG2QNlW/T8kqKKHkq1WJfaCN1X
LbPg0dMd5Vr60xcXOM/xHkIIMXj0Haff8EUdNjJMeqXDGGY23trwxQSyA9JkGSxDBlSN5MfIWJAb
AZlSLhwarFVnpxZ0Q5q3x5qlXSw9vwV//SPlpTkfvQ6BHTsp3XNpK855Tlvn/Cy396A0/yv2ryGm
Zet8KVH3une4v159j/3rfezQxwOn+kvUO/4KZWHzp9TxLeOUqmaGIoK3lZzSLXZLN8n4MDLMW9ct
KOweeYZ6/TZchJJvz9wzVvefQ6p72iHgra6aftTYxQzBHsKB/cIUCSunrLs/QauRWWJfaSNBolYz
nmk+2qVtkRsPUaNlYCfZF9ZVGXxADTso2mwB+yvTt0yPNwJ5mrPUfzCZglbSrCfDO8QZuWhpjlWb
bKve4zCz4KPyPptI9MT2JalD5xTgZ7wNEEc7y8VVERQPnCxBXJ+OwQ6QEZHg7fY2KE1J+8utM07V
GTGDn4/fut1O2+ljEWxYfE0oUX8fnJy2SzYQheadHJOko9Oblwbu9UVCYRKYQH/t9f2hdmADJC+a
zfA5AopykVUxiElioJqWrRVzqWHd253Uq6RdpgUFMcxurhxeNpIgDutu2kv8ni+WsahPZmt59b/e
LzUxt47JgVOu35OZ1Tg9VPUuhO5NgiOxtOOseH+NdTU93WKNg5ReqKSo44NBkMtkzddwsdyN6xIp
hFSuljUm6yTz2u2w6CjcgkxuSCosFz1r1yEp6LO0bg/eBuqYlvaa+01aQQQoxMj6YN3mpEceGqx1
V3XgWtvMdqJwG/X2aFsbU0WR+J/AAgET5Kzgp0GtkY+iRvfbkFxXikNhaX8Bc5722JL5+5pJ+x0V
klPQOeF3FaGWdahXw1X1x+BqTP249pIq+k5d/AD9P/8osiImZ+M92ZofsgdCKAobF+/JUCIqLIP3
JqGpP7SFl7xJxEmyKwCB6VG6AIN3q37I1LN0Wiqn6izBxVB6G8uudxgdzFvp1Rrscip0ENfSWzFB
XbC6Dle3FxtHIBOl7zzP46hsRztrLrBcMDEKzKeyL8czoi3oG4GjvYzu4mMs7b7idfVSuGQ53CdK
AmwFV1x1L21X5VRrFUZpIAdM7s5A6WdVk9o/Tm5nvedok68UPuQAWWjGfXfIA3V8UfjDfOGPxQ6W
cB3F06MzFp8kC633xGu8UxeDRpPOMMzSfVm11laaUdeVmyBSk6MbIiWXxDHHRTXZJbjHbAWT0qIN
ckVPG3wLeJVgofT54fRet91iwVF1ZzNq8IuEL/8bC35pckpcA6Ssz/e4HYpM3dJbZWGynUFes8/+
+9mst8qjoY7nHmQ41Zuom37e9m4yUSgc2wMwsqO0WpjKxfE2hl3q+ZbGNuZu3AV20Dz7bhLv27Ln
AN8EJDPvbdARxtX3jLWyVM6lfC6XzEjjE0br+3tZXeJdavnrsg/8zUzC4bEF02wOnL3WEa6lp8DE
6yDpdP9ZLq7uG9uiKc1N9CsWpqTg+6ZWDzJEOtoqPMX9TJV+GRbHhX3osvZ/aFZtg85UX+SiBJys
MerNAFG4c7aeFH8/Ura7Sq9fWd7R0ZJ+dX+iTQGXoX+AlnGVaC/DBAl3KLptHOjxOYq1L7Inu1Ou
f2NbS5B56eJkcXP41zirs9wteI9qpRYe6RvdHatNraT6+q6qDACPnk53Pm9A6wKz02Nleu6jszha
1FHIOX82h7W1NCUmva4b/gVFsDje4yTu4P/E3loGsNhS3lDHK0pmGufUvLzmSpOehlptOYK3yYud
ILs8lt38XZ3CTV6M/v+8bPriabn1OPSTsZaDm2wMdaBlm9jsUQlQgZbeO44h5dmnqfIuGoATElSe
dTDbwbziuuZtJjfvv6QUnFcjum1/auikAdxF8wT9xD1V9uZ7p+h4eHfZ+KZ0EbbTNcRCM7YazArD
GQ1Ftl0xyoWCtLVKfpvoYd1SCehZIPmPbNsaBM9IhQCU+XDU/VLNT65qdGtXY+vVocWcn7CwYq0d
qKCr46c0Qlaoy9BEzqrKSOWgXqm3gMxxn83LvuVwkfvdOmtjAElLcKxgWG7U+209FM5ZLhKEZ3Hw
q0g5SOj2Nrm9PXi7DUiI6dH8YCM0Wa9+e5mVYU/ajWG90ZcsLAJu/TpgJdtKKlZichdl2Ibq47hu
JXd7S9nW6Z96rKMVbXXD1hmb6avbBSjkhvmfrA/Bukzd9An0X3L+jxGjkwZrPRnTp4V0efb12V7r
VZtfRwQXnuo6VVjUjAD0FE25qCMaQ1pivOhRbN5CEp97f6VrHvnmX3GS7uMKhkR3kBFVkVz1ZLFL
W4Tpx+TBUofkJlAvEbm46WyvKqXWdjafRW+DgKyxp3RTruY8H71Nm41/3A49MSLhsGJKdlgmd1IA
UYL/aNv95G9vG5KOI9wmaf0vE8vBbWnBlr7MNrdVJvNQNh67H6GKGXeP4MFKU9lfAjU68tU1TuyP
amMj53TmtKO6xDRlDrTVPSugM5iZyzjdD/uzDFmekLdERlYZtzzCrzffj/3/fNPtRxgKLFKdH12U
Gb72rPo6yByU9sL0agw4HyJf1NxWfThOJ7XqrfcQf5W92nf63uvT6KN3kmM3uahD6dWz4dv6NUqy
z1tysh/0a2zEv7Vy1sGJqt7B8IIejm+FFnlshs1WxexzVes2/ICkNKrLlD/ecA+jY639aGZbKT5o
KfPFrY39FAZU3a/+GybCsvSf4wUxAeGpePL1q2uYM+4BcpXzsRyXzTD39kh5v0mo6+p5S3kk51eC
9GoE6BTNCgi48g+5x6QpkAuJ4RuBFtYvjIbV2sZKYvIPuD/rNB1aa+IUOONwdWpxkNsnaTTs5IwI
Mv6PbHYBwPMfewlK7zmbUjDKN2RGoXPMroEeCB+hIu15gAi4cPoAjWmzpl9BFT8PS0tCk/IjcH3l
RRpM8mCT5qK80R/SMDE3YZ0le2XRZam1/uLOMel7dDN/WyAQWbQeYjyPZR24LxyBh46cPTCL/auj
bV5iJFUH1p2Xwkzt59E1n0Knjz5p4Y7nT6RSWi/6tAuLBThv3MuihPuRYVUXRZ+V0miXqNWpky3P
9FELjSEK1IP0UtJn5eTNfvl2q6O1zmAmD07ziaWsssd5WXuzjP4rULbsT74mfwwARd5mKK4HjMxm
HDe6b/myA9P8tFiNLadv2ZB1VGESRzNfAIE5b91Eon/ZtVk+rO0kcr/KM+izGafBmZvbrk2vwnBv
tJ5727WRWUP+s9TLI9NvwPavg2uF+i8fahAG3cC+YAxIYbYLViGL8uSKfvd7v7T8FPFHPUnRplLy
ZW9U7SOzCJ+lM0UadlUUdX2RZkI6fD1gs3qQFxmOMiz2YTDR8gL73RRUiEyHOtvtVTA6eF/9mlwh
r6k7xaWadJ9FjSqsLxF/fRBZ5tM97hQuNdbGepCQzNJNbzgb1vjiIZyrb1mcG3twB8UD26Ak4cyL
18aomx8ywl86fPGAHzkobthVOeuwT7/5HA72tw4ZKJc+4dgbxM4HUrGoh97eIA8HYfEtdNKGlHAG
nDnIIPvr5pQfKx+wOnjX5dDmm/nzAE0Su9rlnDia6XMNcoftPCV116Mo7VXuGZVzfOebxSP2dgtg
oNwq48gTXVCgc8elEwvZ+5hJx4rZiVi73D491646P+IT4+29LMsORZPWb54zfUPuLvszNObPempx
NwZ1vwAHfhsgMjVVOX76aZq/DF6WbHPHxFBjucjdBKeTWU+LwgcYhfGU9RfIVQHuAz+oH5CJzsdP
LVeqreuDFzU1Pj+FUyYbRUv1bx7MgLLU4h84s4Pw9ErtmeRAcrQLFSn2XCnJJCh/6V7nP0U+yELP
Cd4DlExfgRynF6tF9F2NdVSIObUm2GE2SGYyfw3WeKIQeJUYslM4zf66ON1wiboKO9JfIRnWekqz
8QpEvaXDQKYHMsXeNrsKk6k8+TONvvU4TfzQquVbNvrxq6JRowiw1ThqlD+ecJ1ANcwFZ13Z/QMu
W+UrjPujt0waOQYvRx0FgY00SbvXKDv6+lmaVf8tjvvpPUfj4MHnFg4aD0EywPEEs5y9jEIK7sM2
eu0pTGw2EM784cdlT9FG6VDK4Y6KQ3+7Q/jhY1BdYydxS9Tx70M8XIfKlVJM/TkLh+TcRXgfBll5
qESwGvU2awVD/B/tnLTCJuqBHneDCc2/97SVYDpDI5zPlrWg4Rd46L0p8FAZLL1VFhjsc6Ivwm+P
MUaI2a5xpIVUngxTf/QLcu/SKZfw7xHSMlFjO9qG+nNEmLbdIRlj4EfB/N1NquHs2FbzooS9eVUj
a9+pafsiIaAA9a4q7XZzjy0PlZ296ZsPfbEb6M3uKymc9Aliv/2WNTlW9dgOpEqOgCiGOGulNY0P
E+bcVg9HGJKh5uzjYmx2fDMLlGTacKep6N3dLPwC6Bp4jSzRJTMBAplBYggtdzE8AxsrkH0d4+Y2
Ilj6jvzPvMfRd9hKs1im5Cqz2qM07Qq8Aypu0/U22J1WIdnwN1gP0cvUKSfN74OPmhPIhenLWnn+
fNCq/k/fSBQ8PeA/dpOnbpTC8/dCeOyVCFUtaS50SGmOs2asZl3FCe5cVunLfcMldwia43oyWPNO
NnCmeBXeeyJSB9TGKeakdZjvuiLXzlW2medg+Gb7/rhlVmlPRYwCiZdGf8lmzTSQQFajwH3GrDY6
YwYWb/OejXqN44hL1kGN1ffOyrSrgskrNTPP+LApye8HN6duJ6CZMkFwbhr8izR5yO5Ldxf5DVSB
5USmhIpxjVE/ktb9kOYvbseFxZbpFlsKa7E2whqhgugjp3y0A4u1XMAdQ7IxMW+4kQNsT8nXuh2E
x676VqIXty+xR3pQ1NqfcQXilnx5u+7rPt12iaE8SEwvDFxjSup+BzQGPn42l9H3MYqTbO2sG85Y
ZgY71wl66GodhkheSaZTblVSWMCwufRLz3/Fho6KQ2pOL/8aW8pbJOhnl7KqXaD5+IVjNEFZZFLJ
rmdxcrF1nAtj/YRFMQxIq8JxrXesS6wn+VOZD6sqH6artFIJKYW+ta0y2Eis9aYli9SzFHbkbYsm
qM6jJGrvbQkmwcz/SW5vg6LaWDO7tMDgeSbQoPysQBb+fIcEq2RXZdP4WHaOsiqLJvutgqrrSXWh
JHOSY7mcw0mkDYixO95KFntMP3O8Ii/3xVvC92YXdPkmQKtqfe+4rfchwkt/g5s9M4+2XaWO/waU
RwsQ/X65gc5vKHPBnyd1yQdieRCsr5lTN+vDeJtywHaKlTNYE1J9SbT9fcMqu9Y+AQdZp260leb9
4qBBoji9f1ZRHHBWWZJbJ7WMX+YwqR8wJOKsq47LCXd88rT2hzY57vHuI9Mq+H6kDlq7MgyM/vSU
NKaDLcrPJ+fB7o8mMC9vrxVu8jWwCxKGc1Rsk4BtjOOHH3nmansgBPbeHxzzXfHTkyAXMzZga0AP
GPHYY3KdRoy1RJBETZIjG995q4Rxsnfjvj13xqyu28kZP8OGjS6kvOE8KHr/iVmDpRRveHLsSz0a
nrwR/utCrU0UMqv5AG5Y+Lizpz0NRV68LL5cLNXpzHyI6Ou74rXfESRr96ge1HsxF7iYdjf8YS9B
vWrqvRgLfJVgNmK9U/nwa7XBah9gRCsw5cA6II3UsPkF4BOObf3FbtXdDfSAGPx+UCPj1qzy4ux0
dfwK/+ZWQ8g49aC5ZZ6kYhDblf/sXO/lhbEx+xNbjBjcNKvwGuYBfq6FW29lfGOYI570YmUVUQHC
zMI+zSR87wVSubufB6WQKs1qSfGEaJoKRuz+I3U+chvARSqoZiof0rHgw/wFKCYh0vzaoxWEm/tD
AjGTF/U4K2x0AbomLmeiKhya5B1r7eAFysdt7Q7naReDF3yUZbuujG7vBIG3vq3py2If/19GyE6g
Gov0wqbhcoMb5/hzl9701E16+jIl2bOEbSpI+xaTut1QoHmxsNc3IuAxLULbUF2MDmucPgZUIpF5
ETZRGrwuJJaxeOeupj4kwfgeLGRN14+ibV5l+lEFuvnZ9Q9zB9WzVsLuUKJFvJNmYfWXKsmjN33C
zMzLLFjMy9MdaGA4L2p97dhFvSxvLcOved1mWKIzRe9KpS4PbeCwv4Tttxe/xs7pVcRNkaeSpjkW
5bPe4tFTOnC3gRm9uJh4XMXNsbXa8yBkEvRCDSxd8DCxPXc8FjGHREtn6U31Kd1WSxN9jumsd3G9
kl6tUuOXksOZdMqljpHV4eT+KC0+COBpEc7SZ0O7dG06nVPHN65uVZJyCyvYV0X8l4QsfQaNYEuH
lX3F/TQ8Tvj64O+gvAVBVFRf4HFXa39fduX0B+Draj90Zrc3EqP7w98HrKJ/UMuq9rOK3J1ESWgF
/f9mhK3t0vGaXdFGzjNsXsRg/Tp4itOiPFhRAaxQ5dffcda4oOzEFn5Mgl3TqPAFl47eboaL3AE4
gHMg7dttZden1NHjo60PAUrzy9P3Z1C1MLLFoWAIY+dZ7YwfgqhxEj9fuW6AKJlb52fm2WArGBzL
3RnuUHwDPK1tY8soTg0A0lNvobONbjhyvguAHAnYVRtV9fex1UeISqn/OJmjefSx/tjDmjFeZWzZ
Xf0OD0lftXAzSDL3omU2Fp3ZsMa6Y7xY6FZcjOViz2g77xrXb1dA+4DmtFbYXFMP9zctZHvTW/3Y
o2EBMU318KxT5lS/sGe3kVxQQAI4zZkNPkZd0mGUU3O2lotfG6eI/OQ+8sl+rV2/js+FMmsudmfc
Wn7YooVZJ/Wh6VFoxUf1TI4acRu5tby0Y/Ga6/ZIKfS37L2hOd150vTVLY2fLD6JoVaS0ZfbX913
j0Rq8hwjpZ3CWcyCGQkyzwwPwCE+M8OqMDL5+8IptxlX0p48yrZpT8XG6n8fgrlzfXuiaqds7cbs
LX977P4uOFjZLqOO0Dkp+m0xgGBE4ACCGxWGpGZSHAVk00lmOfWy/CADJegv8OEbRGcZrapufjSW
TLX0ymUYuvxQIx+zkg49tI41QO/TpKr9dVgubmDEZNRLb5si4HG9d8idHxanpOG0Kp1hqGBpuAxr
VcU+WwoaDEtL4jJemp3GGjUHiFBJUzrcKuRrGULzq0G8PcLxf8dfAqW9pg4f5SLx3IIcXeIfBFbu
nx2qWhyspMTmeOmQwXJnxGV2tfJrjmebeeuUuDPlB/iemBOmxuFfeVw5QqSd+plSkThISy73M0cX
TJ/Y4Ln7sSSD8GZ6Uba+ZVLwh312GyfZBLMVXZWkDC6J65dbUmLzJ1/zk9v40Q+t48gEWLR4o4iK
sWHcxJgCTPpz5436SoYgAkoWRpu/ydtIxNbrdvaLfRE42gb1JeWLNsc4jzdd/KMKrTXUaCo0LTAq
/G6Nb2YGCL6yjf9D2Xk1N6506/mvnPqujTJycPn4glGkSOUZzcwNasIe5Jzx6/1gUVvUnmN/Zd+g
0N2rIVECge613qA8ozmB7UBRTyREVOOgjB6vxtLI7lO1mBf44iEIWe/FuebeCiWknQQqGH1sdm4N
DGXZq0kwNL6PzbnWxlWVWv0RaSxtHVjwxLCNWwtbBeAh+xurC19sP4j2ATCYI4+H6KgHVBenMaMc
1HW3lo1BrbEc5MzV+uw2ndnk58lwV3X9W78M1p2R7mqV2oU0r6MyP9DQDWioRe+uo9ervP/Amu1m
x7r82baxmGmctjvggRF8rWtULJLhNeM1fut3jb2WbotnBWsIrz7DCLZegJvsrUUCxhtxpAEIDqpr
me2m0YvSquFTU6F1YTr4pzpLmFUgluBO4b3kQyS5cc2M/D/0SUiuz8rBKW0UjUmlXPIkQ/cYzrFG
JQ0aidVwQxfjkYoOa247Zs3IGiDd/ZFM1gt3naSddr725ykie0t1UlbwgaXsKN5VxzmJu2rjJrVz
U4TuuU9SQObwUeFF1QsvKu/QU7TSctxdInXLRsNuRAIDtczpobLbR5I57a1Qu+SQ53my1fHu3Vw5
X9SQs5OJaYdMuhC9Cqaay1Tpu07VMHfYxAnPAPZnb9Nk9Bq3/NRWLW9KJGduhVNX+iHStHFSnqVZ
vzeFeJR4yduoND+MLpxhcdO5zpVgNbOLs7CUrsGJVnbbWZ34dIs3sMuSWOnDrbcYAFubD41wj28T
xuBuTImOxAPb98TUbq+HuQn1j01+CxAC7zFZQcoI+/efswyocx9t8qZyIASq1CgeQ330jyYM5g06
INO3OBjOaofQdBPX9V62qn/sXGXzGy5IJhmVg91k6bZtPVTX3gd62Spf2xIok9vaQCIGtC1ClYgO
1IvPGrZ1/g2biEdpSb+YrknzGtEb7eM0gnlYXQckTpl1/6a3xscPhm0SUk0YtoapcyAb9CJodXvB
rfO644vRJC2JOJpkbLGfdaoXackBaUZKIzNG2TKrLdrwvFzjGiHXQBfk7RoSsVzj+lOu17j+lOUa
kFOc26k0/1JzLXjxUveTDQjijCtc+BJVEOynfq52MhiBlb3FJgRfpGVU+hSQmgW1jSfp8tjlruc0
mg/9ElGjfkfGDFiujFZh0TxUi+nh+3S4IfvGgh64sLTTautbefgbmQjqTliYf1ZjzaRI3ap3hTKV
bLu8CZBROd/zZaQS62XaazzPXz1ShkcTKZDqRxNAMkypdhvOq1uYpLdcf/pWGVTx5ynBZR3N03aO
URObB6R66HcUn/60KW9VZEG4pdEM0Aw/3wkmLI3hfRqahnOuYMzIg/2jLeOuPXhrwZaZefAUmk68
Ac0yWiu/ysbjVAaPpl/wxemjnkdc6T/wGdRPg5OyU65tY502dfTD9iye+739qmCluk+HrrjJYiv8
zE72LAEt4P41O2Hsx7DcwbgnODgtDBWXf9O5CzEoQxzL2aauV3924/l1mFrnV2fYh9gsmq+O0k0b
fwnV7Gy+nTr/Q6hohf4zlFdmdOzIfRTclCe3aMut6pfalwESRKK18S/XMQJYx13+gvjcsHf9OTrA
MjIfQeighLSElIm7SkNn/J7PVsryZwjvWAiG5Iq+NGaer6njANaz+uKb0oTeLWLd41OmuuU5rJR7
izf/k3Qp2DFsSseOdn9PyLdA8NR7GQW5iLRMAfy86NWcHdxoKSuqr8aNDJuGnbP/+H6ZqnhaCLIK
mxoZDFo0VRpq1DtU9qObbtYzUAVafN/UPc+EJO3VU9ugoL30Yf7Qm5dh1cMHsvJybIybSOFZyC0c
Gr257xEVfYuJMlVltVdxS10nyo9ReqQ5FIx2QoTpTq6qQhcmw3SwpwTZ8kFjX75kl5LWLDdVbg9b
xV9Qh7nKetUFXu5XQX7vlxgIxl7RPqD4FPJ18Tocn2hOsJkeEMnR96i6Ar6W5vtAgte1ApcGJ88l
bOkP1Ahd2gzmSey6EBJVbqBT7lhHudIlrm9ANza5C7i+77x0V02uf9TU2T92qELBgl/a6Kafh7Ru
WJ2890VG9RYo0RL3YbiicqhsZeh6KHxDtdZek+TLFyiFkxOxsi8TR8X5Wrfcox3ofXIKYZL53OR7
HvZYz5PCIBHBi3496TEAXcVwznIWabaPCtP8fO1PzQHeecgT49ziUrzK0mzc20luzJt46dS06TJF
Wh8GBsUNV5bnD3sZkSsOHTshu6COTfIsRhhlnRVjh/97OJ4vPWluDJc2EI/c6c7TMpZKtIzJoQfC
yJjMu/a6c1eyX/S2rZsieKpYFFmxin9qlSpAGGhnFDCSAM4hH+wHSgRLeWkrav9c1qO92MuoTyoK
Q7fF6HxvQoQ/1mw0JnCjTbuPh41kciR/g1+ouzdwZVpJ0qcUPzUUQe6ntmtvJaRdcj9W17r7LA/V
D3KucpUlti3Tt1hI7Ld8Fu88tkmDA5idHOWX0a1Bu6OSc4gbX32SrsGCccZbx4RdyK87oJHyZGJJ
ldglVpxLV+AAKHGBtK6usyjD/mzMX3k7U8DRU/+xbsIvXjupX0lu+BtrsFExm7riSxZ/KvpA+9o3
Gs/UBnISppPaV5IciC2m1Us+lvNJi4x2LbN9o6BOAlfuLk+7+9FFjWFYXdBy5Gq5MQPHPbKFVlba
wm2BRvnWFJ/Fa1NGr8FiyuhEeCCm9QwZs5yNfZa2KqXpDsQ33LHvitlseRP6fynxhLj5nH8pgwDR
kCGl+pb01mFEJWVdzAAlZvYqx3606nOUwDMOest5sdOiWSW6F/9CMmDlmIX5O461B2dQqq+55mnr
CpsrCFWOunc8tPEdq4GP7wTdkTefcghSs/3zLAGvd+zrQDn8+ziWS8VuQGYKt26tfkQFGXbfj1FA
na2fLo2wLMcz632DFX/QWAbiVSgVg/k6Xopel2PTuqcOy+MPeCbrnf2kJf6pXGZcN7QXPNQykPLG
2Xmpt/y3/DL8BG9xF+qB9TsNMVSlwv3dQpt43Vtd9dQWkb1TQ6u5hSybn/JKyXYaua3n2XetlWqS
YVqmO2Cft1Sc8p1qQ/r4hav6k40fRTF71sHO/QlCH80UgctVSiHgjtVdjaz2gi9eqmTXgzZ0z0Hr
AL5f+svU9HeZZ7prJwDlYQHluyzKr01Z7kuzSsLoLLID1+aHUYrQZ1n9y2hfqL/fuLCNo1DvdjLP
3+au6R2dFBrLjZymS3uYRjQo5NTPYvctKkA355iUbJZiY34cMCPJIW3TN1ihfwS0Ye+KYXh2hhnx
huVgjgmLfDlVTfet8zosfYNifNXLVsfI4+9prR3B0jcDzBZrViVHdEDwLfXm9nZMWvu+UlIo4KOV
/YwcNglqZd55jv4DGK5275oKEpAupDMbcqINmJXOYWDrFiS2u6vHUr+XPjlYc3Dn2uzJrarke1OP
in5n248S1b6HokQMcdicv11ny2BrOZQXK/up6GoSpH/DvpIWD5U8aU8XuJk0l4gMW+e2QPwGnhYI
0OUgu83LxtNPcwppfbyTvmtIXlIZW13bSEPD94LJs5XAChFsSsSThySYDy7STQvzqKswDd28yLZD
4tfIyifx9upWDXbEu+/n+ZiXuXKLrhCEnBjHvhtTC0xoljx+/8pwcBoEwx36ZVmthgW+LYcP7Q+n
MuQUenEcF9mnEdiONwybwvTjH4uPRK8ATbFc8JRYH1SwUpPmgCFyvh81XXsx+/6XRDgOjCDE4r/k
IFK2eVnoZD7z7s7RNGWt6Sz1FUsBmOak+RqOW3mC3F6/2sni8ARDyxi0Y5zxl5Dmf42KoBF8QSr1
LSpapGQlirpcdQJzLNeSbn+wtCNuIyGC+lz6GlV1Dyk0tkMSDfGTAsAKqwMt/OHmAHBsquusUaP5
iIJIu+2T1vpef1KDJPphGAnywLrhHs15U0fs9qHfQotz4g6+3sK8k0OktBCzU8XbXvvIscHQW6Kl
D4lecIkSGPepv/WLxNmPhf/p/6ptnvcqUG8f/uFV11zOEHINzheF9KhCM0Zi4gVV1A1BfWsgm464
U2oMwITIT4c7Z8lPAzMnP21Kllo6QkljRyU4dowmnQ0GtGjcS8Y6WZLXlwmOrkGpjXUdGHWV6ydE
BPdK36k3Wq1PQGqXdDkCUeTIO1BnaCXVaDTWln0Du4z1zTh94UUUH2bUJbeBikChVyV4hbV5eoce
7Hg3Nh45CqPfhwPy96IZIpIg176rVklr+W9xEiLB1zjpk2Dpm9gkkP1bwGLXmOv1r9eKB2wMy6zV
KSaiXyTEMOGQzYkWb9ocirY0ZeBCHqt0VT1HP66hZuVnq9EKsl03sd2F9hXbty5GHCtfsdqtDUT4
VvrkTA4qflnNTk6NSOPrdw0P9LyoVzKkeWHaLZJqf7FMqXbhUjmXQyKVcjlFhI7p06LpBuLzhZdG
hecrgR9i6sYn5jpdzmSKnL3Pu0xhE/D2Y5xs/FmMvDrYBXL/yq2MKJZzXPAHcotL12XUuaBulxsf
BoVzzCA+Xe77yzhfrIYsPH41jtE2t31PAuDj6Wgbj2Xk5XsdzaBbiTHCrNBPcqqFdnYMxmhmsTE5
tcdfJcyaVd3r4WmIWtR13s9c1sEKVLrDH/2xzLjGXefGHvdtNSypxPerXOOUgJwjciz/EKvIZ6RA
FvEKNW26aBcrjrfTG+WpeBe0+KB1gV4U4WwEx3Uvb8iQb8TmT4ZOh0HULbnvCzdHCDqJAC87Db+M
AcDrVjpd7Ci2b+rtUNfLdaNAM2iDPr+RQiVqhdY+NPAmkeZQTOmZROQPa876l6D04xf2hDIkB6XS
Xr1hNs/SkmtFvvKiupqx7fpYebWrYh2DNP8GazrejZOFfyd4TIwo9D1kU2sVLZvOMJ7B9MbsRnlo
qXfS1y9bUgUkxAZH5GEbyW50XnajGbvRBMFeXMqXzW7ZaR3gWaJl3vR+aY83OJYE1kEfNfNeDnwA
e1X2PTfK0udolXk/t4F17/nm1vQqNAjeY1NkNm5bc7y9dsmZkZICc/oOy+clFohMiXGW1W9g4QGR
BPGlr9GBmzZo8oxnObRxYJ3yUuvZEevRSuTgqVL3NwbAZDIC2NL1mZZtYnucDtKMTe917LLgIXLi
5rNSHMPFna52sw7knVNF32w3IteYoc08JRRze6MH0+51rNTM1uF9y2Gq499DlBpHaUl/OXnrJHfZ
xS2TUAN07sg4bBvLavET02GvhFqBrNkyXSZQMx53kY7sosxw256iZRJabP3TPqwOdY4+2Aq/Z8zS
l8OlbcAntxQY5EAq83QjI5fTZA4LVtiVubOq8FeCsSSblKUvImhnlrnOWwttCUAAS/ZV1F4D3ao2
TYx42rXv6nYg+rASUi0hs51xj7njU0j27Bi7sFBF0htc4idwKulzUMzhKcPEEClH9Lnf+1MHma3/
Qz8qW+EpbJO7cgxQVXMg63auvhUx2KtAbCOVVWmbnq/hpsZ7TwEBH+yvkTLbZxG+gTzgkgtS2UsL
J9MDN6m3azPne8NMMLai0QPbgIpFav6QPtHp6UXkp/bB9pqTfrLrSt/E5WQesRH4WQRe+T20ystJ
/PfJ+9ByghdY9V16dCv/ZjnfSn84twtCMa3r9mFpCZox/0frfSyDnrn2+TsdLkAFIx9/K6jj40O6
KHsVMWq0U2x+ESxD5Np4bOY3orYY60guAq3p6oVB7qeA9d/FFf/ulhiJlgDS/RI9DgP50/96AYls
RvAJTpH/rpOZlasJBdE1y/RG7UtcOLRpupUz0wgYvcTgNpEqa+lu8sS8KQYFugrhOpPJlKS4rWK3
93bBDxMl6Hq4Xl36INghRpp9mfy2PkaogW6kmNZGOiDDCgntDo/GZ10tz9IfjpkCRigJuUWouZmG
c2p8hPDZ/fd3tT1Sx1/6k6CvN8ZctUeEkpUvv6TTCPmNKXLvUYaPIS6ysGUtjZWFxT5kAbW8Fvon
6c4nKCEJ9OfL55Vf9PLB5PTyZ7l+kMufRkO4f+0YfCAJ6lFm2mpVk6+yIRra1TyY9cmIG1fbGV71
SZlqde+GUXNKS3YnNsr5rPN3qKBYz7gjo3VueM4K9Ix1wKXbfJ5qCOq5Y5drGW0jCA5duSWhb3v1
GkEqBMBPEwLjJ83yzbXvN9a6NlRUg98Hrs00D+ZmhbPKfOME2jHAz9hel/kU3P67UxfRfNDMQ1ys
wPnPx7nbSpe99MuZXELOKh3hUzQ6kQaa0eR+47800Q4EnXKSSqNUICOjtw9oiX8zzYEtlgz0hovs
ZFAa20tnkcQPZtliaAsat9qg0LvK402e4dM0I4VhrkKEm+/jefzBRw8OzZim99VysPgq3WtqjZ6C
tVjOL02ntcBqF/iYbBPAfBQqHGrAU2zgCmz6P/+YTFnBBpOD3mMCgH8lo3KZavTW8htIFymbA3oW
6snw9PDWKOzFxkJ76MdC81eub246xQ/vWmmm+Zyuy6RM90Xmqw8mIogPSEhZYBnZ+fXLPJmc5q5/
h5zOW5fMLcv2e+oM5VHC5OCS/9jCI9E21z7qqZffApTMwpnyPo9NjVavZ+T7eKna1OgmpOU36cVw
5b3XsPXiW6Ki6yu9XRktsbPeK49YmderpkDgpRkH/VvZ1+fWCcAyFAj34yab/dVHoBBAofqf804v
N3HsKveR3Xt43XX1MaxV5+ToNbgLnAee5Upmw4oy7dOqiUDMgqQOl5JJgk3NzlTc9IXtTbpYw1i/
2mJe591sfR8UVgpeFo/3zSK6G8X9j3Zko1jbOoqopg2Kz4jKx7ToED+KULhaCoK4riDttkRI8z1C
WjJpSAx10+TRQ4MpyuXRUCr+Z7Ods0e+fsNjlISXR4Pe4o1QR6q1k43yWNqfzazKHyPgoX9EoVxl
4X6E+0IWp6zGlmd5mAVPWpI3aLXQki5jeaxTPHnqer/+0J/1KGA1A2YDw2IqOE2BPWwGuxvP6AuP
Zy9DwzWPbBKeKE5ucRkaQwz2nMcuMIrL/uS6AfmwIYkzC9ck2YxcTrNkMWuhrL3ycI5fTXDfH2qX
vJ0KgW4rMqJm0pNB5l276IyadZcgkhDOexxUx21uaNbNsGh1x+N3bRyN18idjaPdawUAKPzkQpt3
iJu0JQVEzXmMTAA+i59cm1igBAblxbDBVxjkiR4TfVHycUkBalngP6p85IvuaYpCkT//QnThLTL2
0rdIlIWAr5pkHQVzgkOF26q/mnmjk244X3gPF4qD9nmwm/yMlxrMCGFCXPgP2ufQj3JcUHDIQ3Tv
LJgC1fwWF05177KX8FelW/GeYL21v0AUlC6wwFstebuLVm0cK3vkPkFheHZ6EvYSeHzcqUhePEVm
qh0ye5h3MMqyV5I1J7u02HOKUxeqBuQFi+I1g1B8gtChPnEjFKe+cF4DIcRjxmKtkUdo9jJqW+r8
9EtO5UDCtgJBlTjrvkkoXSRq9UqaBiZkrZxiE8DFKhnmfI1rz7z1lKS4673OWQ9qvwhrUOvNSeQ8
wHYM7zTDjNay9kva+W1Ap9pxN7B2Xpu1GWEKu+jJFhXq+7mvPVOpKVfIUDu/2oGkf5G2PxQYdOs+
yqhABqF5KLS52Ees9TawMueNlg/DramO5UYeL2ZSPeqB4TxLf8v+hqQPBef3fjCWZ5TF6p+umeav
ZdEr+aF1KFI5apufAUsjnLbI+ZGJy89jDQ5Mygb9tLIQjrkDKOLfKixvBcf1J9xrGQxcWOcLEeaK
9IoGrzyiKJGhcLUdFm6V2lCSNXKvxAg1j2/GMrVvGqOBF4z0HBoy1Hqea79E3msYtTvHte1zaVAa
VVrIvxgx7q2u6F6xs+j3NRpIy73TfHYMIK3FnD+AOxhW/ZQWG7jtJlB1W3vVqp/NrKJV5zXWTRaM
E1U8mgaaSiSM3cdiEZGq/b5aaWMEGHyZ3UQIE1lQYd5IuxEkFCgq3c0ly6pa+Vv7Qvrl8f3W/hCv
G2p3o2eDsR7bckIQMgaLASR90+tozzldEewSp7Z3E4abn41YowzBm/ggo+QYEpTbc+sso05s3hh9
Uj5lg2MjtH0jQZCunAetqu6lZdjRBKY6pOq3XD/ra3KsKdq7ObyIznI6bBu87Fn9CUC1f+6Xg5kj
b6mjU7WXZl+7M8js4pu0ZIrbRK+OqQa4qBEPhKnfx8gsbqLCM25w/6IKutThKqOAPpGE1VrqddIn
dbjBs4EsoBF/7VeUUNstKdCLLaPEymieALxdYqUrT30wt9XE5p+/+Rrk/KcqHyeMWcEz4DEcX5p2
hCcUlYMRRH7u31ll81lKEFQo/TtXKT9LucINPU/GpFphLZEOkYI++j/MW64ikX4BcdWiPraL1Gwv
y0dZNPoKivWOHcYnWWaGfhjsvXwcNzLKqjR9mI3XQcdSeBFSlkOJrPXZ14b9NeFno8cnXZd8H14Q
Hlbm/d6vPRRskiK9SfXi1V+YaWloDjd9O8agIOGtWSEQ8ibUajKfNCHIbs0m6l9yM+ofLCwlqugr
ix//L3f4KwG68StTcFsKZ6t8xg7P2EXg2G/ZAKH0FliLc0XafPbt8qcXT/PGDexmjSx4AXwV99ZY
1+y9I6Iz4Mf/0ZbxdBnvUp2vcAVd5G/661z3xUoIeVXYNU94qPD0KaezdNVKgbxirD8LgU8OwVJ5
JQ2JLuzC87sc/j8nlSHFxlHYuGp47xUzv04WO9u46dyDK3oHeue2mzeGbg+Ie+fEHru7oq0ArkzK
JwsOteR/bdc2D6jqTJtmYs2CGUM0f65D0IEpiaGNyJ+IPN1FeK+fNtRocVu2DWsPk/7ZNgvnHC0C
XXIGb8o5txUP/7Bsp+0fAxIyUGfBv8nZSCvPcKlLR0RC0sm0tyHybFshUIi/sGfuEBxpQPjAt9BK
7aahXHjUMEybVleI2Jj7By8oo6OAvmYZlVOBkpEGANw//mP0coVlRObJpQYnVrcmtq+s9h1eUqoC
lt+p+kw/Gf3PkZc7IvJkPllZsJg35HRJlLZagRQgm4wG0Ka2agLo4Vk/6ZvLzSTt0TP0TQGAW91f
xy8305D0dxfBi2z04J5oCHkEfavcxrOm7rrEDJ5UvEfh4hrN18Fwn2JRjebvlxSW+tt3+q8q0sRf
0jCH311HwWOKfd5+HJzhZrT0n/PYPbeCpGrsBnMRmpfvoRXr1m2nD89RqaznVr/oCFzwoCN/rxX/
S56tss9ylTi6w7n2suG69KUJli2sdmoExg3Al0HzMoyj+tpteH4arxTrdDwz8g5IiWe8YoKr7iKj
MXYyWrvYbJmhBWzE6sBomyWaCp0XoRxnYjew2E2b2hTe2i3OsfLfl76+juOVYQOTl6ahOm8h0pSD
XGUPlHi40WY1Ufd1aH+bvbF4Q73ySTTyX8m6SrJxU6UIWaFR3QZ7IYHL4Tpy7ZOzQSjicqp1GCQg
dgyNKdKO+uAc4hAuluMaf+mKekoqO/iVJ0BgYHCCNEt+9Kmif7OrHI2BPk++1gFU+LkFNaY1QI1g
jMWfAx8pv5HE9stQ6t7a7lKomjrLjTRlRzWHPBazcrzTPCu7owBG+bUOzO9p7+7TbEHzQcSPulr9
3nusy/WssZ8ALo27il/4tph4xts1JWGxPGuVLjko+ngjemTSJYdscQ+6mqJdYhczIYkbTCM79Gly
I5pm0lUp0+dwcHuoM13/PEGV7RJsp73F2hHCU7L1Qx+UwNKEUR7fp2F/9CkjILwFappSskLuNLP7
Z/T86oOvLUXl5UolWRD2icbi8gHkVXsHul4hr0Hl6NUqBoO3M9386xX2Kmcf4hLuqxbxjfkzGRNj
2eF5oQOIVAkfZUuX9MjlwVfjdlh2hNKnI1ypu3P4KF3cqEgMZrz6ZHBCUP0EwfYzkqr5S+TkM2kn
ePN9xPvK1XGznVizCB8qx5llDUaiOhiemr1E4F/342xkG0UdlJ1e2cW6UAKvgPcVaSckdnf+HATH
S5+f1s95Pxj3zqo0zALhn8zCQsOmHLis4WxD+51XxQC60ZgfBsv6S7qplnk8pR39YORF+NJX1f4P
G2Ir0mDaBDMc3qVuLQfkcPq7MUywxbXeuqQ/KwN919VGuuaf3wNRWyxqHHJGJ5EBu7hruWqNwwxp
trWohAVWxFPczvNVh7gD9XOY9WVRn7vZCR54CoYP9XIwi8hbmxbgAhmQPhmNwNarC7pjiZdL2IHK
A8IAx//HNZJC/TEWnnaQiTJo6MMnJPmMG62HiVO4OPhJXeZyyCxkMRYJDTkkduMALHEO1y45u9Z+
pDlY+u/af4IynN9cdnhamMz7PBjd1QVhro1T9JCbGxujsWaLRgwCkEt07zT7N8tOgw0MuOvceh6a
wH6Owi9t4w9P0pPmwwi6ohluZCwop/yolC6J8ACE5WUPBfZ53l0hH3k0cftf2wL1+AAOaZv8M0Wn
YH8N0UfslrG+SQ9iiIcOpAUU/RkxW/RqgiLAki9UTzKW+864mcq52cto5KJaH4UTcrsAx18US63u
pki7TK0nrV5lzYKFHgNzjY5ETvFm8WSxyWkcMjf5K0QXo9mSygGQHyvny98Q48xtOqNtWheaTf0Z
oE4K5vGhDMr6Loa1foXzSL/KJ4GDRqyHKsiHWDIhH2L9xRz3GjuV428g3sCPkZgyiju42ONemZSC
5SEpXc3PfjbBWD3UZtw9gaO8l+6ojt+iBPegz+XHKEO/l+6QKoWP6N0mrBoDWZ/RO+o+HqQsbw3w
E2WzJuNdfgsa85QlGPe1/bAxdCX+GRbuzJcjCl+ypHO3eBEW63pCXRI12/bJRrXxEHZes1hNNE9y
GHm5suro1T2cEbxWYxdiJMrXD/GCZu9s27zU2+yYjXhszvONFN2kfiY1uA7g6oh+17V7Nv0Af+T+
VYKu/UXkpFsN86rNdaDHavvvombV+BDiysLd+KAq1iggYYA44LFwOdOi6Q6H2KfUQi732i+DOvuQ
W5/bPDQXBwbpk0PswhntHP03e9vuPndAKpY2rC7yTK+j2s+3pGeSNR4c5Ws1ogtqKxFmG3ZTvMKQ
c1dOamYnGQ1mc+dpU/zYpWhyWpu08JOtpGjmIfxlhZV/EP6HcEpm2Jc7y/Gs9eWOdAPFPsPbuEyQ
kHTEeVlBthizY8ykctt3znIWKYV7HgIN/aZ4ds/Tckbiwf04GpufyTcFa0zqzS8okWzE78ZnrboJ
6tE9jVql37s+mXuhm48KxoC1lnwaXNww/Ka1dgEQ7bXdt84BHJ25DpTG3/sBL0heC+1pwEpZ3q3y
zoyi+RNKdPlZWsbiv6yN8Arl/Wos7sz8BjImBxfDK+BZ4moyJKTfayvc93lnPLbLwXa9HINs1T4E
M2/QdZOZpwa47/nS9JQDZUD/QWKtgpeHbw07mV4A7XycyzC4tbTxx1t4tPhZk7Zca13L9oCc1LTV
amSj/Wm5eqr46lp+A5ltV/3rZOgYUCwlyowE2dppy2B7rU5KTfLavIa4TkLiU0aA2lAJkHqnqzXa
ZporfUmy9Ub1GqbDI2sEMtL1dMREu/w9a+33thzRQKpMH1n+xEQErFywCvhxRnaVUX6FUJLnRvkE
xbdal50DSsorTto81DgNkua1WVRZ+3ly/qxoT0MRbZKAh6B8p64HuCsvbBOro3TJN9UJ+Gsa/i/p
ocCDiGFQY+qnz16xks7aUTaD5yOGZYywrvLZ9276tD4biw4icq5Vv7qcXoYNTCl77gdUQZZwGORU
6WIUs4PSCe+NOaxXilLqewMBx/sBnT5zNU8oWsWGgnvc0nkJXM4Mqr9HRc8fPwTLaWMh9Dgn7fka
67iKddO4zieBNAmEKc4Cdz1Qc17nAnlC4Cu+lWE5XGBNgnC6zvkAi7qGXzrlmhKeNch388G+4yD8
y5Z9fETWFwXf8Ze67PJjNC4RaSLXcDdiHyIDl7jk7zi3mqMbQx1/De/ywC03y1mjcH5WIuOXCaRx
L4OxaAvL6RTp6alt1dU19o/5TojllVXmuIW9X3iKw4OGzt6pcXrlHgcTeUZd+WldWI2r0vLLm+tA
w+piX4JbWElf53jzfZWc5V4vYJNg5zU9+VRoraNRKzS17qnGvbnY22Gunf71H//9f/3Pn+P/CP4q
HoqUF37+H3mXPRSI1zf/+S/b+td/lJfuw6///Jeley7bGcfSddS0XNPUVcZ/fn9CIYdo7b8Bih6L
KMjTI9jubGtFCRQ6ly/5khuVDLpkzg0YuqSr9ecRp5dGT8cXnbf3Adcwd4vN+vxdDpQr3S0pCu0Q
5/X04lk18joLpVXTUhT+y+lO88GH18OINK4Zq99RP30ax06/0ZPZhs82QGs4op9nHhG0uy0d8nrY
ly+uAviEr7Cm93d2rio6Vn95cEIdckdJmzIS7riXDF0w+tgFVDDAtTzqwUoszShFbknFKcIprHhN
KiLGsYJDMqGPDqws3QN3SC590RSdbYX7XyKKarbvRpyPr5NAkGY3cqE0xXn+3/83XP2f/w1DVT2k
2cnWWK5laPw//vnfSBODtAu4i2OagPOZrKB+SN26pmCoNRvcdsut9MkB/wjtXDbxpQsdOVhbHfBr
3WziDRVX9F3SariHT9NfDhhy5GBFC967AKsRd0nDAZRyp+2naGiibdtUv9Dt3bzJfJRu494p7Ris
Q5XsMqJY0BuvbQoNVLDmoLmvlzMZ0CvyA9Ln5g5AhK7FW086L7NLq9VRDNinluFDRWbDeNli5ihm
zMXbhlNpedenmvG24UQuMAZ1VB8lVCZNZsOmM+yMo7wC4VQ0h+slL31cMq09+0FacsmuGOOdNNHz
i+9RLLrsWeW6ckmw0sblx8glPV3x0Xhj06vzBbr59/9qQzX++F9rnuPwlSNNbFggx9U/vnmK4hqY
jeXhTVSq2nFMXfL2De4QeooGMA4G7qYNJ/A8fkG6TtpTl9pwY571KbbuOrPEMK/BP3eNpFW9vbS9
SGlOHsJuTtT9HVM3/BfGGL1cIy+duxD0902tZQOZ9MR7mbzkGzZ5809jzl4wUfI+TYiU7Qyl6w9z
FdiPPOt5hrmd+jNoW7gBYfPVD6kUzmQkb7HS8RF+aDDunIf5J3Jz7TBFP23f9tZZ3eV3uj/iNM79
DsXGqqEUQvIz+WlJ0NgrzxqUhznJU0Tpkfb435Sd13LcuBaun4hVzOG2c5Ba3ZKVfMOyZQ8jmPPT
n49obbfGZ59ddW4wxAJA9cgtEljrD6aXPiGNGhwMyHAPslEr0g1hltSIk04uHFroWzImRwc9ajdt
awTLquua2faQdWFONgJfu/trLBtm5mWn6/ugH7pV0icRb/8UjWtfb8hD8dWHn44ajmx0cgq1zbFW
9ianH+5tazjeBK8tpPPwV+bpfb3J4FJmrtlErG83sXI0MIAgxNcbp2VZ7smBCdwEY43kIE4HPN41
ykixVpxEii9Rn+gFtidlcSrmWAMbndeca/8OmyjeXWfLEbOJX32nBRYi184r5DLZhZH7oPQA+WTo
ehN5qeXOXusaA6KKwY1lTN7F042X3I62VhfHx24CsDD8aXQ7R9IARXmwxJTR/xqQ3TBoYNGUwIpl
V664zTNtxdgLdGv/it+6LUpnjoeb2X9b3tsjrDEBAFIucFp9WoUhkrU3mpdaOStXCcUxQI6WQrkk
iM20sXnAnwduoSupzLoXLkdI9buSi+FHG5XWoq6L4UEzU/O+Kt1uKQcmMZ0Qp8+eHWsq93GTJujJ
FeIHwplyHIP4dqEVxk5FdOREErI5OYNDA/h9bYLKX1pz1wUQYSJCT0lbBTixsQKQ5Su5Ri2zBwOv
7L3purq2kNOtiBM5KKf5djJwHfPLyt6bdnO+TpL3wIsg28DmdBdydgd/e8fBmOw/Gd34qeh2jo7x
XtHqdzU5ZpT8XfOSGAgIadG1E5O1vzfadC+H2nmS3fHHR6FP4H5GV8ZMzl+UFmEjy64cMGdFZ7w0
UlLbzJMxnewHLvZ9dr2fvGmhBWzTZsjO/NPl3D4GqRY0l8qYLJDIxnRfBAhP2UBARrKWoaKj5tBC
tcNvdsLCNi6Nh85XjQd5VQpzWti6O24jZOlsoCAMe2q+qUfHvLvGHCVu7lI28HLwGutrChSQboEN
yR8gh2pr0CER4/4gu19+SkpyZEiqwzD/YBkXUw9vtJt92TwAO3O8yEfygV346xoD3nn/v18Ruuv9
9YrQVdf18GtzLI9L05q3C182ZzzvdYcklrHF+GNGfKW2lm6G2myLN38fD2V/QIbLP5sKYqRNX4oP
U1W3JdZGb5XJq6TMp68zSPUMb4XAxCyrNI/nAQX0shvQYHdruMAzK28Km3YpR6XotBydWpjCVqYa
XyZ7Doq+/Gmd3UlpNnXUR7yJXCjgyVjMz1gX/Zhy0C/x3AwGgKgYr+6djIVR9RL1lX4cXPtnAp3z
gKSxfrk2qrLFgT0+yZ6cLq/kfbSkYYAZCO7YZ3a5xVGbtd4NL2yrxRSjFV0q2vxORPW9HlWC18u5
H6QwaP7rCCqN3qR/nTDPl3ee5tvLRbIrr2RMdlv2nmvfD7Cs+fMTUMrgPfvlh/2/7mXp/YUSgrq9
3e/66eYFXz/87f8jD7N61xja8faxrktuU+TnSkW81wUQv9iz/XuOScZi0Bzx7uJFt4Rt0x9BJDov
oweSnI096jLjsNFmaopUWfqivXRVXeIJh0LwfMS7Ncj6GcvRckvO/BBZ5MDtFoOHOsXmrxGrq/Hf
bANn2cLvP9ud8YGqhb8f9QLXN0gwFUZZurp0lNkFbjJT8lGiWSD71+WN+0ZOpNiNsTpsUKxCuKv7
nbSKcw27fZKt7NL2t0LrjW4xiQQn33BQvLuoL/NNN5M/ZDeeY/LqOtMuCv+u0agXtnZlHuWbpXZK
xOVDbXt9z0i+sdXqwMgjXf/tj+rwOTK/aOScyDLqZdVaSPax79oajYPfqhGnr7brbNsxN3/YnuMu
sT0M7rHSDc5lTFa4wIX0hw/LtEf95qmxBiwRsMpbyzh/pUHbVz8sTLDWYZlZ+9Qwk2+JIvBLnIL1
VFEe4hg8E9MTrPLUoK3BaCCVdg26/GUdOzRvZAxndfPUGD5HpzFSvQWPwhp2JkE5XMYeGBMPWP7C
vP5niNpkW1SKf3SNOj4kZU5uolMrKn1ZtQFimlx44BcrcB/1c94KA3sIPflui/IFzBJmH0O6wuZv
OA4h/qitomgnO9Oplw85WzlP1U/XmOBIuoj6bh/z9D82bfk5UM1XZoaJPORGvn1yngzKdVSSPoII
15GyDYNTHN9Jh9oAJXHVt8KTHsN1AzOrbGQXGCMUpSqPthPP65N0rg15U+/9OOiUp2tiXvPMBkhP
fZZgySFRqlUSZ/XRYMm3OS6RSzIe1/n5fz/qNdebj3ZfDuKkwTRbdQD1aRaHAcv+6+in9nnKIb3T
N0NLodgH7rfXmjqgIgSiyKZo/QMhq1Xdxelv24p/J2bTPsdmCCu7FAjy5al274KWXynu2L9NaXbi
jfhrmtiOoCfYrEbKOa/4ckRr1FXFTnZNh3NUSHGDvCejRmiuMpz/ngqt1x5NEPUyHNZmeWf2tomM
Hf+qxSCmfT1+D7TWftbcoTu3kYFYt1q8Yrzq740emYh4zviGSoHbUqomOzladNGrrjy1CMY9SRdE
TXlohj58lJGmLFAtHvhmIyCX5ZRRroPqUIpdGIDx9vQ0AUz6n2YohteSP+ytm6BqEBRufB000G7j
b+dPXw7LZbiOIFxrBM66tHJrYWredMq82lzWbpg/96MQSzFZ7gs5BR3t5HTChARcSIHlznel6T9U
gIQ/c6E+tZip/uLBcQxVP/oH9NpGV4cYPQQHMBz7sngRA8gbVPHSqGm1wK+jf3WRoIOS2sLJz5VH
BK32MoylQgh4WXlRrfqu67o+31r2hMqBL7T9HMumjkSojgDUwkryhNPOVik0/wP9cvKv6RRfIJZ5
uxgF553qkipyS0NF16JFGlxDDlz8X1PdQcQLWzPBuc/zYSf8Nd8JocvLW+uQiXZ62Hze+l9TUTOy
vgWt+xFNlXoXinZcqwDcnpXM+Cf3Svu31b/geJH9ylsydnGqpk9QprpFMUXPQ2iQ/XJ0b89WMPmW
W6gyRpMB3MxM028dXjQnEOMPqokJF3ah4a5WguJcAKdb6iDvtvXQQopQ+rs5dXWUPUcLR2tRFN2d
LRpjS23zPU0V9QVw6g8LZ+7fNlZfbhWaH1mVc9Cu2ujJjEt306rCOYQ5bmCWDTQpmxdhe/XDmRcB
LVwUQ/+5qA86e5U26AlLkEKCLCYy8Nn9tQerbu+FE16rM/Dh3zP0BGOrSCnPo6FobE67+yv47k/3
is0LmwKmCjhfFWFv8OeFrnSnPNKKi0kxStu2SifgA5UOfxuq/eAjHXvsHHEnQ6nRVZQg0npcgxHx
llGr2GQ5aOTkzOEbmooUkcw+rZ1Fr1TBQW9hUEP4vsgDbu/mB9UKKJ7MIUWBIB7y8Lkdfs0AHbfa
pSR8W6SNnrmugtZYyZjapKtkMJBwr9t71fStB31u5FWpNzZ/e7WxJE+l7QYNhoR8EkRNwCF6cHCA
LqrwydXD8mJEqGPOzwrZpHaqrTyPDKtcELhlcfERr7nNkPcQeW6tOwGbzdO+uWjXHcrBxvJGdptG
PHRD/VDzFW2XXrhuSyv5JsdMO3lu0ZY5yZ5TIZ2PE9i+8bXy3MaFv1aDUltlfYMyLjpDvCjItO+v
/SZ7t6bEPY+mEoPrMadj3Fnv17HbWjmaYhTweFsvYwC0xgf0fRYqJJ5xZE/c53zkGJ7xY5NE5bbB
xO0wTcbswkNtOsOq9HUqrRf5BUVJfan+WSQMtXz0U9D3aII9lLoQJ7tQUOf2zUfZCDfOV5OSsT23
2uqktWnyErocybAgeKqHMnwBe92OyYsIFfWp15olB8TkJQvG5jJhficXqOAEHmzeExD4EBhGRAuv
+wJJwQmRI9ktyDUfqyL5JXvDPKO3coEKSRkcY4u6GV7Km8YFZTqgGn8h6xgvMVR0Pqx4L59dQ4bq
ulFZ3WM26cpWTrVbO7xOzfPC/fCmXdvAoDd956mepQph7YdQ4912K1laGdAjQPhaexWdl6O3rkA7
6evkeS36UvcpZ/Vj1XFgF9RN3g3DT5Y8gvF8i4rqiTPzWcYVbejXlZtBxwar+45xK3qp8VrNcyQ5
UZtalmNY/RhyZYcxt/5PiS0gbhDWjzoplUU2lM7j4FXjxhpi/ejMQLF2wP8vCtJd5FvpTh63TNfv
VlRrxE4exiAY9auhGj9HU2rRq4ySAKxyPVmNGb6NsGuN5yETyU4Zuq9db+5Wqqs/51bzOXrryrUF
vjJPecHLsQ9ddj2CiokdwhDEmOI96sptUPbjL/Dpv0c/db75XmhvojyncFBVYFtaKpwCsYSfcf9b
ztRTZCWnnHpBhjLR1qvZ/VdmUR5I2mEp3kbNspi7MhaAx71e/e9YQVl8Cjiyssuw8V8HgauiFxts
p/nStexy2WcD1vL1EFJATaN7eSUbAWxn7YyNvlL7WQZCR9FCzfK3vsQkEa/Qbt0UWv7mgDVZxCUl
YCGq6MUw0BiepwXooh3SunOX3Zi8c3JplKe+LLSNhbY8xxdr+N5EVBsUMEEnvVBzFH8YkELfKjhI
tOqUzwEoAOVCin3LgdsKOeBZ5HQmU1xCEvCPEEj3bM7ck+z5cI12ftDFS9mVjVI3L2wdX0Ye84sq
FP9ISWQekOZJcgtl07shoPI22t/idZSccwcEhaqYylpRHf0bSlX5IlVt0o6rUcv935bli0XUme43
VemGtRFtTJHbZ6/zTKSQQuUNP55Hre2df7zhV4m12i/bdtNFxe/qWRkcHM5ccsC5YQ17HRs76Ibt
wRKZuI+C0GVPKqY3uHF3V7R9X4Auy5NXHKrKpRbZByMsEJHIi+xj6vJdM4LK4Q12X5g9KBcz6c9j
kfrfO01TFz52us85Dsirkf3IWQwwHPRGf63R8znLpupKPCHSslreYvJqwlBhEsCZb/HBarV1Blx1
Vf5ZL0fN6IjDTP+AyXXsLWBPeDOPfMFuX19qSoEikeelP4XaG0e0QKdHP4IWrphk3Ax7epQhdUD5
29KDbiO7cqCM9EWLl99Zm6dVcW3vLJOkSW2EHXLBPIdEC+SwiNWzyvns6PnALWMgaz/Db6GVdT+j
IbJWiuE6x3Aoi3NvoibbQ+H6qfb2/eDb6qFK63Jjxj4eNVJb9HoJvy3eVSNSWX+Zskh7lpti6XVY
ypheZUiNNEh2gZIdW2Qg1xlQvHslLJ3lmKLFMCXFXCr60wd9CmzIAfNfAvFYCI8aRZvb8SvaytiT
pt5j5o3qU429A++++BW1zODe6bAwkl0n0ajX1mm9zsYsecVXnCI8dF7csZisG8Z3DDO7BznoWNTI
B4XdTRxeMhheCxUj1OesVgd4wEp+TticbcdBx78109IDYhzqLu0KnC9i21pr6tg8iilUcWcUw2un
glRVx7r4UMxsFw8OCek0pURU9LPUonjQR634YYt0WAxhZD5HtZKv+rxzzpPlwRzoe/VumlDh7QM3
3PMv197HOZt4qPD2JQ5tZzkY3r5syxp59LC+C4RKsWS+ujWO75QbNBvLRe11uMth8NZQ3YmzVcd5
S9127Hev/aJVcyCM8yQZLNM8W1VzkBNDc1dX6bdALfjd+KrzqIae/dghbhaJnoMM5f7HyTG6Y2Il
/8iebJq6smBpAXyU8+Msak6+kV7nK0ruPPYYq0KzG6ItpG20KNxiONRxOa7UUs0PmWp2b1a9S2ZO
WG3p+d4bmmzdSeZYHv1AgjK7OLHIl81gjRsfP6YFZ4f8XRvY77U2zMAB1uVbhHPVHJ4QwscvFp2y
a1dt/gk6vzt3k2LwVKp+keMq3u1WUN2s424fNHX+3llrQNnqW2ZUyFfDQlrJcOU3YmF2jkbdXh0v
edK/Ja2Ke/jg9ncuAtnrKey0neAo/ub7eOFQhH/mzwvDzoQcsF1O1lvvuGKlO0jwIrBgv42INrhB
/lZ2an50IbIhUEa49mEutSaMlSiBXjRkSrr2Mdl4GXjZvxToi13sqcSFnBCp9fhO52y1kF138uNd
FubBdUFURyi/8+rfyVE5z6Y6tCVn1YDRnt6iMByO8aDz/ZqbpMwWWdDmZ8pezsVuMY0M0Ve/TSgq
UElOAXvwFvPJYW5GtxOrNKGKtdTgHiHkCQpR3kVOhN3+T47y40H2ZDw0q1Wm49fWmGa6MkK7z1Z+
kPfw3myk7uEya+sxTfuFaetDhvWU391pGVmHDSrKO82aBtypiE2aPyrXS7nGjyFKyRF5N3nVAzqN
BSeYyB3acyCgJ49K2H83LEESuszCU9Br/jnTTJyD5wEn4kvmaAqkjjrsLmSV/jGQ5PruiqJd6r6S
3FduoVyqSP95vdEsoauKJ1w609CdTl0GscGJ8ToQ00BtCMSdvpCXcdG8zADh/ZdYoAjroLsBajGs
Ra9msFd4QIcry9HNlVwWGJ278Sq4jVICVcPYTatF+CD1U/+EVMsJHqy6qC8yrpI9lbNkaLJqjfI6
RCfEb3K247W20OsJPoSbFk+VaqVHQ0ew2XW0GGCTlb9oioX6o5zskEyGxd8snbBNCqRmdaQqRXeW
o6JwAjQSy2QdGk3+JMI4fTTNx+tU8PI/o7F/RZuwuP5kYVTtyYywoZh/sLxDlRefH+Z6Qy0S1w8j
u7LJ4+rLB6rSoN5ByMDIe/6R8k7//lCt094FTXA/hV5yRoo+PceqyeaBdBbYb2hMf+JtrVGIFn6x
uQ24FNNPUU7xb54m42mqxvDl3RlPwiOx1HWsGuAgc4ihCzpH3JP1fsxhKwGcqNh2kg+KdnIUppn/
gPUsdPXmmGd9daCOi2UVXqRrC20xcy/KaliHcUgGGCzrys/DaCO10GQzUD1bldhhfImlnoZ/AH6h
mzy0gRRiolGZQ7VpjKp+sRv9qXSC6JcZaeB8o4zsCm4egu3OwXPj6AxYmn31PKPnf6jI1Q+tJiNt
6U374OkkOSjnRpvI1pWXPDbOVdwjTG+5rxZZyecO65+NLapqo0fGuUQqGRJsgX82fjxvWWSdUaH1
f1dGtVGyZvjR2/DndLYUFy0t/e2YinEvF8U+ptupPk1vKYukW3HXFBvYW+OXRcKI/G0/L8rQ1Hro
IxXq+Lzoz09yRlQDVs1opu9IQGlrXUnQ4tP5Wy+hz+BmkYiPPkDe83/OGJmBJNl/vwf88PQDCd/r
PeCfryY7SO/98n1IFXGWjQ7L+1xCFF7l0JTXQktcl3dGGz4wLZ5a9vtyngiFt3QQmEpiKrft4K7M
vElflFREi0zRtN9xehCZafxjae5rY+X+qzWp6L2YIJU1QHo7TSm7vVzt/FntzatVNdX/rPZc6HQj
aQ8ef/gut7azkLzZrIjAbk9GetYCazrJAZnGLgaV7yyuJhJKp7SxtQ4dSrCNpMDpj3WEomaib0Kr
Tnaq1iTvrvssjyzVwAYmz2aayOgk7/bX8L9my3OMnB33mr3o6/K9DRrL3PM8ze6auTHzWajUc9iT
1vlM8/Y4MAU8PtjfJemjFtfGluqHtS3nE+qk5R+OyhO8Mzv9GVHJLz2dXgIfEAwZJ915puyFVTt8
ZMqTx1EE3IhWPHuoDk2cIV6DINExcxvza7ft02RNsWDYyVF0pKiX9yCP0Gx+0tts2+me/RoZ2nhA
jI2adxqTtxxsbdnPn1cS+CV3XzZqEzW7RjOQ8dNm8ffCsKnQzf0b018vshqNHnavVtDGpA9TiwSX
F0N0z1Hat8wnGbLHMV9UuSiOgA2sJ1V0GA78ewHsx1UvneqtsEIyr05WZY7suxmq013ghx1MbuRK
5fe6EU+9kVo/AM9OqwZ7XLSE6u7EF4A3Rijecfia4dsQ8khbQBs0vGEjU5Y6OgsXXJgW8VjwxryN
uqoerW3IX1uN8g8nqXbYto1RvJVt/w1YW3UZhKpcXMc/D2ZRvIE5pgimKNZaztI5Hi06WHen2kzg
CaIlcexHYyUH7cxS9qrjgnaa75ikCgUACj1HOepcPG52KLV5OlnCQ0GN9NqUbJ6yxa2v5fbnSAVz
fAHPU6w5/DuH27qsDl0yQsNJzxAcRVnZ3qMQXj12nIAunnj00f15lJEUNtEuc/J4KbtyYAoDhAGy
SN/JmGyyfAMZH2OaBP65cNtx2YsyD5YTKqd7DFGKBajy6CKb3kWspc/Kh9gNioAsUd0/6DqbL9lF
jTrfAP3Ll6pZWysjstAq0SNzWMSF19zLpsyz9n6ai5BgtX7JkF9Mzf2XeY4fR8e8BGg9z5VTUnI5
+xhydJxr7oGT4oRKdOK7B9m4f67+HpHTQ3tMl6iMIpw1T5QxeXWdPUatsQ1Q9zWCPDpCiYuO8uq/
df+/Yl7cIU3hWPHqdj8Y4lBNIRYoYuzvZUNKor/PZ4h5AaaS56y7vg16f6bJ2KhiM5oCZpHz5UrY
NchPy0u1L+M7gTCgnCuX9lbwB19PTd1YD0alARQ21bvAmPwVUBWMsyNoX3Ydqe3CiTpE/BRd41pO
ID8YXCeYJaXpT0GrzG/uOdiIx0hVkotZPwaoiCdI+ali76u2utBNVM1j3vsFJoDbaKyNtds64Rti
1dSqKw9lbBKpr5jY1vxhvlWBFt/l+pysDIvorcvBBqoANPay67fDXaqgMdECCb30ifZkiUa81CbI
vwGIaEZdxq4AWsmuhQWuvfBb5Q01Tm0vY07v9g9wxZhsFHuFMsdR9mQcwpk4GfiAStvLKCrD4zQg
li27beW6q0J1rR0bVYMSpPrNA5J8zvE4yB11pY2pe2q7HClNjI98BCbqxwrHEtJDUGtWEeKv+qyQ
+4UUJWxDPV6SqnttO8WCRdoHj5PqQwVogMW7wWMWpcEj9p4hEuDilxzv50llm6SbzoVVLWfIgTA+
edqliJ1nMpbF2dX74CUfniRnRcdq91SreUp2l4LmqDb5bsQWZy273pyIAAdhXQku8y0cW4VbAPFn
jfdivjJbU3tTkuG6e0LvAVjl2P0YaqNcWtGUX/whUCizN8M+0o3oIfmzCC/r66IcbIZcZJDWydh5
zS8A+cYQqBvqXigusmekYHAaSGrUQ3mnWC70WtVMQRbOC2Qsq6IvC0awxQ3uh8l9a4rnJog/xCw/
WCV+t7RBRt4HZmtdSGX9Kkp9/I70NTaiCuobXW2qlzY0fsv5eqNVy8CgvDXhtHkpXczP5UCoYuJZ
DPVwr0VFMZuohfBjfPM+zFxvo0l7sbnJhgCR4pY64+wsdovLbm3lfYdIRtas8CLDcPvfcyIQumhD
9bC6beGi5Mv9BA6V+0+q2OBqP8epeVEHU7y1vT3njdgplxqK5m7Xq3sRKeIUOCGHPC32n0ULddKd
3Pp3o7JBNs1//r3aqczwujq0za+ruyaoFpw6xpVMwmAzlJ8i3CtOsOr0pYJZ5KprO4jlMh1TNqG9
Bsjz0aBDuBxL33lAPgeatoDuzYaJkroR8p7W6+KbN1inEXM9UF2kY6fqLg097b2aF07NRCHQcT4X
hu3Ynb2YY+vgevkxx0d6WUk2eziGfBKkdnpS0Pvr3k+yKeZYO8eu+0N+w9euHMRv2NsHZtyv7WwN
HNk523YFrCLG+/PWa90VsHL3nAyivqDpVl+IjEb7WvdR8QAUN37gbCEWRlCNb6TmUDSxew56c7f1
MR0k8/4kp/k5VcPcNBEixk1kGSCIKSFqluB3GxpjfyfLIMa/u3IUf6T+bkiyYK0bLW8AYb6MapE8
U+9lZwlafJdkcfityIwPaSEuhunFKPXPCbpiQ96LjLViBfWlpJZ1Hpsnu0KR/RbpwqernIccpyeH
aq31t0Y/Kgs3cphukxiKujDbpfNvwlK7z1gRFdlOdv0/82RMj1SyV+UJIW73MWrTQ19Q/JY9THKU
XTVEvAIb5NaXVu++T74Qd3JUd+oCmSyddK7djXBm2Dl36qjtZVdupGU3dBi9deVoZm+umBfD0M9W
qIPj58ccnQpk84zllyF5FXqVchRBsyNT28zyLCWP6jjcFbxkdpHtD988Lf/ehiGSiqn7njXe9E1O
UPswQkEGFgjHvOuEVPPfS7f/nCDvEPZ6sphdCO/+71mDUoY7Tp2ft3H4OQbqrB9/bnObID9ILarv
uiGKJ05W9qaqFasiVzv5R7wZOJnpFngNm+3XUQaTQd8UmVXu/4rLQRm7LpN939W3U4ZC6rYVmnbR
BOByiNbKwhhq573woHYJHWdZr8MIjK3lW09K/n8DhHTVc/+i6piO52kODB3DgiSi2rr7bzQouK3M
trXC2vOum3Yh5gzT0tNEdqg5fYzXy5R/Bmomc5TEabcvYNVoehtsTMwd1tpQet/q0J9rIxMIAdU2
Se4RC5ssv6uHIltQkfK+CdwRyRhah9bBEmMpFmC73G9yZjRFR0fD2FSfJ9aNm6G0AW1TDiKuZ1GZ
cs2d7FI7UdYkpZS1nBwNWLu4gfvuoOm7hNZgf7PskaNLQ5Zddg2Lshecp03ZVZQY5xkaH7bJwxQb
bHpRlrzgEZWfZA979HAZ6WZ8aNsRTiKp8oMZeMN+ILG1CpHT3bU9KCUvzssVvyK0NBo0iUTFezuf
Yu86qgeeDeuvLfZy8lQYS83FdC1Hr2zfNlPz3CG6vrKjQlBwpuupWGPzuVJIvKJ5Bp8RbMK+RZh6
HtXT1t/koi8599BVDMXfDkEyrGJNjWDkoZlJ1i++d+aGvXJ8P9mqdxi9diV7yKR9xuW0W4zDITC/
hOOE6+S/21zN72VjR3lxvbrFNE0/D5Hj7G4hEk54mM2NjCEVCaeHZxAJjH8NyFFl9COULaLqQBrD
2l9jPuKjXgC8dbKSpwiO932WBj6gb5jEGyMGGi+DX0Zu/R6ivOfYAWw21t2a6x0MMYs/m+1ZG/TP
0Sl3kTMKcB3RJ6E+jugolWb+KDsJD7vtGJrjUnbVeUJqlx8a5h9HGZJ1t9xKLtZsgyJDGUoVK0iS
FN3nWNOE4TnvilXBF4xs54MNXeIuCPv+kXQUoHgBn0R2ZZOYOuiiyon2qIf2j7bNgU4IHJXnBbJB
VgvZJd7l6D8Rg/zTP0ZR8dsaJhzE55COLfSpxDVR9uR9BoQf1o4T52sZQ1yGFHFheRuRT/cOAkf3
Iirax7CyqjvEI55lr3BVYF7YY8OPRZhLxmSDWNS+QwbgJHsN5Nyjl1Q/5XwZws4E3H7lvBhJT9FI
devvnflL6VvjbVCCCc8/ALcCdjXfdh2ec+mqz6kzGKtB08NV64rvVpUrB7xks62TJ8MyE22BAF3Y
LrVJO0c9OwXFmMiWNZX63mnRveYK7ynC8wp3n+kHGPB6W8GA44f00xolk243DHWIcEOG/ePQHMgh
4HwzxDs1C+z7wPLj7cCmGo+lzjlVnvGcV2gxuA1HDI8P4Wl1uq/xrlp7PYzBvhLb0jbrOyW7x7VE
zMctr8P0QOMT9fZOS+NNYhTJLi6tGBh5ihpHMC6KcYKGkoX2RfVxvTZUZThkYURF0tVeSmdofiDR
zPOlMNVToZQWoJqAfZBbBFvTqbR1M6TmA6jcZTHqwaNsEElQ9xMgB27+nxhIy2RdFVYFBPM/sd7D
WT5UUn+Pk3t4XRvUBimGND3LaSpQtjuq2w+3RWqp9Dx7/BYd5P8sSiBfLjXNibcyNqI6dueH3rEz
wWgsjHosD5REMb+R/XxGXsi+bGwFqGww4rqNoly6uLY6ZnEHDQmIQ6J0mrqWfb0zi4O8gnLO1Gke
r+UqGf1cqhbDwhfUf+SbSL6kgthHW35uZOzWvcX+mhfLd5kcvl7exm+34I/V+XzhXS+F6BCmg1CD
e+phqJvPJgqw4EjmJnasMF3IvhyWQXl1i90GkqhCvOg2/Pctbqs/Z6J3vi1h9i39Mlr0geVeFORD
n6K026MS8Qv44PSgdvjDmF2gr2pAPsDThf80paJYKGRxflvm7yIYAD302MzyFA8vPAfNXeHVBUyw
0Lx0vcANM2qSX5m7iw0t/l2KoUPryhdPSlPU21xLzb2hpDoETbT6XIC+P+LRWU0q9mmWB0Q9QNBg
ZaENeTSmIn3GXWhv4S7xHqZdtHGDCtRfj4UaC6gXB3HwrLX8ZbZ1/LOhDvisd2LtmMKg3Jk278mU
rIfWVJ77eip3kWItmsHpjzY+LEdE+NNjZa510Yx7L83mkisZDxKV2cqwK29n6dk+mmJj3wYIPYAh
K4+FbbzNoAf5YI/nvKPLQXDlP/P2HLfCblBOU7ToPa4o2PELfYyjYheiPHYibYoJipniyDSN26zo
460rptWoNPW6FHNhvGgQNwJctjWCQKUABmKa702yHxUEeRxosYgauCle6PGjUmntzhzZ4fgxiX4w
2PZPxPZ3cU4xPhzC/q5NgGLyXlkKBUswbXR+T0F8MT3FpIYQL80+eU4RrPjBEWsdB269IC2dnvIi
6E8+spJLtPOUH7mrHP2ozV5stIV3GTp+28nhCN8BZPMq6upu1H4UYBIWg1t1F6ia7j4d42ET+5ry
AuLgBP6/vIOUna2En5lLHEuqIwD49E0d1zwFteUk+MKgG+etrBCCb6nn27ocsmPqUsx2/g9lZ7bc
NrJt2y9CBPrmFQRbiY1ay35B2C4bfZ9ov/4OJLW3q+qe83AeCkEkAJYkk0DmWnOO2VRX1opEMYso
33S6YQYaraTroJleMMEg9ew6GDvb2PeJ6V1sXf1A9weDQoBUbAgrOaa0yzZxpP/l2FN2AjCGBc18
cbmNOVlVnoYUPbVSq6umLqqPlWG4sECThhJTrR5spTiZY6NtOrv2vSQXgaeXTVCBTL44dpKfbCZ0
2D58RTS+p9roxiY3/NI3QD9F4Tkv6TFhXgkmjDp/6zE5sQrKvQnST9U19nM6vxl9U76UR2tMngZh
E7AN1oZsAfQ5MXWnnZ21TOUXxd22BbOwWb8SUKycQqOju1NMSPtW418BPCn1UsqfavvYp9OTbqc4
qZ8UUrH8uZgTbvdZ/4iBJQrTY/irT2dt15EmepKbxmvzYCY+b67c1AeOI05NDeO9KTzwXWV2sBRz
15q5bm/trOk39WB/VTnB0YkCGuMXZkJi1+hTdZIb3Uvq+yu5q9R2dfLWjdyNSLjlNv7fs/91OKdC
R89/9A3WlKd2zQlkaTeX9/2urH7E1g+nsfgcxM6GfDr9VBW5flrM2GKJzvw2x2Yo6tBHsPyNNCmi
3rmLIAomQhgzkbds5EtUz2+2Hte7uJ6M05jaxsmZsWliGpnQvx3DLPH8Kh6okIwEgKWFsk8sWuy+
5/IOVVtv0rTnqd+iIW5cQNQkcMwO2BwPLPSGezxCI27vRkqbeiqe7FHl8636qj5nx7a1S20z5cW7
UzhEmq0/Aa4021Pr4yzemrqcTl40Tidl3XhqkDcx3MVqKE/hupHPGvkKCk6MiYcSpm9HihaMI/Qz
NR37E0UgQuDWV4M1/Kzb6pUEDttv1Iy/QLM+YqnKWfuZJwLBcS0f8zHcLUl2AV2unNo1/FFuwgSs
iJKblP0z6H7dfLQSfjH576eZzbuFmncrKLOcxnkpT0yAeiUfTp1emkfTQuBhawVrNIdu3mD05dZU
e2goYEVPlVd8M6rO2pZqOtPMqAQpKk35Hmlee+Jbis+OP6w5KQ92SpBnP2MX8py9/MViyGSbsi7Q
fyT6ckoasZwsATGK8jnsMLc+Ua9oTszl3b2TJkxISvWUrTlyRVv39z/T5xvxZ5Kv8rIZ7q8yeM9H
YbDuC8F4IMfXi01UuWhI1XbZdbb1ZFQFzLzIA6KvxN1Jbly16U59hjWLyA60lZg0/LqqfIzp3alI
wm+kPT21DXrAOmrEJtW1ABXag9v2vhq6D5o1naKkeE4bVGgGOpDjELWnpqQsrznW19ZWwnM6DctG
pOVTlRYTqSbaD6jxwM678aGgXQsNPgKLaZcubg/gsjaShEwVz03WRYFtMyNq67zbJWClN/h06bw2
JjAtdJOIF99nPSx2IF7SADhAu40sMimUZIxY+eESVmq+cGa+K0P3e6ZQALds8TJX9RRMdeRyiRdu
Wl2PfXsR+S5mZY+Ba3yJHbqr0zygQl8LYGtzNbNsAtMd4FLo6shBdVbffur488qHEJa+1YhO2IHL
QW3FsirgS4UX0G2tA1pkddd5gsmB5bbb2It5SBRPiD7JyFRH3NHRZB0wIF29KFDaOsLdwndCC8tp
D2/I4H896VDj+H3SeKHeOWl+xB2f4GCd37JnLkOVqQhveRaBZ809ZR8l+W1KLXFwbfFoh4r9kMX1
MeWZdUrCZN8XqeBPOThgDohQzYkS84njKrbtUi1bbCJknSnRJUuKepO1rbrl3mpviaVG5uXk7+RC
qls7xVyUKg2pRhNEgyTOt6OnE1gPcnGbudF7YeKeG2n8RI6YLjzsrnyH2ocyJnraGR7Xx6qP6f6r
CgkvSGjpbErXQDvCrDtwVYdupaZ9G1ys8kK08Qnh9sZq7ZlY5A5GzZBkW6cXfeBFzaWNk2MZGygE
PPNKQCxmocozcdnk+sbtkJL3ebfn+wmfuKue9KrGodB2W/6xloPtFtY+t4ftNOodLhiz9Wki8aEu
7AcrTvh3VdL0eTH4yOnGcaF4uGMxcVln/49dAjstn6fqqBkDS4NBpVfJbDxbZqT7PQ96OhubsQZt
aEHLesjV5Hc69wVa/ZWcNECopi5LqKBJspoKPgipLpmnGQ8/b7xG2ez4lrJAikD9/pj3t24h2kut
+f3FnP1l1U251VzFOCsWqb9UYH57Zgo7K2/fWEw9LJ0Ou9vCtDy66jVNgSXU3rLXFe9s5nG1yTTh
nSwNyXutwZHJUneXQTW/CO88RVoERzpOXpxyCln+5NbBVQYnoIZkYfkRt9R0YfqxPtNtzztpCbTz
eC1ke2F4xlJNEAclskvTtMp1scjLQtqrV818UvJ+2WOu/lZVmu67TItv4/hW5TlZDiNp00z4tC3z
qHHTttajncfWAaA9lFet/TnNTFeAcYQPPI0uaW41h3m6gs2zfAur9r61nPTBzlXa4/HZ8YYuKOkM
t0PtXuOJ1AmjFelejCiSDGrwfhpmzrlZVO76S2/jsDY1Yr6YUY1D4QaRV+gb0Ru1ryGA202158NI
c55xHGmo5Ktg8ApnfXBbmPidZtMM5C9FDUGWlLZA3KLZw3gFbrS31h8qvcRDeaPhAmcwCjuQJBBf
M4/PSWHTmlSyJKLV59jbfjnBSuPXx1i8NG68URb8+YAiS193Kctp5hAstfc+ZzqPaABw+2ipd8Rj
ftOxewXhQrs20VCFVnWSX6sJrSF66E2kToL/X4nMv7TqzRgjRwD9mW1GSjebeXSm01hoNz3q213B
4/laeCWuCgvHEA+B+BZF1Ruhlo/g7i495eUL5NiZcDEaffW4C93BezKtYZ/PPH+aojG2tqqCEm2S
4jors+F7U7/+PkxFy8aed61avSD877au0fRBpfTfs7IQO9utSXwqUFwYEdl+WQwizjAnVIGsnPiH
YLEfLuqIVqmCeVcnIzZxvIaZ+7ZUpvLqpcoNnfSDDlX+TOlj2OlqygLI7saLFoudm9XaQ7zu9SIZ
L3ZhjBdViayTTQoLfmfOSGLUztwhNjmOz6VQMCh5+iWJF/1S4F4LOnBDG7nLTfs0zWlH6Eg3oVtf
mo/IRF8t6qb7qOtx9Huj7z8mnPy+ZxvDBzXdAeFkNH1EPLN9fIy4IVmR+AkgmA+tnHvkDjQ3vSXr
EbQOxkfX25i1+UB/mITSgQxpnQ/kUp0PQND9YPrB6gdnczAJDQC6SW2mRu3/wXqHT1QrtC9ptyB6
Ncz4yxoj4BthMbzXcQzzH57AW5soCDsJP2375s3GWbwRqrBe4740QG1E9WtScFeebfpmjheWh6nr
IADBQnnGAscK0DQjFBhnnMEJxDoU2paGrGxpHf3q2WOzi3TcoLgRCeRJ2vnspYm5T3MxP1ZOOx5M
4qEfqLI3R+F02qlHlg/Zk2hhF/EA/io3PChzTj6eneaHeWyMk0BMuS0Ke9OklnPER+gE5CzwI+E+
hlPS5VuRqCxjk/4pn9V9FXXFDYV2exAg4Vb/hwV7qXxtM0Id06X+UmF3DhAJqZvKJHesNB/sxHwk
WUxjFaT9HDrjHdXu79JWKLww+Vf15pgxf0AEXARTg5tiYiHex3zBl3j83AyZcir5WXxjdr2Azumj
5cXTvnXmd4iFY2CF9nrfm8xdMgJ6qfOieWB14qcl9grN0aZDCWBsM8EB9F1DnzYzsb8bZ11KpJYx
Hs2xeDa9r66j6m+lMv+KB1bmJp/XWDn0SpRe27xkMeE5HyH2RL+2rP7NjXB+4YpHPNQ2uzSipKu0
OrJzxWAx3onLkIzuLvJK3XfsmdhU6reD/oi1HgbRCmNI3exDQz8eNF5xtDxq68bADTUp4nhXgA4F
yZk8z7TbfS2P32unw3jgG+OC3qY/1YmiHWIleeLBFYxmOm20GUqQrra/QS9rdluhDRG/KciOPM0F
Kjc1SXwrMq1TsWjDdin7kgz29iHWnWxfhdoHozdc4x3oLPFiKcpj7uQ7q0Y/qTAJvHdtxnXVmFdv
FABYUoKEpCDoUgItd+2QJ3vd/KpXhbHj/vjaDGW50Yt0PPd84Gk7GlEAqHzv9G32UBgIVcd6xCVp
j29T3tj7KAwF0TXDN7WrKCmYxXaxY+59UzicE0oDdthB3MP1uqVL/7WwBH4go3+LwjlB4eHnCz6/
voXSoCQ8mZS63lZCc7a5w4O/6WEwxOTCYNjZYuiIXzt31+SER1bq4BFvA9jJMy9L3dPXhfCSxt5y
q5hJ2+nwU9FBkGluBpkyBKVjOy+F/mNyKJrRC2fGOfVfn5w4d//y8KSlhBigZMU4UUansNMyjE4T
md7j4j3BdLRPQp9/tXNp7LNx/YMkbnudHWh/my6h6AnX9xp5ib4by6U7dWQVIpoDdzuutYKi6UZK
RZQoinYjMntqr6qu8gFPPNYd9cySo6xJBUdQ3R+ZCA/7WR6WR1pMT+S2dinny4H7G/ztmHwXvVBP
ZlLMe9v5nTVhexx6hb5J625UbCgng2R70nmwpmm1ah8IyNnUuNM3NWhXLU7tvTFvM5pYzzBvLjkM
0U0iemRcJWzaifbjG9ZVMnIGPEtlth0F1nAlK7lZohaifrNXStv5GaX0/oko5UFQLYG9VNTwQ5I2
EjDPKkUoP+sM1vn1+FDHIuiH/kZ7rfYJtcSDqiEwtY3+qV8KA3lIbWIkE9s4OsYRnBwjJzV2zswG
DMWaD1lkxXZGEwRGLX6ucp5XMM0UsoFnzxYgiCwDHl8bBmEYv/YF9FndOYlh0N76/FVFlQN5IWov
fTX+Mun57oelSQ+NGtM+03i+LUibyDfbYtU0NtWEzEFR5kvogfip2+4tCVs6c+HvcCzLVzUcvrO+
6wGQd7s5CleiNd/Fus4uNlEuR0Jyo41n21uQPl9Zh8O+Lvpl2zshi93O/UZaaH5YFLJtjHSgdWSE
i180TuQTvcPnqn3PTDti/dT9akfip5x0ebXqbJeVH00Vm9/DRpzttiHOAu5tMX+JiqLyYY4TbTlX
zyRm9TsncZ6NKf9SlaTAJ93XbNLewl78KnPmqX30XU3m327SlswovJ7OQRTRl0vUB1eDfGQlx67p
96rdL9+bBC5bSMCvng8koDZ+JSilKKXW7LTGENvUKvHhJ38JUtZoXFXiPA7QKQs1TxELNrA8vXGr
JV0XKPqJPkKRkdRcWOHvbtVmWQ5GArDP6m3oqbzxyU0cwpBzNKhQf/EgM/sYkGx4i+Owtg6/qWI0
gtqaXb8vlm85fxji5lmP9LeqMbzdVNTxLZxMC8XcpfLsIGHh/OF009Gyx9A3Mc7t4R+/KW6RXFcb
6T4NFR5RwjtQjvb2PHi/K0BtKtWIjmUYVs9Rm/2E9zj5rkbWvW4oDz8cbhBMH5zqFNHq80HzE6fs
DfnGnbjBH5h1Z8csMy+jy8yroqS2qYispKRQIo5VDb4ShEQ0Rl0GCRw0bv8sqBL0N7uFkkug6iYI
t8qcLvKVISi3OjjS1LHCVxK2AxaeNnkiv/wYdbVzsG1b2VRprVyMil/VIW/GIpaGj3BuXJpkts60
pUqfCZLy7s0I5qw8W9b5kvJuLCp29cjOD7rVxTclrVKMprENptjLtSuy6I66ikdZO0qXdmvPgv8T
UeXiBSUBLO+8fxRRSI8nWwRoiwol0mcMVpEhbR/iszpwFzaXPH90UxsLD1bWTeUs4RnPfiDsGOZt
M6a/VIxizNZjan8a6FGSzhITQ2FD+kE805CifqGQOZFavhTrtFHRPswZbibpaK48t3noSbbypbJH
TSlU/zlZHpW7TCg3Vkr8W04hd20MD0QPRW0RJGo87oop9K62Vn1uxhDeAaqVP8O6oRH6uKAcE8si
E90/T20Vgu/TGdsKxHS43L1Oq5BKITdI/Oj4HeaPDhw/rTX3Orf4EtsZLMQ6LM+yXaYQ5KPdz3JZ
Zl2XznKfdWs4y2FAUhfHo/OX4ZEjCrJ9kqyZfoTvmmfZA7NP1p1Oq5KlhUpWHpTkGjm0nkG5iAQh
ubu+h5HpRyz7MY9qy7nJjV78agglu0Ic5xmi8m+CYiA5/TmhcGAsLiy7tky5EKmYuTvt40mLADms
l9BYJWcMyIS8pKyXOrDTjEaSnX4wq5pfajG3J5Wyyx3tqoXnFqr5Nyeeu10DZ/ioWdFMRuxw5rO3
fI9ndaQspJrnUuvE1RGj48sDmEg+3Lo79xOCjtkjVSLvMvqTCJz3ipd+GQYv3i+pSpNoQjEZlnH5
biTthwz/SxNUfIs5fK10plo4iPvHPPzCjQ8/DlSBjW33ODJTfchoB4hdnpvORR6Nqr49W3l3zvSw
zzAThdle81SSrVY+gwny/4KK53VQ7UBBnvncrMqpCoS13JO+gnVvbjP9WToQ/nvmp8bKDkw3m4NU
GFfo0tC41lSLe4zFYgnS4QoQXbOulYfPwfX4v6Iv0slOjmueoEwgR61rP9wTyskz6/aU0F/kAfyH
FTVG3FIP98Dyakmwg98DupvRdR7vnGzNKTdx1xoPn9jg/+zCqyZjx3Z2XXtwHNe7hSQU7Ax90Tbe
uis32NSy01wVv/4MRQmYXnzjG0gcpgKphXNJ9t06bV0g1vzPlVOnxr5b9taRTnp4U6n83xaXSh35
0vVOnicPQPZzWQtThvmeGphA6riYnrIi0c/jMoigoIIa6HGbXjVNS6/y1ZQYoPDdufH/dWC2l/Ix
s/KdHB+XbDDvp3SswZsSOZF8E9EOvemHwwJ0U40Symu8/Z+NYqsiqPGP+H0//ZIE+nJarG3tDh34
xRVXP+uT3+DAOcujTRxubEcZXqulU5/cPr0k61kZ9f5TNLQIY1Dssorz5m2FP3/XjODtZbiZKCmd
JpbCnG/NOiMogsR600rOcpe/z6Peq/2T3Jt5PNrju5YP2lODbEQOdqKtzmkHS0Dmq7EgGo9GF0dB
P6XqezyXA0U+Omyma//UPeJJim5o+AdFvwJoqnjN4rlAPwMNXK8Jyxpj46Oq0OvKc1V3oZrUJ+5O
nmsZxeelwxqKIi9lafl56TBY90vTqSpeHWHZtJAdZ3c/l6oJRviWJuTaNG6cXnslmiC7eu50rdY9
r06016XYQpxP7jtFqb5xi8ov8hCbbgNArz3Ki/UeSdU8CnUrjyZlnJ3wNCp+3OPEiygRXh2ju4zN
mH8UhRYj/xUuX4hIPCJnbLfzMg1faj5pLkiPv/55qu3qn6cOqtv869Rx7i8wWJvskMQ18rk+am7o
6GzkQtVf6prZYi1ztGUNPB/HHiNY/xuYXPS1HsBflcxpAnmSvDgkRPqGx9W+WWb+t4vxmc5HeVrL
OtQiK+XP1fI9dRzgvrzaaqnYDU2mbMIJkVoH1fSgJaF3c2Ol34wh/eVm0fc2le5fk25cvKVKvrbQ
HVZvTXdVCdvzyY6nj7KmlqjDSHFkGfWN3J0LJXm2iAGVe9xHrJchGycCsBZ83JFCCzd18uU9y69Y
zjpQiUZzMCM1x7WqQ3iWg9hMcHURmeEbpGXcT5xbk+i2UfAMx+ToR32ZPLajV7wqY65uRSqUrdwt
Ow2/coQKRk+n4hUYjfviYn9Yd+QJZk2Vjn7f41x23clSSeLBdbN8iIiJd9ea+kk+oG0szp0QX3iS
NAjxhH5TWd2X2qJcEOwbb+mQvvO0UnDusrceI7RWuSTkWh4bAsODKLN8/gt/NcvyVZ+0kKm9EVLd
H0yeYLl6mrsl3pNNZz5bM2EdudJ3Pw1uMlrZ3epORram0810goi7buaXehCPtCZpNFOuLe4vFKiA
hPPQCvn/zlGJLtvVwiPRyRnVw9BReu9WlxvhkOpBbeoimL2yfrj/r0x75SKSZ2NQJJIZRYsZ/cA1
F53lUAkVd0u5BI3f+kXWbYmYthdc2FywGpieofUQRhqv0HDxLdFWW3zRlY9eJqIbNFmSk6q4+zH1
LiCVOH+vrN7d02C39rbw6veyKM/UNLsfnYMMoDQV99rlbfMoWCAHjen1D+WAFUAaZYjQGg6dlj8P
fUGF3Kl/j1Z5qPS2+a1SL/vni/UcOTLxYnSwiysRGDyHhNqgACB+BHk4wx2Zg6YGgSdUegoZEjFf
fgzmIbWDdIz7o9z952nYzz5Pm7oPPfG+jMIa4606ZQRUKQtUsGmkVqKwAl6pCVLFL185InICU1NB
zoB0COgetEfA8R7hpqX+9K9X/HifY0Y51g+uF+e3SIl2C+uu567Q9bd1rzPU6hlriY69XCdbtUdg
EzPPUQhrNp1XJj0WeHIUNtXqvojb+bGI0d0YfF7Pwg2VgwzT0XRyrhMAkDsedWhUesy2Z0pCOxm6
k6gQdTNFNbJzqcZE5QB4nH2Bv2zfzdx3ID/gfCprkSCyQNOHXEOoB2WcWOrELi12qMzFI+Co1Kct
bdfzDEPSnZG/8UpuWNdMO7uGNmL+d+zP0anD06iyJNvLsZpU5PsbGNNgn43kkQhrHTLJCBUiiZLn
YqnnB2EfzEZQLW5HmtXonQefryep2LoekkhQWifkNbg8GJKboQOjibwkvbTmMp/+nCtfqcsyBfP6
tJe7SJm8Q+9URA1UbvhUGt1OG1kA9uteQsf7QuQijUD25AbDSn00bAphf8bQVpVgDdnIq+QBl5KN
r5ZFA5OEa0E/5FdnKLfuWFHjGowrP676vIDZOgp4vlSvKrXYdH3PmqsdFQinjfacm2B+APIchDwa
4xDfFrpCniHL2GKzvl+mx8M1Q76dKw4orN55RFN7VabFwbdQOk+5puALzhJECOuuPDARUcuFYbq1
8l6kGyUOPVL7cNtHxITTxDRDcCXm9CjP9tb3sp9yFrj3t0zKxNjgmsh2WESVSjiX0Rz41ljZ/77H
3AfxArUU+exIlDl5rCrS+/aZ4sRBVwHN6JgTBs4EqSFwgNTQVyRarNDD5r6ZCrHhKTs8/Bkf6QAM
QV2vsZSeUfGn4WRRzTQ0/lwXmq2zrwv9258h+er+NunWNndx20Y3of/6sz6TI4SZ35dnfRdFt6L4
nUtq6FISZ2HZESHPqDcUsdU1WD9WPCqBTMaAnnik5hgeCPVbqNvrJJxmotl15gzIe93NkpAInkRr
LrWmR19md0cUhvHFwDXzCNC73c8CqIdEd/HAfr3fCO6x0pE1Cfjw7ltR6fbjPdfOsubjkE+wjteo
cxQHfPepVgWaGSUvC6XrII3GYp+s3t6kNZMbSR7bRJp57ZXVgivp86jRpOkt5BMqz81zqDeDZ/R/
czgitxp2WoRJQzocu9XmKF/Jjby3t8XXIpqdrUKt+zRphn4WuavgswKkWRTxN+lbEmh1mKcNP7Nx
oDKQhPZzSt1sDyLuQXRpGETc3V9MQJHHKUKqlq0W6Gk1rgljUyITfJEj1PHLjc3q9wgB95RUkfFO
QW+M5ulHakzAUfn9zl0JzKelWU9bbrWLMC90ovlvJwxiUc5mRLdIbWfx3MGd2JSWSd00iobsWFx6
7MjXxTVZPKJC+JlRUMb7EX+DqlhvqTkND5gp4kCZCOoNgQUxO9Hal5hJ/cFbbFq7s2a/zb31XC9T
9ugK1uCpPnZX3emHlSym7s01/V1u/qcDcqywoCzSIbd3bunB1zRU4cfqvC6T2ZVj8pXcKPOiPuaR
qSI0L7nb08x6T1c9umP/J542U7WNUifJTWbaTkMvTomDmkueIcccwh421iorV5zwa2Qa87dwyC9t
F4+vSlQkD7jWpgDD4fINHvF93F0FIlmnfI67nC/W8+11vFjHU+ipx8IRoCy8KPURgTmXGrjuu5l/
wTRjfInHxIIQAJDVyRX8ofpA1jR0vr217qqT96TWUbm8U/OwA+K5saPJ8Ee9iV6ISvRy2EEtlXPR
41A8oqbxEMYok4jo6rr2I6a4hapeDbDW0r9XZIg/t13h/G1cFOp9PFG5fhzQpdulTaCJ523IhlK/
ugrR7evsWh8FWsdo/FYYDXAYvRpvZq8Oh9lulQOB9oSOORb/dwNKTGan3RWFl30qXOsC5XgkIW8C
W2oAPpBjNN6YQBtdDelCzYhgMGvlL4NPlnh1DGE96yOTtL4Xd3cpwgz1YVaVdCOXp3kRtrt26U3+
VqxDaf1Bnivz4lHuOoW706zWOxMV/6LxXXzsai8NZC45SAdmTrRky4yWEgBFGk3VGL2plfPkZk3y
Q9WnNa1gsq5aXiWfTjEcXvMh0oWxZRFEKI9DhthGzc3ahwmjHDXVTZ/lpvUeLdVAPtVW2XPvhfWD
rQ0/5CE5ZDlibXVgOZHR2bEOOIek05g7zFTc5JhM48ZU80PTGhfvCcgVLwPEm0wz1QwoK+PZpRVR
qyTb3seWCq9AnCSnSsX3HGWa9fTn1VLUbhBPtfUUMYUNiBVYTulcXBLNKoCmeAC3dScNMGeXt1TP
PjceloBaieyLHF+RtBvda0OAXcxIkzTTnuYBaEGcG80uND3ji7cK49c7zp8z8mj6PMOoWvNLVlX3
M3SaLH7VqQ9DUaK2lo5x+29bVtLjTvOKDClzrz4S+tM5KlWrkOT2xZijY9QPX9vFMi6QNc1LWtYc
IOn5F+iY/tAkgpgHd/gFH2Y4d8QzCttQqm2uKMPGZRUFrUAHY7mGNAqNQBKtgH2YtjjGHMO4kc9t
3vR1M4eEJ6Y1j2WRkIQDrwjhTK+3ODI4T24S0YS70jWBwaxXyLFQmUyc6+UpN0NkkOAoWF6GlHr3
7sokpPrET6s4il/MavgoxySiUGIL624SW0rT80aO6eSsmIVtNj+yQXx3E1L1lIS/R07EQQQ7DMBX
EQZyV6FjTTHK5N5uxQBqF6U6dTph5y1guA0GB5IsO+JyrklIHroM+KRhQVOgGdzD/XA7gXgHxVfg
z8ZLrXtbOUdQ0qF7+jP2p2pbred1wyorlWVbUi4+9//MLeR1Q92S5qNq7k3euzRPuVjz4pzN9U5W
eaOJl7Lm+yTvZrMVX+VReW4c1+ZBhALuLDIF9Ck0YGuvfYxNvMByU6y7GQq8DSDMMfhzYLKL7n6K
NkzLduihA4z62IPGmrd96LVPcabQQrjfMuMmoXfcMZc2CHU6IU8vX5fKsHd4KJ3AWNfjtBWa89x2
X/t1Id+tm6JZfKvragh+nB9rZA2gStqneq/g3kH3HwMmuC1L/vlKjqXr2LSOpaNV7SYkiD+bDk1w
503xyWq8+IUY0eYRAfrXopniF8cSl9FSSbgeR+6ZJBLPZ5VGwzAqER+1EAUoruJdsy7tNce1Qa3E
5AT8c1dCYbH4O9t5oq/pCfwWg5L5dCeGp34lDbOaArYEZCeQuyle8ReQAXQ6cgBrq1X+M1ndRHXh
iXzpSfTlS2WheQtoVBH9uz6I5SOZPBoO0/f/xdTT8amzfU+0xb02Spy9IXC6wxEsuyZkcCYezVvz
tXsaf1tL0eh2rqwE8i/uFwmt/z9dNEel9jC06y/YAHyRc8sIKdFR7krwK/kmn7vyaDz/YzcjCOd+
cqYrKKOi9L1ozSaoXZiJsPjnD7vq/Dxpl3dVsRz8SehOlCkpdqa2RMdCYXXp1Ub7XE0UaDQP8qpJ
IvKPiiUmjxjyN2s8oYoJNs+qnr2ZmYG3HvAwrypk4sgfcYH3fCGH4UP+hNWwqBdnwUSOReENHvi/
j82cGbcTeYiJQzPT6ui+1JgSzbrEqi8n82McIXJfBvUoGVzynIHE7f9xzF0bOfKUeLDFfhjROcbB
kmjQmIvmSo3DvVprF0q+yhKK2GWKNu9fB0hYP/fASR7+jFcozR7MOT0UMDNkLVVWUC2jO0Hcpa2w
lm3TDGUZlO/xIAu1qe72B3Q8xkZeMCu9di1m47SUWX2C6D1utDwDj25H8dFShPVShrp2ZN0CX46G
80tV2dYLpNNaLRrQQIzw3P6RItyL4BL8SGyCuwiQiUcAoWpSemca3Pk5T8cmcEr6KEJ+/oXO33id
y9p1k5zpbILtYk9OZeW4yNT7uBya5Nf1n2PyNHnVf99DnjuirLq/ERidLTqcG+palLtJ+XNkGe5P
lmhpfI7RA5/NZVuYBGesZwyucb3XxFpNbHGlTWe5Sap2OkfrRu5S+96nFvLzCQ2obyIiB4J4qrsC
Rco4t0/Dej8MUcnF43wzV+CeHGbELZz5JtbD/xkxGncPnIEyMTYnZkgEGm3u9Re1ro2Dgy3Tl+UZ
WYWRm8kKseqk/SmcvS/aOMcPtUlBr0y8exyF7ALqTh6ENMcv8vEhNwk2qdzqPofko+e/F96Xq+tu
p3cnobcI0wpluk1tM9/0rsIeiKZiJ8fsUZtv2A6w32SC5dx63r1t66CsMUDAXfT2xzSTHZHETNgb
VSNnJKlOrKuSraxBreNaX36OZ06ebHFYL9/+eb4cL5jl39DIpX4Wq48ij82XKRq0szKjm5dVb1sx
IfR5Tv4IAE5/U5lY3ovmLT1sYDfTTlbBl4a6l0LEnSiRU4oG4lkwdCfEWvHlvmeJtS5owxRX1rmQ
2+TP91t1p4o3qMfq0//j7Ly23Ma1df1EHIM53CqrJFWOvuGw2zZzznz6/QGsttxeffZe49zQBDAh
SyqRBOb8A5KZ+Kxez8iEI2xebUdcKclITsN6HjX1PUrzDy3W4592/6F2qYB4AJPL09j4OuggONLR
sp+brlA2BbYqt4oCVm+cvVggDQzqqUEFNr0HSOLCdP3Jh0nYrxV2cmnmGahar1mvoRf7O2wsIMXL
Ji4qG69zm6McNQcHreXM1S9VWVivAvteZrX32Luh/txjnCgngVTN7rLA+iLnwH+ab9Sy79YWvI1b
L0Sr0cn8W7ay1aYfcMttdB/AvOxUWxTc46S+ky15QMuPNJqY4RrjqYp75ebab46ZTkEanEQNVt4C
Nr6LhNN8FVnenTwLcJ+JJjZ9136rNZwD3qDxSvYBD/XuNHGQL1K5NbWMILonPT1VLAMF9kRJ08NV
ajhTT8nkqqfR1ao9ev7vde0i1DUNZn2OlRRKRa909bkLvGU4GShKbmSfGUPY3QWgOTbT1JfIh2wG
XTVvOsUnERn3anJaTlNxOvRecpJn8mANQJrXSzsYZ65gEbT04k6gObV54882b3f2TpWo7ctnCDA4
zJSih//sWR455c8+muKHCbvKcE2wbMmnyv8xXaFYf4iSFoOGpg7vvBRB2nimciubtaKFJBUZgERT
3sQmuBxztoIDZZHVnCFkn88DDsDL3CJpAA3p8/46TQ6kKrqUdpitsVMdAaKr4708GCHZ5wGFqFbc
J679VhccKX4450ARiI8gQCHyOlUGy6lOnLzKWZO4FcmzX1MdKjhIqCXoRMqpbqtNx4IrjmWdZ5AS
VxyqBnF8XJqKVtz5OPfIltVq5iPvHEEpTw0ospbmYyEOuCZ0Jat0GeUCncMBIdTXckxGgeB7giLg
nmVLRYP+pOodEEYxW85KrOlnBkOS1IN5HKTMXu3AzWuRMZLySaQk0yf0o+SY7MGsAhrQ/0982g8+
DNtoPDgAdrb2MFg7Xfix2b47QWopf29eR2WwHFVFsCuCr6PXuZrwclNcHTxSZVg7a271lz/mXpvX
/zcMQEpXurOPRba6SlX2gK22amQ62pmcfNe2UC2LwZwyoPn+ufEa9+IKOQUztqwbrMWSlSGT1aVX
xWvkd6bDgPrug+l8M4w8P2guFSmpGKlNX9A4Ut67JPi9Owq/dpgNvl+jpRplEH79I1p2j/1XmBf+
Em2GrrFFw5BftNB5jt3iDY7OY1V6Qp0oql4C+AGy2+4S/YLsa7Vqu7J8Axvu7Cffa7Ae6oo3JQvt
9fIa2RenxuHZRNQqRkqDX3trwrSwWjO+xa4Dx4hBs17MmVUrYvfFDyt9kiqfuaa/9EFYv1dRQr67
HJJ7hQzsoSYhfHR+zdZ+zbbLMf/hjk95Wpg/xewYMbL3OCDNOJdOcp9BWzsMvfM5O9CgOfpt+aRZ
A345fgiG0fHHD0fDhMnU1R8NrD1utejlj5hGzVrtfedO9kVBN/S9HTE6GlSAPoNFEaMh0XWrmbmy
RwXdu2lNMFlObMz70DTaO5Vt1qZpk/Q5md48YGarWGvj76gIrAC9Kl+dSAk2Iut5m/e6ecLEsNsm
ZVi8m257chsfuCFmVWhUjc9I2pT7Ci9s2MvYicSgCYBCJvHRBmZNza4MT3GCHYlAOqVa5NyDCdbv
x5sI/zk0kLyWbr18Dp25OC19yPL267nhYpGjy0wTXZNiQDwkkfOqEXaRHaBnqVxcJTK/BJ72U57g
p7acgEn5qamq8UWc/NcxYvosZv3jdf5z+q8Ydcq2vREGj5bv9Kirhe9aPLBnRqPyuWGXhYR3/Chb
dgJLKHbs/MbU4/yZDDLLBuhiG9cf+wuA82RjJFg0CU/Gwu27J9+BpCnuCDFlu6dfYxSblzGJxZNj
GvNk69c85DfAp4xRcbKyKtnnPikk0BTmiz03t3JTNpd+uC5xlrhLKK9cCmTK1gFahN9U1EfIzTSv
SJatZsE+TIsRvEVB8jUWZ6BnP89knxyVccge/C+j11chqQN5KZza4wRpHE0O7aP3HBKmelQfzGjQ
PhrjoYrV9j0MFfPoT/zPMqqauje82iPyEnp/G6TQEGU/hZsGFctaP+s4Zj+38LMGz4tQiqq1R2/A
dNsuuube0msF2cFcxdpALT+CUkMVBH+npuiVLTK989bryvoga8zUO45DTaK1x1XgruqrbClFh0Dr
ljBZsRZhLLONp9nGPqdG8GQJmz3EoRM3W6tKaAgYZrEv0Hr+f5/973Fuqqkn0/fXTmMUe3IZ//0r
NSr27SEiRcgGNncNviLrBrW1XdE2WGulMBRXzYSfhYRYBGHW7+Xn18P2XumV6jEd0u4eccVvrua2
Z6OizmmojXaGq/tNFnhkESdQ7WOoGVAGRc2nFMxWA4TJTpZ7EG/sViFgqz1UBaCapprvZJlNolXl
Gejr4haaj40fRvf7qHSrl3FaY26nHnVhYaXlaRZZY8VKxotsOwo5ABWe2C51ChKi+FcdsHMOLvJQ
+HNwIVWyVgMPRZpf/QMJ7oNm1FQ2ouY8i8VoJdelRXzoFc0+yS550Nq+b7E+V4ONU2Dn6DhATTFp
q59Mje+MNAZ6e5Ve3mtd2EIvqZ1vCuSXXvHt7/30pOf6o/xeYQ+TG/PiafmaI0u7YzvXPRY9kCLI
An9Vuj6vcrsTNDDw0t7uWoNvYl34EGk/ZeFdFu1VWP/6ylfrZF3ZBZjZ8u8i/jUGU2E8qgvvLEv1
GPk1G19N7L3l9y965xivc13rWzCO+KmW3IqGqDEorOvKOzC0E86W2VfNRTq0hLmDzGO2tgqruXOH
yJme22erGlBFCX0WwqatBvsGydG1lAyU4oGyL63ycd1P4Q6af3dWp7mwLklfQSKV5R1UEaC8sSM4
GHNWs6T3jHt5GPy6u5vNv7IRjv7Sjy7qa66PLjz6wlyiVLHqNAogZde+po3dQ0Gxu6h+Ss07VR/4
uRuJFR7CsClhUiKQZ4iDHJYDkYCTq3Cs1iVSmXvp69V0unbQDeDvk0Cayr7S63k8RhplGglVBX98
nzmedZYhEZZtd4ODdIiYgKMQ0HMJJEKdrr1btvfTXAPZMId4fq2iY90mXrPDN3Y6zk2+xWWoR7Jx
ZqPSaucMUsS5Rpz5PKVwSbXOe8Yxa9jDZhybleyTIbaEV2S1Hx3GznmaZJJGVxz9xjUmZD+EkrVn
JcaNZQ93vUjLVDpWOLGWIBOzHh0vXMtvQnxjPkKzi2ig7JLflej3KsTHrl2/4v/sj0Av2qSD13hi
8K37fTPfJr6g2vEmfrXEexhHJV7hAzSgBgUUR7uXGZs4oj47Yteu2Vh8/t2iCtBso0Jk51my3Nk2
egRKl+ELJZpZlrYngCWn5ZOr/gThIvSPUrMbc7T7BbaQ6f1F5mA6DU5ASCrssBiJej6epVnr9IdP
wIAYbzUwTjI/w58KKf2+DoU1UHGxwxaipTwd4znZuEYPkk+MOGVfXOTZ9SD7AB6rHmk0EaTCed59
XuRN6H3IzuU1UVRB3drFw0B2/vFysumJ/0LtzHVIwvR0DZu6qj5G0B+ivSY8YWNNvRlsfdSPwqBi
mxc6le77HO0r8rG//h14EIj29Pnvr3EX/TfEcXg/+oFUtbsg1fsMlGSU5d5mAaKTFHAOfaA1ZDlY
48lAZPe9i9ea2wXOHoiBAAjORNnjEssVnDebQkpZw/gKdd01Lpj2BkiNPny19fRLpDvDrtPb/tSO
SX+CrVn5SMVlJfSgEteYYdbQwUU/WJ5dD4pPYdV2psO169/CZB8AoB5c2BQvSCSJJNILn1s7ANm1
bF4PeT61PBui7bVLQpdQbvBv06aAClPHSEGBX+oC0z4iaQHKweevEJuetTYrCHX25FvORm+p37Xe
z8XQN5zrcOtmirrJuhGTIqTrVGO073o1bR9no1Bv1HxOVnJQ9nmJCXnFdcO9bFaT+o6HlUt9eva6
YcGo6oG/tXxoNpah5pgOoVsg03BdCJgsQyX8khs4AwZueQ6HoSIxpoBRNnCz84PJX1m2Y+3lAzlA
EfpQzcnb9UF9fR7/c/DaXw31zqfwddNDzlwYIgaibRcdr4xP/ggptYsclfbkpLl/H+1E8zpXjqJh
9DQHZftVxyID+iScc7n8YvVN2iyYHkcF8cogir/HE0a1dT+Mp2Bk63Duhzi5tXATXLNSPHoF9p9q
40MsjcaPTsBvXd0x8D2EABE0fntQ43a+x3xrJn0aql/EJH/oT5pGBlrmVwffmS9jqMAyFlmQX6nZ
0E2/jT5KSbJLHoJYLKWzGVMboxxuE2/YRCX+qlQoP2kpA2UVy8JvRK4NRl3BBKJxi1vDaZYw+SmD
IQ6QCp7/I0wpR+22EoBLH11KZ3yQj5x4TIShmf9dtuQhIeW67UqhiCzMKmVfjcvqylH17ObT8dLc
lib2MT4U9SWVLD9EHOZvWZzpN6HMDmUILG1nlwT29XPGkaGcCxPVP/GVmPXkbXzFcTfyGQ4D7g6I
BOaDXPLLAzv3oBe55F93MkI+tQszCg+gcIzlMS/7Bo1FYY3A43VFoLduiTaiplN9rrVk3vfIldyC
z6CeJQzE/RhYVjL13j6t3B/ywdD106GmzH6SrWUd0Mbjb31yGQD7s14PJpuKhxpiIQSIlWHWLp5C
g32cbJ5oPGv7N7fAPFoAAv4tAg+7/g3iym8RTSN0RK0WpS6xrIlixT0Xmno0ooQljfyY+RwfmhQN
7uvHLDNwSl4HpPPaBzcm3FuOjx2MWPokPOuOsxvDG1bab8OQ1y/6RIYdpjnlkK6p76jdgvHD+oEs
2rSCnzV+nxqXX5jdwm7CwJX0m2sf+ErHh5Y/2BIiHDPV3PtLvvSg66Lo4MJNMOxgVSTRe6Yj6IiX
XXtTc0He2FXQ7BwcRJHmy/rnPuzHU4Yn16qK5/65Rnv7cQ6wQC0iv137aXtutHa6a6zEg5yvThvb
5NcWxGb6UMNxu+k0wCl5rFYwLduDrBMhQ/8Z0YqI5r+LSLqsQseg++01vLlstypOcWswF8ne1eJ0
ndtwXADL+vWdEn90kwMjLpmgxfphbB6W0Q429caskl2mF6TxWtN4U1AKXceBHZ11LzXfTIpP2VR0
LxPQ9DuyaX/JqCIovb1ldEziI/DRphMOiSzpigAfAXlq9wo/e2ye4LgIbwG0M3Z9JLjpQmxcLRRv
0wUlwi+iecUvSxXyVLM8BK4Sc30dqDsgzhZJs43veNnGG2AIp6lxdKzBA9ANigSycx6wbsQMB5Ky
EATBDAfLRSQHc/PF0Lr+iEYGKvdOUL4NOcibYkqnQ5h35Zsag4vTIkO9laOhBX1zHl7hLbp3vWm/
d26ETw3mByu1wifUVkLvq+XrN6aV4aWaDR+Tl6Y/G21+x2TOep/bqGPlabaPIRuYHUDa8OLmmn10
c1U9RP0wQCEx0o0KyyDG53In3bKkSZae5txVRR/aB6wR86D5bA+ipicDZZ+N3cQyT/b59oCehK53
OwmVaFMwKXprsZB2XP88R7N/nio92ECnVdYIRdg9u91MOcvhTEdNHOnR9aS6X1CCc+6uh9qqk409
YOEi+9yOnRX4hfCMMbx2usahYj6f8rhFbI75aWqHq8J350Zf+zGqJIHax5fOLrcVWZk7RI+sO3k2
DHWyZxfrCpG5zz6v1PubOra+T5G11pGQfiGbgYvIHJnoVXnjezchkWr2lno0hTC7h4ogwl9Pn+Ad
USmW9WNZWDZifc+lENzLlqVF6gavGG8ni8r1CGI8U+KfsiSNheNXqmPORRMHeaa26rufee0hJP/X
7tmhhwe18b5FTvsZ0arVtEOqi72n1wyHhC0kC8YBkoVdTFSzB20fgcm8LE205cnbFkW9kTF56TT3
dt3irJNhnZ37Dk9gBOrG0M4+8imzEDyYx1OdDPZrOaKimTTZByTa6TAPiPmYOoYalJ/GFXSd5jAb
TJ2aANImMqT10iZTyc/I140n09c+JtPSX8d8fnEaHcv1Pj5xAQYfSeLrmwRwyMUaU+c0+7lO9QaV
LdUzTA8PUrtSwJKNXbUZQyyZi9a46fLaAIQFrffMbSLZBp1B2VvGmHptn2HODHtuhTM0ARU5JN2M
IHoXz6wbP7MX13wFKecEfT/A0mdffZ4slMOceIvCVn+0U66j/eyoEUiJBNsas3AuSyd0CEzFidkl
UIRWJdY+F2niMXCJmkb9Buwguk06Mueyu1Qhjmm90+9kU04KtaZeW/3oruXmKXcqxfVWI3+THdm2
7jin2lPKLf4prfliChM5FAHQ/WJXxtOEO+Rv/Y14Tv8zfmYnvEl7b+mfUCuK872e+JD75S43FXvg
/NcB9W+x9ZVHmBsQXjDb2MFPQ27X7l86KCs3PppjG/lfaa1/HJx5eEGhsvqtX8SH1EQEdrq55DWb
dsM3HyzHDZ9KczrKO3trelDnOgfQKDX8N/Sje/ac7DLsMk0ePkFWaMWDItKsFG4WDjJtBKBaMR3U
dNKGgtYAWHbB/MlhebDT3AIon+nVN790/GOF9sHGybJh7wmBgznEp3yqLXChiQN/qnTThwR/ydbo
oP6JrlSrKJKx9pHxKlrNel3epCQKzn8+Y2QbYTaNBFCN2qavxDtVb5T1ENX6LfqhSC5qMWlpywBg
onTDATotts5jbT2lVjs++i5XFY0Z4vxNoup/5Y4ZXKKuaNZTjcOgbF4PCcX/i2zib4umB9jGPcpO
A0QBl2/CYmu+q6gkHanJvDljlHKhVPHeFrC5XAnze9Vz2MgIDHCh6N86u1PRxQfyIUGi10OdtiA2
aufrtUueYZAzXtDeGC+2kaJiaJpLBEogT6Fp4+dWZsdWa6aPEVbcBmixe2m6nm2mhpp+lKvZq2+q
75jI2d+pWFHYCM+60rxphtI8VmPdUloMfhZBnJ5kV4Gl21075rtZBMgu2/LVXZwo2SYPOwPJuqHZ
BmOZ4CphBWuJhy1nFde5eLKPeFQ15wiRA3dl5N8VxMK1WnMe2Ho4xypyut08NvgypuVJIteBk3Ur
WxQHkHDjDhuEt0neQBINjJda1RHNo2VQsV9ayDv9ZYRI9Yz+hOCWBPw07GZXoxqfwlDXH6cImK+b
6wJXDFoNNcxjjYAWwGKa0dhFGy11oxt5AYhJ1mShVmG66A0PIcC92bOLExuq8+IQTNaLdxqGZ2R5
srtOZvgGbYdUpNC149uT35Du+NPa8JRxf/1arXIEouzO97ILsZ/gJkiQO5yauCJ1C2onx3kE5LRV
bYfJKT+UZv7wFKN9CGtNv3N4EqxkP9qJ6IP7YXvTxnb+3vQXZyirD8d97nU8rsM0md5Tg7euQBK5
QPf1X5DHWvqtpDKP1BjQaIidzVio9W0+go99lbeVAHEKiX5QosJhm4b8BSgI2SOREbGmebt5isP1
HwN5icJSX6v1QQ7onh8cfMs3b3T01cagepH1GytdhxMNuS9mBL3L6gVJyvlW04C7iMy3bT5ogYtP
FZdesR8MXEoardLum6pKhZpu9qPG6iELzJ+qMrzY/PLeR/RWkJ3U03sPraZDa5jGEY+A+HZIsX3B
pEO5G3M0qSyUMS4UVptzOVQvbA8RZVXM0N/MTW1te2zxHuVBI6tgJ7F9yfIOkUzXDw9uZOnJBSSH
tjcz9wG6hnonf5Fxaj/w81PJtfIbFGOyBeTNe5y1eRsM2a62uPNPjoLl8MjaUkty+yZHHWqnm2H+
Amnp++Bn9ncROphNti7CxK6+YfCTHHtSYbeFFr9aVRksLVxfi1vZP4pBqw5ffeqFR9mfACPWVnby
vTbMt9qbHFIxHAyeobAoxekAaHEKVL5nHqBy0E37bgbgpFYbHc/UTYFWzW6BIy00PCepX3FTrzaR
xxJI/iGddvq9eR2VBT0DO751PwZnPU/4uP/4BaHSbWwA76Ia9M+BXC9vey+oT9f+Jnfrk3gNb6qL
XTVjatd3lnEZxSGrSwVl05iCRQqH5Le+JaZxskMwKR9yQB4SOUOeIguRr/PYKbdd3X++YLTHnBxU
UGhY8zens8yDLxSOwr5BYVJcjlHoYA7lqbBWGjd8UcNpL/tJ31O0wsNrJ5sodd3EeVI/40GQXuT0
2gleFwEBrwwu6qCHzscUek8eEKUS7+VT4pfFiS16gHSRqwL07TugCKzUI9CrjLekD8qVPP2tvUz4
bcxzVX1lGGVxQFLTvXOU9l7+LpOwc++AvN1rmDCex3jIEO9DzC7LyvLSjDk7obpeu5VlPeOs2TyU
zoxCOBSNqQrUG5uU2tpw1fLNRxF422LxsJeTup96B7hgPkkMc6x71n2VQIb0e0q83WTd/xoL/MJe
WrwCOxItvB1KqKNtrSQ3yKcbJB60G1DgFjq3Y/AYZ9ltKnlolTMfDR+ostfNzb1boexgznjavSto
njYoCt76szXex3bWcwsPPxQzme5l19KfdPuGLeElpKC29PNR4w13e/JBCIBclhpNOOQ3Wu8fMPZS
3q05SbdxHhdnD0HUCwr15cak2PzVMhHIDTOgBC28Oc/gnbIbcQ88DrW9YSm4RmQuymqmHn13XeXA
6so/Lsug1jG8LYs5/6bNw6d2Qv1vq/eoLxlmWx5+26pG5GZH8zS3bIxuylGHCWrl1tmIEaPW1PhW
3qKo0cVntZje5C1KdhWqBgmKXOtyJ9PsuLoMXXOuY/1Ags34aOeoI3HVBLdu4dUnZmOwA+HxFfPD
D7kR+BVagZ5FRT36DG18P9iNRhK+ojV/DfX6yjnPRvJDrogwqA6WZZFjKrew8J3DdaUkl0uTrUFP
mRLY9b8YK6XyXAV+cic5LJK1UjtGvXUmrwClC6+lzLVbRWndQ+3rQOacoEKqGUOmbdg44ObKQelv
kD76Mg38VcOw658mX4+fXOCDmd0DMgj7J/FsXadz5O5l00tUnAWn4KtsyTlN0bxO8RRf5CQv81vE
5rJ4QzlTxT5mVrfkpYNLO8NxIWuBe6coucqDHJBnpO3Cs51lMLomb1r5Vqx/77eBWGeZcYXoX2+4
D6UJh9X1AFHNKpZ0acqyyBzydJvUoNRxFXqGIRT89Y8TzDxC2cNOYzlxy8p5s9JsX3Z4s3O3sR4S
twUeiNf6dvDb8FsNj7drcVCwqPtbLCludAtx1c4cf8hxOdFGH2tdNnp6h1Dv0WFt+OgEQ/ekCelU
ef3PPAtLbGFWit0Ub90sIF8dYgVytEiRN7XbjBvAGEUvhWpu2xw8EiQ8mGfhvu7xyDWG1vvQw6Vb
RYZ1rybpZzfRs+Jj1OZrAzJoL424c7BX6J5pSAUE2YhMlDRhSfSxLkckH/3vRuDXSFPiVfSw8Myt
rgBIZ0PIwSb1i5siuJCww7l1dG5lAAAB6aK1+ew27U8EkqevluaTgRnfGsyUDjPVw0sxgFbfT/R1
PI4SkufPE9gkGJNhcZEoNdlEt7m4SJTaXCMuJkfZm+q7Lk6yjWlh3zToandy8JR9ymLlvuL/VJ6j
uluaWuKMX2RY4X1TZzAwc4nGrEi+8qf6oMKrPUdRj9Wi3sWHsFYRb/Tb8WCb2vgwwAeSOwp5SL3E
2uiVVe5qwa9FOHoiy/sZUZs2Gw8RkdtTiVIj+5DQqZ7Re84fDBNtksaImgvrrfjZdpEaFmIhOKyY
u6ZL230zgyUJbWvnsuqBqNJ35zirka/r7QatIZFQLnTtFgxb+JSY7AF8H3muxYh3apRNUGMKI0cj
MRoojEoP39Rwg6e5CbZzZSf3k93kx8Qn5/1KpT45hCliMYaKW8ECSS0Q+6NmQduRtCXZRj717/bc
m5tuRqUZLrgLABIublAqaJ1mKDvJpoRAWtgd4TPwJHsyr0TQUsTHIt7SsIW4xssQt/3XeCPLk1UU
YgdaCwvX3jH0jZI3MwkLb+p3C4a6SIaItKio8WqRcp7TfDrjFij3t7nqpYeSytY6Ettdo3VyeBnO
We6A5Z7XyWdcSar0XsZbmAWyYDHtg4207YmC8gcCSwJDrFbPcYWXrVeAoEWiscGDcUrqba5q89pu
WMstb0HP7BkaBqsUmWFExwnGHAIA3PE2AVv4B0yB6gcXEZLbPnUEtI33rfjR0pSDMkxGKJm1qWFK
72ujhrsvFpZjjSGFl5nGNoo8cjO/1pfyjKsoP/meCZeddeey5FymTc1RT2abCl8TIT/Gt9lOAbTh
uRl3JorolLPp++1QDKiA5V6zhFwHphGFqxW/f+NspuY3P6PWLWsihRW0CwyiizTE+8WArPk7OYRR
OJx0On40LNGyWiKHPVE8lQOehsnWj8JNK5yOsby5QwHE3A8W1Af5B2ux172Ni+gevouDuqVT7lAS
tJY/nQKyc52FU3kckjG4n0JMRIZp+h6qCjLrYg0foehvbPQ8Q6z5LYrBSn0DkzjBtGCTH/ID2cQq
ReQ/8gALi1QON9QUl+FrckBGV9msrl1kxpbtwRQq9annsSn/2992DLiysCKIEL+Rb8U1V1inxNjK
Iwrs5pWyM22E5dBVFVtsZ/wL3BObXcw9NQuOclDZryjOBNsxbeLjgAjhNha6OxKSlaZucAFzuxmq
EgUG2VSUeiMjUsD+rpsJ7djIvJWHoep/5qQvDtcuFWzUbTCF8RFq5bvszzMNDoFdC0Pf4OJWWXiR
Z4h7zVszQzjq2icHTN2K1mVZTrs0D7KTHvXv1990kyFbhxDceyQuhAidckiqkpMNYYarV+ndE8qW
CfX0giKQj/buyG7+h424eDH6PyILSp46uMnLYOTWVi+M5qxqQEUb05uxWUcTQDMmBC1cO14wYx6y
UZc5rl8loEzCyHzc07IcNQ+IsuMq7Up7lz8hgB+C9S26u2yIvplmJJbqYXpEKaPfyGYLUmeTB6V7
kE3HV7477hTdyVb+NHsWXoQyLTL3CEO1NsI8maFjfiZ0k+aiMNCXuzeMIanXldBOyrQ+upHKSpQR
83UX6jtVQMckW0EyGuTZcqgsXLSV6Fn2X8MU3a+3Rl7VELyK5hZP++1SyPijmQb1YTC9bN1nTfDE
DSVeUzKYviCdd5masIH0OoQrB9jUj9kYf6ZcGm8YpxcQXZWIAk/r7BE3bW+MxDPxT8MpTS+VbGcP
9Y+0y730aGekThOr/trr0zh8nQHGoxAFO1KgK1hGfh6uzSKaSBTLdu5PuIqww/i3ONmnd1sUFIKL
vE/Z4mYF5VznBli6K3ljut7A5KhsBl6gbzGD+Ay5DjQW6iGaeRdUU7H1ocpuUKLNF86zPIujOyVy
yrtrN7eh30OVmfi/QzsrrX4LbdPoHgzoLaao00PSK+pucK38rMzDdBOqrc9zG0uEri30DSXe/qXv
h241syL71nKLX8hFvqWtDDsvUbgd/3Lxl3urh8pcd7WLWwBJQTwdKnsdgi/4piDMkQ4kIWvAhzs/
6v2jXujmI5ti9tQiAj7TX6jkD0+JV3ZHz58RgNY7470zqY2IgCmGcYpHR3mLDp5+cWzuZcDJlbPL
TfOiCKDR9dC1H10zZedrjzz7LRRW1wbfsXF97SNLtXGoCd5HdVPuOg+wimXn81OPt+O9h0YncOb5
aVCd6alsrJ6dpzbeyKZdKuFRZ20DKjBsq7XRv2r6UD/KQVPsRcaUbLdssmrjBjdb35ZQv0WnU4F/
JAdrhzVZmwUnAL2YV5LwukXCC2HnKG7RB8a/Gm4qSW/RmrWIgwiJ56E7zEnyXfYvBzkLw5xiPc+J
yapKzW8KMFMru2AL6Oped9dxRW5g2PRviFmDQgqsn2mythQ1/4kKOeIx/vzqeaZOIqg2b4Hp4ese
q/12SX/NpCNzf5MIJytvqFyE2UHbxp43vVOQRzQeZ85T3EXTuxtvMxE1OViuL1Gi2yRT8s8oJaqU
31/rV9TcI+UtX+vv/7GOwo2fwXNUpo2bIZ07j7H52BVxvEcvGcqBaM6AhR57mOo4ws6XqO9pORPG
appdrvCsgS2u4GGOB66uHwMxHAZDf6v17Y2cv8woGkx84NjtUpQsmTFthh4PnIVHPRagXsoe05xk
HMnhx+R7hPR7gaW7XAID3UefBiVuOZyK4dAPP4fJ+MCiFLPdCaObWK8eeqxcNYTuWmiVAyXJP2oB
4H1Ptt1axz8e7ddaADYjpzLXraNcL8iwKlaGmxFFnX8rWySacT/3tnqocQMbVjIE2AsuCnLD/mtY
DuhxUWDzISoichShymXyREL47xn4rqLEzs4crdrkNAfodC+nsl2KTnnWfeA6qdzIc1MJ06XXVnLi
r1Fy+I8Y2QyUHnJbmnxkmVcvH23o8x9GjCo49cHP9MO/fWSRpVDTPl8myQ9yzVfICUOWowPtTChB
loFwZ1JdUAlBcewiPTwBiPo8YM/BKLIPQbi79tZupeFbK0KXADkkFGMyB8NPo7T2jQBCrbs5f1XN
wgal3ToPUxJx8FEbZ7G4NCJ+t7Fr3Szh/hjkR2Sq0bQX8bE4qI1B6qqN9I2cIQeCQMnXjvhv+krp
D36pCOMccAvC8UBvTk7eYhHj9j7S0K7RgvERvZmdBDi1KN72zxFLxkOyoAY0bPykKe/axKjAhMTZ
XzWl/zwu9S8DkKvtHGcudARKpx7Q4mNh6KtK9eIHLE0NQEbYS+0+1/fK8BX5guTNT/ry2AsLEylx
o+Iz7wRjtqooc+zywfHB1NSZc9Cn9GYue2qhmmttpyjBfW7E1qyssbcrbJsfrCMXfm3HL3FwkX3g
gW6shImISCSwcE0wiYSWTe4g9nVWZ9VW5g7kCI3ryN9hf8+BA0gKJMkNyle94Ia240pidyWduprg
iw4RQuS+KeAZ468YOSyZ2Lae/8c8JEiwDjeaJ5+U3rMdOO/6VGd/eVOB3nvVPGc99QswVN6+aIpg
ZRUg9qh7RTdg9LCDayf3bcotnjvkCHL0MVaubQ0P/3dEZ2UvTR23WFx2zd2i4TPCX+p7UCGuFgJi
ltI/og9RXeX8R9z/sHZey43rWrt9IlYxh1tR0ZJsy9l9w+rInDOf/gxCbsvt1Xv9e1edGxUBTEBq
t0QCc35BnvsyjNo3gVxzuAe9v86Uwj8E0pAf2FRbqy6upAdNg0eC/bn308DJW9F+aoONSqdSyg/J
PGcMJv+AFk9+8HrdAirteQ+wJd7mtIdPc8T7OD2ek5EdPinc4I9gVJUV+h0YfM5FgHZwKAKgm6uR
66Q99dnPYIg5m80tD4GRcSHmcZjPDmOOecx7rOg/h+hef40K6M6xu62itOaPWDVec4SA0NxUgnVd
yuW+1foAbwBQGtRq9dc5tMymaeEl6S8qc06N87LVNRuUXccVT2vsJhSUdLgrVvdRZXzNFDv4VuAu
v+gHpThhtdvvfdQZlyIdFyq3lAaML1GtvYZRp4NbUsat7CEsE84PRVzPCtIYOCkg0RQ9ZA75Qymq
d75s6VBSKb/xxEIKvlascmkGJVtRc9SfmhYsNMhvlAlzH13FZEwRVwR3GC9jlaz5FEro/zLQtEZ8
mB3b3MkujH2g6Pe15oV3PXS/G9L4uLeg4v/aBxj2lN7Y7kTTLF49lTyZX2ZooidITXJHCV6DnqSm
bWj1MYxs7QGfnI3oR6OO+2DscIieF5vfxAYFtUA03dxWeeftxYtpJx6i0PpbsxwjGD6tirnWe0gF
aiNc2sOw6Pnkq7Hw2vuaW8dVM+AkJ5rqpHZs5PCK8WPpGsxKd6/kRYoFHWY6YhC7IJJyhumKQTEp
7lQfSzEp33l6ywlGLwe+ShMGeVZn3UllH++gVwSboIzrJ7PiCFJm9WNnq/1VPbvXzfqFxfxim154
xQ0j4VFhmycxkMkSGHEHPQvFU+vIDWaRQkRfgs25ndrKjzhvrStPyBnO8xBvdvUmkm/EKiieqdd9
lK97qc3XHTTZK9ykfjRhnH7HceAp8PLsUe9KZdOY3DmiaPLuKy3/W0A5pO0268hMKla8TnRsYaH5
/Qw9D/ykAxZS7zyY/In2LezBvrd+qD72NTasfsoXIuK5tSmaTEX6Y4gOyKvDFdH6+jRBNgespqrP
6KT8QKygvy7mio+4Hwddu9Iipz3riRpjj3pC356i4RFN/RCrHzUHWZ3Yz51p7sQ/CiYKJ+EEOeQu
w1mE3Vl2kGcUgg07KZcD7Va0stJwdnZoIo4/DwLmaO4QaBjcoQjkzaUPs8DPswxNrRdigggzBhM/
IPYv/3FWl1HSgRBcz3BSCsiXGef2/B7V2O65W3gHwJHBfZ8709pwYMzIfcKGEc8rfkwWXz3OAyBC
InkdkEthAztDQgZGyeT5p1pZ9SQkn42Oc0cg9zgltc4hsBG16mYlqSmRKYppSYyjJTcIjTAtCYYP
YaJfhLUpkg9Ub8eXEoCsCPOV+G214X01a15NNOewArz5YgJefPR0zvCJqEDywHg2KRitBwsRLfB4
HAWkYLbhtf0bBfuCR09NXNFvxF29HxEUcuOAXX7TjMpSHYt8J0YH/jElapV35jjoJ9MbgMWwmBpR
d4X05a9Es5ioh0t25e1F0+9+4Vlbgl/hA3m+sUQEzVxUEWrMk59GL6ipIe2gV08jwmrXiHI3SAWW
4Us1IF6bdfm4QU4ifFHt+FWR9O7WymzqRUW8E92NUo67dMDJRUwq/QEuYeENezH659pylLNln9+z
To2PayOz/9paTXcbN3n/t7XV+RN008xTfF+7zV7knhybph0mSwtQaOFFlpu3K63gPmJpkhAxC67T
IcOzUQQiguEtEy1G2G+ORmCVETF7sJN6F7btCeZteK0rTassxRQ4QQupD/RDr5fGFiHXpxDVT2Q+
pYTyIXJJnVwZeAs1RbaV8oLTv9coSxFjOIZ9VA8tRuzpXlPsVzyzkHuYp4uX+P1Kn8xkSeYlS/Vh
nc3SS4HN3qWzgpOl98pJT6R7Ts/oIgU1MgkFLkkC0klt7VOUmCyiZNTt0UG1dDfhnnVll9WPrDei
r/NF8ftCJ1UgesTFFLQ/xIXy+2IO/p9i/q+3EAuCLj3yN2WLKKGFJfXFuGUDMLzk2bBNsiZ8aNO5
AqWExUL0izBPQ2jAZPP0wsNlG3hJ9ABO7R9hzryaCJO79kNY2UkcmgJkpS+rvb/pOKJWP/y5mu3I
zUq8qUGZa1lI2BcHIUZk8Qi/QRSyRNPQG+kgylwJt5fzqJBbuIwKIYdRMv+/zhUfQ7yRWJm6uHS4
vO/lQ17eV4z27x9jDJtuA6/QcmPDBjPhOEcj6vUbWTL1G3EV1XiheLE+YNQyD3RtaC1KR5UX2dQM
GxGois66KpeJWdXHy+T/dtH53fw80W8uCzdZjJGteM/3hc99/8uiYn4CsO78aT8sqoAklq3g46cN
NBQHfE06/wnOsZ//+e9/F7GobcrDRnzwy7/53xb+8P6ZZ6YrrV0KAfwuiJ/bIpKxLUR+T7Lx0CXb
GWxEEzIcgI+0wrmyn+X4isY7FSH1kVmJT0TkavBhOnaf/5hul9nH6bWZu2Kx9+k4kEyLIqrlo9+S
xDRnkHOsfU2nMfxOlZRjLIrUaEba0AkxcNwUXhff+5Sd/xIam/Vb6GDCxxGho1L+jPve1a0wedRy
XV8lE9QPvFjtPcA/4Ke41T1Mc+6tqsaeE8mi4Wb/M0cPip403TRsjxbKXNaY5het6DxX7XXMxeY6
iFF1aBShBqjj9HovwkS/5RvY7EgqJdMOu5YWVda9uLq8aHggUHO030IuA5+CRdOztcJNLbCAVIH7
Y+xVMB585xsKwzXCKL+bEXDuHPyqhd9fJ02rnIoCGiIJiKEwG2c7yP6KzaNx76EkBlQOB259FnND
QDK5IykPGfkXGonRAxTg5qGSnsSxWzQK6UkcyHNUav8ciccPYZ/nCDQA379/zhEbTV3X6ge5fhZL
m5lvrx3JQvd+fPpfJv71M+EPprrBgJOnLLe5K55OGBZILrL++pV4hiHmyYasewaGlh4ce+TbObMV
gkL/GKUoRzi13TPHl7coeaq+Jc2UgYKTQwQsB2XnyJ5xH/XeCwWl4FsrA9matN5G6RQy+zgh3ifE
b6P85yDb+ZdhnggfU9nViB/c24H9IsZBsnycGPklejjzil32S0zsQcGuQ+2pnozuqo49zMzRVgI3
o0CsMnhkDt6T+AZLofOjKfz4iRJBuVLtPj5yWsKi8y9zyuFJWFO8z+nmOU2QxcehzNO91WjTWs23
tS6pazYdJW5CtrHv0k6f5ROQc6/4jQVU1V4TGSkXKCj+wqkWRZF78/fppUBP4AWbed3t5DY9aVMU
b6YYH2QtncVXwfIG95h8OqtJn30hhyG+qa1BoQjeR98LfSeQXFKYRG4YDeMt235n16Iru06xd3o0
C+dFRCiGepNrIDWL9quUjdptPDPdpgJDNqwAKN7SEv15kGNMMPFYLeSGbbqEz+RaTxTPFcPixZQ1
qvepdKpESBQ9DybG3oAioqNW5+au7Hx5S6ljvDYcPVnZVlQ/1CO2OAGova8IDx3zaj6fxZzjdV3+
VeTjk9XF0es4KpWbgOy/8zX+N5vUxqyk7aq1+G2Ll8wsBoRm+alb+TcjzJpDgQLbTmYDsfBJSjT3
44jqv3MjdaTyviFPmqNSD0dzIXRto6jdhIo97S3B9EUNr1hbbSThgznp15SVFZRaQ38fVYAjx7Z5
rHwgkrGlDtsIRbN7zVZ+IpCR3/pxPLq52rlQWynv/XmV6yMKQH7c4hk7X/05ynaRPg6Rb6N/xuVy
ze3Jxi91nvU5NmBWJOb/uebnd/xPcX5xSC1fLr8BsE4guujyHU9zRPbqfkDdmKZppO3NkONzn2AH
6nrl1K1C9tSrvo5p45W2qTkE3ojgvvTR7JJJLFZlrNwh1JVuNIRWVwU1FoQRv5Lcc1Z5rHW7IA2K
R3UyjjBs6q+GHSMwj2zV0YSPeIvfU7sQA0nKzXYczPaU4Yt6KEysz8VKklXsQIHX6JEXxrYp9W5d
J5b2RdeXTQmID82YcjOYPHMg8T2SgUVCISl/CEh8FijWJk+NaSUYI2btB/P5LjkI/Pw8qQYxlQdU
9ZCNmtiNna/8ooIfHdE3iD4fLOuH0diqqdvYCjg7dVjJlV0D+QG3jiPBbpo8894wKGLDRkZxpvbK
e7zJMMYpf2ZmbH5XfOlYljV3+FLnJ9ZpoBRGIK5R4rCV8GU8paL9oBWgQDzTcfGDrK6NyQezTwJr
1Zpa+VrowSZLI+v7pEpQJqxiurMmVIs5RymbSKnKB7y8fxpT5N1aQYrMcQSrQ1WNb7VfkXd2KvvB
89Vk1Zd1ca3KfrJTbcnf9ebQcjI1w5WRqeGjUWjYyPIn+S5NHnadPRXteaU6yaY38fcQAw5U1erY
VbXOJFE1BNd5MKKDqQ/mV4Ojr80t84kqebs1pgE7RL+2XgLKUfrWSY8CetsPhfbgmEehFiwawNjE
yISg2jzyISw9CoDu8DbyxxwVMiYMMe6I8YA2SmG0K0ot6itp9aVgZ/RVGbglFp63/3fEFObZHmR9
FTQIRy3wh8UsJMMw2scqs+dvgiDG2mbplxEuxDru4TUpmd4AZUyHc0RS9nu5DIrnEjP7NSm2lh3b
oNxJmpS8ReTmqckK+xH78XYTN2RNlUr37m0/+35+k3Z6bYKpf1Ao5m5rQIobhNEt15jZg4D8blPN
Cu58K6lPjdY/ULstXmQFKTGSEzxN56YCX2/RZ7FzndqB8VCR4BX9uVpau15SGhgkRvGCagElJPZo
BzHqvOTo+b20CmCQUsYlPrCd/KU1hFxdM+zEHOhka7WXygeOicWNZKMpjK11+pgrgw5pMkc2+8RT
dJXjYYn/KVeT2nMVZOaHviiusWMvkIq7FOrwvS6WaT5yq3gvjYnCl2iaQx4c2vZBgZp0KNWJJF6W
PrRDAWFl7gLM3FB3mS8vIZemuLIlnKxbeG3LTwOJnPdoq2OyjdEtvJCsLIY9ItbDvo79YW/YsA3P
nWGVuqWi2jsxcAkRM85xYsQSUy7jl3CQozaSDn6//LC2uHSS2FmguDguw1Ix9txUjL24urxc+uIg
eiRxSx3RqLJq8beQS19de79jGsM/zxuH4UcDf/OlwpKrxNfwS56k8k2hnyJpAF9TaPouQwrzDNOa
2hQD+jjFHwyI16WUK65E3xxhgro6iHqu6Bcvb94Bv0cvA5/Lxs7tG2vT8LRkR05IOyvd43KJJU9j
y8tLXwt/CNK79FV9F8QXg7WydgYpPivrix74QjE35LrZTd0sIEzmdl3bqFhDk+qSDSWtcnFuh2OQ
XytWlV8P7yOiDza6r+BSqObXYk6kYz957gxg+a6iFo113GVuvLoNXmyrj1Zyg9TF0LY9bmwx5GEw
TM+GZ9wK1Dp83xsElN5Cm7jHmSMgoW3BEf1LaKVIpstZF97sbGgSqX19YwSG4VoRbvEXoeezvjMp
L3IFDFyCPw2IBZI8mty6G2PE90ErCpxPDzTMnXpwt3ADQSaKzgtc0VDrwTX9EiDlXwCOou+ywmVV
ARfqrXHYc0Zc6kXSbrIB4Klim9kdPJ/sLoZ2i3+bZPIsS/M7O+6yu2r6Vpu+cysaZe8YV2WKpYVl
qMjrqxTXgc4H9qovWil2qeTfm6nWH8RyIeDOa+hwa9ESC1zeNQHuvio7SOcXBX8h7X9pOvmM8XP0
yL1I+4vRGhXKNPXaq8CpHNi2grFedcZ3vDeSXeNr5sLJEmUttH1b7F3Omr+GX+sbZJWKxUX0V1yd
49qjIffxOfTSrYNtXVCeEg+7AZCqG48KRtqzsZloOlVT78RDUu+nt9FLM5yD60w2dpY6b/28CguU
YPgJ7ulbojXxS5haijtOqX5ylGbGrZIO8Cq7uVI9vIADrAbRpDJ1fNHa4hGXw34xjUP+baww2FRg
Ei+KirJBEuLnI6DsHbAAq+4ekqloV2qbIiVS+x2gdYoP0PSpUc2jCjy421aq+OkyeJ5AUrz16vE8
XSn9ngIlTM40CNJbVYJLU2YlSs7mAI0vx9myyrwtuJzJFU3gccpRNZRX0Wqx+r5vbDIZRPqxojzk
WoeesazenKNj4LOZ141X4TyotkG5qupBX4VUBISEgoFLgltYTXUlmlhCnDTZ8U8YBaWPkTXxHEN3
oeyi6djmVE6GfsqfMxylN84UdKuO58dB66tfWQCESrxoud3shpRjY4fKwKU/eY8QfWIU4VJsNWXP
W1VTyX3pfYYY+NS8TANER3IeRv/yU5wIubyRZYK8WaSD8upBBdhcPsvlzS+LiqXOzRp0SVYj0z1/
5H9/C2P+17Yw2ZA0bfGzAw1SS5X5kI6Z6bbaqGy7WjJIrMjVWsX+ZiXDXn3wQ0ndZdwLXNGEq28f
JdV8ES3cGc27uJMXYmYzT5d9UPS+XZ5EgOR5IJZ0czyEk4F+YMFfo5TG6ghkfYVhH0aLYxrctvNL
DOBqOemBshRNMSBC1Klb6zZYvcuEQIF6TakVctu8yPllQAatarIGE5Qo24o+sVL++w1VK1h1ZxeD
IW4OiEyF7rlc6tiYsVFVGlbnduHwFGJf7Wwv9dNaVg4gwhE0m6upZBbSEzIC5/hMQm+ujNR7UZwV
AX6Nfh5pemRKDVW6hmLkcjauDgLYim7yLOlN9uOqKe2zeLcYVZsO7URxeY4Rl++BAhpbicnngRlM
68f4a1iTry+7QY+KNagDlBsa/0rTfExz68If960+hcVaXALdHfeBpECiR3yMhBqCpGuonpvctqF3
jRL3BBRXDBOL+RwhkzJa5NBqQ4RKgLB3DfqYl74B4cbL6OXqv4nr/jJ3Xq/3QWAIi2Q/VlFb5djm
F7ny+ukqr2P1dZD1dDGV6j9Gh7lvmkf/PU6MkrB4i/v0Hpf3/RwXosGWI8Q/5yqFDshgNEtsDULq
7OQr8V6Pl7C60a6cm3VWw/5pLcztgzat3DnYytTgJFRFLsFiOSjKb8FiVG2+sOFqbwtF36n4ej9F
VT9cw9z4Xthj/RTifbeXzRFNonkwxAVvJyt2AtmT0cSMLUryirUSo5ljYNuXmogBzMHtMM2YgKC4
YktZPWWRBMJTHnxu2/No1NzpaPLeilZfZ1C8jeE+cKzmEbyO6M2zxjx5qOa0o+3Ao0XKRtKqcC1l
YXugQJvuMTbDIYlC5Z0c5pxptEb7gs7O3tJ6/ZfWdqsMbdpvkOixdiLvdK8bbbiq/btZLA8Lcz87
ZAoaJHNLlRBRAV8A/1i0o1FtqOiO0ercnBVUxFU/SNZVHWqbc3bJl/px2Yw9gnG9AnMP7Wg89dpr
PZyQ6ZzQdQxdO9DuHSs2QagpZbAmfcA2VOy1PGn6lcqKc8Vep1lwzoz3woHEkPN8XfVTtRJNv5E6
rEL7XxNOG1CajL2SesW98C6ZxhsTgvZX02HrEJaF+Ril2rCsHc24CYpGh++pGFdS3voHIwCr36h6
Di2rtN0mt4bnMvF+9sjn/qj93LWd2ZpBsfqNVzTmQ9+zpbbtEd7NmO9EHsVJ1FsEbIcTyqXF/ZSp
26BFnmCy7R6aA7BZkYsRkzKcieMK2G3lBmWCc3tRw/BuVOvYjr59vDRzu1x4sdkcplLSJ3CNxJWR
769iQ+vdKsj6VZzL9gLDsurg+fIPLfRx7hsmTO89zsMHU1yOplpgnJyUq8Tic1SDdQTgw7vNV3nl
d9P8B+ZZ4/g1dGo6TTnhgRPU0ModvriIJ1iuZ5tfzKYcroJ68k45lZPrvtZBW5XSSXQFnWNtJ6gT
C92XvJMYsJLWWap+zXl77hMvRWmWi9gDBjdQ14lmw8RlWkbVjY/0tpvKfMurkUSmX/ys8ahdtGZn
PioxVttl2cTXGlqRu6g2OMAF5GeXgT2VL3ZhPRq2nf3qKsDvOymCsonK4IR+hTyQT0VLrDCwy1OM
KDjVXoQlFdkEpKcAFoMWu4RaiS/xM42kbRp3AV6kv0NZVZPs5CHUp3ER516/DnP8mLqhSmUodqGL
Esm9iUUbBiZytVJLZTw21FiQOmuNDaBZjadubLieR6oX0usJHpX+S0J42Aul5kcyU1LirCg3dam0
S/zJSs7xuNJalV1BgsXyXqRvUsW8ky3+tZcIH5mVDxGGbt81/Gc9Zr3K1g1fkM0HnhBVAfgenBLR
fcS3gbTwc6ZYGhJEpbRsggRPqCE1Htou5Hc1azwik6od+Xoc0ln/UXTVmqQskVB3A8XxV1Aihzst
r8a7QJJIO1jGUXSBrmz3ttb84IuYp2haoe5k2k69EbEiBBV2peGxLhp+NJZbTUXjXzTFiwRuFYVG
jOXFJKerohsLW4ZLRFbBWdXLKDh/DrW1n6MZIAGstAMNbCbXhiKV1zXsRLczwvCb70k7GW2IJ2gQ
5ibvDHXDo89/TmwgrXOAmNl7gIMbeVg4/OL/VTUV3SLDnUyvXIo48fJBfJW0qnZQi43XmNIa3CbO
xFn4wWm0wMsGocC8vRIy1TUCXVsIkLIrGEU1fjp3EXyL1KcA1AHjQ8kJGRWkXQDo40y+UedmgTvp
yuN+wi0NWZXLqNAOEKOo2JCufQ8WzTit8w3JUCx57fxoy5P6Y77IQNuKC99P/fssNsm9LUIOHKax
zNvJftJ0k9o6Zg/HyQ6rAyidaNWFdfRag4foJdj1Q4R7uqVQ+2xUT9uAQjG3RZXFd2aH2Z0I4VSK
R/tkPWQqextNU+1lSO3hWXMsbTn6xrgVzbGBzNNCxDyKpqM3K+678n2uquW9o9f8LynS04T34zHC
930hmp7e1VuxZKXx533TsQ01uz+YEBbAAsrtyUzSZp/2Ns6NLarykgoWVpW+GMiMrKJeCslkltm9
rjnfCgQZXhL8GtC2bl8iXO0pNcnNbT+/tEaFBKNd7C/9elZl7J0jFWoFseKlG0L7Js7Xlx5xNSQR
coklHM/LQEJJ5EqdipesVcclf+zGVX3FmrJFUinYn1Q+cH482rHyCPRwkyPl3Y9rcKnGQigBI5Qy
7n0rfxStUYnq059d1WwjI/XTOUq0/pyoRqTZ3fdJ0uxEOBaDfJ1Gb47WyOrdZaPq7YTI7EVz1nYm
b1mmSASJgTovcPZLTOB0iRV8Di5SU71Op69RQMJdk/dnQQDxMAMgV6VLtqQxUjXr2O5/4alm7lXb
MfbVfFVXIFYXHy7FUNj35t6jOrjN9foounwJyKjRs5sJYhl737BNd6gDIBwT0fRNHjXyE1l98150
TE3ro0mJLV0/pGw88G4bgqVeFflCx2Z1H3N4RxXijyusrd/6ANj8Y/Qyw/cSJBvlEXTuX+L64rar
9JDSIwH/Hire8BL36eOIN/Q14wVhg+Eq92rpKF5KB/kiRWpG7FeBlVwGzs1gYMcY5wAs32d8iuNx
iselerx0YzRuuRVOZ9whyiqSgBcUJYXasdyLq8ifCjwP5/b58jKOGULjapGhneeIATshQbwQl+Jl
VEN7G+bKtpkm56bo9OoaJsMigKOZrhJcD9dj2OPNPNvhiRBxFQyIfSLBqm0vA3Xcnud280qXfrFI
YVWZ+2kg7SqwUfMiYkCsXnYJWQsUra1Jfi0trBKjtC62cRUUK2GkOMVS7tZRKO+FMJ1jpMtASswH
TYdB/5dJIsqzgL/w6/2Pk3yj0k+Faf+kjoJNge2gXkI1Z8CC/EsEu2LpmFZ5VOVBO1To2vDLC5RX
bXDW8tRGP4KKG0cX4gOgIA6+jWULQXH4HHeFFoMkVawanZB02rU9li39fIus6lS/ydBxXwzqNMsY
dcfWN5MnWS08YOCOujGabnwyHHMvAho/DdwkDdubMhjNg6zmKZvsuPyGXNEi402/UGaXViMUl53S
D/49t8ufYqYxUwmNcpLvmi7HuXVoDPSr4+6LjmyPiCDZVaF1ySBMb3SC8uAhGoyzA0amhMNWUbF+
KWcQ3aTitqXacLDMXg4e2ljfin4RNmr4WBkzVE+2FVB3Le4znmn5YrVPYULSWJlX+zNMTdIXNqeY
QnN6uYlHhOXkcuiWOIlBvxBJ5UunSCqLXPRlQAPQjpgfOetLktqJMJFOS8jwuozqLT+VcZMblbYp
k8B8DlttRbp/+ip5qDe1ELYOsiQVJyNI80VQj/JXqkAIEuQo5LaqjoYxiLilmDG2uLvzm3yhOFmi
bnMVWoaHgompPkKqcM5NIeN1aZ6VoTROXY7heGct7KGO6quuv69x91q0kZ3emsmY3U4xetZguh/j
pBqvLv0aLolbEct/K/pxwx9x575W1d5i+rQcoZBp4cobDHD3MlScnGfP4dKMMN0TTSe0eNLOL/GQ
1ie+3K6eVOkNRGrrxIbd2BUjFCkjaWFpJWSO14aTlUu/SdrInXIggzg/FJtzWyrVr1KPHybiEdaJ
DZd1SrHgHcoguBULwjYvr5FN2ogxhTvRKvdLb5MrzUbOi+nXfDEkxvmi+33xzyHRI3faahr68IP7
ehoM+Y5z3VfxhZiEG8J7n/j2YCiKezfv8SFOBPeNxVfIyf+LfqApQD4cqzoXL0TtIVS9+VGs3Iqa
xPn4LUobCcSKnadOt2ZHiXtRzToNkzT0a7/LFbfr03EhWxgaJUaQPAZRgTIbMHZhiFwhF3M2RDZV
eTUE3pV5Jc4rJVaVy8605KPXKs0RQxKOpmEbfK92yN81i7eHRw4LYRsB4MkXTpime6A/c2UybNAh
mTv9uEv34gVL57cr0fww/GH6JdxUgmmt10DiglE6olDNQww7SOk4OaRd/KyQ1mLENrE0WFqzCKyf
wlkQMedwMZ57mnKkci4a5x7NXvgIotx6KFQhqWNdCwJCABB1bxrt9wsnoUK9ecnfql2LiMkfiiu7
Ta/VAo0k9PLRrZjLGKig/W7O5Lc0nN6aAm13aQqE3Ifg97nZbDglZ3qG2mmYkOmEOpSUMBqLfBqT
pRJ6ORYB/AbXeOGpi7ik9NOASTN3+pgVBwrBMZD4yXfWSFh8OzfVeQR9p8TcofuG5oCXbSy7tNah
HxqP1uRRAQKDkartY1fZ1mPkBOYaNJG2g/udnEL+9xbRjOfI4Dc6oAi++k2NDk6jpEcF+iKKTMOw
9NE1/tIMtUuP+b0YG1zrPSU7lX2q7mxtsNZTYQy7voESUrbZF5PEwQ+zybe96ZmvlYQ4hQXZCa1R
udjXLakwhDOdx/dQgE7n0FbX/x6qecV51cB4C63n0LaX31YtzOHDqgmpKs4gIB3yaThYiPls2QHc
IarqZMtw7hMD4mWQi+GAautwSE1tpdQDTJm5S/Vj6JWfL8d4dr0M02EpJv9trfNEm1PrFjscF3U7
bOe7xWj7yWw0qD0m+JtwZGzjQze7Fl9GhcGxGC1aLT5wiHgLHrwiWnYWanfzD00C+QhwLNHTvTf/
GkVnpvfDwio4BF76YvHjFMPiRYx8mvchBrx8t8DPPmh3dqFqm2KGTcUQaDZ2WrF5bHX57vyiA9Yz
m+kgWnhBSPtai7+cQVljBwSwVZVxI0ZRzs/vEJkUi4meJEsRMi1TyUW8Q05BICaP1Z+rlax2hnRd
VhMLFO0IMT1yI4H/yjlYrxv7ZMd9tanysrlNKrQrwtAenkYNbq4TlNr3qGxWjSgCmoG5NI3S/6F4
GLFWhWo8yUGeIM4uy7dZZqUbI5a7faE5xZ4yQbVpLBPmx5BjYMhR40a8lMlo4TzbZatLn19YwU3u
SPbGjBBP/jTAt0nl/sox+n0RMUE0FSe5D0zT24mW6G/GYJsDqblKY/MUQEup3bb0t2oIuGcoEQOZ
mkTnFOSUW9jI4YOjStFusszCFaOtZ5UndWo4sFfRQyiN4YM3Si9paOYAQ4mPRj48RmfVWgy2hj3s
1YLPHbd6jRFaAECz7e7Pg6CX4fh4MnxTpra66m9Uk4qzaFodCsIo9J1EqwrC13gWbg+pWK29JJlO
I3mHJeK4aIuTMl6YiCR8Ya/8gAbP9NNSHBeYEpyiNAgXStJ7v5K2uimKVP06lXq5yBHEecIxTQV/
7o137D2HlSNX2jUWHCZy5qjsVfY0XfXss7e941lHf37nSIPj1MUB50OJIqfWFdY1kun6ptT0FkM7
Ur56B2hSbwz9mOZ6tMb2vTt1QZQs7bpVHps4Rm/fbssvVj49+vXU/vSKDBlen8/aDD9iRwr9hSTr
16NSmF/RR2Vjo8bBcwTuwS0iRb0T75ynIF4lJVWXLbkxbVmwM0fCgwekXLf7qnGCW6OjeCz1sUfB
XPNf9TA3yczAUc+KpgO+P20NnJJfUymX0YHJ0VqZwzKkwWTZKO+6KmtvoAezyZz7wWhZy1SN5J01
zxoMvtWK+dzMpDZNCcArJa3mCt7amCN4NSq9us8DM3sxcRmeaW6W0+V7pSs0V5DgRFQHERE6Upa/
GBj4vkdRM9NcwWa7RIm17PTMoANbmIOfJwo9SnkTtEPCdxI4SFbKhptHBv8383ZbvHTzrskcydZd
BkSwP8+4DIxiKyY6i78sE8EO3sPnvxWnCdOIrUVv4Y0BlDB+ypETEf1ea1q72vR6VMOxDEHUscGw
1+8edIfzqqOldzCKu4c+DSC7yrKyF4OWCnjUtw1lLaAAKLV1O7QukaiYp1Z62tzoZnYUg34uSVsU
chSX7Z11zntlutduvMqaViINNiTc1BNPGXeiWUnqz7KLjWvR0pJ8IdVBykZOtk4ThF2RYOvLNjgU
gY7kWm5S3S8tg+1X1gTloxI9elTf/EUfjDcNinVfFLyj3aaulDsF4sC61ov+oCAFeIUyr7zhH9jc
as0ULSu2B89a5/+w0jR7sUhv4ZBDJgkNd5dkzlR3C1uVm2UXwYgy/TFcSLnTooIXpmvKS/nBQgBo
T8LWWld4UdxNuO9QQSskRHmLK0fV9V//j7LzWnJbWdL1EyEC3tzSm2ZbqVvSDUJL0oL3Hk8/H5K9
xd46ijgzNwhUVRbIlkCgKvM3jh4jaei2/3BRa+V1pbJ1ZluFG126u6wkrS07FooS2EyMRXaomti8
k92JDEicg+LONa6Qzcs054dQt+D0LbsY2ffUI8bfeege2x5DElEZc0SErOalsPtrZ1fH7uoaJPG3
yKHmBvGUvD3lEAIfOjQL/9v2Qi8Qb0A8lezuYoVhICl3iuPha4R96sHt2dp1lYFcYB1HL/M83fWR
V95LV60Z7xGhuQhjRJV615jT+6gResGh123z7ISRhXtTor1mXdEfassgtV8a6ms+Veo2wq1mL6Nd
SD7dMcz+JKNZVP6LOkR7L4MlnjdBbAQvRoKsbqT8ul6haDL2GMXLtaXxEkdLgk9Tqcc5NRbtyIH0
J8XL0rWksW9NSWM7Gp8mo5LG/tCUJPdf5mYxvz9Jcn8IDlWW1sulkmVUPijHxnsf8lWcLLTPuUJ5
QqpzGS4CW/C7yUFKelqcfU8ax3tQ1Sr67NSsOhaNfdcr2fqFcbADVGS+9bFzBhA7UHQZy2d1XLyb
RuPNj0pctgI331jUft4c10kQ5jf9Y1tHJ2xNoRqqxtGxreYZVnj7nOZhvPPnRIO7Sp8cbDP4qkaq
d5aWatkILDMpzfkR5kX3qLj+9O1Tq6fjt1AZEDo0jHo/Zel5tgv803EMQd2qtT7ZeAGtKmv0fvE2
Qu1sSod8ZZWB8ymCY7dN8jm9Q906uVvUDN1pfphSp9tmJRCVQSzxpF2GSARdN6Vl7Kf7JA3LtW3n
TziRd/cicjgUGCFPLc9iaVqx1x5zT0nXIrKXY+v55Nv6tox5w6O0WD4l3kI9NjHddH87XN68LucF
aKEJOCOYDW3rWg6KVrdOOSWPRapYTnNWhteg2zUcFR8BEwNtxDuL7RiXxpvOg3HtF+p8lmaUFhsk
haxPQ4kCudqXX60oMd9c1SgPXuAdpsl9oSp5iheeiFgbyVk0T/sw7urLrT9TAZ54Rl1/cEUqTdXf
+bUCZ22ZLwcYFeZdHxcnN8OKLYyXFM6iX0lFx9w4oW3sRFTO7JDqbCbvR+a6cLXQnsMKBFqilIZu
sTJVnSnYLbEyKF0hinKBaxsPnlFNj1dsRzK13p0kEczMs/fz3DSr639xaGvvbRnuDCB8qDL9FNV4
aGbplupMddX8Th0IvKvajl9qXv+nRndohlka3WnYqsmMKrK8h7qoIdw1Zn3ov9RersDwGfwnCiza
mTfPl6Fw/SdQY/5Tj7zmDu6rtZY+iQUchBpnYed76ZMDenufA68NESzgQlOoGk/+tzBAfPcquY6m
TLIOu4r/lFobWBBwVkzusI+XM9Rp3s+k7zYKlidGjDJxzn7LxquZ63ZLxt95rLExeHRwiaCu3ess
6Omjps5ApUaXoCqO0oUISKvw4sKju9PV+2vEEmuUMO1ca26Ot77SrEfMwnkaY+yHsypk6Li+ZIZV
YfKg1sglLG2KZ/qpZyP7oU9iKompgviTq6N4KX11VTTj6hoZFK65uV3XMnDdrpBCUju2xqaSKg/e
yI6xHarsh48hX9Kp1tcyz3Ce+kuEMmAnMkT2NaJRuQNCFp1PXRd/9SJdea1sPNu8OEeGG1bTadID
4PB6V7xUBjRXr8AwwkNeJJucX1Wls08bjiutNN2rJYEoxRs1S0+lduHhyH0lnZ4aayvLsmYIYcjP
yz0lA9fZ11vuNlPGJfI2u9HdHuEhv37Vg2xTIav0lmpudGx8DIc7L17koUS2lG1MCV0vRNSmBbC6
mWIzvwNfTcYYjchVk1fImUrnh3GJx26KlEoV7E1bH44Sco1uLCDxiRWCpnTasxzMET7LarZjs1xJ
R6Yiqmwbi4m1dNoScA27ngfF1J7NIenOH8dkcsQ2pCz04PgxPio6VM5AibTnoWbju6gcbQSynQDL
QSEdaS8HPLeAuqVfQNxNr+4zIC3nP/olQjPRDFpmyuBtejtijaFY3s/A67SzkWAiJWd/a0qfUjqU
cuW0TDxvE4fcIDJPSQcchib/kTdvfx55m5xbIHnXM+lrloHb6N/6NN3BaqMYd3/Equic6OSwxsom
Q6y2h2QGVc3aMn/ozME46Kwa7yy3d+9QJyz8XdmCWMpw+VpbrRWifGkP0xHHTYtMQD5FvzJXjRHf
078InZJ33Roru+yHNS9YMH5MzwC6YTGa83Cq69m9wEVzN9ha5PyOzHxTelb8PLfYD/lzpe7mhhX5
uiyCZ6UxZr5CivkhBicPVQnXdImVgxYM9gG8srWSJg7M7ibsAfejcMkzeKwfQGIYnytreGFzXj/o
y6JnGZOWjMGw/ND6PSaRyzyzci59P6YAMI3hcuMs3PgNiML8CmZ1hFdDhBxuenXSXCLaGh4+SUV/
l+hucEyd5p7Hj/65VlWMc4L6vl6STtFc5o+/x8rEie+wB4B2QZLW0nEk7lSnoLrXor4qnbmTKxe9
Tsr9SN4SlgzN24AleV0VFzarydGwZ/DaJadNFLCjPop+06Bvyshqv3fzOG1D26lPHtYdz8qg/pJx
L1sEnoPcfgpgbp7xJIy25QDZBxcLc+2gQngeXRdN8bh5kAPWkc2D9LM9OV+VuWTgd59E3CZUCpws
JE4wSEGwNcf49EulocvjVXbLDUrTcexjEqnA2IJMeyzR3RhCjA1bNdD3Tjx6KEMThdr3sm3quMX0
GGK0+o1MGsIkeauf5dI28tyHbuzmjbUUSIveOAMCMc+V6eEssXR56HedXN1HyIYuOXRLfbQO1B7P
I4VS/u9YMsjq2mSbvQLFWmzjQAGCGUWLJVlrfZ0z41OWWtO/dfXKho7yXTVbB9ap1j9DmFHTbaf2
dRyCJRXmuo+GyWtiKPrsrmjC+lQ6QH8owmr3cu2yj6L1ZIf5+DQ6YfuAzKZ/CDCY2Q48Eb+RMV9T
VdXeuEf8Q6k4bPV0a/ym0B8XdXJBmu1L12J01SwHOZOD0yurLnWVkxhgSddodiqKo1TGplpNd/LX
hwiRe6ziLvLHy79d6VfDMYqGH9KFn5CK6oSVausyiZStdMrBtKZxZUfZZwMo4EPdBBvXSdNLtGgp
SxdWCQDRJv+AQqXpbHpreIT4yYaAracDNDga9ooG6o+UbY274i4aBwuTYpUsTdYOXz1qVfhLfkEX
JDo1po/mdKb0Xxsj/KmNg/KoqjWqFXXH6n4JRykz3ThTEJ1RZDdfbXtao509fCV/Y+5n9Jt2Mr0I
m5Neq90ns1KMO0hU1VqmI2PLMw37r0vRKdGL7mM8u1xWvpSSuzPa6bbOLYY12KK1vMYVDW+uRcFJ
DjBLZ+wjn8VUaYxz5ZBECS4KvwP+Nml2rpMkyo8VHD3c/H2SXMhxZsrNPSt63YvfFBwdz03cV88s
4n6lRdZ87zoHR/NOUx9w7HAvHjf9umFn9D1O+udUbapPcMSTU1lF/VYmWPMPxQe4DAQs2Ee9lh0A
zzdveZfuZJ4VRuNGRWfiHLZwzWc0HA/iSomGtU2JILYoff2XXWW1ctBleZziprq7lozx48TXcXn5
qsshdvyzBxD2JK1AdZ27BkWsMI9Z63i5s52GAB+opVnL6jpL7e+dp2pH6eMR5j24up5ezLTdSte0
LJPYzrLJng0cvRQEoORLykHSB3Y3PTuJopzk217/giAoDgmigQZCAWlofhbKTBH4wcPvVj0X4UNU
2Z+FbCMtvAWurSGbQ4mcQX/gF1flaLzqjULlt9An9EQK84ukq7q6AsFOgelOcll+7Gkbz0T2U0Yt
ariHFgvza6arxNbh3i6BIy8kGTmQe2wzJ3nJujk420XYr1pQQaTeFHZRfYFCX0laSQakCRCiekmc
7mIaEy/xWa1f7LEOqYXCCpFBCUv2JULZiNhxBTso2s3s4Y8l4U4RT/deM97dricfWcSU7xT0Zoco
zB6NhCz3kJszYtmJ90lLrPwYx7jTSXOR475Dx5rM/DJqjpX72OjlQVpy8My9Y+GZJw1qpffIUs8P
0rJsp8Uwq2Z1tUy29Cna+G0HSHJpygdP494yv/Rujkz3rCbqvi/wzVhw74Ao61jdO1DLt+YY12us
f02WW4WNIE6jnPhpU72AmFQggJbheNM1yDe0sMSUqoGZ2lcZxiBecR4WfB0v8EdfddxHR2vz1xrO
d1oor8VkwY8crS/S6rO5OBlWr6+l2XXh4phK9u0au1wwGus7ZPX6+z6cy/tcwRYTca9m29oxEMc4
x1IwNEYE9jl4ZdjtLKyskFuLpkerjaaLTpGP+hErHQgA5DYAr/AQoAn9770pqaKuVv6fphlp78F/
zJVgGe3z2MLQzay3bG2zC3q66aXxrfTi1rV5N6kb6Zae21i3BEgf932y0zBtX8noH9e4xQFwy9Ab
7vXdH3GD2oDGV4Z9FipOz1rZjmcofFOzbzWKJFL2v+Zfbp0fwCd6aDd7Kvzz8gDtQrbEyBYIo6Ps
HB/vkO1g+eFlmLMWo7r3Vj6qtbQq1UsQ1hi3JdKtFwhd7sZxrPnLkM931lJuTXPtpaua6C13vWHr
1lp8VyjZtGlc81e/WK+5ujlssTeHY7Q0xdgojuvnJnesO+kyoLpdgtC4lzHPDbEDEredpujeGgWs
a4cP2ux46msBlf9CwTlddfqgvpZVRuZM0cy1jHaNYS33Vbizg1p7rVQDQ9PGUQ4yWoYzb+HZne/G
5VKzljwEXuY9ymCWHLy0dz///rgeViGP9FPmegG6iEP51v3y9EF5TSe/fyCj9N1cRPtnC1PGWG27
jTSVydRgTZcg3luteHO64ZdjKc6RcrayLcfU3jjFQOlxNnMEoTvNZrk3lf0qRN6WTSd+hDgrko0N
Anujd0eDvB5Q/wwi0YAJxtmKOuhCQTyyN1lOHa/FdKUlk+Z5GgWyUn8Tc9areSuY1noL290mibF8
ngyNSLmzQFRK/FftRR27s+72kltwJ9we7SIN1h+yB3Iqh4nswZmV90pahorexV5OE6X6ZwJdeL2K
dH3ITlDcAsZz1S22efhsWjx0n9TRNZ+6DDPkTFf1XZk24MbtJifP7yXO8drOnPTUtbN2kei+KxsY
BeugBuW8dsoJMbPCuVxD8xY4TNlSR5ZYOSB5Vew8Ky8w5eTT7Mz9B/WS76PXkqgJ8UVHuecSe2nH
8i/ktagGmX7QusR9lJDANYJtxFfEy9dyHoPlsBBaDkNt4ou6XEUGOnf2FwvK7a1L+rWQhenWpzL1
1k5xtYMzEPLnVPMTDp3DSgvQ+g3z9CQRWVxVO36PwQmAw/yUqBi4kFvP/y8RYQY7IcrYcFuuxr2r
OpvU0QC2XI+TGUVHS9FePqBdrqf8EvZFbgTnK9pFYCyp3SMhZcInU4odj/30k22ARrOQfvrVRqS4
C/9XW1gopDd595m1KfAen9w9YmXaua6tYhcUcfaJZ/b7JBtx2Nb0f3k17LUyUzEdZ3e1DSpzvhtK
7X2SrljZ2YJJcmXqI6dV7jIS1DeO/p88fm2h/wvfH3/NrF4lyPPzC1TueKrVGz8srdeuhxJtGkrw
S0cqmX9k8uQAKO6qsna/uZ6irCYvKF/ynrcFIBzU6VIfiX13CA7YoDoPciX4QHiPBK16igEon8pQ
+14OU/0k7OZ06UJQ5dolVt4StXRJS0KlS++wpmq4laVryvJ/8hH3SRgiO0lU5ZLs6i1F3+bc39Sd
WMBdO+ck+hanrXO85b6Gkr+0zdNd4NWnwvb1AQCgHQH5vGpz4K2WHDAz3mtpP3/nvRvhvN7Pd1Fm
6o/OAM1VBqIkCiH6+8mz20TklmrVQPqCGamP0znE0i/ZgLpZDpH5UE929NayU9DQoFq1TRFjfm70
j/XcH4V12i/U0wJnHtLYL9JjV9VLSinvXnioU4JOCHTq+iSD1YAQQJWZzk4mRp0THfBbByy6EGJ5
+rpnM0NxTeYix5FvHS/GVi12fzSREh2vaevflP+0tT70X9+DjaFf+654OoFZ8sT40U7zp1yByOS0
YXiRQxQpX6qqsPa3LpZR4WVKNARP8gLkDHoAYCrUwkOn/GYXVxjKzura7JQshnLS3zvFL9vncTbM
rrqdC83boLASP8sha3nYJUkcn5wluyN9qXGwmqB9ksYUaOk5HKwftzmTOXx2oHeE/yaoJKwGMelS
Su1Ng2j4EukpFQLoNQiilSzgTKsE8NjxmDLV8AUeqoGZbdKR+VtG06mCTGLYqElQ9mzF7pa1XAbk
snBRWRlRp3V662dq3FWLIdBY9cGqtTrzs+pEwxaUgHOnunB59CLodlnYAraM/Hs04/RNGtfTTh87
+EddnTzYM1CypSWHIk2MVddR4ZCmY8TeCYZjuZKmzNJs/VFpEuciXb0Vdnu3csHbLxdR2qjGdu04
+d38PGt2/eKqFembUt92gT7txXUyd61HP1OGp3ROKiqN80FcJ/02GU9aS8FKmlUKV69epGv/v5Pc
FK7etJSJbpNyqs68qnRtXaGzj0su+Adxn0YBLToOepoDgq/xpvaa5gXStj2jhPNn7ND00XFGJXEd
4JTw0oWWxMaxSRrIs3kSIt6qbFRQe1X+CETR3cboL+5gU/Q8fPFKSVwMQ/bO4p2SGniJp7V9/JNv
JG3qj9lOgea5ssOWSuOfQXzrU9GQD/Uz6z+XvX2WWmPWabijqmTbWgEm4LBPP1zx7kb2uZ9D+7Ec
kCf1jWQn3ZZbxOfMD8e1wODTKfY3dgPZ4fcktdYxE80xqNPm+M9JEuWmqGbJpMistHWq9uM5dADQ
ayOCr9iekMovk5d64edleWYcDEqtTz2MY9ZUhCC7sNIobP7jqYOxbjATfij0iOe3XuQ7A4bVa997
nwclaH7ybiZ3101v3ojBb1I3+rmMDExqwT9tYvyKvi8fTFWuOzglL3QnS+AweWW2tTR1fJ36BOOB
CqC2PuZI5NlYvGSN2p9kdO5RADKjwL/IaKUGp8bT3ScZtPflNLbIfNfJM2vxo4SYVZPchzFaW85y
+TlrtFPus2WTKfLhYafq68rMD6abGt9KHzn1xZTStbpfCYXlz4Wbo+LiO8apU/CfiiHcbn6HDlPr
/PQJdcia/DXUydUPV/0dGg/d+1WVflh08uwPV83R/tX1pHzGyKLY6W2u7MlK4mENalUPo/IVLJVx
xlbdwGhwqL5mSUdWNwzTezRxshdu4geJv00PB8JQo//r9Noe36cbppXKdLms7zlwrRIo4U2xydvx
XWNEhEM8o3Mx8kxfpNXovmmAZCEkqgxYG91wloHWniEpjUWLB/XEL7CX9nsgjnyoJrx8mCxzfl/h
j4/UcSXdBKDhrt/FzKD+zVT8V/E4U02PzBZ1vT9Pk7EYVljRmhsZzzQlOMvZrOvvZ7e+D7Nl2HPR
FHh/X4Gb3VRuPt0nfuBhw6xtpXU7WEDk72HjltvUNiaeUMSCFeY3JKdOBXvSmsIj99N0/2Fa7CPs
4Q5kmoFKyXvYH9Go8VCa2ElTBgS1jiH9x4Hrezlv2Jt4KQyjD/tV6XQj09/dLiuXcJdr/y8GJDji
KTd6mXLOdL+6KCkrpDLUT9KSQ64WlFeXQTk0U9Bjk6aamz8GclOtLtKXcOEDksovyERRj20LmDYr
mdwXWK1Mboza4lL1uh1u9a/BLihz3dq3GJinSEuHcX2drNRVs4OpjXTMYkUrqwnkkxYTn2VhkeX8
L9VGSMJDFiDSmStOBl+nbrC91lL/OrP3i+RkDv0Osm1DmQ5fGDGHuVrA+FCzQjULT07VZ/qdDF/N
ZK7jdRndd1CscQ9L9RCofx6z8YwwzTDIbJ4Bann22u/olaEKiZIyxu2h6yofOMgSLoE6ucpjMdYr
axxaeyfZdVNpUPtE6mAnGXfQ0VO3cppIBfa8JN5vQWlvExTmToFjb/09rZQEmRoDs7LYYzc8t/rn
W1OkraWZeZAY9YXTchsVaetb8+rvGoWg1nPyKEhqFrn7DLU1fXWfbXtoXrXM6Z7jttqXZty8koeP
sc72vlzHVHv5IqbKn8HgjH7CMaUmQuKKmU1ggE4YR1ZJy2g5knFR9KHfy2iZuDz7nImlwzKaG5gA
haHf3ckobJJX5BN7BMYYXCTo5YvFRuEd51oZ3kW5pAYbdQ1ym5GfbK/NRZjrXaNrGXFK832kjDRQ
oPyl751/CnndRqTwK1f764VkZCbLub56ZikxzHtcrU39u6e6T5NtA4Wp3XJjTOhKShNOkvmYNZZ7
iFGiWRlLUwbUVO3g9v+Qxi0UK9RX4KvOSbrG2cI80cZjxiLDdwDa65/twfXPulUioGjEA/AIkmAQ
00eMkJc+VD+PqlX+RP1lLUAeVcmVM5s7xF8WAE86I97p9GzukOgx3nJ7/Ke0NOOhVdvy8zJpqNpm
bY9t+WKV6sZ3x+J7BVZ5rSHstiwegOVRId7p7Ek/qbEbrrDtcRcFDkImuyNnipsL/r/NM0wddpWI
UkYwy7dFNfSHfsJwvkEgqQvL9K3ulfgcx3a4kX6ZnsCgyZ1YR7y5WRSXwzFAhtpCbg3bW8TMnHR+
9T3bvu8r/RSrhcYJYD9/0JKDFiXQ2yV9+3vUB1X2glZvcpiXUQkOrLFh6THS4oUcxjEUp1elHuD/
c3LtYShslp6PMQNA6W2fKjiRZMr4SLImpQTia8CjIY+wr4f1lczxly5Ux0e38jN/VYNOjw09vkif
VVG6AP5y7snLbR3fUFnA/KfKeC2Wmah8srg93vpjnhgXiJIYAVOGvPU7freZwBLNWLIHHXJdWWIm
uzZg957mY4X6izqvmgXS8peIxUbxycfH4hahmSiB62moIeybVZe+RvvgNzFUCJ+JX/hbtI30K7v0
xg614uCHGrXTUUik0k/lfgIWk4f3sVn8jHp9/s7GFQJVWRWPRtArd0GsOGvqWPN3fxiOY1KO6C9j
8GIYqberLaf+6urjSgKUEDvrMqrDM6kW9VkL4odO9mwgbUBoV1X3ovnVd5EqgMzesMRXsqcypgzm
m2jRtYuGwaA8J06of9PNwNuW/egdkTLfX33sU4P6OWWnYY3kRPo164DwizIz2UKzNL1/rTr70mdm
86VpEZDIyO48IbGRgGmzYLnrnX2OVexiOs+zrwrP5Zig8VrMaC9Scn7JR73eKFZi78JlP2oiLfZY
qaLaXF3SeGi3nWUd4DB34dob/fniICMCRRHuH3SbvzbdVt8NvGY+J4BFEST25z0AmORbjpRUggk3
6dGUpTWan9LNzRhS9/n2R/Ryj1JhfVEgoK6HrH5QrRD/89HvPKAdPNSvbdNkL4YZVn+4ATDioNjq
OME9SFczWsFluUCmxsoqUXR170169hgsbp9A1j65HT/ZVGvya1ei9/3BHVCI88eciiS/zgToBKo6
y4s+JgWIE42yleZtQJoRCnBoZHnabiib8CFmcbPCtgjqsU6hwMiAMknTrXDJVhJ9usOLwnjLzJ8z
2YZXL9e2th1YDWJAkYbcO/TJcUqAnGCvs5empfbvffnS5y8hUaNudXJ9m2Fxvm0HxYd7hb6Am1jm
i/QhK1orjfssPfXg8iAt2CVaRfio9X14BxesPtnAzZCMKKdvlh2f2ngI941Jle+1GVCQ0FV8XwEx
THuEbCM0YHV1PRtx/zWsk8c0C8x/xzha66Hn//DHDn2uJjQ/VUo5bn0bponhmNE6b1o8Os3yPlZt
XMYoTSSrwDeas+eE/UvQmtZhqNRi7Zcgo9cD8NEBtP1Tmtn9C9RPY+NZDoy/EDbKEKITslzKx0t8
NfhwIW/kgcgO3C1uNMNaiAEycGUaTLazDZyRXxPv8EvmjWuU1HltNRmkS4jv/vlDu1Z9ygp2spc+
OVilh1dWwg2il/6DN1s8TjurPIXW/C2wkunR6UseuO6g7ULSTheJuIbV7FjiNHexmiVusCN9H5sq
nsV60J+dHpXq5X6U21Buz9hkHZPoiUMC/z+3Jpiz7pw1+YNE3PrdWFNXMcje650tA4NpJedJP3iR
diKvHlwqfbGfzBZ12hEEHuVYvRuO5PlP0ieHZBn9W8hArfAORDpLxZhyvVrcXzksGvJRd+D0Vn0X
/gNBR9uVkV4uijjBZ2TnPfyNSNDGiDV/6qeFHZTbr+HSohqZPrvQkmRM4vXxh4kW9ksTDsonZ0of
cnT9H2TIaZA6yHXUmSVcNam320PuAfjnWqoGjdVeRPlkdLKz8OBmTrlRRjKR74Ii81SHKCflGDYo
eLFsYrUPNhVU4wuK/8b1gGAK/naKm93jQzEdZcBvVONyi3NDQLNGpZ6usbe5QVvs29w6SwFVLVXS
QI7Pg2epyDpjvK+zFlSG6jg8ck1g13SPUatf5r4vVtKc0WY+RB02A9JMR8CaypjngDQy7d6ywdb4
VVusZH3PMhd5mpQ84GRDfL42bwv8D+0P+4PrKdwgXIN164xlVHInBzONpmbljhWFoLZF8EzaMjTz
RqLS2bvmtoodc+9pKWQ5XP/OYrcVRjCWQPvEK2kODjxARMudY39y53HG2Dsx7+O8DIxVgaMKQCXe
N9IZxIzU7ObvgVYUl6tp9khqhz1Q6TuYuDlP4SIlPC21BDmLpZYg7eup9NaiDwxuf9wvc3RKdZt3
pnIchiAseN7lmHy+1iiH7B2/9Lbp0sSFOd34U1YdJ37ErxjE50udar5Is2/wogMt9Vy6iEJ4DZ6g
y6TJrquHIAq/SRA0e7TQlw8IEYU7FiCddx5wIGxHqvyiNyjHrqOmtmACdG+CrFMGq9z0kd8delhn
qL74783baFHr3QFwaLDOk4qXweTV9kEWdpF+h6aK/nBd1g2DFqz5AdZ7WcO9L+Sc/mDVXbeSCf2y
HJQBpsZWYvBzWlZ/4ACCdTknNSyyqkCmhtX3wSeRu3JkxejyVHqYpnNu1zzI+oZqLO7lOAV2Gyub
kr2YmZv64JIfAY9giJ059Q/8F4pg66hpwNQ+Oiz8ZQxCl4+Qb5H/W0Ohfbx+iFGQLXcsLM3la8oX
vs26flGMQXlY/uB3WV7/DokKetuiABua179cplMaiw6e1TylZneMISLxwl5k8EQRTyTv8GNYJVDe
7gp49v/Rx1sC2dwrm0hxh7UBluUQOZ1BNrVUEAWL0gAKmqGUx2bBRd6a8t+Vd455HRWc5K0po7dg
m1fom+u73zqvctDoaHa+ZWKvYVjJrhxm/x9wjKzngBFBJIc/VNtmc48ybXTUKzc+Ft1Q3euhi1dB
bHqfgtYBKo173VH3U7DQNsxxM3Hji0BHfVtNeMKlyUXQojIqzXnBXgQOo7dgK1CfIE5i+91YDwi2
109sE7/JrqclUwFoI8iO9lBWXwf7RB2PdxsKoMNGukq8N1eGHdtHXUndrdY5fbGH34UJbkbZm037
xBwf7uBU41sjN5bcBemwQbI2fr8NcLZxKTzl84fbWAEFzKaMaVodbEO1gHsO+j4LN1blJIdkAgvP
a1xHVov1C9Jh88BDs9JB06CWhCBed1eb+gW0Q7uLQOhfdzNqlAIFJJcOxdSv/MO1HedddA9WnIQu
KMtrn0yEm3SOpu/ZImAhUhaT0b1NHaBSaQGpbp6yoHrLx7g6X+UwnBok2tL0FS09Ig6nAthBaAZw
d+tuMqVUV4IY+BM8APIIPR63M+atO6BCGtXVoQ0LUOF+jS1JpivqtkfB7jlpfPXZgbCruT3eIUtr
KHmCKYaOkl8BXGTdhnW34kmtHAOKIM9Rbjr3y/VyrOg3zjDg6LHBOwGAW+Koj2wO4Ixp/Sc5QIHd
9bHqPUrLMS19pcSuepJmMKnW1mwrfyvNvK6602zM/Ia9cPikN02zi4fGPOmYwj2w/g3WY0imG2hY
AsaZPjkAWNS3RaQOa03T4ocmtnFbYZk5HPuoe5O+W3CgKN19VvM2t2ze6UPyAKx6PF0nkR/Q7hJs
7wRV1I+jeSosJbiyxgQeJM0ryKixP442/93slmaJZvI6N5zyLvG1ZH6lnqltUbjjXa/45FbQ3VnU
jHxnVy6aS7dDtwg0JWBsdgDKet5djCpqTYlfTs1BtS/W/Yce6ZZZck11gq+jDRQ3IDODB8oS/xKF
tnfBokrHwaSiLi4j0pkqCkF1ghQGpLCzUc6tys+J8DYKhw0QIgXYTe9dbteRUVNl6cobGR0yYj9c
Sk4rv61WoUOGWJoydyqbg60Yzd6cPBh1ToMsJHUE22yzY2PZ/qZejJb8AfzOgMLCSTdb9mzTGF2f
9dcHeNp2a/6junv55ctBTbyBn0U57q7vscgLOh6vVG+jMH97l9FnG2RdSlPL1mBy80O3gJTkAKmS
5M/8lOZd+5xUToHYvg4/ewlIqNjdVV3vUhKdw2M1Wcqz1bbJkgvKfgSK/jiD73u1ijzeFwhnp7nn
7pWobS4x++DtlNomOAzLXpRT+u92052uz2k9xhM5C5ufDU4ssHe5Rtiqi0+90Tx0KT+uIVGpPdgK
tvcOqlhVEmNVrGIdnHod+FDLhUJWp+4poyCx7wZffYKL1+Ld6mXfBiO6yA6qRcOiMMmLWDq4MDCD
X9WhbbZKEvC3Odl0cXVvOATmXN/NwHPmrt5NbWawJgYtvhRMrmfSlIE/+krfVtC+4j/oNlAptc//
/HIFmUdRmfbtsrdrDyUf65vp4TYol9HUQT05zb9lgLFxtjged4u78dx77T6bBnRw/6u/D0bWkxJS
+NkiN5h9cuIguph92h9nMtQsCSmxSJ8cCvaDFzlLY8/AcnD4Kq0PcbcQZaCamqgV2ih/XOZ2LSvw
nI2t9wV5Oz74NvBHU5taY905Srm5DajBEK3NJDM3VCV8kAAROur4CKF5oaNaoHvmSQbkoMJSQAhf
jtJhLYFyxhOmOP8PaWe62ziybOsnIsB5+KvRkmV5LNfwh6iu7uY8z3z682XSVXT7dG3sew8MEMyI
yKQsSyYzYsVaFXTZ7mRv6dPut5bKBrpAfhyggGDRWTk65NnviTqkG9q/N+qPdd46hdR3tC1DMKl2
VW7Ngs960MAZKtr5ApK/j6ZzipUEzteZVr3IMvNbLfa/y5G0h7qqHnTo/XbSJg9zlrZbYCITQFbW
kbaMvkG5NJJ8wcZxASlMB8vy3TNdBPWtX1IK1mc2A2zrzKvUufIA8yApkgwHS3pI20eXWVcBrN52
FnInVXw1S1IAC744V/8ex46nWdFln+r6QAe03y7IZM135ptMR4RFeinlFlfdU5aZsejhj/o7LbKM
XV8W7g69rv5q21Z/he1yuJqx+ZfjWvmNNJnCvjhFWFruS1sLlsh1Ys8Dzo06ll/kCprPz0ZO8in9
7exsTnbrGkr3inQKT/RiD7WdlBKCEAPJ4tyCLyRv/Btt0sCAFGpD+tVwt4bxKB8k+8LcsgFOnuWW
wedDKUd+r7gbUwtM3uJRb6ttAOcwzS7D6C2n1PHh2JLW5bSJdX2vejWMxmsUZcbmlkfP6cbojWK7
wtC7XO8PObIKWyMD5LA69BxxpbCs7tqwe+41+u1kWXFoHdpsJnpW1VBfqNNWu1YZ3kWJtMUui4Gy
kPjLLk1tPcLwWgJpW0u1Pc+9Dq06qIFl/nW1Tz3VFKA64361yRAdjhrAPcrX1e65JIhQLtH4Xgl8
LDzzOrRpefLV9tBJzmp3vCs1x7w1Z8XY++k4w1KavppkEf8UoQLs8y508BPrFojmWygcZK9lYdgy
NABZfeCbUfavCO7FlVZcJNZMItLopzmOTmXf/dNkKjwiSOSZtFuqt0Stpl8TV5CaMMmJc4qcSlj3
5X4agaNuJmWsTqOqXlcJFIDG451kEJM2L7GrU2dNfJqpEy+z5Kk8VFVUn0Z/uNaCU2y1J8hj3NIH
uFNqPVU3ftGH15ld1641yu690RUeVzHDm6hP/1yiIdoRKsqCmMtv6ecmwgNCdA2jFEJROUEcWi/9
ovEYfLPaYz/rD6XICoxdUNzNbQm6SSm2U0N6fSdtXhIL0U+gCtvGqiJYAQhcjFnNDWdTTJCaqkwK
9DxNjtIvD0MA0p3GG/jU6cu9Wx1vs83Ku8kHn9abYJtEQXJHvjm5K/twpPL7axy7iIzRIFFsWq9M
7qRjtEI6FORp3+WCTosOrWViLYKmPMnbnS6+RVAXnPyUnqBlSVeeKo34Pf9xWXgf6qyozz2F6NtJ
nbPbbgqzWzmUZ9LGIwp8UP8Wg3YG+XOjBffMAtFoECdP1xV0V3Ohdzdzil02hOXzoN2qfdNdi5Qe
xyFLkz8a4KVu40d/Wrlnw+Gjlo/USZoTidz8aOuF/hI56Z8yws7921LPki9QkcNEwzOQzHmMgq8K
Whx0uthT6/8cqmIICuPN6xnuW7Bh1/0JplCd73Dk6vFeA3V+diHDOpZ5OQDPS6myRUbwTR2cO8si
JR21ytaGb+xHm2gj+uF5+VIhWL6futS76FMFUGBZrzHqcturAFXdVOymYjh0JdWutLGhquBxEDvN
UcQoFeOFl1cENjUoAWnLZYycQ/oIqfSFbNWiPLlNvSZUdtQk9Q2IQOWgi91P5FfsjcTZBP/hPvEj
9y3QgG70RtWnHzzkv4XIOLVo9Luoz4ABWr25kTZ5iNmtZm2f38pRNOu0nzapvW9b2upGMFWXLop4
3ijaE3IwiLr8MskI6USYJKMs/pTxzHPIPMvczSN5hq3ZwfxpauNjKbpuxqYTgglgKmkd/0b7kb6N
nKB6qFq0NAcV4gO/a5AtiSJnG6SR+5UUKiR7gf8XaL1dkEyXfFZqlLppTA2Lerzr+goGQ9nFGsPV
FZV5I750P20yUB6UQX+Vc9eO12XuskwGEYpYWZ1LPm10l20lDkMiNoakesN/Shs7Boend/rnQHOs
kI51KM/U91HvkB1rGNx36zryGlECTWo06PPek0WzETz/iR2LzW6DX7hTw21CEvBWjtbfA5TtfKan
+UdkXiJdL16bqo8ezLz5nMVu8TkhX34KAMzsQNgWn+1mVEDi5jRIi2FnNfFGZ19ylUMnvOPhKKa8
5igbOFmhwrMi6yi5mrTJQjKitp/4H67c+2X2tzT3dDMexl9R0BK9i9KG+F2U3ZIFjjxv+sIN8A5M
8ttanRH8LfmflrX0UT2Uho9YUWVkLwXCrDszC+Nj61UZDGR+eI6ywgVQjrfvKufRQ4RROgNhSt32
1XXI4ZTVXy0wi2OR5MOxoxP8pTHnYNML5vJpDOGcibUvNKuX+3muwkuhBRGQsZY3yh6n77QtLKFQ
BcAYmuTm49SbwEC7xudBTTyMuXGfbipR96JbEzB1CHnulKLT6uYwBRd/B/AsoqzaPxZJGO7HwXs7
m3+drd71DIqi4XEE1b7/L+KKCRQEt+Gjn5ml/tkd4y1VoQksI9hvFQqIbQyf0ddey54WnLxXHWdn
7P/Oh+ZbrSDGpoe+C64icB9K+N7RzaaNFGmACN5C1ikUtdqYmZDpbRHn2NQ9MN77zn5eisw9O2TL
7FpYQ5Pm0nld8wl6oQNP9gh3DmZ37M1aP7jA474K0FJbecFLBDf1nV37FLuEXU1n7upTVQGnLYaT
gWzK4zzlF72orFfDjdQLjOyCYNgg7z4Vww28pqCDxRCZT7pelMI4yuCpGqjS2ii2SG9Qjk95H3YP
0mnqh44//GvTF8hVueELtNLqxewnt+BJoD+NvcONKPfUi22Yc0eJHLTvXNdK1e4KmpemP4NkrPeB
qt4Uda4fWoNuvtRDUosGMG0TJU72YmvW+FTl2UY6JTUObTDfrYAMqzRpHrjDeg7YgZvBoS+b6kvG
1s2t++kbOFweJXzduiU30tw348R2y/WDg0GjyX5pwBlTkswkU59XLhHZnlNaPSX3X/wiJMYOOUSI
5/eEITLQ6rNhm/SpgXyOBVJOHOQ8P/V5hqGwarFLR8Z0VwyN9WLYmnI7WGmJKIVlveR1Mz9AF3gj
R0qECfHpIurmZ2lRs/hFRQkU0DguXYMsxbHD4izX0nrSkTW6gQc5lFdqw4h2J6TsqCjGua3uJ8rF
q0hTgqZnxoYL7FyRpfOBdrf6AozKhThNsAOhnSvqxcI/ujUs4cIog2KFHpmDKsbSqHfxW8wyZ43M
U5tEz5wc0dZLbtNe71sq3pzOAZ9HQIHaSe/L+MZUcobSIw9ebpnejWbqzo1KcT6suvmWHg8ExuUp
Lcl09mk9OtpxVp8+ut9FLqdD5CjcHqdps4z9wZhv4WqYlK089SvkLxDxOuXWL9lLY8iLcFekNWC3
RodRT5S8qLKW4SKkKcfysETK07qncc1s5ngjG22kDc5TtzlAXfCzISKgi3vBoHVKPN+4U/JNIsU+
EIfojTpJ54ItW72/HCv8bHWGmTvdpHH+bZGSlAvLOE/REXXJWj4HsFmBD+KxX+3g/yR/piR7t0n5
7jTdnTFq5r3aBtY9nWo5yafyukToThIckHyftmuIq1Xm/boUbAdbYBY7a87Y0o96dDbJMWy8Self
nMFJH+JiPkmnNHVjsXc9u3ms4rl/8QIbmhiPxirpnIZs3BfwFxy6UR2uvU7jmWkL+jAvCfey1I1+
anEF+koyQZxZ6SUYI9p+tsGYO/dSZaX3gMUM5eRBFAY/mJRfCbwSnkXd02+WEOnYeFk3nN9kICYn
1E49YsaSdSxOSKgXQeJu5dCwk3EXF0G9eNU+ffDtQXssIkV/NEvRe+P85Hf2Q0geBBWj2YfQHAl+
Zzns53ZCiI/G0IFmf3i2oYIO872kgl5CJ9pfAOJPX9wQqk5Ds3xykYR9WFGEoYE0fVmJpUsNEiAj
tvm+wbKeDUp1Z1qG9YysV0KTNdUj2WbRdxBjwhKzOAPRTWG7w2vZlfWdDJDxYAAB0Iq2DCgMzKs3
D3dQMlvP0qRNJE48Ldw0BUuHAmfBd3t6oJXQhFMPFh1fIDHkwVQ159Ql0V+rSZ7Bd7RrzM6/kyO5
RsmVtpYjui/EatKB+p5zshrlT2mSYb+mGxOJ+eXCkCIXWlkvMGaIn2z4C+kJlYDkBYe8opnVMqku
k/75HTJ5BTgnAuoMoQ0M+n6dHZe5K9Y5ySjAlnwwgEiR9U3yS6TN2m1RejCSpCItrHm3iTBJv9QC
9YoZHLwc41Td6mDVf3DL0G6XYpnv1i8fhp1BE+nirYb8pTOc5JSOhv7YdHThlAIML2uLZcWnq3Gi
fwxr+nZkqVEGS68sNdYiWM6FjdB/UjUkkAG3AbCgoAZrQxR9EykUOi9i805tRm3aTXab83QcVOzg
8SiQ3U+bZU7W+FtYcDWZdlnmZDxZbcOshgT4VEbFs8wgJX1Hg06axIelr3ody1yUjJFnuT3VW3Zd
0VugHMuJ0r1mrmijBvAmU0d2Sna2dCkGLfRDko7IVy334mtufoYs6pBIwqLBU59ES++NIWmJTAt1
tWUeXGwngHtnmdqRyZy0aQ36I8vuZk33VPH4ZgutmG2nZotPVxd2N4opxs0vf6fZjNc1Po6XPscM
EjE79IxDafGAVLbuq9+hMysPIdnwq6K4znXSw/vG1Ooz0nTwoGbA364TQit7VyM/LYOlTZ41BcnV
aDyu0+XZsm4DeQtbxfqQVCQVQaxwMXlp2Mlee6+7zwbVHMJdU5YGQnVWUJLwS4tb/lrFrTxbD5Xv
hW/uDzG1XeMJei0594JkUaywhhgRIml6k17kvWm9QXWt86yqQXF6p4wsvcJhkMQ5vYGsBXD7lwNl
uJ8z1qUUQBFyhrwvwjtQ3NQ6wMGh0HxUyZMI3eUu/TRXcESRR7s6HVz8c6rqT0jRbbU+1BCGy08i
Q/siI6uG/GAyZ49yBBLnczaW9TIPQRF4wqGRuZVOBKAGmHXgbJSrdlbo7NweUgHpVSoI7D2Bi5JD
3YQdOjFh3C3kC4oqCK/0mt2hGMqXW8+wLofuDOdTlF/odwJpBB1bfNv5Bq0GmT//NLjN+IdPW+Hh
XZDmq/HtMl4iPZ877hYptJgcl1ptHT03L1U7mhczRZgvoohTiJGmaPxa4Kd/nsoYHfw9vNFttJfD
dfLUlFG/WY1eXG0BGwS30rR412hFBeqneBof/6MzkaT0kF+7hI7aQx7n98vZajObmn4mJ0UoOs7R
evttoJxs9rcU+FAwEisNEI2cJqWZYOvvIJayrFNIkn+CFiJBl8Gyh+Xwy+tr3MaoUeGIZSBI0Fs6
0i/8gzCaA2ShDV0tRfjs2n/oRaw9SnhuqXX5QaVzcyd98uCVP1QRIAdww74FyPhA6z/ZIdnedid6
xDfrb92ixbIzuwxdOPF2gLKF9Hh9K2SgK34zeTbr7kaH3+C82pcZ61gbgl0dZMnTYLvadONNfXVq
8/mxV0Tvm9Fc06nOvqQZyoCRFngXxwnai9sW9b6Y0bIsISLr4cbZGuiO35WuZT31k/0MgbPzlVJr
ACZmdk8D/f6fEajaNPPsfM2KbjxmVErAHRBmg6vzcsRuukzTzvRII1IvwqJC+1ZYsE/Cd0siU4fp
SMbTyhnDtJgMd8jn7CYLDHjvR7dLa8270270wm2pQJYjjQu0Dnxz/D50sfIANO6TQVVuDBMhwYE+
hIMhiuaK2v7tqrp/r4W180SO6M71uvqxcWA7vQvcyKeTJrMvcwa6AbgXHfLTGD83Ue5uDE8t9ggj
zvlZRVv4sKATen+i+jUan1V9M9FY+Tl2khimItRsSbgan422cg8dSFVS1wyDwRg2toY60BBblNS4
ue+n2BB996R0w85FeiqGCAx5ORch92CTlLxfk0d6AUKvTVPVNZczg33fGfG956TBTUzp5qyFrnUL
fi85+mDFRZdJvYN80/kEQUcL47Kt0BuWWzsaoy2eRXqyp5VG9gsKFxTB5Kk8xI1esUfyo91qk3Mi
xzM2VeV2Wx+h6Ich0fRrz3+iFS0rzwbVD3cDGpLs7X/CaHut0q8DJNXStEJmlSmO3sXCDWyeKvAH
N5J/LihQTPbC6bIS1k2RYLYzO1R2JqjmUa3vbXUn/VHlA4kMnb8/cNzJYTrH2T6bahRYVziIBH94
MOptwXh3ezmUhyVm6sJCQAO/t3Zj9iRyAJOEtr71BXwjrQBLx+yhJUGpPOSf09xXH1aDBXRlqnqF
jAZ0qJLxFIKHeRv66rTMMwUnKkBH+6CHfUdPDUNpy8y0uk0c5Vma5FT6Db9lZgwtURaAGg9d5XWA
hv4wT11zkMNOB2dd9TAwyKHbaJ+MzI8e5Mh7gnDZfE38qnvItO65tjrlNW5G7yzXgywFtrIQUv1k
eJybXv0hTooiWE7G/2X5DzHB0LRfInJosxvAwR9XrzYAwL1Bu/wltYb84iYR+DDAWJ8aN/wxeND4
G/QuwwRe/dHllMVnww+QNeppJwxm/cZvOhiAC6XZmnAzfy/5ZIdV0v0V1f632s27q9GBup5cNuGx
q2fffTq+EXcyrHvFZhelRg6gEYQAv6uB/ckHPw/DVQ8fhSvEd+o0/z5F5m4ESvbZprp4Y4GRPVaw
PXw1rQe5YK2ozt6c8+EEW/f4KQ5pbhMXKlUjgP2k7tBArMZH2wOS7UER9ZIE46m1DfsmDO1mM6Uj
W9mmA+3TKeZe/jnlZ0L+ddl0H/K4M++Wv7X4rFjR0EGUN+o3q60Ok2BvTlThVblc/Wt5a54p9PjR
adEfWmuN8UCXlztrR1k5XO1LmVF4h4lEq/QGnXkP7KrYNYFa3k1pOO7jtDBfnAI5P1WPgz8zMoz8
QzL/npv0ISi97quhm+o25+HpkVoFyGe+IufONpNtYmj6vWn52SbsTfclAN2zj705u2RVFl0gu1H2
ruroL4VbUQWuKuevYAeNUfYJtpOrJ5KGvsgmzi28VRHJxb3bpuQQfTfTFg+M6owdGdkJMhQRtE4k
T9TTS1mZR0Hrs5bmJs9OTu2o0rVE2W2ttZVzSSlrjZOeNUYOEYD9WcxbK3zSk1OQ2wB4+DqMbbCV
4AsJw8j4Cu0mNw/5jlp01+VFiV44zHNnGSPRHFWigtG0kwdpGqOmuZtIyqGY5yCmwv3mhttPgB5E
mRwVU6uueaHm/Z9KrOjfjEzv90gqhnRjTcaDPJT0bd7pWX6soZBbTNKeOtO54gnvEgk2bWmyTYSU
0Z6AukxMl47KS9qjXJJ/ZYiH0IcWjL7jbkp32JMRb+8guMoeJsHrP0x+c+jJtW67aMweVsc/Y6VT
NQAH+oizbGWY1ue0KyrJfIFkUfSM2H8Wgj1nUMwSUjmlP+Zh35+MZqweEpekewrz4JPqaM/9UHvn
2mv0fONUHk0Nzej4e7VVf57KgMUqA5bYlmQoBdK430mjDKp8v7a2SIEXpxTalzZMgO9pleVfSveZ
virvDnU0724M0MrdGYJcddK46edOiVpEPVbDzWxUX2SgR3EaCIZYYKzd26BuI4T3RFw6DdHeMniT
ZMxMIyX3r3w8K1auHmpaWsVDyvA17yO4QePsxwgdFpzgefbgwAeBHmkgH2OWCAmesx3tfUQJJnhj
AIMPnT76EjlmJxi1vTuke4dX14OTATM3erjDNfjt3NaLvvi9Ne0qb+xO0mvpxonPVvXcpZ360Jnx
l6KIoi+odGnH0nFp3bYQYnwjZNSi28Fpgvu60pOLW4/uzmQn/L0HaycJmRRa3dgVh/R58v9jL7Xx
6i4Crhs7V35pdJXi4HM3gIXVRAeyaiUffK3SOtf/NA9tjuGg8SyOAqBTXEMzuG+DyCV/NxZXW8+K
q7TLs386g8wLgQWJEOGANsc9tWLWOnVoMu1mHNOvTg4TzaCV0LmDjvAEJiI0YmStxBmkqXTmNaG3
++CQwdFQdEekkJLNOmNdRfx+lyT7a7Xwgeg1kszp01y35QkGtWJX1n5xQrkRkswkme/DJtePc1PG
t+XUt7eJWnbHEV1wOA8hwVX5TT6pMRLb7tQP38s4v0OGRNDJvlaIawSb2kruy1wNviNMp29sEPAv
vUl/C9hk9sT1ptd97X45NKp+j67ctFP0ztx9cCQgwGmpIJ8SKZ5h01wmot14bwzg9xZb0PvGxYWF
FYZT/d5RZ2QKEqWObuSVpHEysh/gccot4GkgaEqUdFef19Xm5nUxpb4LIUeTlrs4CmbkWBhCCD9B
Fg0PHI/H6QQ8TIBpNN3/ARRc53+9GA0Fu7n1hoeUxA8jAcskTXLCeiOMzfSzGyTVUabtQ0P/O9IQ
G5YjEoA8F8vT9fCRXCvOm7fKndM+1YIGyEJ6skgj+3tmq2Q9FGt4NF3XOk6wq57suXOuAGAb9oBu
/WVolUfUoXyksn3zFACGypuh/6HAnS02QNWL7iGA2CNCdVG9Xj8jL0WHSeq3jyTZYWOANPFrkOXQ
AprG3zEqAJBvP6X1qN8NUn6ij7TNh2FThfnRU/WMjAKE6jHp+ZtW/EuX/5djIUrZaOYn+Q9+/be+
xkrHGgvb0yc5Wu0yNonQkXQjtJfuNB/6JNgB0KXJwnnrVLRRyaGjzdGlcYK/5GiiC+yZ7vWnNlan
u97P+2fDyuKjQ3s4zPI4ezsfn+Jg8bn0Qm1nIJ9HJTXse4TBdis/rt9YdExOtrelxq+m9IUIRb86
Uc/VWLdPc/86WWF7TeYAsmHTj25I26JTHOqA5oRtddg88Gzqqn6zteKsyo3oJkTxe7MGc7Nw/WS8
SOhSV1g2Kj7BtwXx9AHOJIFNzRzwlwv9Bf80SfwUCYg9z5P5RlbdFTtR6Mack81U5A5MvC8lwIRn
i7reSzAgY+rNsXorQ0cz8WhWUDTR7qPvkYq19vKPYqv9q2PP/VmO5AEAjHbj2/xW6594Ug5eMwUw
CFjcPU7vAIngUOmi1QBzLajFMIE5a2MImKLEMmrO6MQnMpQOQhzDfK7MTN26kEEe4YVAO8iBUTjT
6vGBju72SS3N6Nw6Ad+qRGXoTeZ96cOGEbUArlZgnPymzvJ7bLVNdaC6MSBf8ut7vTy+SpecaWlQ
VicWrYKiaKzO3d+j1Q4XWSGGtrbex65ZLAXmOimSW9pracoS9ea6gPxK82+L1E4eKQHtOtTQQAU5
qb/L8hDI0i9s7IqSTaensdCtOwmZJbEUHnvJM8ajrKHRzJUKSRLZ7JtddL+dn6VBSdVk27kNNLfC
70cRzzciXIfdiZZ3UYgWtyVHHKrWzeG43KfJaN2ZU8E9S5rkIUXDWdjlIEDHeYEO1B7fpjKYbtfD
3Jc0jsXGeFvUXVHROsjYHmpIu8viLOOkaZ0hz7xRpZJUXofGiG47J6zAgUI+3oGYQhImD7+EefYN
cNjA+/zWPmU69dNoZsPX0BUdeH6QPI31NB16LYRcvu2i29brb9rKNDeInEM2JA4pTTNXpXf8Qx2V
2uKQNuktLHe6digPRWgy76Sp9SwyY1Tij4Xp5Te0BiGxZTX1Y+GbKB0P1K2X0okcJ3X5cxzXQ36W
Y6cCQbXNRLwcN6JLqTJ7lEaaoDpMKiUU0+r9r41bQuYJH2Oc9mePCsK3sRG8JNBlP4zFrKFjh6Cy
Ys7Rwz8njYL5UUzKyOl9m8Uk718mjbBzI5UQtzCTkgGvdUW/kqnbViX6J6qek7aP2URCwhDc0bjE
nlAcOi8FsG0Hyc1qC4AnQlhUDztpkwtYtGideouu7krsJ6VNy4XEqEMRoUFCgUZaDvJMHoLMQLLR
rrhjaOqbQxsDFTjDzyE5RcE8PAilF+ZKhwxZVymtLN20JsDO1fZhlbIZIBYpW/r8fy68LuIEg0sb
7WW1yHXW11rVSnKKjPnhgz0Z2PzPZRyfKvEXNW0BSqHXZfl7u/74fmiwmRmGurvK2E7/azKG9BFQ
Yn8uaYDdLHqZvg1nXWT2Dr2T6G3a+lg/GMq4XfQvB3oKD4PZOLtVQJNWrjNEieWVzbT6xF7mZBSp
dVogEhI8sSAwql0BFdGCrKiHmlSBp93MWgTHVOZpm1hrdaRk2+m6HubBmK6Fs6+8IrrKUOmT5hms
0DGuaBZZ4yOkD3UA5ywXeRn4GDF/dcsVxvAgl1vN8qzQ6vfLfbjYuiSo/Ae+E/F5qSzFrueclMh4
+lCdkrUowKBPqQwQ1a21PNUlprIPQi/bruWs1btUq9axLI1FItrofGUvLyS9Tr2F9Nt/UGz/Dzsd
tPNSaxP0o5TAf0iTLOnJgzC1DQJMS4UOAo1luAK6aRtWHO0hC/Lgflac8JM5sDul0u/cRloRfUpq
hJ0NOmRO0uvEc7UP4to8yCHK7NR+Rs3ayWBtppCtOHWxld6BBjIgWHxcA7FUXw8KuAuLcjKjKky1
59L6Jl3LYiiqeDP3HDmqzOZJvqpUA81OgvLzyKeLJp4q/NM0BhW0hhiiYRtdllPkmTiFufAiz+Ci
jC6QgbTksQFMFtYfWmjYZ9qJ3w6GGFpzV+UAcDGqnmJD9eqWb+OhDur/fSpDl1lygX8dr1eSMRrQ
lC20zz1JiJ8vwZEXlmPHmVSkIOtNq/jBJWmoWXvmGF7WYSRs5TwlNAPq40OvDe7xQwhFx7TZLDFy
CTnHGY0YNRakQcTScop0flha2laHjCNT9EdiuMZhtZcka5vlVZZZPx9cLYNDFCTNOUYI8SzP/m34
f7F9WPk/LxX+7mWkTegnm/UF/udlkmzgfvJvMb99NZ5e0nU6TQ9y1nK5ZRnaAP5x6fe+f1vu40t9
H//OJ6cuV3hnlVdfroiKGJ290vC/XtN/f933V5fLyKlN0qFnsK69elbbx1f1fqX/w/WzFNDDxz/Q
u/G7y747lS/r38e1PvP/yvErtqRRfi7FQZ4NlpV9HP5biIwTeLKzPPvt3DVkjftwtd8u9V/M/bDU
+krXq/12+Q9z/4ur/b8v9dv3pVOURwi6IT0Xb/1vX+3q+D+/WgU1lYROhX/8pf+LX/q37ynqfmTA
/tv3ZF1mfU/+be7/5/vx26V+e7V/fT/WV7m+879d+rchq+PD270uZcNJFiUBpC4dsnfuZuIB4jqx
e95aQ4P2KLhyDdghxlCgY/qOdvukyLy9DJS21Tv0Mb0Owrs6lhVAsuIxLBC3YhnImt8WlMMApp4t
VHuoScwlihVNvauMUb1Tgny8JEWgQD/hTF9dCtxtHumfPASGgc+pxn0vDl5ku5c4dWC+ZyQPEW3s
bPqz6ZgHsWBVahR7mRFMgNkSs9OWaBkop5CDoCpZlOd1AVsZgnuonD+s6xkzDGopOqD+6AWvTaPZ
m3yYu9tqMMJXSsAV9eTcvsRjFb7a7vQDtmY0hcQojyFzoO3wXo7AwcMcSEORHJXGTAYKziC5apA+
q4MXbQr4CQ5lXQmhKciwzu9OTT+o9e0IfOjN2q+nMpb0RwOZXAxhTASuEHC4BU8zLBM71/aVo/8l
cDvjNUPMmbpQ+dyrSfB5bF33HIYxOvC1AZGRz/baGLP2IL1NOfbbKFG0s/TqY/RppKD2YPs2+AuK
mpoohxZQvG4y0O3faWz7AfmS9hSqMSzqYSS0EPLhu5OPW0oT0TGr0cDyjXG4d2CwvUeE4Rz1uXnr
qaUe7Q0FagGoZq5rRAkxzLXRvkuLTYANnXPv3bYtgqhinbIXPMKkum+Q9PDuSEy++sAgUJVShxcf
YiCliF4cMg+I3F1INjgHE9Hze9szwe618OjNJGScsLA/IXSmQ9Y4ZAgEMrRt0tHQRAEqEsMqdP0j
sHN9B7W89cm2kMlEoMV/88IreZyDJKcpiGBjhEc3A4W7l8H5RK8MFErWm3eaq0Pcj9FBBucz7QMa
DC0HGWyaprGHxUBfvMBQu73m9QGUsCorq1q6T6EAOcrgoqi8nTmp2lH+CgZJLfSUlOBGrpzqXrNj
29zcyLmmATa76C3jxlZQ7bKqkIw/Lxfdpj6/lOQTPns2qi0u28w5T5RnT7GQSBTm0CzvYnOkZjvP
8WdjaKIbK6nSvfSGKlLzCuzzJ+mFQu9Pum38q1mUw53X+le1H+Od42o+AuBK/dLRrHnjGgPEO2JY
GK12zTP3QRmn+sXo6ualn7JtEBfJU1wrryZQs1va1OajWSTFtm/NESW6AVnyPh/OiWfnSI5lP+AC
TJ5aYOLHTIDnU72kay+ahvgAxh+eFc/SPvcJ3EizntUXOewME9kGbomm0NDxp+KloJe0dAB4l41S
vFhqAmMoJAjnNKEzi++Lf6iK0Qb6Z1yntDbhItLNRwOM76m3IVeStpAW40dHDfpDFcDRLW3yUGTw
UbWJR0JIzJVxekVWnuJ4CpEtS0mHXnv3Td+rl8iLQ6Fw9jQbA9QWGl0XiXPWu4iPs2+PJJe9gqMD
2/+tPEhXxFd3GbZq9n1qkCULASZFM+KJVlyFz0C02f05TfeajgWlD0QvvxVd8RWaJYh6JgsFnqZo
921gTgcqCxVdM+f1oCdNg361MLZ+8+bxyVNvkg7+uNEo6mvQ/9mFfXKHqvvXsfayo13DnDZHvgkC
VN+F0PBorn5B8HF+iK1xF3V2epNOTX10ijZ4ZOtvbXWlNB+KVL3m9J3uQnDZxz61z7XZ0GYLTmJr
JM1807nFOTVb59GuLedRSYAz6zN5X2nTChMqTP7lbJpwih81zTnG8AzeZbzB45D6JzgkFejwONRm
UB0VJ8g2sCgod45l94cx7poNqKu2hW+bHpXltCioMpd9n+xbmEEuneh2kWcyxiVHvG/VPNn2Ifkk
DdBDPpj3WR6pD9JCikEImoQOaDgCpKP21BESQtilpc10tITyXI54haiIj+aPHFnI6yp7b7foikVg
XnbSJg957uUPhvMJXfXk3qWM9ZAb2xyR8Bc3MV9i6BCuVdrWnwYBA7VoSLtTmqD+BJcend70AEEZ
xObcL4Li0dPq4pFtx3GKFfvOhdIALAB0inzpngQB5FPpzPrOKVVlF4pq4FyO+SkJwGCYYdQJut8N
UMJ679euvXWDYLh12/icVqP72LneSLdEqO/9Jkq/9krypa2U4TGcat5KiEupgtbZRlMUKka5McFI
OX03B787WoBlnqgBh6a664PZ/stV7Afke6DfyETFsDagsdfN8X8Yu7LlSHUt+0VEAGJ8BXJ2pjM9
nqoXwq4BxCRAzF/fi00d4+uu29EvhCQESYIQkvYaDpmDJQijSYpHKgO269zpFdQQS3wDs1QUe8ar
6U4dFWOHsEjixsBy5Ca7trUQAbQR+Yste+nBqU4CuSPPnd0zr3b0HoGQ0b6jjSrhEbhmKWUIO99j
VfqxqFrIoFNZZ86BP4sNQcZMezvClcwHoXq8Gx14fUeuDkdIW8v+gSeT76ZK4UPQ1t6nlaU9w3ss
CXoGQY3IUMxbmCk+TKKmY2fNd6iGG9ymUrLcU9rkeYznVWqEd/V6GH6bY/PGrFZ/FZELvF2T8T1k
W4qtBcCwNdzDCnW4jzH+OhhNM8BQPdYCUabMt6Bef2Z5HR5HCcH6Sb+DkC/EUJzykavGplMkcAuj
9d3oWHZnTlipDCPYDtmiLM4DSIqbvuunV6WBnYO2w5dEV7yiYO7VDlJzsK6UBivWvVamdhXKYAFH
i1wU1qiTGK4HRLGxW8vG2i43kSa1gI6iHVoyqftBg7rlWgaFvDIA7fFbqWKmXAKY9Rxm2a+Mt9ov
0629SbQS4c/e9UBFKR5aDpHTwVXh9a5jJU50Cih8qQsn1aL4VsC8s3QT49ohGnJ1MvvX6GjFt6bV
oo1udP3BqDtED8oG3VkoQOjtiofGNo2nunWArQL6ze6c5tJgWAHRbaDpzJ6Db542IqC9RQg383iq
9J3SN9lZrwbT6wDdlAYkNq3uqGmNvGYQEHqaBFibFjcHYJNsZx/3VbRxgAgJBrWx7gfoSO7UKRFw
KXYtuLSBZNQMcq/1UuzsSuS3GNRCiLkV0Y88so5V0bWvaVZjLS83+oNa5OOD06N7pBoqH29m1LvP
atzA9AWkoj3XyugJ0sDvmQtZPTvvxgss55NNJtvkpJnSujWOjdEmROzec9n/co3efujgCYPRJETI
a9Wq3opya8MhzdPgZPjE+vEcub32j2YWWjBOzDyj1YsTpJOKrVNwAOdjSOZFAlZXpRj8XNrpewFK
z6ysIK9OAjUOe6hPZdYILOYn7bbsNPlgxayE2FRjfxtj6zrJGESB3DprVp78nkz5DuaX/jrZThT0
CP1cEx3+87ZU1B0U2yCgwaHTGCP4orQpyOxMA/yM1Reolpe/OzbL06uQUBtNqFSV+aOm1tYvMzU3
ts20N+H2lQ/HqPymWkmyV027OpRCzzZt2aZ+E6Kh6q1p7GcG0pXXLfMbrZCwkhoAjgA4DUM+KNRm
9Tc8Sx7wyG3ggV3Xh7bD2YA1BEmgNiu89LcUEmNPYD/akD/gEISrGrHRoAVxr4sxhJq/cO6iAjzH
HE/uWIAYjw63Asq0j67QrgZcXcNsKYG79X2VmuPW5ZCPj0Kr3lVhHZ1tvcz3MHh3T65Ik4MVx86x
Kvlvy4JsjDoodzPWFWoKOoTfy+pAOSqnTT/XWKu1sfWWpqzbrUVrtTjq2o2bDvjIStt8yvXCr6a8
fyjmHLwn31isj+febGFkFeu1zwADO1DWGdUTwnnvk27kF3i7lVd4oER+K2S+o2ymtOU104FvtQws
sc81qIh2IqIPzKDShgAlZBUwxhAkKnjUBdXYN14qmXPX865/7ozHoU3kbxDwfHyQACbh3zThkAoX
5CMQwbtOSfNe9BqwUS772UI9284baF0n5n0ux6voY/cY9RcTxHxfTawH4UQwF0Rc0PE7mMvPsDfg
lfO5dEniUzH6eTSVW3idtgeTAV4gBqd60W0XuhcMyFzKukPRbQaJOXOs24NnY1Rx00GyuDkg1nmd
Zo6HtUxM6Xs72PZxGsP+RuWpEd9MqxZgZ+Aj7feDvc+gMHimnfDe/Qm53hzQ2gLC873sXjIIgxwH
KB36cDiWmMEnz32XwaU9HJ9DWxSBE8vvBI2EwpkGsSYFNhKUpw0Aaigs42hXxgym9KhC5YS1hG2j
c9Dc9lypbXxiCtDaSoi+F6OawTP1rr/YZaE8hKN1j3c6/yZaKP/C7gZwlznrtu4mxKhUGHeKlXOM
ppJhPEw8eoCVRXEXu79EniSnLjGKu8Gsr1pSynMRaTY8TjVw1TX1Wa3d7L4V9VNpQTKkd8rr1Jf/
dPaonYUptDPIr+YmUZTab6M4uYUpeygrVTv1c442yZjh/zndkeBWDuzMYMU947jKrD2amg5DWlOA
t5DZeJ6wJLZNvPFN2l9r2Na/a6XDvQjGH/dF2P7TcmZtx6Id0AYy43XMJPwUR/cUmrzYVFV4NIx0
2KeYOZyEado72cBAbkixFmAjflTmjh1EXb53G/eWCOH+BsSnU01QDqMenAuQK38MDsPMGjCgVwtM
QL9DjGln4XeADIEmrhYa7btRWK9KDYkuSO17RSkglRvBL0TX2unNDtV7iQ7ywXFDSEuZ+MJ6UPcF
xHOsIr8TE7i7AouKs9LERnEsCYjGCCc6ptanSIQIi/LK/WdicMTVt4Xg3W+l6zcF5p+Rp4g3I7sH
T9s80aYfuHWCTzU6oqS6DT0kzKemj30d7JIfac6CNBz1b5FVni3ozGPuBaF7cP7D3ZQ51itgMCBg
d/WbVdqYqWuwzK3akT2MVf0O4mi4x1hO28dCelnY8Z9wuOi9jpfRlusc97OtusdhqL9nvAaIFEjL
x3DSFehPwfoXfc0BnJhwD68pcYERa7kBLgYSYjK5MrWCPoAej68sB0TRZdL91lb1zwa4n/c86W58
ssFjqnL9onLY17gVVy6d1eSQYst+irQxvzHOa0y2Q/eYwkfgasfxkwNNYjj0aS91bGn3gPe9UK7q
K4nBR9Z4pS7miGJ9v2KJuAoxVC6LZDvmGDWrI9yp8lh9Ko3B8VTuNqcW5h1BU4QmXGpEuC0kKBwC
RnYBFL+G7RymPYg5xOn+HGCdfIPqZWgy+yIiy/VSrGVt3cLGoAVdtbxfC805G8atFSAsWnoWJP1g
PwYVPRCn4D7dQrq3A3xNrfrvQI5ab8BcLIm55GOXsCfzP+uo6WC92agMPZrBh2dDcRn0Ifbwvglg
Ryz7mlfGj74Nq2+qmsSbSJfDgaysQNK3aiiZeUYXGwH+AlZ4GNBRMLruwkMMa4L7egBBCOJ98XuM
WaEYK/fZcq0KtHcj31XccV9zF4x7WfN3LKAZPny1unMN5kZdB6Q4TDLElCIVYoX11l0hXr4Ur1Ux
ePKhkQaJ+457bjz7eegRlmi6UW6G2bTcyW2OppllhzFV86ueV8U15SbcdtPqjWpghjtT32MHaEXQ
E4ttxCLwM2AcdA0rXcPi5VTt4sIdH8OqhnX9LFs2wFVQz0fxjoEmSKJYPe8n8Tq6WOBybY51Nzsq
X1M9T4IwKo0D7TXU9kWRDaafPEtesv5GpaFeVZfUgcZw2ArgPiC50RzcBqg1sGiLoMsZyCmzhiZo
GMYPoDoxEMQjHRV8uJRQyXa4UPFAm5oZu7FLtAvlCp3LLSyk91kMOzDXtNAUYb73XY/2ihI3b5Op
A37GNO1gxqH7VKbdPcTOmzeg1wYf5Jb+7IyRfTeNOQ8ip0m/2SLaErBZ18Cx0gAUgosfs/F2QZ72
P2tMJppoz4V5BPnwWVe4fgJ3kgWCyfg9U15BCOi/M4MrGxBQrQPkHYtNzVvTq0GfxGStMP0ONtaP
AjKItxGysIbSmI+t3WBIz+QbEyYAgXpdbXKlAMkZ/9IbGYg+ZaaWGAs40Osikq9M5baS8VGDQsJl
cl35UlrxCZCU4YapevOSG/dFVFTPNhY5H/GGgVSBUktPw/spHB/LAnchsrIu0KOhgum8mpdeoyli
1zmVeYI3cwH+JyygwEZ5oI3mQqpCJpDJwtiwS30HVM0gqoZsa00wx6Q6Ve8A16hC52s+rB+19jqf
JO5g3w4PS1gwfPCxTBWAyMlpI9wicLRoA1RdcgxT99tiydFa94pIBOjIMW65YvJXnoawyoBg6yuV
FTo8rb+kaG8hrM/1FAGej3AKTx+Vfzi5NrLaOClun9wDjmli7TJNNjGYFFs2ixZMfRKf57pAaCR+
qffp1iS2xzpmIXKInWEAxqXh+LRDUXUsFWAopwwB0HndA6VsrOwuKfcj9be9UEw+2/SKdJGKoaPt
WdAm/JkXWLRTw9R6hG53vhtLTOBKy4Dj7QRRDHvi4n2uC8a5gXnh7NChgALDWgMYc8aAuG6t6R7y
wz36Vaga9SZkrIx5R/2fO+gInav3SZe8xHYDUBFP2DOHdtiOsjLX9WfMd/RdJRBNB18wmOBefVSA
ob0qTVz6otSSn9kvs2TGDxPsCbjJY9rRTFw/ciDzto7N1JcwnR6UCHJNLOyfiwndhWyMDrourdyE
ufPMK9UuwZCMYWmuqCw9F0USX1hWyns8m/ag1NH3Tg2Ro6J5E2GqcOAO/05FeVyV+9iAuwDaJV7M
qPwBuwJ+TjVunPRCtFirvPZWO5w5UW1BSRvO8LxBHuiRI4R8rRwv2y6GcRaE3LCWXoNR62sNJohb
dB7TcQRaspsJI1yHCLRRutWjrfFup0dwCMpB3r8mM6jOGUEv6pWxgGgBOm/QBPXnUu/soC8MbUdO
aCMkiwPVhi83eZ3R3mGurM6V67mylIDI6+nA710RyquM9P1gSwidzIqn+RDCCzbLbryGnCla7OxZ
VdlH2gnUM+C4EpED2tv0bnGcZAmVrflQt0MUBwq1vgw79px3SrZtMpnBsQNPHcKL+XaK6nIjzMyD
Syb6K7c1T+BawiFzzlIfpirRFlrc/ZWK8qiTQRo7aKT2rD0jQA1StUTe1M4I8LHTL6uS3lwURRm7
lLbbX9Mo9VULzFIs1RRPA8Zqt4TB+pZQxywLX5TGUc/GjDs20ACDUrJ4R9nB4umRDlUGKM8VYNd6
MRhEWC2e0juVGVAXXvM5a6YAeBzIH8y71x2c5SUII5DRVm14dcgkGU8mFtCeTQ2dMDSRsXbBchig
IuBZ2mX8c4p+a7ZQfmUgD7JCgUVc0wATy6L6zEYenTIbSCxTxuVjLlIESScr+in7340soXv37zFG
PuUbeHrXZ7UW7MDTWxe69Q3TutKHL4zcLT095TUXiLhm3u0a9oBhyTQETI55oBoW3xIClTYI2kFe
Sap/yghbSvV6oK620/w4qF4oMLXUmTTxgiF26isKsKBF2IinyAD+lFL8I7XuVXpEJYxExdIquHRN
3zr3pSlcjJ6i7j0zbCwmSP0lacCfmlouMIS26ue2DrHkjgqDDSM9aARGtyHtBVaG4Is3mpzhs7el
Ckaoj1CGK5SjYT+Ns602WOAIcLADvAzzJUPFiE0keyYMBJnmWmvVxjAcL+FltqMd0MmHa18GX8yS
2TAPUR5ovEo3Go/TObEOtNT5vlI5FXFpPyy3nrImatBOY7YEd8PGPoVgNaTMvqOxEHeN+Bi6mutT
Vrel2EgIGexpEMQGeEgbIzigtNdpf+dGpD1rlTtdx9Z8zDOlOxQuB/M766E6BlaBwGo7PIPDj1Te
qAi81OxE5bRZq1E2T1IIIMmi8tcdkITMdoxPmUdCuFEbdmcEOL3FEJXKSBMX30qO+Dekjqls3eHE
WGyzgJj31zIs2qqHPkneBHQ9NddTG+feaLC6QlB0QqgTYJ2DqHeEX+SFimgnlVOqB7UC8j2ggXyS
f/44gqrkuoiZt9au5tp0LtYV23qmr5Hu4hBm1ZFBLnqVdKTylPy5oL0G/DfYbMB9AiiLxd2f0BeY
dgM8WnetEQ2vRjvtlmVJQM79iKfmuWhr42KzFqj2UoOPkR3dTUCRvajxlOzdCcRAo3O3GCCpJ94K
Z1+MvXpSuuh/pTCFdvZ/qxeZ0V1D3+oRUlPDDYNvaPaIO0VAD4kGJPYclwjNMTzQgMTipbGPQk36
tLdXbKjPucM9zLccaJnhW4HhJEjxc5Y+HaAQtphjIksflqFIOl9K2CywLOYzBQXwfwW2y9ByS+7o
J0yuKtvMRd9Ce5lbZVeu5jujjIx7E8GwRQF1NM5xI7W7PwKoyCrAONzRTj2DBPgIjbUdVgrkQ+s2
IFdlbgw1NWSh4NQ8iPSGwF59o5K0aebvOdTtaZ+S5xCqdS1IzWVwBc6MbxIxfLHp9HkS4uTRgUj/
hTUpW40XLRipCJDYaQgl8cZgr4LHUEHj3VOlMhDMze61CSv2avezwGDGkk3UolZdNy1WFHtWvS+f
dCytq5A44G14W4oLxu7zSh+/V5imBmHuVqephf11XCVXVZin6o+OazbrF5iTW1y0sFV2lT1a2wRB
4O8OfCB7eExbQ8m2+Xi3uBsmHdxhWgibJXVu3rlgqAYiSdxnYUD1qMUFwCH8iYSV4BSFWIiRLLl5
H+V0s2HPHzVJZGnN/btP10wDFjEQESIHJjZagz/kMNKsDAsGlK2wL20NUatZaZw2PUarf2qAwQmL
Suj/tNJYatBB6znoAFuBfM/HOcbUYNdBR/RQA10AhKH0qCSa9lRzOW1CZSi2WADRoBYxVgdAQ6RP
e61ySC9dFz7HKeqq8Ed80uwN7aLqTV3eq52d3S+1NWjTMGg1H9XQj+JZlwh+i15jD9nepvWFygQ1
VmtVuTVnAh6bN9WsZt3HznDCgMqnXDVLWC+peSdVwzrecAKJ/k+NuTyteOvxAla4Iy8dv4orqNGr
sNrrbAAGRqd+g6zcdDajQt2PvfvUjpl6piIbbIUhMOPEhdReYqK/GUFdqbp5waC8wR1mBFWxVNX8
TC/ANArlDiOsG7V/KoLiG7RLdcR91pfmLwchLLK8Q1TLheXlJlSHZqMXWJr1/68D4nCSD+uvrL/8
cZCdim4vK3RAXV6URwNM0KO0uvJIWabqsJwuuPQRTjBg1jxggCjHYmOh5QUm3NM2ZQwlESzU+gL0
ynzT4w30bMm6vT4Muo3FSD5dFPfXkmPGmN85fXdQsQi3jfQclz9/0enrTR9/k2u5V+U1bvbHjqHv
20uHDoNqGBkElLjlJtsWsa3rMAzRFo1N8ycVUY16zOMr7RiZeYVLKz9po8svIkfcvRv51ZGJcnBV
CCJyhuHxMJdJRPM1N3f9Dgo8fqVL4RyhrYDYWy6abaRCTzZIWKie85lCwkVysjGIgJQDKzwzwlw9
yNSK3UkVsr9gq4UdzPj6bwJd050B8nFgRRnixyUEfBBDsLGCm1YX2igwoFxSTaPv7AgcQ310Bh9M
7PoyFiZWVOIQFBleQijSxnQuAHmrvjQRPHNARoKIdadMQTzU1aMuK9g8h2r5rOgs8SPDqF+FiZkg
BrrNOc147McNjBkSwN4A/WjRkI0Rlu8O5D2xcIRgUvh9hGFQ0Bta+aKUcFOo5I/QDKcrawx150Ao
YwtIm+M5k9GeU9d+TC0QiOVQlrsCS0RBIVM/jsQIziQ2aa4NW5XD9JzKYDw1POTh8JSJREVMCjar
FYi4XEmANVSbWt5jbF9GiV1sYP/QbrijpEGlMMw2Q54sm7h2t4PdhXdjCO9z04U/lwoV9SNtMgCI
odeZi3ME3l+gtvkAJR7TfamwFOJpaZ2f9agIXxIt30FoNQKzEV1w6MYB1YoMrKx0YDt6TMD8MdIG
cejEKJa9Bgg7cGFKBgwfcI461RzP7ofKy/VM920tL44RxOqP0Jv6k1rLaEciZnI27bZ1QOmAYUJ1
2lDN9cC1bK1CKUjrF4Ak2uOm1bvvIxssLLVxnEVU1n8mEYXCpTgc6NppRk9TnqpSisqUsQHR9xmU
42anu7w8utXQHaymfGKhq2/Xy+dpPPj1CF2qRgCEOCgnQ58tvgBfOPYz0J/NUHBrMn8KzSoB3ohN
zzUjxUdn0cw9RnOspINFvjWfSAuSFEWRH3pAHbDMCwfBWkUMm+gBdNJ+0hP5jzafGpE4RI0bYFCO
pTZeJCL6gJdWm9qIW4iutcneTjCuSwSwH745FeAMWFEJ5i+sBYrlidCto1tMm6VS2Oh4JEuaiqn+
WhXzQms/KHANS7si38sZpzxqZp7v6QYKdK0NaJV4AH2LoC9MTefbDo2IAq5WBauuIzv3vEWMYC5f
bz89TCpbHtG6e92zllFq3dBzWbNf6rVcxTNvYivcG5BlgIcFwvl4wGs1hVoF5VugisblojMgP0cf
kZ0KqjRZBwwrrnjdrNdOZVHbOn8OpDzdmbU2pb4c8iX76Y+vx2ldjYuHHSFmrunwlBjMmTbUAhpb
zya/A68/gKwGVqEac8g29Liw2F0c1we9ZqlsfaJrVlFKANLWB057vh7nOm5QlKBM8UgXwNWopYoQ
ayMg/4FNjRgd2nOuyMmnAvREzZ+kkQPaDGeWp7HDsuAgjib67mON8D0a55ykDZxnq8/5nEMSum0g
R0rPZ71dn17zJbnc3aK2Np0bbmz9x+hgsN9F+GrPm2S+H2z+nb9l/1ZGR9AOOmzNUhlWxP6cSu0R
HFaV/neXunfLm0rvJG3auSOglE2kHcrTi/y3On8rg5QEHsu65+sv0B467fILYw5sYF0lPpB2WAWa
//b6TOklpgf7pWzNUurLYX8r+6+nWk//5bDYtSss2USdx+c+kqvwnPyTnPPd3IKoz/y0p8SkOoO2
BXaNeY4kHUr55SR0po/DR8At4Ob2UUgpvaumnWyzPZ28gmJoMLGNArnL5X2m15S6rvWj8KVsfZPX
en8rE9rM3KCmSBXX01DZml1PQ016zVJqeePXwi8/tZ7mb7/UaToUA6PnjDVQY56/pkvv9zVJx34q
XL7EX0upwqdalFwrxbzqpqUj76mP/fRbVOvrWTHyKg5d+GPtNMwZFLZm07ljod6FyihLqf9vPTqW
DkuNLJgSXe6XbnW99KVbp+v7X0l6Hpx6ckpGgDoBwPO23gj61FDbbjU4/7AO5Hc1itCYqQvLEFBr
TtRJUD4HbHEGUH50cRWcRtrmee1a6Vx/7W7nD/X6olGVL/XWd4x2JJGrIL49qstH/st7/OXYMFew
iqUel4u3ih9jqYrDPHiffIiHQNGuR+BCn7KtgYUWpOFi/+9g7dPwIKYBBl3IuqGrtqMEruJsYyG4
saWbsfb8lP1SptNdBHqNBmcyjtUNvbMFJR3Ao/cGVr92ymB8HwFsn3wabcFFSAHdb37rqXrotk99
DFVVLp1PY9Dl6uk5yk5T/gw1MxqALs+UBqCUXBrz+qQlbHmVsLX21Ggg1pcFylSMEA/9uCP0j5dH
SYWf8h+PEXg+Vk/DYW1MSxv7GPPS6eln19ZKKSqjvX/LUtnfTpXp0oBsSmDMc3u6OKrapOKfCGhY
zBmqYOluWYUZHoQFXKB4MYVLu9GDfMqvdh7dUU9EKbhGfM6KOM83Vq79jpheHdMWq5BA5lXHEIqa
+5BjpeHcVQ7Ud2LEYDRlgmZCV+0/fdIwKsbXbf1K0qdxEEk6+b0QILkijuABffBjvTGUoo00gf5n
RbOV+n2bgL2/fqMVAJm3QCpeqKIymFoA317Mg0Cnxqnnr3IGVOFeguoERS5gjWGUwLn1UEkXVPKh
2lGfM9UZhjICDPJNh1tGrZfebNds8TGaLAvz/Db6pkC1DhacZe61UpoBVdEktP0hg4gP8LIxavx+
M2gB3UnaYCwE7Qz7QFdJT2bpqkYY5EI1z3mksirhrocllqtljj9jsGoOOO7Lg8l6JUdM/Ce94pmI
N1rSNbgQ11cH/UivSe22+7TFEtE0DScMlHKsyulw3xTv+GKkGyw3Qk1+ftzr9SnAPW8gcvEGP6Rn
gDuUjYRlxOQ3sKE4JCqW6+AJlnmQsv02uC7bmHKsjhjoGRs0gH/o4j/N6paB9afS5VWj4fbavnvp
VDNUAisLH2O29S5qdorISNPs6fVabtk8t6S2TSf50gct7zcVfjmkVBC2jUvII2IuPsLsCZY3NDAN
i60woA4NdyzEDmEuhU4e7C8v7512Ow7lzegMrAMBJQra/t7s8xsCZ54GLZs8Cu+sJPXzqblZ+VVw
197Qr6aQ9Jwjjh7k0rdRiXk3WhAay/xyQVbKM80Sxn36XhES05PMOBhxzZZJ6jKLXUYW9CLSe74O
Dr6UMZotUJ0l+WU/Zf/7AGM5hpoBwrdbNRXhTvJ+CxaZvUyX/uvow2I1dLcLuVs6WobbmP1TN7G5
W9tqYRk+MEP9nooQUcf3hPqUJUmllKcUbaxIQaUIDhYYP/ZbQ58gvgE/H0Oam7XjWIbB1Ho/hty6
sOpDWg8C/rRY/fhYh6BmMiRW5LWw9gZrJvv0Aq69KL2Uy3jGndRkjz4Fy4um7+bxsKcWCQDMCKqB
7kNoItxpWral14+eOCJtnt5xZ09Nr5m6pQL9doZFt6AQ9bQMFenKvvzu38ri1p1Ds/yu6fBl9svB
UrdAcd0v3Vndd1toV17psulslozELm/+LKfQGe1BqlhCir/rcaFNG1uZEM3PdhN0kmn/py88Xffy
oVzeHvqqLa8T/UNTk/w4PVq1ETS1IvbrykfeMT1oJ63wPg2IVR0OmKVhFEuz/tQEPyXp4o20EEHU
sNbyJFTg9iK38ZEA5mCbJWiF9I2n+a/UsaamIJodlXwL3mVzSLrHauLWLpPGlhU2xqbUmmyZxSDe
NJBOb97DevYgqSodavPzzJreCPph2FROCPwAjLc2P2pYX5uo7NuHXIQB7Gn3Ux3PzLt/V60+3cHl
js4ff0rRXVQB9Pbk0MA/96PbMloxBqLi6PY+RgpAIx07I39FT4+1ICiszUMis7D4fgCgAP6R6IVp
DrokaaA3GLGFcMN8jk/JKSyxSFCFHEZ+fG9A0TKg2tSC46jCraV8AxH5mfW2DHHo9z51OutbX2O4
F+RDpC83iW6NjHkTlIUOeWua1ZtYSBir9NCBLTf5RqIPWx0BbHpdWd48mkYCIMzy7e+xhABviu+f
hlwj4GubtIX6F9acR8t3EQjGUq8ucTMsOILN//DPrWrfmqmGQi6NQalZ0m3GVR1jaO/PjgJuu1vv
v6shkJTM37u1bBnLNvP/gjiivqyBFFr104Se9ybDOtuhyO+pSVBrUNxxwmvd+/0EktAe/i1AA6FH
ol+2BptvYhtKj5/eGkouG2F6mV7Z+3xuMViRczcV3G8OJeSL5wGsUqs7poEMNIxYdoftvLHM/U07
B5syVjEqmzs5ehyU0muoMkKw/qMnXS6K9i2NRkvVaUNJKqQNPTVKMcSy/fCX0+T2rWxFgAj4N7gk
6cukzuFGAbiaUvYAhRoh3Lf6f9fs7LZRdtIuW93vIUVJd2YZ2VF/ZFQAru8puSxU0sNfkoMjo6Np
vDdh1h/WuR4cDzAQM6zK+zIJHJsQoqxTBhVNbXoE/zPfRNnoZVYO2B2WlGL1txE/DQh47sedOT9H
SPsAREDthLqt5RHbwOF66ak15uUHGgPO66jZvCnmzQQRvA2Pshcqoo1RnTq4ARyoehFfXReXnM2j
4GF+I62mhtlE/qxOb118N9T3OiigQVJsu9K47xoGZIuCsKptAxshtcHXLNBcMFiIsmpvAA8O2c3Y
M2o0HguBvg0mW62n1Bq8M4EmvGeOld63E2MH6Kxeo9mJiyfFtAsV/hNgNisolE4J3ApqwBGASVjM
tyVC7ZF4gnaq6TdG/SdblghmQYuI+TwyA/Dys2PSOvGeMabsrJDnoNciUCEmh93asi7xveQIoM5Z
OO28ct2st/rEPZiEhtdpfJoYvPIK4P6ueQa4k+rmNtx4EH7rlBEnBDDP3XJQFh/T8bcEbvpadqV1
NRu0FSWrW1C3OZSaHe6+SFBYA6BuVfRwirf4gVZRiCY1goeqRKBiNuMdfKpPBSYPUoW4ig4VAK6o
BnAK5sVJJhcXGnB3iDdTy/ZKVCffS+N1YrG6g+2vFaS98qClETTiFPBmmAyKomSvVvytA3NIzuNh
OCjBKmAOasLWFoH/37LPd5C/BNe7q38z2MopfqJhaAukZQDA5xRA0izyqyypgmncaqk+HVUneeHt
AFJTDksk6LmrXp2IfmsZRnLXaXCunj19CsXCuyqsSxFFXjmic2wtB2L+ZtLsNFgjBllSMhgXR8Wh
mLQnXA87DoAVHN0QoUe8fyLswMDMaQsonAJekOnCYK3G7xEZkTZ9BmByNemdb81noNPYVNtpfk4F
mAqwbM+eXfE2lCDmjG5vP3NZvZh6A/5ok+T3TT8AIRlPzsXqx8I3uCk36wd+mUZBBD8NJrAf/Bbi
qnZbFhdoufl9hJsA59+TPj9SNgtWRHacBfTdbo3Q9XOLjb7VusMli7XQDyEXGThzVmXqFeyEEhAf
/aDk8IKH6yHCXVwfNzD50X2ZgpYF6kILNHGpbfUCGpITbBuqXeFmXua0Gvwy03aflx0k6PmQBlGb
WoE91aCZqtyDg290WTctuFdHt8gBUsPTrQzEzDA/nTln5zE0NdjwQMutU+objCDA46sHBpsyH+rd
3NddM/Yax7q5bZGcEF0JPcBygaRWOvARbJlibfsWNloCdseQQA7x0vRA2y6b0bDgFiuuSaabcNri
L02XwTi7KU2vcvJDaqcwAYhs+KLCoQSweiW+OGXU3Cajbm4yqTddB1E6yrFi0O7ynh3ysk7v0nmT
2ZDFr8frJEDnMdwBWNzoF7AhxW2a0n0t7OE4pNrmlwlNUQDKnEOid+wEQfxqD7F9bxgq4YMSHMOA
2cQ3CJGb7eigQTkQxwiMsBw8pZrMi1l3O8vO5aHuBUBl+PCdKLVuypCDKcTSjdXCO7UfBs+BWOU1
RK4JVSOobVNAj9d5EjALApIhu7imqP3agbquOaXuXqtUGUCCENRGM4+OMev8qHSU/2HszHYb19Is
/SoHcd3MIjfnQmVdkNRoyYNsx3RDRDgcnOdx8+n7I32yTmZ2o9FAgBApSmFJHPb+/7W+9ZZV7tkh
eVSC7OjVPnwDcJ8hQWjxzFSyNw5pmh70qsKlaw7O1zRLnrWKDE1liUZS6zqaejasgYkICwDLter1
TQxKfIXgK2VtHsngo1UFyc/vqzKiWScBECY1aZWWEp3zIfLLcvne9lro5TnmgngCXdoYz4bZ1i/4
YTGlu5hQa37GYrCinR2GulcPw/cxrEgzyrPvSpvuVGtuQHAklAWyIeFju5c6HX4YSZVAzAhJlgk5
liyLnntSWqe5ASzMIVqdskJ0xBS5t7joH+Qg++OAyc+fiDi44HK7NSNNaEVxvZQ+/72lqYpXDKhi
cfWuWACu01RNVN8kCLbPFNvPLDYnOo3PFkdu/95rha8x4cOdhlwsDZ1Dv44DOlDCtBZWiwQiiKPT
YIFz0btAxSPM0+iJhMxUPaij2HNTkJ/aYGMaWg9GdKCDJ4D2+kjvXW9polsjBnlwi771rAotiyAL
Nyttk6Y4X59WFq9o6gvQ8iTfmUFfZD2pUPMTpdbZsK1rZ4SQCjsMPTC1E08Ic/ZNA/FZV1xtPa0/
x0r/pmFnuwtZN14Z/vK3ksHX8HGbkItZ2yuwZztlQiWOVyoSUbjLSo+2gFcqhrnbsqAX/R8Z0SNO
xUHMEBTazh8zg1lgVgfDNFIwLSou2Vll+4OC7VvBEDDmjfAMVTMftcj64rqGeVa6xnwkbfz3qKbd
3rYMcg0zX28S49gWVBPS5NcEkZl4jOKL1Uzt0ZSPheFoe4MEEp/2F6cpimcPx5F+rsUi/F59zOu6
97kcOpd80H4mo4QGMaSI18Iu31Vtlb5aS8h8g/Y/dQyNhpim1xfNIr8615wTMlZqFrqMzjZurIuq
KQ0R8pCOtRG70oKtpaAsJLSbXHE2w9Dez1Wj3co5as9Ic39nACIq05+xXx0GS7nXih9Na6mvgHXl
KS6qJrA0ZTpkGsVHsx+tq70uSmN4aofmrgpjceraGFdHJiSaPvVnXUc2Nh5N3w0lzXagnZ7aZjTK
EcndmR0YCFNJkW62id+Qee/nOqBWvSpdn3MZR65p/YhN62cVRvk+c0tt52rOtNfT/rhYdeWboxHj
xZtmxB59EzjF7J6Ktj50LaOyFhMfM7GjAtb9wmA19FMhH3Nr7knEzgbywjV3p6YQUrBZ9xebM/HY
KNZrPzbNkxUrlIVmEeTYbHbKRLrX0osvGeGt3Nkk2kkDpZveZt2O46A9T72VHaNS3wkqo0pkip2b
i+dqHpc7QSiUl5uz+pRH9FnDSlzKloAHc1EmjjBC7/J6is+2+AWOWLnvzTxk3qjC3sjUmbvA+AXb
LJ7exDkjLScD4X8WqVMvLUNPNkoXZhLvg6l8eSmTz+EkR0/vUnVfhJF+MSWprJ2cCt/JrmrcuY/L
+FQbaHI7bA6Ia6naEDoRjA2/0DLrw54hRV7KHqC9TkYa2cJ7rFf07ExSp8bYeXYYu1YKBdGkAy8j
9Nd8JLB9GCfntMZeBugJFA7i/FTp6r3S2m2QN0rtmSTl8OtEx0T155bTbiEALdBq/c5UY3OHrMfH
30/sZ2snh4qu19BVM9YE7ffkTsY+HwblTDiUDLTEASXarZfZVBRe4X5HIOF3RkmnhLz7oBjJD1Yb
rohz1Z7ICsHdREYXo6NjRpKYn5vVs9alMiiozNpu8zPVDDBCmFQ8tx6vCnlhrR7iFbaaL7mh0oQu
80tbd86VyDuHZKus38cdbBxyu5BTqlON7mnXRMjcZFRcnbnFYN0aU32Wk/5qtvHIX2LMWP2t+n5B
Y3yKpY2E3iy6Z02z2ueMca9aiPRh2zQyXgPPTfzx9uRYZ9MtNIH8xCOkBjdV/KhzZkpUvNIs5HJV
tPZmzEP7jPZJ37kyYkTlYtKItDLbV7VCpgkxFM08hCeuaPzHKOVXPb5yN0yzet+lIaJ+pwFPxc8X
bDtv23QtsGbdRQyKCw1Q8pPeK+3JMWu6vn3OV252PQCOJo2DPmp/zlYJX3t2i3urGW3Vm9WIKIwq
vf3Ttu2hnefLWY+r87a2vYyTnIwmS16I1aJ1MU7jAaODerPUfr7ZwfZ4W5hRB0d3onT317ZGs74O
UZheXDRctyZRZ/Cj0+tfO0xjHwV5C4Drr23WsP9FVDri8RENvKOq4Vm42TsghuiGECq6DaRi7zP8
2MFf2/S2wbzWIdwrRZ6gBGudwxQ63f32iqXSl3vGWodtbVv03URVWQqD49WJbpbjBMIuk8exBcch
LD07CTwutyrM9etgyYdtbVt0JmzbBtfBcVtVy1Tezwt/5Lq/EE303A+YFkhgtg/bNtwEwwMWhgOj
+HUPdpMNSUp4cKuPPRqtaB87gwSzj/dgDwTYQ2BMZH1v2/JSaYKyUMJdM/yulcG+YQi1b+4wzjun
SDrC3smbQZE/k6+jxE/bLkkBmbfkhu2rvUBjjv720pUMcy2UbjfRTTRzyD/ztp0/FtO0QsTL8FhH
eK6rQX+eBHnLDAJG315XZ7tInuv0oE6W/pwxnnlWlzbyicIYTtsOE5OoU7oohHev+2+7QE/JQpcJ
bzQbp8ISyU2p3fKsSfAHedYmt3Rd1Ku0tDWKikoVq9vCiZmhNsgqz1TE6oxYGVAaGO5H1ah8BIXG
S014i1/oghFjW+ovDOamnamRALo9yxfkHldrvV+5i/4SZVZ1reb6bduXiKP5Fjbxx3PZ9Evla5FL
3BDpbWWXsk9/ZxAbMEi38bkN7e6BFpd4ntO42MUYWXOCT/xU1sNzZ07Zg2Iz4V/XtoVbramZYT19
bAsjQ8fAytwjFOSROeuiF9Ue73f6+PEqwpF2XKDlbntSJZb3sSHn/a+3HNzS8tCTaqdtG6le8hyv
dP/tBdu2cMTgH+Pg+tjDoT1QElO521ZnI6mf5hC32/pXlkRnPhRKchSDm/oW+LzToBnqc90jiVd1
Jmatk2nPlLy059nl2Br1/mnbZCUWQeuLVRy2F4SzNV5Gff7JoEh73jblqXs1ak6Mbc0RtoWASRl3
22pi8WWpzbhrqvTYiFa7ukY33YxphvRRi2/cHKfbtliclGQYs9fWG+af22rX8ZdKSx4/9pCVQ18B
nb1OL+CQ2gDo4oGIak0L43d9vG7ElEqqPzFm65/5ApxAMcrs3mhMEH+xph2wYfdPSk/KXNUL97ts
4pOxLPVvkqvPc6kk18lN38KVxewyzL7Y68Jq7NBrcBU/6Dp9k6apuuehTr/JWuFri/SFo7wExdFY
geImcVBiTb7PvK1EELdQPGataPaqYrSeYRbK0Wn9chb3zagBk2sT92g/D0Oxc5Xv6BSNB+IWWxq0
GM1nS6s+d4Z74tyM9naoNJ4N2GEstZvtAKjo37qcSKcJShdwaJvyR+w8lSPwF8PVa9DQkXtUv5Qd
wuFIDSShyc989H2rWcljxfVxycQNgacMMN+6TB3d+WoujbbLpAkpZEl9J9az72M2WfupTSk3VCXt
V9PekaqsEeJIzbWfY+NOxyuqt8n7NAj1HNX2m9Nld0vlJjuxLDhoRJN/iayD6gjGdoRlVVSBfTdt
1M9qbiv7OE1ser5F9tAnyi8cj9BkmgTSn43GMn7j3BCfq3B+NIbm1dAK+VJ1uUKWYvOzngv1lK0h
EMwnSdkkRfKk2T3IMtBoDEYH4aVZlj6WWMbQbKvhD3c6h5YF6mHMi4+FRnBwo8xwxZJ68bbhdK63
JfEYtAuTeXmZDLiGNuGv2Vym92TupIwQrXKn9Vq3PwIZTX7ZwD18tU6shxJIxtoAthi21b90Gc+f
O2nfMtOMfmlF+rk0HeKlCvhfWEvoPBhNfKc1c3i2xzY/tsZc34Nqr+iggOFkHBo9a4VZ+gkC4G+u
rbzaY7381gDP2GvyURnmtJ1hE5DuLr0prfNXp5FGsCRxd4QkoHkmUwMCWZuuPYMeZGgWqYSSZDWZ
gnE4Pg7j0L/0odW/yNUiZhXjbVvLRcmUNFaXu211Flq9q0U97LfVifCwU45DwBv6cnjJrPWGhn/0
r3drSmWfCdt83PbXEtsiotasYfXxX5lGVuzjKZ1326qLf/SOfA3mjuuzccut3zQl7CLWtgU5Y/eO
MVFCWzexf49HAED9tmr1E5Y8NO3BtkoUznKJqOD/+W52Yax3sO257e8za/vLYpXiuv3t4WSlwUjz
/WMPWbTMwl1JlWL9ryruF/e5Wb5ua/0ooyA2styLZBg/jCSrPSBayLwi7UuqDmzbFukYaoEmIyQf
raUEEjc9uYZq9EA4MMx9CKoPiqqUZ7sxHv9t+7Ya40Q1x0Vexp4igbdti8aekQrC9v32+oneDxp7
N90NY+Pey7lRD+1M3bHTbQ7obeO2IFvOG1VO7L82USB07ysE9X4/p/bHG2zPbk/oGONPeT5+JZX+
Xm3rkYmVqHQ66LF138fyRTrqcvqnbRKP0p4ZLcCBdZdStNa91sW8xEbcYDPuvnysMjshqaiY4uN6
+6EJ1Jk+so6G2df6Gr2rxnvq+dvKtgD+w5MgSQiYkz0Nl219e0pIWdwlOJJEIax7Y118vBXi4sKb
hGYfto0DfD786d24T5t8uYd0K8641Yg4ZW3bJFpxjEZzeZxjecJi2cDZmYxXLPuMgwb1Y404vwOj
vvCpj13jNTPTfbNY1W3bs9WK3ZLPy8daIpugSxb3Y61GiUtaVfW87UkSuNcurXxOwtp8HQQTR2Nw
P57L218iZHK6uKZzBw6ofq0LbW/Hs/aUT071quDFHrK0e9ieA0EKo4zs7Gub18XeyGg3GE57q8j6
HU0vEegUdctB26lkHW0AGtR5ZAfJWD+nC6l2XbzoNzTtzBhSdS19yvYIqqL04f1z/HPo5UzujmKk
riJHLfJ0h6Ajva6akztIboG6aj3iQNIu5txd9dU/nUknOk8z7M5tVasqAVbGYrBmIvNICRecAdX4
kBWdIEY6esjAmB0U+b1N2+QtYvznwynrHl3Igh5+/gwIoV0fOIE+Ox1MwUpJy12tLYNfFqu5pSzv
avzi0JZgg6TPjTaYbxwfJyZV5utoUFOI8MfGeaZ8QeCPz4+s0mUeyoSasvTSe0c4RuSNJES2jlDf
M0W5uqHevhVu+rXZMGSS3KyuIK6Pwqp+JBjrjfCSmxmJBOpwk6ER0LKHSA/1q1tzYK+b0nWxPXLU
VD9gBEm9EKcXVKXwGQeXp8ydeyDNenmZq/5xdJvqR0ovEUdMoXk6cCXfzpUemp7WX4Ro7WDRbaDF
diNRDSoJ1fn2i225D0V4sIqsRRHDIiFUCm9SUJWKQuiWXvrxWDznErNLVRM/nhvDftCceldw7fOj
cZqOahnZfm2lAnBI1e7bmdDaqQzj13LMtKMlsO9bcswIy2gOeTEkO0s/1fXUvgCW4h4zAK0Esfq0
rfVu+HlQ5v7esq38VSZgoXAjYdheVzMlHnxDm+VpllQg+4ir55SrX8Js1A/lUgyvApjHrtMtE23k
ZD1nIHUpdqwz5haN+vhUJCJ/EXOUHCJ7zHdW3u0//fEf//1fb/N/Ru8VbFYZVeUf5bBqg8q++/sn
3fj0R/2x+fTr759MRvEGTlRbJ1zS1lRbrM+//bglZcTe2v+iz4zXIo2T42DLL7lqnTeUabOoDt+g
mEOPm0tFaO66PkdxeVn3EUn1LTIX7mt1oz1FXPiDqljUj0fbtsooQmQUPBuTt8cvSeroth+wQpjA
eJ0/aDtyZezU8G+ZmpnFcePrbAsGDww6iu627dE5lrd98P/4l0/ebd/EW1VL7nk4aP919b9fqoJ/
/7W+5n/2+bddrslbW3XV7/7/udfhvbr/Ubx3/77Tv7wz//uff13wo//xLyvgq5JePg3vrby9c/73
//gF1z3/f5/84317lxdZv//90xul9359tyipyk9/PrX+4sJQ/+kIWd//zyfXD/D3T6/Rj/LXj//j
Be8/up6Dx/ybqlsqsYYOmFLKzdanP6b39Rnh/s20SQUGT2o5lJ917dMfCI76+O+fjL8JzTCES5y8
bliW7dqf/ujwyvKUov3NcAzVAEBpCcvWXfPTPz74n4fuxy/2fz+UhS74X/7pYGZuu74R5AZi3jXH
1TX+q38+mEFX6UaehjdrWHovnsb2tCzYqKviXanUeAfhs96HiEOCYnDfMKODrBD1F+GM5mdrgVrQ
189KWh858b+JyLxzpPVg687PhUsgWLMQKK5z0te0dFOn2l+49os+npOlfm1qSU1PFj+m3jhKgU8R
JiUj/5ccEDHh1oMBFiupmWf+iC0335Wg2lRV/M7WnqqL8m/EzKk0b3mRfK5Lo0BdOq4pYtp1kpCR
LL3+RWxuToy2nhc/HVcwGUqhPliqsLzFnt7KVoH2VcF75X+8TW38ZKmxixZu8fLF6dm7ugkUIAld
YR/dKUV3w6YgvjeG/mcFpCOIRH51oe7wsaKnFKTXV71UdgVQtUI1d8qsA8VnAlgNSssUSGlOoY33
C67KPjdfp7b92jj9Xs2V94bXejXwQdHh7CycPL13dQP736KecxUdsKtyT06N+mDSl/a6pDuZPXf/
rHIW36K6EihR3hGxhKpsWN60ZnmcRhnDMnG+FDNln3DqGQ70GB7b1vKEq9Ef67tfwkihK0Fn1WYK
+FY2vijpT4ptgPLg6FFcUHcDVBfUSeWjDfAuhmaR2Oq7Wepfc/CQ7EY9Jsyf88aL1RIFZgaGFFKJ
UurPMnnIy0ujufEeSNu5c+0elO37pOnM/IW2SyCRPpT2ZeaDyIj5Z5Uv17k38Oq7XXVM5/p7E7lw
FLGfkuR6NdJEHFIm4X1M096MGnrJktaaI3bAqmY0qdE+tpPJz8u+8dpcJIHrLO5BmO7pOsq+Picp
jlQOyl2Yms3e0Y1HR6PmbGnyxXYoh+puhqZcfRlneFbAc98qYdtU9kOiOm3Aj3Y/USCPnsUiLXKr
/7FwqP0HmpFajNb6BI8osX9YyQ8QYr4UiJlbrskwhGqVs8VR7ypXl0d6N8dNP5Vgdkd8IK51rILq
WSdeaKP+ebFt22ZkCX3Sna5buWdny6nu2upQJdquBNGO+7KCyOkau6Us3jHdBglNfIpoFY0umR2r
BbQURVMsU39ZsIQ098KoAUyvrseCeI3z9mhblBRg/EXOpo8xPb6TUjLwju0cusc/GvVNbKPfrcqe
M4G5Y+jInE4kWjxm8bfYWYkf6bZc0dvIMNQnDnaN1txyMXT5UzRkZ0J2Xt0nKoqQ86Y5UlZBPKQr
1Yt6iOL28mTmkBvJoG7PThIVwWwO1GWra0L0wZGaxbXt4A1xrJMmrRRIrtNag+iudV+2v3RbzHbf
oC1e1QXbumGjEzA1ENkkhEKxKZYLl+QfkPZdr8xvhl3GwV/awU02tq1mSF4x6OdUyQpDHNzKfmjJ
PQwMNLbeIofxPNRc37p1wbQtHZ5yAgRosaWHwkntD0n75p3axO3bItLUeYc/PUIVbr2NlA6YSceE
YVaNPNvRIs9Dn/2u+hjwZRP15xbx8nl7tFhm0Iay2VetfOmyegzqxqShDLz8rEiC7mxHHN0peg/z
YaEZ2ffnbZHGkD7p8CXjopxiTe/O2wIsZv/xaFulkdwFVTWNXDKb7rwocXemJNKp/rD2z8yh8TON
fq0LpOhDKP6XqPFDAam7yVn/tWSVHqjmUzwK6GlFi00/C5/ChSRV3ULwkPLD9r1kYBvC1nPU76Ep
kr1Uhu6soO49adarExOMORjT16qHO7d0zqUJ0cclA0WInijISEHdYzf6j4YYEXzvcHuCKs9JSjXN
hUNntgNymTufY5gm1uhmQJWUoHOT7rgdw9sxoSvFfOoMgOwx/V3DNmnyro8iJy93vakR/DK0ls8w
mwG6ypjbRK9gGZdM7yLaWdtSltmEkC1kg1bO+xbQxJEfbuZvos92joTLwZZwF+J7xKpQlJzu8YR6
PyrvSrMuqRnF5nkdUg+KTq+Hw9DOgcOmwtPnZKRGoqLKSRs8HY2n1kh6ehWruYy0/DqtC7schp0S
R7UPnua+78fcE+RkeKVqaEGN/otQadsC84US7SRN2V44ytSTDqnY6OvHPMzoBvZqGtQz109Y/z3D
/hDeZEUByyQQo6iQSCU5Px75rQ4EUpDhLizCk8XDByBcnx2ajB9rGX23oyvsq1WN6dOi6b+jMk+J
bn7G+dF4ihMGLVhCqmWhBG4Wtj6Mm2Fv1ppBld48Cr12f4z6VPuyukucie+on+/iZTmNqGa9Bvb5
Tqn4YTqjTr6FeuHAXDeWUzk4vqN083Xi1mVPIpjWxJ7a0e4Vg1LQzJ2x74I5HlOA1OV86DT7s75k
cVAZVo+m0cz9emEklEXzo1b1yp3MHdtLNeWp4gpOQ0D5HrUE9mlCZoFpPSxJAsHfylAE5qSohHbQ
NoDVDa3lCFzUjpsR4pqswkizqPZDBFKLEHCiJPrRDJQmOfcZEScaderOnhvm3vGyL+NI+MIEWRoG
YtZ216YnWcjIBVnyiZk8TKV9nBbgZFZl/lJhVIpW38l+4kdbbOWo6YrzhRFSi2yX2oR8GfI0Bq4U
DXd1QE0eQiO3IDIUuCvq4jPFaogSA23cjFDNfTTeAJYImqMIsQssX00zHwFL7lQDbzA1oiKgrEKG
QYcMP7Uf7M5Ga+Z+Vbtk9qa1kFsRj5SqI8O+2dgl6lgFdtRgM5oTmv6hpnC/3EXG2B0dJ762Zi6C
xdTeaIHN1z7mcB0Y5jCfBhof+XME5bFV85n6pa3fwa5uvSGlbjG316RvihehuMdU70/FWDb3XHoh
nxidc1Tz4Vc9Tp5M9Oo09+aBeJ/5QTA7B8JOeaw07ZTQJpck28J3FVAZXdlnwdiiKIl70DhpeAaC
Yb+qKPX23Twb3sCx6RkR2eiOru/0CISH0jje6KQRv50D0zokUlcNwZXr1XAx2glPCdVtmgBWvO+V
Al8oYsw9yruHsLF0zxI0hkmxnPxRnbjLycily25pJ1nrhd8uBmW7+OZ2DuB1PfPrmKxzxWnf6Ia9
W/Hyyy5NfQ+eu79TXE0y/uqig+6kxjkpoJLm3OBSvYHc3ltHs/nWupxjJb2XoGSIgxBAPqjdiDlM
DorPQUkSJ1f7qrqmiv5ayyTbzUjgvuWz85rlUX0T09GNsJ6XOK78YsjdQFiLcUksoIvzYtTHOSx+
G8qM3LYj4EgN86vRyoc5KT9XcYvEOjYvWRZOHAJMkwWnoSFobrfMhcvyksX9EQbgZ2tC16db2Vva
2ne17UAAZFjvddPoEC9tNI+QuDVPzEWy451bWi22J+CGfjP7/KK48Tu4r8lTopnc2ya+mL2+opnb
nW1ohl86CMqdIgiVIXnO0CN1YX0ehE68TWb+GtT4pUm+8hWYDzPEfvIRps9t3RsM6PIvQJ2qlV4C
H7hkEjKmeXfdFlEy/vloWw1TFwK8rV/+2q7bJYNC2llBnhADofXKz8i07d1YdL9llONlmJIJl98B
KlTmi7x7YuiWnLhhfE3H9gVtrbyGTX0WGiVYS+uo31g/oYMCdjbNm8jWoz8fVGAqLARJBPvBLQYv
Loj8OMMD5oJOpm+gRXneHFqCynZuFNmeLZQ3h/qd55hAhbP+bbAmncCh7h24b/3QCv1r51Qv8Iz1
a+4wnqOR8eAYzls+l+1RT+2RvJSl4yps3AM1x9ShzReTE3DKBAFVBlUjl5joS5UJI4it4o5x7E4r
4lNW4fUquUh7nWX/hBj/kxDXg5bnN3UOv8xW+pBZfrXU7pNdi9irEF5wXovvjc0sQ3IrfBwiN7sf
lInZVpaK72ExwEdJk/VgjvmqF2M+bwvFHkG0qe5v7tLjHinqdDFTUC9Wg+QUdqhblhZwS/FCdDxV
UBR1U+OgNu3VM+/D0f4aqV1551r9k9PYD3Emv02YbY6OWEavraEdFGvcgyKKQ1avMzFnwW2YhifC
RT5XBLpL6qqL7T7G6JuvaVRznR0crBoAzKx0vBZp2V80zmSDmyBo4p0slh8AQ7v7zM67EybHWx2F
CQXNsPeHQv3qLplDateg76iIV3xJIfcJ9aBCOx4zpkBj/OqCU9zL1p0QWufvk659UwREWxO4JtHi
6JSrbGj9BU6a1+4KqsR2iozT1UxqStlkBqPqqGiR4jMqU8ObyLk7V53+loKqRrgf7jDfhjxn8Dsz
1vKF1hn3aaqkEASyZ0Ltlwd6OV6bVDDv21zdTZ3VnROnQFjq0lhr4+Q+K/ETyNY4AlK+49B9E9WM
vY0ZpjfkGSSfuXrVJlS+eV0FfGHoqI0CHXUER39wwj244TbokCWhPv5pmIa1w9R9abrw4k5cYMU6
kLCcbI82tbprofV4lSidwCxWrrtuHhs+3h10/EOWm81JIzP8kuhOgAVxQsjcAulZK49LflnqyGKo
0knENK52R9P9LpaVj3ThLpynnXBIYkPzEp6IQqpRSEKsX3SfYGxKp+4AHE5xrjjmHLRsFkFVVqAm
1ZlvkWzwpm48M8SNRKcNVVI/+CTMSwALgwKitH5si86bzWNtpsnV6tQTMl915tQz8Kq4HU4/E8Cj
yDg21iJ7JY3IV2Znp6q19Fprmf1ycU+NHb1PqoIpwXgadHuPIuo+E9HzRJ0ZiXF5UmbGhxW5S0Lo
ybEjSAQSM+2C0EAuhmgoLUt7z3goQhokQNfb3xczdg6GkageiU17QcVWMgCUNarmgfp3lMlbVNSn
yNkcIGXpZ4WMTspoHmfHjALqbbY3ppLYO4Vrdg9PK38sDdH51kxznk4A3KKSSTdAvCPCIUxZcV5j
Ouu/hUxu+fx6IGoa7S7Wr6HCpYXy3C8zOGcEmL25mDcBnUpU3bImIG3haqBRj+FcJ2RuV9lgpV2p
V6RDYdKP9OQEOPirLSYymyTYLaO8zUMxfB7inKt+8l6qrn1pKI3xpuF9br/Vp4wkea+YG/NiGkL3
+jFjnIbSNlTsz31oRp6R4uNBUtiOtIuWeiHroFUDxbS/Awwk1yZUTtDoGMJzvQiL2HdmJ+aYNVCz
FO7eULpX1eJPbazfSbn0DxDqoNNHXOGypue+nek6Qg7lszZmv5RhsnDLRK8VtZHTzFDLC3VH8Vt9
KF5FPTMAny4OQoNLw80gaCdRerIZsXU1053ItArdMWaXupa/k6h8MiuR/VAnFS2iYU2vltxPVa34
FDbNJ4dHu7knUCm3uvFYmtZ8XrpiOpvKGlYTB0OOkHtBETi1CWbLMHuyl9LclSQ67QqoUJ4YBvwi
0xCYqEoIgpAo/qfulDnjfAfvGywWFuk72X8lyRqMpTKhbBhpQKlSzsfBkt9NKzF2btUftUnGR8Z7
CDWjaDV0M+5a+1p+CXLQGoV71uxSOfCRQHotduFXk+54Qs4/SiSeu8SYhsM8XZBZkYm0LqJG+/OR
2QCQawijoA4IKrydHM03ZX0p8+J3ucAuIQCiUsHgjnn/1pMqeJdEq+66PFcYiJxp0e62hV1yNSdN
xKJ8l6VIMUrDx5p8RZtV3zlpGaA9xHmjq8UxqZgMmrRKkNyf45TiSJm4XC0cAtElV7lLgUApMMpK
/py9hiTSvUJF8E7PCYAypudFlkcrXNlvtd09EZfzGTus+TVMlG7fJc10QMltfrXc4cLg1vSysdZQ
3EqwVlWW7UCGpg+DFrjIdB7I0JFkY7Iwy/Crg7hiJ2R5imcjGNTxm6GH5okshH7XVvzgkoq6RxZl
4YvC/jHb4YJIGRZXzeUPwUMNDnup9v3UcOROrrZrhR0HIUVwBNzcfKYs1whpFePdKPrxrrNQfZfR
/Nu18/H82FtrJ9eZi2AQXAA88kdWSUn3vBDkVjZp9FqXJFLkA17HlrP1qzYa3T6nlHKoG4Xc8b4R
p9gYfiCbKh9boueeI1Gewvh/s3ceS3Yj7bV9InQgAWQmMD3elmcZThDFIgkg4b15+rtO/7+kbl1J
cTW6GmjCIINkuYOT+Zm91x6yd1v1lMVjvmrrwGw8Ozo0M5VFEXOQjrHEy5DWX2x3qe1roLem+6kb
VV1J80jIXrwkXFbUnO6jgiu8UtK/OOqp8LvLODh3IDya60K1s1/q7LPrFTmTffQbt+qdQ7xZ6vdI
fhDzh/hjU/vkFMnZJ8VtxRiPds6UTBX0o5xcVN347bApoS4g2OcYZ49dnle73txoxXF/HH3PbIMw
+YCtzruY3rVPG2uNPuKTRr86jcObchjgLc64C0Pr0ATgsJPsp28lZsMsMVzPoW2uIOfMtW4TEhdC
dSTMYWXavN4I7b+gmXW3hU7zN7Bmj0lX2u9jqi6Lqi/1OG56TG1A9Yvs3qvLh4SauEg0wQml9+hH
vxztB1fh4nqzXklcQCRW4DxugttmvnoqqvZsjYppXbRKc+sZv9vVRxy/ovazRPFFgOZK4hLwqj5c
YbtG3oCNz21yJjiJfJiDoXtI+xEBP0JTAE1AnN+9iBX1oDiccbGwu8B81AW2vdHhFK2DoDkaSTJR
3s8b3/0CcfqNPNQIpFe4QsFUPsZpx6CqrDYq0ES2zOHHnJqXBBPz/pbJ0jRM2MoqU9z3iEnGIN4H
8XhrmZFMFXFRnzwX/ZmXqIU8hhUBOdHrJB13h3avYQahaQCX7o0owx58Q4ABoJHcSSzaG+UzvR1x
CGIimTaVp5ujnFtJpoDFuMb3HxPHkk92651aTRQmsRJX3PPkPEqltvLGQqj+nG3efvfnHwPfIYqo
OXhtytg3v8VuhNN9m3GPTqNFtm4ujyWTLcKfJLc/H4oogAy1SkBtaRcHUy+vTa1WGSsKMBPtSSzF
xgxsBwb1ZmtasyJft8wtTt0gDrzjsXeE31xzkE6ZH/L0VqXn6i5Nb8FuRr8mOTl3KJaCYcF3iqZO
u5rUO11eUR1FbCSmnEF9zsttOQGkNQLjiMFFgD5shO/9UEypt4wt743nP/iMVfoBiwvTKTb+zhX3
JLZC23vO3QreKdlWOasztArjlTwqAwSgNudxNP7T6PIwoZJLti19jh9QY1b+YUqj9gholMeij59y
I8qtN47PSGC5akICX2OMl1OYHCe3Hbc2Tta19Kvahazf30Kk/BdVcolrv8W/kqPgWVq+fS+cnodI
/ozEnce3veG9otejgCp4i0sJFp0+kK+rW6avuUbfMLNPAYlDHq914B2OeXRRGBSCjaqnaNNMm5SD
fwN8WZOegodGovZf21S721TFE5rT2maIwr+UiT6DlOaBz5urW47zfZXCA5nGRKxtL+btrbpvIp+s
I1MpBUOAXhqBXJE9dJEQV87UV3yi9erRRjAEhqhuuPQ/iO/96VZM0d0YpVLAabibegjv3nLh0hpW
Q0TJk8TDqx1WH2jbxSPdTcu0M6k2UE6vt8C8JlLOJZ/km8pZYlhlE26rWx2eZJ+iS5FuThFPQM9w
gYb9rqTcpT14kWjb7zo4Hizd2w2KY9jkYj4Vw82i7XKd1el4b+Fx4+nn54MkJxfF2caESMVmyR0f
WT/8+UszU8Sg61uPStmbDjzoamJbiIPxBt05aSPeq5YrP0tcJoczz1k32u62MV529lozbLHVtKve
c57F4lQPpPbt4AnfzlKWI2HWEnWB32EP1aYbvJPJu++WPrqm/eTrPJnF+dXbOJBaze7GY67mePc4
F/ZF02JU8ILv/hJ620LE+aWk1ESRjdmIQ8S6BMvYbztEiZu4cF4KAYcWEjj3U864TQ8BK09Juz2H
RIMlj3YlTzWuiaAekUfFNUlvo4vIkMgcN+6YJqf7tutfQkm+w0JAkNS2x/4oOE+dTs4mLT7ixHkR
Kc+BpZpxyzs1p0Mdo6sih64dGFC02O7CWZK6gGG/K+NVOElyY8IE81pNbdrkd5WP9VmxFsnrZti5
Q3Ml/ATipNeNe0adG0kg8AmlH0aYu0KlR3xhnwEOp7VRyyEW+aMF8KO0mvZUkzCZMI1aZ+pWIU8Z
ChfVk/dpohzEUX7oGpibobOcc9cK1llLGKnVpeZdM4QNTTN875e43Q1u1R8qq6nuskGczbyOqe5O
wuAaK61cEYBo+nvjaEMMrze/F32GJUi6xSFxve5OpgQANtr8SDn1gxmFXhAPO5i72F0dcrRKSdQ6
CuPowbEorNJZZc91O8DHskL7te2YSLGceazrYnr70FZW/VTVQkCjPfUPjeXKY9d7FhFLpAj6rv5p
StP8xOd8bAsWYbL1H1NXsHYI9Ra/ju3J5LlICe2q7YSkOr7mxGYFOjQ5dbRYbkNDorKx3V04qLoL
HvNmy/KsfPPb6rlr6/BnLdxz4iXTla6jX4WD89n4rM2NMtZ5GQOibrtgZnrLTm2Iy7VbVflPgCcJ
X3il+5zYBdU9JPWsCTyRsG/jqnvxke7cDrjUDP2LbAPg07ZqkL+kSAxzgZoggHiSZ3nxJhr5uPje
/LPJpgc7UgPuLxd5GDHGNy4zznT4CsfZjcxewhA7prbl34M/GteildN9X4Tc2egExtwQdmrijzDz
w9dEN3rtSfvUX+rG+LtRed8qTsd1JJZ7JAnMboWVH8Q8WaswVG+WBwi8yxfW5xVvW8TYq4WMKxM2
+ZObexdyb6IVo3wfBxIv1lzNEIM8NWOHrjNWui43V1sfm4kwq97/zRRxM9XMbZXySDxwGAbU4Uw6
YBm/e0FMbV1M1Ou1QwlncesMxyiL2yPLsomNwc+RMTOTQYx15RBuBzkVm6wbfnFAdGq55LyC+Hp3
VNwpzwAAI0aYu+r2IdOqrjaeNf4A4/6JjOiugBi9YouLsNV50Mpr1h72Eu7LtRTQBxzjfBGbHW2Y
W/xibP1ki/4gAr6bBBPlNm7m17b8DvQ+QUpGcW2xfmI9QgdOiHQJDCDCbjZ8EslYcI/yA4vH5Rdd
+WHOx1fl54+KBkVo6lGd0JfOlEc+L0LYDunOC62ripOj1cMFKAxWtbpyf3ZCX5Y8e/Jz99ek3asr
h+9cTNup9MPHNGClXDXiO1/LrpSsgyYU9d6AAxd4lFnVIw52/cgS8Lm7RQY66UyaCaxvB+3zQNHg
mvfG8j/6SFbrLBr3GfOVQmfvbXIZLKhydfBo9915JFenVGLntlxCUfqd+RvFBrskuz9VCplhTSDr
KZs9pmZd/b6olMVkxuGf/OzCYubdx5SqcdrXqHAe8EVuC9t8sYw5oViL1/ibyEwLqUsjLzh7GH5X
qQ+vqGp+hlCpH6LBXS96MDtpgh+cxpdGdOHZ7pcdTBDMJS1i8z47N61Egji/+HjoMH1N3Fuh+2w1
izgNpNd5M3DPNLA/uihgyGhchLwEHY2hec9BIf0a6PVTrvJ7XhkGd3AmgpyctZ6MnScry3HCuhXe
bRHcV3UyXyE+uIeli76Btt37qrLveHYuYe33p0BF851OqfmnNoJd5nbNWuNFXbW++d40VCaKGIVK
Wru6M+X9Urmvo0ris8P9s4rTkJJRcMJoTakf4a+QRVoyagT/EUT3SexE66Y3Zp3ERbbPYa9QbBHs
aNt4PkbPQ7MzcrUIe1738Q/cDzUfILQ3KWArU3V6JaszNq+3vklYv/Wtyx51NS+1d4bBvoR8y47F
wCmchx8jHnsUrm26E/PIfBMwzRLMnxHCmc2SbTE8oQQNO8htoXoOmA2wyWP76LEhXjmyCs/sFpYb
tKW9bW7MHYlP//zFr9jl+9Mg9//4izaL2EVK6g9ZtRbPy7/86z//eiqieevkI9/zRHKmHityzisI
h5XnUKeIRlFMMULt8/j3wq5wJDB0V/dseP05AGKHTMiORyrEPoeGF4CoKDS7Qyc+GnzelmPvdZB8
+j5zsA7hB7UASnQnJKmbY2UbKEo9bGcAGHdY3fKLUwiO/bh9dhicbPI0QU5jBzeD+ZGBRLrOPKqn
GPJo0G9FmZ68mEFdJOdV6okvs7TRRnOAYEyRW+ljSWEcs4qGkGOrq3/4jcfGNXis7NTmRA8eAILn
m3rEDYOzd1M48bISXvGzugmjegefUopMtcXMCBUlYtBOyOcsfH8tyJUEVcd6a8I8sfYzhGI2pt4u
wF3Pyr3ZjXb/4Cf92ZutTR/bzarosk97ugFnHAz7bfNEYOnziHhjj47k4LBnPcVZWe8qU7GQjlwM
yhYBosnIITsZP2D/OWYXIq59eAAkz5FdeZLIYulN63KX1/CCYlaEGyS671NN75qKj0AUP5cpuOZE
e5G4mmHF4I+rVLMDkyjItm0So4Jq6rswuy9i51WY5MuVaXWdbY7IIkme3bSfVqrGv1lnxdPYVYZj
oL2GiMvbhcipuXW9dV5TSUoWsXH+6frztaqqFzmwqk3wnh9Q+QBMNJ8sUn7bC0stlhnOPSaxJyeI
fgIaiDZuyLOWk1ybo3zD2+OtAT2wl4yD7Nzr7Hc1FcWuihvcUSHmWzlvishedsPSpecsiJgvxsXn
EjCbZ4AVw/+BWp+rID3VBH/mHfbtQef7Bqg0U0puu9YN1wqjXaS7J+Mk37Q7vwt6TMz9GdCKoqK0
NG52h7bXC5/Lcbma0fllF8tudDs0KKVzZt/DhCh28m+mhKTqOB9kmfN69clTU9t41Sswm0vHVgaZ
5mmyk4/F6zdgUsKtu7zYRdI9pRqwjbCSh6Kst2kuNzhJ47VBX7LqNI/s/+po/590tOq/1NFSKnx2
SZH8TUl7+y//VNI6fwhXO2hpXW0LlNfBvyhpXfsPHXjCRhJJppbjOc6/KmktR/7Bv1QSUSdqWo9R
yb9JaR39B3pXO/CV0ChttRD/HS0tM5Z/J6XFAgBc2lfacfio0uYL/JuUliyAzKJQBeEJ07CKFhZ/
I6pezlPz9mfEwEQ9lq28qXq0pp4A9pmmIJ3ZoRLBrLTM9pNLh+NlNmfhlKdnatj7rPHImIPEdmBb
StQpSEhpNT/ybOHmYYrY1XV8mpPnRlrWCf+cewZIQkw3u4VbxDIaeShAmOqIHD2CQ4H3UOdbcWOw
kRX5vbTuKDFYZy2Uu5wlchMOmFACMe1VWchDnD1h5ddnsnYKMFwU5xPqCDn0j1Lpa9iyZmFThlN/
vfgUKXYAICjiva2DTxGjDYUpgeOjWMLXxeczTst057mYzN3EW3OWkHYcl5sUjOG6H/EPgCzDy+Yy
PXIIi7dHtjGjc6on73MCbbtCmJ9uGzebT3/+Qis6nxa6ny0IrF+2M27EQBWly65kC1y3q052cAcC
w6ZOhXvtAoxLxiFEwRcdi6JBjxcHVDJ20zOFhXXSSlaEKEGTlYhJgnEFvrwktbEE4cRCr9+1h94S
1nrG7HCpFlpeoyb7JRNPg3HFI5uKrY2CbB0z42SchMvjKxMivri3bYggDhKKhD716disSbJwNkFc
07YLi8SA1hT3Fp3rtrfaah0zADq2rbiXpd6knROfQIJR2KyGKfPvqqC5+JWESJt1HVgsfDUdhlXH
SQm6x3TRV6Lek8yDFLBW6TaLq/LKZrW8TmP67C4Dpu6IIuDGI0QP+CuDYkSa4Mvs2PUq0WW215bN
Hif1k73PosrgLg+J2370Vcv1POwsfqRXt7PTXU77Wxf0IiZOMzTJct7biYPOAN+McF37sQzx6gur
/6GYEuyb7FmjmxalJ7ZtgeZbgqLBBZ19JAnkssKobYUYIaFQ2oXEcSmFFdnn5cMASbZLv4EFiqOt
YGA7LsN8JXzh0CXZrzhoaqb/C1zByv9mglxxI0/tqwRa1zejuuH01vbtozaacB/lY0/sivyJCVnF
hJhgTCm/IN6AnFKM8oPZ3JFHxKzBOP0xzKdm6wTFvufJyQVBwNntcVedRT6zl26azr1roeGQCBUc
Gm+k1IqGl6FgFREbQAPmIU3LdketPnxUTrPPhm65i7U4EZz67HKCYbjrfiIC/Qbm6hpLFAWdy482
TSBd0eJOODThg8k38oJZYKPWIO8Ua0jQuyuqVomvrz0HsJwivsBN57b5uSxy1gmz2SZl19wr/LLH
kZUhGWFifYPjSNeer1E9oOvTatwiQePb0J4LQW/CVkTGOCIhDqJCHiNswIfKtd9tmyDyJe0OuRvC
Zk7FzuoZZjXFNbDK/CHjYGG4ssZXdQszZ29Y+9BnJvdxQWFzTYpvjYcCzadJIV84aQ6BUb/mAduf
paSDPYakq1t7n3YEGqECfV288ktQiWAJRLVdyRGQalL+TpZlAcky69f1iCqFXcAs9oidds4UqG/4
v6uVXr5jr0Cm6o8v6Z/Ot1abh8hMZ8+WG1GvXdfTb+U87R3oMZtwHJ3npsOqzCz1Hea1e67wrpJ6
Vzy52udNJr23nHChumRS3WU5hTRoZ5Kl/OiAUHfYNH1+jP36twNB5h51946QmWyjWj888JlXc7HA
T4olxlG7fyNGdJuErdq5vFvWfbZ0R9svXm4MTl15wyULivGUz+FZWHJck0MJwHBurJ2y6QDpmszI
xSDZ1JNz3u0yCAaBV7FL88U8HKraQ/TuZudWvOk+Dk+mfcjLOThXXeweezc62H4TIG12Nc3TSqE/
vTooZ06d3z8P/pgekVNcReBfIy7hzdwxuYlTue8q0RDCQhmMhHbauTO2hkxLs13i7aBQwwRDGe9s
t3i3Rg3BUoRmg/c92eja+TBp5W992T7zNvi9TMklcGbuKBHVO3yOK+Yh5WVGSRlnDcLLWMUQVCag
sBiUDq3ZIf9SKGJNmPyI82BYJ5XPlte3UXQm9brJkeoyoInsBh+ArLl4l+Tiz7RyfpXIlZ+xR609
sQP/fCRVZri3ywFtIhZsBtRzvPNBpkKqyc8G/OhqJpQZ07Ie1jZ6UJq98hGhw3tr9y0Z8b59uDEw
CrJ1V06h/R0KHHebcvg/V4iDVgTa3Le63zFbt7ZegisuhX+uPXs1FGgUGZAvdayQa4OOpZip4fl1
8zaMd3GhtwFUtVgscqfnYnz88xcg7qsgvbE2oNa0DU0r/AXqB+wbtKcX11jRLVLjsQJuzAAUIGxE
pt5gIgG5ZvwGMQaJXH/lzeVcEIUdOEGGR+kDhSjCITtaYbhfQpzqwvpdcTqCmydFOy3FZ4r6SmfV
/eCHe0czJHN9/cOzuW6rwH1PZRTvZEiWSIFoafWnVDsGRYkKnHaVbK1kUe8AEsFsBFGDRMVLWPXC
55DMeQ1VkRt4aGrqMtoEgEz+4jlfZPHQJlh1VNvQOfmIodXAQP7/YwH+n9rd/ic62RzK33/1Ov5f
TraXT5OkSdt9/t3+dvtP/6jBtfxDSDdQQmBa82x1K4H/4WZT1NKecPGSOS6H69/cbOIPm5ocSwWF
sfibm81Vf1AtC6kdX8tAK9xx/w03282q9m++TAuDhvaQ3VLG/63uhj4X51k0Y7gp3M+uFpsoB7gt
Jqwp4VfaeB9/+Zn800T3V/+n4/4nn4fW5K/1valj10g5BXtpC+Z1nm2dYf7O3wgcHKKL5XjqnXoM
uUI1LBD37DSdBb00ElR01P4uDm17YOMuxbdYZdFeuN704uYoT0fZTJ+mqvu7qiG/LjY9NOMUCQYv
ReWwWBqDf7wD/ubk/Ov3wMeiKfqPflr/vktpYphRdEQEf4vol1f5dnuOgPAhHm8QR1DbxNyRgOvm
3TAv7qnWefXWtoPaKFfqhxouY75Ksrp/azAtoMXxEmO+8hx/077yDed5GDddtk70VAx3upg90EtA
HzkYWOKzD1EG4Xvg2PHdMsRgfyxLB+1husnft6pLCyYPmtxGv3LjezbiqmRIhWnbOIhGEOFmv9gj
z0+e10HLkYnixw83eYtvSjm71pe48doxILBTznI4St1GFptof/7e5zUVZRtNaF+XJLDMIVZtfXUQ
lIDYi5eANYzwzpMfwk7pKmqzrhmT19ll9Nj4SMSYrgn5mvtDmwNSZP7K+CbrX2Fdjs+m61m4EreZ
JYzlZ+4xgCH6eyxL8eipNvgohIdSpnVa/SJYJ14DQlsvy8RGa+/Dddgv+URRa5YbTDimUtq2fsHo
ZImwIDSBoZxmgxYWa8zi3CZWM5lrqCQelgKeXOI40V3ZBvl1cSwiO4i2R/OWjw42lyb5hCdGLZpI
0qmzsb7w8S29T6Yg+kENz3CT8tNa7tlWzubklq78yHJWd51LmiFeI9oz246OvnBgh1T4rqLIRK/A
SLLfKurimiixQaJql8nXKPnWgV0skBqrkgluwWIdaUQ9DhttW+Z7rSb/h8UT+OhrW+2UpUoABX55
H7Nx89ahQtTEve+NYNNEc4UfgJLRSFC1uR15FzPyO4I+umsW2R4pmYVgQBOb+supkomtg/HmVWS1
XBplEF+9JHc/YGKkL27biN0SmnDbZZO8LyVcZuq3Ythgi5vehVyScz5b6iJV436xZpZo+YY62pWB
8U9o0lDg9Gb+wQS8xTDJU35k5TuffJwL91HpgDwNTY6Kx3Z2tt9SVNgQskqluksXVfmlDWJ1tZGF
UzYk/QKSc0GMIIxQZ13HYtPMTn6xhlw+uJNkvcCyq36orFF8NdFcPeVRXBZQMSAzMT5OCOE0fTyL
Sx/73qNY5o5Jbd9G/nMz9IRFBC3Q27XqCuuLihVngKzkxWYkufZHzeQrm8IL/139yCLUQp0x2dYB
crEFpyVYvDmSJmASpgJAJxpG8U3+YdszVqQwrquvJplu4MI8a54HxLBHR6T1wWpxzKGuw/PWe723
HpKRH16taTesuHio8oCPCYNSQdtOUV3ZkYGjDk4E26blFz8Rys4PltawjTwqwZLYD/ZGnjig2W3e
O5mgH0ROuOdUz+9lQKYiPi8XdcektiJ1LRyu8cBO2gBUzG84buiLIVV3YTEuySGGbmuTuvspKM21
cqz6u5M36rEbAa+xFRiSixhplFGylz9nu57u5n7qXyPLGX6GoYd4yoj+dfLT6XskEvN9mCvUrRUW
sgV9yBGXrXjW1IRYmupBJSs1iX5T14g7wazjYTSwbTeyapKdrguYbH2e1e9l0rn7mBdvaxNE/W7K
qoD0MATvg+uiHS5Qew6bqYTkPFThxMQGD9VqGm5EisUBXenruX0N4PGtUZqERDxWRIKvmKz2rA4k
6ZOap23RPcIyRrHWNo67bC+rLvmWhAmB2D2CgJfSq6k8q1K42VroarlYY0QWyijniRT5GWfsKg8m
Ji9dXpurpfsqX+PcUz+nJun2fe7YeLq1JH96ypfkCc2w/XssvOZgjW4QYaWq0b+DQIb94zvUzXl+
MbUONnl4W9TSOGZbt2vHlwDD9Wfcg8yqLJYFfZc0HCk2FHWqzF2J3vyl4sjG8Z0giIlD/2u2jPcr
KwzNmL2gGmwm7zSzgdsXedZ+LL6d7llswzZm4f5V2q79lBYzz8niRFzgnlO+Y7xP6AqTBKcmGs6g
cTlwG+TciLKnWpxzTwAtLWjblJ27vKtuen49uftmwDEX5qb5zlKk52GeDOliqY8Yn8+GZrkYsPxC
+kJePLZ28COZlPupoYU8t6hd34diRBQ31zM2nDYIyXSmHr6wTNW/0yGvUXUqNJZaVcewIFUDXoUD
ONgyEQ77kRU7f/0StDU35cAxu+rpSwDsNDEcTSO7na89fa7LirEcHjjzGGvd7uPK9u9tvLnn0dYM
zkcBN6PxvPAJb6oI1j5RWluCrJffXBuI1xLsnvcD+zyu0AFJopPIYp9lyXASaaCQpXiaPILQttzn
3iDxJPySRypchruyLMlJQA/FJNACBRc73vKLurHCIcezpmubmXzlSfFGLgqDR1Plb2Mz5O+OnMkf
jixv4xfEZfiLBxi+LMz0gT6R7B426NjcSrwr8Vq4MbsMVDrja+aA82Ks2oarwtcTcvR0XKPQj0/R
zTWCI/HWKNX1CcZfeiig5vyYWjW8LhjWN5j15mPoobCcRrs6tEvh/3JIWgAZyiBHYUS6xItsP/FI
YPEIovaHaRfrMFbVdDGWRcMoBrd/qpvEPGXGCze6hPqP3y0FiguK8Ir+Od2HvY2cKKmKr0VmBj2H
NXTnYgB46bpEVRhWunxCO0VvUfAtMhgIiASr4AdPmox4z6m/OhPO764MvR+ziy3LdENC3CzakGpU
7ZOK/Bhcq+O0W18X5ZYRYkHiPWaIDtFNuapKL9kl9MSML3v95JZwpnt0IY0Yxi2lWbCPggnT6dgX
d8br+wdp6ZJ9PRpZhXP8yVNpek3om98RXc27VjcochiCHwOQCKckUyX6qkq9IoRdwlXkh/EhZBEE
EDoiKsXtPSjRAfP3rzSag++DL5d9EbKgj5ypvxRR7R6qMRLOKm+a7mJlabKvsiFFLu42MRZtkQV3
qgv7772H+5ihr7uxkgaquqrq6UpTD3g1RISSisBBYt2TCULimo8yl7U9olu61Mchr7ArDFGCODmr
EFqWCyo5QuiY0TM1ObQz+OgVPUb47oHruJAv4X3OWVRuK5O5e2fU6lh3yXJCockgOy6SQ+bfZsxW
43RvQrYDPTlE6ldPi+bDcIE9ke/FCLqixJvjwbsLm3nBTzhq7lHlAFUDKHgBWJzzFaVt/OkzVkh3
A8C3U6dkEVxjlnFyi783AY4rhXfvdeykf+eNr354jt++LZxe24nyDnU7gX0f0bAUnynpZCzssqLc
R53Vflami9+1i2s3tuaUxSgT71r300VU0tuR8XBbrE5A/aQaSfDweswAKfpWUUTdToih/eAOQiQe
ICwAlJ4C+kkaTm34EH5B96+SHmqTj5VSzqV+FJ0Ln8jHM7FQSoATSl2v/J5ZrnUxOQ4NEPdMi6sZ
N74y4X3PS6453NLqblK19z6YThzqYWBCYZnlRU0Z0o6lgWJgGXdrgqVjxkUkWOPUOIVgrizd1WCB
+swjZrEonb3ky0lLRNjh1MLhWJYnizeeXg+T6uTKs9ruTpdjDmY8b8xdawvyFjPfd51dUy7TN5VX
C1ZDZxjiXeja47cJ6j03OHHid1Vfkzg3iiG602EGJrRrsNixdmmfBiaL4GBBW6wq11EfxDqmJJIQ
i1P7OvysLAitt5nGcspD7b/bqBrgZUfKBl2FiKZSQ+RTyfpdf3Qk1ORCAhNOA4u3sVF21m0nUoM+
dRNP9WZIUrQKFk6/iw6jksg5U740WZahz82Cc5OMnM+kXI+ntjZqN01B/ayt0QrXsJKig7bkD5+l
0yNNkbPNAc2gjBM8hC7pLskWRJPzboslx0ukMZYeaR6iC4h8B9q8qFAdSP84LH1or0Sj8V7Pji8F
7s+by3wMPNxM7pTWm24YuU5LUVb3UFexxISwL2AOLiH2XpGhme2USwYXYp0RdLAuWJuX1YS4MzX4
CA68iAylE05JifZn6LC91m2E1clfQF/3HayApqi7aQcjJHnK694+CLbJ35wk64ATpuZkUfG+SF1V
J4JcOtRAQ11go1cZ26Wl8sCH9AUVGGLfwRYZ02Ty3TFRZ+cK2/22E/1wDrt0+NRm9C+JVZaMmW+S
ZhnXZ8rDGFoYMsorAB198vwcT707ze+x7XqHQUXlOpExSqweU0BSee7bWJfqUQOocMnHmMNT0I1R
Ti5E3m3c2CsP6gY9W/fSg3dpOe656KFi71wIHM84FDVLP8YFkV/El3KKsRYvRYSnRusP1Jv1EV1A
N68sbZzHBV7leRzicW0kI/26kKXcLJ0YUfM44bWuJKNMCmk2C3FrPYdOybKHqBaHn11XWrsgDYvv
nSvn/C41ocmuDU0oOqFCg5xnJb7XrDE3buLkamUHgwQblLSTi+dKRP0jwvasZtsEV3I/UQXijrBN
37PpR9YUtTE6bnrS6KWPDFohHbXgs9OR2o3p4n3NlGi9EOWgV7XlVb97tkrf7CYm6RwKDwId7qZv
Q+kkIOINciEmzN1jnMmMjj4W1yFuUHgNdey8h9UPmtpvbhHkv5pmIB3JzlDW+wFz7Rsh1n00defh
CWU8hQbaydlj+pq6piWewm3E/Q3XsZGycX/yTJBpkpKDedSiKj84YK2Hpfexz8egSx4CvHGPfTS0
ay8fbkrMztG/wQm0dyjo+rVrkSEC+jS6x99BlIZMsjtqbPVZMwa+9nOT/h/qzmM5ciXN0k+EMocD
DrENrYNkUG9gJDMTWgsH8PT9RVZNi+mexSxmMVZmUTfT7iUzGQH3X5zzHQYJtMkvdTQqoHcTvhEE
JtZbHjqE19SiokWnLU1RDMdh+JRkwnw0ydN41DNrrZXKiLDHsRGYDga9LviorQZvdwSJyVqQ5orw
NJxtm56RertZmGpqP5s7enjJLZDC4W9D5sZu03nvDV3Qg5lkRrSubYThizbAT8ZfPTI/eBRaNnNz
06LYQxCIwH2WNcw/Bgtrx57Ta44zsryTBeO+Vcly0kNFYRJWBwRqd8naTKGt5jygGrH0Z2roeZMD
JTiiHQHhjgDzvuNjivOR10b8Eg0Ifst+MLtFXuUJKr/SBqTuxu78wqEFa7o0MZCwBTvONeTrwh/J
coqVqzYmEL8rZlNzlxmz90JlxTg9p/1flDZeXvzzKnlCth9EAHs8q1myhhI0nbZBSIKM3PzD5Kje
5aRf4Kc2bEhBmXqj8cgYbuQxXibiJtq3FjoJfpbQxbxpNmH8rLLQ54YJGuxI9phcjBh666Kco+Cp
TBKuFWLt+myZZhUeU8bgQAmEVDsL4B6r3bDnVBoLkKCZOtAUhz+CFM8rN+BkrvkRjpuSgzXbO6Hw
t6Kqo2+z8O8fDWav7bqixRwXLcbEDgbWND2khU7PYYZBG7m62I1h3j850mViVE5skbBVpbhVU8kf
ts9Ud5lyWxJFAsB7YfCs7Wl0yicHeg9RddzqSc4R7sSchBwapK0MRfGqBtSP8wyMd0Y+d2YV2AL3
qXRPvEjWZeeJqSF9bAq2BM9EzFscdNdKG+ETmAFMf7bvHgDDU0OBrLD502dheqnKGLAe/lZsy13f
LTpkaACeJScQx6b4hN46rmeLmAzqE2ShYpw2kTKsE47E7peHsCvlrg+SYRlUrv+Zmc60c1sGEYkj
ja3BjfnsGo41fJqS/wE7KDzs09L/yuDPuOjpFOwU7oKqWAW1O+RLYy6RWmVThqTWx8cLWcnuY/PQ
1DkaZHrhEVOyYBUnDHfGUW/LDK2+X5PmMBcmfwME6HwPanUFznPE809r5m+1EATfjh5iaFK0evVq
+vBrWFfKWzd092kpsTfl0reYuJlGieu/I6jjzfbGcZ15rLmXNGDhOfGx6ZcayzUdOFmzDDhRNy0z
IS1/4bmxAH9eG3ol42l4nomy4EBp5WUGZrEa6KF2tRfg3TDcjufEVptptlHFuXzra1Or7nPyyLdJ
IvwLiy7243ciIdXGNrPxi7t/2tbghelcaazKlAPEsXzzhXxJl4wPFxFiV+7soler2GGP3k9xtjYo
CA69munsxMzuL8+6s1u6ADdrA53CCrBM+WfSjCG2PDO1XsjabyY+GgYbS/4s80k47f2c9Bzjmuc6
OKS27V9GK2C5nLXaPM9CKW+JZ2Z8c+Ky93b0PfNznZmQbDwssa2qvZVfsaAb2yx40qHKdwT5ZKsw
Bp+7UKTfbWbPTzbC7+PntoQn7zmDfiDKULC5M/qDiN1hXNrFaDEJFzVyCjoSSJpmA9tI55KEpiKE
tlUZTrIeRmCeOC6LSS68KGwYrfHRuF+iJotuL3D5cReO0b2LICdLr818yNpGhO4+bzTazg5PSErh
jUEHZlaw95mZkq4BDXNumpjBnZn8MUYxVsscNMJb0s+CpI4OK8pYxBDnGkVJiY7h0CUoSCYK2WM7
o9ro+cv+Uh3XdpzJelv6YvwFdC/YU4Nlv8gJSpG1uNZtdqfkpu7quigLs6McpulJzbO9MSnTcKMh
3ibuznzvCA1CqydCC1caSoStIhhP4qtLplNmy2Spi1xRLZZ4OsdMcPZOdYbXIXMRKaFj+okUAJYh
LIwn/p7W0SdK6cXR9+xblKW7HrNAthgmaZ9bF0tONmo0uKUEO5Z4nuRsiszmJ+awzZEt1PlKRxJ9
Ic6Ne2Ye1dFmhCkWrBU8gkf+eP5vI6YRytyyfHbYhZ4q2KpnVu8Jn/t4HJZ2SM2VkbaxlXeNc5yM
aBPCYn6RjnafS22PzPkI+SlRbQJ0wBrStZeY6ITvEs8Z63O34qLhWo+AFm6kDLqjDU0n5Cci7uGd
jU9JExXH3FDtRce1+YBxuYD6OcmDy4r7x4xDrHs+2YwPzoi2WlZJju+dceyyDAK5Rq+Y/4hxqLZl
W6Ash8n+SAE6cHhl2TKPyIgStKV4NH1ri4scQm5F0Mim5RPFDDsN4QbjIVzPrgv5hc80eJ4I8xk5
LTVoCb+C+B8PwcHks/CaTdr91fqjf3AzU198kllASAXiGcFXeh3zwdyo/m61ozBu3oFB9u9ep2p8
0rab7w2VTsvB4mBFgjWuCpU5T/hyIqSxxXjqiA04xW2inlrf0it8ccW+lxm59V00v+awVKHGoyLy
zE48BWU8Uq2AARPQDUZ9Jlicjd9gegE4Ax2MbyANQEswD5Ocd7XzInCR/9CkD4hojHDm61igj7mx
c0QTZeN6WMtKrOGs8omcaYyh/QRcSTWPAydezSPIs7VipRUsojC2KXuG3FtTgmriUPNhnY5d8EVF
yyAOXl3/brFMY29VDzbsjaD+aK0MdlpTZ1uu6JJ/07KI2Yjc59rzq5dKedFx7vz04R6OQtpJkeRP
VUzirjFWAg/H4Ki3GspYs+zCKVJH2fDwLAcUuMaG4asASokhAYyQFw//b2Sq/1+BXFkN/5/X3y9p
8xUXv/+L/tTmv/jn7tsW/5DCdiRLCtOSrLv+ffct/ypTTbSlni1dTFUAgf9FclXyHxagOJdnXDmo
ihzwr/8iudr2PyxPIRXlK1qOb/Kd/i9233yd/7TNdYXiq9g8bL7vkNXw3zCuNctBP2+nAv9jSTip
/KG7eEjwoDSW/PlPP5T/Yf9tWmBh/+u3gyfjmS6iWRNtrekI8b8hkG3EjFmm4mHlFHH7mMXGWnbS
e3Sj2H/klmt3hZ+wwyVpqV+1GVk3njJefVD0x8Kdem7voVuQqdk80l+pTDOpJhh250Vt9BDcXzIr
uC+csbhXlCfV3GFkzYwrT524FhVEqKIa5K4vzPxVJAdyTbiutd8wnZD2afr3Fx+Mq8Siv7MqIaHE
wvMBtI1G0p1XSWkS75dP5TZKE/wTKvgC6//RAOV5MJvujwtBaDnrJt06jhnuphD3rKXFCwdaudMB
IFezF9W5v2vHtUoj4lyTcWPTe6t6MIklsJwjsTZY8SY972p3xp5nsFEYJ/Bywz3ELW0D8eR22+EO
iW1sSmJhJu0jxzfXR4mtlrZk0aSJ3tUA3B+FbT9gypTHkbdnReeKMGzW8qF1KCF8xVBUpj5ADg95
LDlUpL8Moz50K1qY6tEy9hYG1astimwvtcPtw+m5VU3VE4E8wf07ubOQW4BQN4eB6YnSFTUjUQZj
P8RkZqgcx0e5z5sp25oaEypZZ7e8sQHY3XxTGi9t2Zg3rCDYQY9m/jK4Ja6vUfcnJ2DGnihkhBM6
fT05m8Ec1a2YnXv/P3dbxKYsxYN6L9Z174cnc3TFqRX3xDrLx1adkozFlHSHxGx+QEEZLNnf6J0H
4vM5KU9MWIcbUqZj1asGeRwXn8Pu7bVti4/Et4Zj2nv9kQTGalH7zk7DM39qdVo96WRwdoYN5glW
Qo9TD+qwUHvhivdSpfapjUVBNqZyL8xMDrWYqZ/Y5CxK1vTPNGD0yna6JQBV+3V+bUPfvXbJ5OK2
xnnsKB2RgpKJY+hY4ngPit2hRdm3ma0f/r70bX3o42I6/cdvxUziVmooYC6lWbIwZTG9VAkKBsZY
iNBCHz2dVe7gMf+ASzhZcmovXtjsvA78l0rNlZGgCjYJe4NU9mOnEDr8jDQ8HO/+FYZassuGnkcv
TbpVz+7h0iuFk2/2PpVrnBUMmHeyTX4ndZztkmxSrDMyIjvrvDwNaaFWPGKkt5W2Og1Zek7mwN95
7egccROHcxqfdGfFJ7u38LWPyUvkBTcDv91rjFYiYO67sicBYSEu6RtJZLA2PB/4cUpl7olgwEBD
ksYjULrpMcdYVLraxO3byTM0WxTbrGp77NiHohwYR4cGdDNvGA+wcR4cXY+HoIgJWXebjTdj1Z2s
ZK/G7FZEmKApOD4m3K4Lgpa2ypOI1OaYLRGm6XFKh52w0z8NDi87Q1CQA0p+CEG2bKJcPOVwAVYg
YklWAKTQ0dBj0zfR1S4JWwugYssj+YnftYG9ukz1TdBw0ieGxnbw5k2ZTi+lE48fJoDm5TBQY0EN
mh+sun3OXaQ/yKngc+TGeGOKsYudNnlPvRUcCXbLdxxrbEJn/Y+Xv79HFHO9gt2OD8qwxb4QaAiF
yMun0R8fDYs5YBr32Qn3V3Iq+/g3f9/HbBDpcRhUvKKp2jh1Oq9qGFSbwafTqfTUwOYPj+zUgRyk
5i0xoui5i/ItJ0+7tVJi30fXsh4aW0A6KbZtNTJi4nAEDFqSxJia7UnLoGUsSRBtJbat5v9hITj/
fLEQPLZzS+cekOIrB0e+5Bx6Y2+/MWlPdqOv3kMQreDrDQePkOd+Fd7E9DwDWAhMh+BAgAv7StdP
3n204vYmeLguAHfWZDQk5Ohirx7WZNT4x9DV9Q0e87VlhHqZDTckN7gn9sglSrcdv1j6q20x0HOW
tY/qti76xaRtjMp599p7pV4nYeIDLK+HI454taodt1vGmAOQfsjopRy6PcY4/yMNmWZKeiEvdcsd
Zfgbo/B+p20rh71SNMTP4mvuXH3C4TuTUJg+MqWL9n5XzGeis5+BuEDqRR734LsqwoQh2215P9Mj
ZHMP86TTbWKpDZEGxCupn0yo4VX1aFUHbEws7GdNfTyWOzkh/84yDBc+RJ19JIwvloHZcxw23Q7D
PYH2oehfpCqfM+ZqP+xFogW8kfJWKgz+RCcf+iAYT7XEoRXYSf7cEMS9sGPb/hnRXalgHP/EY72t
E4CShFz+NHr85F5Tz9nskEqVzeYO6EJ8E8hdFuUAughD9isgynAJMcW40YOna0gFxiWZbW5TRLGH
CoPDsWgZj5K98gEUI4VYSlAzg4z6MqBAeavHkhzOGftyofpj4EXQyros2RBuWn5BkUpxlX8OnYXJ
I6hPEU0D/uCyf8mJ5trEdFXrv78UpXPX4eNwTCZv3bNgfPz7oq0SK7Vw0bp62dJJoWUt0r6vSQzm
ZbZT1GrabFYwGEzK9/xxkmdJzK2srPA82g0pIw29HrEYiKn7lJESqa5tEjpLhBM/yKPdswl3U07o
vfxcnf/+U4yF4yzjveCASdFYHeXU25faIuyFvVW1144DGSZvzUNe89mbfQctidkaD+QxrQS8z5uV
g14Z7/xmW0S3WffmOUnQzZbuZaxZhjgY7vfKJ/kjj9Jf1Z3JZKbOax4B2mmNdz0auPvbrISoXmAf
weCyC0dSArknAbm11n60Oxwp2AA2YB4Vaz4ADIClUBdzcsZ0ewdi9TJ4gRZWEXQtq2y8T6FUfph9
C3V5q5ip8tOW47iJyo6o+JTJCjHVbDLraKGSdu/AQ90RmzZDMM/ujIHWvAG6bzdVa8K1auruJLXt
rqHxN9vAgw9bGxO9Nn6H3+XequB9N2F+xdA5Pvx9wVfyOliS5xTDDfjH0D8PvfTO3di053Q8xgHX
Y2NWzcFxhvotYw5NaICF1k1/lm7xHhfgVW0u0Q0fyPJoBHHyAFopeYj7olnbti64slIH5z7ca9Ot
M2I1y/4QOc7P31/ldvo4JyirxrmWC2jL7qeMx4cWDgNybvXKrqlZlRMkk8SH8UXTWq4G6M8ZzMib
3cOWtYdCfmeiWAd5Zf6Bdn0KbLgwUderLVIqUgbCvH4GjRSuUbcV18hL/S3rRe+AchzsILisFZPA
7LGWEhdHNVvfbaXhMiYeZRuIClgfzgUl5pfVDPNWDAMrgLm0cXEJpFTZUK5pzy9CzwIJpRW9dn48
HRyFx6yZUv2EcmvvmAIEEmCJK1nmjFNF3pF+4oiTJbxyg+xgujhR/t63zhm24/DESls/JVNbIGUw
ulVTWUuTz+iz07I0m6uA08SJylvbfJOukl0zrABkc/Mps/gJX+8/2OuIv2jpWVVKccjW2ojs8TQ3
0ydPcbWFOlcSyOeesnAm/6AAyKjv95ROxNm1Jxy6RURU2/0F3wLDF8uZ11Gd7nLdHYzI11fTcObH
BgN7N90DBWzFBp+Uv8UA1i4szX7jz47B481+1p8UmkTuq3VQFMMZAEh0xPGBUc0NP01MziwPGsCl
tbp4fj6tptK3r8pSa6/oK9Ka3Xif99vSvBf0LDrWhB40e0RG34NnTdcxLB7iWfk32T0Bw+8PTWtj
UGvSY69g8/GvbPyoib/NgY+uN0j3iVRfAe4zno5QgfFpmHm7Ek7R8Hi0w8GPYeQAIme93fvTmmyA
cdkqFS6jrM7fKtlamxAZ1iYhQOMMF+aPPZjFlYYIKDTXk8ew61o5dXEt7i850A3JdhYQwv/6LSzB
DWfuuApVYx+KILaZczT5vjBolGTjUJ7yUkkRrg0rMFbxXdeZC44c0Ozhe+Gg5ciSXyBP8qcoN9lY
GPG7da+Huoh3pw+3BjO8c5OEIy3a3WdVhpu7a2wzlRWWvIH6ANWTesoJfpgkjpvCts1bVQPpqKZa
/36P2/m7Qfb2WNRBdMhRAa3YGDbvpIJisYN5cMozo906VT4tWxsBUyTa9CnkLdvEFc7tIUCHZI91
+wrkfwlpMvsoJ6bWo9XJHfxb1FnT1btT87hrfEa/frJj9EPExxTOW31/AKKxHZ6a6pmCFroTmhUi
iF3SHiGn4QCp9LZvq3nFohoZhbcdhXbOREvfB6lNMEM2qpO1M/QW9S+lgBhT4tTyaNHC1lrGsjL3
he30y2EC3lOl/ffgTs/DvXUOOMhYuR4ck6yqPIu2pp3pb7vMBCD6al6nfDoQGUQxE+jOeIKxAB2+
lvOjzlS1NthwXENw/GLXeyLeDIGMr65EH1NOA7IOr5h3QOP6SzKhuWTtoddNa0bbDJ0iZdsjz5R9
zctkYSeVe2I0P+/we75XQIEX8cSTrAYzvkt8SZ7wo4PfF8mRRJBj4043ZvjDFnM6E11dgWQC/qsw
bj8I3ZZPjAXsrZFCM0s8eynnMNoaM0sCd5jWWdsVl7jv08eyUVwRLiPDGHDEQx8rsKSed2QDFFGb
Bh8qCfKv2clXHG6/uKz4mgAt5tAe9yThbmQ4m9RVBau6Mq62kReli8JkKCpCWKGxRalTxT2JVg2+
9NAfCGlw6hfbc3Z0t8mj7htrVVXZtEakayz8Lppeao1Pz8yKmbjJnLjNjmAbx671riSw3Jm/tIPp
lg3Ra+vat6JhM0CPbhBH1h9ZHPoLgbJxGZQlIRtlRsp9aLyzeCd3D5aEO3mSxs+Cpm2g1yz/jFbz
5kEoXY4pnWTJDjrpBa6lMgQW2uP/Wdhp2HAYlBdDnXLcygf73KWEQsfk8IEPdMflkMfBSsNkWsgE
In9jErfBHgLrskmwo/1m2upgMQLa2hGNDVvbfgW6vtgxSnlBeuMeM/uKlxsLZ/YqO4f6vTLlsg5m
dtL8g9O5L05sQXSv2mYrOvMx8DSMKfREwOUJoEz1FhTLNeCsQkTyPJvsNUvIzSYyEUBc1GnR9NFf
rEA/l3V2RoO6zj3/6qfTb3iKwcYHV86JaIBn6Lz91Icawg406sb+ilEYL2tAaMuxw4bEPv0AC4NQ
GJmiQaqyfVim0CXA8EwseCosiKyfyCsmITRqcugIvFWJBsmWaGdeWF3CRZ+ihzDm3dR8twrRJ3A3
vjnRfizzE5oY8V7N2S2e87s7OlrW1shsxK0k3OlLlyHakb1k01uOrFP7kxVOctVEVcsAAEGRXdyV
tJqhfUZ1hwOVN7Bi5kH+A+8FMJWqrXBapTIBqVaxHfr7YvtxdSh1A3kDC+WsxoVMmVEbFX5Ctjan
sfVfJqIil9ngfunKeSIh6QNMJQ48pE+57Z9S5AUsEptDXgEm6VTwwOj9VQ7+3kyNdJ8XDL8D0ZOP
CvQfjeKwqYx6EyPnX00VVPuSzXP3q+niLzHZLEPN5iWJ9dUbXbCS/U2baP1ttEmjgToSJb6WXw48
CUSikL6mkgN/VnvCkoDaEETNGtPaJ8A2dlaHDVOPO2wGetGodiQNx3t3GacswuxPV3sFtTUqgPGG
22HDiIyVln7Sdf05x961SFDETtXNp7g7NZ190mHC8WAc0w54HGKdspZsSgLjplhija37pSr9S87y
1cYgNzTR77ELfxd8Ysgg0BdpTs3Sl9GuD0KoTMi6PEVsJcgKsCRxsHDN2V43DUumkhMr8hRwd5ib
R1G240ZUFjoHZz742m2wu/MGouWNlxJqIxMOECJZX93lxcfQklfiQ1mBciqIqSG/PRcVv+rZ93Tl
LZ2+3cJsiHvoW8z4XPUDcYvb0eZHm1vzTSu9dpIqWDYjJpIAIRqrBqwMdv2deHBA28b9UxrR2a+z
A9TOZ2YUAhcC/IsI9c5SV+xguYtIikWQNllfvpnlKzOLfsCmDIe+CP/o0QGun0fdklJ/TnS4auva
hDDChKbJPjIkTksuNtYz2aObDOaiFyhagrHDruU/4gT6IgS837RoS5HMEAQzpTBK0uwOgU8WSey9
k45zm2PsUWzDV/iKPnW/qQfczH2FrjtNzC9wsOUF+fmzIWwMj6Mrl1mInqF2p1XE3heQFWkYE6Dm
zEKZbtnNQ8rono9mbOFZtm+uBLSuWWdj06i9NTOWdtn4ZDrJzP4YbPluFzk7ugROF+LxTVIYBD07
IKSaqt1llezPnAgIZrON1eADSAkmqHuEokW1K3uUJ27Dii9s+nuA+7kuyAMZkMAvlfOiND6e0lG/
U6v63VgPWcoDiHRvZ4VHguhhrmFD6jriMt1J7fopP1k5mQiyr+FItFO4UJMj1jaeADZbEKBGl1N/
mNlZ2gzjkKmzjDS3gmkg+UYGgEyr1RtjdPcFBjUOhHxCgBY+ZiOY7yzqYX1muPjRqFwRCKymMQj2
0AHkMR8A+LOT95eo2+9+pecewtZhZj1x12ob2zTZUunSAUkE18O5bN35Fhc92hLtL0ajrj598pIc
9LooPKFt8k7EC7zGdwCpT36bDd7O0RSkbrFFWUksGsLfJWokBglj89lbZyZSNHGKtKeyFg4hOd3W
y2tgCgPZRwbCt5Vm0LYqR49ZHgtppNQZbVMHt2kAKzROBNuk+StJsv4maLxHIyJlBVGxvUF5Rn6p
mYkdwYpIKIcfkc0SM3GtwAe/Wexx9jxEO5LL4MVY/ny8x3dnbRmsRhU47Dua4FDamigaQYvO33oZ
qgrhTp54cDrUBfEEjvWoHa6NIKhqUOCPYUy7W8OfN5DZinUGNHpN6uVFTB7hcW677EV5xUmbJ9kh
bomvswkxGAi2Ma3mTyeH57QzLqHLzUKV/zvK9G8vBQrB5eIQCxTf+iiHHdGGS4HEa4EAD6AdhmMz
6+DgKb1xHZ7qBtjI1m6NCXvEV0PeKHTfp8kXv300cg4mo2qc/hDGB0XWgXpVW0jH3Qpcn1EwL5rJ
skxGY157451RNcmjQ2I1BVn/iEZqXyv8xhrlzSVn8IU0mDSbTkH0yKKCkHJnpSUYy3Eu5m3U04IV
DJRHxzA3bHuQzRvj0muqattiHMRT3uK3KLRcBuk9YL46MWcniJrFx9Ik0GIdzsHKge6OVsnfokrD
3ZZaBO4ShAqCkLQ7gESk8pHoZCf2V0Ca7Soqo6+AeniRxe3OJgTn0PkYWiqGwzgxqapqhrldItHR
DUQsuK291I0E1zurndMxygZp7lfLJJWc5gCiiO7BtBiY7jMfRcfkrS/D3F2BIuXISRU2mAZkZdAH
OzPqrkWAcAayW5k8WLqiBbETsfnnb4Z5KC8SC3jDhGT2KT+AlGyIHoHCgV/wOPdWuyUyx7/WSNdg
SkdHWnn2OTjB16HbnjqI64GHQ95MfHcZaItLQOq3IdTmQ20NH8JLtwKP+9tdYLecJGPL0OybN2io
yXWeg7tDsufh1yZpd910Rn+1ZzdenqlhQ0BuMK+Strlm6LyXuWy/2dQAHCuQQmH0hrwffSdZ8IjK
ABOfiF+7qThOoT54o2g+dG79kGLr7v37m874azG30ofzdYuga+6ndmTg0VbRI+lTYCTNV4Vx6GRT
Fa2V/mOKt1TG64bBLFpWOux71DYS7688nbZzx1S86wL8ExEerMZYQLOVl/ie7Iik4SlWlb+azbaE
f8jOXQ1MOJlCEaFx/17thALHiNCtB/+KS7OBuuM0BX0iGIFl0ltnKZevg7IhpGo55k1+jGpFdG8J
nrPsJY6rLlnRt6IMkuD2vRgGYR6eIynj3zW+BgqqadehU9xZzHghTcTiiFSPy8YaUSLPun1GykSK
BLGLeafPMUiToyrGnZqwpRiFyLYdrRdWB1evKYnPXRABBHbJmp0ThiqGjc4IzecrkmKXqOGqJDC9
9ehvvWFDeUnkc86iCEFMcfDu2so8Os9mPbJmg/DW3wXBQHjWjutu+PfAlavBvbZMua92TnOZjrwl
GPT3o/nSo35lBq45RwOHFKPIYq1jureW9QcaMcbUydRbB4FZDZMOovrc/0KLYWy1mxAa2dXmtoF3
ardztxls3kpVKHE1pfsXB30jIqC9YURTFOSjuf/7y9KEVJkk+sOlaoL1RwheTfBtN3qP9HDgE4wv
VKLisRX2e8owaAwY2bpFdo6yBS4VefEcVkOBubUG6wwMwTmYQgsQmVDLaP+UAHMQAr6EQZpZq9bj
FjWkAG+DVBur3HpOZXEr5TSftct6jNExC4rmkgfQxsta753Gb5Z1VKVoLS15+pkjt7/UmDg6j8mr
UFYHXnKMXovB3srBMwjPzs+hV+UHTC7RwiUx9qwY1EaAeZBoJuOis6ri0SocAvNY0KAbBiiBupyu
ryN7sJi2qV+7t8iCWIg9Pzl4tuDw69hMkn/tpjQReRHgyY7ji20P9Nc4NzkACbxm5uodRU3UdJJU
TOlYrm+Vr9975fRPcyOoGTQLQyKIt8boqGMl4/k6pLq6eFThLPUei6rIjkmPqRN9oLH1BLGRTUHi
XY6Kb8F1Hj2M4xg9mGH77g+lu5ZVCFc0zNamBRGHwJOHmMaYY7hxD6YhsR0M7Ua4D1GhV3zd165H
7GgY8hrn2efgcuioOnAvqk6NfS7EetJcH0l36QwW0oLnwPlJytBZ9xpMZtQ2AJsdMDqI8eardlO2
3/B4S8eimSRlsasGvM4RY83xoMY2I68FWEV79XnvcW+RQlJYlbERTQEWt/YXRm/Q7EVcVlWlbn4Y
javcIVp2LoOdSEksH7xPyVIcu9OhZYeS862WQjDrqu6awMFs5k08Bs81WSPH3pR6z5PMqToxjIUY
chjK4NrEalg3JnqGMUz3QKzaFVFJ5PCWL6mFYLeN2dWM7HufwJDt7xkYhA0QiCnu/KYRI9/YDVeU
0XKNeQ0Qj5PidAG3t7Hxw1KRFnt/Li9ALnFMud9DSNSgpxGETsYGQgjuZd3/CesiR8oxBLvyHjja
jX5+sbyJ99ay4232lw7TsCHOmDMAT+yOfFpXk2hYLtLBL8cyYkzr+vTBbfsJPqtCRo7nUyTldCmn
Bo6OiaxKDQtDVHi27iu4OEkfa6MJL5iAmAfNzkIRHzgGNJXD9xS4B6hbnwYI2hx/9MV2/RKzMYGo
zoRdNiMJcjL0JoI6tAAy6Rfetao8b+ui7ary9MvHGbyoUX2sewSw2DqZoiqaoeb+HgMVx+ST+Mcc
28XCBPlETVx062ihWXdewoYkozmz+Ww5g3WIuwwvlEuYQho7kN3aZDG0XEpeM22Dkc5wSI1fuMib
ZYr1ZeXE6dGdnBe3qlaWO8hrwSFOJnS4jSbyCGs57mqNTsG9TxIHnNLXjlE3m6hlPIfDppOKjs0G
Zl6mb3N2LRl8r7TDYiFNjEMrCrHKI38/cN38CX25yTW7xcGGCyZgOKBGxaRnPdjJBFJqLWa+5kJV
OVIS1BIip9EtnYE6zHCWxHQAcITUuegDjduiIAqCOrJaAVF60EQ40K9V2fOUme0j7P1V7AbMTlgl
LWZSri6OIvklqRqimAVjZAOpyK+SQRO+opzPFuFsiBrKlacm75z0FppLHeR36pe5TiLW+XMltznj
yD2H4k9Qhe+RFPQMXFqrVDpwX83JZuPGks6p1ZfpdWtT4/eL05EyFlvDmkD3aJWbKC+ToTj4fs2b
Tn9IEvAvT9sod4JojzjihanSTFwT6wDc9g+261D3yeLen0L//ftS5mjDp6IZjlOsAUhkCSL1fkDI
ydrMKsAJ4dv/7fDoMPiJip3rY9ESMKLwiH9k/XSUXjUtS+ajGOfM6SHByaFoBwINjgeX5Zq0IbVI
MMwSo3mfksUzcWRB/+0OKMkNZ4SH1zb/xtF5LEdubEH0ixABb7YN077Z9ENuECRnCO8LQAFfrwNt
JvRGT9KwG6Zu3syTNsdOzEak/6nrGXC2SjXfZ60nHq2ZclN2HvEBqoTq8eDd2dir7kqlUJoMGdNo
sT/YtTwNP6nUnXPC4S5MK9wrBpD2Q+PVl3qJe/aARsFhYNIoDOSXOonrqFnGT0LarKsYcHcsxsdT
vskOaBnHjn9w3eKcFjNHuHjCufMK+f+4WxwzD7Iy48WkB+bIzqeXwkbDVOY9mxTlIXYYs93RoVH4
yrcnsNuMFm/i1rw3Rv07Oe2LWVXWn7zmmW71j7awmYkbkmZVQWmf3Iz1ap5oBDbt4sJgxRnMXjc3
aL8zGnh9piY/WtGGxtDUEXXj9zxxKWqTSZiB+8e1jDYyE+RNk6K6QHKxo589as4v8NlzN5jLmTIu
evNE+uKJouP7N7tzz1X5rH1moC0OTaO+LvG4vBm1tuetND/pq/hUe6e8eFv8YnRs6EkpHKRVt6LU
IC3Yre1nPqfg4mzjrm2/sLTpwXBPRbDoQOgVjlwh4RiCZQNaWFU2e2WcKJUjItt2FYK0+tkjIAV1
JfKtcpAH7DYObLRkrFkOcRJWu3ARdxmg9lPaVOpjqRqEypL1Fbu5wAduaxcb53pYOGa94wCW+HlH
DzOnBPfSsEvwG011OOhMFcY27dmaWKNO3OnBLJ35zGJUnv//q5H9aVR5yrfptPZpHKktovtvjUlr
uhMP1rikrnIgk7eOnJSpMff1Rfm2jD5aUpFuKlsgqLqImH2yN3eJ23DyMGm7eMc5oFjWkyeqS1H1
6YkSvX+GA9FlduJ9UenJRe3YGpsEg8a+gzSWU4EwQBWzUUlJyRo/oD990IlPBp80RkLvIeWe2ufi
3ZOjHmSgM6jZZJ7MNRTWEe8Ao1uOgaDISETg+iYbG2QwQG5CJblBIdHcGH8WKzuWGouAJW+NPYtl
+4U6HrzMuExsRo4I+C2cWKcmjSIJCpl9jd2CJkVnQnhDh+fBX1wgN0QJZCDaQ7FDzJq6b0gx7rpS
9i8JCavd2HkH1eEqUYVaBtixLo4+brQ62DdDjg24cxd6aUkBz2KMylGSGxyUJnLH5mjDDbYqmnHE
WC9HbUo/lsauDn3Rqlcv0d4m3aqi1smfFWW2dqmzXZM4pXy1qYqbqb9Xmq4/A6ovtvKhNku/GqPg
L+gKO8jZ+VdWrcGxzUaocqPCmZVD3cxviy3K07Qhi+eqgX9flYQaneGYP5T5Oj9ak9rzPWaoh1l9
zMozRYa8x8yWXHIb0+Ddc3Truet2s9382Hh8uKY5i/FhWoFFYR9Xn6Eencm8Tj8egzXLqBOWpTo0
WoQZ4fLjjssyBh5CGBaxmr2NAWqbHpJ2jw+XB0Denmx2fhZoyqk51W5SHFY7Dlrdo5JLUMSnQYgc
Jc3nu0J09Q1hdsfz8AHmL1ySdiHYRrYuW+rHepxjXzWdJgQMSkI8lUgNhgd3IcdSvjb1eMu64k5s
K4kcNeN79fjq9HaDbaybwzFONgEjYjf9xevqVNUswdMtimfTY75uWRAJ0dtqeTdZHPjTQe1vhun8
c2ZCdeqrzWOeBAMv2TpFPhHs1+kLxA6ZN8Q59smUUT3iohZJe6DPzEXsyCT9aFs1RuZezJ40Jsgg
Z05OLqSEGbpoUvT9eTCpQF7xJ66qVC48oZlG6kJ8QF1RX/iI9lSdyV2SJutlktXFrLF92Vr11djC
PSN/zyGL3rOu8ozu1TlhqTb/yiGejoTk+1sOdWCdenlVUyISxUSqVY3pGGssTvgle3V6viDtKdJQ
DiU9OzjevEjUOyLMZTjimfaVIseka01BPaZroCXpU7s2VtStNkkJM790Wzio4YHTa2bLC2PiW9Fg
zGluGnbkonnQxVMEGQET/WTAynkdWaZOCUvHnLQygRFZBm3pPLlxw9znQpIY0JlYzgxPVPVQq2Sw
iHJBIboCPumqmnQ9umFLxfc7fBL3Mox52JTJXdXfi9Rwtx5bTvyY5ypvfqoAJO1y6qwDKscD5h/n
KFcINGVTC762TYcmJ+BqTQ+7VmlDHIjTu9TkVwY/A0ltpu2BL0jhftr1Of9BvHNY/zt2S3IPFB2B
1uJFRj/CIcnVe+yo8mQQsA/MiUCjmIdn4PlvgEu42wwx7VsTaIGVNAEYxZlD5vSWxNMfCnPpV2K1
isBaYHQuCsWvRy+alpuGC5VTYYdLBTgUezskOud3JvG887QZ8p8t4Y10dnVzJ/utyYt3ZZ6dx22J
1vJ6COLWCy3TaHDlDgRXV/eMmes9N14TAtuHvOiYakG2k6zfUzuQ3AriS4ykCXJOF84tFQkE4Zlb
zR6Ho4c/kQRYxLBOtKMz++NCIqZIlCXijNWw+EwAEaBiIaTis/r/F25U65o27j9Diioqrbk/9c4R
ZP/QF7ctH9U4uXXjSKTh8zHfnAEoRl1aN30skn2cdA8YxowTbhJxJAAETbkxTk0uXmM7hw4r+tOY
t7c2dQ+uOumhXafXMscWw0zY1hYPteHDq8HZDl26X3V8Ph6kH7toxd7Lqf7iDMuTg5dQpqONNqdM
sX6zrnKPgyG9m94Mf0e3v1udPiGoscUFwcDjLscaNugqJP6SChYSaEznj9YiF8Az0IYdkyNC2RHI
AZtpx+yYqXdcdx4tI/6soyWn+coJNqmueTW9TzFrJJmliGl0meIvdH0oSyCQHm1PORYOBYey0j9X
z5xCZ5mvnQDxxBqNZwlhk6vDcisbNdrFgbhBB6KKnSdDNCXJM+XyXQTjUsFQNe97SQ0bZ4qYBlgN
wskfrdTNB5d4aZM3t5jNcZKPfyX1NiP3Rm+VNLv0lPIUavy9Ur8e4kr9XHjJ0nMQ/7NI5jYuoCCm
jcj0igooRFdvE8ee2oK7agzWVS1r9s8bOgV2MY+wkaPvMii7sifzPpTDwRnWQBUQOeFOsCIBnYQ3
caKuxqD0EfTzTqtI4KfP8HPeZZZHca0owbGkqfPA3ZCFmeTYkQNQuA8LPOcBlg6x4SFko1Tv7CVT
mHO7AcJHg+rswB7QquZZWgl0sJw1e6s+ogtn+0HYEJ3pLfGN1SRzlR5qA/l/rbIZRsiQH8B175eW
eYxNnOSAp0Czd0oq7uqGRhYdXI5jJSeAUWU4CeQCMvW73i7zS53z0qJGN+Z5OLe7njaikA+/8xIi
FbHK4o3CvhMbuCdISY/6aPJSWCWrOJHyOMdQEI4Ux2folK94Vh6sHJ9/PVYqyJ3qQ+dA6U+aSbGG
FRW65uMDCDlGtAHMuWJnpTapC2WpUAmGc6FOKiHI6iyTxDvqOfCfNCbjh1P8xHg+hFDTpT8aGQw4
FjOuVIawT2P67FtsMBSTT9iw8ndNE11gOiwDxPanE9XR9fhbJWx0CiLBHuvGypMq+fJWuEe9prKD
jeE1p2Pzt2IT7w/OwGHMnQMVyAAzozL7ce2pFxc/l79qo8bHn3g8XJgDe8ezbpW5sOanq4s90rFq
UJBqqT0MOmssz+7YvaqbXuuRfCsbAhuoLqmjfA4Ys9ibCZ6jKdiVuLhvcLCJPrRAjz9V2y5QRyct
mIFJvrT16nMymqN1m/GrLFMiLEI/AAO0PXQIPdB7QOjGhY+uvWecyvGn5dq1yJifcZuonuxPSdkY
z1CG1IPBdciTdqS0JBHYtQcE9GX9Y9NlwAlz5+QDj8Ga89OA7uJjaQ044joBb+m9467vdW/SdFOu
i7+2d50aKQzz6JRChrmuf9gdBZym0lehUs9wuy2grGyhvoQNmaP36h+FUzKpznE/ZYAICl1HEuFY
7HA3BURY7jA6x71XDH8kEWM/EUn/ant89KKXAPJjDQ8+HPdUtsx4Wt085x77l34Rgd4VXiBWJ7k7
cGdWzar2w2CGGrc2kdeqDSUyo9Qg7sd6/pjFdczEU38WLPOg+bpI3aaZHxIdALUzD9fVY1FAmOCE
aR5DpDiuSkvFqZoTdv9uB10LTDK9YfnZLwvGanvm4MjvYkJJXaZ2XjvCkcd8dt64JFwk/zTedx3e
gxE71UHxFnyCzZDxYNV/V72hyS5GVNE530bU+WrAELEhakkbqZjAo0W6f2qwAlBL9vYCvy5HWs9p
1907M/F8ScP5UN+1rV3smcwB6c0xzaKqw7ilWHUV5Oaf1SYRnmMwB/n7IkWWAOixaG8xagIabPjX
+kj+F4O3VMdDR7Jjp7Cg9nk7ZAc7We+5M+AVVDn49LjVByj4HWbx/ThVb1rivHIcTSBMczovFvM3
AQKCnjJtaZgtq5rsgX9xm+b618oiPFq9la1OW+xBA1wXvbauxtpaEfE34vRZ/4pCTTHm1HYk3wvj
4Lj5s/QKAuKxSvdSTbdxAxrxlqb92VCNR8sa6odRme/r2nw2LVC1rESOqeRpFkmKItfoeNMdvI8I
qHtx1gbrOSW5dCLso+9jQClY6FjxeKmwtgqseddYsIw0wYma9rhLWrfRZBPeQSdqTuh/jxrHZM0b
sBvTQo5NwOx5R+PlXHPcw5y9TgPi5AWzEjBtsuV6OitnYoG5b1kGcI81ts5IJPa51Oc/pqlYgWdB
61pX62Q11vcqSCY7tfu64l15aV1eTsmacCYfz1SOquS5zPdYUmm8mtZtdVbOmJr3MFr/6pHhZ7HC
zErQKB0ol3IyHtzdrNrP0N1NdL1+3ne99qIho0aTYLSi4ACehvEoFYCReIiACWQU9c5GPWy32KMp
pHZpa7qNpzkPhn7BsENi/m6lUa06CPspjcP4W3yKcNS91pw49nHAWdegMkwPyodKnqYq9VsvqtDR
0ZoIdBuX7o+lYRTICHafiV/9gN+AuD9Sw4STOo1MRfnuNf4lfYNGUOjxGgob6ISH7lGzhFV0+qdU
a8butbxp7szTGInEdzWYghiuH1viQ4xD8KeTGFk65uVBsTjvb/qP+YQICfWufRmY5H01FcTc6uzF
mGjKK83kdekTlDQ3+VuJ45D/6CobEDevv+j62y3jzHRHmHtvxu6fIrU+NA22DRkqNUyhPypbKf3C
iFKY0F29FF5T1Xg+FU+ZPzesIsSwFym3X4Xtg1BzEuZulwRpx+Ny7ABdNjObETu9e1swPdXyb93k
/xhXoLeQP2/xOH/LRZa8XZwQyu6PDcxkr2F43REQToPGhp613hzpuHumqGuVcD7EZ920gLkmL7ZO
5WaRoHDKVjO+jw4MXO7d2S1RMjIOk68bgtZDqC5W353K2hMH19G/vFyGjkF6h7NRpRgv8wKXbUIE
21XVykEJRLG6kmKpqfvROMWPZv2Ei/C9U+kmNmxIAnEqRfC1yB69WvVeMPvj8+4Hv2bCCe+U3Msz
i94dNgAMOK0Ba2DEgt1dLAAa4ZSKOSr7+8TmczMD3nFPPqiStKE+il9VlqHDVVw1rj9UDCTYDubf
eHrTdV0N5/XcdOOnkm4lS2Z2miU5IVovwOh1zq+Wx5Azm3cbzcLivtyt+IrJB6q0cC9EUtiX2/8K
6JjjystrawXIqRVRaYYgb3SaC4iYSsKaly3ivu6ckIPOpeWaj4i+vTnLEslyPtUdMh4fLu4W49BP
tEzoM16bofFOiaGFcqXEuJQtwBJOOnnGp5rwM9vbsbn+Jplwb6381abqETASZQk6Pr4ZpBuGzTbe
gxjYs2/TDzB3jovJOqF9LJzprz7aY0jPFAXUn1hjH7plwcEFeRLTuuhw4GK/qXrrLeUpYHg5+xxt
eHcmFI6SpYvtZrgCckxfMzFFsjaUQOgG1D4sIdxYboXvTujhKp1na2gan0O3E1QNniEqNwIOSiel
+hZGL7jbFGiEKkK5qLDa4IbHeIDItW1QDKrwHO+JGky61WJxd1zleftGVlAv59WYnsUv6DcRMagj
X9C0bNnwI5mGzmXO8dEaMm1fWMVZsljz1YxDVz3zPcX1I7hPdMWZEFGxsniLJR7+wuU+sJ5YScrw
w16hHCRdcxZJ6e3a6QeBHc1hgYlaLfsk7eOIzMFtdluwSSI7xwuqilXoYU/2h1cZoQ5vmvD40u2l
wakzVuYXtlG/hj3Q0glPAsn6gqCNE8VhdcLu8OrRjjx21nWaYYSuHPg9RAw5v1fW6kZlYoYOEIso
Jrf/qLEz6OgmYY92c9nkUAGwFwOcNeoMDgaolbAbJhS4Iv1l8EMRwUMDs0A4wdLnX2pdPY9CM1/Z
p1BRcTQUxXohN3kv2ExEpUdXb75mt9QQ7QfFtjsO/nyhUl9xzIE4Epnz4HZYy1KWxoYFY9/zrL+G
03M2k3TUo96Z/BY9mA5m7kAjB+/XWvbcNM4DKXBovTrXKCPmd2ugSEH0Nnad/kxgNKp60sMjj2qz
dc0gTSkhzXN6XjisLIfexgJsjHN+Nptp3OdTesUDWB8wMUcVeIvL1lBiJ891vLoHm8VslCotygwX
8AJ6HJ0BWps6UZK9yL+MfzP1IWiwQI6Oq82RqzMYPEDH8Awz5jcDfpqf9dpy6Ojmw37Bk2lMDABc
2QdAtmUHfRyQ0ooLMUlreBpVg4pbXQ0Ruyy1RneXqIK5btGCjkLsB9UABm7xx8V1+0kO9ug0HAAm
dwxZisVXXQXrAZqLeoYKsS+3MZDIMWYxgcK/wznUEezM9mxPX1FZPwxKak8NM71aYYZLME1ABc92
Qh+6i9i4iAjOhBJTM3AM/W2IY2R/BfgJq8nfybKzU0/LJQsA0zpwFnKzc6Mq1n6o579ZF+vYF7xj
WgnMPaoIncLkUu1fFh7KkwkKxupx1heFpwdWZXG2cdwjeq/pQ6BNTvHyKFnJXeos+QCzR8nw3GZ3
IpXMV80xJ6Jzn6HwYpuhhUK1kzksksgbC/eID/MTMc73ShP1oTDORqmru24o+IgA1uy6RD0SI+Pn
VuiAQZp47lXeADX5PtzYT4g8ONsKsUaJrbxyDt2lKeKoIkH96aryYVt4pF03Pucyg/fZ5Re9sV90
gJGhjUTL3TGcbTUhnAeoF/uPv+I+uZbr+teoAsvRtuRRbV/L8h1+xpeylMZnmkDJrDqHVTB9yoE9
Ko2vjJgFCAUSnR2us4asZYPOVZn+t1zNENF2G80FOfIYFSLs2RmDsC5eF5ciViNxbh4rstukJqfF
wP6utOZzM6hvqSf0vTJX3UkdefQ6W06LyYiAqvxwy8+OT+JPF9Olkjo9CW6wKF3Xmq9q+VAkNjS1
kqmfw2W200iJPZh9SBOh7sNmBCJVUZbiZlm3K8VIXbrSZmHtaBQx1U5ggE5DgUhpz9Qu8F8m1MSO
HpkS1LciOyVwR6RCM0sAG+YcqjgtnfSYb0wm4ii4M5+wM5DdcTOu5tENczB74Ejo6RFYk4yEcN+E
ItDZcx8VcjkkEzOB5hEw1IdvozVvakGZSUFlMFyZPuE1BQ1stssod/M3HBzbh7eIg6Xqyb5TBHhK
yL0XXKhPFcGws8i1g7ni0TRS71FsUT4ON86O2U89gmb+NtupiZDzKXba4sRmpl0bVn4KZvOdxyvI
yqCvNvletIV1zQr9ZR4R37Jivg+V1t22Mqe12Dj4VvUTsyvY9Z7ThnyE0MvJY9OJnliHssScp6cJ
ZIvuL68h4qilw1o2pXkmgxPiz5YHLrvCvu5CDNvaOiFrLQfD5QPViUf03sJRWTMAH2v8vhcrXNa4
7WW5zufe+rO4NkJTwW0fq14OwUF393GMXrft0wgsvGuG/c907YTjBo2mHSnz0YGEOuCBRbHkqLHe
ktbSmYfZ7Oj1cIAH7wXtqFFisHa/RtJ/UoVLRkhbvzI1X6g74urxHKR0fUo+EFmUk63YCvg7PKsu
yfbApKo96F2eXYrTgq1F/7OaOhxbx7yOn5VnDif0ZjLQSdtxUU7OnkgZjEOTeTjrY7B2hKdCm5V4
nTgM4fwDewSOR5C0bmjB6XYa790j+pllFTbKtDsvFehFgL1sipYHj8UK6r9SXD1KbFHSGIQr94P2
2vhiwveGkxxtQg6t2UymT1Y1xLC7lGlzHdY06tjFLSMFsVVRLC4QWJP6rWAh7h20eXpIS49damJ7
USUdXzTqtEs6dTpJxyKF62njDrxBKHTg8WM+gJAl0jsblgiVtrPQUZobzNlTDEYDr5ilhq21nDhZ
c02MFYcLqZx7g+Hco9q+wHUfGIgJ2EnYg0uDnrGZvQ911+Z9TfRD3H0WsjShgi5PUB2BOBUmdCya
kArruYzTT5WedG+w2yPoKE5orXZyVfOn09a/nqn5NIi6O+sbZ4CLimise1cUfoJpEm748rxAOeL5
flwg/F7GzjiXFd40iYI2U8/t54gAh9XAoNN4oxGuVsuxBuWQJFSgy4J92+rcx7az0asb91SXv/87
P+EV11cU9b9cAY5vdKXgX5cuDJp4EqH4fzl2cwaOg+6Be9nv04wtgdkQoOOqA/gHsLpjWs7j6wpY
oPY2HhoOt6tRqHvsr69mI+xQB+y9swGSKd7MCkrRMj8p1VfZcy9BbCbTVOQB1MrkUlBDzCYBoN+O
81x/rPTVCe1S+UNnl3nipEuAuuNNpBpW5rf6bLF0p3JPK5W/sVsrZH6MEc+1g6fMWzOM2hNEb4xM
ZqEheNo1i1Z6fyf10MOjPhjm+BfujR3KzHnbINMQEKXfKcYTxlw0VTZ2QYkTuYOy8qpr1mFIRLdr
WAqFw4Rq3xP1D8imyB0Qw4zoFG5QxCZGvxfyfSpPOnhcWqPM77aTPnj/W39T1ukWoxZhozwyiuJt
KPIXjHnYc5qcwlv26X6VEzmBC5X4ZaqBbwHtFTfuD6dpDLVry4BXDdxIPWmF3i3vuZLlZzf7rpH4
ghpXZtDRWH3Fwc+GNj/G4MZzfDMPiB8jgidDu4NlYNQKuYNW19y4iDlrUdiWo+TwWXS0vrG4xRQM
l9WM+3dIypGVzZa/aFqMzwSPnN4ldDabQxOBqsPunHyx/4PEatbEUVaJ+EOlO4QtXG7SVb/YYjlB
t/mJqlFdDm1iXntqqdpWACjGAZi65QRCj5OzW5FKrl/RH8xL0ko1mJVy9IuqpYjNSyMWp68E1o29
rXRJCJjshccLlcIMoEHtfLg6K9WUYeEAXhu/VHzD2rM20Pdaijorj+yquboUZXuAlxMuJd+QGzEl
o6IgsDgzMfhhzzVqzPl9eWzdBjpjTV9dzKIdCXjeF2ZK3+RgnDVihfBGLep+GvNM+UjIQpSCOEAh
4+KFHPrKHbIqNeJgtP3YiN9qtsiH2an9bMLanakQtbEQFtFYtJe5YQ4giJ8Tg96Te0f2YFOPgAQV
oCib0KZWZ+fGHLg8opY4X04JEGWek9U/OeeEdBfvsJhZDb64/MxMzPRe2s4nnQXSogK3L7X4ZxQr
xsd7S9neVQXTl/MSPphx4gQUcrCOWJX7pKXrUTbtByujBXn3V6a4kQH9YQEhN04NmuVPAy0MWdYf
qZBboWjQaf6odVBwPJIFEOKpenDyuA6alJB0Ng0YnXEMrsXW+4YG3CQo2113HOIV0V3LhJ9moxly
jLe4oCRooNHKzwwJSOItE/qbPa/aGadrpeopAhprbXZMMNZr3P8d2LtT3xjTQzfrey7t8bjQP+KX
HIXuYz8fl1ha5wVcyM6o3wpXs88cKGimq+0D/Tg6YKVhCbMRE2aeJvJSA0ZhY9fwigeoPY7KqR4M
5QTXhgVzEzeBMWL+69e849pD24EB7+v4d49rw3NCV4DWywkmTookekYJvS+kWA5ySUdQ5utwGFoX
ySL15GFYUNC28SycWB35YqQjtiEJiyl0/OUIvp6Jo6pnUibfBXTgqF+xEu1KQny+ixAVqH2vnNk3
scH2QE1AxPm0ReucMXb+UKdoMZjBTl7E6u4Nu9ECJle48GIFrJWTMYSLbz0MmXMCUz8Wx4lQtSiZ
ug2t7faTthEEUYPDthptPMKmfCCESX42jZOfzpnZqLBvc8sXWVXGU2b2h1zPkvelTvRL0ZCZ+v9/
xr3m7j2vbdg48HctRk1OVCBvBY8dbNaQUNN2snYkVqZzZtinFGfcaUzdKyUzOB4a5oKqiZNTExsB
RSn5da2VLyU1fuFfZJGwjoYWr1EbN38kxrFduQxfmWJmAcIgL9/JXpatlfAmEFBOes/Yoq8jDPx2
3wmhvjpsOv2KSqx44EGKUY5cP3xWszmXCZxFoeHIWiBz+i0HKIJvGn0DTuaFlYkBbcyaBQehHUxT
oj7WcC4f1DENDKkpZ9mV9FSyAhEmCajR4VktR8a1QrkS8nKYkM7rVIo312GZz6rNZgXSzBiPKi+u
rp0HgJRxCfbi0uungRl7kbXH8Jn5brvlzaw6uelqj1HgE5bjQAGiEuMstF+L7j1zP5Y0iSr3JUGX
WNFGHGobeELtFwZF035M+uoyOe516LODqWURAGzZVAeVJq9EpfIIdSzBktu5L3O8tVPSr8ASxO9I
Ug2cBx2+zawAJ3Nnc7avgGhWFXQrzBHz4O0IRr22mABW6QZ2iicETCnPXlXzXjRWfMMINUB2RwmI
sYArOsme9Dc7AvmuDRByB+G7bvIWi7M1YZlKjsrq4NTOTlp508QcCBauTkcssmJjIYVxHqbh2cEq
gAB1qcmw0TMUVPxEem77bvfuoYB1ADgwmp86TNxSBqhLRo7fqYXR+e0KM+x05dBBkI9ZfyogrbTl
g8YaEh0ua6XhIOn0tOwmQj8+zOqKUNh/pBZ34pK2YVO9VLbOgpi9xMgIhXlOhaMywruo+wEEqXdm
9CCW8aV09hPffWAJJ5zMd1WuJ7UTAC5H8lPLnYU9EDvxqim4ns2En/lBeUty/XlMXi2KWuBihXZF
E9l3C3XvQPSgzt715U8C3sdJZvRRxgiFeaFj189MZXQXSR0BAP4wFr8VUU1czmAQ/KWfcVXJoAAW
PXeUwchvx30uO2ANBHPiYJjgd3nKq6Ph3iqugA7KnCh+/umy2zCLFiYm3obV9RnvaTIisb/zunGn
NG20IofQZRzjLuU79sXUMnLLc95TzpkVPhuId8CBdMXCTVD7vTBwEtR3tjkktm/Ya6OCbDwnIKl+
kHPzzc0OxknP855b4hNtddaQ0uBLsE9Ceqeciu1oTdltZ1wIfYEgJmbboIKwkBX05IIvr65y/Rzn
CBeir1iY3KXmq3yMqx0pVXvMHesk0cKcmKMywVQEsCsGS6rbUmxcjr92pZ8PPzFSi8dreKqfS5Ov
B1tghdvPpH+66D9xcISkyqJUxq+tPu0nUF5i3ikxAyfgYaBlq/Zlsnpu0UOL9V/W2GedloXEurLR
VxYLk0QV6BPh0j7lvufPsszPIxsgN4F8226SnV+4yU6CiDVqir5goeUG1A805MI2ozY9tdmZlNnB
Njh/yT+4zg8Jp3/gGZx1jGODZWOyv5PuudC+BE0tonpSEXkL70UX/wYr+2twzdb5j0WQSW1PwN4s
RjRbfLXqWZlL/ET9YeSjsp8ZfgNQGH55lThKGgAzELt29A7u2DCyWzj2XHBqfKs7sAiXjGupsB2W
9/l+JtiW5KFCxlT3Hsdh/ChrJiNEAtbZh2Vejkb2JsofHN87Er4qC+GsfVCraysmnnwEInS2+tmt
2IAIEze69TnULxWeFcUSkLpoVX8DH3bA9XFTrZOKRTWu727T7qFas2q5dsqJG8QvigsRCH/SpV+9
mC279aUPp4xunFLzB/volg91cqg3YZTG2mL8s63Bk+KisKHcOges6xDv2SRjeT0Vsjg5OOErj/cd
hH4Ke9FcyL4RsQSKvORf2FCzTFxnLAjVHE2stKdV9TXlgvtvX8N610fMs2h93bteKn65r7A51OQq
Nb6Pg4vtM+exqBA0HnVi68Mh772wW362daCYPjoxvgkSSN68BBq6qDMG5B4PCh5hzJsBgc6I5SZN
xevByt/JInem2Blo5nLs9jNFPnJkkqrBevT/NgyxhyibeLcRbK7bACGci0C1zgrx6hamniwEEbTr
TL2LweQ8sLNAeUAyJgxqhyVV1gbG5+IGvOTkjA99zE1XplenOyrFRZCm1ZcHuDxkFSiP4AQ55WEP
DcnqT6JETNRpBxC633hZNFZshBPG8SEagWiSquQBHw2TiWwB9qII63+cgHybbYCaqjte76x4+L4p
RVSd88ZD3gEgHbFOVTFECYAjW8fBLJ7qtHnMwP7xpvbnDCeBgf2qeBglT5J4OHHM9T0SMYlBZQ5K
ZspidSnT46Nc8kfSzHtIxHytGBBBNC7QdDC2YiYJLPxKlJaENUHo2P5YaLEm/LpL2NZDSto16WPV
M89OcWhiM82xZuucrwhMsG8Qfp/90+TLhp7I8WWzXGMDEtXA9Iae058TcqVJlkwtltJS+1FpQK/r
907Lo5rCHHMgNSII/HbsQMmt57FknHgE6rOzDYimPLfq9BGGAUNJsCZxRIcUKGygjfXmgUG/WNDs
6RbHWzaYGtwUBSzW3y2bQDD82hjD0cXtLArt6GIfmbV3lZTMqp+n5JlyEl/pW5L49tVzn6tMkNYe
9k9bONxe7n3Nu8FQXiFJsJXiJeLusITNW1nL5ss6pZUV5mZ67bet1mazGueDxOuDZW8GutcAZOZ0
eQBCskOi3/cAu4rCrCide07K8cSM7Of6tSJ2wEjMV/xg3K3mqm6r+xxMQ8QmgxHcepx4jEtu6uU/
js5juXVrC6JfhCrkMCUCAWaR0lWYoBSRc8bXe8GD98qu8rUlEjhnh+7V3YGl7VB0eKJyR5CJIApH
6lYaNALu43TDisevovCGWMvACj2U+2YJ8pL9GOBY9v9MwJ6j/jI032H3rUyvScv87sWYxQdiNS+O
2L3Qtvdx6AwVZvh4+VIXi7/3W+tPGxGT85oSuYWVanpu9a+J9By9YvYh3nN+R5U3Ne6Ypx/ltXpI
2o3U8Klj4qwVx065opnbaFRuEd7aOn0ySQ2swmNiJi7EL6eM6xNpB3tK+wNBVrUmviX6T6Krdm+H
5pPZXXQESaVhoV6bYX1Otik3h1TirWHFki0NPy7F/tD4Ss+AOrMB2R3q6kXuj6gq/cjMEdUzMoOx
aX6r5Vkqh8CAvqLnuScNJUylmDqAMHHNb9VLV2NBTVKIsL0b8bplRniTOe7jwrhADHuPZegcmYV9
5WvImUNvVFOiB8D0MXDGii6YsUfW7lOnygeBAY42H9p5C+izawVtVXjpVNLEqz9hVWx2S8e8fZO7
XxW0T8R8c4wFxBtvuVx6szI93Qr8VEBhDTljEL75fXEIVxctRV6OSXThGu/uhqU70mgECln3AMTH
CQkAp7o5xftF24sg0cvkrWmpm5AfMGDrr53KXGNGMDe/RqSxDujBtu0k9JAzzaYrmRzCBUG0JKqw
pfaqvpW4x6qgSlWX5+nbasExREpA/0Nm1x+tOAFB1ZPcJPQgVu+V02YqsXhD1GPGy6mFf6b4kjB5
alLl0K5vk/6cqz9TiEhRALYD9w7cWwVD1VifytJ8mqxyN5uCG4XCjxo1x2Jltyq8oFF/nhiFsFj5
EQSEXRpQ8gIRMDmk8FO1Fx1jo4UdWGUbgQWLPoc7cjkXJEow6FQ9PZFOBOacIULl5nyMDfVjpRuj
YoJPxLmui6eqknEaTiSdo/1KKPGpuzD9ZXF7NdPoOC/ZG2oqqlOInSo1v2o8q/cFyeJCHiolY7Jl
lqT/eCsc2WyIR5rxBLZPaxwx/MyRdTNJCCXHMui/m+4RrhljoeoBChdZqIK6ALGeLNjCFJ9MdT00
ervHkalpp1aLg2peAmw/PUFG4yrw7p9oVPZLJfkCxELSAuLcy/0GuupCyiocU5f0afhdZvSVpOLV
YFLAiioAPrpv1bfeulgxoXDcSwbdfkWJQRQFdyArHGLxvLyv9gP/pJb5Vo+Iz2r8ngVl0xF6GW3b
6Q7AnfC9bkIpEgdxt2+05Tp0ciXea4tPVqFby0yFt8JC6Ni3V/90s7LTihmQ5IXoMHhYlMLPRwUS
55eAC7pW5ee8LB+gTl2R5q9QcVjyuItQjfQRdJl8mNVArCz0nvwsJA/5xuKbhDkYwuBaIK4U4zkd
x+cQKNDWb4rQXzu7EnXG5VBOVERrTJM3EOgQqHJ8ZZBPETg5U0nCpOJp6rrrEVb3+Vu6/aj9DZwZ
a+UYel8D7K2ObG14UUTsFS3xSoN+XYf7pgiRxk/dUI7atluMPshFZCA5O7XxpK14tRe8auic38oi
5SxfbJMJXqIjAqFd6s41Vtsw1Q9KQkG6Bmt/ycE8ZvqN0GtyK/mYhNcaVgb2Go/jZ62OhJXuZbN9
7VhEqTj5OmBNWA1KchIYubuhqPky9OCUc3gRzqswPqa5vCdZSJ8BCn0tPRVcbtx0fmVM3kDcj8kU
Owk/WmwkRjHsZBn1vMF3DXzjp4UCDCHHmcB6d01ymDvQUdN+TVqPCFzbTN4BVp4i5nuk8QwkHRrq
revubfu04V8gDAvqzVAuKw0SqoUcCjt5FWKsu+kMOS7CCcSivxGFq17BWDfdMqQDBsiUbcBWmUUU
KmwxXf9ZKvqbAUlWDtZYRKUrqhVIIgR0qWH6nNAk0zktZVxJJU2+j71spDh2eQm/mywFBRHoMe9A
zdnAMMgjqdqZ0n+VpO0jBTF+/BISiyNIEEae6NTtdp/qr6O0N6PybBAjruPaN08ZpYpVP2FhnYZP
7tF08xbgeMTbGaFDbTjl+Dx71DrR8NsSDC5Sa/DbYvD8EYUZYxcIUHp1wifkYXajzCvb7wK980iu
qJTVblc/Ib8NTGXboaJqm0Ai7IAW7wjXshFmTemBjtG1GMgO1XWLzy0BTIaEJs6Eh2tE+LTtTRJ9
1pVQ6Q/YWo4NN1lHGhYlDlA6my3MGwU/emVJQWvmQSgN9PCUbL5XcbogMQAaYR6ovBIthE6BJbsu
nE591xkOi8JF2hJdSKNULevGZpeVsFQhzToSL3YcDZkijzp1vUfSQYE4JbLJIbDMYUzo9fGNxZu6
azuXDDY+csEx+M1Qr7FoLr029CdowBHgyqW/0ybIjQ7YK1hkfZeIi93W2bMc3YBEZC3blksFJiLU
P/BuIBOEdJHXr8OMAuQ+VNFRZwPFqscuSZkxsR7iqs8zr0nwQryGSk+zTuyv1nnFVsiogHwjr0X+
ShLsJ4jYj1k96nR0eUn+H84fg1zOKYLszeizrozPlVaP4CnfYg9rVFDEmLNUhwrnVM0sDfZOr5PG
BjuNJBMrxljDi7KU3N0XQ/yrhcgXCkChARqYspA80kauLWeuqd+j7pEVOLFrhsuGxw4yLX51ARjK
dxZ/VFYwtdUVmIoTMvBvVwZUE1Oe4TpKHPpubX5GkhgAF9oVQD3zDq+FU0VOJgy21G7rNrKa2HEX
SpC1p773DeKmKSdHsIJVNaN4BQbHPhPKSqz7MUsCVlOeNrbO2kkg5sd9M5hgXImoSpbnVe69Ac9d
nYXDOSvHkypQg+lae6qAeNqTSuaWNogPpf3RxjH1IAMcQhlulDLNjWuJ0uiNNeQNa9K6C6gF0t8h
b2TbmEU7bJGFBCZYL5mmDuBnWRdD02M4E2ZRoNWTv6Wpoy9WVBqZGKxih19iUFLRqTdLVmHE2Qme
FdP9y2h16BRjJdvPkfrI6iYJCHMHWkkm5pKSv5lkJqmrsfyY2266orssXfRcETNI2FapGnGiouFE
yDOh4yB9sBLdrih+4CqMnOXFZ9JUTIYURiwKGzSiDi8hcoVr1KQXU0kv0Tire2lgQleMJvNIBY3O
5NQwQP0BwWqwsm5SC8V0LGt5zfkFz4zt/nWbnqBonSITkkPGIoYl/tYL4qhurOZ7qJDxJLiuVcJY
zhCw/pUT5sXebIYjmXgHLoApUPXOM1baPiNPzJeUKeV+UFNQQBW5izo9g9UrLrby65zosw9OBs/6
OJZ+wpOjdRbmBuuVfcN9LIH6iJL4wjj/H4ETSKFIg4CsNVSIRPviWSI+FO0DU0wTM8OM9q00+q+6
mZi+hTWcfOOFLmEgb9HyakagbpKMkl0T6rc3kNGo4riX+2S4bm6GOhdxYUBWh4ug3znI79k8Anuu
gAcPImdiMal/EqL0C9B4RQ9h43P2h8AiemNdLizypXQFHTvNv+i/hwP6xdguQ2XYzzMGLSmXlCdG
3F9h3D71ukF4KghnCFuBNkhFMObUNmMas0/SYnfhDq9+yBm1/MmisS2W9GYC85okRSaS8L3VABYR
7M1P1U5bSuC2rtHDyNdBxu86Z0niX8kQWEyt2GnleK1diBTWJPxKIa6Hkt8UVC5yALk4WIxfKwiJ
6jXVoCavQkn3mkLwaQcCxQa5tHVCnZzPWKF4mVTac2ME8ErCyapXNzLfI3sFa/FdZZ3lS6Pwi9Sb
/pRtzc4Iw7d6SrmT4M4AXNffRG3hgsTIxdHwpGsRh46SMI5BTDbJ4mTXK9uNLut+49jaCp+Ra2Ve
3FqUBYcVD/ufJfEyU+A7VEYeIQGU5Pow0bJtz0UzWqq/qgDqCrLk9q0evkwCLC4tyg9mrB+TSABV
zViCCMp/aMKNg4qnd0hYLq9N8m3Ib9JMyW+XXEJCe5YWfd6TCUuGFzKqET0nWGqgmG0WqBUj6HCr
iGfAXIqmP6vWVFwWyTjndXeQrYzTDz9uVUvMDaGQ70ZS4KmzVIS6fTZ4aS2t+PG5N+dYlxg5ZONO
JwfaRYkw9fEnOHAOrHmqTnL/NkIQD5XpK1ca30y4+Ro54mYXjmhPd0rWBitDRaszvGFVzkLT7BVg
IoqWH5ZhRSMMYU1HAqtclbhhaPpUZJ2D9e5QJS99ah4keXAzRK/RmHutocCv+Gp1BdKkhKgpdSVk
W7ADDFngP/urAZxt5fpglthKad3SSwlfxo5JCIS2K/nYjlzqdU9l4JtGD0Y3uKQXr+Zea/IF/T3X
dvWCccRDQA4Kl4AZ1uKCWN615F4l1hf9cQGmRBcr/Fhfs/pN+gNT1A9ioeyUB8tKJ3w1+wyd9lpj
X/g0zKvUIl21DiQ8sJQodlE5vOpxtockha+ncYzxNVoXX+5AJoffTNOes7Dym8Q4EpAJQ2NpGxsj
kZd0BGSSpLmDCZpl+K905ZjE4t4ibHgkJEC3bnrf72X5pVn/MvlzRu85gaWqaSJD5schA2upWWwM
zxfpvaipHi6CZbqK9G9Lr5rBvW8fU8mcpTb/dSJF2XBu9xomSGUvDuRWM25FHyKr7FszYhmy0YYN
clsZMigxnQXIwbR1Yw6/FfO/qPyBhkCOzu00I+Wiv0ho/JIW3XHWHST1OYsB4SCnmvi4sd3h8LPu
I2ObLGM7iEh8KOcdtM2Dku5k88Mo9mUa6JqbW3YSPintv9k8EQE3xBt2+6c016CGJEaWDc1KesqZ
Vgk0bknhRlQNJfRGM5lvuXRahytIFjsiurmeGntRgNQPT7Kq3SblxSTY3Xz+f+prkMVODeSwYiZK
cjNu7UyStK3wPuJT0TIFRQdi0mU+Z8XqJETUG/rDrC5y0SCKWA9qD/UmK88luPtFgv/CEzUrj8Ev
GTFmcQMcCuGdgnC6lIMGcQetWR6SBBmyg+M1ENMzjTYtD2B43kuGKGjIyBuKE4Ychl3HQrBaqG+Q
galkLy4t8nMhAOZxXarVxx7D5qlwMpXWhBK/+E7V1y2vUTHAnPXwTzx9spBIuLxMg9bZY/aRolPK
lVfc8nuFFqNDpLxrBZHVjwJlHcgo88Wx31dsL9YFX6fGmJUygJhh5mvzQMBa27qReiJt8dCa0n3N
TM+aht+aJr5EzJTjDDgMMHtH5klQOO2ZXXOGQHI+dsU7jIV1QpFkHpBcYKrbFHrI4G1mU5hE7KpC
UAf90xoYfntqjqOz/gRWs42Ohrs0XCvUnlMPnIR4lwmFV1o7Jou7Ij+jejI1/AUx70jkqJW/hrc4
Ie0h5UFud2E3sSvak7kCxZchz6UynxKdjAhcWEQK7Pi0kmhPDW3MJH0ydVkfF/YD96p5Neq7jMwS
CKUtKO8teK9Wwf6EwMwMEVEHQtqdAN+z+f2XsqkDVOWyqoYY/JNygM4dBOmENwqxq/gpUOHlQ89F
+SGgd+pzLk7km/OIM59lhoWSvZIuuvTZ5B8Fr4gY7pEZ2bJMknUn2Q2QDxJYhImf/Tzk742keRb1
y0wGbshQKCXiMW2AzuRUXOa3GOF1YSYhZrHL+pY8+hYaMa+ThhEGWkSbbiEW0iMzRb6cii6kPTZx
d10XlXbAOvepcenpl1YxOqnFA+6fxz3D3BmEUYJfrhbRt76M8vgjNc0NWHDcZYfEmJ/bXNqnsJ3o
LnaE9hEoX9paNl/0Ov4Z5fjVSLe0GeY7fIiTRUkVK+iJFmP4m8ERJwWJRWBJwqMxA+INjS3CUCEm
du4csoOeQgy24nobO8UdSvUDsvlTv1ExqejiixGZniG5LM7v5oCDLrTsspMRqeC2S3c68/mxmU+L
lVLrTOX/q6KxFfAjcQ2aNbUpPoK8fxkQNwJ6ec0Q5kjy5yhVXyNcZBJ1L2VBh8idWkTDxphnv5Qc
YuVDll71Orrpn1L/1GI+C7ufXDiGSvylduKhkxMsx+b7JMyevG5HZfaezoT98MlwgL93A8MmalqD
p3mz+bIOGYHKh0WL+C27lbi42d8y9G9paMbYxCZUHaIkcYYIwY7FML2uLR5hPYgsdT8A+7TEOmha
NjLqtih5J10dhfHyOuXZ89BVd2EyfJG3rlQ+O2gUmjzQsZjHdf6UBlA9CtSoagoSuNsleALdXKlY
duKu+plOnQ6n185dEjmHsEB4W+8kw2S3nARrDMq6vrfY8+QWBf8QXwsr5k/0QR2Dimq2sGj4tZIj
p/MzmryDVQ92c3qeVHpHmhxxFG66tOKXU4gVdvkIBIPYsGvBwpCdFoaLY1Vrz+HCjmj5ojCU6I+d
HuSQyVAdvhwrcHWlNGfDarYXkiSJSkooWPsdzxDcuXgjM9Yoh/ifynmuo4eXuO1F3C2R+ouKoMRK
jwJPWq+xZSuhGzVnJT2I3XtumU9isreWOxJw6tlEOq4ted+C5KfA+KtTjJYg5phdq+8b75u3xC/k
DjkoiY+DbuyF4o8gZX97KcbkNa4fGo6dEqhVVCgc91eEqvAttMUFbKRBUTwXBTmoHgsQZGyG5BsZ
5GcH87je4HWCEzlwd5Kk14tYbRzYvFiJDC4SxeNoBInKOgs3K7kFCgCap/QfhzeOdWK6Q6wwGrNL
FJDcYrYh7qlcS9TCZBU8WAzrJx6BVtsJ/+Qfq/GAG7gEQYiDLVPnZQ8LEeguOSE4YSMtB8gh2r9U
kV9yWQO0xdBfhjtiYYQ3wZIMEnvl+pbqpa9z2xktoLy2YEnZGU99odrfOZvA2BQDWeKbwXTr4lsX
m8CMCSol6y6vMFMNE0NQ7vohD4oMOSWkV02KHIlRicXihxuFQcFU+8T75X3iJPjRfT4P6UyrgCZ0
fslQzzuoSfPWJi+6uCl/5eeCHv9aocYEMCIckmAJuuf5BcPpmjkmpXDtNO9MBSzkzKP9Hr1Vz7xu
m+L4ZgXNDfTuDkvLgknxjpwYT7aaP0foFiZucr7Haw5nYCyQEI0LqW85sxM8S2wTqSUXFmez9EUQ
NKNzY/wTRkf5mFjeNs5qWweEAsOzepK4hUholgg6s61fGg4LQjsSUyYfLEeAkPwUNyR1mOdo/Erh
FfY5q11pcdXmrD8qjDDmnq+tzw5zzc26a90aiyjOctQB63lGDrwAbd+Vf8sbVAJ0yvguKENX7PCl
aynvxeZc8Zn7oh2OdrhxS9NE/MazSxG0o1bguedHG1eCefgB+VHwnA+r17AizA9k1PU5PxOqQ4x3
Xlg7QvXAU4M8AA/nFJ1y0bUIhydBaRoPpNYL5rGIj9x+9RJQFEc9c2NfqI+ohNDBDPCNDhW0Or5A
yPBcm2+V158xScjhrjN+MPkav+TBoZitoIxNPpsTxijs9yDhNetFYp0enRvjqzWZnM5HfYBH5DTw
cALUrpJ2WZQXtspR/ix2D6X2tOal5e6iGY0e9Uel+pp5GrRrVgVRdu0afoQZzTrMnOEadtwe5xct
4k14FVOv0PweVQBgDKq2kF9Ufwz8VSXfhflcQKvXkQFL32HuCX9178kiMD63i3bxnZMIgTRjNgx8
FIOJjWIdFRvbluxbQqkIBMh0X1AWdOoLzUDPZNo4U/ihOOk0Dqy9BlV5z/bALM4qenw8yNCaVhv/
DXHknN9cy2FGICIdqpflHu7tRj5pbDmTFyl008xH06n2+yb35C6AajM1zxwUPN4hhgieM5KCWFww
MYu+wGSHMQoeHnvSVLxSeTYHu08DQ9ovj6mwl/U4vcqM5GOUKRdNcCeVxKYRIbZjfWSctXgN8KAp
zzwiZX3k2+16/vA5HPdtBceSZRcnra/X55XXJQrPGgrqfdEGPMSo0BiHP+WvMeqENGjb7VdSSEB8
XYm6M21t32icqvGnJp71+WhUx67zReFgEomaHzjVJdNOHWqfZdM2bnOJkjSW5cEvJMa0cZeV3Cwi
4VN130Tfq2FLFZdF/bQajlnjznL0BdPLXiYeKAvK6i9XDop8ALMTQjFdr03vqiBL/vgo+A65JxvX
zOxZcxT9AreFr6cP5gva3xpFUrxXLSozcLDxnhliKV8n+TZfbBGsQevQfrHGFcq9tLp1+8Mk24Ag
1wdtBBjSTUFhcAqlrALcEaM3SrkzJScL2RBbf2krfF9sDrpXAj9SylAQKIj1KraRdj0+OsoZ64dy
UO1Yu7HSdoDlWgRWUw1lOKN2zRXjYXTN4WOPZ+xbLLx5AsLv8WMl/yODgmWTmDWUuxqVngwpjcUF
Al1ccfbGOFJheTJXOYwI1QlTkzxQby3tEGIGrSTCCxv2NXvgq5K7I38uRGxJQb9rdeYpDuob/VX4
S7hR1gBUBAW8248AWfY5N2L14K3hVyeXZtwz1y/hhuZ8g/9qxUs/NozfmwJJzjog1xOpUnobvV3B
X0C/THfEwfI1Ax7k0yXnpsULy8YKpcJzP+lBzwiPw46UL61B3fSYZ/pCkbabqRAAfflpE5SMwt0g
EAL9ED4W2AJ7Y/Tl9twgOsJ8JKJgfinlPSu3ZDiYnMG8IDmcAmI3Sa50Wum8MEpLxEvPIaMuD5Vl
pubOjORVTDd+Wu3bjuPDAXyQ3SbnXaEr3GXRMeLDeitmj4NYDoOCqGokhvMNzBnblEYEB/C0spVh
a9UemCdajc18gPhSS97rOnxtKAcxb/eJoFnewwUZ7uwYq9sUOMQYTOym0+bZWl0J4C5xTpUInZUT
28M7l8dPMS0EQBwkNo6MYmrcJ++zZS/WeUqo8HyknCEpnaqDUqUXbaXG/elEhg+SpwY/QoBF5snD
LnpmvtZ8S0TXvfCOUcDxyYJQbExOUkdpT0p87XhwGGwXd+uzXOyhRiKDW+5KplS2nQe23jLiJ93O
R60mpH6MLN669CCXMQTWNkixJvokylEn6Ew+1KLPr1bFbqa6FSwCdvm/k+Tw8y0w4FjVfETIJB9C
e1FvGvYxcCgsKomZ1LjbnfYzS1hNBLRQiFlx8ahvRM9QL3Fnggvq1bey+hYbZ2zvRM2M/COtO/10
ZN5Qn7i8TrwWfG1dwMNDFEn+GV9W5GdsIsj667bTFq6JOB0zvur1Bi1iURlCkUK4G05C9tD5NQeb
xQrruKoNsvDAIkOnh+DRD82rah2AyjO37d3C8DmoNYILhFcG9nOB8tZL2eDXux6/7I5d3XzhNJgZ
ugzYuu/ABVmCYu06yUgG+oMGWUoIXxfDR4inLl6n/K6kFSRYuq/jH7486AHfVeuY/X6xPk0j6ECz
qxAeWr9rCEaaHkp5jPsTY6xUZHIJQglpmZ8hKGiNB5M35YXjYrpyMxf4PhK/uir/Ku27ML6W1p9w
BHc1I27+pQPoL+QfQFwgoppBhaLLQHvvtbBxWl8PD425H1lwU6uj1FjP2DFZek5cC0Vuq8jHsW/s
ZMYZLu8QVyz2sg4aA3YmdOHrjl6g4l1BAaNtVaK8HvFjcaShT22Ar3BEYn2lPpbt7I2SerjWF+Np
w0AG+pty6IlVSic7XxFGwmi4CwYPvAsJjA6KusQA4HWLTOoP9H9OLl4pUIeR+Q+W8B2z4rL+pShJ
jG+sFdw6vPlC4ZB1lllBVl/XDvQtDYNn6GROgVVxJ3aI4SfWW3sgk+NK1AXbc66vjEE7GeMe9zYV
PeLG3npk6QsMqNiW3yDB6RNTwSN4j5b7TjpjV4gYmIxOmztaeWgRL5TTSSVLAyEHcWpTf67jqzTf
hRTdb825TowIrlGDGkk+pWhSnldk8CvM3sjweMyoqypaSCDM1XzE2kOMLe8Fxx0vXX3h8TMmOksf
dBiAGnRicK/2UXuORTIqN54ED53xwpN1qOaSVQA0qa185bGKyz0FLRVActOZ/r+p1m48ZCeSIzk4
+H/GLZQyvOSywirtZZoOZGmwkAl0zII4tw1X2daHzJdtBQ9PBIWJvF1OnxNMUaA+UuZWLASSb2tw
wAuQihT9zBduh+a2Fo9lgjkr3oSauARkNXBoaW5ZMYvCLiGTqQ3nILbEIKqTw7AOfgSddq4JVaY5
RRuIxBbdSOPqrFX1XrxvaR6L9sulPaUTUgVCYYY3UsKpygziwp8TEw3WdBUmZHh5oDJ2YUqiSL69
TbTBdNJKJmdoKxsojcGWwEiUDDzGYcgJZ3J3eeYqsdmtqoCs+rmricfQcARbpSMahHYLaLTpEIbx
BuPTaW5Lc13mgT7jXFZfBNJwvKOzi59aTvaq/FDa1S2Xzxz7NlrP8qPj5F3In0pJeRAkE/ULAhnp
Q+t6cNa1Z1Z8zqPkisgLpkBjKFaDSsiGlK8+p86AvYb9KDM4VnhZmsvK6a+Ob73RQyZSg474KK1h
lzVJ5zlfsLMg3NCeImIB05VJk4LrsdVuZg41iAfBmJk558ZuGggwXE85Ex9WvO3IJFsAiB55g4oC
zlGbazKwy/rhQ+4zzvL1JZG/y5bUiYhw6+ZTheDS1ZldjBOzL2h81HF8dx2zz+jWia+KjBXr66XM
b6oGrIAF43ennpnYh+PHWGu73mK0d5uBTeXNm6h8kI2F3v2+xv8QfXgEIt5zVMcQJ3V/Hl9ztWHc
GWnAQLaYcJV2J6ZCHXrCxxayFLRq1YKhIUFKM4lQUKf7IM36noVbK+H4MVWLeh8v/RgPXqTSGMgp
p7Nkln5ksXER5q5g9zWV5JvN1IEmZ2I/IGWZcbOLliNkM8cMtj5EVyTVs2txm4bNXcuAlt3jX1ey
G+pH2TcKTiV9BXNF7YHKLRPYTsH5UBpIAQ0rysaOpJYyLjQZi6F+J5B7FVKuq1CgGV9YjhKgbWfa
Ptbz7CBARGX1X59mnUcvOiXm8C+B6hJZWogKRHsKF/wKWvgg4SJCCCywndfhrDWou3XLRF8lG6/d
/wye+4IkSfgNVeVc6ZkfmnwHkThhcqSFSLrXCilFNRSsZE0JlpZ0U8seo6HihjPjrV4f3SKpXzRO
JeKT8DEHQ6W+43ob6YZGT1OsIF/aSz2o360QPZEE61p6uJd6BgbJSvezGazWRYldQChYPf5VPW70
sOqPohk9F1KW2uqdQlttoOCuAjm8ncFgbBGt22AVf3pnfI1kmqal4o1LfsSMHUhN/9uHGmZy2oia
1VdZGva0xNgTZFpN+dDl6XstRgqrly1UsDqFo4LKpjYJ8p1PsgRJoP2ZOTO1ulpRCmVQJ2XrpymE
r7RmcF+R4oV+A3+P1VfguiLULqZO2F/VH0Kya9kvbDFt99lYThqOXSc/l3N2F8MpZQGeHsFs4Pns
KBp6kUldzcAPZLrqjYbgDQLwMElTdeatDGwIgkYbv9VCM6dzrgwtECn84U28abz3bdYeM8hpJbUr
XnvWkPh1HSSOIvrzhTgzlZSrcZyBBPE5SvKzqMZPeWW8ZjMUwQEfAciH41AUd0Ucjps6mCK5MSUS
1NMIi3t7tETWEY3kz1H8gyYdVjmAQEaEENZaIm9w1pzYAF7IJsFszeECVpR0ZFMZg3g6awzZGmKo
tJBPvzJ0nv7iKJT6RbaGX73l/TeEtzm8N8tW5/Y3OQUrHjHqh3O+aumBlPpDbiLdngd+v9zVGIOW
qf43t9qxh/MrGNNTB8V5Z86cKuV4lEjcyJATZ3x5A6vbktHuul5rlkOppOy71vgCKIiFhcAaSF0o
nKoMOw1j/SzMvwYjfM04dXcxAi5+RA+K6zPg/LO0Crw3ehlABGB/WB2ULvI0KQlqi5SWGCQtg8Ho
rg3IWIc/Rp7nUJ3Pw2I+8JEqff8EOJ2sCwHEW0hvKdPj8xj5rkJDR+nhm2w3ReC3CmNmJXdoP1br
Cs32YUqMr1t13/Zcsdt0LCHfoGbO2N+H+tBUbDWN4tzG2j4bj+0y+lnRXRUFJ6VmvSRSeG7SN2VD
QW5rfwW1Meavok/8RHluFWzYPROKgnZtZFCWnjJkkya0uIViTCeQfAu5TdGfDSQ+khVVUc48jUXB
zDFHIfQ2p1/Z9LGmI7zxU6l8w92EE7XuOla+UJ78qScoaWWuxYYQnxaK1JJ1ejFrbk0BknSIRqnE
R+xScj0TTmTiLwntFENas8kSuFLU5rNGO9bxuUiJ4NRzjGeJ7U7OmhEQGjGZ6LRS5uNrp9uDmNqh
UNricpBIc0t+jOi97bA90SlzmHkCUjOog2xlOkAmyKulyh44ZqOscufprTU/FPMD9BlR464ZP+rs
ndADRj0TfRaKzLE4dV2C0FB1uiE6tQkHTJ8HOXjtqL/KW6ylCpwo7PZpoXklCLJqYFYpkmTW6hBj
IQOQ7CCNFqtgUtoIbiUUzZOhWKtAe3gB+hoOyvINk2unvXRDf6mUyEu0j7JEjdxZjH7/wGCSuRPv
4Rq6RJ2g4VRcOax51RCyg8aaAQR1y6me30TTOks5y+Xcxjl8StfwkCnrQZ5HYlEG0t5Kujp2cvJB
ncJPCbg0K4hT1a/sTkviwhZ0GyKIOWFmTwnIPA6JU5ZOrFP2KTGyEV7CaWARP02MkcAaDor2plKL
YSQgkUWd24fICcxu2JmiBQcF2IHScGkiGbSAQLEjq7Nl6t0Kf6Cd5kxXNdFp+NNEftXFchlDFUyO
cZNZtPc91uyJMcjU0WsMyNDDIeDUvCFC8qMs3tdlyUaCThbU1E1luJmY/NuZLS/lfEuaiwZgbmcl
4j4asH+E4qUlTJsz+iav5FBqwrFh/aEV5m+DJEhYzTsFSIhxX5QNIF9g1844ognqq3wEx3kd/gn6
9EoY0VFa5YcerwcsqCcDpSVxJ1DdSWkRAMAb0q2EQSpXkIXN2Y/Ery4+h03kTaFwKffWyC1c+RBL
n+S5uFiFss/W9rrqjLTZ2ViSdV+SFv4pvO9RP8WY/ecZSA8kz5cS40qENCdBpqyQdANYLTCgaZc0
vbOF2b86KWsG+qW8DFOLBvlhrVAl+ukLqx9TDInPFmsDjsKsjwNlMpkr/wxMdfXJYz98keM+EErV
0cLqT+yRDSfR89LnHlXplR6vpxPpBXT6zOl0Q3xRdAm8i+rz32QgJf6JnXlZksXuGwWImuhrAEo0
UGtp9x9H57HcuBFF0S9CFXLYijlnipoNShE5Nhrp633gxdiesWxRJIB+4d5z9fe6K19SiqPVVTvy
MAkJfvUJGmZd30O7JFC944iUd9tyiLMCmRWirEb+VY/ti0URpfnKdq4iNNZRr5A+kRxGNtCQfcDQ
ObeM5WTV+teauayVoVpycB975atsP5p2OIxJdcvb8aXq0UGSxoT/HtZm8i37c0PCadA/Fdq4uGKK
hJcfHHN20EeuoPgW8+b2AVV6Fs2dsLzCM2ONE7Tsj8Qe7hUQXfLkm2SRAiET2oX7dYka6iBxO6Tc
hlZofLu9z8ixhBcTfamNeKsisQyC6NLoHrm0JD1adndKEa+zRqYZ6rC9kSf80IliQCl47JX01oze
M1eDm8UYXGNQB+1nk2nOnyrxkDoJVVUORJgREnTuEouyCjHIu2XSuOuglWAJQ9FojqJg0R+Thche
vkhtIPnRoUVWnPny24m45OG4zlnxOPQTfNdpKARowOqv/SRkHm/Qlq9d7Ty9Onqv3WpZBsZPLVDm
xEXxCpEMEE6+7Ov6AOGSfGLbO1pefR4sfRaxg1dLtFXOuKumJYLDGe7XH4ggVNVZW5b2ETbuiSaM
J7q7r4ti75iTzqIOMOE1J9dcNliSs9T23iyJvwYxySZkfUGYV4K7oCnEE7rsk8NrlWLYMPsHDKj3
kli6QqYPZd939dGtkocotXVWdFylqMlq7btMZ2HYr5PCRAzSiFvpX31f/lAgoWhsF+b0cZOijnm6
R9tW3FA2fQ3mAVHiuSuqraUlL503CUwrQsJVNXVs0KnW/ujvkoGLbVB/wMeulSBC33/sSB2pADsl
LTu0ONrpU0qEhVK2bDXagvBWpdqxkNos6eSqq/tjKJrfQeYnM1WWuV39L6VEOsZ8NGiYPae9QZrS
3PZp/2vnE4LL2ZhmCx5h1Fb/oTnilGv5wRwQb8LxGwaU68UHUXMnHaTDckzwTrnZnroi0I13eyy1
OQnsy0RpV24xVR3+rgjkHj4SHIh01nh70hWXBZPNTuEBBJEhSLV1jfKlZp9aRslkI+LOm+xNyb8s
hguk/xXY/aDwwMP6ke1SKLuOKkKU7+DmgUY+k5RJDa64ACmGQDDALaulX4QvENYNAWLVcApOrOUM
DDkN4FtXimWNvUZlnJqhYhARGyr3WTGZUrDTDUaL1QaGCcwSO50HE76lgdIo/giGpVT4dHtmsBRh
g9+CB4N50KCEsEBblhA0sTsyl1CAuCRDT74YMjI1XHcglkLC+3oM5nhr1iXMSF1Dj1Ag0X2PEiQL
vDg3+IAqSL7ssMrikiSjYC3bn7Ie5h3T8hIQWYM+q/WIna/YBrJtMjx3Ng4pBH2SIc1zcvJjqsau
3oH12HQioCfzYbtVWExYNzs5+jZzMSKOqVDQaQgeHPLgksLZKMVFYsVK2kdfnBSoPHUM0Fb55zDV
q9HHWsJCGYWXdAoJ6bFsD80q5ngZcP42JmJw1spIzHwDDDEMAWyTba8iTyUUfsothXDlRnjNaBDV
/GkKZ6awHKv0Zk5WBdvAHiWnu7CD4BTH7VqpGKF1zZayd+EfJVrPhMfKdAf4sJAFnFQVIyXHyHy0
sx8jeDCnQpq3oDrvB/bfzHXj8uK0t7Lst+SDLJt6zTOOvoo3oWXKOEkUCRaosfjH5NqWgvGw3izs
ClEZ3IiIvYYDy1P7HXDnjoRc8Ug0rQtyCcOz2ZdYq5IdDgaymjKXv3XyaVSbSLf3gdlu0XXrHzjb
lmbxM32bbhqXYiupEfBnpx4mkA4G0WeASwD3W8gcKkeWA++w/uZIfOvEHn3jW4atuf4aEDypAcNj
61vmFHptygbk4mdcIO+Jd0OtMZYH0AcQHvvNhHbVk21rfwvl3MgVX2nED8j/Xvtu5mu9/cUuUmlf
+GOT6ENig0viE3m5ugD0dQXOxDNxWZTk1HHCZSI6EFZ2CDFVYOesN17AKrKSx8TtHwCckLGUB4bH
TBcDR9uRl4xqB4nCVVXEGqw5NeynKH4E4qRs6zAXs+S7K0+jO/5fdqfpJ/e4KbPXgIRWM69V1AJc
95B8ObgSFo6c2ePJ5pb00HnayA+YQFJMdwgo8miYq0j26+FdsH+iVmBZ9Cgmmnf6BzqdpdCjBBKF
sJZUWWbj9KpIliEoQDKluNGYhVrVGmAK41cNUbZxhH+XwEnTJ0WU9OYSKRnuTkSV6zZFKVs+PQx2
kfVSUO1je2b9DrGGo6RGk5SM+xCHyYiTX0JwE1iuRaiBxuCiwRMA14UvteZB6C6nBwoxqwsDnUel
disXcQnzVQlpwFBPoe8xHWXrxwMtrPGUd86aNpwsopp+dO8jUmw7f9uCZpdMsAssfiM0BQncx0IR
qoQD5RZKc31P52Oq9kZUDBAYdwtAeG7fz1QmTRIN3liw9QmgWla4r5B5Dvo6hQljo84x+X45AVoF
+46uSrYuLDRXArzADhswGQWVNStCzDiYkn3lWSEL7VlSX2yYr9FAA4mLlucjYzBAbclyVFmKIsrV
EFB4nNUhY0Lktsg5l2EITCFiLIgpgmivAp7BACarxZVix+hyE8ByJeuB4GEm+H99KOgiYtLmrSPB
1CBZC0FkVEfESYSCoNM+Bjc9cGIsaBpXOcYS38yX+o4BGmsympFlyTJmDMY5oHdihEv4uOZRIbcW
ZoWB72YYoPUBqunCZJMmxqrkR0gsdmOIlzi0LqSAHkjpqthC+CF0srSbT5rSqIx30JqWljf92UTw
hKNVGqsO25TXmbvJsUv69bbRMCMGRFkUGbkhHRQUlews5LFIimFiElPLrg2eJKaWxQhyWlvnaFyl
1s7JOZ+baBvQR6wJT8FrXb3xRdagLpqwgjGqzGknV+BDr5BBlmGDvoiTPuyiDazsadUbO08hf9OE
nUF7cSYpMM9Q0/4nmDFz5xfpXWDpqrMJ/zxj/oeof5ibGf736E+CyewquVTU3yqh+3LuA2MjwIDL
/LuGkcNN1pBmYOUfbXUBZfi/8wh1jA3oUjXpw6lFiSFHno9NBr4z/hclZxf7ihnWoZNuxD+FHisc
74FyUUfEvpzACJZ2A4ahILnk7jNpzpbyE/hATJHAWA75ZE+Z8XXARxR25Q27vRG3qX7JxDOKLl34
0utfIsPT+sNpXqXxHBnYGqxda4UopegdFKSrfhT05C2aqp6VSob8u5NnSx60aNVTT3nR14BGG3ij
6eDhWKn9KfDPYMcxkL9F6KFt1Ib6G6D37oawykjPqryN+iuNf20TangGOw9G6UXS+fX3MCRddklS
8aA9NMJkO9gkDtLTEvKDxsa2dX9p2sxsHWQFVrhm5sVcQQhjo/a3CbY85dYmiXjEsXEKv2It+7Go
9jMcwA1LIxfeh9PeoxaKzFAtjUFHAAAAL81WPrkcA/uGAWFBNnLkYQ0LQcE4CeYRozx4555cF0sB
6ONBlOZSCgobEXFCCdbNHqpfz7AQLlWPlW3CJpFJB5205GPwGDHqycUcvyaFMMBwMA7cV7r1VkfP
dni1AqAdTJaMbs7Bwpm3TLrTe+bSyJ5GZmHaA8Ocq+y8YmlXi6r7i+x/DJRbwaJ2qu8cpjcuwl5E
MyCzkWKiLkd0OMoS3amcZQXVR2shfbXmk9k6To4j6KJOXwCIdMdlojJvpzjJCCHiyPCJVO0OQDV5
Mfs8uPflF0euYr+T4Mal/i8NgEBctehnNG4qiniz/bUMyPDmjY/TGO+ZuLTFXzlAFD+57iZ154Lx
i//o22CZWJiJOXrFmh8kHS6y3gdTfGrogZkB1M+sQnkVrNCEeo/DZ7EI4pvbfGaIYwAUdZg3my4B
CUV1sXUckw/qUNrrUntaLO6b4pJTk6SUoJ58L6gHQmNWKAPalS+XJbaNFJsAozfbunA7duJM1Cc6
CpA48S0BRjKqz6Kg1EbBhPsn6FBze+ei+9dp7LGznVefrOIyomhzA/gfzMJFRsmps8XFoQA2JCgm
KSN3yTmxWVVXCG3sDwtxeOG15NIik7S+iKSfAYtouHfTlHlkeHfFJy8IY7jtv3Jl5WWfFSq02njv
vZ8IFEXBSiSMvplIzZv4bDbHeuoei72UZ+lcAnPjGccwPvPXJFwGxTYxT2jzewUBjgIoHFmhSZeO
4ZqLB028M9mizJLFHlVjjNQz7jcYgZjxjQuhDhtT+idX0oo23TpGa+p0uCYL5TiZ/Eax6Z3sMf1W
kcluDCt23Kgn6UTp1dddWPPUHQ5AGICkkz0RXruSm3TE8gppSYuHvR65Wz1Gm2Ha2z7ZBz2xc8M/
W9dWFUgIgrGWsqPV0gxiRjWSE7U9iGfgfyrhBBoYMDAtANUtDYRiYq5cX7IpptspXOSZ8Rlq/hFQ
+HeABtQPmXQ7zTWKtAu7nk8zrVf9ZMnCDysbe8kJW6ZyEzHbVBk4uRLYm1fsoqOoTchL0cnpSOEI
BYrR/kOvtStSfVwQ/bsa6GSWDEv4v+s2eUSGzpoSolARM+DMV0YXX4nq3A6dsjWmcNGg3yWUVbnb
LpIJ0F4X+yGdmjUeN1NeTO9+FBxqdoTpTg57R1bkKmHX6OKXMIM76aaXlvzqDpuZsNGJ6f6KjM91
xvgq1b8VhGwdabxwEab5mjZaa8fvcFvZ2xxglh9nqzGxNj4ljg1zEkAGenRnC/heCd1NXDcbg6ml
o4frwCfFBexgSMmnEzVSMNQGkWM0OCwVk9VTN65j179ZNk48I3voeq+86VbrYH3eBA0L0rzrHmPF
ZjJg60+K2KU1+JZ6rj/siQcblgzufK4AhEfsO9nhTmIuHo79opsNnUQqUiOzJbKJukz7KUnitPSp
R6leooOSpV8Ko2l3U65r5jNVSYPqZijm3pbNSosqtnAKZBTjyIvcxChlClaGs1aFwT4WBzMrP4Xa
rkew6ZPjMpsWRhNfq7NohwfvS0LUG4iSegsEUcWGfU6odR0yHjgExlNtUFj48BppwYHqz0Gm77E3
Xjqtg0311ybtMTFYM/ah+tdCqaPkLcFmqkr2b8y5SE33U6F0U35scB4j+VEVoI9eJ4l4shJhcOz6
L7faJc/MVe4W4jwf9Vpdlye8TJ8ZtpEiI72b/CtWgawFcEpYQvvuPUhddsuLriIWC8wi/P5Ya9rR
5LXD9Tl2TncWtnoO2RO2MXSR8qbL8auS4RnDx2f5cqKBWpR1fz6pJEB62n5zh7q/73mOGRl0UTpr
9j070x2uAsq+Yz06N1r7zW8CLax0lXehumezSq8WfSBKgYVtpzvLw2Jpr6yROX3RXkbbOMGV3NtG
vB9Y/gk4sEKSFapuK6b8eTTu/XpcFW12hcpjE4abEXCuKgHDGq2/RXH48l3WplJisteZGefg2jNa
OSfXF7hRFmVfLwxiLzxnZcCYThHRpLF7aNDyRkqw6knTJXIYyLhP9ARE6q5gLYrLgAc7iI2z2hAF
Si695OAhUwtYePNWqn9asvSYb+LQHo3v3Af8lDOZkiwMCq1ZxwGFsHOX4Ebq5Ctqh82ISic2wXJG
9sIomuXUG4ZAX9zxYTNltdjm8o2sQdurYXk2cu3dTcbZGD/sVtnGbNddyFZDgBjfeJsn6sVwPmMg
YWDAyQ2IcDmxDwXTCYJibWfeCRGTcys9E2czA3ACvzEeza0IqojJdAHAkJ0dOmPax71JmA+u4ALv
/vn2sAW2iw5SW4SNXI8CFaGpMT38NMdTj36UUCLk2SGMU+F1F8uPLnBCj2BV1kRcqoiR2tFHw4oA
uomIgwyxZGRy6SqUURQSffuKUw9pCJl/cYqBBqinQaUVg2ZH8JxnDJngodiQFus1p7a+ziGDhtz0
paufY34Ztn32LfecNqj3QW/piYKAnQXyy3aCS0CJC3tyC7TuX0zOXVNGm4wNg5TmWlfK/QBNQJ/Q
r0q+SQ3aM2cYN37k7Ivqp0HKK0oLu0a6FZ6HFwEruWof3N7YW6/wbAflUecXSLYLaQnQ242LG+KU
KPXPClVzAe6vT63nOGjvkar8C/r0HIhxAULOeRVDcrREskolCkhSuSybAR3G8kwLtrlVv9NImiHM
ok2E3Iumv4UI5tz1YkE3xJ/yD4BUAJSRNYNLCMFSfh6dzeh++jyQ8mBlNlcSgAv9gPfkqyBhsNqL
bq3V2ygCmMbluDe7+5jz0F6DMI2SqSryeaSAJvCvQfUex98hIDWLX002TeMj5GMoXIZ9uC1oETzz
rGebGqkr7Wu2KMQVVNRIrJ/5LbE/lnfN+BvK6C2qz3H8Wfc3Rq/9S8tPY/bBCqSnuDevjbNm9kbP
V7Yvx1tl2kZqG8XdKs2mANVTeTPHP6jDvw7/JutVJ/8QjBvc5mno77IGc0iBh0+kUX7ANPE4+8Fw
hez1JyHyoJte7kDkjvmbVt9NifjsQwf0VOg/rnnVuGxRoE/WsiWy9Qq5RnYZY2BW91p+UGWb0Z20
btxlFFe4Cx31FwkC69JWpItxGlmgHEzwInYpZWX55Idvoz0kOk4zNElbU9k5+dV28F8eGhLz8nNS
Ya3FdFPTLRWej83pD6/EYqw3MOSPBMrNDCjhieDO5RdqbMpeKHjNy4IWqeQnXdnD2BDjlxS7uv1w
um1A4Sd4RDD4U1hhd7vU3/bDEXRGhZCLTWRyaLDC4knV/3rJWzXe9PQd1PSIlDDaO82haI6aF2CN
jd4M9zdy3W2Km4n61wfB45sWm9WJ5Tojw5D1POk9yNIrmKh9eIX0Mn28XN6FvgkD9KSgIxO0WGUG
/X5PfadiXDW/LZd997tWb3hlnbeT9a4EPO2AJnkG+U/jfo6QidvuXWWW1+REjr1MZV9LdgNnJNHx
L70FLM2mPzjdOvOWCjn0ZGbLTWhcA/dIQZ9i4bYcYA/fTvFPo+0DZ2GKrwTCsHb2q6M5LrBtliHJ
JjzB70XJyLv5tdw/Q97L7EqmU1g8GNhr/k+q3xqqaNaL3AMuk1fHv6YKSyX9M7MOAW1z7YPzG74K
89A3J2bDqQWzZQaDtLYwZT64acYY98ZdkwehQ7nH1Dux767dgMR964//QmufuTuEV3nDVJXcnJPN
2NZ9p3sJtM8YS3PNHdczYM9TBDonD/QVcy7GPCdTfg7s5rM+WbiYChqQRKxN3rQ+mZnZ79RvT88J
XjyQTYYUw9krDgPPeqjuUQse/ysTXxGkmOlwOyo8/vynh4qY5CDUMtGizQ5pvwztn75/9/TfWP+z
nZvk8uoZuesu+TXYs0syNyNa5K+2A9xVzu0akVf5rvt7BdqMPY/QYeN4VyZFNFbG8OyaoFvWjX9q
m42sj+m4c8Sl0Y6ufbTrR5aeHfEeI8jyLOPNwXqieXeRnAG+K9bJT1b8Q8qDUcOZkf/5AdgB9+VC
HYmgD2uM0mE4Af45hPZvlW7JaFeRkKrnRDkP+h3IMy0C2+oeZ9yDj17FcAL/QOMj0ctnpd/N4FBj
s9bSJaatQaALOtgdwqNnGPx5xo0Bio1xUJJjlH/pTJtMDJUmMzeVHSVTJbi5v0Kc+wD7QfHMGJRy
CLjebfCOZfxPjAcDbo32nlb/phsMj6k6ed804KnaHxPFDoPFYN8Tht1B/ibTW2BsTf1QVcuxPbJp
6zGZ67cI04DrX71imyVnb0DYM6/lO1Eg4MERxu00Fp2mvnMo2rWN5p9YfPjMayUug/7YTuACTJSN
RPzdjyU4FGg9qV/Y80QJbGKcrSeJ9q/ARaWMkOE8jNjqBv8V0hAEeoTmkmijKXeZNpXQaeFcM8V+
5Hn4pSTV95AmC0mxow3i16HSnHvtK8H991bqzDBclouC3N+RADmW9Oq5tymPeymebdahuw9UiCMB
mHHXceeEiJCjnRF65dlkaZexs8gI6aya7KDpJSgqDVC7FiCCBajNJ1IpCQuEMp5DvjdR607oNaX7
TaoSERG8bscIrUVhCgTpPjYKtix/UD7YhoXphDogNx4Hko02vzfWmsPIR5oFY1wTD0ZsxrRysaXM
ufmyld0UGwp9f5cyQUavvlJkdbYNOY87Y/7/wpO4DVSAdcXqM1yOGQJcpwlDJhw2F9oIHw83K2Tx
US7rVt2mxKgw2rXPqluyjiqBzowDvVXZrxrLHY5wXE0VYr8VMzBuBtT5qYJ+He04b4Y192WoL4lo
nvdF1CwbyQNRj2igytH7zbRGXyZQzQqdJW6sbNxBi8CxiLmMMigQqo1l0gwH7uFr3xq7TA0JaEwF
82pF2ZsUUSxLM6pBunTyMjkY2GQ49GHkq1UnP/RWbu6SUyJIsnQZ6rZVNZF9gg+JxbsZhs9Cwc9S
T2xcK897qo1i5yZoJYuAR8j0eUPp37iEcyNc4rzoKpLGvR+HYbmaA5CzQMtVAHB536NNFwNdUgSv
tmN/PXNo2foG8rLTD5wP0CtINFHeBg0TDFv7XVSZw7qpzb/adXMin37MLJ0oHaUyk60abkaiz5dp
V6L6rhmxk9gGuDaq9SWTzlx9mhrYzhEdgrT0XagV16qry6vGBc5aGVws7q7OKr8t2DZE+YgdWxKx
bQuOeJOmsy0S2AYK6F6UrLOwwRVR2ek9RxUk6teIISg0LG1FNiJPTc2Yh+hLZ4MoqhWxRoshdwj1
6uIly0gXwck09ZvOdTKimcM7uboUtvZX6kwYpFPhR2QswHd2Bb7gAaOy3io3S/FOYFhyDIvkruVe
fnSzqiIhs1355XszIqp0XJCjUWbmG0ke19C6yiGCKeCrereNI0qfEAcwZP+9MPCKpU6MkDzkqE3l
TquHQzJpH9TWR29a1itToYP3SlLeM0beeF/YzUCkJwqqCvWFL2J4OD2m7D7ijjWZ7hQVmgmjBnLH
/5j6ILT3Q+bGJynHD1ek+XJ0o5WqmMa8AVCIL95IN17u2atQEkyVuQHpLmg534aCL7FFT000GqCW
gcGZAzW7nmXndUR05KL0VXzRTvDqM3xQwIwcVDWxemnFiJR+vPZM7VZpyTLZksqHmfgnCi9/1xcd
EJYG90gWKawxGo0JH5izzjkNDgCCsQCtpXuOQ13lbB0ysahBgjMcNoT5othxVaszJUqg8yeTt9o2
L+TL4A1I0kOb2ewyYmwEYXvV8niemqyYLDvWl1GNCT1BSq6bmFZK38QwqxLrUtA+Nf5b2XfNvNPg
YaDHndce467OHOXM6G3ExnrxWRtd+pYXhEqYSo17BpU/5PxgRmILYqOWLI6cUZhLRC5yUwa8Kjvn
LFXWcUWbZLUeFBe2RkmMot6WNVi1yl/qjOuQSvMxmGnOOoGNsixtdmRh288EYRzEIEaLurVwUXin
XiKRF+4AJh9pFSDtdtMOOTraeHxFIRldCpj0JZOVW5zZD660FSXbH5NngKujyXi07Z7A9w0sCMUJ
4NXLigXrY1dSCWg/PoQZq8CXQQbPBm3VJfH5jON4ENxA4SbVlY4pUfBX6Ri4xMBWskeCAHpKzkw6
X1U2lzTDQhxnHfQ47+JlMN0UHwsWcwse7ggUUzKlF7JynnET7n1D2TF3Uxye0l5RvtrOvIMUukpM
dCLx552u6YDzK3JFeXNtCT5PqN53Ctt3Zcp4WxgsvhRmE6iFgpPIOEU0/Rzp7XZg9QnY4hHzzJ7Z
mIAC21gUDRsBdwj2ehcyTBrQthAiz1tWY29klZY2yR2KP2kk9vjtGuonKRWfmfbdMUaKB5voesgO
pAzXC73u/6b7tGuHit9UUJjdg7AjYxMZEAUkIS4lWXQz17HOTsCp7qQt4dEpfHgbuG0NCRLHB+sI
Hidvhok4WMSGuqrH/DlB5yEso/VW1X6RKERzBK0+96JpPYXebAyZjFsjm1IkGjcL2rTXW5S7lv4T
wX1G4AMlfWLnxZn5Ssc6PTdIMXvz2I3p1kuG77CQOnEtzPdaf9qmph65C1lgLaGm8ujFLJQMDklE
W6p3KjkuRZ5VPof0wyDqrDSnTCru+GXtVfjr6BXL6jdrmdMGYWkvO7Fjg4uKW7hs5JE+2pV/GXQn
WyNkdzghybbMFoNwGh6GrL3btILfl5/tSmULSXKpF8GUim1xilD1wuY6NKYFeF5t7n4DGymE9oXc
Vu49VjCNgRVk4nCCfvY7to/i1WI9YdHOrPOAgOnU0HE5zkify/1lcMh0lIVevfZbOneS6Ix5noE3
HZG7DvEfDRln584f2X76Bu+mohu3yFHDvdYtGnztuoMryWnIFCtNvGksJSFJCvxy1dnseR/1pjHe
rN5/KqM2aw0epjIkCFDaiKyLAs+fNXBODXioHe5j3zA/XHW8FIqp0xs3+0EvXhX5H3HfohkJceMq
F9eTwRLYPG8ZW92BPbgrne9A85YF+NlNGaspetB766dbq8HK1IWZy83DmYBql0/Hr+GGoXdRMpuy
FPNWEONPhXjD2t/FOEA0Hfop7q5cuWU58AJT1D+VmCA7bX3OBruba5SNsWIjM4JqVpD1lWTWKnXr
juEN9Nkew37qvCJHB3WEHQa57N0bY9y6jBl85qxz4cX3KHPJ2YrKl0A3Phf/o0Vq3MTaXC2y7wEb
V9DFoNNDtjCdq/1KxburXrLSC2pO3aE4MO1VzHMXoEv4KWR8NVUuS89D3y2teaPLGPPUzVc6d1Y5
Dy8GDkrOy+/gVMFmaMDIsR6f+Mw+vqiE0ajFFoQ3SYlPduJNKXiA5nuHcAD2ILFl4cFoU4JZPd0j
h8XY5634bBt5TOMHs93fMGjXkdJuSH9bW6hqXPWmVRhm+qZjeWxV+I7lrxX/eYnB4EuyUirwaCfT
1MAjFVQ66Suz7QcSCq4MPovYwOmYFgW3aoxfPAE+q2fkZ7XAtlo8PGAZ1K1UWNYmqgHbe1hiSgDQ
zKqoDYdtQPkrJA15pfNpGG596C3UKnHQPCzi4IkgYHSDsW7dUORBlOk0fCesA9hBbtophTiFpjKU
UAodxWCa7H0703+WdzQBY0Jr35nzYrAtXDRYYl0UZvMsTU6Wz+QyzlSDf9kos8zSD6PZotlRCfkz
E1RGJQd5HNPks+4l9YZcXXP4BTuFRSIwIsJt6DiRkfhmVZPiEmgrqn3wSoZB8rzHbtSAsFUJnBwq
OYq6iaXeHZ6mWV3TcsWxv1Dr7tdJ4WoHx2YExNLa6DCbVq713NpZI0nhVdLM//+KYvrfjEV89uPh
6XQFXVNTcXgbeOczJAe9D24fxDhbG/XVjd5noHPOVkzF35jTjl7OUVFhzB06sUH+wgVrtYcUcLFG
eo1bonOIfWzUiqLfRI6Nxhhy6q+zVNDeBUKKmaaWj7CktItKncTStLxXAkyQhjunlIQP2kpMOo+O
A0pJoGc4xH5mGaayoonvNm0rOpyvbKDdDv88y+mWtQHwMKSbFGQ7TQYsWDW5vbWdqocSlbtLcsA3
QpH91ixDrOstqu7aZpbpIcOIuj2EbiwGZXdXRy6FsbHBwY4d0nQTCImNe68YWqC76rik+RxpKrpv
n/F8EKJaqngUhApyP5jDOc4vGVx9u3WZoMZL4WYxWvaEzXTUIoIFqOHYjyZRn16P4yYno0k42amb
gm38VL4LnlH82GhepM4HaQ7viKapcNiLAgA4d6r6bQaTgl3Y+0QNH3HIbLAPKoTTBWZ+SD/seDtl
adB9vg0tYhw/uJmJ8q74OMSjwEQQp7Elrkzn2wqophBhIEVqAGv2PuwThhQzkQbxysWAqTTWLoD+
yAACdWXtet7bkEyOHD1fq2KEnVbeSVmeqcb4WQiaUTJrmOnYWzeXK7fvgBYmUptLKNEo1FGauihv
0DfmkAASBVsc9O+7VhDDyS6i4Sx6aRMijXgxBMo6yQm+c1GVmI8y8bDHB+EyhgSM2svxFm0x7Eoh
821WVjyEeVb0Yg+iEr6CHuHHHsJshw+FANh6Y3IRDzETiDoBz0o6lcREYYXrdkx/eoOKOLCxHwz5
Nkq735zYyplX6aRJJ6ekTG+aXhvzxHiitfpoovLePLITVclEq4G9P4TImhwSpxhWLjsHabXhESBI
h3dFjPWX9GGAv79+NBWD29Sc68IBNh0nEwOaU4CZMny7r9zK3/TaWQ6x9SjRb42x8uPUyKctWaxy
HaXFqHLil0QOZBFP6LL70AqmrYS/g42olW4tGpuYEokgSx2oLEyS112FzIuMarqFT8uoW2G9ZnjV
ItCPdg4NttPMvSn6ZraN6/BOuw7+NIjCXWCYS6eMdbjB2AgCg61ItMQoCDGL9DAmGUV1bk0NJ01n
uQv4awNvD+kwRvb0JNNyF7KEUhFkKd0AsUs7h8D6Uu1CLv0pKLHGYTim1ByGfEgj3HPIqwFShdZh
2WjWZoOQFjRROkxCNYvRjMxdYh3gCveqWEctMjcPcn2d+fpaS0M4Vg2JTz6Y4Ukch5cUY0+zETYC
VwWKSUPX0hURTh2ruY6KOJXI+hSD0AMqN4Zb2U/stsx8q30rg9+uUb8yspa0xsYSAP8kTse75mp3
4LG0DHmIpUhD82XVx6oFdWZHGONTHFWihy2oWCPRsfp4kSlVNRGlLKNCb21wnVAqKxuFoGy1hyWc
UM/lVfQlg/Cdbo6fIWroMDhHG7XYVCbqGEUjIDlMOPu6ieZSLAONlJMh4Ht1KNpYQHDRM/JT3P6W
NtUxVsbzJMQTQc9roBmIZRJuIuVUlWTm5bm1jQN5rz3u98qV2Z6k7FnhGmyxHQfBTN+rb3mJ7DZN
IioND0iklSNqqLSeH5OMqSpx1pyM7x5Zd41iXsYp3tXVwxsOQ6wDHOuVUds8EnI8bDqpCI7eCCp7
bizKWpLJUgQfNz0LIzT94X/UnceS5EiWZX8lJdaDbIWCqbZ01sK4mXMWTjYQDw8PcM7x9XPglV2V
EZmdMbOYxZSkWIUzI4BCofrevedeR4vWAKtRMpnD2lteSeNti3vS/HxlHN9JK4OJlLX9dtC3Vcsc
0VY2IQ7i0Qu4BTnWK6lEuJ6rMzuIz7Kx+8IUg2MtwZRB7eCAG/KAoO7N9/vzIvCCtdf015yLsDMe
NUHgDsZhmqSQGLFPArrJlsIhS/ggHtklBSnKjOYqKOVuWmI1svJh6vObtsFgEgkL66r55IeCrZfi
zbRJuauq8d4jzIi6NrPLxGApi+YFw2e1IQPzDeXlfd3C7p1yLA6RJNpslqxyYkVlOx28rdGXwaZ9
L4vi2jLU0fEMxDsFsS/Q+m4UWpvFHdCshW+jniMTY0g9dptD/WhHcj61EptwPoBkAOsKFUJElKGH
m9ZLD05ZYSysWJF32eKJHbFkE+rgoLjeGJb/RdsUiPQY3BrWYYrkPUqKbwRfqO00wKv3GnICbXTY
IdkmK4fCiRGwxfX1CJ2pfOjw7N/P45unAnp2gtJwsgSHjHRm+zZ8iu0IY1OZzRSYKXW35kh+M3Fi
QE8SqjJ9cM29CuxF5kHnEMi3qlJO67zTz+HUshKLYN6mQu2CrUVSMOJBlhIlMSrWBAx1AIVFRZjU
jRi6gB2/9ZZrr2Rrfhn6uEZOthgFKb1XrvPZDIIbqloXhAafZZHN/Zo5hiLzpgWjNFrclpyu+lb3
ck31+aVxMgIimOFNOt5pDatr2UOi1kbp8comhGK3fRpywvow4EQrV/XHqUQm1DS0R0yXOZgV6lJD
XAN4gDSpwE76KH7WwvAhD5IERXAb3gJ2M2kaX4WGPZzqdGHf9OvZmb4Ycf7kUCdStnNUCrngjPe1
R41O0dT8LKPuSyK8z24UruEHjmieuABVBdQnQlNNvkO/HGIJOAN+9KsgNhdv8XiO3GhDTfU1RebQ
IHhqsThKOyF2ttIspVm5zF2Qb3zFNCxK924w5iuHEAE20CCp3eVeZ+1ZyPUwTSJ7l6PJaRziEGpi
B0Dhn/w2fpFs/JGymgRMDXSntCvVVhEW1mdIXDM/yUg5i95HmTx4jftN+VyD7NqbHEN/Xjx0ncJq
zupb9oBnuhYuRJVqsjSWB9JM4FfkS08U7x/dfUijpouBw5F7s0yzrS6te/yweBLQheUzzAO8W7Ek
yCkarFPMmd6NLjjJEIuiihdWIcmKU4T5rXXgaS4aGdLcvo0zTjPED3qGzS58ZG2lFsWOXNOl8Kzk
VopvY9Z9dv3sNidZXvbyBhRxfGkNxJ4YHnzXYgKJmtTzrRX61HuCpfoOfzY8zRO3KMCyelNl/qM9
Zo9+jJB08ikBLqC9LEigZIb1U0WgU+oB/8DtzPRr6AZfBSvMOEbyMY/xK8B3y+9e5jmt0fnTjyEZ
dqGQgaqxCHu+6rkoyRh5jJfzppVPpgtkROuUNXn7YNGfcQqo4H1bIGItSf6pqCNt7TqZNrqkf5Lb
rHlKB6Z73RX18ga/TJP72BDqgesroPOD04KY63qfeCC1rXmmQ5w8OxVFQU95131RorEwArkJzUPf
Qe7MdBFcVo1qVqzC5aGw0GslMW76HFky+kmE1+SSRYeegDFOJePTtyrr2OSUKCcU1rA36U+6kwJ0
aWOhR/4KB4lE4omlqpGvRAKjKh0nC2nrqUfwS9ES7XKMVZHCKYe23vQKVHjRS73yy7amY5ZwR492
VUF3Wfcagp2kJ2xl/LllQ6kgjWQUMD0qInLRxgtzh0FyDNMOetT0tUTwmRfTF7lkcw0GaL/ZveNa
+dpPrkDJm8pNSps0IzzwEJfTfSFxX3YjCjWdwpzLbY8KSEkF8lApnsEu8nCLRmiu3wclTg7AVTOg
eWJ6QL1joDVGrqaTB0nJk0m787P2yXezdJvaNBBygwD5mQFah8UzjIKnoujBVHXUCTgqpRGygO2C
xUt3rYgooMKGNSqrQbnUEvfzTL9hnRHqGzjqoHsLIKUCWNg5t1aTujvbozlqAH1PuYeuzRR/nbgc
asvclYoIHpcVplvXnxHxE0TT3hsJToZqPlBCfk49F1wYfjNvLOHBmbREzfyr7w8ny8kNFpV0xPu5
u2zYIgwJW8fWGMn180BApTBVIGVgBok2hMxV69joMFC2cuks9yRz39id+1gF1MBMA7CdP7lkAJvV
qe7HY+eCAobvmm/Gb1kQeWtE/T4LOhPTFi1G48Eo5/aiIRMbq+i4byzjQGHu2pjaZl1TQ8R2Tz4g
kWVr2wDabWE650o0t9Ibbj1tQeny0QN7k7mzork9WRnSyYLW1k4too28wy0y29QtnLimp6dIMgc5
7CH8WgCYVtrAa8IE1fQkjda6IN/SrQQV7tHY1LSPz8yW0k6BKqGqTs1EYmY69sv2lqszQ/cRxQPr
BycjrHqAhKGJmsqqgioE1CzLpIkyepepsDDJ22SAB6G4z3Iu05JFZOqpHotsclMXvn3jtuPKCcgf
dROU0tRCCcvxUPwS3EUiKbsZ+ns5vCTXc7dlluQbq/aT7ZDiWRgAuRiW7K8dHOdTdD1Mjjw4kpRF
hyIjtSRXHExiilnralSbrWPcxGZ5UFDQBqzqp3DKP5tt1h9Ttzh3fcAzluGQ1GNaRFWMYkuABmEj
E22toDJeqeR9azKohcotvxihBiNV+Q8K6AwVAQ52UpOF2zIUonGCWSo9SO3R184G7xIK9633BOHX
6DrLASMNEoPJ8wHWd9G0deL5MLARJqxJDuscA0KkBQpqeKPWYvRJwdwi+sbywVS9QdJsEJCX2vKJ
HflLGc8jmE706XNFlycbiJZ9bUbuE/LJRgRH3BY1NjaIapyfEgdoXei8jvH5OHGbtMLhCo4v7YHg
qmtsGK5a4CDrA8BWPX3N+cmZKo9YqOozAczuGlXebWGnN4NBlowIzZfGLW/IraJKwQHjlk09lh6t
T8UB8hCwYJ0sTW5/OTxz+SVyptuwQbre2vntNNp3zjT3lL9g0Qyu+dA56ZEFPH3rHkdlhbKYl439
C3bmEPbRjRCQgqtrvqk6fVf3jwaZlq47n5NMIleU7mBaADjrFNXd1pv7Q0azNXSI8Kxd7CclxEhp
TicqTQFdenKDqS6yGyWLp3NJEgmoii2GulECoZhHJMPlvp/h6clVS7fN8nvumERuk5XbjdO+AJAW
I98m95kTAhCmxiCRDseGi3IGyWhmzyHNIz99D3R9zLv4smIqbr4lmvu311Hr6OlN1cZJ9l1L4S2F
K1UXm4Rm+Z5VW8MyCcVGYWxF4txEUfbiZ8EjXUC4Hz29XY3Wyd8FbOh7NdMvo0qGPCzgJdwLnwi9
Ql9rQzJ/Yqmz5NZFp1mzTh3z87l4GEu8kALmdF08NINro1KGo6qJJrGIjvYVsSW0yVureEnx7hSs
gZx2QK84XsQw9zPkSibKo4A6TAKgNZf8vwJHHFcrJ3uto+u06ynQYWbFANOxZiendRNh+SFTj7rt
m9laByLrQy5wZEBzBxE6Cs21XCamSlG7RAHE88/FtKHYshKg+JdaoAX5vGFTN7A1rdlZB5G9xsRq
bSNKxZnWoAZoCJfRISfWFiYvpXK3Y1tJ2YoeFL1vmKgoCe0BUiTrQvsLCTHrnlagYAON2WlTFeba
RuuSJWunoktUzuFb61AGzvV+nOduNaWU8shp6Nesaa6HGNtXQmI5K0BYkyEhsogVUqNyyG9yAJAZ
i+d+X2vNTds9VMZTiUm26T0sHtGuJJQsBWyXdGzQy+RySWTXCGVHweZJpacOnxxz2zkblpZzHFwE
yA/6/FV49w7V0XTJTFUZwUQR9zl00gLHiPke5ALesaoeVdtZLF8KvXOtArsoPE+/N9lf+6hkdJBs
l1zVJdzPxfUrALdMBiJdeMAxBUygARk7+7SfcM3k59SecVZX58p5QYCWOcolFRZtZMDUFhNEYjX4
4XVCNDVu3mXKxucA9AGZ5NQ8mWX7LH2mxcTxrmRrPRWxhppvsjMCblJKKdahRWk1LSN63Ub60NnW
zjXyTZu3d61gD2NNYAFtf1HO7x0JahIbYUU+rt6UceE8SMLQZN2Ez3aBSdTtQCLQzDVumwzZzpj2
8/nsoBTuXbdDtWS3p4wMUXAv8HhI+2YLqbkN95bxGsRdf2/1gGaagT3O+MjNRnTTgzvHwc3HA8rw
6axnJed7xkOajuGl8AZsNEj7rwIFzrLPxnO6JNXZbEJj8nI/Py8Gel2T6pNrusd61XiB2Cujdogd
gMIxe7iXVfzZLuvh1miVtemtyTsGfU+S5+hcRk6pUCOVJQEPnAWKMempLNH+cKGccP9ML9qTilNr
DScv6IqH5fuEVQwWYlzXX/zCYfLVn2ZxTre/P3rEfFqxKp7sJrw1Gsu+KdoMixu//fHtOXFdkk4q
tY36ju5XW1ZsPOPwkDkIyhvKBw8LKqXJM/Ihrc47BYIrxHLn5Mm1C/KWKu/Sro1pR7+7eAzn/NYy
PXVNt6t6GOB5fnybig11/hLXT9541dqSoXr+qOvHo58fhgKD7uixQG9GBPKYwjV81WU9NuXOln01
PKvekLsSddNdUcAXbyyvZeRvwzG0v8qxpFirWnUbaUQm+UiFrW2i4MprAaoPnVWvhB7q83ZG7lMT
FvcQDYmzVjgx7rwWxYHbmC9DY8eXlNsIKbAn911So2uvhXbEjUpqfRU39bUjQaTxyo91BOxa+Ko9
b/Fr1enARi2op6eonN9KJ6yuqf71t1U2XWnuuLZHe3oO9g1cEMhdk3U+GwrWmNndpuRfbZThPJUV
gt8sxxo3l3WyVxZ6HQv1AhshozmDLrOKQFAcJkTldwZZiR48stAsi2Mj25GxA/eoSNpyH7vB3dLg
OHh2qC+msHv2rLY5q7C2wmMaT0DaQifgJ600Ljtm8oTi4sWUpC3xluNpalKJKirCIZQZL+k88JXL
PQM2GOqZIL2qNXy5uiOKpQOecJVkgMob1r8kKwD8/njIPCRCc5KpPXvfC1cw5IUvhzM37uddMCvQ
+Iyg69GWbwGwttcRyR+QQPvSigkupIpKk87zrcsIj9XI1Uo9qum3rl+mjBNpnxdliQzEFTslCCpM
6+p59MkMkCNU9BkG6MS9KiwA89bRSBiAkPBLhnkHCAOesTl8cc29nbM6XM2Rt5tpcW+F7bb7oed0
jp4Gnxbvw2nADBW1r3bUcfmrZDoLXRjI8FHi9QzVTazcsm6OFpw3b2m2h5Sw5qC41CY6dZbawHAM
KAE1vfKdaS+J3ZKlKjWjQ6lDREJdH3ko2dC5DsJEIDPLesu6/LYd8uBidMFiq5QlcFZPJ+4a7slL
ALCFXjs9o/LDL1dGkL8bqUGMza+ilfV9XmJCalqAv65KKTkKuR6oVZ9PE/fxYmirMwtupMr8mWWh
YKsiDQRiBdgK7mfHapRsuCbzzIOzhjfqSvPvXkkEdm4Cb4nkprbw1AmIRP5IcYxVQNI+d2DoEehS
jwbqadTh7dTBfmo6r9iG9C1pCYt2HQsTcjky33LMzDtpIRwMGA9vQuZXqRNvjAm5tO0Yw0UMbYU2
LGLtZjJGylkVIho2OTueNj5V9s4qXfec7T0mXEN624rTcUzt6NiqoXmSFuwNgcnCYYaAIeSkF2oB
1LiLtR12Qe6xnw76lvWJE1UHiirITCwR790pVodqtOnW9qIuL6cQfJIJ5AzcR01n9+MBNwVEqDlH
efdCvwZhP73pKyxQ3FLTCcJYmyLZWh6alo66MaMsR/miTtYE0JoQv4siRdIZdf0ZPTP2kWVcE+zY
iwtbRDddOdiH2OuSC1if7Sqs6mL38aVtJMnFarYhQllcJKsZ4OSi06Rg0VIdzD1JbKHR3GMhrK6V
g+3PVCn+MUbrtWeb10R141/y2vqsXR5ElUKCEvIQVZlzUsr0j0hQ4q+QArBy1el0K9Ec7IfG+toK
5y2ps+pMa7fFSKIFKTt5wpqkOYasZDfAiNp7Qt6HvSzbliYflG67cIMLF6XCqnEN80pLC95UShhK
p+PpMhslmAu1a0ZHvec+otFETsa21lBQg9YnuWq25p38jJopogj+JtlGDkbjnrkyKy6Hjv2sHi3W
2gMuLoAbznkLGzOq2ex0Jjq5ZMypT+mGEGJXPOhhkQa6UKQLNtqn2o26bRQWmHcM5Ii5gRjQAM7X
1fqscAL7c0meU58zAnN/gg4T49OYfapboQRe1Q04Y4saWVPQiJvOXzQjhN0KY1e4GRUmJzbRxpEO
FZrJWYsT6iyp9K7L/WGZ1la58Fw61nZyFhh9cib6lOfN2PZI5D6fR4eYnTkziwPD6UsLC+ZylFRX
3SYDsZ9w41N2Qfi87o5Jobo7XZrlte8qNoIh6/gkOLEJCM/clEZTsQ/KRlyWbMvusjLnTwmvQrU4
rdTgybNW+uOZMkiSayF6fTzQQiBVhWqtohx/HlCLLYFknKBxArgm5ct8kmPr37SdeebYcX+3QI+6
0OpQeFn+oY3POibZi5JaCf3BPr9TFWkmeTRcM+GezZgnL0y7krjtqOSQy5Vq1z2bfQOc1PLA50Gn
EubThnhpi5tQzFaOSUZuIovmW1EJ6zxbHtoofpjwJe07EfodfGm+9/HTeMgAdsX+Dbu8fHG43lNw
A9oPDeDy4+Hj+x//auX8MnWsvn/4/seXllhCiGRHwLaufRq/VRWT9MjSPksmddlAoMXdGh8KaW7H
fuhhDTMDFDkbGpJ3JRYUiYLC5/JRqrye3QBL/+yHl2NuIEefEzPdqnRJUGhEeGnCHbz8+BcHQJ+Z
TQP+h8kjZgl2VltanOgLO9TTI1R9Nf2oXW8bUOzC/tIQlMycZrl6PuBOywNt5XmnAjwSUZ93Fyn1
2Cpg2VN3NQTVPNZXc9Lpq9xBMR1rjzlSVvc2LrZD0D/WrjmcjDoZTtTNBcin1HnuhWIV2Gkfpkfs
XXip/+SaHOehFC24ifAG1RhL4eUMfvyrXb78+FctKeXQrQFVyOcsFztk0QVHIcsZVDUPaZLgG57x
60XoLwInqXieVlx9PIAMxWPb2GeTEEcr8MsDxlEHyH/QniANlqljndfLQ1zV9V5IWluOk3/TsT0e
G6eMQebIb3Zctmf/fihxuR5UbJLiXKteLIxTpHbQBwg+YVpjG0MbuWv0mxYNORbcULCJfhujQH72
KJBxE1j6i5q0Wo3ZNSzxb4SN6pDkaDxCZmU8RDO2yygEdJwN9d2isOnYyI6G3531k3AuPh5or0Rb
e66gqsxB9gVesUtYQkcXW0I4zAnS5b60QVUyYSabqHYgkyhmt/2WsueqGwxBrvLznYdq4oQKRp3T
vD2pjP2vrIursu4vY8wEXNPMpsmI72kaJoo0zhUqY3hsBuoKOw39uwkV51q2VAeslPW4MJx0uXzU
faJzWkGkIELueK2or94GLiiizG5AEnXc0oBtGAUhITOu1kvqJYR6CQfiqWE9zf2kzuo01Sjg2anh
sAR/5rukrnlB+RgLq+S6YZ1TQzDMkCDsaNufWgXffsQSbrDJ2pg5tF8PhNeGiCC2ipYyj+JS6IK8
XjsR90OCwqOn0ORPLxVqmDW+jujSBZFxFtXilj98jHs1HeUESd+nkYMiZZt6GeSnhrJUDal168PM
3ObNOb1RQrtDih4lzMoscgEpegLHRWjeUinZmKX3NdYVe5peW9djQm6TnzQpoRuBQxifRbUltPRN
XBD1kI012yphXVD7JANoGRSQfXI6oAEm0p5T5pvyzY4pKA30cON+9A/WWMmLPFV3cXQXvfuzbWx1
3o47ME3RZ8Hb2OazIJ2bvLRt2caamcNBx+SfCuer0GpJzVtMb3l4HyTyqXdyutupvC8U9KmQaNTT
uMQGu7I4tR3mokyKKy9i12bn5Iiwqgv3ccKWIZsx4E601CQSlm3fVAA9FBmRsbbrC6URZDeREpCz
OjbDWX8vJC56UZOXCEAyxwJGOSS0XfPSz1J5WUlEebPv7+JlSpIU7TSKcEStGIPwEMFekvlLGloh
TjGtNr3bjRdoUQrWpOhJ5/CAO0Bsh9AojyMIICOylsCEdnpKDbEzjMq8C/x+oUMVbFRwJF8iLLwB
iZkdCrODDNMF0f3Qeygxqugw+Ipyd5+2u8H0ogfLfBZuL+/yuogfwACfVVCHV2VLyjWCzuk+nGyk
6MHwbbag9qNakyc6cUhsNPh+zjyrvM7v9roLp42VwjbTuqB2EYXW/cxuGmATbaFyEPI+C1GJ5hWl
aqegv258G8oLO5TNVZsaeOfSZTJhdbaPIhHfqqGgcBmKFJsIlBgU7uMpjLpxjwwrphqgg8/Sh/0A
5DnYNYN3NdLeuIV28eybRv8mxbKpZb/uLOWC2ZePuukoh7IO3LZG6ux6NDhg44lJ1aVR4NrvSXfp
x3cCRPt/3ls/bqGlgZ1uGPDepsotrpo8aUhI8I3tx5fZlJZX2aMJEnAbEI3Hys+kamlcky2Rg3Jw
gqectCE1+3hBO3ff2FlzLBU2brxXBBSwAmGDAcNQBiq+FMsDmpBpZ9Zs9bAwAt21oXPUdB9v48xw
bgvvRiFzo/Y94siwKzolspIHnZFQCCESEQpqSARlTXEj6vlzOhjDPfPWuxjBgPROGBxyYQV3nrGa
CZvmyrfzd10+eBa+rsFurVMyGiz8lkXnuHAo9Wo24HdBlDau/SJAJTninvRC8zErfDq6eXvtVbCj
ilwYB6NAmVJbAj1whobTbEtz3/vTTTx13rlST2GAdFlOZP94TULGqTsSocKGmLogOT7W9KWKh1d0
iN7d3Gc7Det1Z3q2v0ubMHlkSj8jy9D5MtaEiXgOYIqJbgk6lgrhF9LAx8L1MlzUBBQHQz7dBkZz
RDqebyK2kPuanMH7sEbJFQxDs8PRzOw8N1ithpH9WbR6VQL4ow2D+ZISL73WyCOEM4xwJJm9OLSu
g7EuIvoVKig6BOx5CvKp0QzYi0E2rL1OTE9giqLJqs/zOGxAzCG4rOIYDUsE0xYorgRgIvWbaFr7
qOqx2XqpqrZGAI5kAdZf6Az/Txa9kDW21zYwBGxA7NFhi0d2fIFwllzqUY4bp/hcINmDG0KEQ9U0
EISUNWw9o9eHwGXXMU/4tUY3qbnOoS3Z/INinP30tRmq7A0BaEmZKKLUr4trwRg4arXYCmv3VpTI
FdBnNofQCOXFmEHdd4PQvkIzIjeOYyNUaeMHtr4GsDi7ujAKrnZZOwQeNUV4Puj4Lc9o6I8lOFwq
v2CEGjaknkrvOMDFpWc31fbTL//xj//6j7fxP4P34ppNIi6E5h//xddvHPs6CsL2hy//cV9k/Pfx
N//6ne//4h8X0VtdNMW39m9/a/9eXL5m782Pv7S8m389M6/++7vbvLav332xzSl+TDfdez3dvjdd
2n68Cz7H8pv/pz/85f3jWe6n8v23T28kFLTLswVRkX/6/UfHr799ciz340D98zgtz//7D5cP8Nsn
RtUv96/QZf70N++vTfvbJ8v+VXjatCmIKTq4plKffhneP35i/WpSt8YAok3HkZ5lf/olL0hF+e2T
lL8K/ieVawopta3lp1+aovv4kfmrJ21tK4X9xHFd2/z035/9u3P473P6S95l15gA2+a3T6b16Zfy
n6d6+WyeZbr4LgVialsoadOj5Odvr7fU0pbf/l9xkmb2LCaKeb1Xqi+14ywBxeYw28/0wFuQuHMR
PiOfnJAPjh1PWFLWYQcQIX6JCMdguC3ONWskgAQr4qRu/58MO9iiUfn+NXr9/2BEmSZHmUvvfxhR
x6Z+ff9uOH38we/DyfnVdeFuUPe1LWYny/zXcLJ/la7jKq1srRz8jQzb34eTZf0qtfgYYpbn/Hso
6V9tvq0YnSaaKk9Y/zdDidH6x5EkeWUGpJamXkY7A/r7kdS7uiXngJZpIq7s/LVFPP6Ho/D72P3j
WJU/jNU/vcLyDv4wVunc09QuMsDbm2mLmnQjttMFCEk6wuto/Uyo0h3OXDRsh/BCHqz79EFdepu/
fxPL9fCH6+VP74GD/Mf3YPeFSpl0EQjQFK8u6J9vpp98TlP/+TVsadkWVz7nmqXo968ROnHmITuY
16gh1v0O0chVeTQP8MP2wYWzBaazFjvUMVsE2z/5eH9xEr976eWt/eEQRzhUR79K5/UU035eqKf3
f3/8TIbbjwfQlrZpMqmBETOX8fvHV3DGwgsSwXmaTvHR3LBVu7aPBDru6jUOqD0Z89t4/ZPX/IuB
891rLp/6D5/K8pabLt749bBG0LAJtkj2V2/26hlV0cb/yastt4c/f0IXcbTwHM+1rOXd/OHV+lhl
Y2rgt95Adly/sOpYXfBfekTTvI03X6ier/SaJNntsEv2/QrA56pevZ6Il1h/687AB2+71ee/PwR/
edRdTK0uM7TtiR+meduIPT9WGlYSYKAYDEVBymyc/XOu/uc89RdX6F9/8n+/yg8D10ZCnQ8hW18E
02urAc5MPY0zbR///tPIZS754SpEOcu9U3rCsWiCfX+Iax2KSEH8IlOj2H5W+yek4it0igfyz7bZ
ul9dd5vhiFjodHfzs9H014fyv1/bFOL71w5S8uqpYAGScmnXnbnBGVDAv/985t9/PlP8cJGooMvF
7PL5yM7bL/OcdcCOuOm31X2wng4/ebXlHf/PR5MVx/efqGlLqowdA1bto9U7e8S9u6LqdCh/Mrn8
5WlbFhpUTnDPefqHyZMWZpe6HYeu2z4RjrM5FvtqX+z11uYCIF1pFW0Mrsd4na+B9q5+cmH+1dxm
oT6j7YBv3HR/GDSicaAXmrx6aH02m9fZ+MnoX+7i3x9HWAKWp8Elm8px9I8XmT9BBQRIhWODe1N/
bL9CnqxRKD4RdHWicWjs1cpaI17ZFz85hfJPn40lpOBVpeKC8PiQ35/CyrE8IxvJpYC2s5o3L5T8
yRDSb9nlvPP4Fr7G1eq63xL7h7DWfYIzu13/7Mb103fx48zn6apKLd4FBOwtGWbfjDeEsZAhPz8R
c7cyV7e31sl9Kl/9N5eYQ7131uH27wez/NNg/uFI/DDXR55RqbzmPVC4AsjBnnmbXbJrW7HPWx2D
1dtSYkKCs+3O5U6uvv7k5f905S4vb3Frsx2W6ML54eXnXDUoz52eG42/r49gr/b0ocPti15dRVti
Ek8YUm7D2/jW/Gbso136k0H+52vshzfwwyiXdUIX27D5/Ov82B/9fXhN1NiOtvu9eyp32AXXzaY5
ZxTQCiAYvl1HP70F/nkF88Ob+OFCp0gU0JHiKEDB29OKfjLJvtm+gB9c37PT3bBRbnYNId5c8T+7
//5pftbSsV02W9p0tWu6P9zqoIr2uQK4h6rOGLZu2HzVbFjWXkU87t+fbE/8eMNDP+ma7O7YkHuW
AkL9/WUXB2FBoxhRtaEtZW/6rgzvDZM2ju7IiJpKUdyZzVSAwrOIRkOGBRqcLV+07TwTViB+KEro
NK8BObhVD5uE/WL2HMfJ7GJOabiE62aG3uLNz5BOPhvGiMskm5MABgXqRGLJOip2iIvLGgXEMBQL
7lPRE5Se+xxHY2Xs5tlEgxzgl6yOUCd6cpeY1HAP1SnNAAvxnkVA3gUyAx+1TKIxWjfyzI08uDbG
MKN3s6jlvMDBYdAOicZ46Md39pyjRZzG2iQqPlQfKdOmk60zlWJJlnIGDtggsY1JPOyR9UW9+2Uq
g8zbZIaW8oI8ROubh6EWx6ciOeOLYMdD/HzfZMW2bpriVvV91x+zOg7mg/BK0o1olKJBoNSFTs+U
YYGO2stSrO91oixkiEKYB4+0mfg4WR7WQXex+hRhlyDBstK7MjKLl9oyyuumzfUxp2RzCJVnbbvc
gl+HdBz5FkKfCjEP/TkcBzKPqQxrt3kdPfoPbd8h2nOLgpQlS+sGiZxuR57NHKEbNzmEFmq+yVe6
ycjKXKxPj75b++/UrEZiIQPYFI2ToHmfnQ+zUBLbvMac5YtG0Evv+gJukTXYD4kFuTEMM32EiuKf
l2IYoHsY2WPvdw5FNV9tKWJk93WvLEqBTvEt83qQCUWUguukEb9JotHr15QX4l3XylMdxojsZPGi
J3wdEU7AVet2NwEyqVXtAaQsxpZaqZNfub7nXkS+76ysAqWJGKB5yXlud4jFiHPUmlTabnhuZh+l
n5tcpGH27NrOtNdmCq09wNAR1YAgBJr1TI0QIaKm3thYqa6aSewzWBtdbBmkb/JMdWLg+hss3Rqg
1w2o9n02lYvEKczBt/TAMTJ2uC7clImisz9V1zrQ7meDdsqe4nz9kMYYb7YVqtNN7LU0BrUKtoWp
6ofedyCWgBTetPUC4Z4o5/qDg5TDEN2mmcBaoXUTcM4ws0d27h5hYjgbgffxlA2oQd0JM4RKAcD0
fsEFGzWQatu+2AJ/SbdlXNHMUX61pZOD7h95/sqyq+Jo2di5kk5ON94IyW+EUrTvmtG6qPy62Va1
xtCHzhG+iG7XXhrPN0lqBockR/9Ia5OeZ5M4Syck2SPRMU9+R+3S9pYsCKD6uKkBt8ixQb0sDJMs
ItQSqESMvL9DFJTfzMIvz1q35LybZrlJW3LEitjs97psGmwKnBNkfGF61XRkW65JLMo6zEZLsEzJ
pNI3pdh3Lfba9Yh1ctdEpjjzRVI/IMx11iIL2neUdGiYZ1qjRGFElXveN1G7DwJsjD6i98NYofkr
41E9ho1nPGFCkbcOP2FoG+FlgVUmW0m3mzd16zY7tBqLANlh+Npl22kgVTEYyhGa2hykhO+kQYJu
I8WBOnmR/TUP7P9N3ZksNw5kWfaLkIYZjq0IEpxJUbM2MEWEAvPsGL++DhjZGWlp1WZVZr3pjYIi
GZRIAQ5/7917LuIYwTQUeHCb/mRBW0S9zdxjuZEIlkpipbEVYCEKmoi48Mg2GI/a9sawSe9yWnO4
xiboN1uxz7kb9mQRyuBNbcS5KBX8fqoYvkcV/SMRdHBsGF14ucCqaX2r7lfJaNUxD9mAEtU1HgwJ
mA7CR1XcasJV2pLhaARNULxSRo9HOW3z/hI4zaphBjjsphDEP5L6ZHgOOVsyY+ckPzVMNZiBQO5Y
prZVx5coP9tipwa/4+qjLy+T8YX46JGJH7losYZ5RiBXs705+j3b5BljimA1RNsrjgNwHGWyVv0U
b1V7OgbJscduM4NDaFgPp5ooLzwzSCnt31m3sYIeeH312sfNb1Ufr1F2nJn6gmc297kkV3pDUGs6
+W1Ak9uHi6+SQaye5s4ziJAPttgaQr3ZzPXgSSt5HKzG1zjSCIGryd9B50wZA75m4XYgp5KPJCvq
tR+FhN4rOSKkROMQH0JmVckuZBHwhqJdgzDYkEr5Msliwyy7elCF+RgNHTpzLNpirD/6xHymQ0E+
GTT4sB/PVa48jsg05w5sU+K+9/JrhlxFqldm7opCxf2Q7kRZHjpn2wx+kz064ISCEMPRd2R+KQLN
I5ckEaarmJRPs/quR+eSdiTFo/1n/VJB/iJjT4dNLSySGum70xlF1uP+ZkGFLAqaAnO6MG49gd4t
47YOwe9vekVghONLRuKCUi1YdL+EVNzJBIMg6qy8a4hd4ugv2aqGhw56cZ9+UYw91HN/l4+r5hNR
Ff5M1FG0a+WN9KFhviyRGbo/i+2SQUltLdwfAjRo6uC1e5PZZ2oQdRo+cAEhwvlrlD8Too0RkEQ4
itMI+EPS+k4ycSEw9jHKjgeW9oOFqYQLhjjMTJ8d7ash+1gYZ4UQcYv0mehdDfMHJ/wh+9fa/pXb
yjYDKm2wQ0GmxCRjkfxD4ep8o7jNoiJECRUZem5ZgQCdPJABa938qaY7ve2h3yTroESqctbCD1sl
37x6EOK7X66goPimJOB62jwNnEfqOovMbd2dRoxh8XBm9nCKuvKDjR9o1M8I66rJ6Der6je3cxmR
CYQwC7hyuDo6tBwZnnNs8UF/KO3Haly3WQWg0ZV5tU+jDgqLhkSUaePoPOoRWajC9uzqJppnMbyL
9kmNX0L6b8hmJSnkJtENUxyuMkKfg6E7g/XOyvdwfh0aFAzfVf4zb4A64IHXp6tbXwvwpXEhVjax
kFG5cDUv/XTJEkCIZnJBtvs0Q9eUYXlqx+Yl7SEW1tHJlU25bi17nw3NCVpg/CAt80lz840zNqdx
ym7V3L6klXt2A+3FHPHi1LN4iSCJF9Xwbpn9Ed/ReRg6PKHCXWWqifKdXSx5uhlUCbsm/jqWzrta
2tG1bGH0iSp5dIZg7UT5frTFm0R0NGgIsmGuJshDk6jYZGG1Mg3St+dakg6apjDNxCWUC9bd8rQO
E4Mh5+/M0F7DTpRHxbWb1cwU7FFJhfTnJrHEivG/CF8XxMOAw0uDAznXBXvfaVLgCavKY+5qrMK5
lRks612EGg55Jn5hw4wJe0H2i3pf51JQZQ/2pONmbCHux66NdE0zKnJiYobtZVdZ+qZpgrdA62p6
KExqmfDbKDUYaRJfByvsR1AJckSMYGYDrcXZKK59WzQMr+3KpHhA+bBT0j7/SrQa9kCqQqlm0bWS
xXdTGiVDxtpFpJ7otWOuaa11cOibyXgj+S9/DoyiBO0QBvnzYrUFvKPIavAghvQAdJDs3GaDq/EW
3XMTv9p90CweisAeXLyZTi0BIBGhpXtzNQto/bopn5HAwN7SZMsGubCS9E/h+P96vPf/0eDOpXn9
f5+y+N2X/M6/Mlpzf8aAyzxs+S9/5iys+v/QNSYpNFQYqNiqSyX/Z25HgfIPnVGL4zg0sQQYT5oA
/5y0aM4/hGbbjOxUeoAqnYB/TVs04x/UiDyf1pepASay/jfTFhqdSzflb9uO+Y7r2PwetNFUGj5C
/EelD/Uw7Y25gOxSj/Ea7CAoClVu8dfdyMnNkcRw8dRM5E4lFnvKyFZkO0RgL8R+iF1QW4sK4mLb
zZlZuOKiYnbnS5Ahi3S25ZQDN8x/mEiEQD2VD5AYPtjLhOKt0BI4/DpSrVS+JgWKxxRvfMkWda0E
MgJ7A5JT7bkASQoVZzT2JSquBxP7/zwegvQ1C/XvLNdOkx5sWILXeUQUWjlCxugzYxXVPULHkvM7
KmC0jOZLGAJnxGFAlBHKz8Ykj8Ho8YkX5bM9WVcCk5IONT0XbEgNjNJwDM6/YHpslfDFtIuf5WB/
pjGpK6ovdQ37JgsM+Wg3QfgrNkocZAAk3tQQl4I9rKOgGnw0BEi19fIHJy9qs3AVjG7uCXO6WVVO
g001ywcTk6LpQM1nFud1IWHMWkj2rwBoWI/dd2d3O/zWhgeBaVsL85eC8WSV2ZjZWAlxIhKortUf
cdkvZnhwDe506yZ08a1xhqRjMUNLgr0WS2wC4KCinkxZCy5RvETpDOozkV9SgptYQi61TvzqDCp3
NFljEg34ictTodLiyewRBvirNohtrqZEVNt8AHWSJfAOQulRmyM7oQtwra0MpbzYRq3p/Nb0BMcs
NKpuTP1WycqtJs10VdkpVKOF0icIneoq0uhaU4HOWOIgRWOBNgEEEHoUgibdgfhcQQWnkjb7UB0p
p7BDJmSdDtE6iKnMh5EkJnbDCsiTl2hoB68MwKLl+nQaMx0+XFu/y+de2EBmNPc9MyO0Xnb/RlDR
QWlhlUMfpWBslQ0++oZ95BAQap7Ind1Euh9Qxm+GvLrFanWGxa4bmj9AqeXaDyxopE5VosJnth0d
aT2sg4oMoyR2twPKfayUgE6TTw3jt2f3w9F1ItKf+xbTsnW841WRgT+hliQWdQnNTLQGlS2hrdF1
VjwuNl41tZcG/EJrgkVuWMHpg1oGKLIZuPgw5tE5xMTkzZuaYHhAV/D/FrSNHq9Jd+hWDXi3wOHo
VNmVxYb7K28kSRHRLeiSnawDjS1JRRpl3KxrLflQme1g109PTZlea0SJT5YdHzuLmEHZCR++H3AM
cyQXRCv2ZqVs0I8/CbpWujwQ3/gR5qTfmg3k5GQg9IPLEntykB7KJRZoxiwq68QeVqgiMUXDqkEb
maIsCqkY+uQWS7omvFTuhR1pB/gKPoJoJvvUNk9KVGu+PpHMalbzW15JL+LgBWW5mKglbFsNGZha
3XKtzVZ2Q0vSaKh2Gi2kR4sQdjXE1qFJoBLbgRWiw++zzcAw6yFpQwqFAWz/qOQDBx3nlQAASNPG
weKWQhawwLE5JA4fT8iQvrS5fGqzceeQiQV1+WdWzdCA+2qrO/FejMavfsmszhbkLRvDFQao4uCi
2EeP/TVDU3goUoweuIRJJEzEuPA/YQ2wsaqiILkziC8INvyYXeQDqv0AV5LTbZOcErabMDyHr4FN
faJzsnl2UoEtXHR1qst4sB2AgIP4t8hxNDpl10CF3DdpT5pD7SwxauGxdA2a91Fp+aBCIayBUsgy
KVDtpt/TKH6yDsFxDIEaFJKVXuDt8poJ5IHddrfEwm8/ZghbUwU2Ar27de72D+jlWOQG6g1Y8/uY
t0jq4wwrJjohDE9PVqT15yhW1pptDo9VXE4PU1H3OHdUc5vSzYOPEcCfI9lGspx3ZjB+0I3QCHgN
lSseMIONPm5ATYRPXeISHZAD3MPAeUNkar3G6cyiq1TfaMM2sa5wVLjmEl4HkAZe3AFkkwDpsg3o
Ir4HpTsdynQLJJdspFFvT8TPwJJiXV850jYOA5yuZyTZHgMeLJ2z+Q0i7DzahX1R04EQoYgdpmVl
xRvXSZ2CDovaiF7Ym7rAY0xtr5WOjBd1JIpF2MvO2W6OfM5bzs7Gg0qXHu18ilY0KONbaKi9XwLG
ocdNIqva0HJQNcbXhjV5oSbdt3bMntt4dL/HAfwBnbdpEBXVV6N7AVQ88P2Wc4pjk8VA0V8Jfo+P
uZ4jC168lqJ4jqvfES4C1oXF7kWo0Kh20iM/+cB4mcM0Ksj8IIK3IHY+nh7npeDTbZZWsrz3QTH4
dl7vxzyFD5eZeFjIqFBPhZ3ujEAWK11PmK/laETRj3Ltiryy4TOqJQafWrMuce4+hTQ/rEYn17Ez
XruJNgiZvMU+UvJHZaJV2uumlyOCR4ccoi4UOBvToNpXqfWkUXkdxtkCvZDgazYK3ThMCqpIw4nG
Y13whwiCaKEviFcsM2ItKVxrO0o8zSFvDBN3KenVlphcgP0SnB5MooMFHRovupgKOkzg4KtO/6R/
TT5TlD5JTc7nORu+DAFAJHXJb59bPGxg7mlYGgIwSS2mp4zaQyvya895frJqQ2yzRYVs4jLAMI8F
nss6KnMAnWANN9EcnmM9PFZTL0+JbE6TMyVbOC3EHRZlBtLUxZIfFCRTKg7E7cUG1Mdi8Lty9uoo
8HuYI+hO8dcYCXl6EUeIghqz6RHWF93MulhdZtMIz7o7aIiP268odfKDiK0ZYDoBMCX986gO02fD
JXEpbPv2DAiE9MemYbwI1AlJJng8p1QAQ3TGTyWuxisbMd5EBE/Xmc7jHNMm0t6cZibaRgCH7kV/
MjDNNBN4/Z4Y+Hcyy1LyI9Ghm4ZVbdwgSh6xPFcPFqXlVzFZ7CN7ZXgk9Co8alxVWOetW6Ok8qRm
g3Xt4ldJf3VjD6BlC9yjx6jlgpM1YXzgBH3m3Gl3MF3KbZjUn+wasVCGrrEVs/bLzej9pKnY0xSZ
HK3y6+RAt5d4CIcm+2JoHiYl8J0pOhem+hVX0RnYH+6/MX1GybxpQbgszZerpZGDoAUEVNU5pG5z
3jtxz1qeS99kDiVj++Cmmo/5keNEALAcfaupXlSruVSGvtcMOtNl6qwL19ok6Inp78MAYU818nsP
o3WqamU12fWPknArB2wbHiUK1JTieU5hywWzy9YIN4GtX+IIjUVi/sg1zhpFr8iOng1P7+Ey6RVq
45IpKTuSnIyU5qkL2meNTyOdLS/piWSfZrlSpzPFBZ0IlxPYQTerJZwVLckCYNE/siJhoruMmRKp
Psdd+T1YSG6lUTd01ADqUYICuLaQi8vgdW7sCNJIfhxxt/sxkYZhOhzuX7A2LAxi2WWcYglg7OWR
P3feb0alSfDlf9788wQw5mfsdbr/b0/67/9rGcT8FN2Iu/0sft1f7c9dFSmGZJv/62f82733ZzVT
4uw0Ft1yqtt9vXxJ3Kjd37+935qL+d/v+4+nxORxQ4pe/svf/3d/zv0VZl1lV/Yf/+fvy/6PHh7A
UW7SFgUkm3MISm1c7NN5CVvA/138+f7vI/f7SFbHf0OAkCYgaLRKXez/PuN+635fl5nuLkfhZS1g
eB13xtq1gL3962VLML8z1yN+jJ0PPIcluSRUfBwecjNIluJP/1U3FcG6wij2sid9UlgdXX5F/wyH
sAIbP//zVwRQ+89bgWu/9TUYP2Xi5CsHLd+7+Zjv77eUOOBWEIKdL7FB4rvR9vcvZkEewdA3b/cf
BWGJvCWzA26y/FDo7Hwoy++gZCG8AkUuJJKm2kfo/DkR6OWwOXbjChehXe7vt+6P67PJ4/c77987
nTVsOzpaf5/y5yXu3//b6/x9vGxnfFlJFqxru+fq1JnVvoujGvTnsNfnsPCRtwNLSJcPAN9sNK+y
CqPgVKskGy1/0iZUeLxYPub79/dbjQLe04Xm+ec59wfMGqu4wSrv5fc/h1liwzX6xdM06f22IQNm
+QzuX+J/3bp/e/+YcPvqGWCirkkzZo18cPcv98f+fnt/vhlX/3yUGBKuDPfv74/cn5hoE4MPTDG2
4RHiEwDzATKTG93GbQiYzWGJTfTPCVR5ciUK+pQkujq4mNpX7DL6nPtjbfMnKrSd7gg/xABILYmH
nlIGvggcKK/g+joVNE6XrjKzylK7aV27hQ10RYZ6KOJXJ1U9kmt9RykJgwJSbpZfCVRb/dDE09ZV
hY+ZbB01OHutZiPN0kex4zfEiJETUacbWlybtOqJO1EvCOChav4Oi9/tHG9yM9wBXUIlz7sbhnMV
Cr8Ps+UP6cMb2NSpBp1gIQmDZncvMJg97EqJuc6gnNGqD5IFc+EPD0EQrqMuvE6F8i5x8Zuu9diP
74EaEmVW0porjkbnbADE+jQYaGGTRWXmh9KtDls7kYcxaa+yYyNogINTzZ2TJ7wJKpjibQjNPaPo
AyjJ7Ry0e1pI29IUR7sdt7bUt0FCPGQ+PXeB+THE0XFuvgwCLsirOGp6iueMoI58piIYD31rcn47
u4RwZ6MYMISax24iS5Ss86Yc2aiOzHjT/YCHL8vOfc+lRFmNWnpT4SErbck+wLkFNIj7HKIm6LQq
qrcd9eMSEPjEPviU5vNleQPm+CpJFrWz7ay6RzwoO+yE38wnn1A5vjTwoQpihfRAZ3JLBYajPonk
DVk9xGHj1xhismxD7JUd/xaXSnSnCpyULUmMcLRrJzZqGe1GWfsqreYstvgzLS6hVbk2ckEjFQfp
CZgYEPvsmJFJlym6XwHrCOoQmB4OOEPuHVnRXh4P5ZysbdXyTIwXungQ03iuCf2IE31r5vZKmugB
3fEx0Ktzqs57TOn7WSlO7shPN+eDAFaT+uS/+4Xt7BXrDQPwJlH0tSmCk4LjX6rOwWiNp9QmCwsi
fBpQ44bTgYqHlK8XTNTbWGBnDtVrnc6XjhyAkYQn/rhrGWub4iuKBz+ZUOuq1rrt/MCdPXvkD6O2
K7aNrqtsZzPYd4SAW6IAtZYdUa3s7C4+pcI6lKSTmxPk2ARfCLGZKe2GNn6Hr/vGBN9RWWrklO06
oqhSU99XZXOsBRg256NQDI9zkOQrE49Sas97fJzHDsVr4Bx6qwXMEd7Qh+zS7tUcf+gTgRWtPDpx
6EcwGKKKxaftPNJjQiC5dd1eyWhgzYx/knF/7gsud8LeyeAFb/5OHQSnAVvNcYK0Tnevl/vBoENh
HtTBuSVdt07tnjCg8HPU+7PFK9A+2PPKH9aY3aiooV4TAUYXkM3LKo3mR1IjCElOzg4+LwkEp6/V
TZWJbdXsesCG+mitmaSdRSNf1UoAFHBuM0kMSQiwEjypdJpHRURPXUh4JojAst5WdFXsitWKmEZW
KIrS7hoRB4lW9cthiiq1QwJsVivbPQQBPtqtwsFnz+Fj1PUfNelDZA949Oy9SmJxIr0oNvUP4Mdb
NVZPw4xOG+BYQ4hRpgYvdTQ9lon15ubFRwKxSJ/xqJfTm9qnPm3LVQ+zrAIB1BAZlRKHnql06EZa
jgg8hbwoZMKkIbDP4Gc09q8ily/UDcxaAz8llaDQjo4Oeo75ihymE6qPG5kYu5ZeiIkhKqTGGtJN
wWg5tWaSNFndGZcyfLjqOXvSmZQzPmK1eKkoDlI6MK41XxU+YmzLh1TRrk6S+AGChKIij5TzDZrb
NsvdU8wAt4uLdbogjMjciOr0DCvnYvfOje3rNdDEax8EzyYJF05YbMtZbkNF2wZKcOpJg7BAXpZ1
jgzC9U0d9mJH00MqeMfcdWWomyBg+GeAd4C4bt8cNdoCuNuXynito57GqLaLihDbioDhTdJfBnCJ
9Occ0kJHoiZbfjUJV1iCzwnHGViTcxfEJ/RKGAot/PSkaFnxaRiSw2TaF0UpXowooSuegfzWwS+k
XqFXXgS7/DUeao8o561rAGaBnmLq4TYIsq06l9vCcI/Z+KE0/XbIH+tg3le68IN+5vqkbu6HuJG+
TnF0yUDbtEC7OjCrTkN+aMcq067tHg+yJjdYbk4aR0HQTzvE8J7VfgQieo5nZz1ZWOUC5teAjMq4
35Fz5A8M/C2cdvIpyaxtUhCjQUZ0SU4N1rs1QORcHob2Ke+GA/JQ/JnmycahVrpym5YERQbqSlrt
Xsuoy/v8mBHVl6bx3hyKdSKDd3Civ0wYrHbk7IO22KnjeMgdkowx+9Aru81x+ZLQUUwF2W+CeJXM
d3UUOs+q5ccg3QiiFT+c5mVIL8QZgTWxBhKWj3PIzFZ+wqGA0UE7TYfTBJTLNvRL4d6srKOxq13K
zr6lbvlYt9lzPIa7kjSnQOqkzYCWXbkYt0P8gg/J0nHtoxcC6N5KHOZazgw2wicXz3tLKAd9Sk6C
9WSC1bK0hU8mgpWywBOn5j7Kk5WFckYjXhhH5SaySo5khuyxjidw45jVp5iLS1jHpBPGfpHSQlSQ
kYy7gN1E4JOxc4wtay13BUjIOjwt3G/T7m6ag4HAYItp9nvbiC+WeWvgKc5gNKsyXWfwUMxRXw96
to4wLI/tuKMe29oqkwXLq006lxGrvsyPanDNUsuf0n08Ikbqq5uB3ickstEUT24jvmEomBIzfavu
TTUF4ye8ulrpzLSD7B3XBkN6UAI59Ido8ACRHWhMT/nEAozvgTz3oOASoEMFnE5VY+7rofpog/qL
qjkz96TCIOaBOeHXQUvI0bKGT2vSjkFek//Yh/uoKA4TOSoqWEqqyXXsoFxqUUS0u64q6IOPm2zc
ZlrmBzFhHmzdAgE+I418MMZoW5JNQXLrFO66iMWuKz1Nr4BCt7Csfwj8o4kWr3O65zYqLPI4TmrQ
+Ho+eEB8N2U2X/WN4Xiysh7tVj04zGhKK0DdwS8aUDiHQFxzP3DaqxWlZIsxfJjGn10y32yl3M3a
a5I2+ynSQN9NzzH8RuDVvqCPaSf2ykjUQ6Sk+8Z0aQRYO6LL18ZMrAFOUjpgtJnPOOQBG7wVsjo6
Rsh6lFJL4O7PjZVJiTTR5Q6UcVdyaWyImOEiRI4cqHu62A02X4BLM5OcUV6GWYPHVG5ISNoyxVgH
KuNrkjd1O/dMheU7fYJS5IckzKphccpqNt9R49FwAlLX+FZQ+MVQXRY/eBm9oHO5jGb1PqrRkwgc
+p3Rhuke0dOkpOOL0nuvN8ktouCpuS42w0YJpj2sjnUv4rUC2hfU/EHTtJ2wtJcmASgTTg/OXPGD
g235rundjiSNrW46pLL8ppvnGWp+xBx0MBK4mrLazOFIutzMKCXcqyGnSupB6eHyOfhtzkiwAcjL
pAG9LwoIn3QdwnsQDI3MzGzEjJG+ooWz5ijzZquipzav88T1JrII6u6a0cvPU2A5tuJZxnhQRXtI
xbDpUlBYqAYzwHtphT1Cs9jK5+vejJnC1S8lF6Nxhl3S++RuPtiy8MdiXhvJ6FVOypFkH5MxPuiS
cVXh9wPzedluelXdqLPD7hW6/0i4Cq5jQkd8ZyAFF82bqdlXGHwJNYrQIF+Q0Kx3fmcxgTLY40Op
mJdmb+AFheEp416W6Br73p8NFZWrxtynXkjIXjFPm8GiGVR+pGReG0hbHHGwyNAANLBOi2odWK7P
LKyHDcZ6vKdTuRmZr5lpBVXT2UVZtdcGMIJC7qGGum6wMTJk9oZ2jM15s7ztbDQZPJS7TJX7/Dse
8k3QXgK3XjEJ81vpV0rtm06zjZT+KdIiyMm0WSv1Ugu2DWxuS4IcLarGKlXW9UQ2es9evR03oybX
mUUyImm62vQ8Os6m1pkFtaQytszREuXY5RQ4DW+idzyFISNBR+upznzTPU2N3JnsFzXW54BAcwf6
VZ82vpE5x2Bq/cx6DovxRxDMr+Bi9nBP36r82i3lkWo8ZWzgO0lf2yXrSyXi1x1XI3x9iwh2krgu
YWxf7Qg6fU2iWsIJlCSnsoeUThJcTqr9cvnDCfupIDhDPUT/vNEMH7A3O9/ER8INuY+TNIB12rOJ
iqASYv8OkATR4d8mQj0pNpFZBK8S0+MHkrWdFbBIyJww4vU0RRv2KMfGJL8RmEUdn6yKia8GQF7T
GAvY67Lu/dZtfUogeG3bXm/8ypTbqk332tT4o4vgY6ogWWH0y0Jf6COFi32jF7A1gb70ebwqWJrh
LD6b0Mg0Td10xKt2qrUpWhcO72fgGH6q+x2wi46pgW4b54Hlt1BO3Yx3PPtEGb9DJ7ibO3MjCR2I
i3rV2HRldGNrZkgBCsBfFR3UZsQyL71cKl6JVtfqh02FJszllZ2lvdN3+7inR6tcSYvYAfvjgirX
VaduyHb3NXb6wRAE/r35AyOPMImWEWIpDRpQDKTKfVzkibq+37x/iZY7CxugiWgMbHplWjKGzXOe
f38IKcIyfgiUeW3nNgqmWK1XxMgCCyjCWPenwfHv7Y//6Ib8ve+/66LEfbQkialrRcCyTRnWe8HY
qgzl0s9G19OdRcb439ZKTV+eEC0WSqunlaRN1Y4tDXyI1tz0hP75fzpsZtvSlrm3btwuOiUEv1E2
/Z/uz/3+3qJ4t52iIfxMAcVfjYyVrLOccs7rphUUG/nwHjoqTFSnmskZTOyXcCRWVqn796h0xW4o
SSNtsj5/NCz5CipCobHDlsioVFKeqwPbtuA4D4i8OyWuDyXJHSsCDZr3OAelkIWFs79/GzE8Qhio
vdbdmJ/aqEXL3JNKFCVQUqw6y3b3p8mQAMeReIoK/dgYdajV1AuFtXaZB/nhmhRsSqaluzYQiQ8B
i8WCKdS7g5dhasQuohq8OMEQvyhG6DmVNQOo0Mt1ptXOru3nnVtRWyDQN27wTtivkJonwwFAnFDT
la0F8bFKSJygE/CkFuTdIEj7ERcD85vZ5aTIh8g3cnPkEne2SDbY0G1M/YX7l8UqImfe4aNW50/E
BxvrhhYB1o5NOo7KszHJb32YEBZqpe7lVu43cD6BuC/M8CZ5HTKhbstMmw9j3kP901LStilXJQpr
SRZ3RyKHawReZfO+WfgsGpyRRms0/ZlOr30Dy9tlVnXUFknKHuBKHR4BOMat38e7vvDpFBTUO0un
dIXAPNAYnl6EQIuwloSvjcpmGo4WDoiAGgejvzfQ/KhQFZQKlx6TBcPVoa4VPnjKp5mASNVR90C1
mV/yvntrp5bzNa0KWmXTbmpOPYqMrEkOcw0YbpHlJPPa7OQuzssN4FCY10z9HFwBLFdVXe+z5JEM
awbHiWdCm+7gCGY9x4KL0aQn+jDrdpoCENeF7NhG5LFt20pfz3q7njq2K9rWHSnXimKNfs8L52iT
OsZ+aKOtQucmdoD/q82mZ6ZCs5ZW4KKaRqH6bVONM1s5l8NrwPltyfYqwIUXc0lATgPlOgM5Cms4
Rl4KyS5RMSgo8Q5TzaqrcH6EnyYpA+TIREug4TbVcD4VTILzTRuxQq6KT2TAskGw8GkYV5oc1kce
fKSM5yGKyHgP69pQd3ZtrEBwhhpdQAK2Br32lOpF0w+VcQpcYt3cvTKtR+axMatTtDFzmmybUoC+
fwYqlUTPjX3ld+FjaNOX0X0HlckFsWbDAjY9Ia156p5kwcquvSfxomCx1qTvIl92NnLCtDD9YsK6
ypTI080vbiH5RJ0DjEQ54xXRrT0mmIcmfLM4r/ZxGW1Rh0IvE8cCEJUB+FzrbOVBB1wsV7PrsFM3
Me7I3ViZP0ayFehb/6agwjgoNBLr3JfsPBjiaJmEwFaXAaBxq0lyWUFLIWHN4MC0qCva4EVql4pr
jHTFg9NcJ2RBUiCLyj+rJUZ+aw0lOMb3kg9z2eZHKTrW2Ng4ik4VaC6hfMYKbwYAv2GLhFWiNAOl
nj2UtGoVEsNE0j2SH8yE1QDy+R7qZO8FytV0PuGxrsr+kLYtlcGAzSpddVShBq6bInaexaTv8rA5
iBncrF0/TgUgxcjZ9gkSs2jq1iVdWWHugMo/qBMRG5ZxQkD6jKqTgjtbW2rtZ7P6GOrDVm0Ppen6
ZK3uZg5/ANk7N3ffkgZHnRwP8ShPWMC2eNcFFF+Ie+4IQwyviU1lXHksMylcTbZ8QN6jbYxGhhk6
UMUccU87P/Xdjwopt+7L5rVnMQ0fl1Nb0/2MkKlewJpCB6A+o/YINfehOjvKGeT8w5yfMxsO+EP8
E4LR8FSNK6xuxNcS9ieNA/RLIhe77CUWHyL56NPvhPOjJQ+8KnLfsKwLmRrkR8L8p+Ig2A+Qu5vu
evbfk9Y/T+zRE+JDsu7F6Id93HLiqsEGIdemx0wkBVlo4aUZ51Oni2NmP1TsMHol2LRx7C+tBsW0
3vNCWadwUovUPvdVt7YIScErMbOGIUxSADDbp1CXp2DA6+CAs4rrr/1gqi+a03yixmQ+2p7xvZ2N
VD2W+Kzp1hRcLfqueWqAtmMm8Sk/kIUXXj2yt0Om3aQWR3OC1QIrOHoE5v4AhjCFxRUR7rcsOXU5
C3nbX00m8b3zUsFNTQ33ubNl6LE4Aq1u3BuQn3bvOP3IEmapXzANbeIMtyRiTBR5+gBELreOeUdr
Obdnk52Ak/10nWMu4viHW4mBiwZPGMCfEy5iHgBRRx7LMM3W7OTOtv5TU9i6DC6A0jhqSHsvExvR
ghO9C/x192fYNXIcklyqp3LkXBGVCrzNzJxD3iHGcvSw2me946wlUzpK9ADWeBs4z+T0qABIpyd7
iM+Zbtg3t/kv7s5syVFk3dJPxDHAGW81CynmyBjyBsvMyGSenMnh6fuDqL2jTtk+bd1mfdVlVhhC
SkmBJNz9/9f6VovJWjge7fm6ea+68DylvnymWJ7fRLrOdWcQzXuW92TFlJVxnVsz+ubO+nFAZP0e
d82T5zj9EYbSrxJ/2SPScu2Bwi1ZsOW5mmKdb7SWP8m0zJ/IhQeB1TyuR2xddHtlePp+vS8fHO9a
59G9zogSGm4TTO7g35RmzrJg2WOh5hOgTKTLpNng//qfPdPyDlh/Wi9X/WVLfoB9aTECHVMvefY0
RGCbUAKO9JbNuhdp2S2kWv/Ua+WoGM2HP3IJxB5TB9OPEbdbq/YRnYnqd11ShJt0DbmpMK/1sln3
piokfCjKoVzKymHtbyMK7CTJKkjKA5X4N3wvqCxYw0TmMGi/BmMYmYbEsCMLKBSdAZoFrZoe3T6y
zhmN/+2AmeW5DKOBgUY7MrWTz+shJoDnIVXyLk0vBIa3z0q4pJkl8YSHipumRsxvoXyX6zc3a5C3
q+r5/7Xu+/87rJOxqLb/Z3n4zY9egtcuk/+mD1//0V8Cceu/oE8gwkfoLWxYH4vn/i+BOCpw3XFs
GviesCG4LIiQvwTipguKx9Md+pa6SVA2+KZ/kZ0M679cuAiwnUDpED/HXf9iBN1/6r4/cVz/mey0
Wv7/Jg93hQE9hnKV7qJEd1zrn5wKayT9JtZpbSpBHS63H6SwHheVGaSw+Laj/nlXNoa1sbRQ/oiN
6CMCUYpMeIkZb8a0vWiaHeKRi/1r1s1bV3OjIwEyT+bgmN9Y2t7Gs5Pde1NITzhivm1Jarc0R7zQ
DDyfuU3RhxcyZuab1M4Xn6pZB00fVHFivBNIM+2Q7FmoRH0v0EXhB14y/XB85NUhA9SA9KEds3b3
tw/xr7P0d4YQEJ0FQvLfzotj6VS0EGP6Dj7x5QP4O56lMmnjuQhwnbK+V6b7QYMYxrhln22t/6Zi
Gl+K1A+a0ATgCACiRQ/V1faGu16g21Iph+FpXmyKlBhCc3KPI/kG8/gmdUFClt7wzVkQnCTb/lrK
gVntUQkyyb/1xg/LIazKTF8bU+hbT4YKybQ66HZZ3Zph++CEmnUfF5yCJkuIEALZR9eKcMumQvXl
1HGPwF2nPJHazDBcOr5SYYkpa/JOXO1uNtJntxX6TazGi1HmzWaOGY5dxzoUWglcj9I9BtFjnM75
ZQwr8jKYaWOMmfoNQcYxveT+ey9c1GJVs0eR/zPEhbL3ljA4euflmGS7GIsaWWAvqolxAdz3lNHo
QdQ3dN/hIBrWvoxxA0whqexlutcjDDytYurnqo/Z8V6KpH40Z/9h8LCcZmTeMaC7pAem9Za787MT
U26vp36bx9Q+kNa5ZUt8a2GQHVvjMsV7is5pPBmJT04WPfCNiQSAXqLaKIzuuLqxyGlt0OHkOzQg
SeHTx9mmx4q4NUvwqCN+ZwKxUM5Mg4kLklwCb4q/k6VAUAQ21UPbc14ITSmwPiK1p9xRyl7eTSk2
Pqa6xYFMYGNjZnJnVuENzvdXg6jrfTqM5qlHlzqnBJpkepIfaoILyRCx0fvnAWA0IKo6rrhqnH9m
KR22OQki32uPlTHru0qHrzY49olldb8kD8qZAZkim2B1vufXQKii5bbLl+ARdO0xuvOIdL9B0IKa
Xd2aqA2OZLkTFokecpPjsDvlzhXnOdoxsic2YzL/lKP3qHt0H/K23jYOEH0lyP8kg4f6THGYlcts
3hLuxqT0b2UH2rUjSh2C8LJSsHwxFkoiM8lEp9vg2+J7300s4kR5pTBkVA4OS9UiacfStBH26AUF
meTHygpvvSGSJy6klB9IWDCMlwIj81mHjbcdlqzAIWzq/exijrbUpCheko7ppEIhmsvQISZ+TmjS
QGcQAcrOmPH3kRpkbpm/kVlYR9/wymxYaBT7OM00aJjxL5+mtyDhZjTJQM5qd9/rxR9DRd2+rdtD
msU0H4gvvvZz7270NvlOSiiArZiVaOGGtFYETjmMWHA7owXGn7p3XKSOjon0NCqBzCM0ZRKZFP2l
TVmH4FIH6VUyuvs/pGiGHxkOIBpjmoU/5tZtaC7PfnwZ86k/FbgV9nGyUNMN7UyOxVnXOhm0nXOQ
pnzosCGYudQPDlB97Bc9El23J6DFLKabdEkFICT8wjS82Hd404mE1h6HzLv0PiWCRWvlG4V/sfvu
2TQLbR/291EMCCUregTcGvqUvOYZa5Jum8Z9mfQ6wO8+HGgvQ14PqapHNpHJBGig0ffsbQrBu8qt
5Usdm0ffdh6qxH5rvdJ6NiQji9Xv6T4BtkhQJfLyyIY1YvbmzjtDGh4vdI9fmpYr0lDa1yamyj1N
KCaItv9Wx/odhdzpYEV20JYlyjVmThPZgWTL4vgnVX6j6dmlKcmv6HJ3X9PfIiGs9XdQCyFRUMcV
HhphDaOpNyGTl5NFDg0ioVjte6sF0TY035VF7u0U/+nHRSNjEkmF/HSrac5da+vHyajvVOuQuQiR
m8gOVNwIryfimkjxa7b4Box9b5DzSlbZWxELfCp4TnwUMEbuucdINCVYf6gX1vi9qWRy1A25C6VC
ZFob+8YSOC4jgZ9aM/MDl0sMPUTcyl9pMd41KIrPcXMjme8x5npECxJZeowazPM02k4M8A8aQX2p
Jn+4nTJ2gK8a5pJq3o3ZGzF3ZGsSFHts3PZCI5bIsjCU+y78MDXq3qIeiGsF0kjbgFylJkjE9wqX
5c6IWTZS56bhUFCCmmvn1k/FeJXRoJHaXPyC43c3+d6fiVH0UIKq2/Q4/msPm1dqbcYwyZ6ageUQ
cdiMY744RJnbU3Vjbd+43o7eUHubtDkA6TC/CQG9eDrizbJZ1Jo1WnR04+d+1vvAVCyB4JhY7oy/
SPUzApm02itPahe4HPum0AJ7MidgHgtSuKPwWgn65yqU9xoT6HOW9Ec9xeylzJGM0YmEnDCb4t2o
F2rv0YQvrbzajCWBjZVR/4AcA31J6e6pZWSsuG7BTNEXd0ARmMV8TIXu7O25fJ6b59FtfMyY4x9A
r9omxYre4TCDBEpkmBYbwVzYemAgkibQXc/TU99Ux5al1lkk36elITv0haJpFC3YjfgS0py7IGd3
DpoKmdfby2QnOVSQq4NoCMdjkaOaHjuiNZGHMR9gE7qWcWvZ037WiIHLlx6W0aTmbZX43rWlRpDy
4yNtIdFaomy77rBkd5NzbaBjx3VA2xXraTuY2cWU9e9CSO8H+u9vZETFb3GEzk/rz+5gj38iolFz
adeo+V1YEILg3VFoH7HCUg1KRySRfVOg0CjaiI56w3mduLjcmiQ1g3QgUrvRfA2nAgETdiKrLThK
hrMsxFzAL4vYWZs2H/X7zjWBC8Lcr8gX6F9akKcHU3ORmJu6+y6tiA9Fg9y4DD5oHNtFBimWvaLL
XoGDePv1UKUiYtrlBQQAgj8MKwCwQBk3Pe/dVHMwfyCriZEmedNedgilk7XjsGyGtquCRkt3uj8g
EZI5YY/rvWq5g7SAvras83pDz2BJWnAChE6JC6lJk0dzIPxqDrIq8parAlaFUbzWPTkvYvn71mdf
9/TeeCvbMNxb4jjbD77nZHv4NTg5fPEWa/Yx7kmyzl3C51DSYzDGbhiA/K+CzzdSR4wqrnopPfs1
MxXKXn18EMlixkvSLj3BHbnpT2M2VGTIccYtaZenvkzRZJkv1EDxla+a1mUzFj1ty0RsWJNjWlza
31oI47sWQ7Bu2lp8i3InP4D3nM9N+VJi9AnWTehPQxAKX+2B5fw0y7IO3DnkFA4TPwQcHck+zZFc
UBvY1F2fnF1pEA3fUVzKI4rGxI6R4WrfrCcFNzbozHHRHee+L2gLOm9fH83XGVyPmdlg76TEvBq7
NgoQ3FzLRxTFDi0fEHxMB5qJJunaAopajAG13DWJI5AU90wVUdmpRD+tpxO/P9yUgsKTk0Po2q9n
27QnnqgHSrTezFuT4VZUF9juTDjWvz7J7DcvH3xSweO/TogBW2rvy/J33DZAw3Pvd+GolykiXEoz
lEvCVatIdzHKrbvqgNePoaBcv4Pvw/XG0s8+XyVB04+invzc5MQ8fu5h9b6ySPzm+/IBUxGAchfh
srl0myLxPYSQvSsE2RgukVxtTBmlWTZphZm8SpjdrLfw9wSFiFvmA+s21w3eXZFcNSvchHz7+Bll
6Ah7guGY31H7KELkD9QY+c1qZMbrKlg39HF9NHQZ47n9oB+1gswRYOWLop7Yxl1RT5TKjVESHWjL
YN1Ty72tAZKnCCf0byrrLonTvqcdcz8QeT1yVpvSq9WzxqDMdVqvBusn/vnD4boQ6ja+g8zBdcGQ
gfn0m9uXDSetuqwvXv4aqhmNej290bj5Zmk5ya9gU4/Sw5CB2S5GCO9BuQxhWEyRR9B3SY/slipx
EqOpNENo/8Vy57oR/SRuXSM8NgZwlbzQj2VXyo1bQw2YKpOoHzaIE//aoz064Zf5PBzm0bhTYpJ4
qXhArCmywiIcsetNf/ZvIf9kgVWI8TZ22vE2z7PvMIgQBoNfMKmXc4efmtaNnV+/HrU+lEwCBG10
5o4mZuzPh653eH2oNlLP6bQYrXvULCqgkZFwxemyjxyZwL0dzdUjZlMgTxxurLyggWLpn48i5vzF
JyzlwYqr4gFF4+v6KEkp+4BbukI4ZuRvKOR2qDC0qrzKTtZAx3XUL11Y/+3memxa7lj3mDF9CJMw
xfUfrI9dj//j36/H9Mn/UEaJBAUhT+iZS6SEA9+BimLtE7LOJOjkjHZ+dDrrh2+HmObonC1Q/zrN
P/xZO2P3vKYiIrfKQ2i5PinjVbIp9Lk4ZKI2IFW/DB0AiBxe/rXU0BGLzLsLmQjnXZ8Gsj0qLc1J
/ol+JJ1134DAvmLw22NCfpxam0aEHzZBh263SrVvgu7K3mSVSpYNhoJEC9JE3hTo4iMtd860/ap9
jWCMlLUIqn0Cc6fKwkeR0wcP07S4lgaf8demmbWX1Gn0o5EKuBa2fyoJkTMIWPdG8njCKaL6UFtR
v1EeWaemqIYdSqIk6T5sR6uP5L3dDRlsMNYph6K4b1TJKqKPdihKQPbjWjPxFU7jeG/C0+jw92XE
05nWkUXe764okNLb3/uc4PFaBs7kRRtvsIb9EF8J3ssCZi074BZEkCrmKTSWi2unZv8cVsV+nFn3
x2n0FFkKAYaH7bardxDg6Mv3Pvp260c+zaSI6BoqSxz+ezFsbak+KDgQTYnbbiMrpOh8dU6ibCh9
iv4qlw2nPg5ccnVbB8k0EDyNy394qgsffp1Hq4RL0rPSctqsGetha/l6zqNWXNNhKq/EEeziMJqC
htklK4Ue15Tlg7hxiWiqAKqlyVthugTxNUTh0XW+BX8mrhkpxsx13O2Y40MuZfIQuyRyzxqwJN5w
t6uWqIF1g3Y3uSY1XwiOCIFPYI7Qu03qUYyLby/F6kfkgcRYxBdjJtkrkDPhz6P5DOOL7NW4J5qI
BLAriQzpIbSwwBfulneJHomRQxngjeYCSlRJX6tCEtJqrn/+/MngN7voxa/S0H7pcVTvJco7Pcnq
s+GEZ8z+3iYreW+sCYh9SydWApDnHIe4FGXTHFxeOl2SE5rlzXtmSnnDcrfM3+4HpT0t/2ftFJ1c
dLRkL7UniKk59SO070PtPw8jsXHLDcyE0WYu5W9L3UwJZqGiDbuDNrcuSb+47mYHDI6kN+bmIig1
lmlkY2OgBRB+TblgLgY6noXMFNNgFurGOUm8ZUbbj+mJ6/KRq9Iod5r/ffKK6KAvvu7RLgBe13Ru
ZpPKhrFsdOJP+0rhGVquSplWt/s8pPuVJyWzd1x/9AwOPqJPvOoJdUUt/TN42GzElEBsGYgVNqYP
G7VNWyUSsyoKYmtILyKm5xSVphk4GLua5GEOKZPOpYrA3lDAYxpJ0YXYs40PSlMuXpPlPBNK/pME
gMPc93LjhNVrJAWrwX7442fbsA2JkRNjFDQG4th0+Ia0+2P5Ovpp+Wybo7NJdab3VYxUBkHi8ywo
vvSVs/OzPkdVxgt4qMNmHSQ4EXNXtWxQqoGHMpOXzEEYmedcPSKcFJaJ0HG58uhJCb5R+Lu2S578
hh9bTQEtFtprvCwoSHF6MiPnjvnOHj3tRwsAchNp88/wBQPobpBknqDDYYpQ1bs0xREcatjFyUQ2
mlGdqt5710Jx11rW4vfqii0cum+1qp0jyDT/yloKG0mXhZ97kTdHhC024Xa9w65YXUdl/sOrp194
pofr1wbp43j1HJxI67F5mSmXQjt/PYLyxgXQUnZuCipfUeK9WrLwibOb2u343VJdh9pPUqGtjU0h
OoJUKmPDJAkxjwz3Aw5iEmSRaK4pe1NvHcn+eCmyjKWlnpeUoCUVqCmlACl+FtZA4TdvbjuPlMcB
+4xZT8TtYlHta/rhWRE+avjRr+hq7b0vOqiqXhPEniaOFmdu6CN/h+in2dbkKB5hM9yHZpZemXUC
wA3LdGeiGBmcPr9AI6TIGznE0M8G9q1pORHGPI5XF/eoNvPUCkLXJh20J5KndnhdxmvqpGgwvaIP
srLYe4oAtzh0sHCox5HsGYJGWrnnsmDr2pUomOqkcvG9Tfr6IHF6VIOJTH1sMfVlkB5xsiaki4dZ
D6RqQGs86DzT5GzbLqfiNsb5SdTRk+W+pqZWX9aRvfBaVIa8HTNrxM7RIVq2eoW1s8HobM0vbp6T
WDeowIlQnsvQaqBqjh1lw/KPkUlxcFqnu4qxpv5n6y3FHeysLSGGAKm4OoNJ1HeWSj4KKz+SKQhU
N9fba9Fm4qA5DPgTV3a9V3eW1Wn7VrBS08ORwrbt7sY6Oo98Uc6AOhwCnw1GIP9kkIpsRLrFtBVd
59SMyCKy2N4NM/KuvKBi0BElu+W9XWWjy62w3N8RwzlqoqfWZGQZqMXuIY6mGz/63jmUy9WMeCkc
81PR6ec4FuqaSAu4ohaxu97OCmYpBgTLnZ2WlwJBaJNQHvenzt+ug5fBXC6YdJRBk/49d3OIxaPL
ZSvUoE4ayY+yh/UjGXgxWs97c/k8yj5/Kgy6Kxj54JNJnOepMeyLwY6utouzzLTBeEUWYJh2oC6D
8lEhxbVaalROksODnzjpwPd0GAciudHo4VNe5COhyISKKVMOilMbLVCF6cfzqIIlqbY1lkmVOU1B
7yBQ6gZ+yU7Z/xjyQYO7WECCoaq3pVWtSEvl71dGEiOIN5KN9JLvGL2ZxeQkE/bMU2pXK/amrh5Z
uZ0KxfDT2rj6sv5PLGiCk/hQbVGlTtdBcDUbci3dFJH7nECF3xhufBzHpT2M9M6KnOHkJM6N5vPD
rns+ShLEn9TAsDwh9cWIAV6yjrRgoqZJS6yDgjMXcu8J68Lq5D7rNRiXyYDrgMVGTm110zWy37NM
KohECV+9mcnLQPUUS+5jQpjjCcxMtfW65zrWDmWNH22eFkKM8k9RTvXKCj8GwQkmhzHIUYa1Sdss
SUkQjOaPPmaN5Dd6uEWzrl8RIb7Fbl+cWpnhPEKMH6K2QjaS3uSzHZ2pY2yjAuX+oJC6x0Xzaxka
bee7yS+DaglQi7m7yazmCIsFJlBhjvtzEYbfsAgoXA7DJY9Ni4hMRpmD1Whccjo/CjlHWN115GtO
AqjSz97digXyqDEhF40L/bJFracj+U0ppe1o1O0gaDi72IWEgrN7b2IuDaqOooJNRSrIvXqPePpu
6pU8kp26ByNDaY9e6s7xLsJmyeMsp1EiUqTA/HNo4h++WLp+BIltBz951KcMwxPCu5sOOsKBb9cv
cDQACHHTNeSWju5E+TOOA7xH7w2lGX7Z89XMqu3MZzSHFuUwTpzpLUgD/E6XdMRUFUOdGukwkM4L
yLV2qwssCYVHJ5rRpM2/LNFiNBjH6TA59Z/1WzuNerj3+6jd6Lw4OE8J5rCvIyQaXFXiZb45hi49
hGWz3nRL1GU185nNemwwGIhTM/6WaAKOLzOqw1zggDGE5l0Ij/Ivucua0yV/c7nE0zglsK9mcvF5
2V/GxM/5/zrufe6ud6kYRo9ej+f134H8ZY3wOTYuzwMHk/6Jn/eCUiaXhXU0becy3kUp0gfX0HDq
pfwMisk9pQMxPxvZKR+Pol8evsoxX7Wsfxz7WquvD/m69x8FnP/xcesdX8v+ryf4x7Gvp1+feX3c
//2x/9NX+3r6r1f7T8f+9+9g/Rf/44lQzuRsCrOc6dPJI20h0Elc6vaa1F96SU2xdBTWpIKeZob/
SWpNMEaVDORSYykM812NDTNNujLT8GHX4jGd7elGo/T4ZMF+0up4hubkYEKlxnLqZjP8hiF0X8Oh
qGr1rrxooMAvi0Pc2PoFtZC9FWF4k4mhfIQ8fJO1NdNUd07pCjvuu5MrfzvYhrikNm026ojn2AH1
0ctCbuN5Qk9nIe5Cn2yQka1v4+UfUTiDWSXL17QyyqA3kYaqPnTeNd17gUBeP07TEN4IHcX6eryY
Rn/Tu9l8Epb/5PsFSw7ZuAEzro1VSfBUSduSTNyy5tYeSxW/jponH32D4hLdypfMqhnn5NBvGzKJ
3zD8tFvAxMUV3bDxErbWRk8Y1bO2eetF5O/buSbMPtYpqnRkMyiyQ8jcezHBKjPaa3iqluMTf+y2
SIyUgMNqevGoZ1vLcW8cuBY7pMgn/KI2HdKDd63yvikweI9+k4+3o60wYpVKPuKXepwhSuwnbMub
3gJl42mZ/+4tRF7HNV/REjnntu0XL063a2A9PDMU+8uXQ14zPWdmbuSPZbhb/zKMuEATZqv9vDlr
2V5m08M0e3ewnHSsBdoZEu90i0LqyV7Yuyb9EhknTOUBdm2EmXvbGkwmoL3U2MPK3MX9qH3D4/wY
2TJ5JDRW3puN9ysTtvk2pS2RXoWHiH8oqVmPTUDPTDyNXejcolkgbrma56DTUsxuw+++44TVjhUH
iQ+kB+9GetAIO9d0+mwFOlsN0TagrIutNLh1Bb3fVEscBr8heS9z06Vup0/73nTv6VmdXBs0TQo9
ofNLOihMMQC2JN+VB05ZDGnxJqz8R+w69b2c8+7J8+1z09fzwckkhWj0Adspo9ubuKN9CufePNdh
7rEyrCl2VKcpTVjdAencyjIR16ieEGhYlf+Wjq65BYM6XqrW0l9dF5cnXyqTVug5n1t956ad9zY0
DH4Dba7bIbf1p4G/arKzkb9uQcnqDnMfSv37Jk7e9Ya6exXm+IXS4V1MdIWVBQh7QlF7Xkambec6
v2mQH1NmlsFYa+5bgc5mtN60LrUDnZRkZrEcnbyEKA97iLYYtpu9DlTmJfXfbREWb0ZcoL0TSkEj
5ObskBWrbKWOIpEnz6Wa5/n4lxvpPXtOgU/RTmBbL8dHr+4PfGGyY6dhkw17fpvI3H+qpkruIWg7
T7aMTkys07e5LEz8+3TAF90ErFW0kHZpd1s8e/4+mvg5yLl0Xhtc/2OuV99EXqk7I3U+Ur0eXllR
9cWoL0siemyU1151l78ozVAdrjez8XnS2+HFtFhX56yjdn7EUMp0St/obutcCc+tTg5wuD0/7/S1
4z/m0haWg14M95T4MQbQhtDH2IAebiev3fDbcl0F0g1UL5kM9Z2Wij/ri9W1mkHh09xvZy4KeqJZ
r9QguDoPpC+KSVmvWfpixWH70qmRiN9UnRGucmHU+eG2MfbEkn4VusKaBlCpbOosUmCN42ZU/fDM
cSOToXj2EpVDsPD+AHQwXhMrsY+Gber79WYV13CPLPEjwUN98O1Gf82QOUilmk03dtD8w0bcuZX+
yyuk94qSZj7qbpfAFaGKpyfua+TR2MAFsaTeGw4u870N+fN1rvLwhvgk8MxxxKoqi70LJsnpYGem
c1hPAOBaSHVaV95K4LMvJtaKStHnckE6irmfNzMic9ZS2qnxK5Z3Ex43OaYpwG/zBXKCCIRLUUkr
KhEMMckIIERR0VoSHT7Xdp1Or0KbILOT7jIvLGZYdbh60Cd0WRUeTXKJ05VtI3N3gaKv++v96+PX
vf90c1qe7R8PKTTqrp9P/o9/tz76b3cX0eJcMEoAkUtDXKdRsu51VOS4lLEZ/r0XxgWOmfVg1IyI
jq3MpjauD/erqyk0ijKIIriLG9arN/5Aa3e19qw+oy/P0KcNqPH8bWUyGDlLO1NSzwlQV+CQM+jS
xEsjKNR0BnqKCSehu5tIN5jFcwWXwbqh+PPXXqKyN4k/dZ8sdzotf0e3dH1cxUK+MqjYjUnfBJ6P
iD5ikgqymps5PcogFia623/fTNqsCMZ7p3aGA8lCD+RAmYFOdgRc5sa68+LCPZhjPAVeBGWUHnFC
a2OeAlE1HMOGd/TD8IrWER9F1Nb7dHkNa8Y6lrXRz/UVv1726+b69liNL1lz5/X9S6te9MAdXKx1
VzYJBdmiKXZhinfVXrpfX5v1WDvkmEVm+AAixQCRFmdvQNRvt4ru4PpGRtODfNMnp68/uF8ArVWi
Hc21qbZsXB03fab6fhtHcsZKunQ4/aGZjzJjnFg6js7S71z3QNdWXJERTjCg0gVaG2FDfJMMeGH8
ReOwbqbCobOYIllimavj20zAWZoLUkiNnl6c7K4SJ6j+2xWtNNlghta9r81KWmLsfSkTLBvrNy1O
gS8RZg6iyKhrDIWs9sHaddVWl/xSv8BQK2VqvVn5rnYWwMkYOTK84XCcsG15E5aTmAtZN2NVXb7E
zvrb/HqV3qDFKaLsx5dnrVxBQ1+3PY/YAw0ESb18k9fvNJGV5qaqh3in3F799aXWxvBXOA/3tV30
dA4nvufU/P/aaPC9z7JIWZwtbcG67AN7DrvPPVez6BLCLqtiV8efnEPFpIHtsLxMtA/HGWDD02ZF
GlA2ytDIujDTc0uZl/Z09/k8RAT9tbceo+6PAnA9+I/HeMtLq5rarsFwvSMuZgjWzdT3f+2tNz2i
LrZKsRKvUhrkRktTuDLB/X/urce8VD/qlseom0Hq/7zMtKo5++kfkecNXdvCdQK6zg7iETo6YwvP
InYaqfAOVYu53+yCOk9O8yLqIkGGmeMkX8sEX+oKtmLe4R8mv7ifHDVfvzbgyGHhgf47RH5vXArc
vmcfWrhhZ9FFmWZ0EXP7UBnY+Lymra96YSBrqTSAVW+DSVLzuqlrEzQQ7+RNjbgWy0JzLi0imcvs
KPdzb72Jsk3fe8u7ExU4DByxF2N5RJK77iVaNuveeqdI8pvG081jq7tLYnWyp1IGbXWI9kW0lFYf
KvHbmKrmSOq8eGBOfZ900cfYjeS86HaOZRyTkLYkt8xFHPGmuwzwgx6ekqSlCzdENqIywJ8kVqoB
FzSdFe+cDL19zIYIzxC1c34pW4tgZj7mVNtb8sEvtehnBKh7N05yvLAUkw9kuVDeN0aakshfT2mL
Crcakgw+lhcdcBd6h2a6OGMjTy66n51KlHyyiuKj1A0InkY+IFEzTXyLznCXWBqkLWJgIPxzc91M
dn87d5mG2g2tiuxSeQrJRrhbNwYcx1skpKioGUJnmFhYlPQdaIAKpW5dbvV4Sne4hKlIMLuBm4+N
Yuf3oAGmeDx5YXknKOmfHGPQgFrXk6KErep93PjZVav/tWmsIr8aWvsLETYF1OU4AGH0T3W8+3oo
5ZhxG0U4/keua1dtqbiue20b9UdJSX2N37Za9YQkeTzaLPEQHbLxrNK9CMU8xpXUjac5wytiYAND
0+i0G6/r1dYqm2SnTy0skvVgiArpYmo7YLx0H5fqJTVfscWrOW81m6yenj5n0tBRLNy7yPejc+Mn
W0O2736O4o06S2AuRRUcpd6FmFjqXAl10J7Mc32OJa5RNFPUAZN84GcWapDbeEsxfo82viad8dF2
BryhBBXU0rkA6cppMzq0BAbiphT/XpU177bsxfVzkyc0Oeh2oNiG/rgYanfdpLAtLbWgZdQlgyF5
UMzFdS9nxMx89bnpywOsyjRwemprAun9wuFFlkQMO0VQsGtmJYgG6bXAsEb4V44X1Pg4Pzd6l0TG
Nld6SZmfyBxb697R0XF+KaAHdI+Zpy17XmVe9cGKj+vEwpIWUl+qUrt1iqHpXIS/ZhzrsdGsCWcQ
nfs549Ca9u/TjvUm+VH93s/sX+UqKVmnHJ+7riwlFrkFoMEw7gMCnmFFMy2hE4uaKL6vl+Pr+B1l
DOfr+L3urZvYMrfkYhHzVRYoWPFUvEubS6xfes/r01jLcymju3d7Wx3irE+M/fovC6uD88wvhWKt
Yc6sC5knrEP7MMMgH+biLJDY7ihoIpeoyeWYlU0rOkfzagAq3aKxpL2dyUtuSIUZ2gAp7lTfVYmS
JnLb3xPI+QC6t2LQYq/sRto3yXxEBs2AusIaP3dbHBAnW1q7WSg8A5+gxAWeGPnL0KtFBy8KibZf
Rtt1IPeXifC6tx4by/6EWmw85lZKwPE6v/y0iZvD9zjvZ6S+SOEQnLEgCleKo5kqc+PmerTT0xZ/
xjoQr/NKE5H/tutjCh9fBMXo32xFcxnd7W7+YS4QxnVjLGdkHVyyxsl2gKYXqQW+9kzEkGCQ9gzL
hnRg5D/rrIcZjHNOHEh+THr0ZR5ULVKddW89tt40ctAlWj2ezNCJ5akcusc2lt2hlB0oN8s0dZrt
7ApQ+JtBAV0w6FMV8TICLsdzcMWfe+uxpgCvh5uv4qvKHeum7Ri6m2Wz3tRCjwL1hH6r6ejy7S2V
d0j63B2KpPlQRs3dPybmsMRNcmuvuWE+lj7hIHEf1/dGrd9OdFOoApjVfcXqLorS4daZxRvUCeNi
Dh4XJ9Q8reY99jTdt1YP3p9il88Mv3T1XQiyE4/u9Fx7wyYUEM8Mk6JxujAjaZWdW5jjOEY7j6ZU
nN+sGzJerv+LvTPpbZzJuvRfadSeheAc0UAtWrMsS5ZnpzeEhzTH4Dz/+u+hq/Chu3e9bxSgsuzM
N2WJjLhx7znP8R2YyvTzxm0cVva1LGsafxw5okU0pxeN4e9XQvHPmb5tMSdsnMtQod2SDToQnDMJ
gwc8tbbz5vs296wd9wdZ6eiMsvp1Un52aLq5uE2IHOk4X75K1BrdrLZDAIotqYrdkNZA2BCWrmyn
H4EaE3ZGwgl+bY0MpXL9SzgCV5c1pbM0hxxR7E/uDYc+pvuMnjq6Wgl6XpQr6gb4NqxpM9gKabxp
Du8HmVR6T+YtRuKuje/6oU0fCid9TjOWWARh1rbPpkdTBgH0+hTsCXJUeQtv+D8Plq3fHa/Yhozd
VmM80IQU821vdhN+YeZcCKtfu6BjAcsZa6ncesKOWb/VU2msiF2ryZQYQN03YKxX3RBM+3gc+sex
UR8TjILb32fp0AW49Ji1AVUnp2D236xGxbC7fOfGrjL/bc3FONxDboYOYhQrN4lZ+kpTHKzhKhsf
eXA2vWZhYLzkZTcyVQ/829+nmBH2VqL8By605CnR5cbBzPriEGmgDKNmVOJY+8qCS0Mm43jfKgZB
fVseKunj/mftXIeOlGedm+Z9GhmfRuS+h0K3j1lVIAhO/f7ZdSNYOKHhw6ny1LEQD5Sb5d2/rV1a
MKgvvHI889+5J2XY4Ci32EBnBdYhc9EqTOYBZGpyyiad3k55e2mj+CFbam1gkCS5OgK2Qy7GOz9j
UDuU8fSeCIv5+gS3JWWE5YK6eclUdqsjEz/8FFQvYQslPLK6p1ECPajd7pyXc7grItaqwmitK7Bn
62qRjnU7TeJcGE+16dCx9rIE4N9o3sRpijMEbMR2yvBBJvZzjxaL6sgT64x0gV0JGe5UzUqeFFfM
LoUmAf/9pSIxaTf3nXrhtbpWbV4nPMduVRsgwHkIZkS5ycjcLGjxnmorvRtcNVMjS/AIWYc7Q8JQ
b1mFH/owekCFHWzmsZZrPDfOxfG8laR5dKz6ftoglxzfAGsw3yzJUAvKXnFm6et7hokcgqxzzGxN
N/1D2s/8NrNbXGIxDkco7dDBu8juDvj1/LPkSHOenoqseAq9unqcgU7sRtkQ1GVUmukoinRdFrvC
TLJPZd3Eyay/OIIjs9YivzSD9ED9CdIPrXZ4ilPwUGDZCt+hKa3G8Dk03adegZn+fcYWinLJaZC+
Lj9sdU78Rod62271Iw33Eh1bG9ySl0Njf9p3iMnWmF/Nfb/AJQygjpZVPPz78ppxL5HHYZBaTVra
aWjnlur+vveycF3iwiDA6prSKjzDN4ajtjyoOfzrpcC3quQDg4SxIpUkJjyljh7rDEB45hsAMlA8
5qaMPs0mfB28/AEaqHh2Ju9RxkmNSbkxTg59sA3jUYwYSOnrCf6jLTogNUixQBIodpTGwiuHP+Ul
D3hh/SSR3Q/jxU8Z6hvE27wNfmxu5joH/2ZQ1Xp86nYnjI1Iy71IDfXoL2FgUTs+Ww0jERdjB5Xy
c5GH4zMhZ5IJ7pNI7kriGo/8+eQWXFe77/IpvrO8KV/rINrHmTTufx+SmQMODbmOIBt3ModnP/U2
LUk2Dx7xAc9mnh8Yj3T3vz8D53/bdEN3MvLp1GdlfBdOQXRnjR6TEb9gPLw8Dd35Pz/QRgQ7dhbn
3+/TCcbv0WE46ydbn38faj80FiHXcrcAcMLzhFuJYj5IGFoTzqofxvoZPUf76CwP7cx+E/kzFqvB
bx6LdnSRNvTAIXhGG8/aTiMSzsjpZpeMuy64SQLPyzFOwE0gDxxcj833liTQKR3P/lQMxcZZht+O
M8Cm9GY+Q3XwFwy5Yc8jJ4jlS+iGw+n3K+F7/ckcrB87R8UTBX5W0vkpEcXNCRCZwvn3M+YYJcAA
vh+5oEdST0xwNTpEEJNsprNFWXoea/slg1974Dw1ncNi/G7JuDxOKDeuXtzCCWwrlprl6azj6RqR
7XfjBPHr77cy08uDFd4nAHLauKX1ytPfvzb2w3/+muX14waiDOllwq45HsQRbqG2fbSECi8ZLtfA
4tnvt8BmEq+HWPL0+z2TW/DIFRQCYeWP/H4PtSi1VNBf5ylqH2eLCiHKSWL7/WFPG+uaWgQFLj/s
4/AljChhYod4m4YjunblWTjKf4SFPW/I5SQYOLSdoyKYA48LSD27omX1+0eK2pKPLRP0WfbD/e+3
SuVabHhBcVBRJR+tDM1qE3q0p0Hveok6M3mo0BjkyCWNBAVgCvrEMYHFYB/sGcAvxovRJkcgBmCU
puVuzAx9HXEw7aK4xlI3YkzLLd8/MtC3noURrAzTnwGwwHIoTE9e/GSQAGQZ94eFJkxQYzsM/Ryq
kRPejL4dXQIAnjUWpZGuaN/O4NIxeOCbsDl/5aOGfmFP335QVNw7Kb3vm/inT/pVZbOPvWWmSa8z
qQC9NvlL4tv37ji9kZdDxkqPBJ5AilWX/U0o0iFJzg9qyQaa3QRK48rJphO1oIG7Jb2ZB/dFJaRf
dgYCw6FGujjxXhbR/ORZ8JkDlKuBRktkGwimfFEj93I88xQ+6GT+QqLormMSSjbdjUz9l6GqHAIs
CBnIVLMqnW9XW7tSo30XXRc/pqUDNAcfRc7FSSTzlztH86GWY7kK5fjljKE6oEppNlNW7OXg9nf2
jFV2aDGKxkxiAzSESMVO00BeTGB6xaYtx29J0bmoLINd6WAJNahtYJpkHTZEuJOx49Dqx4dncF5n
1e1OZuAtotmCsG+JG0+Xlx7VILpRPYJ6JmSrlN9m7gMdcuySjGcyby38zM2st6NtR6vEy9dSdK92
TnNEVxX09WHnetGRoF9oW/0SZj8PZ2ZrX1PFLqAMH7ast3dl9gixS+3j2r0r44gm9nygixcgqnOe
B7tERV5ZW6MYvqLEeuyNHgpOmDFWUsuyDf3BmCRzmwJpeexiG6kQ9gavbu8mePfsUzmjd8GpY9di
PvR1/mm0cXlE2VRsPEzZHW82HCEy7k9R2EbATI29dsejo4Z659lGfGgS2yXJY9FcYL1op58CgOYy
eTMJX7lDzfYx+hALDdP8mv0qvrUDKqA2oTWrevviQPssAux6dOWBTXWOXNWG329Kq9iNJIR2Jb7s
cGp+4p7UIjsson2QuyeIuhiHwcgwusKrR1/B83BFxsIvt5Vl3blDo9fYcOCmxE9xpso9kTsfYwzj
eHBBtKWIUNKg8C+d1pfcI1/DD52HUXJSHqPoTufty+CDqcbz6JxGf8LYX1ZIjnsQAcRIomhBb3nX
86vui6z8/MWzSxM3GFfDrxmkD0lmhqTLeX9aI/nd5w1B0rLpVkQ/UXiU8mlg1L3KUR4dOre5Lz1Q
SkUXA6yLthJgZznQwk4EnKJsD376yKeYrCHwfgYVx8dEmABsiuEhGaqzR/rFiszc/sZoQLX2GIXz
gvvEd3BqV2iS+PytUa8GFKEbJpoXYkveNOiAoz1SEnSOOhnZGNEa6mlYNkS4uikGfH8buTYQ1Dnh
toNx1SzobCNCQC7TV1y/DTEq4akT+cEeo7tc2MZWlRwTOkmUXBY+pnJ8TmZvcWFTflt3omFW27nE
WWHz5I1OACHZTS42mM33eIoPpHlw2YyYoSoDCTML5KW0fvqytO9Dx5pXVpnl+9ZlYGK2L9Kf4rWH
+3E1J50kkY+uSm2Ajiqnmwmb4KYK/8QL+StsaSrjaa1XOMUROCwAp4j2FCTutwH4rzM/yXQrXS79
JUson8y/Zea/h4X8MhC20XtJnusB62GDRWMJ+q3n9geIbwyxoH7LdRse6hhHjuhJb+o9vM6AyYe5
BIdaC3vj1pkCUfWQLciaMTVPDfpF62IaubkGNdTSK2yfK3UptAHT1xbFNevjD6r0Xs7snkF8cvik
aKMOC2yPJclhQsU/eDdpY0S9SQHlQ0n6pkKLVgB9JjYrg8wMWaXrmu11iQSgF6mgUDQKanL7R2N0
v4UF8FE07p3V2j+zASRxNPL7UtZfAfUkAWlFtYTDeO249SYdI/mfX32P18XxK9Lg1y1DZ5cE27aK
jXhfdVJBfxXHZLavGlBp19np1io8nFMt0MZsPvucYd0ecFIQB99zy/oljU1v1AzyIaLlQ3K2JwC3
lbOv3AbVnLOJpSw2rpc+lKP/LG2GMZN31Cb1Zd04LE1iPA5IupgMky03emerSD/CWESbOE0+/VAC
C3ZfpQbopSznva7zJxHg9J0y586Zl8gxK9wjt0Duac0fTk5sHgU2uhQLGJj7mlNUTX1xCwD7zqWP
PVeEgTmNhXi6ye6yeZdZ7G2l1yXrqvMNKPTghftAjxulW3iGhn8MLI7tGVc50FVjkantwphAHBmC
zHITur5WnN3Xya0WJle5tMl/o0OhDGZ+xEQlHfe8dRpQS0MJ4YJWmtHhTCOPjjm6xcQneWhAq2Qd
aEe8glpkaZ6c19pmFIAw8EfhCcCbtUQWxvQJ+CyyGfReFHov1nA7+PU+g/d34OhIRjPu8sZDH922
NdOfTNDv8EVxiLrgjy4Scx3CLVvb4L3G+Mn2LdwzSMQDo39SY51ibXa4q03/Ygmo3vhSAipukva6
fa58e+NH1UR3X7Wofmd1+1KZFJxIczm0kDElLE3WupiIboNPtW4qlvQG0eGGthAJm/it6QPt1BSe
4ijk7JNKvQ6VxuY+hl9pjxcSWQabmP1An40choGoJ9+JwKAOj4gu0fxllYsYe/4MlfsUEuCH7vpI
PG7/FNaPsSXjtSoBfxfsRYrcLioRYy5qhNBI27uKrmM6fCfup1P1d76J958+E3i5GQtHU7Orozrq
SEfBbE4qXcybszaEcyoqpLVysH8YNBaEynnzHooxK3dR/tCS3c2SxO64QNsPv2AOv8l0u7gzwP3Z
QUuRGqS80eC9jjbaBKjqkBSRH6iaCgkcwM5GS0Mx4uxozYIi6Xpv1bjcLmHbf00tmYgio2HOgXNl
44HUNjUbUW6oKg4jUNyykyeO4PMWhsapJtSJng9j02rZkJKG3BDL+zYyfchMh/gpwVJmetNfMh+4
KgK3XzglUBDrz350zNtRM5rOi2UYKtNTgt59a/jYXvKUzLQEs6xQsPRSXeOGSbgOcjt/CZz4XUQs
W5KOWkDHcp0heq3xh23kXH5NqL4wJt4JpGnke0ZXZx6ftWe/OKW3znLtrppW/dhW9D4TL0AZ2CRY
Lbny2qDqQRrA+1alzQeSv0zQpDdNpM85vgcs0vFl6AcosZ1zU7jWXVj63bHHrwT+zf9mu782VfAd
h8oEmIW/VzStsY4KmgKhtwzDUcesZG7JtRt8WBEnuwYPzTqV/bxdAA62ssxdPyf3FVGchppsRHrp
fQXJObQQL1empyntyfZqbFQXdWq/2F7yWXvNyzzRfmQWHIcoAnUSt/ckZOersXcWEwY7oitaMD32
uLP4azR+020oumhlzQitUW9thqL6W1f5yU2GL5RMJnNCEgxSVe1UTFlbGLDO47ndyzYeUAK1B/SF
9boLDKo3A6pFhVR4r3XM5NHIt/UUfcQOvo+ZyWnHLUZnndjEln8aCOfdQF9w75rFK2KiTSCqnS66
TVs7ByxgjKwgC4J4vuuq3idmx76pyi4kPdXEPmi2WDAaBGGjxVXjRH8Yb+zAmHUgg8TtFKfjXUXA
4DgFf4YlULxhXE0+V20mPzW5Y2SnodxJ+veieTS8vkMtmQsOK+Z4bzyR+TBtgfjiIKoolpqC+yAP
2Xe0iR+h98ZT3ga7MbGepWvyi6BW42QUnmpunRsn5SDajFgxDa/ZBk5+R1zpA7y76c0O6R729h5V
WLBmUjmutUdUbEGG26agxF4RHMQlRlVX5pu+Z5LagTW0Z+wZnC2eRyvKb2L/b1VjgvDh5G6BAuXI
9Exnw7yGVFNIMQxRZXI2UC+vPCffmoa8r2LoklaX/8iOYOB5+Aj84Smbw1dhwoXpW7Lw1Aj5dcrn
K8oBb+85AN6Vh06nq3S75YrIeZFpvO4i0hYDgj19ZHoNLHkiAV9nAOFqEAM8h/bdDDniJdg10hpb
gazuQo++Sj2ex+gnwETwKJbrslTw4syl8gFJuHJnoS+mW/1hfJ6s9VwHKw6BI9i8F97R9Ry15jHM
UaARo6Sf5yTCtRAHl24U5z53NnjK9mDnlnjlQ4QpAHI8XtIyZhSpkmrD6mnGMRz/ZrrL1bSTQ9es
KfCqDSLZY8XVY0/0pLxxkaYHe6HFtIoD/7krk/TIqb6kReO6DHwIxRP2e4Rko1w66inlU+8VxOjU
zXtP6rBAD1UZ9gm3ZtMjDhT2gw2maVPOMQu59nadoEnqZtCwSevcFMgoVkbRIfWMsccT3tWN2LR0
QOO6XApJvGl55u0ZNrB0uf4qTkFJdxZODauY220kynUWLgF5rqSkym4qRxbrhEyWRZkYp19Zp+Sa
3SneE+oGtHbonY2QyPx7ONY7YIvRtsmeErYoFAZuvk6a6N7SMZjpEHaVah7MRvHhI3pgaOarTZpQ
kw8KHcQkj3ZCbcXidDQ4k+tg/HEK9HtUUDt/kJ9idPwDFJVkX6R3oVHoteeK73bIHFwoLN11M72Z
fbQda/QKv9+Oxy9aITNd3dRYDYRTwpI31olrZaC/nOkIKX5tNR4b9pLGlZY37O6wI8lDQKFUcmSE
nhnLaZePo3PgwPxFUilsohbAN/EYc8TnQPEYr/JywttFzAnlWLEXhG4lMvjjm+lCIMgeh9k7T8PS
VCUxIurJbWuZTBFJ0K4zBn2ka4gATRjboZFV4VaNbIbKAFiaF8GF7GlShVjgjkibsTb0xkSRzXFB
sbT2A4xMX/j437PcOkvnPRJjtolAIMFmVQz5va0zubStBATM8twBa7mOcYiawcQi5pbJTQFjGF8t
vl+f4wTajk8st+3DBCar5BX1AQTMTEXRKjYYlDRVXu/MWn6W0Thh2mXNIiDRHWx/1wyJs2GRY7se
ho0/wnaea2nclSn9RJsIjGiJhrK65nFyp/oeRtCa0LBwNerw2gsn3wjbPi8wxmIcEu5jeQ4Dk9jt
lgIwWObtVta1lFZ5vqRAZofEIkWsr/50PjOwcLbBrFSvvek9QcAaXhF5n5t83unUG1/R4XWnIQGw
6UE36pX1+cu0+/8Ex6ep/Puvf3wVJIjV08NfLLr5P/7H37yN2+n4/a9/OL9v09f4PwEibj7aj//8
6PKh+Vv/Kwv/1v8nvJE//290o2n+EySiy7lO8H9SSX7yH3Kj/Kfn29IXAqipp6hI1H+TG22gjggy
LSE8y3K5n/hRUwCo+dc/TPlP5Qlywj1hCYCL8v+J3Oi5FujI/41R6FvLy3JxX9BcNR1Xev8Xo7Aq
+d9cRjd2GH7bgNLzLn/QSMJXBm5XIn2r7NIqDhNWN96a7ABgvJmqQwwqdh1J6ytoMxprH03YeYKC
4GTBbZg+epYuLm04Fhe6W7sucrNTgxBuI7pMrDu7uJhjho08mfKL4VckEXURx6ugjS+yoZDzg24j
Zj2sHXq9CS2XE+/fdwTDZS+dSpHYAuQtqot3LnUCc+sDCZqkeQwkNsedyC6mFWQXYzmBMYYiIiCN
Utp9MaEP2WfQCr3rzXI4aaXpl2flJSSZLKPYvCE1Nj136jWjr+sHiAwSd5oJ3QRKMuVudYnq2NiZ
iNdWRICEFzF4xzIfjrYFGMtuS7Ab2jHZgDx/Exds21UHRz/Jjv0IZal1Nt2Mg73WdAppno6X3weJ
h+qCcX5eThQgCS3rrGVvHJ2q6OjNFm6Npw/Aufb6nyj0w0O/vK2aKczl96vQqvB6xT1Dcgv+eDTz
JiWtZeLtXN6KKCe7lkSYnuNvG6zwfEFLJsnxUvvPMGJjaDlOfPl964MOYS3c+mZxsFCKY6xZu3ji
znR8/vPw+7SklwBoES2XTv1bO3rWPqkPleVIlLQmurHSzXDWLt9MlwcnGJZ2iXnb4oq+jNNExp3u
Ibg1BA72YPxjv/XPnBzJqV6+IufTP5ekJY9jQW9d4JGto8k4T7k0zr9f/T6IAG+TdIeNUzZL9NWE
6IouVXBWXfadGB4EDtHVR0JJgV3//oJ+yjvPRYdFx1TBOVkefr+COrEHPBiefl8vcoaCRoOdAoBg
/rDCcF2tIy+lHv19HvL7HWrD5eCc5R9drbI3o85txAvjeA/2zkFeT2rOFJC/3taBeQOrKCC7kV6l
NFt3I0juPOKdrtce0rFVSa/3I6mbO4wqzBLHGlEoGSLwrCO6vZ3YisSMboRH+Y+AQT2iZHC2oxj0
2YtDSlpJYJsdgc8uaUVXwaQ3Onf0K4eEv4vc+q/hfCeh24AYxXmR4wIzBz//BNyZrqqAU4iqSVrw
ChJOhtHtHyAu+lsvrxxCvEc8ClkAn9tJMAD6uj+HM2w8x1PhIyA+4r09ktjz+MHouwtNWvBXHL6T
bPk9yM+4Jlql7wiRknWsVbmTQepvKI/Ullk3+WuwEW9mTs07KuutA+XtLh6rjgI+rO5xhZ5Dj/ZC
1aniS+l+pcbHzs2TECVJSzybkTxVfnPjOPQ20yrw7+zGcIgvZCwTpsEB4pl3rgftbWnfxsdGcWS0
Q8rDGNnJJxiZLetb/kMn7Srz8JXpXXBveSTsjb4o7ydmN3tcOSV5VnxPmo28FZXFAdpIf0ob3Teq
Q4JkZmB8kJP8w7SMyK0yf6S5oYCte/Mqnd9pZ8qfPKTjaKXBk2ri/RgWtOhty7gKKdjIiSqoJjUz
PutKWoPDV2wFE6NBsLmoY7NtWhQEyBk0HGU7BY+NC7AwcqK18r36x8qiJ+Tj1VsYK71Jp+Qzs/mg
oOiNazkt3ei33DPp9mr3BhUhlgmtpi2xYz9RItbxxLUg/fYr1uV4Q6LetQYMfiQDCtJmHpw6Y5rf
2i4Pt6XkkELvO82D27rDpd/ByXtH77mpkzZ76ZPmydXM9T0UafemImyOIcU1ARqzyfGrPPtCv+TJ
koFahS0y4v7RLiZ9tUf/bnKFe8jcZbmh2tpEQ9QdjfIJvfgflev6FETtte+S6F66PfBuELNaDH/m
6j4fiH0tojQ9lihJ3pLkefY/Y0O4z0SNwUx3d6IzodNH9vQmEkE/cL6iKauPUmoTgBcLIuEWof1W
xGTbEH/wXowmVzo3DQSvx3l2dhhaOX+EZXLKc8b4QvGMoRoqJz8+sq5HR2bB0bbGEvs2JCwUahy8
s4zz+tkciBZrmuxYlYyuRFw0xywzPF4wL0c56NNDenvTZEtiSD3yd+Ilg9JKDljxm21JqDgOjhhe
QFLS+k406TlhiGM3EvINpdu3HmiICcOqdiCgg3utc4pvfpnOLSLe8+Sap4HcJXT435x0erEHVdzH
RiIPHK7Yy4ziOR1L841Bjbsbqj7aYzU33/pUMG3Mr4NryNtC18adhwkAnSa3YVzY0Jji8MzuRzYF
CAk0kPWwhsdivHr01spYm9zEzAbMqelvE+mUnLdk+CxddwfNoCMAqFZou/3pVdBol32xr3pl7gbV
Ea+WeAJ9ek1z1iekJEQQt/Kjwj3PFjHnVhM9CPokCHCGi0w5FUy5IsQ24tUZo/zrluC53BC4MPAk
yAV5jRsJd+ZTazBOI47lrebwaLm2sWtrk4abm7ZvwHpIJM+K+ZILv9/jToN5BMoNdonxpvRMFoMo
BnIUCdpcPjVme7Iyy2vVAvpoEjkQnjOfizjs75m+PXl1Z+17vtpazadDWM1b2em/dh11p34azzK0
nAcU5ncJS9cbylELNkkOgx2mtb28fAC5z/lU91hjRhq+9XJGiJ8nv+3e7IFosNIthh1NHsUBzwzP
Xex+BBwArihFywczmK5Ir384XPmHNIneVR1+C+h9mLwJLwFr83cisvHemQ9WY7y3/qCR2DFnS7OK
GWmPY3+u1r+vOoBit69DWr2SIFzcONZbHUQftZfbV5UAb5Wxuqi4vnpNWL/NuC72pgbn2NJK5oBr
+a8yI/8QA2B45iD3htOLAUrxLdCuXCnz3qOJP2i6ZD2EDDcCZcF9TGTBBFxE24IpHflh9q5c7p5I
aZozhSQ3GJ+SyPnl/KnO7quhfSm8k4hV9WrVc72879WuI1UGM2fYbWd7gt2layrBkf1Ul2l2VBw9
+RfeZvpAAJF66GtFHL9VBmmr46RfRp0uaS+FXIMiNXZJo55ttUoxbr6QOAGbYir0Js8tRPiDDw0j
RZ0njYA7ZzK3v//lqA/EyoqS78gkV6MISuPZ4qIlSmd8y0SqjmM5k1ZXwkH3KudVD9RAdkx64kiH
JDesflnFctFnr3Fv3MxeVx2LDplB1UXZG1SvfgV3+EU0wgMw5WjcKg0t9kmiZinzh5qimQgQqo8x
mH7QBnS3QbPcpdJfXHZpf6giPA4qS548ki1kaPf3ytDW3u7ZLpi13rYIG18HIQRZanRIZS4G+plN
vzbhIZyChsueUbk66YYzM36oV1vC94rcF2M45XObnBsbqwW+61OSmvo0OuBKRS3lBrnWKXMijaOh
rZ5tGwyCb+99KlW6h3FzHRL7T2LPSOV0QWPJYwFIVZ7uzLLSb7VFNE0RsUeyKaqTj2N05fT+2oh6
3hWvm28cpYP12NYQnsvGvHENN0R+rqsbvAYeAkjKJfbGvUsH6HE00PXmg9+Ti9oiJXSStz62m73M
Cr0bQnMXeWH8JIySMRm8pXNke+0rMQkDipeTQtuw5ITFZ8YggGpZel7RdPjbOfXRGanHQEXTS8T6
7IzJfJfUpN+qnBmiq158HdjXgaIRMAW2KHv5tExYUduUacPK1CWzptjGGtGDEnbod972urhJssl+
YJ9mXQaQA3toOFYmZaXr5C66fjYBz1I99tGIt5Ojh+qmjDjb5bMxrL+OV6d3I60Bq3ppgIKNo3hl
ldxacauOxAYwG1q2EJoe7AkZ1Y0mHmInAqKOLDE90e1RV9dy0Us78OYZZxmyep2mbUhj9ZYWksCT
zskmi5BuFL2ZXVTGQjBDht0jBQq2ad1DrcmZfWsqyA1pi3i0TQBBfeNslEtRo+Ikva19y15F7Jgk
tLymdulQ6Yu/RogwzBrvK1oyFY6gS9sYX01ES8ytqk8T2S2iqLQ745vyqQogFZnCTbd9QN/YhLVy
6CZgcYmFD0SjDt5OFjK5qSEoMUwYR7OwIFFIn6PEvE0g0p8Gx/lrAkI6uBA0NjHiwv1kk3+ExYOO
S9YGJ84CdOveQcnU27rEFFJaOVl0gj/ZnCu6Sg8RZgxXVAhIek2Cj/0FrSh/zXV1H7oB/IMZu3Kl
w/eoaWE5DVyU2OtIKx6h90DatEn+9V6K0p+OI2TtTZPyQWP/9jkQb9UiOZt8XDlj866BNK4zL7VP
eTm+oQ1YD3/DWhuPvw+RP76jEjNIjgnHdUI4zWFqQRwL23G2pTkZjyIoJLAn88Mi6Oix4NS1n5zw
0/KZIkcNo84iNDFZxgWXplucFAz1regh1STIy5itQfUO6gjfrX8RnfOTGHBfOHkENxXUGeim8z7n
nLeKWnZCZ9jbBcnWUXlbOnSvykLHH2xf74kprId4Qkqbpf0dJDfgOk0ZfeTmcAOEznkWdpntUyH2
MYSy7VB21btbzhSnor6kMn23cgPvrwt2uk1bc223zRsJKPMBydHkwrtJmfSP1V1CrBLANgQVfYYj
tzOGezutnjVKkWQsh7PraK7kBOo9UU5VUe2KyfFWUU7j1QQe5wo+gjYi8FIVMIRalzUuKk+5j2sr
PROSmZOv5dz6oZiPQzw+tBEoP9eYHhJXXXMDlDEKzSeLo8j196HXhG67JoPuuMbHHueJIvtKqh0t
SCZwYpmH54bH0DhLH0Q1pg+uA000TfKBj7FMN7O09c6oTXmtudeTZ37dIJmcW1m7GGtJws5pF4+u
AopAERMgE2XAF1to4GcWniod7x2JcK6tTOaek2i3tb+JJMFZzWCfdDVa93XvcD7yaBV4zBdaC4wz
wL926Oaj28nXQbflbR6TOmTNqISKuslu4ThvZIVIrzFRFdAQ29ZhHh3LISZVzrhUXVJccT2+tF4O
c97FxT8tn2dX+FsxAR+WzJjW8BKYUFcDOTkTpAWjImRao6Vs6zRgbJcRDpT341X15Z9dO+T9vRVX
cuUZYXicRtBVvceGlKh1EBN6EUV6kUJWAOz/+6F0iDEMmJoJT88rYwru+C3UVnNTHCxENRvTZTQ4
A0xx/GF6splW7Wp3HxA6uRNMpFO68meEGd9ZDV2hwvaVi/I0HgAFtA9K4KXvBSS4Ik72nO+YyPYx
LqSqwyz0+9AsXzGR/S+uzms5biTasl+ECPgEXqtQ3rNo9YKQKDWAhLcJ4OtngfdOxMS8VJDsbjVV
JvOYvdfG25C3xnoq2/6A4L4Sl7BIngPW1SBLiMZc9jrdq6ANPS469WyVL5L4KccwrCvL2Y21u2kZ
0hFDHEC+7wNNUzjIZpYoyIdoMDM2Kc64Ucgz61HA3MNTxH72HAIWWmMvafqWZIOy9r6Y/Uu7SGgK
qk9r5FSd81BtpKjsgxySbjfOIce5z5kJyeLp6d0/PPRoCj1DP5vCvkE0XaZnIzFTadockkRLt50g
hQR/jXFW87BjK5GhNcFwlVmT8ayLydnp7DmZdbVrAcZtHgzrlbKAKIhI/85B5bPxrdRj9Ix/7piK
tYvi2ULQuTG8cHohzvvRJ9MqrM1LXExsbSWqlEiU1qs2EWZgaWo6Vh5nU8bnpuuWeGRh/irQ4L5m
hXvqw7L89C3uiV66gJFYpV0jQ+VBUhUD/a/ubwTyC3w/1qqI47PZOfXJ9iTuFWhSTNaaSxYazRlW
IOmFudl8Ato9mzpIgy5hZTyVxVfOtPVN64dFqOjsbBu4S0OiyKZBOI6jck6J8bjamvOWGqwOpvjf
UJNQ1jf9N/3Rb99vx1d30L0t+Q0rJK3qkBZ1E6QxbqMmhO1spOgeZpiG16mbr7glfVbvIPWqbM7X
LUPJ9TDhN2UAUTNiQXBqdTZLML9Re79mEkD0zonkHWNb+vGLoiyGCeavxzo5etQFO054CCYEy2xk
qD4qvAVrXbewSxLMgxtXf8HPgFcoOmA44XPfxdFx8NzvzsbNQJTwOxHn3lOyLdlZmZEEovVxccAQ
XAY6qpThPkSvFs9ID8u0JTKhadBpOe731GbmvXTgvvlj8uCzz+6ko9SKlfdPs1JKDwYNb2kKV7A4
DZLpTlXY5EKGbfkCK4aepbbIQNVPCpxn4EGg2WTtVF1agF5dQ89vFAwjHfely1LzpXItbJz5n0FW
2XZqvcWfNVmnOM7OgzL/RrEYXgjkfCfzVey7DqtVHBPWYMCxpcDsnyP2HxGCexFohUzZobH1mMVG
zt5uHBRgORZxrADEMfuSNtopGcr6qST2uXLu0yJLTsP0LSozGQwh6l6HFLuRpsxJ6xlnCLeNoZB5
jPl2MlV4o2z9Rxkqt/QLS/RwdxrzwoV9jbgmxfu3phlDJW+J8S0m2dlyxD7RpuLmd9Btsxm5KAtR
IwGmX5jOa9m4GXdq8ZUBk4jjqrnXEVA66YyED3rRwe7a/EqmNLz8UZAWMam15hNAoRrOnlqkL3Zj
ZSfXhVFcCW9Tsulc4UJ45zIV16RRTzBpl8ZT1aafOkTxLfNfo7uYbfZhL8wPYnVeQmlG+yS0CZXX
3ktrRhfWQLE0OmMxBPfv3MHhYU4EQv4Kg5pUqCCi4oQSApWYgegsj/F+tXCB9cx/Mqa9CLwl0CfV
txixk01IMNZFOOSXsPpbCPYYoIAhosdpt9HzqFgXdTTs9O4bT0u8Zk6sBTDU8JmwT04d685PmLTr
+SkL7wnBKoHGcjDAO7MKK4CMekcEY2aj9/k91h5jfuZSSG1PdW3Wz0QCO7OA9LQG+GZ/piCxCrl3
rLNGdb9vG0SPEFKYCNq/etHtBtxKZCx7NhPqUaxtrxn3kzn/cykzIiWv9oC63xL/krSOtnniYaQg
5ophp4zQNvMrWTZnPADBCmPOaO9GP5yuWmtiFhjQVbTmsBVh/EH8JAadaTofpOFQf3KQBKihzUc7
HnyFtIyfUOA4BT6EDAWvN50r03vT8buhU0po3UhZuVXWn4798K2t5j7AqkzITz1fnSqLn7VpWTcP
eYU1zmhKUuy1CSfyLQt1dfv5Cv2VGWhpevNx8a5kKKYLr2EeVK3sKTx9n/yajPS7KAOo6npoeq5m
VIvbSO5DWYztHrIusoRF7m8vovCfB89FtuNFKZdfGMOhyCWZFH19T+3wM8H52JjfLS3fttZtDfpx
E51NhfxQ1LjDTZ7IU1M6SzjQvIlM9Z+eRt4N5gnRArXKtsxZkpPvOO+46+Eq9yViv+iV//SU83Yz
fJiJDlci16JyxDtPKTEkM+y/hpWEW2QQiofigYwCBY3IvbXPLOYYZskzh2NVWCUhok10JGyoxBNO
5y0NEhzQX49H/J4jdNf/+xWTBNRBmkMcrOZdxwHBalEiE4rH+vzzowzAUdKhvS1bnDbM2h6w11Gc
0IC7lXX4Sfqoup5tFKZ2DtGSnf7yrRdTMM3zYhgQNt8uDz//IJYT45nMG0lTRWPXV9eqRh3IQNqB
WiJ16l/ojV2sy3fyliH/TO/MCeoVXVv6TiLDqiTUJgDuBDqoNfjHUOZ4lSs68FfYjCSSQpvd5GGS
3zG2QC+auz1zgQ0ufN6FaCneI4Zwe1sruwAIePJuuqrZdQo56TyYMcelNF9JtawOefIPBW2KrkmY
7xafz12pOfWm4Sa7d5V7zKoRV5GDKjr+12bhC9rYP+1oRx+WWXwWmRatBN7pjjSwbUaqGg4Edunp
6G+kZjDzhxNgGFSndV3QUXSnttXe4XAxiDSK19m2mF6O+M2GYlbbzkkI2gkre5+gJ9kgYzlIJ8pP
ljEgJ7Tds0JmIexKrJTbVVs5/aeofNbEOL7RjoFnlsYf1ofJoUOXR9YjRUQrvyIIQrTPP8pvVAtm
5UCZdMhRaEDbltiomcGghYxcsR6jnDYX+sI+znRyzxzUGMzp+tCfqWjwX3jiK6mTa9wxfYxtlLup
KP+04LAgfU/6nB3KApBtBLNqVyOpQMXWxdc2dwPHcvStXU7QmxZrii67oy5HwLcGsAz73eQvfBtF
+r0E5QoUHFTW7LPg2t1cGZa3TnjZtYw+okLuRqnnR71333ppW7efB0MkNITlnWv4kM/TFBijZd7K
0p63LS3OSu0ap9bvSYEkbixdZ2/6OAd8VJq5rg83QF4ohW2S7xf5ZONbPU/HpK4wpdm8aAPjfQTt
wzj0h0jUTxJFzBtzMON/HmJm48j6zIYiqsb/5NAEQn012cuBoEXQtXWlSbYEDghHzemNrUaxVWHM
fEdz9RMS2xf8KoLRecKH6xTWnJMS1XkjPXMvYgtLl3ntKHyCtmnEivNBtsK7STMt7j8PdRyGvFA2
BGLLWKShbFirLt61rgukCWvIrczSj6jutcPPdz8P1Wjqt9kCFsvY+pxAnZ6MUT9FsX/jOEcehyYO
rTQ0+5L/Y4cfclVXxnjDsTDevEG6l7IQaEZxyBQp3VHY683dWx40vSL3maRjzcbw55QAUuOEZb/Z
IisTyMcclbe7yi7u2TheE8B2O+ZK4FEUk4qm9xw6p8k8JVq51TVMh1ZNHeJ4QFuHInTuFYQxNo44
+QoM+1dDRfrKMDfllE7raoBBV5rdqUm7//fh52dY4InWTgzziIGFqmHKHqln4JZNw3uoU433ynuw
5R1Jq8ESBS4qDNiEeDSkbvHZN6JeTQKnMewpTJCeubb1ovwswM9aWXpE/xcF3oKrq7zIXmvSCI8G
leanhx466qX2luh9vSdNGx0z0LPRHeUn/jaU5X4JcW6h10Fi+bBdad+pa+WTyc+yfTthwHJf3Cmp
D3i+yNfqSeHVPAiWPcfB6efb2fnlUB0DGSCfru6N+OotYLXemqJPv4WlmVYzuuEsiz4b3fnGTuHc
VES7VBuDS8Zbv0nAxX30IzB8PEio/9itfNR+UwGmyMTB8W11n6zkHDlFSnzMcBRD46HpQHFy8czQ
vOjMoYOogfeM3YF93ES8gMWEo2yT4piy/2ExtXyZLWE/IfHSgvXKsxkMY0c6XryPWyXeNLPAlapl
W8N0bYxR2DZQBwx3Zx5NpMmLpnyMhz/N8lAzM8BEhLvfR/3H+7O+VyG9tcET+yeXMYjlaHgHxDDt
VGfg944WwrdD9WVISE6RCxIpFyNW0BJEnlc05tUbzY/Ry/U3tmXdae7IWErityHv5reQAcMN/dbj
5zsIgPHBa0S7AljvH6tiig8G5GEBkJltuoNsQdk9cZEMKVCNatSC5Lmbk5texGA0e9n73akzRRXo
9mRuokr3Z5aZtn3EKmQvIcGIvkuaN49Ex58uuBX9p2hKfrUk5JQrXTDErTwOk1PcrVYgFCXkSFSY
2JtyEa5XON8pGWrimPLfcdnsh9kOX1l9agEuoWOVRsMaFaAK6MMEp7SAymByLVpsDD3ffc28eDxL
23lWTWZvu7L9z60QiVDVjWvdLnWGPMhBHXxOzfCeTrtCwwhBScHgYqq+YUk6ZxbtKPrm9gkdglFi
xeWB7rGqkpWcyb5JjTtdqbYpE5gn45j/reSseIE4GlsZ7TDYo8c2pXwUUbZq+ePXjMXVnibBW4Vp
Y6Bbdt+awfeJ12yyzZR2f30G4Qy3C+8Um9Yjq8zrnIK8Fw23sut4bKYa7eAuIgrX9VLePBZ0bE/f
TqxuEHQTNdN1nILN0w8zMxhZqG+GocnOo6nadYKeeluQH8qGHEIz59GeNhghfcyeHwFDdHGXh6nO
m4PeQ1WRVX/qy/LPDOSD9FYOpdG231m0Dxv019BUjT/C4ygzRYx6OuuOi0++LsEENaA874UqPsgA
PMzuYJ+7xUyk0DWlhOjuKy36ztk51X59Kd28XnuFlgaGn870PKgzcnu+djZ8Jd+tTBZ5Cf3EItbp
K5ckVLzk51Q4SOCZHDTjsvLP1K8hI40c/wviFsxdXumIdYgeiTXbpie26HdIiHkhwVdGcfdVOtp8
NCvxHn1gCD54XH5B6dtO0GmQZErJdmEqqj2R5Ud0VhzsQ9C63CIWUAZ74PmPzO5vYUbzffgUUZAq
TfGfDt/2pNQWXoACxlQEgC/QfrfFUYDy5ZAlFxv4Muu8XD1Ra75gTGDKSIe/itllqdh6HWuHGJOQ
/q4L2zyIdCWwlS4XMyK5QNhTeqRf2PgJ5x3euFVTU+cjQt3rrjMybJn7TZynnyjhE1wbs0NUxwTI
M0M2H9aw3Py0ocf1ydkr42HJdXXx/DK0Tfs2eTGFvmF8yRkVAeJKJ5SbRZffE5Yh66FXOItdcRV6
DHO9zv7DIdFqJtxr/laM1xkPZUmQ2+W8Rg7mwUhkV8cHMwaBUXgjahpCI5KOhrU1pi85ZRagdfYL
NeVfBmaO5wGxyFh+Urd5zzFB+ms8EvRNL2WEmLeDI4X57LsD2HJAN8QKSeZ6MNsxs1cXZw5PGzD6
bTq8EFbRb1kGMfjnCoLQcXELbIz6vGJEH8Oeb4qzFxuPFlAaBhm3P7RVd3cGtNNSQo7OxnbpF8Sr
SIs3tELmSQ/B8CRF+HCt10mwu2xIIN6mdV1uiBhDHe0m2jU0s0DrjEBjNCaqColG5527Oi62YxQy
QZ/0teR8XtfsX31dYLd1Gh0DmX/W0qK7uVa1z7gSzdoyH4Y1NyQ95i9sxzaQ4vQqutdxTcItXVYw
o3BYRQVIUKuovzLW+ltsiM6phrqiOQYiAGtmVkYEJpwJCDNLkm/4H0x6/cA02We65eWEAJP8sFik
+yLvd3WD4ESrtzZbV4hfMO6GIUx2CRqaLXHuf6AQfmZlj+05IoAigXWno7E7EC93SisrZBZF8z0T
e4EqmDeqw6vO3DTb9NHTVRYZZoaJpJHUqlXVAnpWA7ieEm01NUN4x1bWLAKZnLUAjVSeEIQ0QkBB
ULfVTcg3WFaDvhgQ3bjxuk9kvBX4j1YuAKF9Bj/ZrgsK4jy5WlwSR3NOvpre17eZaneTmr4SjDS3
zDGCViKo0JlzVfK3YWPbZ/0PYrtFbRi60RBMCUQuw/2XTI5NNo0XmOiCdnVLnGon0TS1qN11PJVb
g2MvcDTXx6ltWuswF2/R3IJuLZx31JK0KLS/uex24YSfjqkeGkltPdTal+claEWH4hsLNldNPL84
nfOM+Ru7efXK8X4hnSHoc/MGDqZ8aTgJpuoeQTtZ57wLtj9ebnskqKzUefuWvbpi6zAR+RPqXAzp
s48+iCmAa4LSpjPs/6ra9I85HLQN3gnSVKN4VSpJdTwzpHHbfIeqxVohvG2CzOqRd7Kj2qFIrYvx
5M1o9roSxm1CO2tgFkvM9r1NdU7GWkj45gMhB2pHLwImrQDv6QgN/1GE/h+jYoWr/XfGrLyeCA1F
LTrq4DgBsRENl4enIQLA7lXJuuEuLJr42nPiM9xrcEAuA0Dh/G10/Ry33kdGJDqTHyKuQ3VMXJ85
uw9GTZdqOsvY4/cnYnhV1r+aQQs0CxeMG7Vk/BJWnHtw2fTJpuzHctOkfr4PR9qmwjEORDzyJ2ZE
ow7mhFVnvvrwgjh4CCMPTUY2PLF6mtabqo/xDFjN1jL7iTlQN70BIHO8JZ/HGmFW34cQWa3rYx7q
Emuts6faSYBWqu32vkGaORNG+1fJCqTE0rGUWvWKbHP0eyb3gcUNy+8o3jvBNqLlta49jXYjZstN
yWrIJDsB5L02aBnRMci17dcEP5cZ1rVxUw35X1BHZ7DQxIn1+wqtZEA4GmrI9kWbh2Rbu/JrSvKX
Nq2PrrI1thHUOVFBKZnzvrk4vv7tMk9NPf9mEZoVR6TzEApX1Ip064xdbpmt8yk7T967FQ34RB35
Dwo4j9HQD8yHDJKzI8AFWQVi29R0MmyTeGP5x74nItbOsdG5pQMYGukAsU/QdeJQHZTgCfZsGi3c
Lb/c0Fwmas3LPFuoY0wHJJFRnBlIqnJiyK/p6YaMiF8Mz8d1NCbISUuW+3pE3h7QSkda2HJCRNaV
hNxQA2KZTYKtw1SFK+QHh4qtBRd421+IcGNVCzg27VED0wkiIEY6zDhk62QQAJSXaSdsHVSv4cXM
FaNjLGGRBkTYt0fmzhO0HpnH77o34IzD/W9Y7HzHEkHahOmYYalNnjHwy0e7PIw9gU7IkZKjnxi/
cgRfCLNtL0a/i3ONk/bmGzE5qRg+10U7jMUhpA85a2Wj7VSrDTuSf3mirNE5obWeA36tfCecpnpt
fG88zLnOzKGwq1ejaue7wUrLarCXwZS7W7rh3H++sn13WzoVGJbl56qYxE06HOOeTSLefEUw655j
OfJOlBlCHXd0jK0k2fhuK8EzzD0VL9/lyfvYlPFReaPcGapJtrEe/8usWNsZsU4SXNs1Z7Mvv1KT
OOBsQg6axT7JXpI0RksoBW/TtB+RxURzHuDpjyO+6omBpyfDipVgsteWlVpU0MEOKBBeK8+E3JhP
POMGKL2wcfcOTEs3c7YRqSemH1lvuhq7J/u3NUSNdS6YVgzCToPSg+tejil76nGiC4hN89aM4C1C
oMz7Kc+p2iSLecCY3iYEsAPAcNRA+dqkJetLIq6qkRd6OFxy585qjODrGraQTZA55icdmhSSEd4e
jOFddRppck5o1wJ7GPWgQRSLzTDLblNnvCtHjlvPa148EP2rWTxI4fZ3tOmsfanObxMexS0jY6AL
Yawes8HwIDUjH4f4PH2N2MVczH5ykp8qND67WpBI1agzdPQPlWyQB5evhQFZRcqEEojzIygnJEWs
MEkZnstg8BLUMmbenPsR3kqWB7ExFrjiz4Tj0et00WqAObVVjExXILvCW7s8qHbS1jamdoyOHbv3
luNKLBaHuvOKq9H1/zCnRQdAhdpNM2OAS/Owkb7R7hOlUygSnfjuLtVh8YNVlXOhdmPV+zsPzcIJ
PUV7MpaHyWo/VJ+m2z4KWQpo5dOV01GaQoIwa8iz14xHlrr+OWH717B8D5A0zPu+wjrVluXbhBR+
ndW8ceRk1HtLMtUvvLOD5I2deBuSxTJJ74hM1do5rR3x6g2E1iTofyNiJ5CcLzwrDhRwKOYJjcrs
1D2Gu+GLNNgPN2/9V22wP5UZGpdkSl6aAkKVRbQrT2OJby4MP9CkRDecvP2rCT8mA1RPeocHLyQz
o5u3PNCG4buzwL3KCulTpLiDzMlWr1E4713ePPef7/goy1XluNwtcbl1rKi/WsvDz1c/D6qS1xT/
OthGdGedXqI4EjlKZXa/aMTM/oxxQZPQGeYtOZr+zWin+WCViJJsQOKvnYVvIETvjT+CLsA3wo9S
ZRvT4VoaKxLwDM8y4CGQTBfWX8YUAeqIyYdddMAGhDeT4POinZ2dTLvHgEzB0uzmo2RcBh9RC8Rk
Zg+DkfQrUQQFBoKsOqDKSl8hjd3RAZSsOcp7VwhFzuUQL3muqNW09hO74oQNvJuPEzMyOO3QxWN4
UBTAiifBz/pr5QM0MVGIIXUU7SHyvN++KogiJJUgABhk70L6nmve1U9oHfmGvE51aN0Gz6fdhTe9
K9ARbydI+WxUo4oOZwyvypPdOQbaNDSJuxGzjt/Y06oA0XZyiQU0FJYnwKMmeeoK330y4X4cOtNU
vysHhUzU16eixz5Jyb9rF7GGa8/6HfDkDUUw3tAaybNtqPjmQ4gEYcphFtNxP3V0FeVwFZM6kzql
nxoXLYo2pR6TLwigiHB0efLCBkqglvzvVwKFwWEsRgYQ0Xj6eUBPNZ5isuCDYgGvzaW5ZnEfPoyc
gkT5NvhK2T4Kp20eaS9/yYZPSCFsoHDrnLnEqU4arDFsT2kIARhw7SfU4/18GpYU4zI0dQqsvrsT
LrhjXqodYAbMDCSUu9Ywwi4CoHOjty3+lemrY4Z2apaHn69+Hug/h2X/xFNIX/3GRVpeSjC3Z5/Q
tUghIWBqiVl5rKbVsNr0OYJf0l802gU9Uicvcc4qU98UwPVZOen4NLuUYyYZApeWaotLqXvvou4R
+USxj6h9Dm0BfZowEA/Miy/3UISHeP3zPTGyNSyVmFlr2mX4tZr+2jkotJbvei9+z+oJ+Gn2UbTt
jD0onoEEMUaE6KioGvjZzz8Y/GgKCmP2An+0UtjJSRZAIJ9PZqo9hq5U5LHBMm2M5mFbNqWUASeb
A+xR1OW3rmf9XTf6e1QR8cAhZB2d0um3vUkokGY21ovh4imuI2ZwvNTT2rENesUBCSBbBqfQL9Jn
hqBx5KxH00I6rors4jRjdtG4PXZpFH0zDEgvIBUciDpo2DyxSxInuvn6LSEl8OTaqIlRyZKVju4Z
p7DlnaspMndxZnNRJbVB7tVy2KtRPzo9MeSeEOplec8pKPF3Md1+rhSE6NYF6sjeNKyblc7++0C7
vafQMYIuRkiPGPZaEcJ0y2t5DXPPPf7Pd6r1rxbEmQ7Yi0h88EBtS4jmiPYLKoDfPDAP5xRGJKe6
OB18+4UdDbRq6AZkcg/RJSXv7lLNc7OlJuLOsn3v9vNgpI0V/Dz0TL/XDjpasGm6f1ENfEFX4e0p
uqX6snLIdC21paNP5KjR/l3TsG2vAt2YnJiFAUYYUbx3P0MGiJrL76rnjn70PCMhXkXiV3cpnuaU
RB4Zq2s/1MuypqD/Bb84XoApGSshn76OBdBksghfrGAFWXHjkdAx0VyDjhqb/MCs3DnlvdYe0sbe
1NgouB27G+0ma1evmsGc+f66LSoUO0Q+opzsn/44JMEcLep97jRGlXXOBn5kNOcx75ubqvrrqIbl
RJkds440N2xUb9EA4iRy9YuuuTbWodrc8n7HK5440JdI/wUU2NXBwgr5dMAD7EWH1cfqy0uVZ+ax
WB5+vqpg1fZifPhQ8l7qELAdk9t7uLxLBptFhTVp/lbS/W7Rdn6XWm8EadjUG965I7gV3G/GQsqA
jkUaoSXKo+Z8CsOvXw0sZW9z+KHaTeqK+EiyCKLwgviFQaRvjMib/SSqjlUsBssOd8YKiMG8lrSu
wWRKceFVFxfTdGmwtelbtJD0Jk3KXxk6u9JRTw/FdpLo8sXFRTXV9aNG9LUPScXmrgqnoJsNaz90
Nf6FAum3CzOBGYMaNnmeqhc+RSmC7zq6elPKVpFd7UGLlHrRVSfJsAej8oM89eQVdAgkoaYo3nCR
suGCCLsTY/W7sr0JMZY+P2I6Z4nl/6L3gKAb/F1ODA8fJeIg3OlLCBieST1GKz387Y7lDdeS8THm
AtZ4zCytEExFyIl8kpMFpibTAE+mHuEERSM+wulpy+ZOttn0q2LYtlZ9vJndybzC50zuY68RgLbX
tFx96UKjQyEH9QveK9SP+r2VU/XUY4xvhGp/yrHMX39KB0F/ZFSVhweWieBIZXReFldEMTYXaJQ3
Bok4D8cmuk6hFhEGD9+dCm7e1RMNxdCaFb3bIPbloOlr1M3dvtPgVY1omPZoF92d6Ee1ydTfGln3
rqQS3MYdXSWSrN8ETo2rZJSsGD2SCBuovWhQnSetwrnKN2ESx3cmJj46UZuo+FxlNy+kFjNzpFot
r65EN6f0pN2Gk3eVs8cmiMg3JOXIogZjR9VTvVA58lzM3UunD/lvZDJLpExHKnK4sCAj/kg9hvxt
qeLUvMe2a3zMXvnW9Z2zbp04ZJGgxmctFTOl0fUD1y4FM3UXPZTw5ZGccrHsCRk5y/nsx41xZSBu
0PAlaIT9XTO6zm+roUVxkT8CHCrtjWklyK5V0wHM86Ij3bDJeK711mic/7cQR+2CBcBUL3kzMwFB
7bunGaDASK2H3036V1My7sE6r69Eos8B20yJp6gpLz2/HzqnzLvHo39D6Fvu+gjJTjvgzcyhQ6I4
0N693Lf3SIbByDBPrmerg+HWE0dmM6ABHcgF9j+vBKk6J1xV/xSpUqu+M4nkSkTzcBY87//3Mz6u
6mIP2iN3NoRAkozu6vUFj95AplvvE1KTPnRSyM5JuqRTyC4+pkxj2Poz5W6lE+8jnoSLZn8aU+we
mS4upJ+asoNyrB/6buvYI3PiFJSfEc44wGIOUZkVHyPj47K31C2WwD7yBKDmVAl0X2GxD8MKpHEb
v9htJT5mC5OeR+JCgCIXyGlcFUcTN+iq8m3/qo1q/J0WCwo4lffS5LWaY2M49vh2PD7sZ3K7IKcJ
r9omVmlBKqeIs3toBeEkTo5n0yBHqcYNxX6jS6gYnTFfrrmvtGvtE2/l/CXUzE9CD+LdshHjjhxs
udftecfWS53qfDFzZ7iKRDp6u58ujPhZoptG8dtQZrHPPFIDZSICliUV/xZ/HWgoTOOb6J70htzb
ajTZ+spt3rMNtwVCD7+DZ9flFsEGiM8jwxjPCiw34ZZbrixCP1lhbTLo16PvjuvC1felVjDjtfkc
Nyi8uMgd90h6GWvjLey0+WHbzsAeH40K/fIfr4n8A0W2BLVuuZTPf7WqMJYs2JC1C3a9hDkkQyxm
SskvYKD9hqBl3dy7vdhzn53CDMB/UyXMkJniBfzbG2twAAVmTUPqNylzoMEX+lFyl41yn2StkIkY
nzTGaKhjLn5d5jfUBggGVshZjU27yMojJsa9S0PgS32DC+2ixT4QQmapSCfZMdvd4rFd0m3R0ZFF
/neMowRRTGq8lGKOqetg8Fbs2v0JcEhLcpTHRwDDtMc4HKIl4F8Ajl696UUltyzbSR+L3H9pbI47
2IrNA9UwTsHc7X75JNAPmBP/4zLbmmG/07XiZjYvnJ4W3VqFrDbZJpPnbiy29J+Gpe/AD1TfTVhQ
kJTSDOqZBDINUE6Efnkda/9hae/2+mhFAXIGBMSNuOgoiM+1F4enNGNJLO9UkltQk8o6e5FvR5Bo
alDaffLb1RN3NXV5TVfit0iZ+FvoTDeoe1JtTye/5kY4JQl7N3j+WMWQreZz/AtRR0j/gyFa+y8O
fZ2gHiLYa1qPQ8aZhoEsW2B/5vwM0U8+aiQqvGnnJ/xzcXTTCOhY52krNtTtoWZ9scrKmg1z5oI8
5a0Z9IsECjE/OVwWKqbYgWlUbY1lF9OIE7NuRNCmNTPA0N6ijh1eGic2NVkSrTHVJlvTcm2s5S4B
wqWj77XK9a801DBEkEEBmen0M1hWmvWqC8qckJdRr9t7N8voVDrjP9Z8n14KbiwCvvTmamTOulOQ
jHq671uLy9HJgfRGEBX6FvZKYeEj7tMjSHyw4dyNOF1SsE/uQ87lS02xfKITgEs6IZ3Rivlfnuvl
S8pktwqHRbNXbxg8/2bbClifjYmY4ELCj23zyA9EqvR1lGkkxCVQdDnA5HqMia0axJ8sct2gzrOz
l6FpmOsp3QKf9fmscTXHTX/IFmYKI8v1mPs7NehovufmLazDZ2w2iuEpEB2eBCTP6qpVjbZ1SJqA
TOBu66qUzKrcX/2M1b2JIOSGk+tuXQ3UsD8GYeSf+4QsGxUmrJeHFpcSa/HJGoK8EXdkgvdiYKHS
TOWwLYDlBYnBfr0F2YlLCHwUDLpPmbLjYXL1ugQG78mjURsiAZ5iQDAXw6lJMfGh4FhpIrrWBqoV
zD43DLZJ0I398G45UbgyBqXIXgr5aMAKp6JGSU6yuPsr7Ya/jV3z3nKZXKHp/lPEvGooGmFBwtfB
gbr2Ka5zTQu3+PCqPYURzsZWbpgwMrxL1dmIka1WoC25edU2axNvPwxIoqFNyhLVpuqzYxsiJ9R7
PsXT8tCQ5ZA8ZWvzDs2q9typi1VpWM0mIw5KhsC/APfvZv2zqbPyS/W9FtTe/2HvPJYrB7Lt+isv
NBZewCMR8UKD6z29uTVBVLGqkPAukTBfrwW2Qt2tgfQDmjBIluElLpB58py9107USWe6ftNBhD7S
3aHIGt5RzTzatsvWAFLlBunfOuZ9Ee3zpE+fYkpXMsSfe7uxT7793QBHpI1Ym1nHnByTNp8YMprQ
q31oPvSsoGnr6SrmDMO/E71YIE9QGZiPE3Z3x5XxmU4cieZLkiOHV3rhOMEO9pLk2AbyRWs/w4jT
KmwXptgqz9sTP+p9pKMclmCNgKYv4ZUMs9Vm8uvbPA7t1s/IjOw56TmYN3aT5nyWjPnXQPfqGSq5
wlXClZ0c69nUxmKsn/Pr7DJ/b6vfEwyIB0AADGwxtw6zTDZReEWnkOzjehEFDiGTGAU7oKfrCByI
5hv1wWbAFa2TpN24ce8ekR4uPG9Mn7J/iemRbMGVIHTNO9QYAlpEMD+QYUtXcBoQj4Ijy4VgWDGL
pQ1iEx5HEBl9uNI7jlWVIthg+UQWSJXVbkuNTtScwvs8ja8d28tNd4ZzITR1n2QsWzjLjg1SuFMo
7fekD5odWGOQDaMOT7G5E4gwD0PQ4GJC6Ia2BXdrWowf4/QDAN6voRow8AAb7QvYu74HAdpk+r8u
5/q3GyCSAepnIRV30ycmON7F7M2VLgaUxlyUC6y5FQ3w6lyrNLyg82dF0HLYWVPW3MZ55izUJv3K
dc2HkghYVuafacA+J0Ext1WYrAoEE2RwivoqwfMl7nhxLDldhE8u9oCSBDIzOjY5J+AhZpsG92Sf
MLIK9IvVZkyzGLwepHGKn/Lk2i2BCob0L+xeFlo5ImzrsDkwz5nA7nKi5Wxz/v7ALslnDe0JtFfn
XGVkR1TLHPO3lZfhLcM8urV63HyF2TgXK+eM2NuF2DrKMxCjFsbZ7J9S0+xPCZC6M/YzsuNT1Bmw
xfKJPDvLSUGHpl9sxaSIE2FwRlPU2v5wJM7Lj13vpEjQOtlFGBHnSpL998tyYlQ5frEc9eiMl1bu
7RUepqNv6feC8vOpCMLhkZUI7kP7ZLulceyE/Jv6tn4IZtbtrBl3usKXXVgbf8jbSzJ17j8+lJw1
aFmSBdcOXXKG5/RDosXbSYe4UF8EX9J0GXcNfUC0VQst+vvYnAwTuoc66+igS2+DBBABOj1wpoCI
PpzytwoCrtQU/x6b4pgjG6b7mH4EDB6lCIlUAE0d1bAxTQPMiybIB8vLmgmQzfw2XgYpHknAI83W
KvIfBx0cgdFAxHQzrMtzitMM3dK+Nq039BPBhhj0ngQKxov2h6wttOe9cdZZOV9iJ0Bczel5HWR/
8I/gVZimowueek1tPqwbD5A+YugtJUGxLhwEcJI4LSuEhakFPIOuebK0RtiScaCZewSpGSs/AxDn
Nc1mgmK9RKwb42nGMbAedXUNsezSKevtU1ikxXaaWsglOXRqa0hPQVnLs8VR8ZYKkIIebioPQ1dC
avI1ANs4y+aBocAONgAHKdejo7E8Mp2bJrfmq+9567pI3JJK9/tprKx9VacwgWaciYWeET+8jgBO
16YVZNsB9khIMt6KR8XdBimiIY6VkibyiFIXr4bv6mGlfCfa047vVl6ipgc8inIbw6dbZBB7JpLR
jfPCdFRW9+ST67STHSga3+s8/NH9z8kC3aSz+kuRWry2FyyU1bXZ7fszs0l/TM2sD+QY+3kEO9ay
VxiuokspJmeXzZi/UxPXVc6aRr6jh7bPSlZe0HWbjCLCpU90UjbeJEe6Fx9psEsE1GzA4UjFB7/n
to7T4MRN8z6YMVqPEbFswtnxpG0TotYuH6tvM4M6l1F+hGuHWCScKFVwZrdlnBwwvV0y4FIIKmiL
Jz7q/aKbPu3E+PDyLD3GvYVNUkPQmRTNhMEu9ipv/obMUVfjpL4IrLbXNYcQzUlhheIDgagnHspY
v8SGIEkZzeZekFiLw/o58xgwL1K4VBDFLk1vO6Ic9JqElAGeekztdIIr3h0yEsennpDdW0T+qFtZ
O9FMRLWyJiBXDnJK/KU7tO3Fb6MMW4IujHSX5gStVNiRE6MzD3JLPPURMNTEvUAYk5e1q1uIvPKo
EgYKjf0FoisDLC+RhLtI3gdm6GBexkOUoVD3ZLd36qWXDd4NUji9D2O0H9UUc7TpHAObunjKE9jb
S+sxMwt8fXm4kC3nV48csKNTd3fZx8+OJ3/3KdHbfuTX+IahVcaRj6F23cn4QSNPp+3MWdqvnxBM
UCNAdGWyaJSN8avFy19084G0N+spplyL7SMAjh3Zuh6gp6re2lY2nSKzq+kyPsdZ6v+0DFqycKQy
5gOr5ajNrLZ9hEw7wvakhTEhL1+1574f9cNkcnA3DA8YIDP72ejth4zuOvlSOCsFviXtsCvY6IY1
9FsswMyTvZ4HqY8foiAF1puBbFPJR2tH7q4M7opqb1YnUneRfNKtfjQDMz9niXiaSlcBOSZzeza6
C2wNJrSYpVH6Ma+lMRAl/fxiDx9WLtXD4IC55M49ibz4Iz04s1W7FCKuc9YmT5lmDLuNGOJtEten
5p6mXZ4U6YuR4Kkz0zsBKNGRNVWvo3bGItjQp6Npu2uCCWk0kyWiP8hSbV2G5j6xIKRO6ChLX1CY
MBUNjFfsCrBwZmvYNW7z1YXNsMsY4rATcmzsh9+ZP+f73iaNK5hMhnVkhllG9zi1SAVV0tGa0chm
kCXHpGLhjrWtgD7Vdxu5TBfB0iRR5yz73KxAObMl8M16FMgvyge8QExjSRzaWLW1TOMWcadLR713
1dZtO5jecUO3Fwo/bTzXXtWxE96iZZXVZVxBJZC/Ij1iT6gQh0yUEYjpCQ+zVLyGEZHCjQ/0MQjj
JyjfOHCd4rVCqICLX92bvrAYcyps0MsHYTDuTiENIdH01qVAHOOBC16NMaknXkW5J8ryKbYz+7kr
TLo+5ifjvXyriLi0ity6VCG5JqVNlJ3FkH/jhz5jL7B4TyXRSJshJ3Vj6owj6NP6FT/ZjrdYXLh2
a7K6CQFdDjuT+MDNCIw1D61HO7Agb7QFjYAJbexkRfpkuV14durwJRs6xla6OSYGe0dkTP0x9YCd
0CS5KdzKa2YazNhtYpNzt30dCv2UZDlG/kFozqjFD2HZPU5CDNAeEjkkuozVMDmuO7dnnmKZlJMA
FLc0LP72VeafcXZ3L7zIS5kxJ7ESFIv+i3I8liLAb+mC64vopqsoPJnG+InQdQ+bDMM7SA+vAzKW
Wl1P1gLPXZRm9gOurL8OnRLm4FgkI7yJtuJ3woIJtzRxnkbXV/RSLTIOy3gN7CJ7MMJWr+MaVaat
gGT1I7cHMstVZyrzkcB3ECAEae2QVZ6QNLsV+G5Xw4q355bgeXr0a+SyKk/TI0yZr7EGBIKkDUeL
Zp+XiUFsioCD2FXduB3ZT6Fls6zU1kcZfTiRH+zqaI6vnR8XK3iJLrBtfVBuTPgr1oKqNj1s93W/
0UbfXiQRuKsm78KNi8H8lPkVeSdMzodiBMzXgrgoy+5om+brzHl9M5sAnpEfkKgyKI/USsTKeuDv
ZzmKDyixaxX1FnAwh2wHlpZzNJRbpYnCnnTyJo3kZXTAvlCCRGC0kGIXdRsdqHnUGrS8vRtcKjhr
2YcTb60XB4KJMvTkWuWNfmmO5Wp8jHRePCyqpR2/Ny2sjokeA1uxGbvCOlUzQfGikGpXS/k5aocd
ac5wf7MOjkKwapnuDp3cWg2ttSUOzVyBymei7NqvYlLrlgnkLkKEeTW9GF2mj4qBM/3KIYLn3E/n
SE/TgYt8nQf5SrH+zPDw1c0p6/tRsMCF7s4zjGYdhFJy8m7MtWl48waioeCu9RE7lFkX3dwOe0OA
qrTyfnkcwyazP85Q/6w4JU0nRc4QeUbBdt77W88ZOI0XNsEY1MJ5wesWo6oWRCfVqY7oFzRNs2kU
FKulI476Lnsfse/ldM/Xvt76WCIPZsXBt4kQeXv0sfvKyRGWOh9f6JLrW17IihjI7tQPLb/m4J8q
buJ9iMNxeR3Q1P4EzQTKU9vEj1Ww3EgRyBMh2YuPXSxAQjFQ5IAEKkyLYRPN8/ymM6QnqPewuvq9
v0sKgfXSiucTMYGMGPA9Be6w4fAkH8WgXmTJ/j415ntVhEsJnPm32nmd4U6v3AbGU0ygDI9F/DGx
gyyWYJDZ7njEvOYdsCFxOMUC5dDFfzEySrdYo8YaJJMi+iXOyuWyvzoDqVOs6SfpssxCqSJ9QUGw
IYU92yJtmY5AB89B4FsPbUpCSJDkBx7TK4SC5kfj2xXS8IWpI6Yv2Jr+TiG3wyijXoTVy6MKp+CK
pWfblX17zF1DsruONnlslbUd6yAgwwR2Ss8FUXEuzrII9KGPG7rmAs6R4Z4GyEZ7q+nRDhIl3df3
1uj/1LObvbqVt/c0sSzYj84c7uShg3ywgn80n5s8wcdDW/7RpMM80Sk4KzdZIkLmrcwL50fQ0lac
VlUrJTJXNE5FLQ4kh0P4q1iaFfQqikv/1cQjxPhfvKMyDZHa4iv06lMLoeBHiV0tqZJTYw/VH4KR
LiFkaEBN+lFh4Xxgsf3lzc4tLTzvZvSwpbrMNlY+PnmrZx0m54bgE7e7aZW/QggE4uw99zS1u9HH
KAs7cvN9ShwQXRhzIq5e8ccbquBNGTk+vHKE0uOy1rS9X1wJrmAezdv10UJGpOckT34OzXAwyVUN
LCyjUX2JbVHtAF5UnEEq8EEBuie5UAW6skVJBAAJUkED2QRtNQZSb2eIMX/1qnjH0f1NTAYVgJ3F
1HmN8cDQ6xyk6Rc9Rf1EpE2Mcosqhe1mCBmvCin/MBN7DxBGvDFYtA5eyvy6nCt8v2ncHWqo5c85
rfJMs6XQt+2fc8Rau4E5pcX+UVaNyWGEdoF2B7WNzJ5zJo2A01xkdQFfZ6JJUwqs6EQYnb4/xN2S
7/L9aYWe7AQAvN4VmiaWKmcbAnhuo3YuaGOiwzW6RQPb+Lo+fX9dMTY9YIfZOfUcoa01462uOJF/
/8wumOBqLD99ihDBdxV4ODypiDYQjH9/hq8Idej314OnMiIBlj/6x3fbekB3FSPlT+2YJPXlgxfJ
6DBiKh9d2z9JoOgze+/RFco/tVJjM4zJCmqRWp/sOEB90Q3kCH9//f1Z3druvvOYGTfjcKLdNZ6+
P/v+ALQzLYhVsnANBS6QN0h0dECPTWtG76GhyluCBGHlTp334eLE34ELn3ZOJgXuSWT4UJO7Fcko
0dUtouKDvqiHMftDlkN8NYJ62baT4MPWLh5mlWxatFr7oGjFh18BMSHt9oG8mPjSjFBhUiLKBdbV
j0wwXmha/2cp63Stitn6MD2bUYub0CVZvmxc8Teg8/fQJDDhAxspU/lzxLLz4dGYvGCAZ7Fcvixo
r+1aGbWsI4H9QU8nXSFdPXbjUJwdIrne0/T9uyeZa9cG3ozN5rtj2c5xiJ0oJkW1Jhfg+wJEqfNX
9HQgAfumFyeggO70n4ns9w/2M+s2l/hgcnxDbe/oRzd1KUgU7UvZFOmHB/5m2yRedaAc8/GbjSZW
fOKjs9BRy4ENSA1eu/d0eP3+YUmGTX0OMMZ8f+lgUNqiKzL3eAYSs9YftKR/23k1PujcrN7qhZq1
NEyNEV4SQLJwC/5MkRPECYWIbrBLZEJsiDewjzgM0k+3jYHdoVAbmip5pHT8FfY6unYGZ8l2goKr
BTJTbzF5uktGWuAXyUPVtOI1CNHtLd+3aQIMHklZE52CDVmSBCQ5I6Y5WXRE2vBlQivTnJ132alm
W+KwWQNwCFa6NoJPDDkQQlTqERc4uJ85Mx6+m3Q2Ih8iY7oAd8XQVuzRQ36kCSVvmArxDiPNunP2
P81NAkFRJnclLCAdpj+tCf3o1iOOc2Ik1Bkvl/nSO+l06xvoVH6qxGc2c3C1DEcAJPHFJ97/snPN
D18WwzkZyMNhCB9+GugU1k2ZkC4P2nCNjMCm9KkOWVKjccvFKpx7+yiDwTuMWay2tDjCJTOddacn
+Rac+LGZYTPFgV8/2uTK2Ys5dhABJ502+SG0Dzg3LOMfSVjSeLGTzyKxD5gkH6mapi26Gd51qZN7
Qkt83Rc0w92RFmeszsDgyCvAJgsdxn9AcQpAocVfEU7lgUYDzRUFL6HSfzoj7TZVNc+nGb4N4qnI
v9G8xtQ2EPmuS+ezKQRtopSJSep49qfViC9VTXiaeY3Pqd89x/1gvEHF2vR5SrVn0Rq17RwxgZOF
wAsSkwM1omTG1FvumJeOgeqtDQ0GtpEJEgmNVTbBes6239c6nl0iGnH/4Brl0heE6Kg6f+4G4kv6
tr0IZYY0cT33NTLVpmWaCJmJ4LfG58ENkBoHYPzv2CSIq0vGBfsa0oJt4mdRjgw8veV5avLhhmWl
fMYy9IYVYbrLmcehQSGIPE0jTjWU8clutu5mzEXkmqQXVgJG/8v3m4acB8seu4tZxcV7NLr/+L60
pblvZ/CdDosCmTDN55yQxMSsJ4D58Y6Eqbh4RkUK2fKbWS0le+rW8mK5TvBOWxtxEXLuYpQftfGc
EAqyJaG9OzhVq+4DGkMihYOTCAvabW74QmwlDtlpCOnQRv7dNkn6GieezcRcMiJN8f79fWUbBI9V
FgnkTlt+FDjCYrSAd9MkUk0yoondut/G86RBgxUt55xp2OmiPyYeQbk9feuzl4/hOln+EcMAxold
7Z91l11TR5fPdhRdA/j665hAn7OtOf4MItYHrJLjnWA4otW2WOajt67w3INBOxT/mZzvTpU98oyU
CI08oCW185xM+jcJtKVN2T25FVMNGZGnJDiw9/Pz1AFnYi4Qr8Q01J8IlnsAkyjQWH+ctdE3dCP8
9q37aCH+f+YoPNDa0zhuShbPiMfNw3cBtdns963Tv1Q5Y+SA1jyjq6l6LmGMmjeZzi+Wj0Lfh4i5
Kc1GnYTP+mSlt8aIwbw5af+UKRZ6Ie2nrGXR1mP3G+Kwd8/omTkd7x1JGP1pLEkBHN2elJeS80GC
S5IVfGc2KAg6HT3TaFHA8kDu9Mubp5excT+H3c1PYv8Jl9i9A021N5e91Km5xx13UedA4mDXE/fU
+BurKv8k6nw+9qZVbr+/bcr+scyb/gXUiYCNU8Lzr37SZE3u0ZTXa2dkthinOnjLeXl2Pct7KD0i
V9kGSB7FEaVDOkbxwc17GPEMdFg2gvmY9pO1saByfaL4xsmxXHvbRpxhLTaohm1zdDmYV7ELpCY2
Pke6e4dITcYWfkqEv77/lCmNvrn3x0fpyN9zoR5oZDOsRtQCaw1IBDY/2C012T4Dn+1CE1oXFIE1
5p/q3sRYxOeMAWDhjtXdMKaXgpyeZzUM8hT5sGU4yRxQGlOc2Nx1EnSUI9qDaVjlffCw3BgX0Da0
4xuSWYupemk6OHFT5R+kJbGbd+F8n/roIXKy5kX1rb42zODXYaPnO+0L6IaaECKFfeXFgbL6/fer
Qd2MZJAbFrNNLmnANvikWf8+hxWtbgsOAv6yfMrM7WiTzOIK0/zEBt4QTXIBwWad7cARh6rk/g1D
cfTGU+HQAkocnuS+IVneGQfImJ7zs8QyBgR4GWPy5BgSy3BfvTfDuw7AGVTMR08I50aec0/dwx41
JyUWSJqfdewhGzBzd7HzvHa64HyU+tO2hW9Ai9C+k/lDlQ354/tvTtp7IRYJCrV4LbT5Ky0Bt0xo
06uk1bvRyM6cBhADJNPvKZWbOfCzi9bMug1FkS3zc2VHCP6H6sPxinEn005tEyIjVj7tMMo1iJXa
ae6CqLkVlJLgACLhK0lQK8S59cIcnSe5U+m59dgaljReRvabEdolY12fXD9Db2P2MtKx+M1TrBkJ
j3PeqPaAnMzZ1lDO6ChRhgc5I1IZclwOuwpbFuKfdQIXdU0pVa7qFuOFQeqtWLZxhZuw11xcUZFC
D4rVefWd+fT9RAUZfiwhol+1DtHQFtm+iMqUiFt3pge9tdBO43y4zR6xVXgzWnDY0auXwN1KpFiz
jSR0vZ3gnGTNW12SkSPyZVxrcUo3R8u6R2H9lMYl91gYrEIP1eyCyBo4HB+szn/3e7SIDOGpWHKM
B217dKlu0TXEPqlG4XZYpgeuLfU2mYLnicDYsiViq6XTwKkv6bZDO44rL8rOsRswAYYDMSoM0PSq
hRqzC8zfd571Pbq2D2ydHyArZvRXiLDCcu5uEZiVleqpfIp2hGrItJ9Q1Had1Bkt+IklmmnPW1QZ
ZH8YfynxIBOJhm1S0HUfPGCiuN9AVzTdmyMJAhKx+aLcimfTZIBAVP06x5wKWMZp95NpZvu0Mbst
whx2YNXsOUEPTAdN81hMQFs7KmOO2ljx3SEFhJNFPzjI3bDSkc/hjxOmjPrmZl5xzCzEu8s1Fl2S
39s8+SWxC+B9z0+Ifq6uwtTBU31KZ4zIQYYywhMbGpD4uwBWwwL00eAv/9y9tAX+0IgUrQZp8Tqx
3yxlUHob3imO0JVnonevQw2NEAd2BqqXw6zTe28B73m0tDLCbvyoh6jaRk7K7wG6/EMGsLB5qzJq
34N022yVDPoDjDi65hICXIxfkQd2GbJURqbRbQKS6FiNvMWhMD7ImcfAJaaCpltpsKWyLNrMcX+4
Hrni42Lanlg8Z99ImV5BQeisNwb0zi7uoIHSPfLvwgCnIYKnlNzvR8Rk5VX6VOSpWYY/lGW9x1lW
kkrByYX0S2BlblIsi/FBOY1mCRDjpvTrz9YyO3YyJ7/avD9GiuhQzvTGvJ5SCQMw2SCGS8JyWOFp
YDESXfHXUwYHEztvD3mqW/zCJgYHN8s2ZV8BKDSpC+kC33ivLwyO4I16M2aoW8j5EPGDID1HKrGb
jRJHMXDdG4E8fwtgyidD+a8xfuWnmou8CqLy2lisRcHQOWfRVO4Z5nsHHV2fGjDHP8JCpNvWnJKT
lWTdkS2q3KiS+76WzSopxuax0L7YTt6VJow+gKYiWBOfP0u3P8j6ZmuDJwIA1aF1i4Za3vY3MNjP
GCC6nZm+FuRIKV+e6zCA1+T9oAcyweDgp8T9LYoA00b0yomLS8gEelf5oLk1ydDzqsq+VovJLOBf
XK2BHWCIja8wkhviuqY99x+xcOhu17VMk63Jf4A2/wXW3iGSRXKZHIx3xKOUVcvm2UlwHFFNEBbl
OjnGvT6mbv+XkSsplURRACjomPqSEE8Vvx7APKxkT+xHE1msWeYXW8Ta8Bij5R1K4l4eZpPaNmR8
sKp1IemZ5z9xjKoH9IZwjLX5ugjSkqWW6BHrqTnHOMb5ciZ+8Mfcm+syYP5PjCcWTQ3Ua5TdqTZD
Fmeb7hNsJKOiz+m2HMR6zQIFWtQnN4Qk+OU6hMbvlKP6jqk9OIseMeVI7FnblMA0DEFW7jQcGG1D
xgYCDPqtzKgX+vzALnKySEQCexZB7DeewWzrWysIrzY4HYDVRIUwzc9+01nXRsc2yjI+G9wIdNZG
Y0vGUQ3tZjZwYTpl4jFdZ5tnbM4kxi8P2hqjjYVkic6fgRtf+sVdSJQwWEqrg5Gojy63w11g84IS
JsmV2x1dw+peybVRm8RQTxT93W6g6YanBkZsjwq3S4af9jwssoiTkcUOLLDpTxVtJqbKdysCsEuz
RjJlIOKEn8dtiw2Ck3FjDaxgabUxcprEFjPTa4NfETMxMs0a9NW1lEO5dzxdbkHQIl+jUDcYuOzx
NyIpHrLn798uRCu4LJBOqYezkY3AL31mNE5gKujGDfqV3HquwwzWJvHsx++llvYdMOB2TQaVPgtd
clMLGgvfPwIn1JNynLUwDPWYzZP/ONXmV+un1d0heIPG0kqETnoc84EACspSAuYiDnkGReVyMLcB
Z6++z93/PCJmqMPOZjoTR3ieiqY+wk1JtmFK8d9XxPIFMOjuY7PkpIrau7XtQgaOUaott5VpIZAc
Cips0xqIJLfr+O7Fxhnm1/wyMDzFWROREp5glf4urCCeHwoDiXnveag/LOgwEmhcLE4819HVyx+n
Ei/7OEbWJtUb0yjOdOqCbah9Ih2x8zaq2mCIsw6uKqt93QYXxfJ5HgVf8LKOuv9KSqYcrJr9KpYu
96hj4EZCOAn7vUcgUgXfzlI0LTnpqYnqSYQCM1L1fN8IiLXmANYzqjjF5cQNYdHuqSSy10g2NxWk
f6H0MQ+v6UMYsfU868HFZ/EnovlwIJdoN01KrZUN27onE8PLGGrFYQtkS9MgZl9K2miN9Z78zRYl
bBhVf7OegyNNitWEQGkvpVHuGarhYo6HdQulUCyyrJKWgFZcKh0KdJoOX9Li4h1HHAxtu9i6Yz7D
KdzOwnF3WZnd/SzBdMRYbqXIHqNq85+aISCOnpoJR7lxihDxtMXLnHbcfwy16GRxyYwafZDns+ap
kf8opagLZNAdWoNAQLh27aH0MXpmhqV2CRf5AEghtSYeAlxuwEBapPNm4DPqYrv18UZtAOXyGnIU
PuxSDjLoWVxawCwMQyqCfoKSY9ZcHUs17SuVsAqkAtJa9DzW7mbsQd/0+RCe2Q3e4F1jr7EmitmS
pBgv4UgKamkb06W6O2DIyobF2s4nFBxgptegfDbCezCGbNymTVzvamPEpuLTLeufx4rswwzqhmcP
2UYe48xHCMIAfM4kIyW7v87LJMgsWvhuoq4RDKt1+kOoCBxK6ZbLURZprI0qKl0mZkjyJHXGmjBW
Z/VDo2/EAWgzb5X1G+6WwdG0zsVpCL2fGuQcxWtwYOg/D8GLG88oDJYpWOVUi8GUZOq6O4xF+qiz
+QmH2zuF98YEG+yp6ofrYmOu4uiqp+zY9lc6S9uGYBRhwaF0c842Y/aFFRLCRxJDzCj2olfGrrGX
yG7oDn3Bk2uCBw2RY67sPMcj2jxG7S/SCso9Eeq0JD3nJCp1QDtXbJ3Rm3adZDgRcp4eIoSaJOMQ
oHqWXtPuhhy7nFZfokR7WI7OT7Tgv0d239pJ0Slhh2SK8limZ7D81VGm6sNBir/nLYSHyX6Nnpm0
rqI5G+ms0XWFiGIUjbjOV+Op4ZjNgwEF2Cqm6VKW4zGxuFpeNDhHOdK1TrHLQfA0nQ0CNXLObMp1
fodxVatg64n+XMG5nR2rvaZlgpbfwJRg5fnOzfUzwfGQVwCd1UkC5Jk25qoewq125PKyzG3eaKSE
8xIwXSE2Cpf+RfA5uvkvd/YvGJtpyRmfVJC9rmw4FtNPFspupdA4bSAqjCtmp58u0kakUzFh7+PM
zVwlbJfOOhhoFprYcZj3VIRnzXu7c/d2MFSIoLmZYO1RYHbjJh4meuN+ZDE8wyWNupa8r7mOdq1d
XDVZRicHnifLJWJm1lc06Lx6v66RiC5vcoxOvOUw0fsE8mJmPo7kARKU9hSzzhtj+rfwgOWjhDwh
PH53EiuiKccoJmZX7+/4Btp1M/0aEgMgd9Zxi5IpkHn2tlPxX5WQOzrJKVgDT6LEE/KVzFvEnahh
dn5FPi3K8Alx1vxUJ9nrMJQ7DRp673a0j7WDLIzGoLE2ldFQ/O4Bx77U4ZjsXBqsm0phBZsp49Jr
rC0abHg2Rz8/6Zy4sEGoC2cxMKPCpK2H8GyTKChPUROwhtrI4CNci+EkTIbBHqz3in3Lo11sGfox
oEew7xqysQOjXWcxSBrilFRtIhltmVukVLGzHyLaVVcAIhuCuhgo+OWq9N0vArqIMG//MNME52SB
QhJj8x5G3t7xnTUV6Kswy59dQLiJ6/wCadabF5+CoHHQQ7qjt/NMk6oVbuHG7MguU/Jot+jjk/or
QHuCuBRXajRhcYiMY9iYT1UIPCRmwO5ScQaF89aCkWEIfq7F9JrhEPC4i7iD2VN0AUQ47YqQwZGZ
wvEik95yp3dAbiJPP2uPytAaLDBtCUJ8oX4WA7HbyK1qZA7uH8+QkE+9VW2Zxs6mi7AGw39unPkY
z3Kb8J/TQEXFxcZeryExivl3Hnsv+Tj9xj3Zroi93jlorbGZwq+ntf/lkC+1OtSBoDSFQMCs0r/1
gDdFmUsuIuaSBtrQCsX9lNIXpfNFMUBiHosHMebDzFxw/jU53j0P+58ZyDs3iv8YuuB/stAfJw6/
in7zRrwS6DicDXhjLM7zD8dn2XeX4Sb8CWY+1d5l2H4JfVLTTcSyyuhqAPtVvDXjX6hFGgADOGrh
brkrr5c/gLqxmaUWdzfT2t7uMbbOxYZuSLdzBgFf4J320zpxwxpNMI5TS4bchk23N+0+3c9+capt
H4paED6TFLEuiApc99CXPKv1NtMcPcTe0nMV4bNZ0H4WTN7ZJQenWSskNMWjnWFd1/5CZtqRXXiS
WnwxYXqoRdldadlNx7ywzjx0SOZpwnv1b/4G3DkY9NLezR02qFqkEMypMFnpfo2VPR468HXa9vsV
MdcTB1sjukjCqWME75OIi42bgWMSgpZBNRiXNMfwVCAiZtpSktu64QrhQTNIkMNIUxhiOjg+yQQp
FGMVl19Z5uSbJymIXfz/Ob/fYb7/j5xf3Pn/t6Tfl+RP2/78j8ufqvzzr/HA3//sH4G/hmX+py1c
2yGAkbhf9Ez/TPy1nP+kR0Tuh2mGrm+67j8Tfy3zfyf8+v8Z2rZphby/wIjM0BH/7X/81z+ihx+Z
6sTYXv6Pr/+j7IvHKilVRz6w/2/5vl6A3980Hc/i9YRMWl3Bn3/9JB8zXv72f0deKlvbEke7C4sX
0AkIlsbyFX93tp0xFEYpAOoimp0NOX7HrC8Oo/oVLAoQ3Vm0M4PnVgTF6fAvl+1/vcp/e1Vc1n9J
Hf5+VUjDTD4JMDGg6fv3VwXSqkMYOBwDpFlHx45XdiLz7f+k7MyW40bSLP0qbXWPagCO1ax7LiKA
2IMMBhdRuoFJooh9cawOPP18UPZ0VdaMVfXc0ESlkgwyALj7+c/5jqf1j4Vi+8//SiTeUzxZeC5v
TKPWtnMsPaLz8zutG3L7z1+PubYc//HLXOudbdfmpdicAk1hs0bY9vpb/LvfkuFpYwT9/DhoEL3t
uL3FOsliKLnPjop3+Dm17TJpRzNxyeF0RrTTTHIigkE0tqwr84W7NUw52y5pblEOBbOg6jP3l8cx
1tVrahr/6gVzffzDC2a6YummDQDOMHl3//yCI5rsWAysAyTYfls69jUtBhlGqyxM4o82qsQKskJ9
7x2gZZCKImLIatelA12X7eLv0PFO/rhc6WVFx8hrsrlNzkEO2WN0tds///VyXf9fL9a30S5tLnyD
3/KfX2xfw/ByI/Pg5RryDjyTPPfJK8SbkzAgVcVpHNFq9f7Pv6nx52br9T11uIFMwxHQvRxP/4dr
zFh4xvOqDt7g2ue4oG1SRnJbl5zPEp2pfyz7741Ont23s+qQTd6ja+4yiiSCf/FCxD9e7Ry/eJN8
U/dt38M+8A9v1jILU4NLd0COddmOLVS0+mwSxzE/sgHw2YayW68crKnrhxEAK4jAEdc8wL0u1uGZ
I97xhcNcKWOf2j4aip6ZG5cBjKeoispwZ3u4813HcQiFcgjr2E5uCjDw2xqv0x5DzQN4HHqjOzIg
fnXUZmPCSE5FEMY+KPyahuHfRLEFbgeI+a1DUK1HwllWkjLC1G6ljxu15OG0Q4UMPYOmOkZ0F91L
PkaTMpwUO1JHPeqmHCd/6y1Ovp8m71tkC0qqhvhhstrhNJhVv+8875snaNw0/ExjQe53ei93Bt+L
SfhPon31vu3jY6ErKjlA+m9nnfpvgBxxOtehPnTVdkL2AP1ossXJKmyQFjY3ttHbMrW9i/B0BBtn
VE+18JITKtFH7uILL6a7QxPhCqW+8a0/s1Y+CqO5a+mALbtGZVQwSVOUqCme7lFeszLjV+IAl+Tg
FAmg+xAexAow8lI0oZKeibDm6XsdkPZKSofpuGAcV/QGnEhl1QenYWSUGi6NZLQ/3WYEsf1sMsIp
Z2z+bAr9PKrvk8mxX1tQ+hTu18CRqGpjzCl0yNuwEUO7bQyS12ZL9Yhpy2SDZmRcGgMyHAzgR4K7
/dbqoUBIbuzTv7h2ebn/ePMaus49hFfbd8Xq+f7zzWtBGrGsvtgbawJDi6qzPeXDGXZlv3VXU31Z
9DcJEGcfG1RLR2hIvfmhtTxI2SNZm9qexSER/jlrR2L8JJORdeDDe81zZC/XKc739tJKLCnZR0fv
7d5DQI9LcBMj/aaQWU1mtXtZIt1ktM6R5zypRLDBBe1XnHmsn+hpn3Z6PT5nzfLpJsE0sa8cVR04
i/mWD7I6mAO/cxacKEyb6R2y8lK0OA5pzhgmwJwazKyx6d6ryieu26mHai0JSlTy2A+bxqXKoNHJ
5GgEnjCLynXu+eua0YEdepwTYNQ4W6LzxJhseuf87qepz6v0tcBMaaBMQmymEABA9FCsY6efpbNa
d771qfyWti+KdRkPRfoI8AMKCehuoz/rTKCpeaWsTvbjNhsUA8MXXggHBUhnXpW/2h1JlgluJY45
57nUzCu3L17/NehWKu2XYCdOzO6jtlZmEV68rbCcs1kjc0FUvdjzRJ4+trbOtHyPC/2ZM93B8gAt
ac4V20qEI79GrpB1vh3ZSCujPpj59J7o46uU1GLbiF370aAz1hx4DXMTtlpdhG493UvaUNLeyS5Q
Wopt6vlH0BpmBZ+7r/WDPQCXba9tq6XbaDbeGZDjTsZmn1F8TB4ZBSrFgkhfARkfbGpL0e28xsJE
So2ImaCOJkRGSnNDGfVVLKIMIhdMtqZD7IK12dLKnZiTczTtLtS6jJKW4tvo8uzy6/k9p88vFG71
iSTFwMBOsy0PFpdI0NrPVh9sgAQhPTCkuJ7drMD6m8Yf2TC99BVhnpyUA22feZDC+QmQ3AUEkdnZ
D+P3ZOIRMOcunGortpEBuASXFXgewwqFEpfT9pnOkJmZ8E2bRmZBBgFxMzGD2tQzj4c5BpWu/cKP
/SwS9ECqBODzUGEj9DemtdQY+M38UFgYQTq5o11l9eNI+EDOSUvar93g0PMT8w08z0nC/uJ5Ot/c
LHckfupT4f2wcQpsJrdFdXTJAbcVxUC1TtQk5qnLKMnj3Cr0E7zLoLcN3rbxXUyCOnRLDRsqu3D+
267a+7rpAStCZy6GsSseOyKOJ86B/KwSDT21KvdIErQMJC7YfWtpO8MyPjpSDBspkxvF0is/CDtD
2s37pqrs947IXyst581rWwlzQaEq5avFpO0Aglt47on8e3kBbDluvUvh08lafwo90i+YPrA5PmY1
6eayKLU9vSFv6DYwEQyeHOWA47Qcd1RzfUnqkjlVqjVhAq3EYByQTgY+YCAL+2HQnw1Xfo3SWT0n
UdVsG3FJi8nc+4Z3SO2Chh0j/bbMkOkt/+B07GCY4aBELsax63LUCZZGf5xCf0EvwV0OtfFRWEWK
zG9nQZNPoEwm85gx/gnV0pY0gdbq0sXahKSVfmaWRcrddo+lS7gvpyxJsLZeleD15170Vtgjd57n
h72rjm4+8ZRDiSZKX27cUcP5DSUtrmDw5a7RbRCQrpD+Qj3RG+ZfciSjTPGMBdISrphzzdaeOHvy
mI90AlE88uhLHb7osbbsCyE6tLLkwcrEkzFR/6lb2rCHhefCTarOtCU+Ty5/o5U9++OKY/pi0RWd
R64ILD36mjH55OidfoOWASMlTmDdQZZxYvbFc/7D76kNwJ+wFbV6R8nQ95qerolp3nQbd+4a5YU7
mJyKtYtdtvZjyvqrGEXhQGvdrNmW2H22SOPs011+vqnTnqLafB6yLNoi6fs8om0X0fBaVPzC/Lq8
W5i6KErk6Zgjp9DX5140PFpatPg30dcXv+yrzcgCvcaNPrwh3nFyqII2r1cjRmLtpaceG5zCwkCO
bGMlthSusihwD7TzO22kmOQhkxbep8MysHPS0xoq3FrJp+BaItXJc9HkAJ+jvGw9vXhwTTLIMjbp
pmtPvlP8MPWaUOuwF9NwsYz5FbdVMMrmsYzl6yANrJM4txsbBMmwktkFbb+WQ9gWTW7rm+ObY/Q/
5tZ+b7ryMNbta2lYE2GKkbz38k3fioLcPDCJu1u3YmeFakg/Ndu8xQ60FmB04UwmdiUerBsJpBaA
3DfYDiDzHYooWcY3okOcmf3XwjJhE8bUipbyp9LNhADpJDAekJbRDAXdCVdL2/wQkfyVtbRboGKJ
csRB2B4AjBaXQqf/sKN13mvlV0Ys9NrzS7EIGx8r1NmGVTaYG9pPrJldGVSCCDI5Jmtz5XYBdgUz
cB2pQg9sT/I2EsK3x4eCaW1gKKlQYnFPehLlBRcoRltqlbeajj8kB49hcePlGbGyOAa2TMHEMZ+X
9xY2ND3ETHgbZT5HMQFLs42pjRDvFe2le2eeQeQkGT01PRiD3G9CCTx2a7fFsO3HmPqwcn6px5kO
5NplSNTXrz5dX/sRcrlBqY2dxO5GyaEKySeJvZaQj1MzQ/Z5/fmeS7+44wMYwqZ9RIP7Mac8unK6
SAIGF1Dsx5PjTAZpok2mGCfwpA6wbYCQAHAzQBcLBJuLXes2TzrZm5CUxtkxZ4vZgYMNY6axvSzZ
K8QRHxwYUdvJKt/zyivOYJPWyxF7BT13myrNiba6GJD13sFuuFIZpwdMFSE7J+KX3EM9bVg0ab7X
On4wM3MmIl7F1xQeya53hxNcE0W5aliSB2b4+WJxWt+Jiup0PfYOlaJFSZEJbsYayhxwfie1ugsr
/VPajZ9pNlIU7i1y10aBH3c8iyYr5wa2x1VIRylso6s27XxRNkTCMo9AuWsgEprvIyWZoVYS3BnV
Ci1gZDUkMYmEGbCvzlIEo3hjaOWuImjFtX/NENIrPdWC3mLsW/AIHaocoa6Gjza5N98qWH4eDcnl
FSf5pzS0KRg9IuxNeXQr2r0H9ghtAzzDj6fvzkRa1op/+SNz87TNPlt9OaHuRFukR4ZWPs2OzVJ+
9DFP2piHiil02KnedJLQO/rk4I1c6mbiWTt457sStNFW8f2qR6e33nuWbRuX/RUf5c6yY/lAJGIP
rNbc1P6SHIUh36oAmrTJxsHaGRwctm0/LNfa9XeD1r7BWk3CmT4QaVwUEKFNGjHPtJefVamurXLO
RAjNjaObTFEYrTLoYHcOpGRbtBpCvA4+k1A13taRnxbHKk8AdjB60R3yLqcquXV3GLBeRlIVDENA
x/HK6YeXPEa05kO54/hsubguOj9tjv6ynO05JqA1u+nJ0XAvsWWkBJkp6MuCMepl8YqDu7jWPV00
eW2r/GfRkbDuDNSpXmJ2qrWzZRItgTjMCSQbDmx40qPLRiyo6WTYOriVQ6HVTK3Z0hBqosJ0HfNE
NjjXyniOdoTnu9Mo7fZUTy2HaB0uFfruSZOpf/DQQ7IE1YTgZMvch/QMuHh7ao5296tvxHjS52E8
cQX+LIgcM3uMg0Gv9FO3fog0/YtXz+O209uXcopug59oO7cnVcmPvdYgGeKUdww22Ff5Qe8YEzEq
PvxOWvpALzFnENVuB8wfuk2tPQ2opS8Yg/135nHE7rMxBzMJf0cgCxIYR2ahTN0YMcSz7W/NKF6u
ON31TYJzkQnXsu+hlW41RUVyynmj0JfvERfbpvAadZDkWlgLIB50/viI1d24lZMn2eZ6FvqDZK00
iNqnU8XtJj8tj8pE17eoYe73vVlbNx4iy86EVljy29a0acIG4c2Bx3BkQ8ig5r0nxqAYk2w6Y5jO
dpUsQWaUL1qXYFOYKlbdKWwF5qt8jB+6IfED3+68h98f4tl/SewqaCAsa32vaHKry4ffH+gefB6L
hH48Fhd63V8d/JnXgZJcAZNHlNRZY7s9jEVDC4Pg2u4iAxHs7lo8svKi/RgMg6gcsaEmP+SRpj1x
dM+N8poo7+sIkoBB/q1p8rvIrBvP9KvnLviCtPmjWlhNSehuUpmyv1+cYCxtDLxu8hAp/GvKGxog
BAR1BUlmJnttljxodomtKvODMilIQjIIL4hLCTCb6ZwbGxGrdt/aTTDqa3n2xUCgKEbqk7hcekrf
qUg7N5TDb7Ev7BroLhQ8+gdWrC0VmkXoRxTJeFVrEj8u9o4+hh0mr9gB6cc2RPeNL3HK3iUau8B1
lplBIfpHxUPMYVvtJsaNbeJOG42nXJo3pfApeN4jURqwx0L+aObkW6J3Iuj7n7pWj9uBsHNTYk82
Cu8h9tFpfObrvQZc0TOJy3pUPZW16e5Agqwjf5tVtIyvLgfMvmkupRh2leM9qoqh4Rr0T5BF2ulH
oSobhh0dhQNdfob+6pKUZcf64CjPp+Fq4O4Yapzc4l30C9cJj1YsxFb32M/Oq89M3q2OQzr1jHa2
ynWutEZR2btwvI1ZeGeNHc3USPKcZO1hij4Ly3/3k+ldz4w3A1OLQ7Oxt4y7qfGQBifFsE8d8f9A
2QHLSrxUHKyZlQLF5RkFcuJmgnhR5YQPcq6ezNanIIlJaIrkhRI4n4xLjeslMz4gyeHp1H5RoPxu
+JUJf5fC99RHzCGxSeHOkyW5e6GAsRBbUD0p6SIJndoZtvbSYxyuXwzCiJtY4WMuU++YgLTGAWxc
Qb7cvXy1TkXtt8Z5rzXfDkTv3tW8MF3HJtfkLoA9ABu2L4kLav3V03bgPsOer3EcSs3heB3du8h9
qmn71K3mgIU4Ok9zy22IiynN2dobnaZCMx0vERrQ7NZgCjMmChYAPN+0EQISs6RjvJ72JHu+m/iv
GxX3gZXlLf4rw2LtS5g7u8fJqcZz7CIt4AiwAnZVkPc5mlFFNHjXsrdxJCDUEMr6gQjkbRBFGYQv
1rdRa7nAoqxlP5ieIHB/U11qHJOxEdisCctF1lNMamTng8JmH1CvrD+8CRHNI0sFGggwuPVay1fI
oKSxJrMNo5Y7yIJMic2DQE0b//RBNbx2A+633NrqTuLAeiKREvcuESNKHLuB3ATn4qH6muEtvxqm
9tpTqrLR2i7frkjVLVlWt0kNti2OjgOnusOatCFnr1t/Vm1yjCEIwxAboH2IRNse8oSTPvPcoGs0
P8QxSPNB0chVciLzzM6vdtn2Lj73id7ONN848s40PbuRyn9dKi4ePPaAyAp23L05Xcpz6ct0b5Om
COwpBuYqXLQrUvuHbrB/tXpHQDu3zwkOrL0ft+k+iwFYk/xJt+YEw96mNOtAi8wpaQWUwJY7wKrA
49RV+9RFJKdFPxBSbH0gEflH1z102SueDN+WY2g4wPinelCBK50GeqOk67nZ8+OLvcNvap9kYJaT
mkc6tm/6YIVehoyo2k3vOfkRPUndlpppgWHlbmixPSWUgaKngwBKlP3TjWMRjpoZk2mX1Y7KKC5C
xaqaLsCqlhBWQ3Hyl7EOQt9sO/AyCOdwU9VO0AJaTQMVrupeUJa+Uy2ZYDlyGMjmANdyCu3RCUGz
1Wdvug3sVglMUDQ7afJSBj1kqT0daeWmnyTXbRFNoUd2eQNdqd7JKALNt7gN9k/3kPW0IC9NZh3w
t9XUA8cZfVD1r9w3QmFDczMnHh2tC2e7kfgVABHY0zTuiYfSIDVzA9fiiTjQHFrD8AXIMcVpkc8C
5kQB9GA7sPsiZV49vsSGRx1aZ76XYEquPjGdUnY/m56fNY4Y8FUcyJFm0NOrvFqpXD4HPZgRlVT2
wZsigBoGYSW9eMbR8SMnJ8VwfKYEVadqjTKR51nz1KnFFk5yD0LTjK26xQ5sZPMxV/l5tphGLKVR
U83tfTOL9o2OB/qCK0uFeevOYWrR34Vvet7RavwFmO4c6h62ZpPzE94h75bodcawr/ga5yn5cQ3z
4MjivMM1wMuXVr2abPe4XMRpMuun2ISy0XFjh3MxlSSp8u+aAIsjaP89ULIwHmvXTTZGDNHKc4cH
26rezCivnpJIQzUkkTct9sGeoM0V40NsNzvdPtk4PU8sN/NuYO9M8MM/O2s5AiZQ/4ooAq0cqlqb
L1/HRl2sLCCvDXPUsetHUmoQ52wODKPAcmWaDNQEq/wGKCo2pUwkWysD0OmQ+iggJ5NXN9+k1Xps
klJgo04SzJRanSrbpI/gcwQ7l3p86koM/3loD+vVolHRw5fH0aNJgyditlezcSgbS95QnTWwrKFi
gurFqAKdM3q7UW+bLXLIm8Yee+9n0MkFyQzsxtyYBFBGWNsYSWPlnxo4n3c5ohoC0+wIqc2bNi/X
YaLPOoXAniUmHCdv+RV3A3jnZu5poeIImnHg2KuGA9oYNxlCr65RvscYUZEf5FydyJ3yLOcpMTho
aqRyWiz0AY4LoPzqEcwNYqkgV4qL4SgpH9o6bvKRW2b8bVkBaZ2Ch6LDVtbpf9i5HSeRDFYZmiKQ
+er8K5KdF1B67pxzsCXbZRBt0JbGzZLi6FgR6bWh6gOPSY1oWZ88kS07NdJ3lmY1uZj8KzQqcayA
ASsxuizGmNUGVhYMU1i3HY3f2uTskoJA0jSYDCVgG+VD/ZzOlX6225qm68V7GGfM2L+HP2n/ADRo
CeE/LDsK0nTGnC2lSJkSx0NJKztkkp1KGNp2KXODjK6CuMFFlSUDZknaVRHPTuCt+JCKB51CgIPb
0xsjVf9qabe5qC3QcGNyBzOf7kqIm6h0WuhqlEX19N8doMNdZT9z3vo+VrW4DIQfxJxMj113T6fo
Dhf5G7lXQUKVvX3NslwmNyXwpVOVQEd3zpzUc45xiYvHHA0CTPH0Fe79HNSJLvY6eJeNT09GBI/R
qVTD7JFIqF5ZNHmCwnseoBPh8i9PEE68e9cUv2KeDkedTUMoa9HvnI6WQh++4WGg4yTIdZ2DxKBt
s+YzmxZoCAnulxYq2NZpIBMVWgc5TM2UDbiHplNHalIANequeugLP9/zsKsDuL/fnbGMb4kdWy8x
Fj69HfHIdOQHqcxAm5ZLjIcU0Im+8AYU6uLbyXJ0xfxzchiZaDg+L5LatJnHPH69BqWpT7WzZhJV
ZYXSHpJxRlbs/O+lSPXn8XVF13gFudlSsFPzXWM/eGyBy+5mNWkHXAsdimkDKi2GXGfCG0ie1z0M
mt8/52V8tjUCyp7bPVqduriqRx3C7hg66bK2NGcLN+Mrh6N63H/XJYJfbFGPoo/yaht6YBPnIP7l
fESmZ2waG7ZTnU3TkVIQxqqW3OhMO1BRenHpzFCrzSygQ6B4ZKG+FIVPgk16e0jTUCiWMn4oiVSb
ZfdKHgcxKysui1zs3TCAl6u1D89a0mutlpM+5Svr3k4fnH3JInQxdCCDRtHKp8G3PlS7opENnF3a
As/PV9OINZeFoc3IlmjunkHSnX0POFKxhJMZk0AZxXPbRce+o91jLFr2FHrcH8ZyrUw9c30ETtZm
+6nCqaaA3oFtW7SwgpIJnLsJEci0I2IlD89hdE8SHibcU1iANbTSuOtYwSNOr0MlqB0+VIvLT2p6
e9Vi1K3KHHWDryrLUxbl1IrqfRjreg0KCigyuZ4onwFaEd+55LNdnDve7pts3fg0Z+pcFJG3t9iA
7GfQ4hj1+r0ZV19wwVFa1Fc5I3PYU2nEuhXl7lZI/VsXjeK1RTtkGyU/0xxLne6JnEjrtF0g/2Mr
W/3XI9bEpO1+pp01kkex2FEt2t6iueOYeHmzGxzD3ENCYNphTdAKrFUnNTGuoaKlG3KJ5a0HbrNd
qsG8ajGzVraY8mL3048sMj5S2+12c75Wo0N0GNueVWRtlk1ncdSG5jGHaB10tR0FImHoI3Odshmm
lxycSDmV9r7JSucua/3Na+L8MQdbUx6jxNb2oq3vxWL2F3NkAzZH9cVpJ/k4T7TDdIa5BBEI5o2v
W94+t3PyOaB1H0wghyXR6sDo2mrn1dF4V5mc7pDvwsaf2semhb5ejUz+7USLT5PlruJSbtx/M8eJ
eIiNVtKp/ftThmQmRfPwz/1FL9mDz9CwEh6vCbsd2KztQ9rRGNMdlqFDg/Ny49lYZ0E+bQB//N1g
Yu8nk5gHzP95tY5QL3meVjd9gsMpW/Vi2Zl2jAwaHPygiMVIatQZH0ZXccktzfjFsH0HQgCv+vd/
LVdLjdfWbJJSB5hcBA0h9v3nSDNINnCO66CCWBPIaXMVRwEBPZU6AYNmeCYmg6+zsJ7wTnBysDKe
bDXJemBZWSd50hJD+z3u//f/h33sZ93M1HUn/R9usv/+9H+90GFRl/+x/j9/+8vVgPa3z67pz7bu
6s/+n/6r/a/64Xv5q/vHf/Snr8x3/69XF3zvv//pE/R0EJ5Pw692vv/qhqL/P7a39V/+T//jv/36
H/n+BOahf//7r/9f/9/6A/znX17quP6T32/953/4/Yy/erqD0893XceyPfdvbj/9r4blitXlZgrD
tUzP/ju7n/FXQ3i+6/sGsVILs99f/q0D95z851+cvxqc7Q18QpiGMC05zv+X/c+3/myDwoLhCkg1
sCUczEcWnrs/+zfAmxqNKD/hfVVpch/9PrkvSbmdNFh0fo6xruVEHAwx8juNBBUSLfsJgyExQ1TZ
3pOkXQdC+XhwtTjf+QVjPWPtzKl6WTz0RD3FNNJ51Ds2zuK82nf0Nz7Wi/iCSd3epxJ1riuLGmWS
OTMVlSmoL4acUSFP9C8Qbs1tWivomjIzeiB9anyRXBlQAy0spZmSd4XHMAJ7UgkcmYH5JGzmfGfO
eBqq2j6CZ6RACx7ZKLO7hlq7VWn2kkbpiEPnNrQ8srDm6Rt/Ldck3rUmppuNQqTf0MS+UU3kA5RM
jl7jfpZvGcCxLaPXNSHUQgcMYQdCC+UgLSz7zaQi5FhihllY66Ui5EKnWZBZOEMgc2QkrsKmTMdD
OXqALzUyDIR1yFR7GUGSBVeRXB451DGoTVK2X076oXny/M3W8h+ZINdfIUpvyPm9C7QEByksrOoM
lKUnTwwm3tIHQ4/OhP/Jflf+dz3zrvWAxYYiCaTW2zRL9lSfCQKjQ3uwQqAaDOdt9Ob3uaoOQOzO
yKQ4TObmNFdZR/t1RBkAAwa4A2+2NrH/K/OnCrh7W70uWvma4sXmCuOsQO9Ql8K2ZOWY8FpFSCR4
XZZ3Nk+PgGwPgNgR3FPFPpsfGjpBNiuuIg7GqccUmakLtRHTHR1oXa2ax8hfbqYBzUewXg/o+QFG
mzclCS+SUsKWHrFrN1mhcI68Dqn75IKl9NLss1BkyUtRH5Wqvi+XRGGlbqGmbnOmZTWYy403/Ewa
IHRu9IVj8atPyAVMnfhIZtrvSsBjXU3la2P6X0u3p34iTY5Jqf3sqaOLXA+gYyYf03XpzyKq4Gx7
65XFzcqNm8+KsEWaAiOgbV3A0ptkKlCWqs9aYGKIFkJCrUw/W6I/Ze28ZpP9NpB9B50J1HiDPvld
VyuPr/X2Nu2JbNZWRZ0VMFugkAiqkE0gEf5I3+ky3vU+5ot3w4/EvOEloIHLgokcGwOzNye/165T
br+YLjQRe149GHGDoCAZLyXp2XOIA+ieA7+lAGLVDi+F4p2P0/6JOT8DHmcmRqrszehlO6OdEbf7
jbt45aWw1wwJ9aptNd86wmGJKDLesswNW2xnUsHTdwThxN5vAxv2fUhqaH2cZDReyPHUNB4CoAFx
wnnLHDz1fdntqeHzD7nhAV1aupb0GK3dLr3pp3T9098+rSMUcGN2zti5qhNtCNXJAAH3x59s+6IJ
YznRSDRzWxlHFxyIiuhIsGhCO5nrB/IFzOtjKjHZwRLpNdnX5XQ1LXXTXn5/oMmo2Hmly/6ueZD1
Q6HLr4305I5Kv9eck2PGO4IyS9VAa+JnkuQ04rOFMXjbRagls1nsbSYjQWJRs9nJdWIGLYlemCk9
10yNt3nTUQM/YZ/KU8s+c3EjOyvDQhJVPNdIK5wigyCan507VUKnWP80KToO//gT+6ABSyMQmJpq
d6PDsBZ3iLkjmnnJQXVyigfdpcO9hlm7oWVkGMDt4zOMknOGmwBkQR1DsdW5YwvzkBC6OP3+oJTz
YxqBQRIMBdjWE4RaE+UBSLfxpIzVr+a2dKcmqGqFLgjpZ/ApsXxuTC9tTsSIENC12qlPlksXiDJ+
ew7dNKw4wwSJSVlC5Vw635lPorZ2hVkm29XyutU50RG84ADYYMUwSFnp7JyZ7WJoIzfxwKUWSjPO
g5V9u8M6SK/vVH1JB+9rM/ZnCEOY/3QV9kOs7ZripeMiunj6/IMAZIQ40n6ZgMeckh5QaVkEpjn6
x3mS2cl8TdOOzGZPSGeejT3uxu5Q6tQSGLEFlVfHk9przbORodcg1E477GpPtqIN0iqcR0bScs9v
GYoBtT9bsyrPRjxCvmwBElsGY7shExdRz/3e1vsUhdb9svI2Nrrh0qnWDZsqoIKMAre0sfBCIGPq
JLBatquxNJnT5PIe9z6hPMm93PbOD94wbZcbjFzcudtm0VpHqmBmt6YLbSo+qUI9W7huXjLnUeL6
JiDs7spMEwF2hGSPVFw00/dECRWoVjY0VkFxjdbmv9bizVhUdxmIyjuxN+/MiXRTnecU4dlr2V49
lwyYe/y2I1UhCz3owMzkD9jOXxadDhAbrvOG/if058peQsrLd2ql3Ou696OfwUQVyHDBxKwwaFKX
DvOmmB9sv8LS31+ZufrhEBcvWN4WiDeQJRd1ExD7AgJDyJTY7BXAlFVToCxO05Yw1uzkSsKSVGlT
8iZ28tvS8HzG721tBi0+G2TqQqcb90ShN5QvMRVdXrMUwqsbz3KD2i+eCdFtWr8fAof8+K5tXO1O
Rg8HjERbdOnRyr2KWnYLsdLM8mAZmO0KLB41xjDsVjYl0s6irmU1Y3vzasytlteccFyxlNTFHonP
YQfjVKSqxzjABmdxjMvwaZb6SSa/04BGd0v1glNsb/f71PSvbjx99D6qqJf2UN9rYmIeqS/TNhsK
DdKwHLv60vdQsU2pzi190xu0RCwC8E0fhuQjs0jIlcOCsX89bpIsl+eus6ytqWnPyzI0T4ZHoYkO
7Wp0VMZka3IhfIwxbFVohp2eol4nyWuv+MrKm8vT1HnDlzTjME+yeSdHVEqEhQKS8LomjUiYyAdn
Tldnh/D6dqwn/J5Jdsj96gp1DwOlBTWKySZFowRgRcV8YhH+3tG43HOb0clIGyWcqIYQYmerH3qU
7BY59XvNBj1BJBmTp99AY0DFhJaRWzRrToccJHvSl5+Wno7PeYzDfOJdvDcVlybHmyHQmnIJewmd
Bl2bRg8BqJjGs2aGY5fnELipq6EzIJXT2ulV4wEtLnh6+ksq3NeybAdSx0V+sebmtcZPuTHsJwPJ
YsP42mMzQKG4FIimDcgWPmW0w+AHv52uYJkQyWJtsZdt0teMye9+qSOR00vRav3ZadhxQqvtd7Oe
fgXGuBxUsYJGmwGKAbMkrL71t0o6IDQzvmRiNw2FN2EG8e5LnyVfIyfr7kz0jY3t5hxusyXU+8IM
h0p+zwfXoL2dsWiFJ6Qbi88S2DyWgFw7ZzTR7CAIAbDFhw7a0FD1GrLrj6klfhJcsU3IDRLNU6WK
WYqozubEC3A01wqbVJIl76s4aGZz3IJHmtLxZP1v9s6ku3Eky9J/pU/vEQeDYVr0BgRHURQlUeMG
R5RcmGfAMPz6+qDI7vKMyorq2tfG82S4u5zEYGbvvXu/y6bm1UY/rmzkIyx5rU/5i5hoFhM1vZx3
qnkvpLKuHDThDqFhq1Hp24OhxyUubeAC5IUhOw5mm2A47gzzgcI3hRh5c3QOzKkJb0hcrJJptRPW
d1ISC81FVg/JONpr3CMQPNtk1VYwhqdZ3Zq9+eqWwgak0t1A8+tOhPI9OAl505xhK9cYbs3Uztdq
noJyItaNlkyo7/I8fJ5q8xxmi2Q5fsO/ty6mCZtgxIGwuCSVQ+PYSJ/n7EkKG1t7CNqmNIpTOEXl
yagndD2kXgFmNXz0ZQySoBpnU+D4qrQ0ROCF3CVGda1olZ5+flGQQbs64+bZHVdkjWgjIyAlZEei
PeI2DLJUme4IaYhOjV4DUTdgAOto1ehRIanDheSbdRnu7IZEvKlB2auPb4nS36Uty12bJiyAhQXY
hXvpiAGtawqHC7O1slYHTTtNKPxuJDoV3cmvTUkMUl+NnyURCpNetOtAw02YkgrK21J224rQLmTL
HAvtHIya2gzTUTMBx402/dBhyA9TmpOjh/XRcBjVKtbrGMJdUkcWhnwhgjkJ3QttXaftt8gIRLNA
I9Q9euO0zR7KRoJr4f1iGJ2QC9APBydMn4VaI9Ijn5FcFDJQ+8HeYMJet6QzYBOID3NAQRBZfN9C
nTJfVaXvaNAASF1IcEEXiU8AoEevSDDO5ZcqnnkzOCOa8YCjxkaKMCLYnezn3MnPQDkUzXlU5zLa
oLZ+jkIg5W1CwzAtEKvGU5VtGl4NcsMg/MNOw27hcgCIY5Y8yyGONthk3ScBXuRdBAUofR2IOsMf
t7wrMmJxsrB60CWwjRb/EUsSYOlIXAiM3SVZXGxKjp9EtpK/5DIctftfaT28QBJ8JUTAXYxvT8Wo
Ae9DF5QNqyjQOWmEAUI9c6CTWkbtKtWZowOGfGwwh1Jr0A5uisdwRvoNqgz1oYqhAtN406/y1Bb7
IkMNPxscuhIFfbpSvMKQg1OX6L/mrI9Bho5XzjG9TxywRyx0to5cAokqoGBZNO41gNdEwFMz58zC
ZJE7m9Ao7VXIqgBZkVgQOU6+Qa0UL/xPuncPxMITOCxpJk78SJxGFSFRmMY7h6zsYTxGTqBiW26f
ehOpKKz4fQKIpJ89t19K6lQhUaKZx+00cBnjwn5VI/dZQXmLQ/0WisHaypcXc0BUqIvXwp123ZR8
2jjmVwRVRDD4L0aH5GWZLhVUvLspqa+zHTxmA98icN4sJb8zNYVAqIqpVta222xKTmNr3DF42IIt
WjfKN6ggMik6FqwgVz6ayPjqGlKFygEKdD6juWF7iKIPUgt2eQ1ADC6+HGxcWZmO9QI7eSzFkRMm
B3TaiWOZ50dmWy8jiad5CG3BUNTRS/P5zo6o2kI3emmqsOSQxjFrnqudyLV3Y6h22gB9KnHMLfY5
Thj1bp6a1xzRNTlD5SIhfp9zcWaoeR+TKqMT8RJ0uSd6VUKPU475i/2IxGqxjiDeScuRboTD2dLk
iDTFzV0k8tFzIQo1itzYeW7stJ7nFP6XH5TqAwSqEPggRaRdPeGR7P2BOZpeIpIgNAiXv7slHuI+
NLLJV5pKP3Sc7KJIW0/IGFD89LA6fFSAXqzM+QqaAEkAVs9bnAwwPdmcAnwQkL2PBrloZGmGCDvm
9iXIImvfnCA6QM+bZ3sV5czY+7vFkd2VEdzPidmuyZTUn+moEIxmbwitLjeG2n5Jq6HiYZEPFu21
sEdnk0fFwxDW22gW4BMwqTSwNKL62kzEbqgOP9u0lpQBzdNHIIASj47Txy/4enamBu5N3bkEtBr4
d5Dca9lynAx8YabEAdW4wJC6bkwL/mvJzEJxocMUJLh6HERuFUwZKurxAOu25yQY+g3DBXAw8ERi
pMk4daTsWk50xa4fH3s6PJJ4uD10Fmsn7fCsFvdKJE4JoxXfyLNFhaEr60aE7docnpLAMpA5xuvK
RHBVY1QApDB4o5yPIsr2LLkbAiAfUak/qpV17obpCxcmx+yw3gekedCVw5evgwDt51cdkSgabEq/
AJmJMl44WmkYCTJwu130HPa8mYQhPZaBsTHiLyNX30sUNgxcBm6409x1PNbjxOJStr9IOwXqlVmv
U/omcoOGYfHWwVQlCSlZ07L/ZIj/qCJLQAEoz3FlfyJw4eBc3SQDiRJDwxAp1I9BxmF7zFUAIKJZ
u3jxwornW8dztinSbNOqUXQu+iUiXn8C+6tujR4wcIqHgFejiennp11wsfJqF4bBszM3Z6PGqpa6
LvRfnc0uDIJrFsh7wmKcLZag1kYbMOhoIuPSZ6r8XobEbM6mcXZT+Z5m6TvYiMQDO3qw4idoV09z
jcsiShmkjkjfskY8Dhwg6LJQ8OfhNp8NpMJEaAArC8+zDm6rC8U1MtVXGZqfZkwLq57VTdLX4bpV
wJUMQ3oIHfOxLkivpukPPwV5bmlc86w/Z65zC9IBuW08fxmCjmrSuQzoNfQ3Dcaj1A4ZeoWhywgL
dZ8Ns8JVnmazaTYQvlFFoJ8z9P4wxCraBKU7qFy2DWyIXUbbdOVKRieyY72eI1LubC7c0OB3COjs
rjUikSKcPyvy9pzcgTpeckQJED3ZLDVdxTEBnDEgEoKx9iQrVD4cdAEKwVd0WihOntwwM+waWmLj
5GxzvWGo16S3fa89zpZga4qfqkn2zPsTpllR8BUMTAwZZu1aLCLw/5gUmll1TKiutiUoMHi7r/DD
8Fn0wcqNKmPL6WKLWCrdEJJxR39hJo1P+AVk5VU0MkwPUswYRR8+WWyYzAZ1Ks/qu3dnP8Nyxay+
ySiXkPFpPI/BNH4gJRlYDpLzNGEKDcnXHIPEH/PDcmyHMWUTbqNY7druI8uv8MPA10OsTZ+DQHKs
sZzsVpDh+i3elVPT8gpz9RU9zcHgho9W6JM9cqOOAdGqmfE8A80JACmepG4Uq0arZyDn4qGqnytJ
kaX1pNSkewrFeRu0t40upqMRhR96KcdNMRnb3HQBTWmIweKBrCa+9hEMF9hHdOp+/YM2CVB2B0Xz
0blTeCaO/S0FSSsn42s5TK+haB5VBOcRelcNkQg91UR1Zm+qs2QzxNCF3OxZ0Wmxcg3h90/xI+/n
I/Xze1ygoJOEYxuAscwW0ZVCBCLurUeQ6ZYH3uyBhFikZvg9FMVCeKVR2PREV4TRcps4nc2OXQHf
Vo9xG7+0hfms1eSfVep9PFtnCsqbek46v0dZYQPx9RIxXbm+KRJPVH55R9t+sI9sDjVNdstdJQ4X
kzp/UJx1HGkXRPIImGywiloAT61y1TsXMGfZHhLZ3tAoRLvH0OLqFuS95/WrcHg7sVjA0GsWGaXj
rJKMR0UvsARGsJqcsdF3cYkYnQ+3q3UzWLdzDwsgzz/G0n4jdnBvC6Xh7VgIsMC+JNYTemLxO/KN
YaWwkHsVcaLIUmmXW1n0AQeKkM45/ZI80sFgwUUMiRBKn4uwB7tSmEcMyKYX3FuBe49/5q2r0UUM
ZgwgbX7U0TZ5zkOTcpJrsvJkRW19SAXT5JbwXwFFExtGRDBn8qGgjbrr8bf0SHxo9WE/nbRgHyp4
MAKXGjizQcAH6P85YD2bQxJuu1beVrxmR4ojngtq40n1VXPs1qNQyGowqteJOdSxc4ebUBlXmhk8
0+gnEDG+oOC2PSPuWn/g/A30HP5fmY6vy3499+M5zTTMHgP917kzV10uG2Ty4j7Cb7i3iJTBoJdD
ejEA4dx3MG4xZkRrpYEOPsCLgI5dkw5AxIiUMUhI0Bw+yaI3M4ULlKwwZJqbE0Am5U1DdOUqSghI
+tFK1cqOyh8dJP9Ey5sNgxG3llbshTUEW+FEuG3cGEh3fxkW+5IiX2aTfK4RoHaSbp1uYZNZRIeB
hjhrRuJizG7lrtKH7xwptpQZQgOHinIIDeLqRLirtNZcTZb8IpPlSZCEsy/y+qHToZVpPPqM2Bc0
I2BFjdUyJzttDLXslpc1aV33dmg1JNfGcviIieOTxEuTc8kWDP8LXXbzYRPxe5ui3O6U/lXJNWU3
CzVZO/WPl7NatYqC8zc21wJlt1IQGqdAQCtjeXEgeHvE/3ymsUwZ4sibwoAZtKRyzimLo+qwPixG
ZxDRjm+BoGC9LJ9GrbvMxfyBrR/zzezc2jSX7QV+iHidGJAAs3qspId0dMtDOoTmVgYZ+0RN0Af7
3cYVVENkfGO9rKbFcnVuBwJwh1y4ftPgRGvzVTcFHzZd216lCa4TLLLNE9XyQY6izkxz9vsCch4c
h9McsNRnUf+E3fRzEVWho1v+K7pMWfByWAkLsqVXa8yyB1mxkrGJvCfhbKxmta887VeY7uYCVJsS
lvdDQzxYV2OfiPVnGukfFWBe8uHSh5pIMXqpquJx8J1WnV0e4eP7okdWTbUe+H2yKpYGyKzTwujT
8lNOuXpLZAwn/TUQp8536/ZI3xmGR0mhPTdusqYCxpac9t/IWcoNC8bHkLb6zrCZhilVTN1tpRMW
gso89CCRWAHpwKeReSgrIXjR6400J15ShLxsdXG3n0PV3TToYdbwDDzblDNGU4rNocH0lBXIDip4
R3U5M8stFVixLtFudPBGwx7WdZQj1LUl+kHJbad59thAMT5qw/ggQa/xA/qrUSmnlIoE6aCDJ6fg
UUt4NcegUBnkzwbURYtzqQ1NvkKqGaYYa8K5fDfa2IOXoW4ndHkoBsGodSxNreV221wjEcOS4U7v
2LcKrV1Bh6SWanUOZXRSHdsJyBsZjnpr/DIm7Z0eGRWkyfbIh6dChui9yWoqKjiFFP3m+Ip364Ap
9n1y1TNjJSDdrU7DsnBvwDgcs5VNEsFOVNm1Uq3bsbbZsPN6W+np00wMzCqqhi0S9AdqtoexJa7d
RSldtw9EQvhq+ZoGOUgLZV0SeUb1TIKVGrWvRpM+ZByHN7PAj1dM6iUa+xuRL2jkzkF1t/SpmKzg
HmfxDM9Kn5s7HvmDYBNZx8bY+jqbW2hw7EmQAoP+fMFu+ZQUjJqIe1rRwhm8EAzvCtDlY85LbxeW
XyQDIlPywbi+AMpjc8do7H4Y0EgPi3C9x/xczWyASpxsLZGZfl5E37niOxG29/k7ekJh1627CE/o
EixnIXBYg4cJV+AZoct2IOUEjV+Cq3XD5mrj12QugKm8EiS7dpDiuelVvhU1llwoNetysjQcq5wo
KwRtPCU37Mv7ai5vOLntm9oWZ1FYhzjq8y2i7ogWf/ZRxilkE5lebfr7q4Fbvup6gh3IX6/W+by0
mWuTdlL3yyZ1mY9EjwAd2gqf87hKmQz5g2UwHM0VXs/JPlRdX5wxc8zeAtsornS2btN2+DUmATlL
AodzHrLaRKYFhbmloUvYBjeztaYbQ++se7puPpqpeW0Uplg1o4jWmGMgFc8khHXyMgq/suDvOYxI
N2Q6faZ1fEFq/8y5vNnQjuRxqjnVVS0nUpeGiSfbLsJUSQ0uW47cuZtTvM3MXQ1Yg3RlgQO00752
4y97SNjasNEUpvsLAyCy8Km9zwpjbxAi/pgHVfo/cqD/LzmQ/bdqoHX2vx4/MvnxVTa/i4KWv/QP
Bphj/2HhwdXAdwH50jUH6Nbwq+3+z/9WXGRBummgCXP5xTVs5DhQrRfljyb+EAJoERGITLD4FQjV
P0RBmvGHZiIjcl2V1qauuv8tTZCuo0r6HcgE44rnw4S8wHHIBC+3/P5vuCtbzLDvZovsSxlcOpFd
SwCOXvtCR/dU5k4MyAotpmNjdRkZQwUC4WRI8mCM41adK49BcL6ipbl2a1ZadTQIOCWbsx1stt1B
5dWlo0VIVYeYhSrdAnJqN9GEXiLtKY/BOJLjAGsFmMtg2Tg0YzoaePI57mDMRvGSZuYX6KuWtqqN
1Y+qtDLcC3Pgt8L6mgU8jLZpDS+Q9mX5CkapfRYaSRNxscoB8eHkPTgau0XA20Z/xd5jCeJUWRjf
VX/ClUSX8Prze3odPhGVuQdgbXhlYNOpTlPm7zCMsDR7NnuxnyXWmmRfyTCbpScs+ElJpWEXZiPK
3Isz0kFOjBx2esNnHPoD8oyP5WONHYr4VDP38+xcMllzqNeRJ4ESxHd30UtUP9qScqpWg6eG1Vc/
R+8qWAJk7KjaMS8gv2wnfIED+nATA3ucXiNqh3AmwRhPJYPSZgpXdf5uWQ1zZTu65hWNe7D9d3ot
LzkXn8UH6BV236AYj9WIb8/Fc8AYs7nUVfiCTgRNQsYxosiTdyUW3z//hfXmc4kwkSlGI4OgWJ6V
PJQP4awfpjoo0TKIPb1S4hj77DTJAoNOdDJ729iA1CdDM6n3ouk6QFE4CYYg3ViR+sriBrLZfSjN
4jTaHKKiXtuYi8OwxbtQM533SP38wtR+DFuw46oanO3ykweYSUAuLs7cv4Kt3etZTkc0GZ6adHBW
TfJWO824ylu6OoY7XG2c9UMfUfM5UePpMJWqDBnw5I4kdgzqCiBI1pwcrp2nDAzGpp1GEO5WMwYy
lPRxjzZtD5R/vglshBRmhY+2rDkkTiDrTpR1HKsUcW7IAGDH5ZSr4SZQwodBmN5gMiuFNHpwJ1V6
altdyR+kAWXRpBti4WxKQl0JD3+wksS+kTiOyABh2G7Sqa57ev0RktAVHQTeMVRdmhluYoTxeBNp
U5e0dyHqvUkTliS5vG+ZRohOXpS4MBBhe1Q24ly2xiMH5H2DeJ7YvpkE4Vk7M007YwpoVtwPDeaH
e2waxwKtEA5ezVwS6eC92dbmOucVpTR4cVzrZezijOC29D6pvhJMsneRsnahKanRFyOIxXQ+o9xO
3piUBJ7RB/vYIhlToa2hCWDSk/vJMZMDbMojDLy7gJ3pRXm1D3iB9BnAa5TpPpPxcl919IKj4dYO
3uBD3Nu6Ez3iip5uW7opfJywOnLfGxym6IzbMBQ8/cwbOIAd/sxplsY+xgR6CII4um3MhckQoHIq
SLvI5XhZjvJjheuSDHdsjYAOApl/DfQdMRiVDrmmLZ5NN3xiRu81PZKtXNjhTpqSLoEYVoZZkO3X
yXZX1nBkDHpL7jCnxO2Vbx1neuST7YXeNvKTmqchtciL5oaYsW4/YjpABwKCjuTnkdn6oyXLioHh
8NISBmLTruoTkNFZuHIVFt2OeGfmKuVbkWIWG9+Rnr/RpQn9OvTVeOxgrU6bQSEWahhRADAXwzIZ
XPSx3IyA9l13M6Nz9qYno25N4FPySqwhfn/MQxzKQ23j9tFKldVeOCoNcmd0vLoemRegVUJoMe6I
IHoQ9L1XBgGynhKhgXQSBH4GYRGDMsN+W2jZiJ/ucaTZfqfRkNbzL1XSlC20+tI5GT8tIsmmlcZB
BMVTIlG4a05378RwFUF1SNsl6RwuyL4Pf0kLYG0AHRoLMxDsU6tjqM518a0g8/EgOW8Efhy8kKBp
W4PQ9px/3WkQwjF1E3bxbEV6cLTioPU5bL3RMXpvu8UubqLPwniPAq2kuYJw9b4yo5zOPfELFZaT
XUW4IF5q/C8xYFaP4eIC+iA9WmeH2ii/ynzcqh9UUCt6dYqnw04YK4c8AjJ6WBZcZjUCO2ef8YyG
S/7Gs4206DBMwNLK5c/pPaAbS8OVsqg9daSaaObPJC8tjrDDUGMrnC3nG2MfFllixQ5mjpKEYOlq
a/IUqeod/KPHui4+rYGGNKMqpat2RGRZBycqAmRFgZ8NRIwJqAnIXMr2hPWUS+Smd2bjTiuOJ/0G
xfsxJBXAT6rwJqqmYmOBuU9zupAU47j2K/2hY8ZE0nWqHp0o2YdDSo+/dV+TkUahnVP8oTHbELWo
P8wo81eJrBntT1b5QJNho+LdJkcDgEbWnSZ1eLI0iLQROcxjBScvxne9spYIFZJc99LMs2d3DNZk
lNtsaB4gmEcRQ5eIVfIADFvHZten7/BRi12jNt/oGsu9xaZu5jT42nnO+TDuWpdutIPMkxAutpZj
VmwCp35rkvYGJh3T2UezUjZKR4TcIODwKixyKJ/ArLNRWlZ8vDRWfGrL9DzlJDpDoQFpHb11tlOv
qda3JtPzQw9YAjfuvR6TP6xYX5WK5vjnkEB4uDISezWiJiE2EaGFi7bKiy8IQ5LSJMXeCU9Fk3md
SvOJzgdVFzorTaxloKFprO/UtmQW64voPBXOHc7xk5kjIZMmPqlgNB4zAcakdc1jx4sMlT+kg9Yf
zUBrKUCi9zQaiMKj1E9gVqCc2cy6u57KKDoGEWkGOrggZm6hAP/4OeK83jLhUquTzBlOW3XFdmxB
kky6fUnzpyy10F+GA62yieM8R3U6+4MMb0JLvqQCd0ajua/IW0G8P8AfYxMeYz/Tp1uyJoQXDjQP
g8J1n8yUQ5xkK3YoW22oLB3NtlonWFg7OGoze4ltRiv4XR0ZlUNDuzKKNrai10CSS4LQWmJaiSeU
npO/6d0Yedky3o4qJq1qExS7iT72doTsRs+ZKXxpfxeUbS1iF3do6/NgAXoJODb6lI2J30jGlhjb
1aOZ4LwKnhwiVm5yhh52V94OSTTswX5NHrkBeu98JQm3KWSw4pmnsZoI5hEu7UvzJpbqN5JnB8zT
EjmcBIegiMy7fNROPdpiXrSHvgq+k1K+ECn8NuMEaRPzYRygiyQSAQKqvq/Z1HDZIhwJGo4cZvPL
iYObEcjZpocQtYaRy2A1h3bFMVZSnS8msNJzxYSYQOS+oikkZ3DAiPOr60hWdoO49FrINTUlI5X4
ZcgY2qPTY1Gv6P6CfUVD0notqFdaEaFivIMC/GzUS+MSdKgPX5DobHJ2Sjzz+E89VXvEc3yOovyS
YFSEWh2tnJh7wPQPtoaW7wbxFBZjtwJyhaA5Z9yYMGwekKN4PaWsj39rPUlaPN1M81H/5abPskQT
a1MT6+TbKDz5iHHXruAHBrS+k6iK/DCHCV7o8E6VNjvlVv2c4/sESEoDIXRe+ruqj99spcBAnTmP
85hchZMeh8DeuRkBcNOd7WrxPno3reYEXe6uz+2TrEpnj6bjqXGyfUarOQMZgtS0F7si4MOHwbcd
dA+N2u3KiqNV2Qau19LqQj6q3kILlKdRQ1ITslUftK42oZXIoxZh+gvn+qhn5AWltfWhZVF+y830
eyu7J66quQSIB7eqyeJKoserey5s7FxM+5cHZ0RNEylb2bTPVRvRYTKgRwQWqL80emtDKPQGMirW
cT09KLK5saL+XsKkVRYKOKME6OctJyzElfssdS4BQ1VOIJO7aqk73JZTFe9Y4inydgiIwyQmsneh
AEzUc7xoyUoMxkuJtHapFfSBQaeD/VHgyRpw0fpmRJUFfo8ze6hetZCsnoqRhZfhTR5Gwu5T27HY
GsN1AEoHhYOCwUIxLjXDpC2NVOyfo4o8PnfXvDRPpaEXW1F2JxGUyxoPITUxyH1bDn888K0vuiXc
DbFPMyASlJVQwI0d1CyKfJRs1zLQmdNY8i6Cw8BGS99TkdFOiAZCRtYvqk5WV754smjRRMTRSe0c
Jp3QLbTalCu1dm84pf5yTotpWAkFaR71xxg9//xZwrKITV2uhKw7NMmI5pT4OgfN21AON0TvXsNF
GGRVbOF28JC1lIc/f0dmgCuXPwt0GdXGRLCpVVseXrjxpDLvAOeB8nMwPyuQD4U93zdacDCZOB5i
pr6OhJimZNPNTyIWcGx1bWnp1YwhbxaMPdcR2O1NN4jppicZMlpKgqAOuweEMSepTgYR4IhJMkc5
Y4TI11kVNYzYbps81ckWI3DPCecnUTjOPb3zY+5yE1QiUgBYfwgll6RBmb6O0f2pYkzrLiIZODK3
fdGta8BxW1KxNb/nZItL4JN6Ac3OlF1/6s3esffzUlS5+vf/u+4WuOAhYtrVaahsOlLvbMEzI/um
g5mIZMt2o8eqmXxGP8OhneojzMeUOnTbR/14mtDoq/hwk758AKk2ICGACOtFRecezay5NQZK96TA
h86MnjDKSS8Pja3vm573hEkVHee6sXwT1BrOXWM6lQOGJJKfU8ZEYbiDK40AkoS3JMSpogYH2zqa
c4ANb2E0Wcl8GAFq0JB09m7MxQmn+8CkQg7WBdUXxNR91iRkRusjIX7JNW5H3t7oIaNlUbruJQxL
Ys/aryH50rrBQsrIqyZ1/c4c7Pcf0DTFW+tPIEk7y5tKSnf2bQlOlkeHniLyooFZe20pfjyHm0Qh
V6uMSRziUuchr/pynR21Z5RZY1lvuReMu0kYC9MlHhdppBPdcUS7GAFvRRgpl4zqg7YLcd10HsSA
OaAJ+Uwaju8VKT8nPenDVfdc9B+BxqTWJXvVDPAbUh4Y7FXEQPbLzr28F4nG/9N1Mjkcc8M1A/NC
0yKJLXAYXhOMtz+vA75uRk5tdrVbVGY1O2hcJ3sCoejUjxUfauJrcARCKmKulu+1XGuHP5tH1qdC
LuvQ1O42HemeOLnAMOxEnxEEhR6kEeJVnSjwnnGhECd8tnIV2eYe7RdqrRfsBbR0s+vyXKo63xTe
yzlJd0VYbJYFEdsP9LpkQwT4vAkDigydKtAM6R2Zks7S8qOCsLuFIJehYU+vOMMp0pePE8wWZciy
KtHeqVC25sshiRWWhgWOnYkowayTxJOa+KFtqrBE0B2qlgWhmVcKhom8gWwje5bsPs+uk62w57Tz
zqmpuYuSDQe3yU4JWQur6RVuhv1zbRSDpQ5FW53kmCYy1tyf28GAGHlqfBG98VFDhf25EXVrXVCG
raw0RLqvwUvWgBRIO/U6m8CcpWWW5Py4ny80LR2zeRA0rkS6ybv+NJrjQ7JEuuf5QaRiXSQvbp1+
LCqyjPB5X7d0gpqdEW2Ci27XxJ/iDQIgS+dwWlHJMMPD0co1LCzc6zzE1tjMm9ZVLvnEs7YskD8L
9xjWHMnkp2XTDGpGlYY36k7eq2ULGC38V25obn7+qGFzVxynPXMc3Qm9tfeTESIqC9DCiJbCCNsW
zFpME35Kcu+O5bxlX6YvubwmY4QCq4TkIyJaZmRYWQZB5Vx3otlbH2fNRQ3kR1W1TykQt/8Cx7/4
P//SUDU07J62Zqnq0sJdfv+3hqqFyaNCw2xuFMFTMyW7oc9vbFJKUvwpoJitovuMeeDEaBPYzNv1
0zTMquCyfDKlwPCYhq/LIrC8ZMLNvpzuUE5EMtfnOjH3oAnWcc9TWeHNZE10K9R9SBou8A5OUDMe
GLz85nA9/5l98HtEw1+Y/bSI+Uamo+qGi4sAkvw/fyOhWK7bEZsAk9A65Uh/HTBYqRlfO1AH5di/
WtjXVoNu7//+39X/1T+sQ8x3WVzwyfzA9H+7lOgqYrQCkkvZ1JsyINHFMQFh2KcuAS4Hx16wLC+r
SDW7J23Z8nuGy/kcX7HnUvC70CrSK8x4uLPPUQ8DSs9/ieVw0/M2R2G8w42N8MtGYRdflzPDVLPJ
lNbp77+I8ZfkjZ8rCDXdMjXLoWuvLakAv30RIxGqGk0xsWk6L97yyZf1j2S0e2LpSW2/VrK545nf
1zGvr52yhBE8f7WmmMYeRw/B6hDzsVrauvbYbJLytCzxKStwb9D7XRa5SftE13U7lOiS7Im/YPzf
g5BA8AGHI762hvM4FTMtWWW93MuIV/Pnm/6Pa/y/SIvRyHH4z03j3kfUfMTF7yOi5S/8OSIy1T8c
HYuDrfI/pFAYBJL8OSHid1joHOHCGnfo5uosJf8YEOnWHwYvJcfs5ZnStOXV+MeASDf/MAVecVLP
+VWolv7fmRCZy3L173Eo5PwaQmjCcCC+65at/vXRVVupGmkPAlIbEFSZeYHm8IN2zynE+uZJwDVk
Y5NQraNvNGJCtl+HJPlMGhPvZfGSFTcObWQvJxmYQdGHitbJExLIqCaByzsHe3ocJW38lhpvWRHp
cO3IqnjPJqIfKITzIYZZuNHS7JyE5j3Isk2Xt7e6HpwXt6yiGNveBoxDMBbyildDcNhhI7pBYYpi
KcF6MK1TsIgz5Ie+bV8sDYMAa9n2t/v5L5bIxTn/H64SK5WuMuFmkrckJ/z2gsMMHgJUbbVPuNp9
MRZHUvZQF2Kv/ft/x/jnCIY/b4duc0tYlHUytP6SHyJHM3PQ8TW+krw1YKOH7Az0ZF3j/IaxrcV+
bY0bu/nugMBPLdOIejiVjcv4aIK3Y2RvYXDFr7BXZmx7UuL4f4nabEWgw1GIKwebTdkBcSuZVTHP
0OQ94Oi//wraPwfs/PkVFkGA7WhcaPVn1f/tWjW1jPO2NODU6OVt6qBPdB/6OST6WvzKLTyPLgs5
RWSPYaYukz8H2UApwl/lv7hT4l/+82zPBi8VoCDtL7dqSEhrstGP+JhpELck37Z7jfXyExv0vtaQ
nVQl0v4GkyTPc7QGQI3w1SK5OZy1mzYNlymTfvA0owlX8BLfWguLoBN7bWsiF9KChwBhnkCwWPGO
6GJeZYaLEnFLrIi+KuSd1dw6QUNwNrLRCL2dVk9AiQYMWH2i7uqmvzMUQSZunXuN1ubrv7/68Cj+
46NKw5QUGos93eSV/udHte/KHvBTXPtLohzFKIGPsiCisx+qVQ1Nig7/VrMYDen5PlEKjUkAXXZI
ZWQvhX5hGnfhYj6XcfuRmfVtrWKSmrRHKKVbywWJUFYMK+6CifjmQE3uG0m8QkZUejpqsAlNr0jD
LRDWO9vMdwX84BZQbzC6dyjenhM92+mVS8oDDDVHoOnUur1U5Z06MwohJlhBBZic1SY7QtNFvSVl
5U/avtOaZzM0b8EEHitFxQ4X1eQKuPm6i8WtkO59/OBODu0G5O3r1C63cEspMol7JPLFk0uVp2gv
ivswVGSaK90r6u07ykeIkLO4h6jxAJC2N+fHfmB8hB2elugeERiDK7IEOvdOnxAxDhytWw3YaxHt
8BDcBPT4dIOaoT5KRmducMvCidWo33f8q02O2sOUX+h0VSILvEFz78id3WY2EX2AIi6CQyNC97sO
J7b9b+yd2XLcSLZlf6V/AGVwOOAAXhnzxGBwpl5gGjHPM77+LoTKbklUtmhl/doPGcZIZSoYGBzH
z9l7bTO71cllxDC6M+EUmTQBsRe+BVaDwrV8cNF68QS5VI5zG7b5LeGwgB26NzGYfNfgFAKEsEX2
GJAKNXbDD6yXBP+pN8MpHrPS35RE2Be47qKW6fvMNUe35tvIXzJ7P9ALDjT3JUvSWwt9mtklhwDm
Gc8LZsoI1xp+LwYVdTyeR7BhiyRKCHN3mcn4xr6KbcDqR/BgprsPBJ2DltZETmNhqsudEzq3kS8v
UNXf2FUdzChd1WG35ArZ4OFeVd6dwYwPBu0Rzfdx8K1taHYnNqE0BtMMe+GQkKHTv8SgR6CLx2ez
JCYFB/oykfxR7BVbO/EgSAYEPmOcIZSm0uKVDEo6HFzThrYvemsDfPsmNEsU0w/Y+YgWUUzW7gfj
C9yTsQoPndSfS8k2EcNKUnsr28I24BX7ijG0xw3N0AcPERX0ipSZko45AdASB0wQ4Dvy3LukrNe+
FhDqZ1zaKvk02N/h3J2nNPqhSZ2OPHAxz8i/xEn+QBN8x8qyRJSfQUdxbyxOLhqjXOv2bfls12BY
BL88tKS0X+Qjjp9Kbcdard3SvRsme4fqBOsDWA9Suw3NvYN9HTMCrff4GNcQ2I+FWZ9kVd8Z5Xip
jZ4mYv0071F8Nek3YTHdFpO8rwmau3E64ugto9qWUYStO31LRvuxH6Jko5G/svBwzeJrSD9FxKZC
Fq5gT+vEIyXm0vJ1qEmNjUSr5FeZn8Ia3ZIy73euxpAq75NoISH60Z1Ax0toDGMRknhu+MXWqZ3l
q0pPGO6FbrfMbW+vxwYMjlwQCIzbfWxPwsZRlHH+UkSBM1KUxx/UbXIUEnOnASssJP8UNDcoTNhV
k405bxaS3oJXrnY69mDbYLuVIpm80dlK4btbsX9gBpFDmAigBpM5eo+j5jnv5VONGqwc+qOno4LV
wvTN9i3YUE1yZFKzigp1tlYMjS+xO67qMt+Q9kPIAB0CXDr11wYTiGXLZx1ZJyOuBUDx2yhsIIiV
OwRcB7rKC89SAMb6RdinXJlVvu0CUBGUN+Sh7Joh32Qu3RK3PSFfhY8my10DQF/GlDQ0SdZJSraf
/eoDIBEQxfE5oXPGnq81LXBLbTV10aOaGpyxkn424ZvRPuc4k2VtXoJsOmjIdTLzwcC4Jkbkx2F7
QsCxaUZE+CSAItZ/7BzadEYPEJKgjyC42NR5RQGRtKSdjpm+SZG7mve2uU5rslA0OSBItYsWa3v9
lVF2sZG+uXH0aCltyIKswZ2jGDxxk1gFjxvuFlV0yzr6YkevMrJuW0XD3UECCemsU9pqZH3qkw6t
IutaD1O3trYu96SC0IyNkKFJAe2ugXkLItEN6feyIT+mdCusUe2aIH8oXqA/P+dwJuqg3OEz2gqf
kCL+Q/mckYuYvQg92xbQJCK2TakczwVCXM0l1lcxJ81pqwDzeJrs9DUxCHLz8q3rsZ8aprfR3KmW
r0eb4kYFFkVWs1dYCpymQQGYH7xK58pqVoV6dZ0HCIir2sIXqn9paI/mmrmQor1JSpzifbFJM2+v
QfWYWGla3drVxkvGcFiUX1yLyHnp3FZe8SCH4i3U8q3ea4xOs81GcrsHHrBDo+I8WYgc7MRet5yC
+QjrQbtsSBjphVpTdxyhOW6jEtUVjLW8ewzs5MXKWCsQIbypyrqNW0hjRbRkb851fxuG9A5ZuU1b
3BAysrxqMzlDvkzf5vfWlB2HUa1jB15Ja4Tfk9q4KD+7Myykn7I7g6haqyp7MxF3ZdyhIcqI1twJ
OawMS/Gw5GYlCiyqHfCpLYa4JMmZyrUtDVAv+AaMn+25fOrbOQLIORp+twdYdKeF6l56yNYNhqSz
LUwEn3tN+wIifEGdgVqLpSFIzK0zt285yG5gw66I+nttApXxQsWNYD97GM0ELfYO4sO3hLBgLFSY
afEYk/oS0XmXkVqDudmlZXLM7RPn4bPDPV5m5lMOo1cLrCW2+ZVBu74GHU6jp5oIHfR8ln5Cn0y4
GT/iUD/Hfr6rI04ztmLkcSt9O/guQQHDcx5lUI+My6jXa0Q420Qd/N5c1U36ogV0dtqdhVnZGAbi
y5ytRadjdN2V1w8F8RQaBzP31rVHo2PWsTWLsmd+BgFDvzGbdCli4CulpmO0LyDiBnYUQCtHWiZd
fct4nOU1rj7XTvgjVt90XSRrEPoAY/mDPimXBniIG8NklhzdtzlPOgWe2+tc7uF2+lqnkEBRROHF
bjYe+Rb0CEN9yRQL67F5ivJgFRSAxQSEIIdG/KqozFd/1D5npfzSpKCEAeNoYDjTy9Dq21x/cqCH
5sr+FJLXsyCng+heyRS28oO9UcSodLSKLsmUUZvwjPHhC2M7qldBxYrbjt03ZFF0rKpNDDJ+25Mf
/0El/b6OJkGVQAjlWNKwpXoPU0NEEkm/qhn4hfH3NGvWBlYGswEQNKj13z9q3tT9trucw1qFQwds
ZsRZ1ryl+WXHBHybkgWT1rKuvvAIAKygsCkVO1gitPrzDzZoczvvt0+zdN0wJVsEeHZSGe+2mAEe
2aloupIoH2JI6nhJIDjiBX1Z08iOjA0e9A92z7+3x9gRvvvEdw1G2lvMDvy+XCaldTsOxj6q0+MY
62sjSj/4csYf27/rZ9HIoHkys/Xm7dEvxzLApOoMA5+VC3Ee7WlYOkrHKn0nc0IjY/Wc6+NK5HId
VzgbM+yV8Hy7cgNt/6l7Kny10UJ9RRAQurJ2AwxrVfXyg/P9uyb338eDYoAsV9qeBKX+/jvaLsAD
MEacgfZFI1HGU8YHh+GPK2o+Ckq3aRHxj0mP6Lej0OpVFRcw1+FWA1+DoTIK5z6Sj/30NXz4Ly/e
+aPoWMybTt1x5bsDrvkC+mgJlnZI1nm26ZmqxeI5qSDvQEj/+2f90Yb5/bPMd3tbOmgM3/qmXDpR
tQnM5GbSifxgnvXff4ycE505cK7Ojfn70RtNz66aiMD60Cf7Pcd4jNPEgu3194/5h8uAzptrsM7o
wmKh+f1jYtzMNLzZqeMaW80pOjx6P2gHXNt37252YZIcKGFSkgptvbv1RDdmRtZyIVim/bnyupWG
YrKgvsaxr2EOh06ISAfGYoGD0O7vIq/4FPTio2zRuQH+56+hTNvkIrEt491X1d0WWyPUFzbzwalM
k/U0kRjmXTR3vOiy+ZxWzAFHKDDJt9xoDu5YH9rho5viHxY+evSSWa4lrt3O34+3oTGZMpqU2y4Q
jyT13vbasCUe68b90W672PvvpgLX2/y3z3t37OvUlgTXc5vrDUqfrGW1Tb/ReSFBHlhYm38SofU8
1uEJNdAx5whUYbmZF+UcKwj9Tc22twGcbd1AFJSkaycYtgG8M+SB694HjJfoK7vpHywAKGMlnhJh
PFs5Y2ktwNjaITgJs0uaeC/2mO+SHEf3UP73K7tAIUr2MuJGetzvzmsRVo1dCIoHQnBvKBTzGofK
dGNkHz2N//Fe+eWD5kfML8u6IwlQhIZXLu0hxejDuISC5++34x+NM4u70DIUT2I5//NucfEAD8ck
+xXLgG0idMJbDwkEctw9vZmbREyvqXwayab8+6f+0xfDO8LKhSNk5rf+/sVyZaE8GirKr+abObwI
JEv/bx/wbn22RKXLwfr5AUV9bJGn//0D3llMfl7nv3wF9e7AOXwpeqd8ArTbQ5eTsJsBoIRzVtFY
AA3tT4++9E8BDl0wHWKl7KMJd6XUvhBZf2tmzFErfXysx/F1INGMZLahfmUgeRaB2JJlQ8rW5e+/
snCMf1iQbMCIHHRLoYl4t8QbhVUrzYTgISSUhAqLXl5Mxz5uwI3xPBmTqznepBuFpkfT5RMpY/ZK
mwFtNjWwSLadqda2cAC94I8xrFuvqDYZOTIyuAeVi3YyP5ph9HVSeXiDAfeQBjYOfgg+8fAwsuUc
UY/NdzPo6zvMO+daSoy+xkJDn11WtJsCJMNBzt0+zvLl+6bivzcJPHJzWhvZp8G0bt1aO04jbaiK
RmG5SCjYM1hsXp/vMg/nWsuQhcXWcnCs59ly/uusYVoZPn4XbXhGP3lrae5mNklaMj92hv44r8gT
v1oTW7fIp0+o40/CjE5VaT1Dd3tOWUeanPNbkpANXNG0j2rQz3UcnKSW7URSbCCJrH3+mtY01jAS
16YmALlwIdTE49jFkevx3psxJ3AKQ2EsLZudTF59SlL90cncjQMtQpCE1DTRSufPK/2blCNSjniT
z3vd5oKl6aaN64Xt482R8aq0q88VfDi0eaj1891kujszHraAXu8agvZc65CF2acuGS6RJ2+13nsd
zfDF8/Mf6JNfbfa3pMfSP27VHFeR9Z8BXmyGmohzdLVjkZGmAadIuzNS+kkWhMSCBDlOD16OIGog
XdXfyQVZi5IigVsBtFqd38aRc6RJ9m1yipemybZZnJ+SFMOC5p1bM3zqVfNJr+dGPH9pQ5IiPa6s
SA81baeGeRnTcf0m1mCF4ef46raEXFqfCGVY9i1eaB3bI3gUxMyE5gVtDoq4JSln7J+xKX534vGS
ox37ea////nvB/NfY2Zt/98HwE9Z2Hz/9n8OYeZ/y9Nf58DX//HnIFj8i6Q8IMeu4ZjztsulSPq3
VdD5l6JEo9RUNg9SCXDxfyfBivGx6dhUiCaKE8pEfpF/T4JN918udO7ZRWijqmW0/N9MgucJ9S81
GjNlnn08wbEFGQyl2T38/iTSOzi+qgjA3LX5DwvjO5OQhqipeGWQnGc19tF4KLzJP11fgNgW26Ky
0tts7ocEXdADBM6tZy0KyYSd2g8qDdpBf/x+iCskh43hniHlVZjzSwkQxzBcMgxXmLO7ZsdoCAOg
1G97eld3Y4GDHL2pt7m+vb7khqTZlmmvZU9HKAy5fStBVFFZhGBLy4xmR5XJJ8Mkxg55ZEEO7EQn
VI+nT6kbXwqmCQSNVkfOW/pYke2xCBKg6U1nn31r+IoUXt/lqrb2EUqhXZACDpJNihdManG4Li2C
0UDJfYEyAS8wg1dlJkxgLb85I17pO0O7pb1l0Y4eejx6WbDzTS3a1FOTPhuudqcqHOtJUwu1scdx
5mqrAdEZFqsdHMVDPvXazonnjUkQxIRzkbLqdOJTHKnwC3hDwMalLQ/AdUkv8EGrmH74kDrJUhNm
dwgVodYJQ5rn1GWwbwQ9EuCGiCpZDjAx4asd695NH3tELQurlbr493er1IwV6KF/Rkn7SZbmcKfA
PoWhvzfbipzvVrkXt+P5MCAPJ5VM+6KZxo3F3PO7qcQP3WzaJ0cU3ooI0F1APvl6RjH6tlss/JiM
4qCU6WOq+/HjuHI7NEHMUM0baw4863iU7iZVpWu/9+/zMus5CWBD4QluBa7WrWrUY+J006VENLbI
BCHEpDMB4mOfv6ndZtW5Pv6WYHbIpdpwN2gqW+plfk6lBdGQDLdHqcGpTww4RNe3sfLTM4IeBoCd
Mp6gSXgMeLWf71odRVygp4gc/D0xDink4dyFdTa02gYori0szmxYBIfYAGIXxzNEA2xtPVUbk2CQ
JfJjN3am23jy6/P1hdA1uIkaVHrsegS/s5Ls4fwVrO32cFJtOJcm/fiaTI2xJFIVq4yVJAzy7Udz
6OtLbo6wVSKNpyUJ9vk0OCfTS+rzWKO1zUONnrVffG8EqYc3TZLhw4jxODq1F34TJN56je68Rg2o
m4rY+3p07QdhmA8xUsIzVOhRVsdRB2PB6Zn2Wg88DKRTCvaGveRNzyCAznK80Do9h/zfkgTbGZZ2
aDz52DrRtK3sm4ytS6ku1Hzj15EfNIKA3jT4rmYHfCetG/2eyXy/x6LWreqCjiRJlnm8jmw6pkMM
Hb7oVkrF5SVEVX5RRNicCis7+aXW3BkEbZ5IbAxougPHFr5xT7lTH67nLvGjbzPDS089wnU4mRn/
InJjYhDa+tahZXogwPhUN6Z+bOcXNxtIC7Y9cymxph28YJw2YYYfE/Yz4ctM+XD+EjrUVeWjPkSH
CKApTUuwjkMzjNS/UfQ5z0sYpGnw5Zeny93PjfOvij3jz7XQdudHhhSM+mzUc7+v1V7cjWq0sdU0
wuuOY9TnRz+YCV/SPpnDObZDRvSGYT353T1WQ+25pAYpwpw+16WdJvdcmq7DoN+FlptmxiaCfI1y
fkq+jrb/EDe59eQkHgnAEGm9waFYz/vhZDPF/vsXYbP4x6ru0DgCoUu/hQG24PH268ZuClXc9voI
SRAVyyaFmD5IclxlKDI4+7rclFY+HSsrEnfMi5ja2mWNjkH3T1TWLjI5SE2B6qInv0CkYcaEdwe1
dxfL0UcqT1SW1zRiRasnuumbJNpFjetsqy53FnUsIByGGYPQ+ScREZ9DnkJDbtOmSQ3jKeCRvIS3
K9Z2NC5wpI+fsgJMl6GHD3VbTGJZOZ8SVmC7EhWjMl50tJQHCQIfS2Qaokxo3UuvjV/TLDFeK9ZS
YIhvWRCKN1Hg+5ZFodHxV9HrEH6u6EQumjLqz10sEkYYmfvc5sRlSdHAOEqgHk+soyTMTO1zXwge
HSHKA91OvnQRuFM709NdbbLdMMUz0nlw9Mp6AU80LXVK6hPzWwA9GhgUFlKKTqtbRgZspL4h4jT3
Ahj6OG06f5gfM04DvskLSLYxcR0yq9HqE9buKYogsTQJCNqWlRF/7aYqDKaxoWccm5ScWnds0wuR
OCHBFJ276OwUMb/ejnvgBOIGhquNFCMZwbzSixKHkubhF/RO7UyVg9yGiGY1gkBZkXAMwXX+SWOR
55nvJyc8UNPSdxx/m0dRfS5JDV8Gs3nHVFp8B03E3tuZY6/9Kituqaz5afYSlaR+EKy86HSvPsuk
YK1NzroWV88Mr3domLV7Cd500Zs2uIIwNTETSvFIkh8qDc/vtyQki0d42vOw3dLo2uYHzQNi4lhE
p/ZZ2yynyPmgG/FOxzSXY1Q6koYnclK0TO/LsRarQCHrgVu8qDeBZ2FqGjXnOFVdRejt1M8i7+oI
wgYyLBYomrRYDB1YVHbtBYsoE/a8EMevuHrflAWXl1i9NxXG5ksEXA9zwPBkQrw7q9q84aTdiNDY
24Y1fKJ5Q6qIWxNTlpo0l+Jq0xdKrbFPL6JYtV+wrHFgxibFRhpcDMOfjmxcs6XbqTdvHpN3TrDN
Cj/8oIso/1grKICly3KHYNJ1ODS/rxWDrko5lH6xSBPcXKRAvGV9uR4LAt2myZObsDF0xPF+eIkE
+pA+kQd9dNwlCRFqPYosOuptWa6lbm3t0HB2feSIQ2wlcqdTZV+0HgQC+d/ZV56MmzLISVQE90qM
mj4uo9zcDvRRTiFiaKR1qDGcybGWwM71I56EfWE13oFw5HZnk7B6k4tY3MSFJtGIKOf492WT4v79
sql0SIasnIZp0jJ03h2KrnOtXkVZvuABqUlIedHUPZL/Xqwo+7p1T97CbVvlb07cEI6X1lzwjmw3
GBjvhrD3ST+l9M1wZ2+vbx2EIodQasT1+UJgM8+KXVHmzf1Q+SfDR/MzNEJ7Vh7hPBWU7tP1rUdg
J0rAZzVa5rHPYYBnU+EuPc9k78D4keydMHUY8lXBGvD/fzYPvh58ThsyeQ0Qy3Zp4lNXqXnvx5p5
Ky0sSyaVYFoxc3PM4s0T4/cWfxi0BHssN5W0b+AZjVB4/eDIpMa40Ru4Jc4cnUat01TaNxAFIyRt
VuRyTIkb6N18GXfe97IotWolVBHuNCW9w/Ulw9+77igGZ/bkwMiUGMg4yPMX7MaGFzwAEzd/SHjZ
GFzEt6JQl7xuV6CvkrcBc/xN3o7iOGFlgfyWgWvsSmcBlw7AkJ6wiyfg5z4F0FU6vXs/iX0Y6tE9
cEFj1fS46geq/vsoasEnaBgoGG2jRipttaC8JDKsM/HgjH7rAxen89T3gfmcYGRfJvaQ0N0NjLWJ
yIPkcQCpoS3Bxvnd42jX3WOroXka0/qs44DHWJIwbhaSlrHebSqPoLGQ593ZCKFrumAnwC/zVtAf
igtdnPV81DYNoaFC9uXRVePOJhbqMjQ/ci3SV5Yx+fjkAsG6dP0d7RRFYIGh/S53ehhXraWTuIkL
3++N6KCngtDvvP8Wm65/otDwjj+XW/hVtumfri9RUXz1AlpwmnSbnTOk3S1MEZsSHYuEyDwbJmzm
3oFKfJXx+KwTePwM8/mcFpH/BqD3ForDEd/8uSqb/DG0OAV9DLO2qMlMtaz+NfRLQnES9QAE8ZMA
eboCE+ABNpgvruv7rnYAD+sNwrH5+znWgAtjvghFYd5DXEH4UeX2hciOZexN3iGcX64/8SxETjJV
hPe4Glxzx0b4Qx6gGAm8Bxmav1hDjGq/8seT1aFNTQaUbEWFyNBvHJ0IFrd4I+UAc5NXA2qIqxeL
UGZd879Hk703Su/ijoV+Jp48Plc5e/IWnNtwfWa1XMc7cuUNklmRmeRDnaw0lnoiJMJ+pZK5kB0t
gFZ1PtUL3SeK3myaeBsSCrbRmTSXNCAZ48cwy3P97ueZiec2pDS9+BD5iJuSotL2TuMj9xIopxCx
FXeBoelbwITPo13ez8mzC9/R++esJkti4mpSe8E+9YCf276EMbdTNnrj8vpWlY66dDEJR0itUqTN
GnjyPNL2TRyLYx3N+oNMRGs9HFluaZqeRAO7QmlP4s3rJuQdZBBBxPtg6v/nY1fpc5uFWpSWiqW/
t/f4PuEeWNWLxdSJ4V5j9TS1FqIgEKhlRakVMWzbKaJKzl7YEsPEDnclZJGubPYuq7j22MCQYXw/
i1uBZdjfUFRioQYnkw9pear5m23cY/ferAokkrJ4w2S0C2u9vcQI165blbDEAA9FgY5uqD4lFrFV
dayb+D4SzL5TjWxmr+bFLRrQVWgR8R2WiWCldkf7NIIo+Oig/LHd4KBgeqJCd5Rt22oeYvzSeqnj
ssGjS9VYFxOcz8auD9P8Ek6uuR+9u3FewyCNdjvhYjKnGCA/ww2MnVBWcEnqYV9GjflQQUFvE+gc
pur2VkZX/frnHMNtnzZ7qi5no0CpHUeexrZV3/Vx6Z9CjMY3YhNrqiOq1yZ2pbYr7bZFmjfrcT0Z
3FXgg07w5VZlA/0n8qP0a+ipOyvS02cpnGAZ0VxvUovsgkGkB4MUyk2tO/Hu74/l66z7P2NOarZ5
5G5T9qGho0p536ISeoDJaj5OAU6CL2Mwk4Rmiy2b9/A+0WEpK5/anRnfbTqKgmdvy4a+T4a7gswB
V4Nq6Yo0P0j+nqdQVfi1LensSohdVVnVxGWIH4MTqW3CQrPqIYSueRD7axMP6IFMHhxTJbVZa3Kr
+k4abPPmppdp/TS5PiMMcmopEVZJWmCTBO38kMQwYfK2H3Y6w5q/Hwzj95nvz4Ph0MvUTa4aOpTv
Lpous6JY2DRFrE5JbAdDfvQaEjdVIjjBvBCzt5zaUnvpnOKb7nh0CqQzHhJkE+ickxSGOrMMoHzM
l9TKbQcsrq4nl9ixm5Mvw1OAmnvXq7Q+dhq4nL///sL6oyGqdFIb5wqcDit+hndbU5EYJudg3vGR
ILiKhig8XF/Kvv73T//5d1YHlbErpGVuA5fdTWMNy6htLQKvzOpSk0G1hlGRLghwShckAmIGN9L8
1uCs7rsouxvEYD1IyXgYQfL1Tee0Ex56r95e34JgqfbI53S8BCLfldKnBqA5cPDDath6dSLOTtLn
JJkVyI4pGY9FMNzaTu1DIw5h3pieBofSeeucKdxei4SMFK0NPH6cxrTX7oeYJXkfR712U9jtc6L1
hX8zwJkIYDikiXqqJVLv1lbTgryX8SK13F33jauviqokqK9w2Y4MPuRbQ+67UbxOU89+yhmMLWT1
6tgM57L1se7wuNtorvn5Wvn4XqZdQpBOFEWytKOFmHnSonfqe7NPv4xlNB5Ub6zSKoQ3wljjcH3x
qT1LFNXDpRx0/Zj2bouczybHSLbpozD8236wN5oRmvCM4hxDckFAuqWTnsaDFsxp1Iy3EQoItWxU
vdFI6f7ZaHICcxEY89B+0mOd1Kc5knsyaUHScnuC+xDufCjWcJVoIXXgG3eVhfn5um4rPa8xSYw3
2J1q/KG6dsm5GoDplfVrqcZPks7q1mgTDksUhOM+FVF1ur70fUPGFghh2BR5PQAngtORz8QOQgDH
w5SYX2XeE6vADrxbZJFq1wwjFjiSKwJqugC4bZTuqDyHXWqNSbA07WI4phbikpSpLHW/fQplGZAQ
kKCQj9oYpkbNzW9LAqYcZky61Op7I4UBDTX0DKlDfbAgyFkM8PvqiGuNjhVSE0Ad8v2CgORDtbbO
w76eQK0UhUGCOdl7FqErIHwSXtxLNTgrU7MZMsLjILAoJrePkj3ew9ypEWmyspvzckKPkNQ+E1JW
VxaMFRsnu+Wpfpha8YRU17nvSvUcw+3/VOS6AwyecWyi64iZo+Q+17210YSrMUF2zAizZ7wvjHWY
T+FBQNT9YMRvzAvFuy+OH2m2RBnSwkX2TryAlyGGPJqhFo+IoLypM8HrzxXO/+72WfboFmNPkmpL
GuJATJrucQt47E1Tlb+MUZYdZoQuAY7DXZnpxn2LWFKkELbd0AAgNT/7g9C1T60yfvx9FTT/XAQJ
rmUlxsHo4Di8TmV+efT3Wh9oRQ31HwbZ59FsNJT+5H53+rqh2bUnadNaDiFUqDj2PPx7dK6aoM+2
pFHSbAwZoXq6HW7jTkeNj13iNNYlqX5cABFhP1zEvb5PfEsnH5KfjMwcN4GbgKK8Np2HsRvPrkru
zXoMLwB2nzWwskvm9erF8VM22NVdULvF8+hxS12PrhYS4TGVMYGX/cj83k1/GPWUnrPhdWS+teLR
XR9s2dQH7H70hpu4X//9mMk/yyUubyGpAACA/mkR78w+VCNZkHP7wI/h3HrTXpr6CwKIequrSJEC
kHqX60+kn8PmTA1vLbAyenZvPUsK8VvbB1DpdP0PR/RvGWzO25Tu1O1YNMbKLag8kyaxHhKN8IG6
Vo+Q0qMlpXJD4hAoINxrazG10TfIcARtyMBcG4GinHDb6k6otDoVebbuZQRdZfQwB/79CPzDs98V
DvneWO0Md7aw/l4wQvHDPNF1ILQo4gG/G3DEtBpNMukNUd46K/ichDZAVTgZQ2SewKEmG9dhX+IO
kXscQ9wBc6OuC2zz1OQUQjNPlDTO+Nbyquhg/+9LDNX4oI3e89+/gfqj12TrupwbTSgbyXx+f91H
Dj2M1OzxFSQdlUgVOq9DMISXQVhvjpjjenQag1ISC5V1+X1U6BgLh+au6qL8PjfJMcjTsN5KM1up
JkuPTq2rjWWjrva6ML5n1kTS2diZuLF0bTsGCXy6eerQx0W8AcjxRXNScWztBm4biJjIcqOHofQ+
Wx3bBkHTmuTH+mhnwaZ2JJIoQPH7wFD1PWKOx9oHVRPCb3Rr+00hOV54bV2d065hfmkW+J5YCkmy
LwnMmuusms2NH+vWQyMzAiWY6Cx/LlXNpL7S4IqP1xdI4hj0aoAvtTC07fUuBrWJQ2HIXjUchpss
TfFA0bxfkMtHVy4ePrq5xB+dL04M4iwuLLqWIBjeVWVgquLAVEW6sIh3WtGDM59i6e+Gsf/aVRNt
TqGqJyeQX+1++NTrAfSwEGMjjDT54mU4S7xgmReWfxPbVMDYc+TWsikBIH59sO5fddu/rftAACl9
6d4xrLEgRvx+F3iqnIqMXj6tBe66nlN8bbshlgI1Nb81HRevBhh/8ltDcUSP/s2qzWatd8V4uL40
AfokPbOfIAyzNya27zDFpdiwhazPU+mT4Glp+QJEfoRnkcDOwdTBb2baKQItupmm+Mf1naMJBJ8Z
JmEzMOqz0dfurS0TcelJ1+3JAWe4TQZd0J+tqDfPCngp6xaBu3FfVacKCBuqXng21XwYi5xec5Jk
RNvOb3tlPoVsjU46RhiyPowPRKx/Trvm4zjr8GdNNzzjd6fcqCmsDc3Exnx9YCeT6dPJKAjiJTa0
zY0UvorCAVZ5ALXxStxHtkdxoRdUgFn9mLce0eeZ059st9zWOId21y5UZBH9Ot/cE24UTADmPTYZ
+BA/HyM+DX74LXPy+Ci3f19d/ukbWWh/Z4E68mLn/TfKtDxIe3SwhE7OdXzfaAcIpiuowEz2mcIu
4izpogV1ENa9CefF1I+fONWLJL2QkRGuKoImEQNM2l4OuvVm5TmB302DlqoNVtdiNLDWhLA+/Hv5
YiNietNLPZlvH3yVP4obLNbKNOfOvNTxS7zrRAfV5HqhQYcYis6bOdCBTrrOgSfoQcmCjkbyvO9/
RRne4Y1clrHC8ue24qAVNpTLmAMOqc9okcJmvqyWaFXtM1OEFpkUCcJaj4mJrHq+nfjIKm5c9eK/
36BCsMPDac9zeoaQ/H6DMlnsfXoJ0cJPCax2RzM+XvsP6plLKXlBPI0MudxqTRps0sGdLXLmbdYB
3e+9ekDA7FaX3o4eaM/ehAzhLomWJHe0G8H51VZ2CN1QrbsmbAgyNf2Nl1hsBjKR3XmJGJaCdWzB
16ovoz3ui1hmJxVtJdhZdiCe2vAkRN4GX39HT6ReXHc2ElbY3YCwbu5sjNgourGsNsOkn42qVCeD
id5pMIhScNPGOwJGqk82SNQxp1i0sG4dPBGiZmm7pUd3NZI+iUFxp4ACTRN2iGA4ZWV67EMhb9NM
xZfW99ZdrVmPzfzixsQChxEan+rLOP/itUrGhV8FOSJN2ixpxG92bQZZgVkvBsdIlskY0pXQg3s5
9aToWiQUc1inSO8ehvnFSgJYcpKmCYkB0zZgafofws5ruXEl27ZfhAh480rvKe9eECojeJMAEkDi
6+8Ate/p7uoTp14YhKRdW6SIzFxrzTnmNZ0fSBggenu0z36B9QvDFTKGwtI2pRaSrmXF/RVZwrb5
1UeudvKIoVoieKHP2Isd2W3ZmUMrTqihrJ6KoZqw36NF8ekRpSRuLaZOnDTMTQcYmv881Hmh7TRV
nJABVKtO2M1dXQ/t1gNZymEVg4yaVH1FOA4zKayDfUweqi3s/Jqk0UsXlPJEv9YZqG/KLCUKDVhz
4piMbjPyT4aK8MooLt/1UWGCZ8y+cQJZvovGfkj86ZrkU7LSyIdZZo3/+zbQrVSz6JueGQvi2t0k
FcX0tMmIi706VRo8EjRav/uh6b7IPGyWeq2qy7C5KVu6Urnb3B/4nzNy3936jLFAzurb6X2eyfjI
mr8ae5Gta84kO8PNnVet7150NCaLUXhkr8ynEVpdakVQDPVKoEVYBCawvZGdusekmelrVrU3khKU
H5t9YPorYm4vt0Lyn2pyMaT9dYh8+wF7Qn/paluhxBrf8hRbbdfmkkxX4wmhYrXSUn/OfJNiV45u
C/ivVx/VPOaJ/MnaRxnWRIZR3d52uh8ZscnXCuY5tO6yXPkMqHa3D4gsQdbm1UIYEsyfrcePWpQM
95bD9D8Y7suqrZGv2tWPsSTst7VU+kR+bbToXe2jF1b8KK1KnKOsfXB4N9Zt63vWOvETQmz1nvF+
FAmC582v25Xvgeax9NGZgVzG0aGLf5wCLKl+HNlA6bFs5nFABRKot8pN/tKfcub+2X8uXnObkUrD
Y/4XAPn5z8ULeyX9QmO2iPXOAIe/HFb9BO62GrrfUZwwJM8cE1kIz6IoIZdTzHg1VM8rrZuCd6gD
G9qSFuZKXNhihu3CRMRcO9ej0uGtqHTjaCdYEmmWnyLVR+eeUzqDY0ryud42xYyNMdN6ZRvKpAdD
XICjqXgZuHV66K3mHQEymSZTQy+sC9zLVBCDE/tatKfwf+yjznmLC4bsOrBgsFTViw2wvE7Uh90Y
2dZx7753x1rPR0hmOXdhz+j99iyfn2En/sub+od9jKYlGhTIOtS8bMoY8v44ajBh5jysQ1Q1Jvqn
q9voR4eCDSB+7uO69g+BoesUzyq1EriK5SgP5DAxq5AvR+vgYDBl6n6sMBYy3Bmtsy0RXijVV3e3
xmYpSLNK6si8/mUfnveq//w4eAE5XbNCkq1MvxWl/1ao1xp6PatWOUcHUy5qqVeXPtySWMIUaFbZ
ybZeE2+vzNQ7m7NOiAYUaM3b+R/jcb+DQPxO8rW1B3kLrT5oiUTWITtzKqQ/ifPz//6Fjf8WnN5O
cwbaVlf3XVv/4wPcdJam4wTMl1Xv2c+wyW4TE/P+9syMmAMWyXTpRKO/JtAT1xOXRy2rWzhZRAcR
VJgcWzQSFzE/KKtD2tJ55vIh1Z3+BR1A8YAyE2tMdkkFBxHCO4KlaoS6E3rOqM2sD5Geu8Q8VIvS
aBw4nDo5Z2ZW3jljUW5uX5s6jPuG5fsrW/U+MYWdItoxe+JXaE5wZE13e5uC1WikxiH83bniEte1
fw87fWasTg/kTRywGnSvKmhmxh7w71r2/SVK8v7CuIBJR8ECN1/dvt4TOQkkpEH+l5OPoRuZf7jd
lF4/MA8UjbGHmcYYrUrEa98QopoG7VrWIubEgKChdsBJaCk+DC1yqiX3TXAXmpi8vw+2SfRgMXhe
RE6YQmKH+k1Uw3BqR/c6RgwamUJghfe0+p2gzGERFOkdkzDnsZ1mBDw58tgF2HfMi5hP1JlmOOs+
gh3Zfa8LvNlkPevoBL7vIMdFg3XrdUcFvquFS7WzUWar7/Q+dZfpfLD1yvxNUvXxkkC8ksJcsEtE
sHTI5llljLGhs1SwOFP1N0XJbPP495sGsw+NSGf2gQR404I/KrQSCcVYDCOduVxetX4Q78z+5C2V
5+KZL7UREfRutN4O9TGLYeTcmXVvb4gTnDY5JcOzR86oSlt/75qEqIXzzFVvTPdohwcYjJvvk3ge
ZQ/zVe74yJ7K+n0SzcZ2NN6+TCvJlpXN2nIzaLodGMm/3WZ/7hO8Rsucu49oum0XKtJ/7hPow1TI
nQMkuqrdFUUJ+QcOe57TFbysvvjB3VkuvgVtmizXgyrIVC3Lu2rS/Xk8FJP1Z8bFNneacZF6UUS+
NAAUlE+wPWQorFf6xygo9Ic6JEirNHzvwWawrJXp5tbcLcRIc7ct5yLTbrZAj6ECzJriOBfJtqn6
8AiGJzxOtjPs7M54DdM6XxKCG54ao9afMJ1it1GSO8w01zYwJZp7ztElt0EhX/uu5sYioPi3jW4n
k7G4M1IZbyyGGQnRGCMhFJM847ynS5hn4t2xke35dQWsr68+UUCUyBT4MWGl2cXtvB/5OCQX9PCw
2tv0V9fKq6qK4SFDIr6mn+kcXELUrp2cUZn5va9Nj4WdZvsBXtATDWd/W85IgokD6khp/+hIlGtW
bHU7wy+fPJmIaxwwy9Fat7gPbeATuVnFMD+SSWzYrMkdEV62SWInfaunCChC43/mhm5uSEsBgb4a
jSr83Vcag5mm/PCVeA7t51vLjEMlM4OYlzxPKBLpxQz3wJsPLuMnZ76vCykemoA/tJ+j01HxGP+l
YPfn2+aP2wobQ+BRXHn/i6gzqpQvKw/JzxDknCVIlwnDcd+OEv0dAx9ivqyEdzDaBMibvspxPOhW
ge1TGBXHhQwub9m116qPygN6RH/jtVn75BTRebCC/WQY9SvMMxcYaGbca/OsJY999yQ4l656z/t0
x8I/mil0HcNOmA5nAx+11vGewrgCi9QIZyPo/+8qG9S5MJpjODKX+lam1JDcG3LGD5KFPiuM4imm
Z/polMZ69KXzMhqcrBvT+ILjkc34Cu1lYjK4R5qJMWcWSdnjeJ5MJJLBFMOXTtP4YWgCDHF4CD8L
HdQFQrPnxiFrZvLTuVkrVbOvfGGd2dy8PWMMwtcrP7yHUh9CE2JYiN2dNNkkWyUYDJ6rlA9I0Izi
fFuKeWgPDJV5MGYrf9H3T3mqxXfjnT6FzrHh0E9YU91QwHCZkvj3l8H3f004WGMoBVwTWZ7hWv/V
6QqaIYocG3Z/qjXdWcwpClFLDGU2dva9lO2vzsXjbJVZcKshW6/QYC5PfFSnqgq3Ot1UJKiy2Edg
Po5uZn4UU55tI3tqTpNWfha18O44DROPF4blX6wl9Cv+HE25vu3ac8c6AIrAuPfPY59ByaFJ/Gio
k2YgBdCPWKX37fwAwFHtBx3YVGoW6b3VBlDPVJKdUMpdbz9x+1Ldj0ze0byAUc9pk1ppuSzHVG79
ueCnVrD2weD9vF3Bsz4peqXbQIY1TbrGugj7UU77qFMWtKe3Yf7zc49q9yqo/INDxse1nkq2W7rd
t+b3H21w2pvJsmGb29i63zwlDIiIQNxHprYl068/ekS/vmhZjM8t4UCTZuO0s0bCJf1O816Qlv1K
B7CCUHe7JNQWOUCgpTd6zqbNYSaQO0nbg7Y9P9PuTLe0tk4Fwo+E6mZA5lFb0yfNResOya8FuFEw
r2XMvC/F1CG2x7CvJkYWtxZJhDbXNlNmXoYkS4gKhzuaaKwa/8iKA4igIOn9+zSxiHbwOGVTmx35
JvK7MKJ9K+1w3+TJHt+M9Zpl4olAga9EJncR4oCfZZvdlQw3v9vXkYL+RPbOg6VX1jZw9LWWt/Hm
JrUK3WZJCqU8xiBHUDz6KMox9K01fPRbGzjLIg169aMmvKyiFf3G0cpZlT3sOTArT2aDmdWmWFkX
mWPDt4zJsKrRI1vSAyPvBu+Onw13g+quxIRl66ZrTpqBzQMnSsFH8Zhnunuc1GQ8xrr3W+/tewZe
RED7yUPmuvk2CWyTbENp7GLl1fuudrK90Bz8TSIk2Cdp15M7Ba+DN4/2e9oGfe8gkuvS4prGLLH6
OB9/W4feVjXWhz53q7OWtvD5NE8+m3VLrFjuA1R243uGj+N+aAu5HLiHn0EaRSezIHhHzpc+h1qT
ZDPDNFIEWGM4HDrX+OfB0qW+ryFv6fOJoWXMR0+4qr8v1fy10Ewrju6mtQIZDjitaa4oVo2thxsT
nBfK0b4eqC+Tez2hxArQS1yioCO1SyXt97MS7hg99Kwnk4rvevND45blppu3VaG75yy07beUWOzV
jDO9RMoigiNQybEntXzT6oV9n2hEYIZmnL0C5ssXlK3Oy2QEREQyUSmpqLa2lCHAm31SZe2Ll8pT
YMn6h+v15K4lgbz2MnVPTB+KVVeM1Q+cIgvDo38ZEU+yCpx4TgljCXGpcF/KmuV7bH6FOlxSwN1P
wOGyh9ZmXxqG5gjyfcJXGiQXbFxEioit2+T+JgytYAEifFqjWzx1feM9NSKE6lX78YOROc1Dznu9
I/ayWt4uw4BWhZEG9oLTudjJnEFHND1IPzMebw8EnL9gIqrPtyviRKaNoWHUT4R4lOGUH/SoIMlA
N8Ta7urhksYabcH5QQmGJVNtwharbUAESTuRwmuLp34UhwS9BFbVqFwNVi1P30+lSU3ucbL0KID2
ldD2qeUfFevNs944+h6wvcmNMNA9qUbymmv9aM89k66Y9GMNdVFgmnF4DNMAYfXkYU6Ywk1Vt9ol
ZhS0qURBUzFL/PPtgQbzmIp8Rw37GRTGSshUfDHSvNMhHr6HBcnHs2qXhOCdho56VdSDcZlQHl3k
NE4Xd1EMeroxOrNf9/O5zRYuqb6mJFalT7yWmoDeba0e7dkA6A6Up7W062OVB8kpgMFFmB5zkMZ2
uy0FvXq2yqZlgZEIOVCXPE9ycmCM6f3Gqr0vMXmftiAJKJAkwJYdx4xpjPBGcEuaMXdopsXPitLU
MjR4fhrlU7RHzZa+Oxj4UuxYRZhd4T7Jw5gRZq/nwbrSJuhEAQMfE6yfXUE/h3eX8AmCxhBBLlvo
NS4aj+aPRUm/SPjLBX740GR7WmbQOAtv1UrrkEbusC5Hh+xrs9n1uf5YJ/InJLtd2vntLrAI9rOq
Otm0fpcsyFeRtM4+pwjjdQPMsrAJCzGqYR1M+0KVkOWTgQI0wpdGLnfLcpjW5zK3pi2+yU9HYemO
6bHuMd1hLJ1Ce1s6DeFR5qSWVbPyc8k6LWj+j331m04hRUtNjhsujNcAguhatvHVrsZPPUcuo2XR
see4SA43ZzKsnTwB7Njkz1bk5dsQLVnJv3Uk9+sOUTYff1H96sZRP+gUAdBKrXatJN3YjpBCKJsB
VjKmnIFFZRKcrUnPV35mwf/TwKZVmjRWtRGigHrAI8kW2YacttHbrENCuWHFWPUlZ41f9IFO5rVu
P+sB9S8dm2kzoLFcme0a8q65iyqSRDDSIDsaj6PdfxYCPw4wn1dXCSAAhn2fxt1v7sEfTr+T9nWw
kMtaaoPgnGAOrKRA+RuDPBdzyXaBJQKJWmCX+UpFNuidDMdSDaprZfnhIe6mk4xEeq5KzIJKeS8J
5GKnpDfdsCGuWqc/S8I0F4jM+hNttnxOcLCcetOV7dqI82PdoIhqaxj79uBoS210nLmLD4X40Usm
f99P7I/qt9uOx4zMzdDxk20XN19GRD+WCcUpzFJy5j2NDYRYoDpENzoFOGFjC8h0Z70MXUHonS3v
eePZ2owO5ztNWz0cjlg7F4HwUEKZI0GiBm0Ij7/oSuCLISVPLu3OorgaaAZmffrRzRjHoJrwfIX1
UovR6YbpUZXPgxmrQ+6Cl5GOmS6JNOS1uaQaGU23lHTPllEYfATdl++5ZECAXCj9NAF26n520hcI
pGJzyXJvzc3NZOe63cKa8ZUYbfwOZYBV/U4Y+K61CWuWSPg44A9h+fGNZFk2HfrWFoAcDiwiiOun
Kio/y1FfEZL91QTWtJvCO+qLHXfYTMgm/QS13R5F2ZsVkT+RuubG4WDAeoGPFLTgrnMt5N0P6SRA
79WSH++Ghep7hAN0nibuRelItUVpsyUDHQ9B18CpY5K66Rh6LmSFX6HxNGRRrdXvq/LN9xUmCY8V
s3TU8JiNhB4WUiNZxVzxJyX1ZypLFMA0Zwp/Y/XdtQ+zryEg0bRvOtprY7J3FZbUlqPD0pOYGRT2
xyo3d5yA+JRJNaxNk4x4fuW1q6yz78X5ytanw9DA1ahacqIay7rz6XDNQyH227U7kitOVNtbjE4E
Opl3EEV0BRlLTOhQgyPvh23BdGtTuEEI4y8US5WJ/UgNtRxC/WCL+mNK0SW45towBcu9+ZgRawOV
UO7yqX6rCU0lAAUif57qxwgxPItmQ7EnU0YtwbgO2vDZLCagk76+Siw0c2Q/wlYUxMnT8lFdihS9
og9SbOIZoOd5W0QUZMt6nK0h9YI9WuLCBlIacd719K9U26AnrBcV7yYZ4+7OIrhwHBF5wEJ89VMr
W4pg2NhVTSC6MEEUZ2+tjTQmm1ivw/Zolwbp5F7trLNhipZW0Lq73kJs3TSkRrQEfVuhIolsao4D
cJBYZw7RwNiYGkRSY4rXq8rwlYlI9Cs7donDqsVX6JGGIimRCCfyf41i6M+GcPcChqBKwSSGRbZA
7fJF2tqppGRL3HSpl824lzWJgEO4i2z/ZWgr9qEYD3QWA0oMp65bdgyhPWJWVgZGR+JVxGflWHSp
k0Es7RGZDIXvqmiRBda5HbIW6YJYHg5tZvuSGOi8nF5bjYNKSWCa0dJjPosnq3spGOOZ/jYCy845
LPk9jXW5GBtQS2kRhZxzh2sQ119dlV7Ttp3523jA0myTByapOOTMdnOiXVlxptBw0WRDyJpSWGIz
apLuKklHwRAcOLuN27SKfiQqP2PjvI9DdZf59h1niCevm/2Jg/PssAbKjiRNtyUVskQkL4cIuUnw
SQ5psQysN8JL1oZG0KgfvtYtr3FIPKAyTMYtNh6G6wG3JHHqhuP+dErf3aVe/CsR3doRmdybeAg6
0eZ7PwgPpes8Em6BxXj0aJNFJsssy2BSHPiTPriV9YibQj/FYXpKsH9nGEErrJVGQwQPC5pqu3t0
Rdt0+GqT+uDaUp1Z750HF0jLTPJfDCZ2QVc4cl9ZznIkcU63xFZFwCshw5ARCXSyBQlDrN0wpxd3
W45qppvOqgyIxSKf83xixM6F8RHDMoD6s050Yky6PoJdaxXpsgDYuLAFOckQNeGfJr85X4JU1qqr
yUG4m/i1O/vL8zid0j8Qd4yfzJWivd0UDR82R/0w8UHITI6EucdMWDRhsB731iamFOTbSkAZM0lG
Y8Haiil+FUiFllrrBXj5YH+GWUDzIbZ22OyQZBbelu2aExc7D1kH1qpeCdd8adr83RsDgo1G2pep
DuMhbd8LnwOHI7sa5ib7qG8tI2tgljlIlovJWmRlzEZdNCsrtHb1GEBqSZU5H/jfPbvHRiOntQfi
eIvGC1GBETLCxCdXt9EyZFBYyyJcm6olKLPCzltV0VffZQ96ulQTrMyemTFkcWUxd0SYqeel2oy5
e+E0ap0iOzpReq5EybwnScii8gP6cAOFh8uSJksHp37I9mU5Jr0vhL9jAuK5REF9e19iyTprjX17
RBn/NVXRB7dsvG6dxlkkDQR8YBILKN7Moi1vi+DY29i7MHGRkpms+Fmp1LK0jkby23KObeKJpetD
bJYcWaNwsra0zplVoJegDxgfBku8OsiCF6nLfxybfYkGBrpOqGij+Ow5evWTjNtx4VGGLbz+MWFk
tECtejT1/nfTy5VvRv5aMQjuw3QdCdde2sJ5CyaONZ4+vgIStxaa6SX7OqMJ1hSkhWLc7n0DM2vo
F/BZGcdZJdQvAaXYqKCMQ2NY2hk1ejTUckX6nbHyUtS3/CfQ/My1XOvDBNee5EZb9uRxFpO3SbHB
QPLyN4PXtpgc6n3ZEl87atXPEDNf1PIZJbYJMVc6dQSQGrupJVyD2yRaxVn3JTUird1J20ImISrD
f+rqMrqyBHsL1/2Y8Q0Wnuy10tEXQBnqHju90fHIkc50u6zmr4WCJazcVySt3ReOaz4Ru4TpY3D/
Mmz0/mtuArnSND3sDL5tYH36Y26iNUyCQxSq3NGzP7Gv/WVmmZwquqE83AQged9kD7JYo04jZKHt
0lOWlmqH7ZFXh4GhSdzkcBNlaZ670gLjApnN3rAGVo/At3C3AUcGwxZYGz922kNj8cLN2cZyuxTh
/x9FDMEpzDPjmGjjU11pwSWe8DJWJEVCH5s9fNKVxBUPnsG9sahqMQFzMaHH+9GjM5J00Ok1AKVZ
K0DX+r6aGozTuZ7uifB07zI2H18WoLdwdS3ysWjvLxBJ9PU4YzhUY783NxIA1sV6O8dJ78cuhROb
NeaudrR3hAjjRcr6PRaOQ4d6ePPqvjrj1/jngaiKc9JZ7l8UZsafHU0PvxbTaQzkrm8CCPqjo6mi
rqEboduLGq9MHVo4sAKP10rO9dA5/hZoBgpOiyBNU8tXAxOhWYmLzn4SpKn0GmGasbtDHPMXabDx
py0I3SZaRe5XWNDIyf/Ub2ZoA4Kcky6lVyJ3EuFaSafs1fEa1C66qg7RGOLucwt5sBk2fuvX0jbE
RqRTw2a2W/9l6G/M78W/jyv4lXx8SlRhuBNgC/3xaWaC5Xox7jsavGhHGDTZl77smnUZ4iL3puFJ
H9qfkFwPWd7cjYzbzpaeWMtpjm37v6d1tqn/KTz2bJxIAIHJ9jFczzb/GNf1YRhHahRsIhpjSb0h
DJK/wyCrTdehyJHN1B+aKLpEvU58cpPZx8jIiQbIY/vez6G+6CxmObyPVZHoIVFiQXsWJSKFefpi
Fm67N23jw+kGVEzKi9dO5bTX79GMjWsP0UNWRjqwGLxFbdhbz97EWel2mWvGi+8NxWxMIWcAXQrB
HbP9LKz9TW+5r//YNZCAwKUlL2i2Y4ueQFAyXVHoIPFf+FlEQ9XHgkz+Jx9Ng7izFkj97WepI8j8
iUt/3Q59vW40IAR2AfyZKdaPQPYwabCzbac8KDaVo5Xr1JGzIrlQ61rY8Uoo2mHfECZMU/5ZZTK4
6vNDITML8SQmXEfcOwVBz2mBXbULeV+/B9WR6T+6bLuzMR77cErfc1010Oa/LbaJmeEYwCJ5VH4e
73Swnd4w0cfFaexMVofWzjCefFc+2KhXLkpVxhNHHxSeqjiCDvFX2BTCVaz7+sYJmQsWRNovwsFR
a03vqkVIKUBNCr5nMkpUdmPjPCa4ybq8sa/ENpYyap6NCrs1xVRwSrPU2NUkJVMxdUwUHe3st3F8
bejibr4X5cm34s2Qa95dHARQkBPr2MS2te05pZRe95u8S3sfmoZ/B64sOaAb5zPHZrsk4AA8UNvR
hLKtoT1PEbSnLipPLbktJ6sBAn97Fp86LT5NFoylBflLSMTQR51Ct57ORP7hPbcS5hbS2XP7YIgF
FPywuT2i360eggwaEYnCkN/LdNh58Vhs66D7UFghr3ZPYLaMHfsAfMY5iDIWOKCtPfHrjjuNZ5Rb
DukJoPM7RjoUdYlJZAPDdw0M48YPSh8OqY8dubUJsoCZt/ATJ1qnpo/1naCu56abSEioRbFFzZ7N
I+EhlQ9ARqYHJrsNkwuwEQma7O+bbn6m2epeCb3a3b5kkOCpdd7wMgbp21RX9oageZBFlV6dOzJw
z0GHCRZvBoKghHmII/QSZX2IUkLD9bVM4glTpHK6OzE/DIV/+IZ9hSExm8SyD+fRL7r7PHdeEvHo
ZCri6Ek8cRYktYlplAjUSXnjyi2YimV1cMQybkDF4kFptrWqXJEBMrF1TMw8ABxcInVQd7crIOTm
Lpx1FjEwqdlYwhgovNyesXMQ2RDqj4Q3IgQPg6eMeeNqdGS8mxwiZW7m1OYRcm147L3CW+t6oZ30
TFjHoXTzIx708KxZrb00vcog5e4DmnZP7gXRddldAS/lobVKjROyPV39VhLQk2OrC89MG9oj3vig
XnRdDz2KeGjewiLZ07bfitnDZvouOJpC0YKrqHdXtuiYoKZp1G8mw2yZuTrjnWP2OiA19jsciNE1
7D+8aFKHxEFmS0OBE9/tGpdVtRiU/HVzoxZBjfrHypxzU5Gfkdu9c2F/hQeRUwG6XuOuW1u/w26p
DjeKW69tvkUTjggJ9UTy8qAc6rwmvy8t+/n7e+gWP6KbmrUYp5XbmGqVc9SmlzWnBdo0Cuf/rhlt
sPjqLp/hCB5V5iZxHVqa82WmyviMHi5fNZky1lmhd+ec7qfdesZT3zj5oyh/K6dgYZrHHN34qwkT
BTu0Im+8bbWfYUkRrPrgWqN2v2AoFZtwhGCVztO1JiGq2qrt34YvaXlzy2vhDsELfZtBNfeVl9dX
zeeTqx7+9VXNN+NzzVIsftA+APxbQolIW2Nf3jygWZuvQjuutzVuv51VjcQ4h8M7QVvyDbfTwkOx
/sFMPQb99JiRhL6CJTg+6IowkcTo5CbUFdj1bKrZzHqcEG1Xrc2y0LalPSzDfEIoMcnRx3neD+HG
DQP5fd8B7WXTqUd6j/MdWPUwNmi0Botv6VFHVXBgOHMqhIeEUfjYZkKwqDchkz0ojhhAa1dWWYxn
CEJjBYWUN3JU8qPEZ7kMymCmgvHg/c+zwLZsVhlo+oTRmuc0D6Ito1ZCo6jr0V13DYrXMcnMk6of
w9CMdqOW3hXc3ycS3bJTZmLpI6RpkzbE7wXs5E91AB/URUIPn48RDAAVN2WuyHzgC0/rcux9/05p
7lfQgf4CYTqcGAjLNXIk4lfny9s3SIl48rHp7HKPfvWij43s5MOLaWKlndF/Nsu44Ijj3GhplIfx
VkNcnCtk21Mdy+c29NtlbVjt9Xv/w5in7/79RYlMxIu+BPToIgo4jyw6anF7asoXCqp1PqXWSc+d
6CWpgl9+H1n7b/EQgTOsx5AcIlkbP+YnemblV7LGq1XpY2uIXPncNRJ9jVNvpaZoC6BXHGhITAuL
LuiSFHtOZmU0Qaoq8DrpdfUD8yYaTF2n95amTX2tvhr7Vzwg6eqS3tilDTdPPwXU45zw14Afzn0Z
TE+eTQZPVKR1trFFPp1x75trvTOjdSsFcAO9oW0xH7yIbxtXY0rmHsqcXSLD/NUMmQ5kyvGPhS19
NE/qOTTFSmqiPLjc5QhG//VUBXTEhO69fRsfbh4IgrudA3nXJSt128qdc1vNWj0gOrz1g3WkOc1W
IbtY3DRNN1V4qxFZY9efJAcbL8xrpr3q2NHHYxtp7Z1jQE4B2ZSuc8em0DUqc2Dp1u1pVQKrRXDP
3Dq/zI1GN960Nq15Yz4f3dgvGY6wTY/Sep2TltctdGSQRHBgWoDlHD8CeSCQOLaCk3s7inOQN44F
rnK3DsIjkr6FX0fDIZ+RKPEwmqyJgtMkZtdvvMu/QC+d9x76r6rPfDR1Pv1O8gqILeMydzs6FZmN
mWDKyUDL8ARu3ZDxCYIqb5XmTnmIjOz3zQSOOFl928Er0xuPepK/ZL1pnAyP2tMOwAfNh7mW8MMH
l6s2GK9KQY7z3B7feCvDfd0yQrpdJo033gfG1O9qXFRGnhdvwtC/khEHx/fHg74V1blDcAyDPwak
hn+B0PDImMQLjyKrxsXEQd1IGufQ1DTEel87h4mWIo+s1EeXa2y4gcHxdvA3N05IlbewBYs4+74c
7KHZJaZN42KK6kdV9T+CsfFfDXBeBee4w+0hm5+ppH+VTWydwXGld0EY/Raxpd4iNlA+xdLcOnWt
3rwEi7uemAgK+Cn4LT8q8xynVXIWRrb+ton3WBU+qBpot4RsXJTN9j7AhLrRUcs+R6p7jidax7iN
0BC4kbimYthXWO+YOBXZC0KepW3K4L4DObGbzH7a1lWcPIXQv1gM3FODifISGUGMqD6+F3le7xvV
rBHLGefa7YxzjjMHyDSXhBbmcxDNJ2LG8lomsoRqWnNatmhb3y5v39Dae3GjOCm/36nBDZdERxc/
J7lsjcL8MY3j75m9fYPsIZF98SmdHlISzC8c0KwFA9IUmuQsYgTyJtaEa1vwEqpmV7t2teiUq4P+
ai1+czWtRTZYCB9gpWmXqnTLDac45pINIMySiJ12qswDN+p3/cSpgKwfWxnLUMuqC+oyext6Jqf8
tur30VAhuo2i4VzJuttWkT6cOVd121gbCdsyxp8Td9mZY/G0zDqz+ayC+GpwRz33SW4w0TBpj+ZU
BrAzn+JaK1YFqFoMJzMuq3CLlSx1LufD2e27TkcKObBUbSPRYa/xjfbzyR60phMaLyQq/SoZql+M
sDFfGJWt7KIZHxvinncNhqDFTIM5+nOFg+YOvCeQ6dvV7evemFkCNhA/4vzrqY9+I1rdfqrTPyM3
0A+u6vwVQn+1CHIvIqGPB/KqomOVYi9a3p4muvPnv3/7N0TQ/taGARLbbDa42Q7qTAtXY2WTCzjj
DkQGbgFO5bd6VNHebF3fvRZe5t8ZYL9ug/tuYiqgddHaT7zmPpwfnGIsl5Rei6KoxEMapzTh2/hH
WJHwmUsY2mAVNv+PqzNbbhxZtuwXwQxAYHzlPIuaU/kCy0xlYQrMQwD4+l4Aq2/d7odDIymdLIkC
IsLd915bnwE3YVb++7C85Oio1m1hEgrvwhGvTfncZrp2tBytJsKo1M6wS8KtbVQ96YbUzniAQirY
YutqfkZIY1RAPXfUOgEKts2nKgFE0dlERFvhNrTE+DMlNo17Z3y3s/KAJbDDq2oI2v1kwEVp4Hx7
LcIdt20/bcBDYUbs42B5+ppy13619ew91Sv/TG/7mcFidFnoI9wFe6Z0XPuGMd7qJJxuxBCPNytr
mVpU/n3+Xy6du5OK4VSEgfbRGc2HFfvakwdU41qH2a8A8RTjbefbIlK1TtPoPUU1sGsrxziJfue7
7vDu9nfLisvPHALeLerjNz7arY6S9W/ZUC7MHJHJM58cm+ifoMQG4toVoYKp3gDgU/6b3Um1zWSK
YmJWCgrDl4fRGHSwkQNtdCriqCopmEJ6rmmZgcKcB5vKLH9YYIv37Yz+kE0D4iyNvO2imZ8gUZxH
xVCDgVz2JrJhWIX5CBIuY3wfD3b2p1UUEECC3lvN/lNG9WckU4oi3IAUkiqkA5VVryF8xRc2BPS8
ldL3+DDin4BIF8LE8jYmJegSPjimwO7fBRHvalDaE61l6/1BFjHoMx0Zb1lHr4hfcmBNT762X9wV
yN43hgyau4s27ETPEfRpiDuZHmnw4kR+8YEcuWevtaip4jz64rYIVtrkFqznrb9yCqYatRpSGBdl
Tjc1bX5Fozp4qtI/9JZWgcnxA1x8+U9oa/pT0fEJLM9A7oW7CXPbE8U275U6VXgK6RGKFCsr+IJf
ZONtqAPcbwYzaN78yqRHnbaHpNCuhiiiJ5EM6GPcnkJgbNa933HAxNp1Sjv+MS8LSTJ1q/Bgz4L3
pIXAVrMiy1BEe8uEh9LZRrJPa5QJ9mxNbo1N11vJpZVS7hmC/uJaBXFrRD2tBiLLhvY0W8A/UsKc
Vu0w9WeW5+jDdOl0xwLU4vLVstV/q8LOLyHzHG8+rjOM0y/hYJTMBZjtpT71kR8N7T7ln6arEBvb
RW+ojS+M+OLXEbfSJnGK7IjyfQaJ5Bg59pEo+71HeBMhsG2wHcsx2Y+e3R1yCCLvA906g5LvN+RN
7Bv5mD3p+ngdkGPu0PpNx6JQziksObQVnrnLR+Ty5mSV19IdrO3AVvga+JG3onP8I0mj8ubN14Oc
rwdtvh7wJuCajHE5w2nxPYtKcKYgm6mr3VucnGPcJtRwzQB5m/+P42eH/053yxEvN8tzv6CZmxSB
X5UMeFpUGOdrs0tJISDw6hz3vUUWnYaiukjfiHmGRBP79R6QN7W2zAsTIhK5itXQ/qobv37z/U4e
LNa0PVX+IWI69tT5GechIy//RvzJku4vCWf9yszIv7XKJt8NRcQURCPvJ7M3HqEnSWxlvxp0Vxvf
97PLBE7oloITXNt+mn3+u2Hr3hXpo/bkjDnFfVVR78ep85pPIngNfeMtY7u+dqHWX4vC0laeR1pg
NHxqeZ1dHAf0WhXU+gdmvU1rdB8LSbsJMrVxcmaLIjNex6h96Rrbe3OT/hJnrvwIGoMVoDFeoqp7
tmdUjcyGdh2IcVth7H3r3W7t+YQ/9tS3qGdrVLJFq0EGzE15Jko532t2Yl8NJ2rXcapjBZ65mrrm
H4pa7RUznYpWEX0uGLOtHY9YcfNyt7wUC222V9bmd+GUw9U30xA6v3BQSxYFIODC41qd/C0okuo6
VC05mXbKiXjW9fM3UXut7gDF5nTCbDj0u8XO1qfpHxcurJ0APUxGwZ0JvnWF1Qt7KbPgBaKZSfGd
eX1P82zSL6XR9scprt+G7paU6OxwD91o4jbHcNCrEy+i5d2pu4Vp6bzTEEhgs7ikFvpWdIWQXX4Q
qPmmSdYNp+zibVqGjGvHxv40fEggVuX1m9AbUI0n06XqszleMjU20kr9XY7qwWZ62IOsn0zxiVUA
73XuarvEqRmN9/y2hkIum5jxN/InxI3pNUS7+rI8cBfoOGutYhcQG/ji39CvBfhDnO2yJfROmT83
tQ7m3tI2scVOPg5eOgLB4l9XVfOnHgFdNbXTHkzDHXAA9McGitYvPcZK2Qu4HpwMmbJxVloemCGm
HCQ7Z7u8xHFNxDJkq04ovM+L8Xkww3smzV2HX//VIMFyMWY0OlP1xUNU6El9Y8Qgc6GuU43acqwi
f7MYtGMns0/tgnC3VZ9eoSNVK40T+rHy7eQlVLk8PX4s9CsWt3gBIcqryfma1fQll+XGq0twCQvp
mYotpbU539nZmKWXBr6zrlBnTVAlOJoqHD9den08tbQ0vUoDYk6gWG6rmPF5GGfmwy/EUtttyrH0
rOOzQV8vWouppp9i1tq2na3y+Dw7AmpApM70/eXBTwxta/PDr/97rwWhdZVlRPg0LVSa6wwBehCf
GzserI2ZjfXOZl/dsKC3HGyS6pwNZr2hU/67bEV0WaIOeqspT0wdSH6YR3u50SnM5FG1LzykN3O1
JBKBYiJOqo0QUX6pfZ+SYK70B1FDT7Oif5iDBJwqApjZkxG8WY1mdiT+kgmx+KMm00PvGYXFZnnZ
Et92APofkA0b1DvRqR5zdWe8pXVZn1CKsK6Pff5cqiQ4FYk5wg0P+99U1dspNZ0fmKeaXTuPwfLI
ZjOci1vFhfi/Hhqzv2cGU/6p0f/I1gr+6skfFQ8vDTvUqSM6qWRRPscGJxiAnasJzxs7Odao3TSM
7M9DER9gqkTPTUzO9UwQ8pCvv7YNDjCJYBXSALKeVNMRdzjod2imLg8QcJ/1ZobayPE9bfiRH+1N
J7Xi+3LI7OwftnTlvbXr9kkxCmb3C8/ecuB3VAKEaH7tPp6WMHtTqMHX0CuuzTTqt64wulU6Nv4p
7oiij7FiYlgLgYLiw6G7CDnpKa+avQEL6ATwiF7dXOJWo47OS2kp6eH6a1SPPjf2Bddx8wRggyyO
qbf+YfyAMi7vosvQVfElrYPfXl5TkXbNuK1dw1qlB9IPzL8Vqb2upk/vrVXuC737u/z5Go5HLx5a
SWfuuM7X9bNfsspGGzEk6LpKzTkT6dj+NmBmr5owkZ8wLk0uFDc9KVIhNonL6GWeOhAsjIMwM899
Y1IcoINb4zGAhuS1PZpCDwd2Rl3VeMV56f2SxMAgRuO3lejuL03OxN1Ow+hrwjy2ziphnQOYtq+t
T33phM2zXgbRJevDT4Pf44PjOkNd/GnLK31aD0ORfchA76AGwuX05J/I85PvQIKwHlPtMxbJtCXf
tEXpale3GmK808RvC1xaVdbv2B1G6OronNKitM8T8ax7z2iDWx54/dYa7f4ll6UNNX3qPxKdjmab
EyoaSiG3qPSqs+uCKJnPgct+VtvvVWuod0PX/2iZP58aYorZ/op9lqSO8ZtZ+sDSXpmvKLrpxFcq
3zdWvied0b9YsmUO5vpzlAXSr3U/KZTC85vLl0PD9i4FrY+VNbX4n/8nuWZ5VqDQcb0OuGJla/Ib
SWemldpJmWzYVBTzIyYwei7zu46KPEL7uo/UDKprbukYrwY2FaduELvML5cvjLpZDavGqaprU9n+
qfDkdvnqf99Cir1zqAftXUF2vI8AUY9ajkg0RwV1X97zxNBd+TPuQf0QAqODY0j0sNy75dRd1Cy2
X55l7RfTn5bQCZ9BQeF53aWR2AO1sUSeg0gE6RaazJBhPLmAeXJsItrw5aB9M19BvReXLuyCdM7l
dqIzYerZ5b8HTJA1knb3e2k4hpk+A4whqlfqPBbCPCvXEWvytrv004xE96Q4NmxaD5b3sprYRQMw
qkDzrg/dsW/iZi1DLpIoSr4Xw1zeJOIYp2DIQSSCSMX/ul/2oa6z04uSJjrb7oo1Sm4d0UWv9MiO
OXD2Sz1DQKKxHXCMkX69RKb4iISazzYavENvnlorM9c2i/rXoFn3YsgnfolP1pRT6KL+H6lXXmOf
hVqN9NYHvfsVkth9SIvAPLpdf1S26a5rKodTk8KhjHxGFPrYyrVo2vrLCyWUDN3ZTM5M6dKm8tkj
i2txfeIYxVeloGy7Q3JVhl//QvvCvVAZ4TVh773bGp+5VCI4CuKAtov4ZaL6WQmHCca/vV9q+G0n
mPOh3XLpHJGIVwZVc058bIBdoGDMNyBuS6GejBHpvO9CG132zqUBbioPt40o/mi95p9Lxzt3CQM2
Oqj2menyb9lUIxMTXpUEAmEWsaonI/4VxPVwH1PfX+PaO+lz27Qeg3KLyYuxYcdQwIAy+Fsj2J4G
YPGX7vY/HayOd9bGZFfZGB1p/3dXzdpWYb6KTdToj+SIyaGrixqA08+8j45txDw4+lOOT4NfH92F
/d7oBRBAgIxCqpuaOxnL1qQQZHWicb9CO+82Pe6PS61RfBijNRC1Hb8Pg+r2j2F3J/v4XIhTl9XO
RztCrUDI45PwZJ4BYNhzah4zcLpjZ1Y2uusZMOrGhGM//9eCgg16zGhgp/OWuLyX2H/YJwfYFFl0
a9ClrNXYw0Al2BxmUbWt+Wd3YWLbb3O3+Yj0B1LJ/DIeg/RqJ5z5RLMbW0QPuGDJeUcOGBzoeFov
yoRdM3/Vc4mTFA1nFGbvxmsBiMVv/fiHj4HumAyo2xhBmKcY8+zGhjuXOm767iuV7a0qK48MJ51n
knymVU4g94cTWgcgWcZa9srbxrWnpVvh9U+q1+yt6sSnNnus/flhedZ7IkH0bKYXhngfSDem58Z1
0ntlixBbdBB+aXmUb3NpXwIaR9fcCMAtg/T98nEsrxVRIue29+N3nSQIbJnGaZE5PDzXuktsIdua
4OiWjPc+0u5Me7QPsx6/hiwN3usgYRwRdivTwWXnO9w8ssz/LfRiHzfjfwfqpeeo5fGwxw/z3njj
HPDTaOqYO8MzeCGv1gnjo20NUTDkQDEP/5ZnvVP97DwGV0u7bnKN8Obo58HRbgsRh8nKKpmiacWx
wL6U6XDE20Hg9xzbFQF7iFwjf24N3Ti28+yZ/jB47Sl/7xxcL8gEfqqKOKw6MKb9gtVI3BbKqjFB
gMlzzP+DjvPRSgYDRFJczFEy986oJ24C1stQqwpElOFUXeJcP3tVgKbShtp6qBOfdbms00veclGX
rXlw+iw4NRTi1QzjW76WIVm6lFVzK4NadNRDwcSKoKOQQtRy8hpCCFqvi/ZSQ8nIxvnmGYS2P7r+
sSemtfuYlblgMwo3C7ea1/9IIoMV0futjfIFrxGkc2EfiYjCSdoQvZCZ4V8BNmSHPGJY2eU43vSq
RY6QpGWCyje0jksk2IjIr9ey6OTn6ckgjGJc1ZphHok8/rc6db1J7R+XyiM+gOSFmN4C5c4oh2Yn
JhFu2qR01xazIcakJndox+Acv8pukQGG2Fdf5lcCdPD98Xt19C+enVB/bgYSDOwIDvNSJ9GEH/ZL
XauckHArU4820TyVF/T1LoGo3Y0FlmkdBJxPGMjHF0zfwNbmuUlQvmnFmH+mftMgcogztodSbKMp
1I5Bl7xJxWVtN2oXtoY4L0N1L6QNE8JcOJZl+pbL+ucIAunJkAktkFIv7hrjQkrHpjlgTMjOTukg
aq/Fs5ab0Q+CSSntqRYm8jxfZh/BIsMKaj9el22L6SWqfpcm7VOLSvCN+dGrNEj29DlT7UUWoIqi
ObpfeMW6JI5ugSC0h3Ie6JcTqDB+jg3Ou+6HitXL48sTvDGpedjASldbicltjsDDHlF/rat9INcP
9hGCZwsqjNOYzjcGK5Q6x9AP5L4yZk7TbBOEdF4RU9RMW81t/Q81kEpCqJbXmgjmjeZe6BdrFvCI
YllIQds9KNHIEvxHPe4oO9pXfBKbCaftJkn18GDk6YeMYu1Gu8dea8UUbDULPbLqGTOpZJ4fIOXv
TWRYHmKnG32MD1022b30tLuXq/FEUwexiCqrLxNE+mp5iIrO3T6yHzBijrTFHqIHNFlE4nD2WUWz
PnSsbOO4MPuVz4QoYDZJuk1A/6L2CuNqaXt2gOLWOObRpgF4XMBZzH5rOyz2WtBZOM300zJ9sHUg
UoxX0xAewDLW6LN+wPrsjfsUYcY2bqtqU2MGwf6BIkjE0VaFAVEzDNQfrZgKCdExqt1bi/jnR+CO
EqpPv3ncRHDfElJV8R+W4jMq6MiWmkeYiW2Or7Dp91Y9kUcjcRAtowgdQ0FMlitGB5qXWmZ/Ki1L
viOJEqUnDs4tmRMuDP4Auemu5ZpH9Q05F9d2c27s0t6EFacIsnTby/IQ6fpPIrYpvFpM/CyuaXuM
BdK7OEDKXairC7iJBTAjjG+RT+qJMxqbpGbpMyhQqhlbZI/ljumb5G7LrCff16EP1c7zcmsFjcXO
mKunJti4NlQ5twvmymy+IP96XaK+wxzmsG1oChKcN2GjAHj1uMZCXUtWmcAiwO4p1t3ckgjNTB4a
ieK7YrletQiRz5MoxSGugeqoYULVS012tHW3edYi1CvLS6PEQLdE/0RhZFwIo34OICmtmlo5H2gD
jjTj6QJX42YhNDTUISSvU6DRvzLxXPPZlDW/U5p1ez6apvafXCNjiL6oEqXTv3SV7/+vl/wBtAd4
R2WFpEnEWVdJQs2K3knOU139s1yhBdIrphqK1liekGFRh4okEg+yRPFc1R4zfSXa4JiM+lbOWp0F
sEDPqztk8QsbAPl4rMNMrAWNPg8HqmeS9eEPkX+HAv2HpsxehehaXD9yz0nZ/TadAPrGfGpSIfuX
lNCZScsrLkkvwxeGqzutEt+tjYclscT/Fa6lqXXpYgaaeW0yapaACfmp4evHlcBLlcTQM6wsI2Ow
NpJV38u3MqchSySWfRycvN9lgdF99kO2ZeSYvkVNLl8BK4C+Qv0Q0eZ7SKeStAvPjzsjm3XfnYK7
IDxicaJ5p/73gFrQb6ikJo5CkaFpzMTx2gAtF5ZDQq9evqqgjX5r4az/7sVsWvL6UyxsjNGT+eHW
HM5y3ydN0hUDOFaOu/89LHKG5WWurHdtjrgzwgrf84x4IUYrfOsAW+/jqmfHtzpnF5lss24CgmDh
KUxmsWoaktYWsAIWNH9be6wYRDURsCZz8zbWmKoVGsSWDsMh6Yp415uQd+clyY8ye53HSbSNiOPC
B1GXIOPBOqD7LKsNAW0TpcE8VGatOJdpUOwbKIhfafVWB0WxK4pBMmyJXw230P4KEAcNlfbKyC2E
FQit6OXPTSotEInGBDJBRGDhtND60MOGKrhr5h5NBOPdKw22jRJ/fgh59hDnbb43paW9973/nLSW
gXYiLyjwIx8fTBNCuXVza08Z8UScErLv3oJ3SpTOtLWjvtj7TmS9VcFX2fT6X/iP3wN/9JuGdJiT
a1Otc8Bf78sz4mhruhkIro+2WalVOI9QiHleod0fn2Xm9K9uyxJhy/TOpaohiGRIGw7Oj7r0zcNC
tYrM7BmRw3h86MgqVBbc8eEZcIcNgdAcf04pElN90MhPqjr31jm5TRdwbcIPZD+I9COEDW2TFslX
1HdEnQZe9cNza+/iYnKqnRF/rlOCpuQ8sluaTpY7uQelg8t2Qm5IC3bnDgF7eSc7BL01dYOLm34d
lYaEU4ZKKyTnKOyTdrtotjSIhLvlWShcuVMMT9dhNf3snW64Vp6M94Tbw1RIIkaiff0alOjNxgZk
Ed0Q90Q6lLkfpQC7nTOoALhpPBdZYjynJhARFjsRtOa+weS6btgtjrFPQO2yAMWD+6urHUiOzPdf
Mt+6ulPxRydU7ykhMgjBb8rtkiP6Ti03OLSd9dpOiXaWUZ/h8OYf1KVf/MA/8aewGHeTFbGOUjd6
ibFJ7RnQn01UhQfSdSoqvPhuSrsnDlZ+L2TK3rF+gZSzDwNlLCJA8gg1zsUwTdLsT9p7B3w36Y8g
6JDcDHVxKon9XTW2HTL9oTHQ2tOvTg9iNHcA8NJhANFcRdbKTDHpPFA7HoE+eVLfoYpde6s336WW
JptGaO6R4XlGUENmrQdAE+RLdiWjcAQgm0n49sHp6vGVDvQuTVFVmWBvLsqW7T0uMZbpRKhsUaaI
dy0mOziLfmD2IU1WlbeltmeBp4hSr1r+V81qosyYfzQ3o0/bubSUhbYHq/gayiZ9k1LnxpwtNI+l
z+nM96UlXsmENKMARcXSEicxd41rf2/oVXfs4tb7cNJxi0J8/OmESCwRt2lHrRN/NBxuTIB16+6E
Xr0xyR08c4iK3iw+CIIf73popp+ZjD/KLBm+prZOoDQk06vlyWbbj/Eu6LuT29sWUHLx00aZQhO6
jW6smNGtC4yWAtYp9rlewHDFzIeKO+vfohSBA1ibH0OH6Etns9vo/nRjn3iphopWAl7m5yz0UAe7
br/vhB2/SsgBVA5Xk4CS9egTdRHm2tciq3/0Ccay1LEc9kiDuyzbeeNwo6GY7VCAk13bedgJkobY
lmmo1oPfuncHpPFajtBrqgyTZYb6/yq02nqW9fS9/C2K/3lfMarDEhczAQgJYF7SKtAjnuNEQeoz
1EU4wS+rhcgoA0/cdBNfkW7gP85sRIy509Ph4+rYcOpE10oCR097F70K4GbBrDBGo/sjIWp5nWS4
pCwHh8IAYnhrReanFhmMcOLaiS4QNbxh/GET9dX3hTr0bZvsS9MkQgDd2a2jE5SU2a0a4narLDjG
47xZiIxWKbpsMl1i0zwOvfkrkqDFzYrbE2Vg/gMa8QRm/tOwWwvgLiGnym7zj9CfMPDSvsK5kxcv
BvLlVSrN4dQXoMpEmTeXJMiek6Cp72NTVRe3y5qNhhB3o1XS26b+YJ8Ehfd6iAMo0DTP97VrudvS
b9A3OM6nUXn1hWZJcxnMUu6YzpNb7P9dnCtitq9kQNZWXD7BGeNqgMlvT8Kf3Ba2GO9VIj7QwJbP
uiTPzDT9PzYIzUMQojtc+iD/tUV6U9uVunaZ7JL+5CD20qgM+pE0jLQeHCF25XmOIVGqu2H56eNi
TGh0Nbon3qlaoQR6FtUavJ51VmTTYWnJhwmi2wQeZUg5EM+nRVnU1nEMBrX2CmfYFVPPMjp3Nolo
6NamV+DaieVdi9zoCyCRpVKib7Tm3ydpvtWNNPxItLZ7inAB4gnsqP4QvRGkvDJoID0nY/vle3N7
y0eyGQaJd3mcylG7ziEdbrGKK0sAjLLVzmGMsRuiQr42nFJ9Ed7KOcedbITyUk8TJ9X5pUF+02Fi
ur1xj2COqhxa65zQMAQmgkhChLs9tP/6jTk+w8/MKv4K7WVks18//DiPtciKWecSEeiXXmbZpgQD
/SaC4s1NGTUgLfnpehGHupQuTVUhmujT8nX5aJDAbRHkHVk7m+eenhzpUfKD6Z14n8Rs1e47Ljgt
nnU0bbdnsULzTC7JW8NfZ+tqjrcjpAB/L6j7S0wAu+VH+X2xTFCSBId0wg6cihhtcZL3CI5y+1Vr
7aNs+uGJvEP71XFcl/mzjki6AarSYl64F7mFxobusM48/zhm8XjnWO9u2t72sSq1MGfY7/au6zHp
d/Dz16obnx+jswBf7iYs6uHaSppfqB7qPWcPZ8e5e9wuJgtwMf++7Nqpe5/uS8CbIVHOJRPzh2jO
fEnCPJ2d5XiFMnQQeNjoa5A3f/EcK4NDiQUrLEPqSL6wzhZdL9Kmau3FMYfRudOL2EqsYox250Rg
iCdN+gGZbmgH3pSFO2Slm4rfOyDHMzBd1DiSAVgTunDqreSn8KKr3Y/im033Su7LxnILcVm8kkFF
Fmk9eTdR4znM8xFoAsy90WV4T4yu96LplG+lzerYhcfsUVWHKI884dj8B4uTpaLkWcd/g8Be77d5
ZiF8Yvj08XiWIF9alnfDrNNVGRaIJ2XtvKQc+B/M5uXnkMQcbOhxTX3M364ylH1mtlYf27B6Kwp9
q9CqEnLlTBtWu/i7nHpcxlWvTi7R2jQ9fRaMvvhhQm/dZi2D3aVLzQly8/h8Os8iRGreeYwkRDbE
bnIajGBXG1XzMSEEPXr10HAMt811rICiJWa1deww+FtX5kupu29hOVZvli+/iZlKf2GJ+lZDBZTA
UF+ak53Y3azPZCS9llEjM/khStaRm2wgL8jnXkQ0sUcfk0476Pu8cGzoTwTQzaDWIB3kU48aELct
fAqDPWtHtsg/ak5D9qPaOviND7snye7mMCHkp8J+dM30MO+42GMLakXQf4ZU48gjXx6GV6+7l8KT
q8iZ5AflNJ9cntdPHTjFg5nMjBVwbhoH79fKD+pTSLj4qpolfMt7Yf/XLcg4amz3Q6+ktWPS9xFi
OcORV4lP3yRBXje15GIsYVlVmiEDjWGXxMj2NvY8FIJaOh4eawux1sl1wex71N973PvnsPAGBA1M
OJX6CrqQg904ET+wpkKZQB+UaF8ys6dTa6Tm6+DSvU+lcskUpAkfAwiDzo7HQJ8h91Q2CBfnzxLU
2JOHVuXcl0201Qtl/uwTd9V1sthTDaO0nwn6rgM/ZghEfxDLNoGdTBSheBmzQl+LoE+PYf2Kj168
ByG8opQZ9QYLkruvw4SqPh7Ti+Xxuxq52z1btWKGZJXXSebaJigV7iXDk+Pp8TRgWLylXQfNFHhh
HdffqNHAF1X5vgW2iuecWe28Zurm2GEbubldqd8qRvl7RYDH5fEBKhdRv5sgvCzQCT+cQXbVXGpH
WNtyflhw7Ap+jS4OPp2Y4/8nwE9NPd8+dI5TNN4yLUU278P6/2+W1DLxIByMSc5secq6gXRhDqmI
/Rncdc1LJhIqp9LrVpIkoPPjJwP9ugpmCdLiu2miCVxupPcbb2leSx1yD/l9BxVJdxWC275YlgwP
KbPMx7OlEMLt0nAiLpvnyIuMs8nhEvo3mN9lbfNzJFpRNM5ty/K0BBMEOniqMISilRgZaouqp5Xr
QOuaoiAERj1lKyom+3eAkM9nN33vS/UDnB589Tx0t0ubb1l3+sBsNtXg/p5srCK93dkvopBy7aUF
e50lbnGi62vdYYJUCEwLBjKhBhcGiNepfBGZAIxnzGiKYNTCde6Lbx222CkL03aTZE28l6Ju6B+m
zUUSEkydDQw1No1gzT+u3RqswZytqfJpLpy1wsn+zk9ysin+jml7Zk/Kl3f+3y9pEOqW71m+mfYX
Y19yzwvD4QOZcuceRpKOJlPxLTLOhuUBy7sotOGCtwVpFk2oLy4pbL9A2J58L3Gf6ImVzDRc7Yt0
PA5j/xngl2fubIpP3K1XPHkayW4JbcYne4bVotRvLgJq7jtqwIj40D664pUKzm1e/Ayol8/LQxKb
RIahByL+1Dr2UYl5qwqsI04YepEtJ/caycJ76oKQah3Weo2UsevyEuTRj2CAp7mtHY5vhOzmX1YS
oM9CPjnqWnCUs2wEh2a3GhPAbpZS4lKaiD2S2lJ72YHC8WfFf5P1H7LL/JdaxfUm0xvv4PbdZzKV
wyk1vIR2ia6/QOojb46muTlsnZoUVzqw8sQFmcJsq0kssNFf0Kjddi05C0s32XUTsBN4xrkegSJC
xRakgQku4HJN6BfDeLO3MvrRwc9R9CTooVkW64rmxr6vy398HHI/R01h2SaZ+GEz7RwjZNhLQw21
mrsB3lR9obv6J5D8LEqqF72GwRwpTB7YMGG0Yx+r4ux9mF9oPW8v3xAqO3k8++9b9bIbnkSTDxvs
VtUnZuLNgvn2W9PZynqQMINkTftObUKDPi5OAQWBhZxMsg7ogTtwP7K8nyOZ///XnVVuX5vMNN+7
9Enr/G7jilbca3eEWRBNf4pRZ70oNf3upkVz0iAy7YA7QfRjMHwYdCVXXTNHONYdEVUGbemuvEo9
muY83XBbdBxygZEmn3rlViuCh8ZrXGXJZxSTnSwYBXlmW6GNLU6VH6afJeGVAM8AyCzfFVT57y7w
8n2pIDVZPpGgxryBLA9tEL6VXDnnMO3/fasU7QthecFZ+hNVZmSFzzgx0svy/amL6+HhDWsjLkfy
ALtXsoCB0LTkj5gT4v5U3RzH7hHqwJPPPKaSnHvSjTW/x4Hwp6olKJN6ADiItZf5OG27lKYPI050
h6qq1bp3cB1BQupfiwYNj2k33CpDvVukH8tDm3jZ3RM4BpMsHXd59+sxcVRRH63GsvW+IVFZdJL/
Vgk6Lz4q9VahwV0p3YwP2oC+xJ8fNCXIe7VD2jE4p9KcI0M5Gk9xJtyjSU+SGEC0HKrr3Z/pRHIa
aJSP2hwGGrq9sc1wY5/0Cu4/0rVZI+cmLro/xzkTLE3XqFX+enmJdY8Ijmw0wSj59a5I5HQeJE1B
1McFQwyn+dLKbuLPkGw4Az8XXqLufpIz5Y7pxICgIkmclag2c0yZJGwtx8vGMqNtEhGXY7WmuizP
ouWlw9Zg9tkz3XP7xSBHxArlvvVfmkoXFDE89KKczk518hj2rCtRUNuIOfUJx/Rzit91X0ehQvpV
GF9jfzcnx/uZ2BOTF+e5BWh0dZnuY6DB+LNSdRrtlje1qI72o4aoNy0rUtARnVd1Mq10X+Y7U8hh
pdqmOGXWiCVZ+lT71jUue2ODfp+pjiVmsNDsFFMDo6JmZSIC+0o17/9wd37LbSPJmn8VRV/tXkCD
/wA3TneE9deyJFu2bPf03CggiU1CJAESJCiSJzZiX2Ov92ov9m7fYN5kn2R/WSC6WZDacqsQp3Fm
osPTstQlMFGVlfnll19Gb3Nm3h+m03DEvKLS3xwvaeWf+bjMxWQSfsoZJn4yLGbeu/nNzfoydAu6
BR+8zVfUxRLXt6z+3OcdRQC/KKffuaCg6zyjtZiO+597OYITj5Peh1UZrujdlGL2oIf2xyo6W9Cu
e+CIZvkqctZnU5FCeFgEVFuppKyLKdkyZf73FpOCwHjTm/duxNxV7/Fh/m4dIbIJVLQ+DJeL8bt0
HqGs/jg+HgFUXHv+PDsdTJELJ1u7ddIR/QglANtisvbebab+/KpChqZueLDcbJCKQEmH9jeGsi3k
SwZg9o6ice6dLgZMZ3fd5eyc7mash7TsW1pI7bcIlNon89wZHo1TsOqb0M+ukGJN0b1BzckfLYsk
zYKz4JF+v5IK1mmeTbPT9eNgdQY3K7yy1/P0cOmEs/sHZBmLDGZZb9y7QPsJXcNVmp/Ruxef2tk6
OHcWn6RBPinW9s3RBs7A+cqGTLV2N2fzCGqWPaI8xyy4tJzSbBGtFtfuYPDBy7zVL9xS6yKG1yxJ
M8TC4h29hPTSx4Peh5nn8sHl3xaRfzdZIl+/CS+kEfAruvTnw3IYf0ToIfgCRDXI6Viik6wAk7tx
D8ePjLLMymV2MnDC9HLkuOszF10O9EjX61OnXOYHqhQNP8q7eIRIUwnTMzTq5HE1yD+smNeTDj+p
YcDUyYi+b5ZHVpDOaDpYDj6rP2wIs3ReXqsvIjrh6OFx/JPBTKqLE/TjonzpnAxG7vrAVw3NQN+U
FGCRHu9227rkayVJNaNDvF/CIvV+LqZO/tairs1NzJceIPzhKOjZ5w+zmwu0/iOYtVBnuRvRBpqd
Daw1sIx/qy5l9H/ti5m9zg7W1rqsCIblUloKaVc+CKUnVrXCrtezm/MMF2DL6A9kXb+OZj3/w2q5
mb1dRovxsTWIbg5V9d4aRcF59AAjRZnMDZlw4s+HRz1/xWyFzeCSLvXZRbH+oMYl08njXear2bn6
isQIgVYlx1TFtZFX+AyT479aM2uchr5RfqIa18MlDXgM7ftlYrn/UFXJoXBHxxbNF6i20ig59fzT
MitBY+VWHtNWGI4n1wXKZfONzbhHZJhPbia99+Xa712slw8Pb9dxPD/LHGt2NHOXlKpBkWaz6eDn
ZcgQodRHppCZhPEnRvAeq46n1BuclMvF9HI+Tq+szSp6+2DZSFXdzBdHvpJtGjohl0CY/1p9icaL
FNwZCZHlvfcIPUJvLT1omcMyOK1CmtxZXiugG53E+JChKMsK6GbwMB9kk4Kyg+o8esXkPZWgU0TN
P07pkyEv5kMCEzJKNrt4gOF1YaEKBn4r/xqD/17cyB9U1uNTbzz/uuzdULmIHugc7vkDVNZm01/m
ziN5Zzb6sHDn5BrjYnAOzEY/lrexjlBnOBzHjB1cSZoxGTMkLV9PPNAkMO0YteUPRfAwe7teWOXp
PMpRwh1lV+nCzw6m0dp/S+PQlzCWwrS1GDLDAG1dByJyQTNallKeXZfjqX/gLVCUgB0gFepyc3OE
ktG0oOo1mcc/V2SwdTocHw9nq/Bg8Dg4UzUAZwGrkM4tCETOJneOM2sMnfDRv5QUwMrt6V0aW58G
4eImcW6+kshcQut5uA/cRUJ/8MOXcZQOTikspUfVldbbICK+nBNmzUlU7zhUV0O6NL+y7rvF5jE/
XM6i4st4/YhOg12EfZ+OyYh+ug31zaOMu5AersW6OFd/LFGbr/6NcY7XQIyb05w8IbiMEaO+6OUB
wHkvlakp0gEyfVx+Ldkgb1W6G4ym/sloiLwrZvmVngPnys/LB3q/4uh8HXo/P7iD4MJ3kRzwN+4M
vtHjVnCfwQmMzCQErcwCywE438l7H9QfEH1uTmkWfDyYrG62f6e+sY7GNM1CzDgsh4//wPPAX49m
2fkoWw3eq2Q3j2CwOgFNto/pkaodrdxR8DEd03As5PDZ+PHrfOj48Kh7wIq90DtX/2aXwec1OizF
MdMr4vNRnkaH9NU6P7vjYX+BhGSf7PWQjpKjLNis6F6kNekhgNEIc/8RQVdpdb5Jg9Gh+p1eiWTk
fIwMEL/9uFxSPsmyNIJbgGpxBe2UayaTDMeTf+TSFUsuQHtNNnfPZ5MV2hbDCUIjm8k5/UWMFlb/
iiej8mW/Q8/Wu1yiFQMWM79Q9LBZnK3Ji/zVMdNaEcKMRiESisO1aOZGNHfNV8crUhkfTbhHVJ3l
j7k7PJ/Ty39OgXHIeKXFIjuhDQh8sPQs3tSYic20PK4n0ckjopLvo2G5eIcONbj6bPl+LX81FAHz
AV7zaLHxGLlYICRiFRezdLm+mMsfy3IsfwTzgxmTuo5XwbrgtqPAkPlB4jtWfpDb3LaDFP1Gm3E5
5/l8w6VjcajUTO7Uzj6jHru6cif+8pwSHLVeAXTSUXlzaBdws0bAGddo5hyk4kVoCBtcQJNIBgwq
OVFf/f73lrNi5oETHUDRoRtuGku6tfYQ0p2OYvi+FB0scPO7FeO/R9MiulvyL8MH/oaO8oCrbILS
4dXCnUw+WdHgoyIGFTfLOWOEiWTgJkwYX1L83YZ6BGx8t0Ko5DAGJX9vZxtEbTjt3tLP3QMoftPj
VW8ADUfe2uJh3TtgBAlDDfNJ8AGVaYqmUhJ1YUkezpfMuleqedbDKKCIdoi8L9NwskcyyhmT9IaR
t4ax4fycwxE6mIZTmnzp/0JnfIYAtAO9YFCScIQb0JgZ9brzxx5pYM/JjlYTL790HuP5pweHwib7
/wzYVgSnHcr/4KNf8h6+7iadwjIrcXgovljvs2h5SRnh5uuK3JfxmDcrKPvpieKIx+vi02AMyKII
huFjdpYhGz/trf6OBuPNEcq094PYmr0bieAOoutAeusM8aqYuYQ9x5pchpZ1MaVAcT2LhsnMceLq
K8eGkBHTmg5IxjdHw3R1CbXrq/pK/bGEIhdsmKirvoomDoLBGSLYQYqu1ni8+jhdzX51gK4fHhhw
AQzClDCARhs5+2wZ9S6HFoSwGRH/P4iHD6cyHmJiPfIHY2WgI1jOwewGLvohU9qZmJqBW/qjGwq/
DMjwnQ0zfKOgPHFRO3M3p0RlY/Z14J/Pol8ePZphjh5EN38RPIbgkhQKlg/UH3BYVPYmGYwuO/i4
2cT2me/3fqa1dEx7HFMACD0fLxfx5O/w1uN39F9NTjzqrQer1XJwGsqs+Hg2Ka42i1VxVS7tlybd
RU+kDf3Y7SFEEfm+zfzD5kCrdOW4ABlsFne2ZkrVcHo2R6fssoC3eTWOvqRSU9lQBTh3l+PDh2z0
9xTd8fN4HYeX2eTGO5g4vbePMmBFOf0pct9vadbzGNHJ35XWGJn64n1+wyz1QQBiqv4t91fUV+DB
Vh1ZK8ZEVh1akIg2SPVB7y1X0YQmKhoU/Ufr4dS1llcVjj6+eTya+v4BrO7p7TKfUJler6j3ZnkJ
hg8R6UH+WMtgvigeRe8QyNrhE9+EoDjBAwN2acmhlBU/PHB3Q38q0XwArp0SIUpf2mJAGQvUzbua
LBCumkfw+h/8KzS7R8ckEn4lXzRa3YQH6MVnx1M4YHPUI35xw9kU7eGb9WfYEUeLx4l3PB9O7dMF
SjFK3fBvd6v/NujnKHmvB3k2/+nf+Poun64LqpmLxpc/fc4n/PNv8t/89jP6f/HTZXpX5PP818U3
f+q0n79PJv1584e0lfnt26c7ShaJ9sUx5OnF+iOdx+tP/Xk5Xnz7u9Xn4GPKQlc5DKXP+ZMlvuuH
1Kf9w4X2+uq5Pq+n/R9/uMtLdCZ5Pvp5sx+23zq7//EHGQb6tycLqQ/zrQXGCZ+5vGfl3n6POZFe
z+m5Tg8x1+iHvXGeDbbftWJ/3+kFIiHqyURMdcb4fTu2/CMTPHmoZ8z07Z/51geojCMWcH0e2cgE
vrMfou8fMLSq54S9noss6I4NQm/f8xzf96DehK5j9yqTd8gEeEBTE/T2owjtU1/edeTE4mp3TbCP
DBZ7xHZ8GxshD7J73r91EL79huvzVvmN59f5zl0gk7qMdkG8H3h8RD8Ikfe25URoJrA5JyHXCequ
zDZjMGxQ2bxD28DjpRmZwHf3o0DmtvmBSyuN7yE5u7ML3GDf9QIbzV4vdpiMy3e75Qp6hp+fzhOO
OseAzxb4cRBz0nc+vxPtB1GEIGbUC3zOQoA8cLcMUD1Q4zT9icsAT+gwYID5pzGDbMPIwaI7BnDt
fSbm2eIoKKu6PRSdu/X5EUw23AK8Yy908PfUk8Ne5IaYdMcClrcfuKIQDWmK0DO2t563Q14grHzz
6zdBEO7bHlJRPcdxOQW8a80EvX2MY4f01Qah6wZB3LlTIA9s5Ad7+2GAEnhsuyGy2y769poFxEkE
ZBw26V3EXokqv9OhPeCGDAU3MoHlhvtoske083DQbXweh33nIHjOPoOSIxFJh//CeNfOBUW+qTO0
vIDYN4I+1PP5pB6bXjOBFTn7REKw/QLMEPbQjO+aPzT1hr697/YQ/XZIAAKbREDfBL6/3/O4LSM3
Yq5AHDjdcwUSwhgdBK/HJkB+jJMOV5RbX98EAd+OepIZxK5DAiF7pFt3otvCQSAu7BENBTSfE/u5
sR4aw0PZZ3P0OCg0MLo9NkTXjEDWZrgP/Gjf4VaIVQLAldAIDJzevk9eFJM94C5wBVU60qE7ITZ1
Bpa9L3EhGWCswv+IAElziI6zH8WkSPw9ZJPqyujWWfCriPX1sRE2iH2yZJs0ELIuMxttHSxwyJFw
CETHUYiIGuWazh0FGcRi5BJdAqCAAXAxQTK3v9cACyIiRJSo0eCNQw9f4VZpaYeOgmcKmrkRpz2M
2emEBei6hXqi2LP3UXtnA5AeeMoGndsEpmiJBRjAle/YfL5IxT6Nc+D5BIiiDY3P6KQJQlMTiLvz
GBEPizuKmdKjp0lgKUHEEIMIcM4lSOzgnWiaKFYBsosLjGwvFnhY3wOMj953fJID3w/AC9AHrUze
IU/gmtogsPdDrgE/4MAHmEE+4k6a5O+HoAkSPveAzXAZXXMEMg7M6DJwPE4B0RB3PoFfz2vEx1Yc
7wMkgRXACQ/AjiR27FZQQNxuaAM/3HfY5VEI/fyZC9Hx9wER6D7g264XeXbnLkS3yloM4iIn3MfT
Ef17nANM0YBMrJCTEOApHcooxI8qhejWNjAGz22iIi4CKY8QFzaCItIHQmLSQ+ACMrIuFpFMMySL
uFAAsShAbwWf0LwOXG8/lusgAjgHPlXf7tYWiExTJHY5c1UECCFZfnobgKkRFyOzQqrogxp1EDo1
Do2J+8CNiXh6MroQRETHCnpERbgIkBQqaIQFvc7diNsner0vBDGCkeKAj1Mx9gUd0kICTknAdVAB
it3LjbZVvdd/fAICjjiaAwTHmEHVinciIgvELABZJiym0tTjwugccoz/NgwIuPGJA0BOPTZ4jwZ5
PTew+L4P1QIzeFTTMFf3Kgi2KUoQwqoIgUx7PoiQHPRGjtyDU9BVgMAxd4MhEADHPA5tbsSIs6A5
AQcEIQYcwT4xrIPY79wh8EzDgVASYMrozDEl9n1SO7B64T5hUEykVMWD3XOFvmlyCBgIOkDhBN0P
L6JiqJdPnJgTQiwsoVJFuelYOFTdza+/Ciyq6bEHnYbMxwnw9A1CCQdjvwcfVuVGCjXvWm4olFJe
yutNAAzkxDbwj7ctDzXwAfgENkAxgKnvhkTOnQuHBOM3soBDHZmaSGDjCMgOiH10TwhWGgIQEinC
OCFi6FwBjeK2oQkCNgEBP8O8cfngQQ1GhdSObMwTwJ7upiMwNYA4Qnn7pDy84IoxsRMTemBEpAzM
qA8kbuwcPCLcB6MzgKOXNw+B/DmomISBb5Mwkhmhnt7B8qlcXEYGIPfvUTGxSf9ppaqQ4J0NQMEE
8+AaSBlVsNS5cGibqr/+IiAt8v0YmBB6ZQAk3AiHLY4IhUWXmhksi8gLtmTODmHlpHKGu8Dz9iEI
hFRFsMNTbMAHSg49aKdBXVRSv69DJoAib2gCcFLCYUJ/bv1oe+HvHAQXOj61Eu5Ct0ISK5N3yATQ
ww1N4NlUDuGTUz52HU+KA1pAAIBE0ZD/EQ95Kjfq2i5wtiQfA2egKgKeECh9qJRQqjUTIMUN1UJY
BEI6615iZMy1txz2QABbN/L4R2gEOqvKCvAUlAv5LkWlLoYElPYNjwE4IGmfOELaToRLopuAkiGE
o5C0qatkc57c0ATQ7ckNIRpzDAQqwtnt+EJByejFgWTryKVog6l3zhMYE4r8eB8gUPilfERVJNds
IKlBLFxsomJFxe7cfeAbY6WQC0EHQEekavCUVGazC6gphb4HTlDBiISiHboRSVwMzwGBDzxamOT0
WJEfqeLgzkHgmEjSJBACatKdTJG3Odvrb0SKArErbCooBCpH1qGyGLAYG8A4x0xED1UM0qFNABHK
cBOABvLR6cAkSXqmETNy9+nHgWZh2/RngSp2DydpoelA8kCPohERAdQqToLmDQNpwOI6CGCWRVBw
u2cDsnjTbeBiAhCzEG22KGAagF49tCCd+RI0CPGOHi3Cw65diqbe0I33iQzhk0MdVJ0leljAOSA9
4CqgwBj5MRFi1wzAlErTTSAEUmmvARqlFxFoXDsHEj5DqvN82pMYW48VOmcC4xIqVArI5nRW0Fsi
ragNPo2FuwRHolmb74VYoXK/HboRIEUa7gJpx90BDZtEAmJDF6ZJj11i4zXd7Q3UIRNsO+VfHxUE
Dvc+nEq6Crb8Su0ccAyAleHb4w9ovVBpdLdiw9gUL1IFMurncGqkWorP1yzAdeDysSmuYAUOCUoo
nXMFxug5VUTyY7jmUkmDbStX3k54rKonQqehvgIFMbA76A2Ny4jSd0x15Lcqon4hkCEArlNnprQC
iC5wUrfOAa1Ths6Qzhv6KciUcfn849N8q2+DCMhIFCoAFBWu2j2yuWeKnEpLBeVDUiESBcUb0Q6C
QEYh3wBZiz0H+abuZUnGRGP6jmm/gk/AZpDt0Gg58KAhU2HFAHXfSddOgjywWSmNl0ytjIZUYQ7Y
XqAfAysiV+Y+ADAhfxDaTecgI1AeQxt4UIdItcDLOO+y1RvukIMAnEiWCICqJHu6tgsAMQxNAHCI
q/MJjLgQVVOu5gtC0bEATCBRUtyr7nlDoCxDE1Aso2CODEOAco//pOcAyj0FBojoNh4BVZstnatD
8bFrmioTGUE3BytR5LKnSRLNNxGVNtAEqkhIGXQPMAHqMdwFdCVDtYdOKwhhLPPxdLzAg4PGGSGP
2JZZKgfcpW1gXEsiDQA4RamCgmGtTbUTIUtV2QVflbI7DpPaatf8oag4Ugcz3ArScynyVah0wbOJ
VNP/rhlo3lZsbMIHW7oWO4cZwBIzNAGwiAvjkv+p2EBpVO2YwIJxCXAItkaDAowzyg5d2wpQAsxt
QIhIhgB0gGYbhTXtauTdwzMBYaYTR2kadi5bco01nGAT9eiyATfhgtQ/vlyLsC5AVoPfDkm3kkXj
DYBKlwePTLY3xRK0mnxe8c4pwB8iVSKiRh2urRs34oisJR8S1AAsfcsr3TUClQRSKB8QFZ6NqL11
zRO4xgR8nyYT0PgAdaIIbmFT2ZNkUlTe4NqBModsmc6FBuZ6dgFEGpQ4UK0EPARD4oLZ2QQWxEyo
5z6NyXQjUmzodc4ExhU1MAE6bz0qSshFbyVsd0ygrgNJIHAW6qR0zgKo0BneiBa1AkIC6NcxeACX
o1AWdmwgDhGtwxpe7Vx4SBJvaAGkKwkEQEVIBwmChbez8/mloCaQGgk1BAsOhKj6dOtSJIM1NAF8
MqolQeSKfqP0HfIZd20QEDNAxIF6ykZROHvnbOCbbgO68mBYQ7kUGjqCbnpcYIm25Q6e0MV8WeA+
I/yQ+M+Fa0XTKUTkrSDHzjag+g7zQJinXId0sncQMjBuTYSHLsQK+tEaVWUUHyEVCP8CPiYAVfcC
Au5qw/dPtwk6fkhW0nlad5vsvH+rJzFTTHqsiAVCRuqaG0By1NQGcK3IAAgKcIgiWEHKuWMDtgGt
28QKouwoR6Bzt4GK44zcgFLr8GBYSDhAKQG2iWYDoEUImaAIcHEU1apzNiBmNdwGlE2BBomK+YTP
UE+tmOCZy5Iqik1XVidp6Mb0W7Q7pUmb10w7AkJdUi7aOQqucLCB04gN4SZ2UeKV5mrDbeCLTBlX
4h9QjWjZQQUaSQCYWKqJt3sFNds8NqTbBLFnVNoq1RLdIVoBDpNaCmEjwFontXu4sgy3gSU0bET/
4VKBpfP/QqjaOQqEi5DxcZQov1edOeoXdqqQUN3VrydcWYR/fHiSJFSqIFcqrbIdG6D6KE3ceEP8
pkidVWevQzZAU8BwHyBc8fu4m0aASKcuCtAe2ROsTEmjO+cLoEsafn5UvdF05Caopcx0X0AmzTRL
PjqlZbeToFmdsxgcA7p16U1EuwnEhP9jy2uugB5FjyCZMBoxL2j5W5mIDh0DNbPAKECkhCAWADWE
Ziyd+Y340IabidOlQQ/eUSVx1C3EZMuCe/0uIA0gQSY0EO0CQRD1QgpZJIGxjbQRUk+QM7voCw1d
AYJ1QGYyAMGmNCmjobRjgPgpcgVMiPhN4KVzN6IxVmCh2Qd7Ah62T1cOCGqjV1falaGiQT8lVeok
y4T7ynAbcBDwczLtBAUfBHsa2gWwrai2UmGCZEBnEqy8rm0DOs0NTUC3AbNAkGeAdRaH3I+6L7Bi
RiNJOZlCUwWqdS5dFu9ldCFQTEOyz/WICmGRVODYTmgoGi/IWkj7Gq3bUJU7twmMyyiEPmBBonG6
LSXp8LGMwUATnh5VwsNOzgKBZGO4CSxKRYGomYmKRcU6064E8gd6uelO48KwcZlbJkOHIiO2pqEN
kHumpCq0OigESsxXM4EUFOEf0YgQMiSvamjuVmRkTMaHZSSd2OQB8GufTsy0JFNmPATCj3I1dlDB
ggNsuAmIC+AgS9s+sAhSFRQP9V0gaZS8fztA3KyLvaqgmoY2wBcIVIKoG1K+oXL5OxdCyCYBXMZb
0tlNual7SRLZjakFcHeE/kgA1I2K2iaIpbEfN8EUEFgYXZT5dB3TsAAODe9eEDGSQDoO5IrZ2QXi
DUmfulxOMgWMXKZm8smJfCmcSnO+niUhdCptmpTUto6gc6EhlS7Dc4BeD/kxDhF3oE47C+5sAgti
rnQrwLWS3n1atzoXHRrnSGxzNDogjzAeFGqx1Gl3LBCK7he6ZlXTUhfVXhHhMdwEEK24BLgMkHSS
4ZgNYS96XmSGchfDAcp/hp8d0JiRubQeAosKKNqYnCvjMfwtv6yLLx9OkKEBLOUFyf8JhBD9F5hc
OwBoAcs4TY4GrJuOwmWmMaFQq5H0phuFiyCGWKujxuAkgInYh+RBdSpXNu9QbgTmbbgNwEmY/AAg
Sg8mgFhT6tZSMwIpqcOxgVxBP0rnbMDxNLQBNDJ8H3RDysXPp0cyHkDaVKomXiWL3a0MkdYJQyOI
qC2fH8iU9EgN/9LdgQgb0KrO96Rlh/NSHb4uHQbTYipBkXDvOe1K3K7pEYFKZDoCxVaRw6zaF7u2
C0yPAvViIRHCOaYJQ0n7arsAfQ88QE0t6WZkYJoiIm4N7V70rKipPh0gzBBpYkKIWIBJPTUzSB28
Dp0DTqehLxD1Z+h0MkgavSapHWu7APY1+QFoIRGUqqZuoeoO2SAwDY+wgEwBkH510CL8nW4BEa/g
06P3FCH4Cdese6TL7dS615dToZIhYgO7hhhZZCqEsLOTIYGXIXEpKofMSiR56OJMHFPADKYZnxB9
EiyAPgfDPzQTCNmOAhPiDvXs3K75AjB9Q19gIV8B0QzEiHtBBDwamRJdCBwCkDnV0S/ZYtdsgGav
qQ1srj0JCsQdQLqEa6xXkkTJhY51mRjKD8jklK4ZYTvJ9PXegOAI0AzIBLigLpbteAMLeQsEb/GG
HrPCwIs6ODTTWAndp+sINAxBK0FLKlxg1wbEj4DqEBFhJbJVVLtKxyJE6azlkV6/D6Q1DRo++SJU
IzASdDo0n0ixjYQSj0C+VJNwumWDrZrC600APiyqXbCMIJShVCGclZ1tQNVZTVInWahuje7FBsbz
QaSkSsWYLJAawpZUuGMCETUgSARg3nYvdg81MO5V5uJDBh98FOaAGinPZ9wxgcTQ7AAl8QeK1MGa
as/UFcAgoUAgok14RRAkAWV3LGAxJYYJu8Br9HF3sy2nHvD9el8gI9Po9yUfxBPaT50BVCy5E4BV
qCd1c6S6cTOCiFfI6FCmhlNZxe/r/pB9IZMTOCo0tG8DyG7dCMYJM3o+wr5H3QsmPmEyQaJ+FBB5
o9wGska+oHip3TIAsKdhWODJ9EgyZj67alKUhHjHFwRCwEa7YrfY0C0TGJdUGRgO1QxPIPLHJEvS
9LhjAQiHcLAq4LCTNTX0hQz3AAImQj0nSaCmIN0m+iGIFGAAJZNO1W6yjGgxNzSBTA1zaTeBZw8s
AqdMPwacDkhGjE0AVSAtVdWWbh0DNq+hCZiUi1wD/Aq41z5pgA6ZwESTajvYGT+kuvPUr+sQdIiY
hKEFkDwlN2JcFqUE+lVBBTRPgKskXqJ1sw6MKt/bIRMgKmFoApR6cIUEhTgBLhfqapoJhKRPrw5N
e5wC1a/cORsYJ8oSHKNMAoQsYj5PxO3oZSZkolMjAlEDSt+S/ju0C4yVC2ARUT6gsCzNKLSmNwmH
omUEhEwVhQ5VyROqGmaHTID2ouFBEMEmdLFiIdlTZn8ieiqdumDoogFNcIAJuif8aqz+S1dSQOgD
fK4mC9OpqDkDJWZEhsyoYRGF7aCIi7sd6ff6NBG9IlIgpCkIkBTzVA8OrZA7A9RMnIGM1GI7dO5a
NJa6rBARssQdAbudAFlSBM6BsI8RwySGrO6gDnkD4wEhnHU+GN1p0o37jJSPVJuYj0PQRCtvF7Xd
thP9Xn8OBB1mSiTEU6JkKR7rvFMGpyFlRZnF9aDjECd370aITDNlhouLshkJANgxUiZSK9o9BoxN
EG1dWjFoxpFmjc55AuP+REvSJMJfoh+OAlQLgaB2bEAKISNUJIVk+rDIV3y/Db7DX8zr+sfhMB3f
H2eLdJH25x/LfrH+1J+X48WLP/DHC+z1Zbn12f2PP8gJ/kH7yc/rab9au/op+fqnu7zMFvKbB2me
qTmJO9+UQs3Ol9rPzp/88Pazq4+1/V27f3W8+0m1B6u/U//l27RfJMXdcK2+sd5+qPfJpP/jD2+y
Bd9apHfJDzsfFiJ9/aX85h9/0B519/VpRv9tMKT2tzuvon6iP//9nYcj3cJ3a0v9wavAQhn2fmJZ
/TXkd/3kP8Wr+rVovCYgyuZr2n5k9Yoqx/7n377a6luD16//T647T7X9BDSA4+NVcJhet+JxWeTT
fr2GOpBQOHA0Jou+z4vFcO/NpN80LBpnIvhosvabcr4oknHDDuIlzda9zsvnn9lzaII3WxsjJ403
BzkSYAuBMqpjtOFTHuUS1+1S/u7w5n+xa6D9G1my73ENOw/9xD3setmtZ9n9q2PZxvUVo/2u+jv1
X37r6B30x+lG29ASkve1I7LzkN95oA/z+SLZ+9TwE9Jza7ry8XjvOhkvk/u8qBeTUyghn+nSp2Wy
6E+SseYyJFIyXfhtnt3Llq5XqtzGk0Py5838HgMXyaDUnlgp4pk+8lWSJRN9WVFP+Payz+3O/5i7
WG6gerfvBir6DatFD0+O2zd+9q8KisYDrgTtLbRwgt5kg7yxx196sS/f4Af5Yv7InqlXUlu8haNz
0M/SbHdRF+T/27vwOx62LMrsPq0XkmcV2R7TZQ+HyX29iqz5NCwof7+ivtORfupPy9txereX/7q3
GPb3DnPenvZLvnUPfucvUYvu/ZejT4f/VVu6hc12SHRf5Ln2CgUEN7Z1PsmLXPOoARUW42VZgGhp
742KcbO92vz1yvJahell/HuSaX/va7+4125e0fk3XfnoIb0lNNM2t7BnTdc9Hqyni3oZMYMAuMaL
zrhyc1zceO+0JEfS3IcU+41/QZEuCn1ZqZsZL7sYpvlU98wyR8h03c+c8NNkcquvHLcQKZwmt/oh
lP4208c9HTY8/tOkovzTHu/pRlCTtE2f9fCf/3fR37v/f//jf54t87TQzh0NiObGOO9na23/PpNr
/nlrXKS3zRAAnT3zp73oz/PFULtJlGaDqZl53oYVpPRvuuplcp8MkjnBbr2WeCBkReov62T+zxv4
Mlnni4W+HaSUZP7I4+RR88JKkLKFZRuLtnCOL7lK7+70zSCFEvOHLfG/Saa7MzXGw3jpfCN+clbq
b054IaZLv0+Juutl1D5rw7WrVRuGkHqc6dNW7tI6SOfzpKyXU0/9FIUp/7Qz/kRMf695NUaN1r/l
9YduCx49ARIhsrWweD/rD5JxvZDYwnVaiA2vga+LZO+in2faplPt8qav8ToHeNC3B0Xb+jMYWLq8
T7TgW3VamT7t51xPQiistfCo//xf+d7nfPLP/73Hptu7Kv75f7K7VAdbqe+Z/6LPZZY24EXVW2Vs
lSTbNJ2dK20cpgt/GTw5hUInM132oCxGaZbsnSRzzfej8Wq+OGWdtBHHqnEVpg99DMxAOUW7BBHf
Mn/gfzyJu5FwaWHZdHKb3D7qHkOI3KaGqHzo9ZPzLaVk07UP0mLvM+GL5kTRLXpp5b8OAFSVnX9B
BPDXATlWCpiuOfEW9uWbTb+4TdIHfeEWDv6bYgJmp8UMLYSoB0k2GCf3/fmw3oPqXm/BEJfrJJvo
iYXbxgMPy+ZLa+HQHwBc9jXfJyPkTY87IN1tfq+/szYumOsi3btIspG2GdrIXoH4dai5jRuLKs1g
71z+uH7zqTaqiqTbCHnPsnvixkbYoZrITd8eK+uvjhaA+vFfHzi+S6a6a1DKcKbPer4uButN052p
JhHTpasi+nnegPtQnTE3RnXXPrN2C0f6PNkko+FTk7Rwri8SHSFXQ7VN7XyZ3CX5kyMiPS7GK0tt
o5EEKZ1m44WT8X267M/rR1SHWsRXWlg4WTfPdBvA+Pv+VM9glUit6eNeUSy+64/3zuZjEgrdHCJC
Yr7+6EmoovSFjReGUpdOp1QItIeGE2L+0NdpNkimuI16qQowaGF3fB4mqRhaW7iN2OJz8pA+tTTt
0PVver3b/5ykQD71OlWM1YIn+kyqKWFh080xR6D+Xa9/5i+b2/4z5pBRNaYb72vaX0CEqBdS9mjD
1Z0tKEFPtwdxd3WHeUotPPd5mSXzIVlcddS13xAhNlf/xeuNfj0tksV4/ZwvoWddOrNMbX+Z3t+P
+3vHyXxRLyb2Z7bIN1fHQ9D8+DIJ4HqYjnJC9GdMBMWWubAtADeXkInWyd45MPiYytN8JF99Su8H
mrOBLCbjleoP+fp38jmlKG5R2tHrGQy9R0uijXfeJ5YflfU7/9tRmuRr0px07yN8ikQDkUTyERq6
+Yc6ykf3+d7fwCNGZH+pTkpCRQtufwtv6jwp0yId1Y8rG40GMxFrayHEu0qscWrdDdPEms/LZ35H
C+/+mgT5mZVb8CUXyXQxbEQjlWle9N1/HR5EzRil/fj7+Nnl73WRJ6yw3Y8gJxOm/e5fHbdCwnxT
lLeJ9vbqL17vDGDUpzADFZZ+kBS3AIX1ouoaq78w+Q2DMh3rVDIZJGDq+OVp4XfiyKuV1GF8ca+9
7PGFXXGQDOE1akuL4rnpI79PlgkFuGfukjbSz8NkPfntotKevY0Y57Cx92TWu6k9jvIJGL3ezNFG
1FGv+zwzq42U7rToZ7ANahPI3hN1alODnLDs3dCCYnzfH+elXtVqo1L7NoEMXj9ndX21cPm+47A0
XiNd1/Wveb3r2JrjMimkltOs4rfB5LvMs8VcCrZa8MhYAvOHv6Kna5ELu12LeBiEar729WLvPF0s
5sptv+8vU+24t5IbXCdptti7KO901BCZGfPH/1zwOu+Te/X4n/PbpFEnlpZn06MkuWRln0P2Zj6v
w9F6ZXW7Pe3zKX+/5L83Q1jsfU2zO55XfRyh31be4QkO0QbH6QCqTDof8iuLQVpnJfrbb+NcfLn+
5m9oYQsf5FnSINihbV6/ndf7jENaKIAe64XUa24jwbhO9NjLlcmVppu0OmTHNF9RrS7119gG7ada
n0iJXTnuT9b1E4tVkMaov3y9tYHFFnuXCb+gr8FByK+0AXDi5yrnXz+pPDiDhrvc8OmoTr8aWziU
Nl+x73/+3tvxbZO20kII+IaCF9fv7vtt4YJR7Yz6xSU68qbHlS64QVrqOF8LUd9BPqcUrm6Pt/1i
0x/ky0bhso0LkYdPioaPaQESOSjHg6TRfiTyc6a2PupLvV2DWmQ+qOmyZwVm0MH2Ntigx/NF3qQz
tOBeDzd9wYPqjy3er41r4STNmkaQOXSmtj1Jirz/XJz1tDu5/NNh1kmREGTVDymWEEEQ00c+TW9p
5EFUoF5KFpZZl8YLE/1n8752477cGvkyOnHaL0jy9WXbsEPR7+vW7bXghg+LnLhG276oEJob921J
Ma7QjOC0wQk+o+zZcA4MrDd/3rNFMtafto0s6l2/aGwwNSrRdOe+A0Oi3UGP55DbNjfDRbJYNnZD
G/yhi3QxLJuhidNGW+X1OF8mo+YjtwCYXKT4dUJmSjB63yraTC3YuVz1oWqVhQ71t4ECXubje2xS
P6N4S2qR9ZevzyPAYRIdJ0GRrYVlxbfXy6iHbQNefN8nnSrEU2gZm9MGpxZ+0mOi+4o2ruYrern1
qEdN0zP1FVdIkpSNLgo1Ds504U80OjTiKZTZ6jf5+n0mJ7rJO4UU3MLCymuCa+nIQxtZx/UUKK5+
QtnErgwTMbXw9TIhoSvu65XUwm4bJn7s3+uXh5qYavy8j+kCMnJzG6PlVn+C1++KL6MCE2vBJdpg
LaybpYv+PVBtNrjP9bSxDX7rV4KrO/bdITpF9cOq19hKZyLIuLRIFfqGFh1C41cJp1y/VN022q0h
sfRFAOFSZyahfOm2AFRUxFFojX0YuvrTi1heC5fVeT7Pl5q1ZfJr+HK39HOV5m/UnyudOQ2gOt6t
T7/0/e37l51WsWy0pV6Bde0+//Y/3/0r7eG031V/p/7LbyoYJUM55PXuladvw40erqcNUKUNnskp
bN+960WRTrXnbaN0dEYerS3aRv/g2bxI+lobEDOq6t/yer/Ms87qVdQLkykvpt7nXV40mh1b8Q/n
5SO11frx1NO+3An1cr5/0Qd11TUZUE6rf83rTfuB+KpeRT1sG81mH5MGksJI3/qXvP5Rr5PyPt17
UyTNS0PGvJnuhut1A7t02yB6fKkufnnmveNJSnm5r6UKCFKbP/rPMPhgqmQaRuq2Ubr+pQ8Lt35A
2R1uG9DrqeQge2/76WC40KyBPnsbTpOG3dvn0Ef4eXijNugZb27LvctyrmeU1eotpBD//un4+vjT
1+Oj/74nrxb8cO/J7kSiHPleBn8xDt32/Ij/1e/pjw7Yc1fpf0x0IPqG/5IqtNRrn4hlvpxE/nUv
ohLbrKOkf6GSZDEQ/683+X2T9v2dnI4DGowaUGUbOcRBkWz0buk2FBHkfWq5axsk8cN8nDcVptpo
aTi+g9umi3LKBDTTa7xiiok8WENrqg1M7iQZjwR3eO5yiVqIxU5Lmosbl0oLge41/QR0pWhbw2mj
FCcNYnCGNcxBTSsxfYtX/aKs94IKStuQH/tSlM2HZRxI/Wv+6NZ8OTL/CjqyKSkY1UupQOllsam/
7hqodKL/9a6BQ06PzsVtI0OCxNd/UibvtYA2XvZXDU4ooxbqTfT6/Vhxva5EfqivuCSXwphlskG9
tNqfLzOnXt752+zmGtJaI62RsU2mTuCQBZS45jNC50ow+49/A1nFdzV1HUJYub1FR79+WuVs6l6Q
l9b/6w7wc/Lmpsd599PI5vt258ruTx8/Bxq+8APb1e/G/aT46f8DAAD//w==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215900</xdr:colOff>
      <xdr:row>4</xdr:row>
      <xdr:rowOff>12706</xdr:rowOff>
    </xdr:from>
    <xdr:to>
      <xdr:col>54</xdr:col>
      <xdr:colOff>266700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28AC7-52E8-1F48-AB36-59869F777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25500" y="825506"/>
              <a:ext cx="7480300" cy="5003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800236</xdr:colOff>
      <xdr:row>8</xdr:row>
      <xdr:rowOff>54623</xdr:rowOff>
    </xdr:from>
    <xdr:to>
      <xdr:col>8</xdr:col>
      <xdr:colOff>669139</xdr:colOff>
      <xdr:row>26</xdr:row>
      <xdr:rowOff>26492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0F083B7-1BD4-A94F-A0AB-C9655E633C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7870" y="1693333"/>
              <a:ext cx="5659011" cy="3645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4254-673E-7843-A1B0-6BD4AAFAB4AF}">
  <dimension ref="A1:K230"/>
  <sheetViews>
    <sheetView tabSelected="1" zoomScale="93" zoomScaleNormal="93" workbookViewId="0">
      <pane ySplit="1" topLeftCell="A2" activePane="bottomLeft" state="frozen"/>
      <selection pane="bottomLeft" activeCellId="1" sqref="C1:C1048576 A1:A1048576"/>
    </sheetView>
  </sheetViews>
  <sheetFormatPr baseColWidth="10" defaultRowHeight="16" x14ac:dyDescent="0.2"/>
  <cols>
    <col min="1" max="1" width="17.5" style="2" customWidth="1"/>
    <col min="2" max="2" width="10.83203125" style="2"/>
    <col min="3" max="3" width="11.33203125" style="2" customWidth="1"/>
    <col min="4" max="4" width="15.6640625" style="2" customWidth="1"/>
    <col min="5" max="5" width="15.33203125" style="2" customWidth="1"/>
    <col min="6" max="6" width="14.83203125" style="2" customWidth="1"/>
    <col min="7" max="7" width="12.33203125" style="2" customWidth="1"/>
    <col min="8" max="8" width="6.5" style="2" customWidth="1"/>
    <col min="9" max="9" width="12.5" style="4" customWidth="1"/>
    <col min="11" max="11" width="12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169</v>
      </c>
      <c r="D1" s="5" t="s">
        <v>170</v>
      </c>
      <c r="E1" s="5" t="s">
        <v>171</v>
      </c>
      <c r="F1" s="5" t="s">
        <v>172</v>
      </c>
      <c r="G1" s="5" t="s">
        <v>173</v>
      </c>
      <c r="H1" s="5" t="s">
        <v>174</v>
      </c>
      <c r="I1" s="6" t="s">
        <v>175</v>
      </c>
    </row>
    <row r="2" spans="1:9" s="1" customFormat="1" x14ac:dyDescent="0.2">
      <c r="A2" s="1" t="s">
        <v>158</v>
      </c>
      <c r="B2" s="3">
        <v>44322</v>
      </c>
      <c r="C2" s="2">
        <v>4.5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4">
        <v>0</v>
      </c>
    </row>
    <row r="3" spans="1:9" s="1" customFormat="1" x14ac:dyDescent="0.2">
      <c r="A3" s="1" t="s">
        <v>2</v>
      </c>
      <c r="B3" s="3">
        <v>44322</v>
      </c>
      <c r="C3" s="2">
        <v>3.8</v>
      </c>
      <c r="D3" s="7">
        <f>100*0.5</f>
        <v>50</v>
      </c>
      <c r="E3" s="7">
        <v>0</v>
      </c>
      <c r="F3" s="2">
        <f>0.9+100*468.8/15100</f>
        <v>4.0046357615894044</v>
      </c>
      <c r="G3" s="2">
        <v>1</v>
      </c>
      <c r="H3" s="2">
        <f>100*478.2/15418</f>
        <v>3.1015695939810612</v>
      </c>
      <c r="I3" s="4">
        <v>0</v>
      </c>
    </row>
    <row r="4" spans="1:9" s="1" customFormat="1" x14ac:dyDescent="0.2">
      <c r="A4" s="1" t="s">
        <v>3</v>
      </c>
      <c r="B4" s="3">
        <v>44319</v>
      </c>
      <c r="C4" s="2">
        <f>-2.2</f>
        <v>-2.2000000000000002</v>
      </c>
      <c r="D4" s="7">
        <f>100*(0.5/3.5)</f>
        <v>14.285714285714285</v>
      </c>
      <c r="E4" s="7">
        <f>100*8/10</f>
        <v>80</v>
      </c>
      <c r="F4" s="2">
        <v>0</v>
      </c>
      <c r="G4" s="2">
        <v>1</v>
      </c>
      <c r="H4" s="2">
        <v>12</v>
      </c>
      <c r="I4" s="4">
        <v>1</v>
      </c>
    </row>
    <row r="5" spans="1:9" s="1" customFormat="1" x14ac:dyDescent="0.2">
      <c r="A5" s="1" t="s">
        <v>4</v>
      </c>
      <c r="B5" s="3">
        <v>44288</v>
      </c>
      <c r="C5" s="2">
        <f>100*(217+487+120)/91527</f>
        <v>0.90028079146044337</v>
      </c>
      <c r="D5" s="2">
        <f>100*3/10</f>
        <v>30</v>
      </c>
      <c r="E5" s="2">
        <v>0</v>
      </c>
      <c r="F5" s="2">
        <f>0.5+100*370/91527</f>
        <v>0.90425229713636412</v>
      </c>
      <c r="G5" s="2">
        <v>1</v>
      </c>
      <c r="H5" s="2">
        <v>0</v>
      </c>
      <c r="I5" s="4">
        <v>0</v>
      </c>
    </row>
    <row r="6" spans="1:9" s="1" customFormat="1" x14ac:dyDescent="0.2">
      <c r="A6" s="1" t="s">
        <v>5</v>
      </c>
      <c r="B6" s="3">
        <v>44322</v>
      </c>
      <c r="C6" s="2">
        <v>6</v>
      </c>
      <c r="D6" s="2">
        <f>100*2/40</f>
        <v>5</v>
      </c>
      <c r="E6" s="2">
        <v>0</v>
      </c>
      <c r="F6" s="2">
        <f>100*23.7/445.469</f>
        <v>5.3202355270512651</v>
      </c>
      <c r="G6" s="2">
        <v>1</v>
      </c>
      <c r="H6" s="2">
        <f>100*1/445.469</f>
        <v>0.22448251168992681</v>
      </c>
      <c r="I6" s="4">
        <v>0</v>
      </c>
    </row>
    <row r="7" spans="1:9" s="1" customFormat="1" x14ac:dyDescent="0.2">
      <c r="A7" s="1" t="s">
        <v>6</v>
      </c>
      <c r="B7" s="3">
        <v>44322</v>
      </c>
      <c r="C7" s="2">
        <f>100*367/12430</f>
        <v>2.9525341914722447</v>
      </c>
      <c r="D7" s="2">
        <f>100*125/550</f>
        <v>22.727272727272727</v>
      </c>
      <c r="E7" s="2">
        <v>0</v>
      </c>
      <c r="F7" s="2">
        <v>0</v>
      </c>
      <c r="G7" s="2">
        <v>1</v>
      </c>
      <c r="H7" s="2">
        <v>0</v>
      </c>
      <c r="I7" s="4">
        <v>0</v>
      </c>
    </row>
    <row r="8" spans="1:9" s="1" customFormat="1" x14ac:dyDescent="0.2">
      <c r="A8" s="1" t="s">
        <v>7</v>
      </c>
      <c r="B8" s="3">
        <v>44322</v>
      </c>
      <c r="C8" s="2">
        <f>13.75+2.5+0.8</f>
        <v>17.05</v>
      </c>
      <c r="D8" s="2">
        <f>100*0.65/0.75</f>
        <v>86.666666666666671</v>
      </c>
      <c r="E8" s="2">
        <v>0</v>
      </c>
      <c r="F8" s="2">
        <f>100*229.26/1376</f>
        <v>16.661337209302324</v>
      </c>
      <c r="G8" s="2">
        <v>1</v>
      </c>
      <c r="H8" s="2">
        <f>100*45.85/1376</f>
        <v>3.3321220930232558</v>
      </c>
      <c r="I8" s="4">
        <v>0</v>
      </c>
    </row>
    <row r="9" spans="1:9" s="1" customFormat="1" x14ac:dyDescent="0.2">
      <c r="A9" s="1" t="s">
        <v>8</v>
      </c>
      <c r="B9" s="3">
        <v>44322</v>
      </c>
      <c r="C9" s="2">
        <f>12.6+4.3+100*(390+87.3)/18292</f>
        <v>19.509337415263502</v>
      </c>
      <c r="D9" s="2">
        <v>0</v>
      </c>
      <c r="E9" s="2">
        <v>0</v>
      </c>
      <c r="F9" s="2">
        <f>100*((1850+120+360)/12500)</f>
        <v>18.64</v>
      </c>
      <c r="G9" s="2">
        <v>1</v>
      </c>
      <c r="H9" s="2">
        <v>0</v>
      </c>
      <c r="I9" s="4">
        <v>0</v>
      </c>
    </row>
    <row r="10" spans="1:9" s="1" customFormat="1" x14ac:dyDescent="0.2">
      <c r="A10" s="1" t="s">
        <v>9</v>
      </c>
      <c r="B10" s="3">
        <v>44322</v>
      </c>
      <c r="C10" s="2">
        <f>4.85+0.5+0.2+4.8*0.6/2+0.3</f>
        <v>7.29</v>
      </c>
      <c r="D10" s="7">
        <f>100/3*(-0.25/5.5+2.25/9+1/7.25)</f>
        <v>11.415882967607105</v>
      </c>
      <c r="E10" s="7">
        <v>0</v>
      </c>
      <c r="F10" s="2">
        <v>0</v>
      </c>
      <c r="G10" s="2">
        <v>1</v>
      </c>
      <c r="H10" s="2">
        <f>100*200/47171</f>
        <v>0.42398931546925017</v>
      </c>
      <c r="I10" s="4">
        <v>1</v>
      </c>
    </row>
    <row r="11" spans="1:9" s="1" customFormat="1" x14ac:dyDescent="0.2">
      <c r="A11" s="1" t="s">
        <v>10</v>
      </c>
      <c r="B11" s="3">
        <v>44319</v>
      </c>
      <c r="C11" s="2">
        <f>3.9-54*3.9/440</f>
        <v>3.4213636363636364</v>
      </c>
      <c r="D11" s="2">
        <v>0</v>
      </c>
      <c r="E11" s="2">
        <v>0</v>
      </c>
      <c r="F11" s="2">
        <f>3.9-C11</f>
        <v>0.47863636363636353</v>
      </c>
      <c r="G11" s="2">
        <v>1</v>
      </c>
      <c r="H11" s="2">
        <v>0</v>
      </c>
      <c r="I11" s="4">
        <v>1</v>
      </c>
    </row>
    <row r="12" spans="1:9" s="1" customFormat="1" x14ac:dyDescent="0.2">
      <c r="A12" s="1" t="s">
        <v>11</v>
      </c>
      <c r="B12" s="3">
        <v>44322</v>
      </c>
      <c r="C12" s="2">
        <f>4.2+1.3+5.5*1.3/177+100*570/38184+1.5</f>
        <v>8.533167321835041</v>
      </c>
      <c r="D12" s="2">
        <f>100*(1/3*125/225+1/3*125/200+1/3*155/400)</f>
        <v>52.268518518518512</v>
      </c>
      <c r="E12" s="2">
        <f>100*2/5</f>
        <v>40</v>
      </c>
      <c r="F12" s="2">
        <v>28</v>
      </c>
      <c r="G12" s="2">
        <v>1</v>
      </c>
      <c r="H12" s="2">
        <v>0</v>
      </c>
      <c r="I12" s="4">
        <v>0</v>
      </c>
    </row>
    <row r="13" spans="1:9" s="1" customFormat="1" x14ac:dyDescent="0.2">
      <c r="A13" s="1" t="s">
        <v>12</v>
      </c>
      <c r="B13" s="3">
        <v>44322</v>
      </c>
      <c r="C13" s="2">
        <f>100*588/347000+(100*(21.3+7.6+7.5+1+500+20+15+12+9)*588/50)/347000+100*666.7/347000+100*27/56.6*666.7/347000</f>
        <v>2.4643000295312674</v>
      </c>
      <c r="D13" s="2">
        <f>100*1.25/6</f>
        <v>20.833333333333332</v>
      </c>
      <c r="E13" s="2">
        <f>100*(0.5*4/5+0.5*4/5.5)</f>
        <v>76.363636363636374</v>
      </c>
      <c r="F13" s="2">
        <f>(100*380*588/50)/347000+100*5/347</f>
        <v>2.7287608069164264</v>
      </c>
      <c r="G13" s="2">
        <v>1</v>
      </c>
      <c r="H13" s="2">
        <v>0</v>
      </c>
      <c r="I13" s="4">
        <v>1</v>
      </c>
    </row>
    <row r="14" spans="1:9" s="1" customFormat="1" x14ac:dyDescent="0.2">
      <c r="A14" s="1" t="s">
        <v>13</v>
      </c>
      <c r="B14" s="3">
        <v>44322</v>
      </c>
      <c r="C14" s="2">
        <f>2+100*114/5087</f>
        <v>4.2410064871240412</v>
      </c>
      <c r="D14" s="2">
        <f>100*5/7</f>
        <v>71.428571428571431</v>
      </c>
      <c r="E14" s="2">
        <f>100*(0.5*12.5/17.5+0.5*1)</f>
        <v>85.714285714285722</v>
      </c>
      <c r="F14" s="2">
        <v>0</v>
      </c>
      <c r="G14" s="2">
        <v>1</v>
      </c>
      <c r="H14" s="2">
        <v>0</v>
      </c>
      <c r="I14" s="4">
        <v>0</v>
      </c>
    </row>
    <row r="15" spans="1:9" s="1" customFormat="1" x14ac:dyDescent="0.2">
      <c r="A15" s="1" t="s">
        <v>14</v>
      </c>
      <c r="B15" s="3">
        <v>44320</v>
      </c>
      <c r="C15" s="2">
        <v>1.2</v>
      </c>
      <c r="D15" s="2">
        <f>100*0.25/8.75</f>
        <v>2.8571428571428572</v>
      </c>
      <c r="E15" s="2">
        <v>0</v>
      </c>
      <c r="F15" s="2">
        <v>0</v>
      </c>
      <c r="G15" s="2">
        <v>1</v>
      </c>
      <c r="H15" s="2">
        <v>0</v>
      </c>
      <c r="I15" s="4">
        <v>1</v>
      </c>
    </row>
    <row r="16" spans="1:9" s="1" customFormat="1" x14ac:dyDescent="0.2">
      <c r="A16" s="1" t="s">
        <v>16</v>
      </c>
      <c r="B16" s="3">
        <v>44321</v>
      </c>
      <c r="C16" s="2">
        <f>4.3+100*(390+87.3)/18292+7.3</f>
        <v>14.209337415263501</v>
      </c>
      <c r="D16" s="2">
        <v>0</v>
      </c>
      <c r="E16" s="2">
        <v>0</v>
      </c>
      <c r="F16" s="2">
        <f>100*((1350+120+360)/12500)+12</f>
        <v>26.64</v>
      </c>
      <c r="G16" s="2">
        <v>1</v>
      </c>
      <c r="H16" s="2">
        <v>0</v>
      </c>
      <c r="I16" s="4">
        <v>0</v>
      </c>
    </row>
    <row r="17" spans="1:9" s="1" customFormat="1" ht="15" customHeight="1" x14ac:dyDescent="0.2">
      <c r="A17" s="1" t="s">
        <v>17</v>
      </c>
      <c r="B17" s="3">
        <v>44155</v>
      </c>
      <c r="C17" s="2">
        <v>1</v>
      </c>
      <c r="D17" s="2">
        <v>0</v>
      </c>
      <c r="E17" s="2">
        <v>10</v>
      </c>
      <c r="F17" s="2">
        <v>0</v>
      </c>
      <c r="G17" s="2">
        <v>1</v>
      </c>
      <c r="H17" s="2">
        <v>0</v>
      </c>
      <c r="I17" s="4">
        <v>0</v>
      </c>
    </row>
    <row r="18" spans="1:9" s="1" customFormat="1" x14ac:dyDescent="0.2">
      <c r="A18" s="1" t="s">
        <v>18</v>
      </c>
      <c r="B18" s="3">
        <v>44322</v>
      </c>
      <c r="C18" s="2">
        <v>2</v>
      </c>
      <c r="D18" s="2">
        <f>100*(0.5*0.5/4.5+0.5*0.5/2.5)</f>
        <v>15.555555555555555</v>
      </c>
      <c r="E18" s="2">
        <v>0</v>
      </c>
      <c r="F18" s="2">
        <f>100*4/14000+1.5+1.7+5.3</f>
        <v>8.5285714285714285</v>
      </c>
      <c r="G18" s="2">
        <v>1</v>
      </c>
      <c r="H18" s="2">
        <v>0</v>
      </c>
      <c r="I18" s="4">
        <v>0</v>
      </c>
    </row>
    <row r="19" spans="1:9" s="1" customFormat="1" x14ac:dyDescent="0.2">
      <c r="A19" s="1" t="s">
        <v>19</v>
      </c>
      <c r="B19" s="3">
        <v>44322</v>
      </c>
      <c r="C19" s="2">
        <f>100*3.3*0.013/2.842+100*5/2842</f>
        <v>1.685432793807178</v>
      </c>
      <c r="D19" s="2">
        <v>0</v>
      </c>
      <c r="E19" s="2">
        <f>100*2/9</f>
        <v>22.222222222222221</v>
      </c>
      <c r="F19" s="2">
        <f>100*3*0.013/2.842+100*41/2842</f>
        <v>2.8149190710767065</v>
      </c>
      <c r="G19" s="2">
        <v>1</v>
      </c>
      <c r="H19" s="2">
        <v>0</v>
      </c>
      <c r="I19" s="4">
        <v>0</v>
      </c>
    </row>
    <row r="20" spans="1:9" s="1" customFormat="1" x14ac:dyDescent="0.2">
      <c r="A20" s="1" t="s">
        <v>20</v>
      </c>
      <c r="B20" s="3">
        <v>44321</v>
      </c>
      <c r="C20" s="2">
        <f>((100*(219+729))+150*(73+58+146))/42400+0.5</f>
        <v>3.7158018867924527</v>
      </c>
      <c r="D20" s="2">
        <v>0</v>
      </c>
      <c r="E20" s="2">
        <v>0</v>
      </c>
      <c r="F20" s="7">
        <f>100*(1740+160+17.5+729+1166+510)/42401</f>
        <v>10.194335039267942</v>
      </c>
      <c r="G20" s="2">
        <v>1</v>
      </c>
      <c r="H20" s="2">
        <v>0</v>
      </c>
      <c r="I20" s="4">
        <v>0</v>
      </c>
    </row>
    <row r="21" spans="1:9" s="1" customFormat="1" x14ac:dyDescent="0.2">
      <c r="A21" s="1" t="s">
        <v>160</v>
      </c>
      <c r="B21" s="3">
        <v>44322</v>
      </c>
      <c r="C21" s="2">
        <f>2.5+1.8+(55+180+256+148+94+36)*1.8/625</f>
        <v>6.5147200000000005</v>
      </c>
      <c r="D21" s="2">
        <v>0</v>
      </c>
      <c r="E21" s="2">
        <v>0</v>
      </c>
      <c r="F21" s="2">
        <f>1.5+150*1.8/625</f>
        <v>1.9319999999999999</v>
      </c>
      <c r="G21" s="2">
        <v>1</v>
      </c>
      <c r="H21" s="2">
        <v>0</v>
      </c>
      <c r="I21" s="4">
        <v>0</v>
      </c>
    </row>
    <row r="22" spans="1:9" s="1" customFormat="1" x14ac:dyDescent="0.2">
      <c r="A22" s="1" t="s">
        <v>21</v>
      </c>
      <c r="B22" s="3">
        <v>44288</v>
      </c>
      <c r="C22" s="2">
        <f>1.1-0.55*0.8</f>
        <v>0.66</v>
      </c>
      <c r="D22" s="2">
        <f>100*100/475</f>
        <v>21.05263157894737</v>
      </c>
      <c r="E22" s="2">
        <f>100*2.5/5</f>
        <v>50</v>
      </c>
      <c r="F22" s="2">
        <f>0.55*0.8</f>
        <v>0.44000000000000006</v>
      </c>
      <c r="G22" s="2">
        <v>1</v>
      </c>
      <c r="H22" s="2">
        <v>0</v>
      </c>
      <c r="I22" s="4">
        <v>1</v>
      </c>
    </row>
    <row r="23" spans="1:9" s="1" customFormat="1" x14ac:dyDescent="0.2">
      <c r="A23" s="1" t="s">
        <v>22</v>
      </c>
      <c r="B23" s="3">
        <v>44322</v>
      </c>
      <c r="C23" s="2">
        <v>12</v>
      </c>
      <c r="D23" s="2">
        <f>100*(2.25/4.25)</f>
        <v>52.941176470588239</v>
      </c>
      <c r="E23" s="2">
        <f>100*14/31</f>
        <v>45.161290322580648</v>
      </c>
      <c r="F23" s="2">
        <f>100*9/1893+5.5</f>
        <v>5.9754358161648176</v>
      </c>
      <c r="G23" s="2">
        <v>1</v>
      </c>
      <c r="H23" s="2">
        <f>100*(113.5)/1893</f>
        <v>5.9957739038563131</v>
      </c>
      <c r="I23" s="4">
        <v>0</v>
      </c>
    </row>
    <row r="24" spans="1:9" s="1" customFormat="1" x14ac:dyDescent="0.2">
      <c r="A24" s="1" t="s">
        <v>23</v>
      </c>
      <c r="B24" s="3">
        <v>44322</v>
      </c>
      <c r="C24" s="2">
        <f>100*(587-587/1.05)/13568</f>
        <v>0.20601695867026062</v>
      </c>
      <c r="D24" s="2">
        <v>0</v>
      </c>
      <c r="E24" s="2">
        <v>0</v>
      </c>
      <c r="F24" s="2">
        <f>3.2-C24</f>
        <v>2.9939830413297397</v>
      </c>
      <c r="G24" s="2">
        <v>1</v>
      </c>
      <c r="H24" s="2">
        <v>0</v>
      </c>
      <c r="I24" s="4">
        <v>0</v>
      </c>
    </row>
    <row r="25" spans="1:9" s="1" customFormat="1" x14ac:dyDescent="0.2">
      <c r="A25" s="1" t="s">
        <v>24</v>
      </c>
      <c r="B25" s="3">
        <v>44321</v>
      </c>
      <c r="C25" s="2">
        <f>5.61+2.3+100*(390+87.3)/18292</f>
        <v>10.519337415263504</v>
      </c>
      <c r="D25" s="2">
        <v>0</v>
      </c>
      <c r="E25" s="2">
        <v>0</v>
      </c>
      <c r="F25" s="7">
        <f>9.28+100*232.846/66250+100*2.26/66.25</f>
        <v>13.042786415094339</v>
      </c>
      <c r="G25" s="2">
        <v>1</v>
      </c>
      <c r="H25" s="2">
        <v>0</v>
      </c>
      <c r="I25" s="4">
        <v>0</v>
      </c>
    </row>
    <row r="26" spans="1:9" s="1" customFormat="1" x14ac:dyDescent="0.2">
      <c r="A26" s="1" t="s">
        <v>25</v>
      </c>
      <c r="B26" s="3">
        <v>44322</v>
      </c>
      <c r="C26" s="2">
        <v>2.7</v>
      </c>
      <c r="D26" s="2">
        <f>100*(0.5*0.5/4.5+0.5*0.5/2.5)</f>
        <v>15.555555555555555</v>
      </c>
      <c r="E26" s="7">
        <v>0</v>
      </c>
      <c r="F26" s="2">
        <f>5.9+0.8</f>
        <v>6.7</v>
      </c>
      <c r="G26" s="2">
        <v>1</v>
      </c>
      <c r="H26" s="2">
        <v>0</v>
      </c>
      <c r="I26" s="4">
        <v>0</v>
      </c>
    </row>
    <row r="27" spans="1:9" s="1" customFormat="1" x14ac:dyDescent="0.2">
      <c r="A27" s="1" t="s">
        <v>26</v>
      </c>
      <c r="B27" s="3">
        <v>44322</v>
      </c>
      <c r="C27" s="2">
        <v>4.9000000000000004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4">
        <v>0</v>
      </c>
    </row>
    <row r="28" spans="1:9" s="1" customFormat="1" x14ac:dyDescent="0.2">
      <c r="A28" s="1" t="s">
        <v>27</v>
      </c>
      <c r="B28" s="3">
        <v>44316</v>
      </c>
      <c r="C28" s="2">
        <f>(1+1+0.3+0.76+2.2)*1.2/2.2</f>
        <v>2.8690909090909087</v>
      </c>
      <c r="D28" s="2">
        <f>100*(1.25/1.5)</f>
        <v>83.333333333333343</v>
      </c>
      <c r="E28" s="2">
        <f>100*3/13</f>
        <v>23.076923076923077</v>
      </c>
      <c r="F28" s="2">
        <v>0</v>
      </c>
      <c r="G28" s="2">
        <v>1</v>
      </c>
      <c r="H28" s="2">
        <v>0</v>
      </c>
      <c r="I28" s="4">
        <v>0</v>
      </c>
    </row>
    <row r="29" spans="1:9" s="1" customFormat="1" x14ac:dyDescent="0.2">
      <c r="A29" s="1" t="s">
        <v>28</v>
      </c>
      <c r="B29" s="3">
        <v>44321</v>
      </c>
      <c r="C29" s="2">
        <f>100*(760+60+123+133)/26730</f>
        <v>4.0254395809951369</v>
      </c>
      <c r="D29" s="2">
        <f>100*0.17/0.55</f>
        <v>30.909090909090907</v>
      </c>
      <c r="E29" s="2">
        <f>100*(0.5*5/12+0.5*1/8)</f>
        <v>27.083333333333336</v>
      </c>
      <c r="F29" s="2">
        <f>100*600/26730</f>
        <v>2.244668911335578</v>
      </c>
      <c r="G29" s="2">
        <v>1</v>
      </c>
      <c r="H29" s="2">
        <v>0</v>
      </c>
      <c r="I29" s="4">
        <v>0</v>
      </c>
    </row>
    <row r="30" spans="1:9" s="1" customFormat="1" x14ac:dyDescent="0.2">
      <c r="A30" s="1" t="s">
        <v>29</v>
      </c>
      <c r="B30" s="3">
        <v>44322</v>
      </c>
      <c r="C30" s="2">
        <f>100*(750+138+310+185)/38632</f>
        <v>3.5799337336922759</v>
      </c>
      <c r="D30" s="2">
        <f>100*(0.5*25/350+0.5*1/6)</f>
        <v>11.904761904761903</v>
      </c>
      <c r="E30" s="2">
        <v>0</v>
      </c>
      <c r="F30" s="2">
        <f>100*310/38632</f>
        <v>0.80244357009732858</v>
      </c>
      <c r="G30" s="2">
        <v>1</v>
      </c>
      <c r="H30" s="2">
        <v>0</v>
      </c>
      <c r="I30" s="4">
        <v>0</v>
      </c>
    </row>
    <row r="31" spans="1:9" s="1" customFormat="1" x14ac:dyDescent="0.2">
      <c r="A31" s="1" t="s">
        <v>30</v>
      </c>
      <c r="B31" s="3">
        <v>44321</v>
      </c>
      <c r="C31" s="2">
        <v>18.5</v>
      </c>
      <c r="D31" s="2">
        <f>100*150/175</f>
        <v>85.714285714285708</v>
      </c>
      <c r="E31" s="2">
        <f>100*125/225</f>
        <v>55.555555555555557</v>
      </c>
      <c r="F31" s="2">
        <f>100*320/1741</f>
        <v>18.380241240666283</v>
      </c>
      <c r="G31" s="2">
        <v>1</v>
      </c>
      <c r="H31" s="2">
        <v>0</v>
      </c>
      <c r="I31" s="4">
        <v>0</v>
      </c>
    </row>
    <row r="32" spans="1:9" s="1" customFormat="1" x14ac:dyDescent="0.2">
      <c r="A32" s="1" t="s">
        <v>164</v>
      </c>
      <c r="B32" s="3">
        <v>44323</v>
      </c>
      <c r="C32" s="2">
        <f>44*1.9/27</f>
        <v>3.0962962962962961</v>
      </c>
      <c r="D32" s="2">
        <f>100*(0.5*25/350+0.5*100/600)</f>
        <v>11.904761904761903</v>
      </c>
      <c r="E32" s="2">
        <v>0</v>
      </c>
      <c r="F32" s="2">
        <f>100*(460/6)/2321</f>
        <v>3.3031739192876635</v>
      </c>
      <c r="G32" s="2">
        <v>1</v>
      </c>
      <c r="H32" s="2">
        <v>0</v>
      </c>
      <c r="I32" s="4">
        <v>0</v>
      </c>
    </row>
    <row r="33" spans="1:10" s="1" customFormat="1" x14ac:dyDescent="0.2">
      <c r="A33" s="1" t="s">
        <v>31</v>
      </c>
      <c r="B33" s="3">
        <v>44322</v>
      </c>
      <c r="C33" s="2">
        <f>100*408/11051+0.7/2</f>
        <v>4.0419735770518503</v>
      </c>
      <c r="D33" s="2">
        <f>100*(0.5*25/350+0.5*100/600)</f>
        <v>11.904761904761903</v>
      </c>
      <c r="E33" s="2">
        <v>0</v>
      </c>
      <c r="F33" s="2">
        <f>100*(460/6)/11051</f>
        <v>0.6937532048381746</v>
      </c>
      <c r="G33" s="2">
        <v>1</v>
      </c>
      <c r="H33" s="2">
        <v>0</v>
      </c>
      <c r="I33" s="4">
        <v>0</v>
      </c>
    </row>
    <row r="34" spans="1:10" s="1" customFormat="1" x14ac:dyDescent="0.2">
      <c r="A34" s="1" t="s">
        <v>32</v>
      </c>
      <c r="B34" s="3">
        <v>44319</v>
      </c>
      <c r="C34" s="2">
        <f>4.7+14.135*4.7/11.75+2</f>
        <v>12.353999999999999</v>
      </c>
      <c r="D34" s="2">
        <f>100*125/175</f>
        <v>71.428571428571431</v>
      </c>
      <c r="E34" s="2">
        <v>0</v>
      </c>
      <c r="F34" s="2">
        <f>100*35/294.237</f>
        <v>11.895172938821425</v>
      </c>
      <c r="G34" s="2">
        <v>1</v>
      </c>
      <c r="H34" s="2">
        <f>100*23.93/294.237</f>
        <v>8.1328996693141917</v>
      </c>
      <c r="I34" s="4">
        <v>1</v>
      </c>
    </row>
    <row r="35" spans="1:10" s="1" customFormat="1" x14ac:dyDescent="0.2">
      <c r="A35" s="1" t="s">
        <v>33</v>
      </c>
      <c r="B35" s="3">
        <v>44322</v>
      </c>
      <c r="C35" s="2">
        <v>6</v>
      </c>
      <c r="D35" s="2">
        <f>100*0.375/2.4</f>
        <v>15.625</v>
      </c>
      <c r="E35" s="2">
        <f>100*0.75/6.75</f>
        <v>11.111111111111111</v>
      </c>
      <c r="F35" s="2">
        <f>100*1196.785716/14140</f>
        <v>8.4638310891089112</v>
      </c>
      <c r="G35" s="2">
        <v>1</v>
      </c>
      <c r="H35" s="2">
        <v>0</v>
      </c>
      <c r="I35" s="4">
        <v>1</v>
      </c>
    </row>
    <row r="36" spans="1:10" s="1" customFormat="1" x14ac:dyDescent="0.2">
      <c r="A36" s="1" t="s">
        <v>35</v>
      </c>
      <c r="B36" s="3">
        <v>44322</v>
      </c>
      <c r="C36" s="2">
        <v>2.8</v>
      </c>
      <c r="D36" s="2">
        <f>100*250/425</f>
        <v>58.823529411764703</v>
      </c>
      <c r="E36" s="2">
        <f>100*(0.5*3/11+0.5*1/4.5)</f>
        <v>24.747474747474747</v>
      </c>
      <c r="F36" s="2">
        <f>100*3.85/327.895</f>
        <v>1.1741563610302079</v>
      </c>
      <c r="G36" s="2">
        <v>1</v>
      </c>
      <c r="H36" s="2">
        <f>100*1.4/327.895</f>
        <v>0.42696594946553013</v>
      </c>
      <c r="I36" s="4">
        <v>1</v>
      </c>
    </row>
    <row r="37" spans="1:10" s="1" customFormat="1" x14ac:dyDescent="0.2">
      <c r="A37" s="1" t="s">
        <v>39</v>
      </c>
      <c r="B37" s="3">
        <v>44316</v>
      </c>
      <c r="C37" s="2">
        <f>100*(150000*3*375000+3100000000)/(569.15*61021000000)</f>
        <v>0.49481570557373095</v>
      </c>
      <c r="D37" s="2">
        <f>100*1.5/2.25</f>
        <v>66.666666666666671</v>
      </c>
      <c r="E37" s="2">
        <v>0</v>
      </c>
      <c r="F37" s="2">
        <f>100*2250000000/(569.15*6102100000)</f>
        <v>6.4785297500197528E-2</v>
      </c>
      <c r="G37" s="2">
        <v>1</v>
      </c>
      <c r="H37" s="2">
        <v>0</v>
      </c>
      <c r="I37" s="4">
        <v>1</v>
      </c>
    </row>
    <row r="38" spans="1:10" s="1" customFormat="1" x14ac:dyDescent="0.2">
      <c r="A38" s="1" t="s">
        <v>41</v>
      </c>
      <c r="B38" s="3">
        <v>44321</v>
      </c>
      <c r="C38" s="2">
        <f>0.3+2.3</f>
        <v>2.5999999999999996</v>
      </c>
      <c r="D38" s="2">
        <f>100*(0.5*0.5/4.5+0.5*0.5/2.5)</f>
        <v>15.555555555555555</v>
      </c>
      <c r="E38" s="2">
        <v>0</v>
      </c>
      <c r="F38" s="2">
        <v>3.4</v>
      </c>
      <c r="G38" s="2">
        <v>1</v>
      </c>
      <c r="H38" s="2">
        <v>0</v>
      </c>
      <c r="I38" s="4">
        <v>0</v>
      </c>
      <c r="J38"/>
    </row>
    <row r="39" spans="1:10" s="1" customFormat="1" x14ac:dyDescent="0.2">
      <c r="A39" s="1" t="s">
        <v>42</v>
      </c>
      <c r="B39" s="3">
        <v>44288</v>
      </c>
      <c r="C39" s="2">
        <f>2.3+4.3*100/60.702+100*8.5*4.3/(30*60.702)+100*(390+87.3)/18292+1.1+100*250/56000</f>
        <v>15.546625156626069</v>
      </c>
      <c r="D39" s="2">
        <f>100*25/30</f>
        <v>83.333333333333329</v>
      </c>
      <c r="E39" s="2">
        <f>100*3/12</f>
        <v>25</v>
      </c>
      <c r="F39" s="2">
        <f>100*3.63/56+100*240/56000</f>
        <v>6.9107142857142856</v>
      </c>
      <c r="G39" s="2">
        <v>1</v>
      </c>
      <c r="H39" s="2">
        <f>100*2330/60702</f>
        <v>3.8384237751639154</v>
      </c>
      <c r="I39" s="4">
        <v>1</v>
      </c>
    </row>
    <row r="40" spans="1:10" s="1" customFormat="1" x14ac:dyDescent="0.2">
      <c r="A40" s="1" t="s">
        <v>43</v>
      </c>
      <c r="B40" s="3">
        <v>44322</v>
      </c>
      <c r="C40" s="2">
        <f>7.5+4.3+430*4.3/896+100*(390+87.3)/18292</f>
        <v>16.472953486692074</v>
      </c>
      <c r="D40" s="2">
        <v>0</v>
      </c>
      <c r="E40" s="2">
        <v>0</v>
      </c>
      <c r="F40" s="2">
        <f>100*((1350+120+360)/12500)+100*(2230)/24280</f>
        <v>23.824514003294894</v>
      </c>
      <c r="G40" s="2">
        <v>1</v>
      </c>
      <c r="H40" s="2">
        <v>0</v>
      </c>
      <c r="I40" s="4">
        <v>0</v>
      </c>
    </row>
    <row r="41" spans="1:10" x14ac:dyDescent="0.2">
      <c r="A41" s="1" t="s">
        <v>44</v>
      </c>
      <c r="B41" s="3">
        <v>44321</v>
      </c>
      <c r="C41" s="2">
        <f>5.5+2.3+100*(390+87.3)/18292+333.7*4/228.6</f>
        <v>16.248357537748191</v>
      </c>
      <c r="D41" s="2">
        <f>100*200/225</f>
        <v>88.888888888888886</v>
      </c>
      <c r="E41" s="2">
        <f>100*125/175</f>
        <v>71.428571428571431</v>
      </c>
      <c r="F41" s="2">
        <f>9.25</f>
        <v>9.25</v>
      </c>
      <c r="G41" s="2">
        <v>1</v>
      </c>
      <c r="H41" s="2">
        <v>0</v>
      </c>
      <c r="I41" s="4">
        <v>0</v>
      </c>
      <c r="J41" s="1"/>
    </row>
    <row r="42" spans="1:10" s="1" customFormat="1" x14ac:dyDescent="0.2">
      <c r="A42" s="1" t="s">
        <v>159</v>
      </c>
      <c r="B42" s="3">
        <v>44321</v>
      </c>
      <c r="C42" s="2">
        <v>0.3</v>
      </c>
      <c r="D42" s="2">
        <f>100*-9.5/9</f>
        <v>-105.55555555555556</v>
      </c>
      <c r="E42" s="2">
        <f>100*2/2</f>
        <v>100</v>
      </c>
      <c r="F42" s="2">
        <v>0</v>
      </c>
      <c r="G42" s="2">
        <v>1</v>
      </c>
      <c r="H42" s="2">
        <f>100*25/48994</f>
        <v>5.1026656325264319E-2</v>
      </c>
      <c r="I42" s="4">
        <v>0</v>
      </c>
    </row>
    <row r="43" spans="1:10" s="1" customFormat="1" x14ac:dyDescent="0.2">
      <c r="A43" s="1" t="s">
        <v>45</v>
      </c>
      <c r="B43" s="3">
        <v>44320</v>
      </c>
      <c r="C43" s="2">
        <f>5.7+5.1+2.3+0.91*100/347.176+100*(390+87.3)/18292+2.5</f>
        <v>18.471452307998028</v>
      </c>
      <c r="D43" s="2">
        <f>-0.15/0.75*100</f>
        <v>-20</v>
      </c>
      <c r="E43" s="2">
        <v>100</v>
      </c>
      <c r="F43" s="2">
        <f>100*27.13/347.176</f>
        <v>7.8144802636126922</v>
      </c>
      <c r="G43" s="2">
        <v>1</v>
      </c>
      <c r="H43" s="2">
        <v>0</v>
      </c>
      <c r="I43" s="4">
        <v>0</v>
      </c>
    </row>
    <row r="44" spans="1:10" s="1" customFormat="1" x14ac:dyDescent="0.2">
      <c r="A44" s="1" t="s">
        <v>46</v>
      </c>
      <c r="B44" s="3">
        <v>44321</v>
      </c>
      <c r="C44" s="2">
        <v>3.2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4">
        <v>0</v>
      </c>
    </row>
    <row r="45" spans="1:10" s="1" customFormat="1" x14ac:dyDescent="0.2">
      <c r="A45" s="1" t="s">
        <v>149</v>
      </c>
      <c r="B45" s="3">
        <v>44321</v>
      </c>
      <c r="C45" s="2">
        <f>0.75+2.4*0.75/32+4.5+100*26/85630</f>
        <v>5.3366131904706302</v>
      </c>
      <c r="D45" s="2">
        <f>100*(1/5*1/4.5+1/5*1/6+1/5*0.5/3+1/5*1.8/2.7+1/5*4.5/6)</f>
        <v>39.444444444444443</v>
      </c>
      <c r="E45" s="2">
        <f>100*25/100</f>
        <v>25</v>
      </c>
      <c r="F45" s="2">
        <f>7.4+100*(2000+60)/85630+20*2/90+4</f>
        <v>14.250143381732778</v>
      </c>
      <c r="G45" s="2">
        <v>1</v>
      </c>
      <c r="H45" s="2">
        <v>0</v>
      </c>
      <c r="I45" s="4">
        <v>1</v>
      </c>
    </row>
    <row r="46" spans="1:10" s="1" customFormat="1" x14ac:dyDescent="0.2">
      <c r="A46" s="1" t="s">
        <v>146</v>
      </c>
      <c r="B46" s="3">
        <v>44317</v>
      </c>
      <c r="C46" s="2">
        <f>100*1.2/108.398</f>
        <v>1.107031495046034</v>
      </c>
      <c r="D46" s="2">
        <v>0</v>
      </c>
      <c r="E46" s="2">
        <v>0</v>
      </c>
      <c r="F46" s="2">
        <f>100*0.95/108.398</f>
        <v>0.8763999335781103</v>
      </c>
      <c r="G46" s="2">
        <v>1</v>
      </c>
      <c r="H46" s="2">
        <v>0</v>
      </c>
      <c r="I46" s="4">
        <v>0</v>
      </c>
    </row>
    <row r="47" spans="1:10" s="1" customFormat="1" x14ac:dyDescent="0.2">
      <c r="A47" s="1" t="s">
        <v>47</v>
      </c>
      <c r="B47" s="3">
        <v>44322</v>
      </c>
      <c r="C47" s="2">
        <v>1.8</v>
      </c>
      <c r="D47" s="2">
        <f>100*3/12.75</f>
        <v>23.529411764705884</v>
      </c>
      <c r="E47" s="2">
        <v>0</v>
      </c>
      <c r="F47" s="2">
        <f>123*1.8/100</f>
        <v>2.214</v>
      </c>
      <c r="G47" s="2">
        <v>1</v>
      </c>
      <c r="H47" s="2">
        <v>0</v>
      </c>
      <c r="I47" s="4">
        <v>1</v>
      </c>
    </row>
    <row r="48" spans="1:10" s="1" customFormat="1" x14ac:dyDescent="0.2">
      <c r="A48" s="1" t="s">
        <v>48</v>
      </c>
      <c r="B48" s="3">
        <v>44322</v>
      </c>
      <c r="C48" s="2">
        <f>100*350/26057</f>
        <v>1.3432091184710442</v>
      </c>
      <c r="D48" s="2">
        <v>0</v>
      </c>
      <c r="E48" s="2">
        <f>0.5*100*8/22+0.5*25</f>
        <v>30.681818181818183</v>
      </c>
      <c r="F48" s="2">
        <f>100*650/26057</f>
        <v>2.4945312200176537</v>
      </c>
      <c r="G48" s="2">
        <v>1</v>
      </c>
      <c r="H48" s="2">
        <v>0</v>
      </c>
      <c r="I48" s="4">
        <v>0</v>
      </c>
    </row>
    <row r="49" spans="1:10" s="1" customFormat="1" x14ac:dyDescent="0.2">
      <c r="A49" s="1" t="s">
        <v>167</v>
      </c>
      <c r="B49" s="3">
        <v>44288</v>
      </c>
      <c r="C49" s="2">
        <v>2</v>
      </c>
      <c r="D49" s="2">
        <f>100*(0.5*25/350+0.5*100/600)</f>
        <v>11.904761904761903</v>
      </c>
      <c r="E49" s="2">
        <v>0</v>
      </c>
      <c r="F49" s="2">
        <v>0</v>
      </c>
      <c r="G49" s="2">
        <v>1</v>
      </c>
      <c r="H49" s="2">
        <v>0</v>
      </c>
      <c r="I49" s="4">
        <v>0</v>
      </c>
    </row>
    <row r="50" spans="1:10" s="1" customFormat="1" x14ac:dyDescent="0.2">
      <c r="A50" s="1" t="s">
        <v>49</v>
      </c>
      <c r="B50" s="3">
        <v>44321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4">
        <v>0</v>
      </c>
    </row>
    <row r="51" spans="1:10" s="1" customFormat="1" x14ac:dyDescent="0.2">
      <c r="A51" s="1" t="s">
        <v>50</v>
      </c>
      <c r="B51" s="3">
        <v>44321</v>
      </c>
      <c r="C51" s="2">
        <f>7.1+4.3+100*(390+87.3)/18292+2.2+100*42/30000</f>
        <v>16.349337415263502</v>
      </c>
      <c r="D51" s="2">
        <v>0</v>
      </c>
      <c r="E51" s="2">
        <v>100</v>
      </c>
      <c r="F51" s="2">
        <f>100*((1350+120+360)/12500)+100*910/27790+100*18.9/27790</f>
        <v>17.982569269521409</v>
      </c>
      <c r="G51" s="2">
        <v>1</v>
      </c>
      <c r="H51" s="2">
        <v>0</v>
      </c>
      <c r="I51" s="4">
        <v>0</v>
      </c>
    </row>
    <row r="52" spans="1:10" s="1" customFormat="1" x14ac:dyDescent="0.2">
      <c r="A52" s="1" t="s">
        <v>51</v>
      </c>
      <c r="B52" s="3">
        <v>44321</v>
      </c>
      <c r="C52" s="2">
        <v>1.88</v>
      </c>
      <c r="D52" s="2">
        <f>100*(2.75/6.5)</f>
        <v>42.307692307692307</v>
      </c>
      <c r="E52" s="2">
        <f>100*(1/2*1/6+1/4*5/25+1/4*4/22)</f>
        <v>17.878787878787879</v>
      </c>
      <c r="F52" s="2">
        <v>0</v>
      </c>
      <c r="G52" s="2">
        <v>1</v>
      </c>
      <c r="H52" s="2">
        <v>0</v>
      </c>
      <c r="I52" s="4">
        <v>0</v>
      </c>
      <c r="J52"/>
    </row>
    <row r="53" spans="1:10" s="1" customFormat="1" x14ac:dyDescent="0.2">
      <c r="A53" s="1" t="s">
        <v>150</v>
      </c>
      <c r="B53" s="3">
        <v>44322</v>
      </c>
      <c r="C53" s="2">
        <f>1.6+0.15+1+0.6+100*88/91166+100*88/91166+100*0.8/91.166</f>
        <v>4.420574556303885</v>
      </c>
      <c r="D53" s="2">
        <v>0</v>
      </c>
      <c r="E53" s="2">
        <v>0</v>
      </c>
      <c r="F53" s="2">
        <f>0.45+33*0.45/15</f>
        <v>1.44</v>
      </c>
      <c r="G53" s="2">
        <v>0</v>
      </c>
      <c r="H53" s="2">
        <v>0</v>
      </c>
      <c r="I53" s="4">
        <v>0</v>
      </c>
      <c r="J53"/>
    </row>
    <row r="54" spans="1:10" x14ac:dyDescent="0.2">
      <c r="A54" s="1" t="s">
        <v>52</v>
      </c>
      <c r="B54" s="3">
        <v>44322</v>
      </c>
      <c r="C54" s="2">
        <f>8.7+0.16*8.7+8.7*(50.9+23.5)/1000</f>
        <v>10.739279999999999</v>
      </c>
      <c r="D54" s="2">
        <f>50</f>
        <v>50</v>
      </c>
      <c r="E54" s="2">
        <v>0</v>
      </c>
      <c r="F54" s="2">
        <f>100*440*0.46/5524</f>
        <v>3.6640115858073861</v>
      </c>
      <c r="G54" s="2">
        <v>0</v>
      </c>
      <c r="H54" s="2">
        <f>100*2/5524</f>
        <v>3.6205648081100654E-2</v>
      </c>
      <c r="I54" s="4">
        <v>1</v>
      </c>
    </row>
    <row r="55" spans="1:10" x14ac:dyDescent="0.2">
      <c r="A55" s="1" t="s">
        <v>53</v>
      </c>
      <c r="B55" s="3">
        <v>44322</v>
      </c>
      <c r="C55" s="2">
        <f>3+4.5+2+0.3+4.3+4.85*0.3/0.7+100*71.09/270000+100*(390+87.3+237.09)/18292+100*1.922/268+100*1.2242/268</f>
        <v>21.284334086586359</v>
      </c>
      <c r="D55" s="2">
        <v>0</v>
      </c>
      <c r="E55" s="2">
        <v>100</v>
      </c>
      <c r="F55" s="2">
        <f>100*((1350+120+360)/12500)+100*55340/268000+100*422.42/268000</f>
        <v>35.446873134328357</v>
      </c>
      <c r="G55" s="2">
        <v>1</v>
      </c>
      <c r="H55" s="2">
        <v>0</v>
      </c>
      <c r="I55" s="4">
        <v>0</v>
      </c>
    </row>
    <row r="56" spans="1:10" x14ac:dyDescent="0.2">
      <c r="A56" s="1" t="s">
        <v>54</v>
      </c>
      <c r="B56" s="3">
        <v>44321</v>
      </c>
      <c r="C56" s="2">
        <f>8+4.3+100*(390+87.3)/18292+100*50/2700</f>
        <v>16.761189267115356</v>
      </c>
      <c r="D56" s="2">
        <v>0</v>
      </c>
      <c r="E56" s="2">
        <v>100</v>
      </c>
      <c r="F56" s="2">
        <f>100*((1350+120+360)/12500)+15</f>
        <v>29.64</v>
      </c>
      <c r="G56" s="2">
        <v>1</v>
      </c>
      <c r="H56" s="2">
        <v>0</v>
      </c>
      <c r="I56" s="4">
        <v>0</v>
      </c>
    </row>
    <row r="57" spans="1:10" x14ac:dyDescent="0.2">
      <c r="A57" s="1" t="s">
        <v>55</v>
      </c>
      <c r="B57" s="3">
        <v>44322</v>
      </c>
      <c r="C57" s="2">
        <f>1.2+0.83+6*0.83/138.1</f>
        <v>2.0660608254887762</v>
      </c>
      <c r="D57" s="2">
        <f>100*(0.5*25/350+0.5*100/600)</f>
        <v>11.904761904761903</v>
      </c>
      <c r="E57" s="2">
        <v>0</v>
      </c>
      <c r="F57" s="2">
        <f>100*375/16875</f>
        <v>2.2222222222222223</v>
      </c>
      <c r="G57" s="2">
        <v>1</v>
      </c>
      <c r="H57" s="2">
        <v>0</v>
      </c>
      <c r="I57" s="4">
        <v>0</v>
      </c>
      <c r="J57" s="1"/>
    </row>
    <row r="58" spans="1:10" x14ac:dyDescent="0.2">
      <c r="A58" s="1" t="s">
        <v>166</v>
      </c>
      <c r="B58" s="3">
        <v>44322</v>
      </c>
      <c r="C58" s="2">
        <f>0.5+100*(15.8+1.5+10+9.81+546*15.8/800)/1773+0.6</f>
        <v>3.8012690355329952</v>
      </c>
      <c r="D58" s="2">
        <f>100*(2.5/12.5)</f>
        <v>20</v>
      </c>
      <c r="E58" s="2">
        <f>100*2/15</f>
        <v>13.333333333333334</v>
      </c>
      <c r="F58" s="2">
        <f>0.7+100*(855*15.8/800)/1773</f>
        <v>1.6524111675126902</v>
      </c>
      <c r="G58" s="2">
        <v>1</v>
      </c>
      <c r="H58" s="2">
        <f>100*(68.4+2.9+6.68+3+2.19+9)/1773</f>
        <v>5.1985335589396513</v>
      </c>
      <c r="I58" s="4">
        <v>1</v>
      </c>
      <c r="J58" s="1"/>
    </row>
    <row r="59" spans="1:10" s="1" customFormat="1" x14ac:dyDescent="0.2">
      <c r="A59" s="1" t="s">
        <v>56</v>
      </c>
      <c r="B59" s="3">
        <v>44288</v>
      </c>
      <c r="C59" s="2">
        <f>3.8+2.3</f>
        <v>6.1</v>
      </c>
      <c r="D59" s="2">
        <f>100*-0.5/9</f>
        <v>-5.5555555555555554</v>
      </c>
      <c r="E59" s="2">
        <v>0</v>
      </c>
      <c r="F59" s="2">
        <f>100*(400)*0.32/15925</f>
        <v>0.8037676609105181</v>
      </c>
      <c r="G59" s="2">
        <v>1</v>
      </c>
      <c r="H59" s="2">
        <f>100*(916+243)/15925</f>
        <v>7.2778649921507066</v>
      </c>
      <c r="I59" s="4">
        <v>0</v>
      </c>
    </row>
    <row r="60" spans="1:10" s="1" customFormat="1" x14ac:dyDescent="0.2">
      <c r="A60" s="1" t="s">
        <v>57</v>
      </c>
      <c r="B60" s="3">
        <v>44322</v>
      </c>
      <c r="C60" s="2">
        <f>4.9+4.3+(141+130)*4.9/156+100*(390+87.3)/18292</f>
        <v>20.32151690244299</v>
      </c>
      <c r="D60" s="2">
        <v>0</v>
      </c>
      <c r="E60" s="2">
        <v>100</v>
      </c>
      <c r="F60" s="2">
        <f>100*((1350+120+360)/12500)+100*235.9/3863+24</f>
        <v>44.746652860471137</v>
      </c>
      <c r="G60" s="2">
        <v>1</v>
      </c>
      <c r="H60" s="2">
        <v>0</v>
      </c>
      <c r="I60" s="4">
        <v>0</v>
      </c>
      <c r="J60"/>
    </row>
    <row r="61" spans="1:10" s="1" customFormat="1" x14ac:dyDescent="0.2">
      <c r="A61" s="1" t="s">
        <v>58</v>
      </c>
      <c r="B61" s="3">
        <v>44319</v>
      </c>
      <c r="C61" s="2">
        <v>3.6</v>
      </c>
      <c r="D61" s="2">
        <f>100*1.5/16</f>
        <v>9.375</v>
      </c>
      <c r="E61" s="2">
        <f>0.5*100*2/10+0.5*100*1.5/3</f>
        <v>35</v>
      </c>
      <c r="F61" s="2">
        <f>0.3+1.4+100*2.73/67.077+2.6</f>
        <v>8.369949461067133</v>
      </c>
      <c r="G61" s="2">
        <v>1</v>
      </c>
      <c r="H61" s="2">
        <f>100*1/67.077</f>
        <v>1.4908239784128687</v>
      </c>
      <c r="I61" s="4">
        <v>0</v>
      </c>
      <c r="J61"/>
    </row>
    <row r="62" spans="1:10" x14ac:dyDescent="0.2">
      <c r="A62" s="1" t="s">
        <v>59</v>
      </c>
      <c r="B62" s="3">
        <v>44321</v>
      </c>
      <c r="C62" s="2">
        <f>8.5+4.3+100*(390+87.3)/18292</f>
        <v>15.409337415263504</v>
      </c>
      <c r="D62" s="2">
        <v>0</v>
      </c>
      <c r="E62" s="2">
        <v>0</v>
      </c>
      <c r="F62" s="2">
        <f>100*((750+600+360)/12500)</f>
        <v>13.68</v>
      </c>
      <c r="G62" s="2">
        <v>1</v>
      </c>
      <c r="H62" s="2">
        <v>0</v>
      </c>
      <c r="I62" s="4">
        <v>0</v>
      </c>
    </row>
    <row r="63" spans="1:10" x14ac:dyDescent="0.2">
      <c r="A63" s="1" t="s">
        <v>60</v>
      </c>
      <c r="B63" s="3">
        <v>44321</v>
      </c>
      <c r="C63" s="2">
        <v>3.4</v>
      </c>
      <c r="D63" s="2">
        <f>100/275*100</f>
        <v>36.363636363636367</v>
      </c>
      <c r="E63" s="2">
        <v>0</v>
      </c>
      <c r="F63" s="2">
        <f>100*1.5/81.318</f>
        <v>1.8446100494355493</v>
      </c>
      <c r="G63" s="2">
        <v>1</v>
      </c>
      <c r="H63" s="2">
        <v>0</v>
      </c>
      <c r="I63" s="4">
        <v>0</v>
      </c>
    </row>
    <row r="64" spans="1:10" x14ac:dyDescent="0.2">
      <c r="A64" s="1" t="s">
        <v>61</v>
      </c>
      <c r="B64" s="3">
        <v>44322</v>
      </c>
      <c r="C64" s="2">
        <v>2.94</v>
      </c>
      <c r="D64" s="2">
        <f>100*1/12</f>
        <v>8.3333333333333339</v>
      </c>
      <c r="E64" s="2">
        <f>100*1/16</f>
        <v>6.25</v>
      </c>
      <c r="F64" s="2">
        <v>0</v>
      </c>
      <c r="G64" s="2">
        <v>1</v>
      </c>
      <c r="H64" s="2">
        <v>0</v>
      </c>
      <c r="I64" s="4">
        <v>0</v>
      </c>
    </row>
    <row r="65" spans="1:10" x14ac:dyDescent="0.2">
      <c r="A65" s="1" t="s">
        <v>62</v>
      </c>
      <c r="B65" s="3">
        <v>44322</v>
      </c>
      <c r="C65" s="2">
        <f>0.3+0.07+222*5*0.07/580</f>
        <v>0.50396551724137928</v>
      </c>
      <c r="D65" s="2">
        <v>15.55555556</v>
      </c>
      <c r="E65" s="2">
        <v>0</v>
      </c>
      <c r="F65" s="2">
        <f>3.7+6.9</f>
        <v>10.600000000000001</v>
      </c>
      <c r="G65" s="2">
        <v>1</v>
      </c>
      <c r="H65" s="2">
        <v>0</v>
      </c>
      <c r="I65" s="4">
        <v>0</v>
      </c>
    </row>
    <row r="66" spans="1:10" x14ac:dyDescent="0.2">
      <c r="A66" s="1" t="s">
        <v>63</v>
      </c>
      <c r="B66" s="3">
        <v>44322</v>
      </c>
      <c r="C66" s="2">
        <f>100*332*0.0048/3.899</f>
        <v>40.872018466273403</v>
      </c>
      <c r="D66" s="2">
        <v>0</v>
      </c>
      <c r="E66" s="2">
        <f>100*2/12</f>
        <v>16.666666666666668</v>
      </c>
      <c r="F66" s="2">
        <f>100*20*0.0048/3899</f>
        <v>2.4621697871249036E-3</v>
      </c>
      <c r="G66" s="2">
        <v>1</v>
      </c>
      <c r="H66" s="2">
        <v>0</v>
      </c>
      <c r="I66" s="4">
        <v>0</v>
      </c>
      <c r="J66" s="1"/>
    </row>
    <row r="67" spans="1:10" x14ac:dyDescent="0.2">
      <c r="A67" s="1" t="s">
        <v>64</v>
      </c>
      <c r="B67" s="3">
        <v>44288</v>
      </c>
      <c r="C67" s="2">
        <v>2.12</v>
      </c>
      <c r="D67" s="2">
        <f>1/5*20+1/5*100*1/7+1/5*1/3*100+1/5*0+1/5*5/22</f>
        <v>13.56926406926407</v>
      </c>
      <c r="E67" s="2">
        <f>(1/3*5/45+1/3*5/33.5+1/3*5/45)*100</f>
        <v>12.382531785516859</v>
      </c>
      <c r="F67" s="2">
        <v>0</v>
      </c>
      <c r="G67" s="2">
        <v>1</v>
      </c>
      <c r="H67" s="2">
        <v>0</v>
      </c>
      <c r="I67" s="4">
        <v>0</v>
      </c>
      <c r="J67" s="1"/>
    </row>
    <row r="68" spans="1:10" s="1" customFormat="1" x14ac:dyDescent="0.2">
      <c r="A68" s="1" t="s">
        <v>65</v>
      </c>
      <c r="B68" s="3">
        <v>44288</v>
      </c>
      <c r="C68" s="2">
        <v>2.1</v>
      </c>
      <c r="D68" s="2">
        <f>100*150/525</f>
        <v>28.571428571428573</v>
      </c>
      <c r="E68" s="2">
        <v>0</v>
      </c>
      <c r="F68" s="2">
        <f>2+3.5</f>
        <v>5.5</v>
      </c>
      <c r="G68" s="2">
        <v>1</v>
      </c>
      <c r="H68" s="2">
        <v>0</v>
      </c>
      <c r="I68" s="4">
        <v>0</v>
      </c>
    </row>
    <row r="69" spans="1:10" s="1" customFormat="1" x14ac:dyDescent="0.2">
      <c r="A69" s="1" t="s">
        <v>34</v>
      </c>
      <c r="B69" s="3">
        <v>44322</v>
      </c>
      <c r="C69" s="2">
        <v>12.2</v>
      </c>
      <c r="D69" s="2">
        <f>100*1.14/2</f>
        <v>56.999999999999993</v>
      </c>
      <c r="E69" s="2">
        <f>100*1/2</f>
        <v>50</v>
      </c>
      <c r="F69" s="2">
        <f>100*(10+70*0.13)/372.989</f>
        <v>5.1207944470212263</v>
      </c>
      <c r="G69" s="2">
        <v>1</v>
      </c>
      <c r="H69" s="2">
        <v>0</v>
      </c>
      <c r="I69" s="4">
        <v>0</v>
      </c>
    </row>
    <row r="70" spans="1:10" s="1" customFormat="1" x14ac:dyDescent="0.2">
      <c r="A70" s="1" t="s">
        <v>66</v>
      </c>
      <c r="B70" s="3">
        <v>44322</v>
      </c>
      <c r="C70" s="2">
        <f>100*556.24/170407+0.06+0.6+0.3+2.3+100*(390+87.3)/18292+1</f>
        <v>7.1957559309348076</v>
      </c>
      <c r="D70" s="2">
        <f>100*0.15/0.9</f>
        <v>16.666666666666668</v>
      </c>
      <c r="E70" s="2">
        <v>0</v>
      </c>
      <c r="F70" s="2">
        <f>100*30/170.407+1.7</f>
        <v>19.304910596395686</v>
      </c>
      <c r="G70" s="2">
        <v>1</v>
      </c>
      <c r="H70" s="2">
        <v>0</v>
      </c>
      <c r="I70" s="4">
        <v>1</v>
      </c>
    </row>
    <row r="71" spans="1:10" s="1" customFormat="1" x14ac:dyDescent="0.2">
      <c r="A71" s="1" t="s">
        <v>67</v>
      </c>
      <c r="B71" s="3">
        <v>44322</v>
      </c>
      <c r="C71" s="2">
        <f>100*2.2/23.918</f>
        <v>9.1980934860774326</v>
      </c>
      <c r="D71" s="2">
        <f>100*(200/275)</f>
        <v>72.727272727272734</v>
      </c>
      <c r="E71" s="2">
        <v>50</v>
      </c>
      <c r="F71" s="2">
        <v>12</v>
      </c>
      <c r="G71" s="2">
        <v>1</v>
      </c>
      <c r="H71" s="2">
        <f>(1115.09)*100/23918</f>
        <v>4.662137302450037</v>
      </c>
      <c r="I71" s="4">
        <v>0</v>
      </c>
    </row>
    <row r="72" spans="1:10" s="1" customFormat="1" x14ac:dyDescent="0.2">
      <c r="A72" s="1" t="s">
        <v>68</v>
      </c>
      <c r="B72" s="3">
        <v>44322</v>
      </c>
      <c r="C72" s="2">
        <f>9.8+100*4/2800+100*10.34/2800</f>
        <v>10.312142857142858</v>
      </c>
      <c r="D72" s="2">
        <f>(0.5*115/515+0.5*155/490)*100</f>
        <v>26.981375074301567</v>
      </c>
      <c r="E72" s="2">
        <f>100*(1/3)</f>
        <v>33.333333333333329</v>
      </c>
      <c r="F72" s="2">
        <f>4.9+5.9</f>
        <v>10.8</v>
      </c>
      <c r="G72" s="2">
        <v>1</v>
      </c>
      <c r="H72" s="2">
        <f>100*4/2719</f>
        <v>0.14711290915777858</v>
      </c>
      <c r="I72" s="4">
        <v>1</v>
      </c>
    </row>
    <row r="73" spans="1:10" s="1" customFormat="1" x14ac:dyDescent="0.2">
      <c r="A73" s="1" t="s">
        <v>156</v>
      </c>
      <c r="B73" s="3">
        <v>44321</v>
      </c>
      <c r="C73" s="2">
        <f>3.8+699.4*3.8/579.8</f>
        <v>8.3838565022421534</v>
      </c>
      <c r="D73" s="2">
        <f>150/500*100</f>
        <v>30</v>
      </c>
      <c r="E73" s="2">
        <f>100*4/8</f>
        <v>50</v>
      </c>
      <c r="F73" s="2">
        <f>100*(480.7+42.96)*0.000068/1.1</f>
        <v>3.2371709090909087</v>
      </c>
      <c r="G73" s="2">
        <v>1</v>
      </c>
      <c r="H73" s="2">
        <v>0</v>
      </c>
      <c r="I73" s="4">
        <v>1</v>
      </c>
    </row>
    <row r="74" spans="1:10" s="1" customFormat="1" x14ac:dyDescent="0.2">
      <c r="A74" s="1" t="s">
        <v>69</v>
      </c>
      <c r="B74" s="3">
        <v>44322</v>
      </c>
      <c r="C74" s="2">
        <f>8.8+100*245/458500</f>
        <v>8.8534351145038173</v>
      </c>
      <c r="D74" s="2">
        <v>0</v>
      </c>
      <c r="E74" s="2">
        <v>0</v>
      </c>
      <c r="F74" s="2">
        <v>4.7</v>
      </c>
      <c r="G74" s="2">
        <v>1</v>
      </c>
      <c r="H74" s="2">
        <f>100*2.5/458.5</f>
        <v>0.54525627044711011</v>
      </c>
      <c r="I74" s="4">
        <v>0</v>
      </c>
    </row>
    <row r="75" spans="1:10" s="1" customFormat="1" x14ac:dyDescent="0.2">
      <c r="A75" s="1" t="s">
        <v>70</v>
      </c>
      <c r="B75" s="3">
        <v>44322</v>
      </c>
      <c r="C75" s="2">
        <f>100*(254+79)/224228</f>
        <v>0.14850955277663808</v>
      </c>
      <c r="D75" s="2">
        <v>0</v>
      </c>
      <c r="E75" s="2">
        <f>100*2/15</f>
        <v>13.333333333333334</v>
      </c>
      <c r="F75" s="2">
        <v>1</v>
      </c>
      <c r="G75" s="2">
        <v>1</v>
      </c>
      <c r="H75" s="2">
        <v>0</v>
      </c>
      <c r="I75" s="4">
        <v>0</v>
      </c>
    </row>
    <row r="76" spans="1:10" s="1" customFormat="1" ht="31" customHeight="1" x14ac:dyDescent="0.2">
      <c r="A76" s="1" t="s">
        <v>71</v>
      </c>
      <c r="B76" s="3">
        <v>44322</v>
      </c>
      <c r="C76" s="2">
        <f>6.8+4.3+4-100*2.35/384.94+100*(390+87.3)/18292+1.7</f>
        <v>18.798852664393237</v>
      </c>
      <c r="D76" s="2">
        <v>0</v>
      </c>
      <c r="E76" s="2">
        <v>100</v>
      </c>
      <c r="F76" s="2">
        <f>100*((1350+120+360)/12500)+100*2.36/384.94</f>
        <v>15.253082558320777</v>
      </c>
      <c r="G76" s="2">
        <v>1</v>
      </c>
      <c r="H76" s="2">
        <v>0</v>
      </c>
      <c r="I76" s="4">
        <v>0</v>
      </c>
    </row>
    <row r="77" spans="1:10" s="1" customFormat="1" ht="20" customHeight="1" x14ac:dyDescent="0.2">
      <c r="A77" s="1" t="s">
        <v>72</v>
      </c>
      <c r="B77" s="3">
        <v>44322</v>
      </c>
      <c r="C77" s="2">
        <f>6.1+1.5+50/20*1.5+(10.5+6.72)*6.1/80</f>
        <v>12.663024999999999</v>
      </c>
      <c r="D77" s="2">
        <f>100*15/25</f>
        <v>60</v>
      </c>
      <c r="E77" s="2">
        <f>(1/10+1/9+1/13.5+1/12.5)*100/4</f>
        <v>9.1296296296296298</v>
      </c>
      <c r="F77" s="2">
        <f>95/20*1.5</f>
        <v>7.125</v>
      </c>
      <c r="G77" s="2">
        <v>1</v>
      </c>
      <c r="H77" s="2">
        <f>100*15/387.717</f>
        <v>3.8688012132560607</v>
      </c>
      <c r="I77" s="4">
        <v>0</v>
      </c>
    </row>
    <row r="78" spans="1:10" s="1" customFormat="1" ht="25" customHeight="1" x14ac:dyDescent="0.2">
      <c r="A78" s="1" t="s">
        <v>73</v>
      </c>
      <c r="B78" s="3">
        <v>44321</v>
      </c>
      <c r="C78" s="2">
        <f>4.3+3.5+1.6+100*(390+87.3)/18292+100*(14.22)/2000+0.3+100*(38.79+87.59)/2000</f>
        <v>19.339337415263504</v>
      </c>
      <c r="D78" s="2">
        <v>0</v>
      </c>
      <c r="E78" s="2">
        <v>0</v>
      </c>
      <c r="F78" s="2">
        <f>100*((1350+120+360)/12500)+50</f>
        <v>64.64</v>
      </c>
      <c r="G78" s="2">
        <v>1</v>
      </c>
      <c r="H78" s="2">
        <v>0</v>
      </c>
      <c r="I78" s="4">
        <v>0</v>
      </c>
    </row>
    <row r="79" spans="1:10" s="1" customFormat="1" ht="25" customHeight="1" x14ac:dyDescent="0.2">
      <c r="A79" s="1" t="s">
        <v>74</v>
      </c>
      <c r="B79" s="3">
        <v>44026</v>
      </c>
      <c r="C79" s="2">
        <v>1.1000000000000001</v>
      </c>
      <c r="D79" s="2">
        <v>0</v>
      </c>
      <c r="E79" s="2">
        <v>0</v>
      </c>
      <c r="F79" s="2">
        <f>100*(57*0.0074)/15.461</f>
        <v>2.7281547118556366</v>
      </c>
      <c r="G79" s="2">
        <v>1</v>
      </c>
      <c r="H79" s="2">
        <v>0</v>
      </c>
      <c r="I79" s="4">
        <v>1</v>
      </c>
    </row>
    <row r="80" spans="1:10" s="1" customFormat="1" ht="27" customHeight="1" x14ac:dyDescent="0.2">
      <c r="A80" s="1" t="s">
        <v>75</v>
      </c>
      <c r="B80" s="3">
        <v>44287</v>
      </c>
      <c r="C80" s="2">
        <f>41.8+13.1</f>
        <v>54.9</v>
      </c>
      <c r="D80" s="2">
        <v>0</v>
      </c>
      <c r="E80" s="2">
        <v>0</v>
      </c>
      <c r="F80" s="2">
        <f>100*(838+28.343)/5154</f>
        <v>16.809138533178114</v>
      </c>
      <c r="G80" s="2">
        <v>1</v>
      </c>
      <c r="H80" s="2">
        <v>0</v>
      </c>
      <c r="I80" s="4">
        <v>0</v>
      </c>
    </row>
    <row r="81" spans="1:9" s="1" customFormat="1" ht="15" customHeight="1" x14ac:dyDescent="0.2">
      <c r="A81" s="1" t="s">
        <v>76</v>
      </c>
      <c r="B81" s="3">
        <v>44322</v>
      </c>
      <c r="C81" s="2">
        <f>100*(114+71+23+631)/42291+3+0.5</f>
        <v>5.483873637416945</v>
      </c>
      <c r="D81" s="2">
        <f>100*1.5/4</f>
        <v>37.5</v>
      </c>
      <c r="E81" s="2">
        <f>100*2/7</f>
        <v>28.571428571428573</v>
      </c>
      <c r="F81" s="2">
        <f>100*(987+282)/42291</f>
        <v>3.0006384337092999</v>
      </c>
      <c r="G81" s="2">
        <v>1</v>
      </c>
      <c r="H81" s="2">
        <v>0</v>
      </c>
      <c r="I81" s="4">
        <v>0</v>
      </c>
    </row>
    <row r="82" spans="1:9" s="1" customFormat="1" ht="15" customHeight="1" x14ac:dyDescent="0.2">
      <c r="A82" s="1" t="s">
        <v>154</v>
      </c>
      <c r="B82" s="3">
        <v>44322</v>
      </c>
      <c r="C82" s="2">
        <f>7.9+0.7</f>
        <v>8.6</v>
      </c>
      <c r="D82" s="2">
        <f>100*0.25/9</f>
        <v>2.7777777777777777</v>
      </c>
      <c r="E82" s="2">
        <f>100*2/8</f>
        <v>25</v>
      </c>
      <c r="F82" s="2">
        <v>0</v>
      </c>
      <c r="G82" s="2">
        <v>1</v>
      </c>
      <c r="H82" s="2">
        <v>0</v>
      </c>
      <c r="I82" s="4">
        <v>1</v>
      </c>
    </row>
    <row r="83" spans="1:9" s="1" customFormat="1" ht="31" customHeight="1" x14ac:dyDescent="0.2">
      <c r="A83" s="1" t="s">
        <v>77</v>
      </c>
      <c r="B83" s="3">
        <v>44322</v>
      </c>
      <c r="C83" s="2">
        <v>0.9</v>
      </c>
      <c r="D83" s="2">
        <f>100*(125/825)</f>
        <v>15.151515151515152</v>
      </c>
      <c r="E83" s="2">
        <f>100/525</f>
        <v>0.19047619047619047</v>
      </c>
      <c r="F83" s="2">
        <v>0</v>
      </c>
      <c r="G83" s="2">
        <v>1</v>
      </c>
      <c r="H83" s="2">
        <v>0</v>
      </c>
      <c r="I83" s="4">
        <v>0</v>
      </c>
    </row>
    <row r="84" spans="1:9" s="1" customFormat="1" ht="17" customHeight="1" x14ac:dyDescent="0.2">
      <c r="A84" s="1" t="s">
        <v>78</v>
      </c>
      <c r="B84" s="3">
        <v>44322</v>
      </c>
      <c r="C84" s="2">
        <v>9.1999999999999993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4">
        <v>0</v>
      </c>
    </row>
    <row r="85" spans="1:9" s="1" customFormat="1" ht="23" customHeight="1" x14ac:dyDescent="0.2">
      <c r="A85" s="1" t="s">
        <v>79</v>
      </c>
      <c r="B85" s="3">
        <v>44320</v>
      </c>
      <c r="C85" s="2">
        <v>1.5</v>
      </c>
      <c r="D85" s="2">
        <f>100*1.25/2.75</f>
        <v>45.454545454545453</v>
      </c>
      <c r="E85" s="2">
        <f>100*2.5/13</f>
        <v>19.23076923076923</v>
      </c>
      <c r="F85" s="2">
        <f>100*31.9*1.5/141646</f>
        <v>3.3781398698163025E-2</v>
      </c>
      <c r="G85" s="2">
        <v>1</v>
      </c>
      <c r="H85" s="2">
        <v>0</v>
      </c>
      <c r="I85" s="4">
        <v>0</v>
      </c>
    </row>
    <row r="86" spans="1:9" s="1" customFormat="1" ht="24" customHeight="1" x14ac:dyDescent="0.2">
      <c r="A86" s="1" t="s">
        <v>165</v>
      </c>
      <c r="B86" s="3">
        <v>44320</v>
      </c>
      <c r="C86" s="2">
        <v>7.4</v>
      </c>
      <c r="D86" s="2">
        <f>-100*75/425</f>
        <v>-17.647058823529413</v>
      </c>
      <c r="E86" s="2">
        <f>100*(1/3*15/45+1/3*10/80+1/3*1)</f>
        <v>48.611111111111107</v>
      </c>
      <c r="F86" s="2">
        <v>0</v>
      </c>
      <c r="G86" s="2">
        <v>1</v>
      </c>
      <c r="H86" s="2">
        <f>100*(519.7+83.7)/8261</f>
        <v>7.3042004599927379</v>
      </c>
      <c r="I86" s="4">
        <v>1</v>
      </c>
    </row>
    <row r="87" spans="1:9" s="1" customFormat="1" ht="24" customHeight="1" x14ac:dyDescent="0.2">
      <c r="A87" s="1" t="s">
        <v>80</v>
      </c>
      <c r="B87" s="3">
        <v>44322</v>
      </c>
      <c r="C87" s="2">
        <f>100*(329980000000/8942+(500000*80000)/8942)/19127000000</f>
        <v>0.21632002510102782</v>
      </c>
      <c r="D87" s="2">
        <f>(1/4+1/5+1/10)*100/3</f>
        <v>18.333333333333336</v>
      </c>
      <c r="E87" s="2">
        <f>100*2/10</f>
        <v>20</v>
      </c>
      <c r="F87" s="2">
        <f>(100*200000000000/8942)/19127000000+100*140/18170</f>
        <v>0.887436889702785</v>
      </c>
      <c r="G87" s="2">
        <v>1</v>
      </c>
      <c r="H87" s="2">
        <v>0</v>
      </c>
      <c r="I87" s="4">
        <v>0</v>
      </c>
    </row>
    <row r="88" spans="1:9" s="1" customFormat="1" ht="15" customHeight="1" x14ac:dyDescent="0.2">
      <c r="A88" s="1" t="s">
        <v>81</v>
      </c>
      <c r="B88" s="3">
        <v>44320</v>
      </c>
      <c r="C88" s="2">
        <f>13-1.1*13/3.8+4.3+100*(390+87.3)/18292+9</f>
        <v>25.146179520526662</v>
      </c>
      <c r="D88" s="2">
        <v>0</v>
      </c>
      <c r="E88" s="2">
        <v>0</v>
      </c>
      <c r="F88" s="2">
        <f>100*((1350+120+360)/12500)+100*1560/35045</f>
        <v>19.0914196033671</v>
      </c>
      <c r="G88" s="2">
        <v>1</v>
      </c>
      <c r="H88" s="2">
        <v>0</v>
      </c>
      <c r="I88" s="4">
        <v>0</v>
      </c>
    </row>
    <row r="89" spans="1:9" s="1" customFormat="1" x14ac:dyDescent="0.2">
      <c r="A89" s="1" t="s">
        <v>82</v>
      </c>
      <c r="B89" s="3">
        <v>44321</v>
      </c>
      <c r="C89" s="2">
        <f>100*1650*0.00066/56.372</f>
        <v>1.9318101184985454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4">
        <v>0</v>
      </c>
    </row>
    <row r="90" spans="1:9" s="1" customFormat="1" x14ac:dyDescent="0.2">
      <c r="A90" s="1" t="s">
        <v>83</v>
      </c>
      <c r="B90" s="3">
        <v>44321</v>
      </c>
      <c r="C90" s="2">
        <f>2+1.64*2/0.7</f>
        <v>6.6857142857142859</v>
      </c>
      <c r="D90" s="2">
        <f>100*275/625</f>
        <v>44</v>
      </c>
      <c r="E90" s="2">
        <v>0</v>
      </c>
      <c r="F90" s="2">
        <f>0.45*2/0.7</f>
        <v>1.2857142857142858</v>
      </c>
      <c r="G90" s="2">
        <v>1</v>
      </c>
      <c r="H90" s="2">
        <v>0</v>
      </c>
      <c r="I90" s="4">
        <v>0</v>
      </c>
    </row>
    <row r="91" spans="1:9" s="1" customFormat="1" x14ac:dyDescent="0.2">
      <c r="A91" s="1" t="s">
        <v>84</v>
      </c>
      <c r="B91" s="3">
        <v>44322</v>
      </c>
      <c r="C91" s="2">
        <f>100*61/3222</f>
        <v>1.893234016139044</v>
      </c>
      <c r="D91" s="2">
        <f>100*5/30</f>
        <v>16.666666666666668</v>
      </c>
      <c r="E91" s="2">
        <v>0</v>
      </c>
      <c r="F91" s="2">
        <v>0</v>
      </c>
      <c r="G91" s="2">
        <v>1</v>
      </c>
      <c r="H91" s="2">
        <v>0</v>
      </c>
      <c r="I91" s="4">
        <v>0</v>
      </c>
    </row>
    <row r="92" spans="1:9" s="1" customFormat="1" x14ac:dyDescent="0.2">
      <c r="A92" s="1" t="s">
        <v>151</v>
      </c>
      <c r="B92" s="3">
        <v>44322</v>
      </c>
      <c r="C92" s="2">
        <f>970*1/500</f>
        <v>1.94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4">
        <v>0</v>
      </c>
    </row>
    <row r="93" spans="1:9" s="1" customFormat="1" x14ac:dyDescent="0.2">
      <c r="A93" s="1" t="s">
        <v>85</v>
      </c>
      <c r="B93" s="3">
        <v>44322</v>
      </c>
      <c r="C93" s="2">
        <f>5+4.3+2+4.5+2.1+100*38.5/53641+100*(390+87.3)/18292+100*200/53641+2.25</f>
        <v>23.203959998735105</v>
      </c>
      <c r="D93" s="2">
        <v>0</v>
      </c>
      <c r="E93" s="2">
        <f>100</f>
        <v>100</v>
      </c>
      <c r="F93" s="2">
        <f>100*((1350+120+360)/12500)+100*370/53641+2.6</f>
        <v>17.929770884211706</v>
      </c>
      <c r="G93" s="2">
        <v>1</v>
      </c>
      <c r="H93" s="2">
        <v>0</v>
      </c>
      <c r="I93" s="4">
        <v>0</v>
      </c>
    </row>
    <row r="94" spans="1:9" s="1" customFormat="1" x14ac:dyDescent="0.2">
      <c r="A94" s="1" t="s">
        <v>152</v>
      </c>
      <c r="B94" s="3">
        <v>44322</v>
      </c>
      <c r="C94" s="2">
        <f>4.3+3.6+12.8+1.3-5.6+100*(390+87.3)/18292+100*151.94/71000+1</f>
        <v>20.223337415263508</v>
      </c>
      <c r="D94" s="2">
        <v>0</v>
      </c>
      <c r="E94" s="2">
        <v>0</v>
      </c>
      <c r="F94" s="2">
        <f>100*((1350+120+360)/12500)+5.6+100*24/71000</f>
        <v>20.273802816901412</v>
      </c>
      <c r="G94" s="2">
        <v>1</v>
      </c>
      <c r="H94" s="2">
        <v>0</v>
      </c>
      <c r="I94" s="4">
        <v>0</v>
      </c>
    </row>
    <row r="95" spans="1:9" s="1" customFormat="1" x14ac:dyDescent="0.2">
      <c r="A95" s="1" t="s">
        <v>86</v>
      </c>
      <c r="B95" s="3">
        <v>44321</v>
      </c>
      <c r="C95" s="2">
        <f>100*(165.9+103.7)/11500+1.1</f>
        <v>3.4443478260869571</v>
      </c>
      <c r="D95" s="2">
        <v>0</v>
      </c>
      <c r="E95" s="2">
        <v>0</v>
      </c>
      <c r="F95" s="2">
        <v>1.2</v>
      </c>
      <c r="G95" s="2">
        <v>1</v>
      </c>
      <c r="H95" s="2">
        <v>0</v>
      </c>
      <c r="I95" s="4">
        <v>1</v>
      </c>
    </row>
    <row r="96" spans="1:9" s="1" customFormat="1" x14ac:dyDescent="0.2">
      <c r="A96" s="1" t="s">
        <v>87</v>
      </c>
      <c r="B96" s="3">
        <v>44300</v>
      </c>
      <c r="C96" s="2">
        <v>0.85</v>
      </c>
      <c r="D96" s="2">
        <f>100*1.5/13.5</f>
        <v>11.111111111111111</v>
      </c>
      <c r="E96" s="2">
        <f>100*125/500</f>
        <v>25</v>
      </c>
      <c r="F96" s="2">
        <v>0</v>
      </c>
      <c r="G96" s="2">
        <v>1</v>
      </c>
      <c r="H96" s="2">
        <v>0</v>
      </c>
      <c r="I96" s="4">
        <v>0</v>
      </c>
    </row>
    <row r="97" spans="1:9" s="1" customFormat="1" x14ac:dyDescent="0.2">
      <c r="A97" s="1" t="s">
        <v>144</v>
      </c>
      <c r="B97" s="3">
        <v>44321</v>
      </c>
      <c r="C97" s="2">
        <f>100*17.32/336+1.3</f>
        <v>6.4547619047619049</v>
      </c>
      <c r="D97" s="2">
        <f>100*100/275</f>
        <v>36.363636363636367</v>
      </c>
      <c r="E97" s="2">
        <f>100*1/3</f>
        <v>33.333333333333336</v>
      </c>
      <c r="F97" s="2">
        <f>1.3+50/10*0.7+100*0.65/336</f>
        <v>4.9934523809523812</v>
      </c>
      <c r="G97" s="2">
        <v>1</v>
      </c>
      <c r="H97" s="2">
        <v>0</v>
      </c>
      <c r="I97" s="4">
        <v>0</v>
      </c>
    </row>
    <row r="98" spans="1:9" s="1" customFormat="1" x14ac:dyDescent="0.2">
      <c r="A98" s="1" t="s">
        <v>88</v>
      </c>
      <c r="B98" s="3">
        <v>44321</v>
      </c>
      <c r="C98" s="2">
        <v>3.4</v>
      </c>
      <c r="D98" s="2">
        <v>0</v>
      </c>
      <c r="E98" s="2">
        <f>100*5/10</f>
        <v>50</v>
      </c>
      <c r="F98" s="2">
        <v>0</v>
      </c>
      <c r="G98" s="2">
        <v>1</v>
      </c>
      <c r="H98" s="2">
        <f>100*650/5786</f>
        <v>11.23401313515382</v>
      </c>
      <c r="I98" s="4">
        <v>1</v>
      </c>
    </row>
    <row r="99" spans="1:9" s="1" customFormat="1" x14ac:dyDescent="0.2">
      <c r="A99" s="1" t="s">
        <v>89</v>
      </c>
      <c r="B99" s="3">
        <v>44322</v>
      </c>
      <c r="C99" s="2">
        <f>1.4+0.83</f>
        <v>2.23</v>
      </c>
      <c r="D99" s="2">
        <f>100*(0.5*0.5/4.5+0.5*0.5/2.5)</f>
        <v>15.555555555555555</v>
      </c>
      <c r="E99" s="2">
        <v>0</v>
      </c>
      <c r="F99" s="2">
        <f>1.4+5.2</f>
        <v>6.6</v>
      </c>
      <c r="G99" s="2">
        <v>1</v>
      </c>
      <c r="H99" s="2">
        <v>0</v>
      </c>
      <c r="I99" s="4">
        <v>0</v>
      </c>
    </row>
    <row r="100" spans="1:9" s="1" customFormat="1" x14ac:dyDescent="0.2">
      <c r="A100" s="1" t="s">
        <v>90</v>
      </c>
      <c r="B100" s="3">
        <v>44322</v>
      </c>
      <c r="C100" s="2">
        <f>7+4+4.3+100*(9.17)/14859+100*(390+87.3)/18292+100*4.87/15000+0.15</f>
        <v>18.153517521596367</v>
      </c>
      <c r="D100" s="2">
        <v>0</v>
      </c>
      <c r="E100" s="2">
        <v>0</v>
      </c>
      <c r="F100" s="2">
        <f>100*((1350+120+360)/12500)+8.7</f>
        <v>23.34</v>
      </c>
      <c r="G100" s="2">
        <v>1</v>
      </c>
      <c r="H100" s="2">
        <v>0</v>
      </c>
      <c r="I100" s="4">
        <v>0</v>
      </c>
    </row>
    <row r="101" spans="1:9" s="1" customFormat="1" x14ac:dyDescent="0.2">
      <c r="A101" s="1" t="s">
        <v>91</v>
      </c>
      <c r="B101" s="3">
        <v>44320</v>
      </c>
      <c r="C101" s="2">
        <v>5</v>
      </c>
      <c r="D101" s="2">
        <f>100*(0.5*1.5/6.5+0.5*2.5/9)</f>
        <v>25.427350427350426</v>
      </c>
      <c r="E101" s="2">
        <f>100*1/7</f>
        <v>14.285714285714286</v>
      </c>
      <c r="F101" s="2">
        <v>0</v>
      </c>
      <c r="G101" s="2">
        <v>0</v>
      </c>
      <c r="H101" s="2">
        <v>0</v>
      </c>
      <c r="I101" s="4">
        <v>0</v>
      </c>
    </row>
    <row r="102" spans="1:9" s="1" customFormat="1" x14ac:dyDescent="0.2">
      <c r="A102" s="1" t="s">
        <v>92</v>
      </c>
      <c r="B102" s="3">
        <v>44322</v>
      </c>
      <c r="C102" s="2">
        <f>0.28+1.8+0.5+0.84+3.6</f>
        <v>7.02</v>
      </c>
      <c r="D102" s="2">
        <f>100*1.5/3.35</f>
        <v>44.776119402985074</v>
      </c>
      <c r="E102" s="2">
        <f>100*1/9</f>
        <v>11.111111111111111</v>
      </c>
      <c r="F102" s="2">
        <f>100*400/14277+12+3.2</f>
        <v>18.001709042515934</v>
      </c>
      <c r="G102" s="2">
        <v>1</v>
      </c>
      <c r="H102" s="2">
        <f>100*327/14277</f>
        <v>2.2903971422567766</v>
      </c>
      <c r="I102" s="4">
        <v>1</v>
      </c>
    </row>
    <row r="103" spans="1:9" s="1" customFormat="1" x14ac:dyDescent="0.2">
      <c r="A103" s="1" t="s">
        <v>93</v>
      </c>
      <c r="B103" s="3">
        <v>44322</v>
      </c>
      <c r="C103" s="2">
        <v>2.2999999999999998</v>
      </c>
      <c r="D103" s="2">
        <f>100*300/700</f>
        <v>42.857142857142854</v>
      </c>
      <c r="E103" s="2">
        <v>15</v>
      </c>
      <c r="F103" s="2">
        <f>(500*0.045+10)*100/1274+3.5</f>
        <v>6.0510204081632653</v>
      </c>
      <c r="G103" s="2">
        <v>1</v>
      </c>
      <c r="H103" s="2">
        <f>0.2+100*120/1274</f>
        <v>9.6191522762951323</v>
      </c>
      <c r="I103" s="4">
        <v>1</v>
      </c>
    </row>
    <row r="104" spans="1:9" s="1" customFormat="1" x14ac:dyDescent="0.2">
      <c r="A104" s="1" t="s">
        <v>94</v>
      </c>
      <c r="B104" s="3">
        <v>44321</v>
      </c>
      <c r="C104" s="2">
        <v>2.4</v>
      </c>
      <c r="D104" s="2">
        <f>100*2.75/5.5</f>
        <v>50</v>
      </c>
      <c r="E104" s="2">
        <f>100*0.5*8.5/40.5-100*0.5*8/22</f>
        <v>-7.6879910213243559</v>
      </c>
      <c r="F104" s="2">
        <v>0</v>
      </c>
      <c r="G104" s="2">
        <v>1</v>
      </c>
      <c r="H104" s="2">
        <v>0</v>
      </c>
      <c r="I104" s="4">
        <v>0</v>
      </c>
    </row>
    <row r="105" spans="1:9" s="1" customFormat="1" x14ac:dyDescent="0.2">
      <c r="A105" s="1" t="s">
        <v>95</v>
      </c>
      <c r="B105" s="3">
        <v>44322</v>
      </c>
      <c r="C105" s="2">
        <f>2.04+7.5+1.5+2.5</f>
        <v>13.54</v>
      </c>
      <c r="D105" s="2">
        <f>100*5/11</f>
        <v>45.454545454545453</v>
      </c>
      <c r="E105" s="2">
        <f>100*2/10.5</f>
        <v>19.047619047619047</v>
      </c>
      <c r="F105" s="2">
        <v>6</v>
      </c>
      <c r="G105" s="2">
        <v>1</v>
      </c>
      <c r="H105" s="2">
        <v>0</v>
      </c>
      <c r="I105" s="4">
        <v>1</v>
      </c>
    </row>
    <row r="106" spans="1:9" s="1" customFormat="1" x14ac:dyDescent="0.2">
      <c r="A106" s="1" t="s">
        <v>96</v>
      </c>
      <c r="B106" s="3">
        <v>44322</v>
      </c>
      <c r="C106" s="2">
        <f>100*(144.21+333.77+197.56+194)/5424</f>
        <v>16.031342182890857</v>
      </c>
      <c r="D106" s="2">
        <v>0</v>
      </c>
      <c r="E106" s="2">
        <f>100*2/7.5</f>
        <v>26.666666666666668</v>
      </c>
      <c r="F106" s="2">
        <f>100*165.17/5424</f>
        <v>3.0451696165191739</v>
      </c>
      <c r="G106" s="2">
        <v>1</v>
      </c>
      <c r="H106" s="2">
        <v>0</v>
      </c>
      <c r="I106" s="4">
        <v>0</v>
      </c>
    </row>
    <row r="107" spans="1:9" s="1" customFormat="1" x14ac:dyDescent="0.2">
      <c r="A107" s="1" t="s">
        <v>97</v>
      </c>
      <c r="B107" s="3">
        <v>44322</v>
      </c>
      <c r="C107" s="2">
        <v>3</v>
      </c>
      <c r="D107" s="2">
        <f>100*75/225</f>
        <v>33.333333333333336</v>
      </c>
      <c r="E107" s="2">
        <v>0</v>
      </c>
      <c r="F107" s="2">
        <f>100*0.984/119.04+3.7</f>
        <v>4.5266129032258071</v>
      </c>
      <c r="G107" s="2">
        <v>1</v>
      </c>
      <c r="H107" s="2">
        <v>3</v>
      </c>
      <c r="I107" s="4">
        <v>1</v>
      </c>
    </row>
    <row r="108" spans="1:9" s="1" customFormat="1" ht="21" customHeight="1" x14ac:dyDescent="0.2">
      <c r="A108" s="1" t="s">
        <v>98</v>
      </c>
      <c r="B108" s="3">
        <v>44322</v>
      </c>
      <c r="C108" s="2">
        <f>0.1+100*700/14396</f>
        <v>4.9624617949430396</v>
      </c>
      <c r="D108" s="2">
        <f>100*-0.5/12.75</f>
        <v>-3.9215686274509802</v>
      </c>
      <c r="E108" s="2">
        <f>100*0.5*1.5/13+100*0.5*1.5/36</f>
        <v>7.8525641025641022</v>
      </c>
      <c r="F108" s="2">
        <f>100*500/14396</f>
        <v>3.4731869963878856</v>
      </c>
      <c r="G108" s="2">
        <v>1</v>
      </c>
      <c r="H108" s="2">
        <v>0</v>
      </c>
      <c r="I108" s="4">
        <v>1</v>
      </c>
    </row>
    <row r="109" spans="1:9" s="1" customFormat="1" ht="16" customHeight="1" x14ac:dyDescent="0.2">
      <c r="A109" s="1" t="s">
        <v>99</v>
      </c>
      <c r="B109" s="3">
        <v>44322</v>
      </c>
      <c r="C109" s="2">
        <f>100*1.25/65.994</f>
        <v>1.8941115859017486</v>
      </c>
      <c r="D109" s="2">
        <f>100*3/8</f>
        <v>37.5</v>
      </c>
      <c r="E109" s="2">
        <f>100*1.5/5</f>
        <v>30</v>
      </c>
      <c r="F109" s="2">
        <v>0</v>
      </c>
      <c r="G109" s="2">
        <v>1</v>
      </c>
      <c r="H109" s="2">
        <v>0</v>
      </c>
      <c r="I109" s="4">
        <v>0</v>
      </c>
    </row>
    <row r="110" spans="1:9" s="1" customFormat="1" ht="18" customHeight="1" x14ac:dyDescent="0.2">
      <c r="A110" s="1" t="s">
        <v>100</v>
      </c>
      <c r="B110" s="3">
        <v>44322</v>
      </c>
      <c r="C110" s="2">
        <v>4.25</v>
      </c>
      <c r="D110" s="2">
        <f>100*250/625</f>
        <v>40</v>
      </c>
      <c r="E110" s="2">
        <v>100</v>
      </c>
      <c r="F110" s="2">
        <f>50*4.25/8000</f>
        <v>2.6562499999999999E-2</v>
      </c>
      <c r="G110" s="2">
        <v>1</v>
      </c>
      <c r="H110" s="2">
        <v>0</v>
      </c>
      <c r="I110" s="4">
        <v>0</v>
      </c>
    </row>
    <row r="111" spans="1:9" s="1" customFormat="1" ht="24" customHeight="1" x14ac:dyDescent="0.2">
      <c r="A111" s="1" t="s">
        <v>101</v>
      </c>
      <c r="B111" s="3">
        <v>44322</v>
      </c>
      <c r="C111" s="2">
        <v>4</v>
      </c>
      <c r="D111" s="2">
        <f>100*3/6</f>
        <v>50</v>
      </c>
      <c r="E111" s="2">
        <f>100*1/4</f>
        <v>25</v>
      </c>
      <c r="F111" s="2">
        <v>0</v>
      </c>
      <c r="G111" s="2">
        <v>1</v>
      </c>
      <c r="H111" s="2">
        <v>0</v>
      </c>
      <c r="I111" s="4">
        <v>1</v>
      </c>
    </row>
    <row r="112" spans="1:9" s="1" customFormat="1" ht="23" customHeight="1" x14ac:dyDescent="0.2">
      <c r="A112" s="1" t="s">
        <v>102</v>
      </c>
      <c r="B112" s="3">
        <v>44323</v>
      </c>
      <c r="C112" s="2">
        <f>4.6+3.5+4.3+100*(390+87.3)/18292+1.7+4.5</f>
        <v>21.209337415263501</v>
      </c>
      <c r="D112" s="2">
        <v>0</v>
      </c>
      <c r="E112" s="2">
        <f>100*(1/3*1.5/3+1/3*1/3+1/3*0.5/3)</f>
        <v>33.333333333333336</v>
      </c>
      <c r="F112" s="2">
        <f>100*((1350+120+360)/12500)+8.3</f>
        <v>22.94</v>
      </c>
      <c r="G112" s="2">
        <v>1</v>
      </c>
      <c r="H112" s="2">
        <v>0</v>
      </c>
      <c r="I112" s="4">
        <v>0</v>
      </c>
    </row>
    <row r="113" spans="1:9" s="1" customFormat="1" ht="38" customHeight="1" x14ac:dyDescent="0.2">
      <c r="A113" s="1" t="s">
        <v>103</v>
      </c>
      <c r="B113" s="3">
        <v>44322</v>
      </c>
      <c r="C113" s="2">
        <f>10.9+0.9*21.3/62.1</f>
        <v>11.208695652173914</v>
      </c>
      <c r="D113" s="2">
        <f>100*75/100</f>
        <v>75</v>
      </c>
      <c r="E113" s="2">
        <f>100*25/75</f>
        <v>33.333333333333336</v>
      </c>
      <c r="F113" s="2">
        <f>100*91.5*0.65/203.127+1</f>
        <v>30.279711707453956</v>
      </c>
      <c r="G113" s="2">
        <v>1</v>
      </c>
      <c r="H113" s="2">
        <f>100*30/203.127</f>
        <v>14.769085350544239</v>
      </c>
      <c r="I113" s="4">
        <v>0</v>
      </c>
    </row>
    <row r="114" spans="1:9" s="1" customFormat="1" ht="21" customHeight="1" x14ac:dyDescent="0.2">
      <c r="A114" s="1" t="s">
        <v>104</v>
      </c>
      <c r="B114" s="3">
        <v>44287</v>
      </c>
      <c r="C114" s="2">
        <v>0.9</v>
      </c>
      <c r="D114" s="2">
        <f>100*3.25/6.75</f>
        <v>48.148148148148145</v>
      </c>
      <c r="E114" s="2">
        <f>100*10.5/15</f>
        <v>70</v>
      </c>
      <c r="F114" s="2">
        <v>0</v>
      </c>
      <c r="G114" s="2">
        <v>1</v>
      </c>
      <c r="H114" s="2">
        <v>0</v>
      </c>
      <c r="I114" s="4">
        <v>0</v>
      </c>
    </row>
    <row r="115" spans="1:9" s="1" customFormat="1" ht="27" customHeight="1" x14ac:dyDescent="0.2">
      <c r="A115" s="1" t="s">
        <v>105</v>
      </c>
      <c r="B115" s="3">
        <v>44322</v>
      </c>
      <c r="C115" s="2">
        <f>1.3+100*114.5/9299</f>
        <v>2.5313151951822777</v>
      </c>
      <c r="D115" s="2">
        <f>100*0.625/3.625</f>
        <v>17.241379310344829</v>
      </c>
      <c r="E115" s="2">
        <v>0</v>
      </c>
      <c r="F115" s="2">
        <v>4</v>
      </c>
      <c r="G115" s="2">
        <v>1</v>
      </c>
      <c r="H115" s="2">
        <v>0</v>
      </c>
      <c r="I115" s="4">
        <v>0</v>
      </c>
    </row>
    <row r="116" spans="1:9" s="1" customFormat="1" ht="24" customHeight="1" x14ac:dyDescent="0.2">
      <c r="A116" s="1" t="s">
        <v>106</v>
      </c>
      <c r="B116" s="3">
        <v>44322</v>
      </c>
      <c r="C116" s="2">
        <f>100*(48.7/446543)+2.45/0.5*0.3+0.3</f>
        <v>1.7809060045729079</v>
      </c>
      <c r="D116" s="2">
        <f>100*2/13.5</f>
        <v>14.814814814814815</v>
      </c>
      <c r="E116" s="2">
        <v>0</v>
      </c>
      <c r="F116" s="2">
        <f>2.4+100*150/446543+100*383/446543+3.6*0.3/0.5</f>
        <v>4.6793614052845971</v>
      </c>
      <c r="G116" s="2">
        <v>1</v>
      </c>
      <c r="H116" s="2">
        <v>0</v>
      </c>
      <c r="I116" s="4">
        <v>1</v>
      </c>
    </row>
    <row r="117" spans="1:9" s="1" customFormat="1" ht="29" customHeight="1" x14ac:dyDescent="0.2">
      <c r="A117" s="1" t="s">
        <v>168</v>
      </c>
      <c r="B117" s="3">
        <v>44287</v>
      </c>
      <c r="C117" s="2">
        <v>1.2</v>
      </c>
      <c r="D117" s="2">
        <f>100*50/200</f>
        <v>25</v>
      </c>
      <c r="E117" s="2">
        <v>0</v>
      </c>
      <c r="F117" s="2">
        <v>0</v>
      </c>
      <c r="G117" s="2">
        <v>1</v>
      </c>
      <c r="H117" s="2">
        <v>0</v>
      </c>
      <c r="I117" s="4">
        <v>1</v>
      </c>
    </row>
    <row r="118" spans="1:9" s="1" customFormat="1" x14ac:dyDescent="0.2">
      <c r="A118" s="1" t="s">
        <v>107</v>
      </c>
      <c r="B118" s="3">
        <v>44322</v>
      </c>
      <c r="C118" s="2">
        <f>4.35+2.2+100*60.58/366000</f>
        <v>6.5665519125683058</v>
      </c>
      <c r="D118" s="2">
        <f>100*1.5/1.5</f>
        <v>100</v>
      </c>
      <c r="E118" s="2">
        <f>100*1.5/2.5</f>
        <v>60</v>
      </c>
      <c r="F118" s="2">
        <v>0</v>
      </c>
      <c r="G118" s="2">
        <v>1</v>
      </c>
      <c r="H118" s="2">
        <f>100*30/417.627</f>
        <v>7.1834435991925805</v>
      </c>
      <c r="I118" s="4">
        <v>0</v>
      </c>
    </row>
    <row r="119" spans="1:9" s="1" customFormat="1" x14ac:dyDescent="0.2">
      <c r="A119" s="1" t="s">
        <v>108</v>
      </c>
      <c r="B119" s="3">
        <v>44322</v>
      </c>
      <c r="C119" s="2">
        <v>-2.5</v>
      </c>
      <c r="D119" s="2">
        <f>100*75/125</f>
        <v>60</v>
      </c>
      <c r="E119" s="2">
        <f>100*5/12.5</f>
        <v>40</v>
      </c>
      <c r="F119" s="2">
        <f>100*20.8/79.277</f>
        <v>26.2371179535048</v>
      </c>
      <c r="G119" s="2">
        <v>1</v>
      </c>
      <c r="H119" s="2">
        <v>0</v>
      </c>
      <c r="I119" s="4">
        <v>0</v>
      </c>
    </row>
    <row r="120" spans="1:9" s="1" customFormat="1" x14ac:dyDescent="0.2">
      <c r="A120" s="1" t="s">
        <v>109</v>
      </c>
      <c r="B120" s="3">
        <v>44322</v>
      </c>
      <c r="C120" s="2">
        <f>100*((2375000000000)/165.5)/284214000000</f>
        <v>5.0491718114538475</v>
      </c>
      <c r="D120" s="2">
        <f>100*6.25/13.25</f>
        <v>47.169811320754718</v>
      </c>
      <c r="E120" s="2">
        <f>100*100/250</f>
        <v>40</v>
      </c>
      <c r="F120" s="2">
        <f>100*((2000000000000)/165.5)/284214000000</f>
        <v>4.2519341570137668</v>
      </c>
      <c r="G120" s="2">
        <v>1</v>
      </c>
      <c r="H120" s="2">
        <v>0</v>
      </c>
      <c r="I120" s="4">
        <v>1</v>
      </c>
    </row>
    <row r="121" spans="1:9" s="1" customFormat="1" x14ac:dyDescent="0.2">
      <c r="A121" s="1" t="s">
        <v>147</v>
      </c>
      <c r="B121" s="3">
        <v>44322</v>
      </c>
      <c r="C121" s="2">
        <f>100*(2100+515+300+400+41+1+1300+250)/68536</f>
        <v>7.1597408661141593</v>
      </c>
      <c r="D121" s="2">
        <v>0</v>
      </c>
      <c r="E121" s="2">
        <v>0</v>
      </c>
      <c r="F121" s="2">
        <f>2+100*1150/68536</f>
        <v>3.6779502743083929</v>
      </c>
      <c r="G121" s="2">
        <v>1</v>
      </c>
      <c r="H121" s="2">
        <f>100*3100/68536</f>
        <v>4.5231703046574063</v>
      </c>
      <c r="I121" s="4">
        <v>0</v>
      </c>
    </row>
    <row r="122" spans="1:9" s="1" customFormat="1" x14ac:dyDescent="0.2">
      <c r="A122" s="1" t="s">
        <v>176</v>
      </c>
      <c r="B122" s="3">
        <v>44260</v>
      </c>
      <c r="C122" s="2">
        <f>100*1.91/23.587</f>
        <v>8.0976809259337763</v>
      </c>
      <c r="D122" s="2">
        <f>100*2/5</f>
        <v>40</v>
      </c>
      <c r="E122" s="2">
        <f>100*3/10</f>
        <v>30</v>
      </c>
      <c r="F122" s="2">
        <f>100*0.42/23.587</f>
        <v>1.7806418790011447</v>
      </c>
      <c r="G122" s="2">
        <v>1</v>
      </c>
      <c r="H122" s="2">
        <v>0</v>
      </c>
      <c r="I122" s="4">
        <v>1</v>
      </c>
    </row>
    <row r="123" spans="1:9" s="1" customFormat="1" x14ac:dyDescent="0.2">
      <c r="A123" s="1" t="s">
        <v>110</v>
      </c>
      <c r="B123" s="3">
        <v>44322</v>
      </c>
      <c r="C123" s="2">
        <f>2.5+100*2.3/35.606</f>
        <v>8.959585463124192</v>
      </c>
      <c r="D123" s="2">
        <f>100*(0.5*325/400+0.5*200/450)</f>
        <v>62.847222222222221</v>
      </c>
      <c r="E123" s="2">
        <v>35</v>
      </c>
      <c r="F123" s="2">
        <f>100*(760+500)/40714</f>
        <v>3.0947585597091911</v>
      </c>
      <c r="G123" s="2">
        <v>0</v>
      </c>
      <c r="H123" s="2">
        <f>100*274/40714</f>
        <v>0.67298717885739545</v>
      </c>
      <c r="I123" s="4">
        <v>0</v>
      </c>
    </row>
    <row r="124" spans="1:9" s="1" customFormat="1" x14ac:dyDescent="0.2">
      <c r="A124" s="1" t="s">
        <v>111</v>
      </c>
      <c r="B124" s="3">
        <v>44287</v>
      </c>
      <c r="C124" s="2">
        <v>6.1</v>
      </c>
      <c r="D124" s="2">
        <f>100*2/2.25</f>
        <v>88.888888888888886</v>
      </c>
      <c r="E124" s="2">
        <v>0</v>
      </c>
      <c r="F124" s="2">
        <v>8.8000000000000007</v>
      </c>
      <c r="G124" s="2">
        <v>1</v>
      </c>
      <c r="H124" s="2">
        <v>0.4</v>
      </c>
      <c r="I124" s="4">
        <v>0</v>
      </c>
    </row>
    <row r="125" spans="1:9" s="1" customFormat="1" x14ac:dyDescent="0.2">
      <c r="A125" s="1" t="s">
        <v>112</v>
      </c>
      <c r="B125" s="3">
        <v>44322</v>
      </c>
      <c r="C125" s="2">
        <f>3.9-0.6+0.2</f>
        <v>3.5</v>
      </c>
      <c r="D125" s="2">
        <f>100*200/400</f>
        <v>50</v>
      </c>
      <c r="E125" s="2">
        <f>100*2/14</f>
        <v>14.285714285714286</v>
      </c>
      <c r="F125" s="2">
        <f>1.5+20*1.5/300+0.6</f>
        <v>2.2000000000000002</v>
      </c>
      <c r="G125" s="2">
        <v>1</v>
      </c>
      <c r="H125" s="2">
        <v>0</v>
      </c>
      <c r="I125" s="4">
        <v>1</v>
      </c>
    </row>
    <row r="126" spans="1:9" s="1" customFormat="1" x14ac:dyDescent="0.2">
      <c r="A126" s="1" t="s">
        <v>113</v>
      </c>
      <c r="B126" s="3">
        <v>44322</v>
      </c>
      <c r="C126" s="2">
        <f>5.2+2.3+0.6*4.5+100*(390+87.3)/18292+1.7</f>
        <v>14.509337415263502</v>
      </c>
      <c r="D126" s="2">
        <f>100*140/150</f>
        <v>93.333333333333329</v>
      </c>
      <c r="E126" s="2">
        <f>100*(3/3.5)</f>
        <v>85.714285714285708</v>
      </c>
      <c r="F126" s="2">
        <f>4.6+3.3+5.3</f>
        <v>13.2</v>
      </c>
      <c r="G126" s="2">
        <v>1</v>
      </c>
      <c r="H126" s="2">
        <v>0</v>
      </c>
      <c r="I126" s="4">
        <v>0</v>
      </c>
    </row>
    <row r="127" spans="1:9" s="1" customFormat="1" x14ac:dyDescent="0.2">
      <c r="A127" s="1" t="s">
        <v>114</v>
      </c>
      <c r="B127" s="3">
        <v>44322</v>
      </c>
      <c r="C127" s="2">
        <f>0.3*7+3.7+4.3+100*(390+87.3)/18292+1300*0.3/600+1+1</f>
        <v>15.359337415263505</v>
      </c>
      <c r="D127" s="2">
        <v>0</v>
      </c>
      <c r="E127" s="2">
        <v>0</v>
      </c>
      <c r="F127" s="2">
        <f>100*((1350+120+360)/12500)+6.8+0.8</f>
        <v>22.240000000000002</v>
      </c>
      <c r="G127" s="2">
        <v>1</v>
      </c>
      <c r="H127" s="2">
        <v>0</v>
      </c>
      <c r="I127" s="4">
        <v>0</v>
      </c>
    </row>
    <row r="128" spans="1:9" s="1" customFormat="1" x14ac:dyDescent="0.2">
      <c r="A128" s="1" t="s">
        <v>115</v>
      </c>
      <c r="B128" s="3">
        <v>44322</v>
      </c>
      <c r="C128" s="2">
        <v>14</v>
      </c>
      <c r="D128" s="2">
        <f>100*(1/3*1/2+1/3*175/425+1/3*100/200)</f>
        <v>47.058823529411761</v>
      </c>
      <c r="E128" s="2">
        <v>0</v>
      </c>
      <c r="F128" s="2">
        <v>12</v>
      </c>
      <c r="G128" s="2">
        <v>1</v>
      </c>
      <c r="H128" s="2">
        <v>0</v>
      </c>
      <c r="I128" s="4">
        <v>0</v>
      </c>
    </row>
    <row r="129" spans="1:11" s="1" customFormat="1" x14ac:dyDescent="0.2">
      <c r="A129" s="1" t="s">
        <v>161</v>
      </c>
      <c r="B129" s="3">
        <v>44322</v>
      </c>
      <c r="C129" s="2">
        <f>1.1*1.6</f>
        <v>1.7600000000000002</v>
      </c>
      <c r="D129" s="2">
        <f>100*(0.5*25/350+0.5*100/600)</f>
        <v>11.904761904761903</v>
      </c>
      <c r="E129" s="2">
        <v>0</v>
      </c>
      <c r="F129" s="2">
        <f>100*(460/6+181)/11576</f>
        <v>2.2258696152960149</v>
      </c>
      <c r="G129" s="2">
        <v>1</v>
      </c>
      <c r="H129" s="2">
        <v>0</v>
      </c>
      <c r="I129" s="4">
        <v>0</v>
      </c>
    </row>
    <row r="130" spans="1:11" s="1" customFormat="1" x14ac:dyDescent="0.2">
      <c r="A130" s="1" t="s">
        <v>116</v>
      </c>
      <c r="B130" s="3">
        <v>44322</v>
      </c>
      <c r="C130" s="2">
        <f>3+2.3+100*(390+87.3)/18292+2.4</f>
        <v>10.309337415263503</v>
      </c>
      <c r="D130" s="2">
        <f>100*1.25/2.5</f>
        <v>50</v>
      </c>
      <c r="E130" s="2">
        <v>0</v>
      </c>
      <c r="F130" s="2">
        <f>100*5.1/246.698+1.65+33*1.5/15</f>
        <v>7.0173049639640368</v>
      </c>
      <c r="G130" s="2">
        <v>1</v>
      </c>
      <c r="H130" s="2">
        <v>0</v>
      </c>
      <c r="I130" s="4">
        <v>0</v>
      </c>
    </row>
    <row r="131" spans="1:11" s="1" customFormat="1" x14ac:dyDescent="0.2">
      <c r="A131" s="1" t="s">
        <v>117</v>
      </c>
      <c r="B131" s="3">
        <v>44322</v>
      </c>
      <c r="C131" s="2">
        <f>3.5+1.8</f>
        <v>5.3</v>
      </c>
      <c r="D131" s="2">
        <f>100*1/6</f>
        <v>16.666666666666668</v>
      </c>
      <c r="E131" s="2">
        <v>0</v>
      </c>
      <c r="F131" s="2">
        <f>100*10.18/1638+0.3+1</f>
        <v>1.9214896214896215</v>
      </c>
      <c r="G131" s="2">
        <v>1</v>
      </c>
      <c r="H131" s="2">
        <v>0</v>
      </c>
      <c r="I131" s="4">
        <v>1</v>
      </c>
    </row>
    <row r="132" spans="1:11" s="1" customFormat="1" x14ac:dyDescent="0.2">
      <c r="A132" s="1" t="s">
        <v>118</v>
      </c>
      <c r="B132" s="3">
        <v>44322</v>
      </c>
      <c r="C132" s="2">
        <v>6.3</v>
      </c>
      <c r="D132" s="2">
        <f>100*50/500</f>
        <v>10</v>
      </c>
      <c r="E132" s="2">
        <f>100*1/5</f>
        <v>20</v>
      </c>
      <c r="F132" s="2">
        <v>0.5</v>
      </c>
      <c r="G132" s="2">
        <v>1</v>
      </c>
      <c r="H132" s="2">
        <v>0</v>
      </c>
      <c r="I132" s="4">
        <v>0</v>
      </c>
    </row>
    <row r="133" spans="1:11" s="1" customFormat="1" x14ac:dyDescent="0.2">
      <c r="A133" s="1" t="s">
        <v>119</v>
      </c>
      <c r="B133" s="3">
        <v>44287</v>
      </c>
      <c r="C133" s="2">
        <f>2+1.5</f>
        <v>3.5</v>
      </c>
      <c r="D133" s="2">
        <v>0</v>
      </c>
      <c r="E133" s="2">
        <v>0</v>
      </c>
      <c r="F133" s="2">
        <v>2.5</v>
      </c>
      <c r="G133" s="2">
        <v>1</v>
      </c>
      <c r="H133" s="2">
        <v>0</v>
      </c>
      <c r="I133" s="4">
        <v>0</v>
      </c>
    </row>
    <row r="134" spans="1:11" s="1" customFormat="1" x14ac:dyDescent="0.2">
      <c r="A134" s="1" t="s">
        <v>120</v>
      </c>
      <c r="B134" s="3">
        <v>44322</v>
      </c>
      <c r="C134" s="2">
        <f>2.8-2+0.4+2.8*0.9/70-100*2.8/70+3.7*2.8/70+0.67*2.8/70+0.4+1</f>
        <v>-1.1892</v>
      </c>
      <c r="D134" s="2">
        <f>100*(0.5*1.25/1.75+0.5*1.25/2.25)</f>
        <v>63.492063492063487</v>
      </c>
      <c r="E134" s="2">
        <v>0</v>
      </c>
      <c r="F134" s="2">
        <f>4+74.5/50*2</f>
        <v>6.98</v>
      </c>
      <c r="G134" s="2">
        <v>1</v>
      </c>
      <c r="H134" s="2">
        <v>0</v>
      </c>
      <c r="I134" s="4">
        <v>0</v>
      </c>
    </row>
    <row r="135" spans="1:11" s="1" customFormat="1" x14ac:dyDescent="0.2">
      <c r="A135" s="1" t="s">
        <v>121</v>
      </c>
      <c r="B135" s="3">
        <v>44322</v>
      </c>
      <c r="C135" s="2">
        <f>7-200*0.5/78.7+0.5</f>
        <v>6.2293519695044477</v>
      </c>
      <c r="D135" s="2">
        <f>100*0.625/3.625</f>
        <v>17.241379310344829</v>
      </c>
      <c r="E135" s="2">
        <v>0</v>
      </c>
      <c r="F135" s="2">
        <f>2+7-C135+4</f>
        <v>6.7706480304955523</v>
      </c>
      <c r="G135" s="2">
        <v>1</v>
      </c>
      <c r="H135" s="2">
        <v>0</v>
      </c>
      <c r="I135" s="4">
        <v>0</v>
      </c>
    </row>
    <row r="136" spans="1:11" s="1" customFormat="1" x14ac:dyDescent="0.2">
      <c r="A136" s="1" t="s">
        <v>122</v>
      </c>
      <c r="B136" s="3">
        <v>44321</v>
      </c>
      <c r="C136" s="2">
        <f>7+66*7/390+0.02+0.02+2.3</f>
        <v>10.524615384615384</v>
      </c>
      <c r="D136" s="2">
        <f>100*1.25/2.25</f>
        <v>55.555555555555557</v>
      </c>
      <c r="E136" s="2">
        <v>0</v>
      </c>
      <c r="F136" s="2">
        <f>264*6.5/353+100*1.18/51.523</f>
        <v>7.1514291122988665</v>
      </c>
      <c r="G136" s="2">
        <v>1</v>
      </c>
      <c r="H136" s="2">
        <v>0</v>
      </c>
      <c r="I136" s="4">
        <v>1</v>
      </c>
    </row>
    <row r="137" spans="1:11" x14ac:dyDescent="0.2">
      <c r="A137" s="1" t="s">
        <v>123</v>
      </c>
      <c r="B137" s="3">
        <v>44321</v>
      </c>
      <c r="C137" s="2">
        <v>5</v>
      </c>
      <c r="D137" s="2">
        <f>100*2/5</f>
        <v>40</v>
      </c>
      <c r="E137" s="2">
        <v>0</v>
      </c>
      <c r="F137" s="2">
        <f>100*(125.628)/1583</f>
        <v>7.9360707517372076</v>
      </c>
      <c r="G137" s="2">
        <v>1</v>
      </c>
      <c r="H137" s="2">
        <v>0</v>
      </c>
      <c r="I137" s="4">
        <v>0</v>
      </c>
      <c r="K137" s="1"/>
    </row>
    <row r="138" spans="1:11" s="1" customFormat="1" x14ac:dyDescent="0.2">
      <c r="A138" s="1" t="s">
        <v>124</v>
      </c>
      <c r="B138" s="3">
        <v>44317</v>
      </c>
      <c r="C138" s="2">
        <f>100*(101.6+143+7.5)/4082</f>
        <v>6.1758941695247431</v>
      </c>
      <c r="D138" s="2">
        <f>100*(1/2*2.5/16.5+0.5*2/12)</f>
        <v>15.909090909090908</v>
      </c>
      <c r="E138" s="2">
        <v>0</v>
      </c>
      <c r="F138" s="2">
        <f>100*52468000/4082000000</f>
        <v>1.2853503184713375</v>
      </c>
      <c r="G138" s="2">
        <v>1</v>
      </c>
      <c r="H138" s="2">
        <v>0</v>
      </c>
      <c r="I138" s="4">
        <v>0</v>
      </c>
      <c r="K138"/>
    </row>
    <row r="139" spans="1:11" s="1" customFormat="1" x14ac:dyDescent="0.2">
      <c r="A139" s="1" t="s">
        <v>125</v>
      </c>
      <c r="B139" s="3">
        <v>44322</v>
      </c>
      <c r="C139" s="2">
        <f>100*108.28/369.627</f>
        <v>29.294396783784734</v>
      </c>
      <c r="D139" s="2">
        <v>0</v>
      </c>
      <c r="E139" s="2">
        <v>0</v>
      </c>
      <c r="F139" s="2">
        <f>100*(15.65+5.1)/(369.627)</f>
        <v>5.6137673925335543</v>
      </c>
      <c r="G139" s="2">
        <v>1</v>
      </c>
      <c r="H139" s="2">
        <f>100*60/369.627</f>
        <v>16.232580412145218</v>
      </c>
      <c r="I139" s="4">
        <v>0</v>
      </c>
    </row>
    <row r="140" spans="1:11" x14ac:dyDescent="0.2">
      <c r="A140" s="1" t="s">
        <v>163</v>
      </c>
      <c r="B140" s="3">
        <v>44321</v>
      </c>
      <c r="C140" s="2">
        <f>2.3+4.3+100*(390+87.3)/18292+100*1.33/102</f>
        <v>10.513258983890955</v>
      </c>
      <c r="D140" s="2">
        <v>0</v>
      </c>
      <c r="E140" s="2">
        <v>50</v>
      </c>
      <c r="F140" s="2">
        <f>100*((1350+120+360)/12500)+4.4</f>
        <v>19.04</v>
      </c>
      <c r="G140" s="2">
        <v>1</v>
      </c>
      <c r="H140" s="2">
        <v>0</v>
      </c>
      <c r="I140" s="4">
        <v>0</v>
      </c>
      <c r="K140" s="1"/>
    </row>
    <row r="141" spans="1:11" s="1" customFormat="1" x14ac:dyDescent="0.2">
      <c r="A141" s="1" t="s">
        <v>162</v>
      </c>
      <c r="B141" s="3">
        <v>44287</v>
      </c>
      <c r="C141" s="2">
        <f>6.7+2.2+4.5+4.3+100*1.09/54.154+100*(390+87.3)/18292+100*1.588/54.154</f>
        <v>25.254493821069168</v>
      </c>
      <c r="D141" s="2">
        <v>0</v>
      </c>
      <c r="E141" s="2">
        <v>0</v>
      </c>
      <c r="F141" s="2">
        <f>100*((1350+120+360)/12500)+100*2.72/54.154</f>
        <v>19.66271300365624</v>
      </c>
      <c r="G141" s="2">
        <v>1</v>
      </c>
      <c r="H141" s="2">
        <v>0</v>
      </c>
      <c r="I141" s="4">
        <v>0</v>
      </c>
      <c r="K141"/>
    </row>
    <row r="142" spans="1:11" x14ac:dyDescent="0.2">
      <c r="A142" s="1" t="s">
        <v>153</v>
      </c>
      <c r="B142" s="3">
        <v>44321</v>
      </c>
      <c r="C142" s="2">
        <v>10</v>
      </c>
      <c r="D142" s="2">
        <f>100*275/625</f>
        <v>44</v>
      </c>
      <c r="E142" s="2">
        <v>20</v>
      </c>
      <c r="F142" s="2">
        <f>100*2.26/358.839</f>
        <v>0.62980891151742135</v>
      </c>
      <c r="G142" s="2">
        <v>1</v>
      </c>
      <c r="H142" s="2">
        <v>0</v>
      </c>
      <c r="I142" s="4">
        <v>1</v>
      </c>
      <c r="K142" s="1"/>
    </row>
    <row r="143" spans="1:11" x14ac:dyDescent="0.2">
      <c r="A143" s="1" t="s">
        <v>155</v>
      </c>
      <c r="B143" s="3">
        <v>44322</v>
      </c>
      <c r="C143" s="2">
        <f>100*((10.9+0.8+14.3+35.1+6.3+23.7+4+11.6+7.8)*0.00082)/1.63+0.6+0.8</f>
        <v>7.1601226993865028</v>
      </c>
      <c r="D143" s="2">
        <f>100*75/125</f>
        <v>60</v>
      </c>
      <c r="E143" s="2">
        <v>0</v>
      </c>
      <c r="F143" s="2">
        <f>0.5+3*0.5/10+5.3+1.3+1.9+2.1</f>
        <v>11.25</v>
      </c>
      <c r="G143" s="2">
        <v>1</v>
      </c>
      <c r="H143" s="2">
        <f>100*60/1630</f>
        <v>3.6809815950920246</v>
      </c>
      <c r="I143" s="4">
        <v>1</v>
      </c>
    </row>
    <row r="144" spans="1:11" s="1" customFormat="1" x14ac:dyDescent="0.2">
      <c r="A144" s="1" t="s">
        <v>126</v>
      </c>
      <c r="B144" s="3">
        <v>44322</v>
      </c>
      <c r="C144" s="2">
        <f>7.4+4.3+100*(390+87.3)/18292</f>
        <v>14.309337415263503</v>
      </c>
      <c r="D144" s="2">
        <v>0</v>
      </c>
      <c r="E144" s="2">
        <v>0</v>
      </c>
      <c r="F144" s="2">
        <f>100*((1350+120)/12500)+100*205/1398</f>
        <v>26.423805436337624</v>
      </c>
      <c r="G144" s="2">
        <v>1</v>
      </c>
      <c r="H144" s="2">
        <v>0</v>
      </c>
      <c r="I144" s="4">
        <v>0</v>
      </c>
      <c r="K144"/>
    </row>
    <row r="145" spans="1:9" s="1" customFormat="1" x14ac:dyDescent="0.2">
      <c r="A145" s="1" t="s">
        <v>157</v>
      </c>
      <c r="B145" s="3">
        <v>44320</v>
      </c>
      <c r="C145" s="2">
        <f>0.81</f>
        <v>0.81</v>
      </c>
      <c r="D145" s="2">
        <f>100*(0.5*2/6.5+0.5*2/7.5)</f>
        <v>28.717948717948715</v>
      </c>
      <c r="E145" s="2">
        <f>100*3/8</f>
        <v>37.5</v>
      </c>
      <c r="F145" s="2">
        <v>1</v>
      </c>
      <c r="G145" s="2">
        <v>1</v>
      </c>
      <c r="H145" s="2">
        <f>100*400/92111</f>
        <v>0.43425866617450687</v>
      </c>
      <c r="I145" s="4">
        <v>1</v>
      </c>
    </row>
    <row r="146" spans="1:9" s="1" customFormat="1" x14ac:dyDescent="0.2">
      <c r="A146" s="1" t="s">
        <v>127</v>
      </c>
      <c r="B146" s="3">
        <v>44319</v>
      </c>
      <c r="C146" s="2">
        <f>100*(1800)/30873</f>
        <v>5.8303371878340293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4">
        <v>0</v>
      </c>
    </row>
    <row r="147" spans="1:9" s="1" customFormat="1" x14ac:dyDescent="0.2">
      <c r="A147" s="1" t="s">
        <v>128</v>
      </c>
      <c r="B147" s="3">
        <v>44319</v>
      </c>
      <c r="C147" s="2">
        <v>4.4000000000000004</v>
      </c>
      <c r="D147" s="2">
        <v>0</v>
      </c>
      <c r="E147" s="2">
        <v>0</v>
      </c>
      <c r="F147" s="2">
        <v>5</v>
      </c>
      <c r="G147" s="2">
        <v>1</v>
      </c>
      <c r="H147" s="2">
        <v>0</v>
      </c>
      <c r="I147" s="4">
        <v>0</v>
      </c>
    </row>
    <row r="148" spans="1:9" s="1" customFormat="1" x14ac:dyDescent="0.2">
      <c r="A148" s="1" t="s">
        <v>129</v>
      </c>
      <c r="B148" s="3">
        <v>44322</v>
      </c>
      <c r="C148" s="2">
        <f>16+2.3+100*(390+87.3)/18292+2.1</f>
        <v>23.009337415263506</v>
      </c>
      <c r="D148" s="2">
        <f>100*(65/75)</f>
        <v>86.666666666666671</v>
      </c>
      <c r="E148" s="2">
        <v>100</v>
      </c>
      <c r="F148" s="2">
        <f>100*142.49/528.929</f>
        <v>26.939343465758167</v>
      </c>
      <c r="G148" s="2">
        <v>1</v>
      </c>
      <c r="H148" s="2">
        <f>100*60/528.29</f>
        <v>11.357398398606827</v>
      </c>
      <c r="I148" s="4">
        <v>0</v>
      </c>
    </row>
    <row r="149" spans="1:9" s="1" customFormat="1" x14ac:dyDescent="0.2">
      <c r="A149" s="1" t="s">
        <v>130</v>
      </c>
      <c r="B149" s="3">
        <v>44322</v>
      </c>
      <c r="C149" s="2">
        <f>10.4+100*(440.21-638.3)/715360+100*442/715360+100*364/715360+100*26.22/715.36</f>
        <v>14.150266998434356</v>
      </c>
      <c r="D149" s="2">
        <v>0</v>
      </c>
      <c r="E149" s="2">
        <v>100</v>
      </c>
      <c r="F149" s="2">
        <f>100*(60*2.08/1.9)/705.546+100*638.3/715360</f>
        <v>9.3989270309643445</v>
      </c>
      <c r="G149" s="2">
        <v>1</v>
      </c>
      <c r="H149" s="2">
        <v>16.3</v>
      </c>
      <c r="I149" s="4">
        <v>1</v>
      </c>
    </row>
    <row r="150" spans="1:9" s="1" customFormat="1" x14ac:dyDescent="0.2">
      <c r="A150" s="1" t="s">
        <v>148</v>
      </c>
      <c r="B150" s="3">
        <v>44323</v>
      </c>
      <c r="C150" s="2">
        <f>100*239.5/8152</f>
        <v>2.93792934249264</v>
      </c>
      <c r="D150" s="2">
        <f>100*2/12.75</f>
        <v>15.686274509803921</v>
      </c>
      <c r="E150" s="2">
        <f>0.5*2/3+0.5*4/9</f>
        <v>0.55555555555555558</v>
      </c>
      <c r="F150" s="2">
        <v>0</v>
      </c>
      <c r="G150" s="2">
        <v>1</v>
      </c>
      <c r="H150" s="2">
        <v>0</v>
      </c>
      <c r="I150" s="4">
        <v>1</v>
      </c>
    </row>
    <row r="151" spans="1:9" s="1" customFormat="1" x14ac:dyDescent="0.2">
      <c r="A151" s="1" t="s">
        <v>131</v>
      </c>
      <c r="B151" s="3">
        <v>44322</v>
      </c>
      <c r="C151" s="2">
        <f>100*(11.6+376+32.1)/62224</f>
        <v>0.67449858575469279</v>
      </c>
      <c r="D151" s="2">
        <f>100*2/7</f>
        <v>28.571428571428573</v>
      </c>
      <c r="E151" s="2">
        <f>100*1/7</f>
        <v>14.285714285714286</v>
      </c>
      <c r="F151" s="2">
        <v>0</v>
      </c>
      <c r="G151" s="2">
        <v>1</v>
      </c>
      <c r="H151" s="2">
        <v>0</v>
      </c>
      <c r="I151" s="4">
        <v>0</v>
      </c>
    </row>
    <row r="152" spans="1:9" s="1" customFormat="1" x14ac:dyDescent="0.2">
      <c r="A152" s="1" t="s">
        <v>132</v>
      </c>
      <c r="B152" s="3">
        <v>44322</v>
      </c>
      <c r="C152" s="2">
        <f>9.6+100*7/509.2</f>
        <v>10.974705420267085</v>
      </c>
      <c r="D152" s="2">
        <f>100*0.75/1.25</f>
        <v>60</v>
      </c>
      <c r="E152" s="2">
        <v>50</v>
      </c>
      <c r="F152" s="2">
        <f>100*(1000/32.53)/529.177</f>
        <v>5.8091819175356747</v>
      </c>
      <c r="G152" s="2">
        <v>1</v>
      </c>
      <c r="H152" s="2">
        <v>0</v>
      </c>
      <c r="I152" s="4">
        <v>1</v>
      </c>
    </row>
    <row r="153" spans="1:9" s="1" customFormat="1" x14ac:dyDescent="0.2">
      <c r="A153" s="1" t="s">
        <v>133</v>
      </c>
      <c r="B153" s="3">
        <v>44322</v>
      </c>
      <c r="C153" s="2">
        <f>3.7+100*131/5502</f>
        <v>6.0809523809523807</v>
      </c>
      <c r="D153" s="2">
        <f>100*(0.5*0.5/4.5+0.5*0.5/2.5)</f>
        <v>15.555555555555555</v>
      </c>
      <c r="E153" s="2">
        <v>0</v>
      </c>
      <c r="F153" s="2">
        <f>5.3+10.8</f>
        <v>16.100000000000001</v>
      </c>
      <c r="G153" s="2">
        <v>1</v>
      </c>
      <c r="H153" s="2">
        <v>0</v>
      </c>
      <c r="I153" s="4">
        <v>0</v>
      </c>
    </row>
    <row r="154" spans="1:9" s="1" customFormat="1" x14ac:dyDescent="0.2">
      <c r="A154" s="1" t="s">
        <v>134</v>
      </c>
      <c r="B154" s="3">
        <v>44322</v>
      </c>
      <c r="C154" s="2">
        <v>5.3</v>
      </c>
      <c r="D154" s="2">
        <v>0</v>
      </c>
      <c r="E154" s="2">
        <v>0</v>
      </c>
      <c r="F154" s="2">
        <v>4</v>
      </c>
      <c r="G154" s="2">
        <v>1</v>
      </c>
      <c r="H154" s="2">
        <f>100*9.95/488</f>
        <v>2.0389344262295079</v>
      </c>
      <c r="I154" s="4">
        <v>0</v>
      </c>
    </row>
    <row r="155" spans="1:9" s="1" customFormat="1" x14ac:dyDescent="0.2">
      <c r="A155" s="1" t="s">
        <v>135</v>
      </c>
      <c r="B155" s="3">
        <v>44322</v>
      </c>
      <c r="C155" s="2">
        <f>3.25+397*3.25/740</f>
        <v>4.9935810810810812</v>
      </c>
      <c r="D155" s="2">
        <f>100*150/500</f>
        <v>30</v>
      </c>
      <c r="E155" s="2">
        <f>100*3/17</f>
        <v>17.647058823529413</v>
      </c>
      <c r="F155" s="2">
        <v>0</v>
      </c>
      <c r="G155" s="2">
        <v>1</v>
      </c>
      <c r="H155" s="2">
        <v>0</v>
      </c>
      <c r="I155" s="4">
        <v>1</v>
      </c>
    </row>
    <row r="156" spans="1:9" s="1" customFormat="1" x14ac:dyDescent="0.2">
      <c r="A156" s="1" t="s">
        <v>136</v>
      </c>
      <c r="B156" s="3">
        <v>44323</v>
      </c>
      <c r="C156" s="2">
        <v>2.2999999999999998</v>
      </c>
      <c r="D156" s="2">
        <f>100*2/7.75</f>
        <v>25.806451612903224</v>
      </c>
      <c r="E156" s="2">
        <v>0</v>
      </c>
      <c r="F156" s="2">
        <f>100*1.1*0.35/38.732</f>
        <v>0.99401012083032125</v>
      </c>
      <c r="G156" s="2">
        <v>1</v>
      </c>
      <c r="H156" s="2">
        <v>0</v>
      </c>
      <c r="I156" s="4">
        <v>0</v>
      </c>
    </row>
    <row r="157" spans="1:9" s="1" customFormat="1" x14ac:dyDescent="0.2">
      <c r="A157" s="1" t="s">
        <v>137</v>
      </c>
      <c r="B157" s="3">
        <v>44322</v>
      </c>
      <c r="C157" s="2">
        <v>4</v>
      </c>
      <c r="D157" s="2">
        <f>100*-8.25/10.75</f>
        <v>-76.744186046511629</v>
      </c>
      <c r="E157" s="2">
        <f>100*5/19*0.5</f>
        <v>13.157894736842104</v>
      </c>
      <c r="F157" s="2">
        <v>8.8000000000000007</v>
      </c>
      <c r="G157" s="2">
        <v>1</v>
      </c>
      <c r="H157" s="2">
        <f>100*10/744+100*20/744</f>
        <v>4.032258064516129</v>
      </c>
      <c r="I157" s="4">
        <v>1</v>
      </c>
    </row>
    <row r="158" spans="1:9" s="1" customFormat="1" x14ac:dyDescent="0.2">
      <c r="A158" s="1" t="s">
        <v>138</v>
      </c>
      <c r="B158" s="3">
        <v>44322</v>
      </c>
      <c r="C158" s="2">
        <v>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4">
        <v>1</v>
      </c>
    </row>
    <row r="159" spans="1:9" s="1" customFormat="1" x14ac:dyDescent="0.2">
      <c r="A159" s="1" t="s">
        <v>141</v>
      </c>
      <c r="B159" s="3">
        <v>44322</v>
      </c>
      <c r="C159" s="2">
        <f>2.8+0.4*2/7.2+0.27*2/7.2+100*(353+360)/421142</f>
        <v>3.1554126768537825</v>
      </c>
      <c r="D159" s="2">
        <f>100*125/200</f>
        <v>62.5</v>
      </c>
      <c r="E159" s="2">
        <f>100*7/14</f>
        <v>50</v>
      </c>
      <c r="F159" s="2">
        <f>100*20/70+1.4</f>
        <v>29.971428571428572</v>
      </c>
      <c r="G159" s="2">
        <v>1</v>
      </c>
      <c r="H159" s="2">
        <v>0</v>
      </c>
      <c r="I159" s="4">
        <v>0</v>
      </c>
    </row>
    <row r="160" spans="1:9" s="1" customFormat="1" x14ac:dyDescent="0.2">
      <c r="A160" s="1" t="s">
        <v>139</v>
      </c>
      <c r="B160" s="3">
        <v>44322</v>
      </c>
      <c r="C160" s="2">
        <f>100*(371.3+300)/33930+0.7</f>
        <v>2.6784851164161507</v>
      </c>
      <c r="D160" s="2">
        <f>100*2/9</f>
        <v>22.222222222222221</v>
      </c>
      <c r="E160" s="2">
        <v>0</v>
      </c>
      <c r="F160" s="2">
        <v>0</v>
      </c>
      <c r="G160" s="2">
        <v>1</v>
      </c>
      <c r="H160" s="2">
        <f>100*491.5/33930</f>
        <v>1.448570586501621</v>
      </c>
      <c r="I160" s="4">
        <v>1</v>
      </c>
    </row>
    <row r="161" spans="1:11" s="1" customFormat="1" x14ac:dyDescent="0.2">
      <c r="A161" s="1" t="s">
        <v>145</v>
      </c>
      <c r="B161" s="3">
        <v>44287</v>
      </c>
      <c r="C161" s="2">
        <f>8.5+0.5+100*6.37/2638+2.6</f>
        <v>11.841470811220621</v>
      </c>
      <c r="D161" s="2">
        <f>100*0.65/0.75</f>
        <v>86.666666666666671</v>
      </c>
      <c r="E161" s="2">
        <v>100</v>
      </c>
      <c r="F161" s="2">
        <f>100*1080/2744</f>
        <v>39.358600583090379</v>
      </c>
      <c r="G161" s="2">
        <v>1</v>
      </c>
      <c r="H161" s="2">
        <v>0</v>
      </c>
      <c r="I161" s="4">
        <v>0</v>
      </c>
    </row>
    <row r="162" spans="1:11" s="1" customFormat="1" x14ac:dyDescent="0.2">
      <c r="A162" s="1" t="s">
        <v>140</v>
      </c>
      <c r="B162" s="3">
        <v>44322</v>
      </c>
      <c r="C162" s="2">
        <f>100*(78.4+10.6+11.7)*0.037/150.401+1.5</f>
        <v>3.9773106561791476</v>
      </c>
      <c r="D162" s="2">
        <f>100*500/1100</f>
        <v>45.454545454545453</v>
      </c>
      <c r="E162" s="2">
        <v>5</v>
      </c>
      <c r="F162" s="2">
        <f>3.5+100*(38.2)*0.037/150.401</f>
        <v>4.4397543899309184</v>
      </c>
      <c r="G162" s="2">
        <v>1</v>
      </c>
      <c r="H162" s="2">
        <f>100*500/150401</f>
        <v>0.33244459810772536</v>
      </c>
      <c r="I162" s="4">
        <v>1</v>
      </c>
    </row>
    <row r="163" spans="1:11" s="1" customFormat="1" x14ac:dyDescent="0.2">
      <c r="A163" s="1" t="s">
        <v>40</v>
      </c>
      <c r="B163" s="3">
        <v>44278</v>
      </c>
      <c r="C163" s="2">
        <f>100*(2.3+0.483+0.0083+0.192+0.044+0.868+1.844)/21.428</f>
        <v>26.784114243046485</v>
      </c>
      <c r="D163" s="2">
        <f>100*150/150</f>
        <v>100</v>
      </c>
      <c r="E163" s="2">
        <v>0</v>
      </c>
      <c r="F163" s="2">
        <f>100*3/21.428</f>
        <v>14.000373343289153</v>
      </c>
      <c r="G163" s="2">
        <v>1</v>
      </c>
      <c r="H163" s="2">
        <v>0</v>
      </c>
      <c r="I163" s="4">
        <v>0</v>
      </c>
    </row>
    <row r="164" spans="1:11" s="1" customFormat="1" x14ac:dyDescent="0.2">
      <c r="A164" s="1" t="s">
        <v>142</v>
      </c>
      <c r="B164" s="3">
        <v>44287</v>
      </c>
      <c r="C164" s="2">
        <v>1.6</v>
      </c>
      <c r="D164" s="2">
        <v>0</v>
      </c>
      <c r="E164" s="2">
        <f>(7/22+5/11+5/7+3/5)*100/4</f>
        <v>52.175324675324674</v>
      </c>
      <c r="F164" s="2">
        <f>100*3150/59918</f>
        <v>5.2571848192529789</v>
      </c>
      <c r="G164" s="2">
        <v>1</v>
      </c>
      <c r="H164" s="2">
        <v>0</v>
      </c>
      <c r="I164" s="4">
        <v>1</v>
      </c>
    </row>
    <row r="165" spans="1:11" s="1" customFormat="1" x14ac:dyDescent="0.2">
      <c r="A165" s="1" t="s">
        <v>143</v>
      </c>
      <c r="B165" s="3">
        <v>44322</v>
      </c>
      <c r="C165" s="2">
        <v>2</v>
      </c>
      <c r="D165" s="2">
        <f>100*2/16</f>
        <v>12.5</v>
      </c>
      <c r="E165" s="2">
        <v>0</v>
      </c>
      <c r="F165" s="2">
        <f>100*500/60490</f>
        <v>0.82658290626549846</v>
      </c>
      <c r="G165" s="2">
        <v>1</v>
      </c>
      <c r="H165" s="2">
        <v>0</v>
      </c>
      <c r="I165" s="4">
        <v>0</v>
      </c>
    </row>
    <row r="166" spans="1:11" x14ac:dyDescent="0.2">
      <c r="A166" s="1" t="s">
        <v>38</v>
      </c>
      <c r="B166" s="3">
        <v>44322</v>
      </c>
      <c r="C166" s="2">
        <f>3.6+0.6+1.6</f>
        <v>5.8000000000000007</v>
      </c>
      <c r="D166" s="2">
        <f>100*(1/3*1.5/6+1/3*0.75/4+1/3*1.5/7)</f>
        <v>21.726190476190474</v>
      </c>
      <c r="E166" s="2">
        <v>0</v>
      </c>
      <c r="F166" s="2">
        <f>4+0.68*9</f>
        <v>10.120000000000001</v>
      </c>
      <c r="G166" s="2">
        <v>1</v>
      </c>
      <c r="H166" s="2">
        <v>0</v>
      </c>
      <c r="I166" s="4">
        <v>1</v>
      </c>
      <c r="K166" s="1"/>
    </row>
    <row r="167" spans="1:11" x14ac:dyDescent="0.2">
      <c r="A167" s="1" t="s">
        <v>37</v>
      </c>
      <c r="B167" s="3">
        <v>44322</v>
      </c>
      <c r="C167" s="2">
        <f>100*1700/27591</f>
        <v>6.1614294516327792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4">
        <v>0</v>
      </c>
    </row>
    <row r="168" spans="1:11" s="1" customFormat="1" x14ac:dyDescent="0.2">
      <c r="A168" s="1" t="s">
        <v>36</v>
      </c>
      <c r="B168" s="3">
        <v>44322</v>
      </c>
      <c r="C168" s="2">
        <v>2.4</v>
      </c>
      <c r="D168" s="2">
        <f>100*3.5/11.5</f>
        <v>30.434782608695652</v>
      </c>
      <c r="E168" s="2">
        <v>0</v>
      </c>
      <c r="F168" s="2">
        <v>3.1</v>
      </c>
      <c r="G168" s="2">
        <v>1</v>
      </c>
      <c r="H168" s="2">
        <v>0</v>
      </c>
      <c r="I168" s="4">
        <v>0</v>
      </c>
      <c r="K168"/>
    </row>
    <row r="169" spans="1:11" s="2" customFormat="1" x14ac:dyDescent="0.2">
      <c r="A169" s="1" t="s">
        <v>15</v>
      </c>
      <c r="B169" s="3">
        <v>44323</v>
      </c>
      <c r="C169" s="2">
        <f>100*220/12818</f>
        <v>1.7163364019347793</v>
      </c>
      <c r="D169" s="2">
        <v>0</v>
      </c>
      <c r="E169" s="2">
        <f>100*2.5/5</f>
        <v>50</v>
      </c>
      <c r="F169" s="2">
        <f>(100*6.5/361.9)/12.818+100*4.144/12800</f>
        <v>0.17249641240141761</v>
      </c>
      <c r="G169" s="2">
        <v>1</v>
      </c>
      <c r="H169" s="2">
        <v>0</v>
      </c>
      <c r="I169" s="4">
        <v>1</v>
      </c>
    </row>
    <row r="172" spans="1:11" x14ac:dyDescent="0.2">
      <c r="I172" s="2"/>
    </row>
    <row r="173" spans="1:11" x14ac:dyDescent="0.2">
      <c r="I173" s="2"/>
    </row>
    <row r="226" spans="6:6" x14ac:dyDescent="0.2">
      <c r="F226" s="2">
        <f>8.9+2.4+3.3</f>
        <v>14.600000000000001</v>
      </c>
    </row>
    <row r="228" spans="6:6" x14ac:dyDescent="0.2">
      <c r="F228" s="2">
        <f>F226*0.013</f>
        <v>0.1898</v>
      </c>
    </row>
    <row r="230" spans="6:6" x14ac:dyDescent="0.2">
      <c r="F230" s="2">
        <f>100*F228/25.01</f>
        <v>0.7588964414234306</v>
      </c>
    </row>
  </sheetData>
  <sortState xmlns:xlrd2="http://schemas.microsoft.com/office/spreadsheetml/2017/richdata2" ref="A2:I173">
    <sortCondition ref="A2:A173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2020-03-28T20:35:37Z</dcterms:created>
  <dcterms:modified xsi:type="dcterms:W3CDTF">2021-05-12T11:34:46Z</dcterms:modified>
</cp:coreProperties>
</file>