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60" yWindow="260" windowWidth="25040" windowHeight="14920" tabRatio="500"/>
  </bookViews>
  <sheets>
    <sheet name="Cronograma General" sheetId="1" r:id="rId1"/>
    <sheet name="Cuarta Semana" sheetId="3" r:id="rId2"/>
    <sheet name="Quinta Semana" sheetId="4" r:id="rId3"/>
    <sheet name="Sexta Semana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E24" i="1"/>
  <c r="E25" i="1"/>
  <c r="E26" i="1"/>
  <c r="E27" i="1"/>
  <c r="E28" i="1"/>
  <c r="E29" i="1"/>
  <c r="E30" i="1"/>
  <c r="E31" i="1"/>
  <c r="E32" i="1"/>
  <c r="E33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E61" i="1"/>
  <c r="F61" i="1"/>
  <c r="M4" i="1"/>
  <c r="N4" i="1"/>
</calcChain>
</file>

<file path=xl/sharedStrings.xml><?xml version="1.0" encoding="utf-8"?>
<sst xmlns="http://schemas.openxmlformats.org/spreadsheetml/2006/main" count="256" uniqueCount="81">
  <si>
    <t>Tarea</t>
  </si>
  <si>
    <t>Horas planeadas</t>
  </si>
  <si>
    <t>Horas Acumuladas</t>
  </si>
  <si>
    <t>Valor Planeado</t>
  </si>
  <si>
    <t>VP Acumulado</t>
  </si>
  <si>
    <t>Semana</t>
  </si>
  <si>
    <t>Entrevista con MVZ</t>
  </si>
  <si>
    <t>Levantamiento de requermientos</t>
  </si>
  <si>
    <t>Especificacion de requerimientos</t>
  </si>
  <si>
    <t>Validación de requermientos</t>
  </si>
  <si>
    <t>LISTO</t>
  </si>
  <si>
    <t>ECU. Modificar información básica MVZ's</t>
  </si>
  <si>
    <t>ECU. Modificar información básica propietarios</t>
  </si>
  <si>
    <t>ECU. Modificar información básica pacientes</t>
  </si>
  <si>
    <t>ECU. Reporte adminsitrativo</t>
  </si>
  <si>
    <t>ECU. Autentificación en el sistema - MVZ</t>
  </si>
  <si>
    <t>ECU. Autentificación en el sistema - Propietario</t>
  </si>
  <si>
    <t>Encargado</t>
  </si>
  <si>
    <t>TODOS</t>
  </si>
  <si>
    <t>Julián</t>
  </si>
  <si>
    <t>Jenny</t>
  </si>
  <si>
    <t>Juan Castaño</t>
  </si>
  <si>
    <t>ECU. Registrar pacientes</t>
  </si>
  <si>
    <t>ECU. Registrar propietarios</t>
  </si>
  <si>
    <t>ECU. Registrar MVZ's</t>
  </si>
  <si>
    <t>ECU. Consultar historial médico</t>
  </si>
  <si>
    <t>ECU. Modificar historial médico</t>
  </si>
  <si>
    <t>Listas de chequeo - ECU Primera Semana</t>
  </si>
  <si>
    <t>Listas de chequeo - ECU Tercera Semana</t>
  </si>
  <si>
    <t>ECU. Registrar historial médico</t>
  </si>
  <si>
    <t>Diccionario de Datos</t>
  </si>
  <si>
    <t>Diseño de pruebas - Tercera Semana</t>
  </si>
  <si>
    <t>Contratos de métodos - Primera Semana</t>
  </si>
  <si>
    <t>Codificación - Primera Semana</t>
  </si>
  <si>
    <t>Junit - Primera Semana</t>
  </si>
  <si>
    <t>Listas de chequeo II - ECU Segunda Semana</t>
  </si>
  <si>
    <t>Diseño de clases - Primera Semana</t>
  </si>
  <si>
    <t>Actualización Base de Datos</t>
  </si>
  <si>
    <t>Diseño de Pruebas - Primera Semana</t>
  </si>
  <si>
    <t>Diseño de clases - Tercera Semana</t>
  </si>
  <si>
    <t>Manual de Usuario</t>
  </si>
  <si>
    <t>Julian</t>
  </si>
  <si>
    <t>Completado</t>
  </si>
  <si>
    <t>Faltante</t>
  </si>
  <si>
    <t>-</t>
  </si>
  <si>
    <t>Jenny y Julián</t>
  </si>
  <si>
    <t>Contrato - Modificar propietario</t>
  </si>
  <si>
    <t>Contrato - Modificar paciente</t>
  </si>
  <si>
    <t>Contrato - Modificar MVZ's</t>
  </si>
  <si>
    <t>Codificación - Modificar propietario</t>
  </si>
  <si>
    <t>Codificación - Modificar paciente</t>
  </si>
  <si>
    <t>Codificación - Modificar MVZ's</t>
  </si>
  <si>
    <t>Junit - Modificar propietario</t>
  </si>
  <si>
    <t>Junit - Modificar paciente</t>
  </si>
  <si>
    <t>Junit - Modificar MVZ's</t>
  </si>
  <si>
    <t>Juan Camilo</t>
  </si>
  <si>
    <t>Diseño de clases - Historial médico</t>
  </si>
  <si>
    <t>Diseño de clases - Autentificación de usuarios</t>
  </si>
  <si>
    <t>Listas de chequeo - ECU Cuarta y Quinta Semana</t>
  </si>
  <si>
    <t>Contrato - Registrar historial médico</t>
  </si>
  <si>
    <t>Contrato - Consultar historial médico</t>
  </si>
  <si>
    <t>Contrato - Modificar historial médico</t>
  </si>
  <si>
    <t>Contrato - Autentificación MVZ</t>
  </si>
  <si>
    <t>Contrato - Autentificación propietario</t>
  </si>
  <si>
    <t>Contrato - Reporte administrativo</t>
  </si>
  <si>
    <t>Codificación - Registrar historial médico</t>
  </si>
  <si>
    <t>Codificación - Consultar historial médico</t>
  </si>
  <si>
    <t>Codificación - Modificar historial médico</t>
  </si>
  <si>
    <t>Codificación - Autentificación de MVZ</t>
  </si>
  <si>
    <t>Codificación - Autentificación de propietario</t>
  </si>
  <si>
    <t>Codificación - Reporte administrativo</t>
  </si>
  <si>
    <t>Junit - Registrar historial médico</t>
  </si>
  <si>
    <t>Junit - Consutar historial médico</t>
  </si>
  <si>
    <t>Junit - Modificar historial médico</t>
  </si>
  <si>
    <t>Junit - Autentificación de MVZ</t>
  </si>
  <si>
    <t>Junit - Autentificación de propietario</t>
  </si>
  <si>
    <t>Junit - Reporte administrativo</t>
  </si>
  <si>
    <t>Juan Esteban</t>
  </si>
  <si>
    <t>Valor Ganado</t>
  </si>
  <si>
    <t>Estado</t>
  </si>
  <si>
    <t>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</si>
</sst>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1F497D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3" tint="0.59999389629810485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4" fillId="4" borderId="1" xfId="0" applyFont="1" applyFill="1" applyBorder="1" applyAlignment="1">
      <alignment horizontal="center"/>
    </xf>
    <xf numFmtId="0" fontId="5" fillId="5" borderId="1" xfId="0" applyFont="1" applyFill="1" applyBorder="1"/>
    <xf numFmtId="0" fontId="5" fillId="5" borderId="2" xfId="0" applyFont="1" applyFill="1" applyBorder="1"/>
    <xf numFmtId="0" fontId="6" fillId="6" borderId="3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32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tabSelected="1" showRuler="0" workbookViewId="0">
      <selection activeCell="A8" sqref="A8"/>
    </sheetView>
  </sheetViews>
  <sheetFormatPr baseColWidth="10" defaultRowHeight="15" x14ac:dyDescent="0"/>
  <cols>
    <col min="2" max="2" width="40.6640625" bestFit="1" customWidth="1"/>
    <col min="3" max="3" width="15" bestFit="1" customWidth="1"/>
    <col min="4" max="4" width="16.6640625" bestFit="1" customWidth="1"/>
    <col min="5" max="5" width="13.5" customWidth="1"/>
    <col min="6" max="6" width="13.33203125" bestFit="1" customWidth="1"/>
    <col min="8" max="8" width="12.6640625" bestFit="1" customWidth="1"/>
    <col min="9" max="9" width="5.83203125" customWidth="1"/>
    <col min="11" max="11" width="18" style="1" customWidth="1"/>
    <col min="13" max="13" width="11.1640625" bestFit="1" customWidth="1"/>
    <col min="14" max="14" width="11.5" bestFit="1" customWidth="1"/>
  </cols>
  <sheetData>
    <row r="1" spans="1:14">
      <c r="B1" s="2"/>
    </row>
    <row r="2" spans="1:14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78</v>
      </c>
      <c r="I2" s="6" t="s">
        <v>80</v>
      </c>
      <c r="J2" s="6" t="s">
        <v>79</v>
      </c>
      <c r="K2" s="6" t="s">
        <v>17</v>
      </c>
    </row>
    <row r="3" spans="1:14">
      <c r="B3" s="7" t="s">
        <v>6</v>
      </c>
      <c r="C3" s="5">
        <v>2</v>
      </c>
      <c r="D3" s="5">
        <f>C3</f>
        <v>2</v>
      </c>
      <c r="E3" s="5">
        <f>C3*100/$D$61</f>
        <v>1.834862385321101</v>
      </c>
      <c r="F3" s="5">
        <f>E3</f>
        <v>1.834862385321101</v>
      </c>
      <c r="G3" s="28">
        <v>1</v>
      </c>
      <c r="H3" s="21"/>
      <c r="I3" s="21"/>
      <c r="J3" s="5" t="s">
        <v>10</v>
      </c>
      <c r="K3" s="5" t="s">
        <v>18</v>
      </c>
      <c r="M3" s="11" t="s">
        <v>42</v>
      </c>
      <c r="N3" s="11" t="s">
        <v>43</v>
      </c>
    </row>
    <row r="4" spans="1:14">
      <c r="B4" s="7" t="s">
        <v>7</v>
      </c>
      <c r="C4" s="5">
        <v>4</v>
      </c>
      <c r="D4" s="5">
        <f>D3+C4</f>
        <v>6</v>
      </c>
      <c r="E4" s="5">
        <f t="shared" ref="E4:E61" si="0">C4*100/$D$61</f>
        <v>3.669724770642202</v>
      </c>
      <c r="F4" s="5">
        <f>E4+F3</f>
        <v>5.5045871559633035</v>
      </c>
      <c r="G4" s="28"/>
      <c r="H4" s="21"/>
      <c r="I4" s="21"/>
      <c r="J4" s="5" t="s">
        <v>10</v>
      </c>
      <c r="K4" s="5" t="s">
        <v>19</v>
      </c>
      <c r="M4" s="9">
        <f>SUMIF(J3:J61,"LISTO",E3:E61)</f>
        <v>70.642201834862419</v>
      </c>
      <c r="N4" s="10">
        <f>100-M4</f>
        <v>29.357798165137581</v>
      </c>
    </row>
    <row r="5" spans="1:14">
      <c r="B5" s="7" t="s">
        <v>8</v>
      </c>
      <c r="C5" s="5">
        <v>4</v>
      </c>
      <c r="D5" s="5">
        <f t="shared" ref="D5:D22" si="1">D4+C5</f>
        <v>10</v>
      </c>
      <c r="E5" s="5">
        <f t="shared" si="0"/>
        <v>3.669724770642202</v>
      </c>
      <c r="F5" s="5">
        <f t="shared" ref="F5:F22" si="2">E5+F4</f>
        <v>9.1743119266055047</v>
      </c>
      <c r="G5" s="28"/>
      <c r="H5" s="21"/>
      <c r="I5" s="21"/>
      <c r="J5" s="5" t="s">
        <v>10</v>
      </c>
      <c r="K5" s="5" t="s">
        <v>19</v>
      </c>
    </row>
    <row r="6" spans="1:14">
      <c r="B6" s="7" t="s">
        <v>9</v>
      </c>
      <c r="C6" s="5">
        <v>1</v>
      </c>
      <c r="D6" s="5">
        <f t="shared" si="1"/>
        <v>11</v>
      </c>
      <c r="E6" s="5">
        <f t="shared" si="0"/>
        <v>0.91743119266055051</v>
      </c>
      <c r="F6" s="5">
        <f t="shared" si="2"/>
        <v>10.091743119266056</v>
      </c>
      <c r="G6" s="28"/>
      <c r="H6" s="21"/>
      <c r="I6" s="21"/>
      <c r="J6" s="5" t="s">
        <v>10</v>
      </c>
      <c r="K6" s="5" t="s">
        <v>19</v>
      </c>
    </row>
    <row r="7" spans="1:14">
      <c r="B7" s="7" t="s">
        <v>22</v>
      </c>
      <c r="C7" s="5">
        <v>1</v>
      </c>
      <c r="D7" s="5">
        <f t="shared" si="1"/>
        <v>12</v>
      </c>
      <c r="E7" s="5">
        <f t="shared" si="0"/>
        <v>0.91743119266055051</v>
      </c>
      <c r="F7" s="5">
        <f t="shared" si="2"/>
        <v>11.009174311926607</v>
      </c>
      <c r="G7" s="28"/>
      <c r="H7" s="21"/>
      <c r="I7" s="21"/>
      <c r="J7" s="5" t="s">
        <v>10</v>
      </c>
      <c r="K7" s="5" t="s">
        <v>20</v>
      </c>
    </row>
    <row r="8" spans="1:14">
      <c r="B8" s="7" t="s">
        <v>23</v>
      </c>
      <c r="C8" s="5">
        <v>1</v>
      </c>
      <c r="D8" s="5">
        <f t="shared" si="1"/>
        <v>13</v>
      </c>
      <c r="E8" s="5">
        <f t="shared" si="0"/>
        <v>0.91743119266055051</v>
      </c>
      <c r="F8" s="5">
        <f t="shared" si="2"/>
        <v>11.926605504587158</v>
      </c>
      <c r="G8" s="28"/>
      <c r="H8" s="21"/>
      <c r="I8" s="21"/>
      <c r="J8" s="5" t="s">
        <v>10</v>
      </c>
      <c r="K8" s="5" t="s">
        <v>20</v>
      </c>
    </row>
    <row r="9" spans="1:14">
      <c r="B9" s="7" t="s">
        <v>24</v>
      </c>
      <c r="C9" s="5">
        <v>1</v>
      </c>
      <c r="D9" s="5">
        <f t="shared" si="1"/>
        <v>14</v>
      </c>
      <c r="E9" s="5">
        <f t="shared" si="0"/>
        <v>0.91743119266055051</v>
      </c>
      <c r="F9" s="5">
        <f t="shared" si="2"/>
        <v>12.844036697247709</v>
      </c>
      <c r="G9" s="28"/>
      <c r="H9" s="21"/>
      <c r="I9" s="21"/>
      <c r="J9" s="5" t="s">
        <v>10</v>
      </c>
      <c r="K9" s="5" t="s">
        <v>41</v>
      </c>
    </row>
    <row r="10" spans="1:14">
      <c r="B10" s="7" t="s">
        <v>27</v>
      </c>
      <c r="C10" s="5">
        <v>1</v>
      </c>
      <c r="D10" s="5">
        <f t="shared" si="1"/>
        <v>15</v>
      </c>
      <c r="E10" s="5">
        <f t="shared" si="0"/>
        <v>0.91743119266055051</v>
      </c>
      <c r="F10" s="5">
        <f t="shared" si="2"/>
        <v>13.761467889908261</v>
      </c>
      <c r="G10" s="28"/>
      <c r="H10" s="21"/>
      <c r="I10" s="21"/>
      <c r="J10" s="5" t="s">
        <v>10</v>
      </c>
      <c r="K10" s="5" t="s">
        <v>19</v>
      </c>
    </row>
    <row r="11" spans="1:14">
      <c r="B11" s="7" t="s">
        <v>36</v>
      </c>
      <c r="C11" s="5">
        <v>2</v>
      </c>
      <c r="D11" s="5">
        <f t="shared" si="1"/>
        <v>17</v>
      </c>
      <c r="E11" s="5">
        <f t="shared" si="0"/>
        <v>1.834862385321101</v>
      </c>
      <c r="F11" s="5">
        <f t="shared" si="2"/>
        <v>15.596330275229361</v>
      </c>
      <c r="G11" s="28">
        <v>2</v>
      </c>
      <c r="H11" s="21"/>
      <c r="I11" s="21"/>
      <c r="J11" s="5" t="s">
        <v>10</v>
      </c>
      <c r="K11" s="5" t="s">
        <v>19</v>
      </c>
    </row>
    <row r="12" spans="1:14">
      <c r="B12" s="7" t="s">
        <v>37</v>
      </c>
      <c r="C12" s="5">
        <v>3</v>
      </c>
      <c r="D12" s="5">
        <f t="shared" si="1"/>
        <v>20</v>
      </c>
      <c r="E12" s="5">
        <f t="shared" si="0"/>
        <v>2.7522935779816513</v>
      </c>
      <c r="F12" s="5">
        <f t="shared" si="2"/>
        <v>18.348623853211013</v>
      </c>
      <c r="G12" s="28"/>
      <c r="H12" s="21"/>
      <c r="I12" s="21"/>
      <c r="J12" s="5" t="s">
        <v>10</v>
      </c>
      <c r="K12" s="5" t="s">
        <v>21</v>
      </c>
    </row>
    <row r="13" spans="1:14">
      <c r="B13" s="7" t="s">
        <v>38</v>
      </c>
      <c r="C13" s="5">
        <v>1</v>
      </c>
      <c r="D13" s="5">
        <f t="shared" si="1"/>
        <v>21</v>
      </c>
      <c r="E13" s="5">
        <f t="shared" si="0"/>
        <v>0.91743119266055051</v>
      </c>
      <c r="F13" s="5">
        <f t="shared" si="2"/>
        <v>19.266055045871564</v>
      </c>
      <c r="G13" s="28"/>
      <c r="H13" s="21"/>
      <c r="I13" s="21"/>
      <c r="J13" s="5" t="s">
        <v>10</v>
      </c>
      <c r="K13" s="5" t="s">
        <v>20</v>
      </c>
    </row>
    <row r="14" spans="1:14">
      <c r="B14" s="7" t="s">
        <v>32</v>
      </c>
      <c r="C14" s="5">
        <v>1</v>
      </c>
      <c r="D14" s="5">
        <f t="shared" si="1"/>
        <v>22</v>
      </c>
      <c r="E14" s="5">
        <f t="shared" si="0"/>
        <v>0.91743119266055051</v>
      </c>
      <c r="F14" s="5">
        <f t="shared" si="2"/>
        <v>20.183486238532115</v>
      </c>
      <c r="G14" s="28"/>
      <c r="H14" s="21"/>
      <c r="I14" s="21"/>
      <c r="J14" s="5" t="s">
        <v>10</v>
      </c>
      <c r="K14" s="5" t="s">
        <v>18</v>
      </c>
    </row>
    <row r="15" spans="1:14">
      <c r="B15" s="7" t="s">
        <v>33</v>
      </c>
      <c r="C15" s="5">
        <v>8</v>
      </c>
      <c r="D15" s="5">
        <f t="shared" si="1"/>
        <v>30</v>
      </c>
      <c r="E15" s="5">
        <f t="shared" si="0"/>
        <v>7.3394495412844041</v>
      </c>
      <c r="F15" s="5">
        <f t="shared" si="2"/>
        <v>27.522935779816521</v>
      </c>
      <c r="G15" s="28"/>
      <c r="H15" s="21"/>
      <c r="I15" s="21"/>
      <c r="J15" s="5" t="s">
        <v>10</v>
      </c>
      <c r="K15" s="5" t="s">
        <v>18</v>
      </c>
    </row>
    <row r="16" spans="1:14">
      <c r="A16" s="2"/>
      <c r="B16" s="8" t="s">
        <v>34</v>
      </c>
      <c r="C16" s="5">
        <v>3</v>
      </c>
      <c r="D16" s="5">
        <f t="shared" si="1"/>
        <v>33</v>
      </c>
      <c r="E16" s="5">
        <f t="shared" si="0"/>
        <v>2.7522935779816513</v>
      </c>
      <c r="F16" s="5">
        <f t="shared" si="2"/>
        <v>30.275229357798171</v>
      </c>
      <c r="G16" s="28">
        <v>3</v>
      </c>
      <c r="H16" s="21"/>
      <c r="I16" s="21"/>
      <c r="J16" s="5" t="s">
        <v>10</v>
      </c>
      <c r="K16" s="5" t="s">
        <v>45</v>
      </c>
    </row>
    <row r="17" spans="2:11">
      <c r="B17" s="7" t="s">
        <v>12</v>
      </c>
      <c r="C17" s="5">
        <v>1</v>
      </c>
      <c r="D17" s="5">
        <f t="shared" si="1"/>
        <v>34</v>
      </c>
      <c r="E17" s="5">
        <f t="shared" si="0"/>
        <v>0.91743119266055051</v>
      </c>
      <c r="F17" s="5">
        <f t="shared" si="2"/>
        <v>31.192660550458722</v>
      </c>
      <c r="G17" s="28"/>
      <c r="H17" s="21"/>
      <c r="I17" s="21"/>
      <c r="J17" s="5" t="s">
        <v>10</v>
      </c>
      <c r="K17" s="5" t="s">
        <v>20</v>
      </c>
    </row>
    <row r="18" spans="2:11">
      <c r="B18" s="7" t="s">
        <v>13</v>
      </c>
      <c r="C18" s="5">
        <v>1</v>
      </c>
      <c r="D18" s="5">
        <f t="shared" si="1"/>
        <v>35</v>
      </c>
      <c r="E18" s="5">
        <f t="shared" si="0"/>
        <v>0.91743119266055051</v>
      </c>
      <c r="F18" s="5">
        <f t="shared" si="2"/>
        <v>32.11009174311927</v>
      </c>
      <c r="G18" s="28"/>
      <c r="H18" s="21"/>
      <c r="I18" s="21"/>
      <c r="J18" s="5" t="s">
        <v>10</v>
      </c>
      <c r="K18" s="5" t="s">
        <v>20</v>
      </c>
    </row>
    <row r="19" spans="2:11">
      <c r="B19" s="7" t="s">
        <v>11</v>
      </c>
      <c r="C19" s="5">
        <v>1</v>
      </c>
      <c r="D19" s="5">
        <f t="shared" si="1"/>
        <v>36</v>
      </c>
      <c r="E19" s="5">
        <f t="shared" si="0"/>
        <v>0.91743119266055051</v>
      </c>
      <c r="F19" s="5">
        <f t="shared" si="2"/>
        <v>33.027522935779821</v>
      </c>
      <c r="G19" s="28"/>
      <c r="H19" s="21"/>
      <c r="I19" s="21"/>
      <c r="J19" s="5" t="s">
        <v>10</v>
      </c>
      <c r="K19" s="5" t="s">
        <v>19</v>
      </c>
    </row>
    <row r="20" spans="2:11">
      <c r="B20" s="7" t="s">
        <v>28</v>
      </c>
      <c r="C20" s="5">
        <v>1</v>
      </c>
      <c r="D20" s="5">
        <f t="shared" si="1"/>
        <v>37</v>
      </c>
      <c r="E20" s="5">
        <f t="shared" si="0"/>
        <v>0.91743119266055051</v>
      </c>
      <c r="F20" s="5">
        <f t="shared" si="2"/>
        <v>33.944954128440372</v>
      </c>
      <c r="G20" s="28"/>
      <c r="H20" s="21"/>
      <c r="I20" s="21"/>
      <c r="J20" s="5" t="s">
        <v>10</v>
      </c>
      <c r="K20" s="5" t="s">
        <v>19</v>
      </c>
    </row>
    <row r="21" spans="2:11">
      <c r="B21" s="7" t="s">
        <v>39</v>
      </c>
      <c r="C21" s="5">
        <v>1</v>
      </c>
      <c r="D21" s="5">
        <f t="shared" si="1"/>
        <v>38</v>
      </c>
      <c r="E21" s="5">
        <f t="shared" si="0"/>
        <v>0.91743119266055051</v>
      </c>
      <c r="F21" s="5">
        <f t="shared" si="2"/>
        <v>34.862385321100923</v>
      </c>
      <c r="G21" s="28"/>
      <c r="H21" s="21"/>
      <c r="I21" s="21"/>
      <c r="J21" s="5" t="s">
        <v>10</v>
      </c>
      <c r="K21" s="5" t="s">
        <v>19</v>
      </c>
    </row>
    <row r="22" spans="2:11">
      <c r="B22" s="7" t="s">
        <v>37</v>
      </c>
      <c r="C22" s="5">
        <v>4</v>
      </c>
      <c r="D22" s="5">
        <f t="shared" si="1"/>
        <v>42</v>
      </c>
      <c r="E22" s="5">
        <f t="shared" si="0"/>
        <v>3.669724770642202</v>
      </c>
      <c r="F22" s="5">
        <f t="shared" si="2"/>
        <v>38.532110091743128</v>
      </c>
      <c r="G22" s="28"/>
      <c r="H22" s="21"/>
      <c r="I22" s="21"/>
      <c r="J22" s="5" t="s">
        <v>10</v>
      </c>
      <c r="K22" s="5" t="s">
        <v>21</v>
      </c>
    </row>
    <row r="23" spans="2:11">
      <c r="B23" s="7" t="s">
        <v>31</v>
      </c>
      <c r="C23" s="5">
        <v>3</v>
      </c>
      <c r="D23" s="5">
        <f>D22+C23</f>
        <v>45</v>
      </c>
      <c r="E23" s="5">
        <f t="shared" si="0"/>
        <v>2.7522935779816513</v>
      </c>
      <c r="F23" s="5">
        <f>E23+F22</f>
        <v>41.284403669724782</v>
      </c>
      <c r="G23" s="28"/>
      <c r="H23" s="21"/>
      <c r="I23" s="21"/>
      <c r="J23" s="5" t="s">
        <v>10</v>
      </c>
      <c r="K23" s="5" t="s">
        <v>18</v>
      </c>
    </row>
    <row r="24" spans="2:11">
      <c r="B24" s="12" t="s">
        <v>46</v>
      </c>
      <c r="C24" s="14">
        <v>1</v>
      </c>
      <c r="D24" s="5">
        <f t="shared" ref="D24:D61" si="3">D23+C24</f>
        <v>46</v>
      </c>
      <c r="E24" s="5">
        <f t="shared" si="0"/>
        <v>0.91743119266055051</v>
      </c>
      <c r="F24" s="5">
        <f t="shared" ref="F24:F61" si="4">E24+F23</f>
        <v>42.201834862385333</v>
      </c>
      <c r="G24" s="29">
        <v>4</v>
      </c>
      <c r="H24" s="22"/>
      <c r="I24" s="22"/>
      <c r="J24" s="5" t="s">
        <v>10</v>
      </c>
      <c r="K24" s="14" t="s">
        <v>77</v>
      </c>
    </row>
    <row r="25" spans="2:11">
      <c r="B25" s="13" t="s">
        <v>47</v>
      </c>
      <c r="C25" s="14">
        <v>1</v>
      </c>
      <c r="D25" s="5">
        <f t="shared" si="3"/>
        <v>47</v>
      </c>
      <c r="E25" s="5">
        <f t="shared" si="0"/>
        <v>0.91743119266055051</v>
      </c>
      <c r="F25" s="5">
        <f t="shared" si="4"/>
        <v>43.119266055045884</v>
      </c>
      <c r="G25" s="30"/>
      <c r="H25" s="23"/>
      <c r="I25" s="23"/>
      <c r="J25" s="5" t="s">
        <v>10</v>
      </c>
      <c r="K25" s="14" t="s">
        <v>77</v>
      </c>
    </row>
    <row r="26" spans="2:11">
      <c r="B26" s="13" t="s">
        <v>48</v>
      </c>
      <c r="C26" s="14">
        <v>1</v>
      </c>
      <c r="D26" s="5">
        <f t="shared" si="3"/>
        <v>48</v>
      </c>
      <c r="E26" s="5">
        <f t="shared" si="0"/>
        <v>0.91743119266055051</v>
      </c>
      <c r="F26" s="5">
        <f t="shared" si="4"/>
        <v>44.036697247706435</v>
      </c>
      <c r="G26" s="30"/>
      <c r="H26" s="23"/>
      <c r="I26" s="23"/>
      <c r="J26" s="5" t="s">
        <v>10</v>
      </c>
      <c r="K26" s="14" t="s">
        <v>19</v>
      </c>
    </row>
    <row r="27" spans="2:11">
      <c r="B27" s="13" t="s">
        <v>49</v>
      </c>
      <c r="C27" s="14">
        <v>2</v>
      </c>
      <c r="D27" s="5">
        <f t="shared" si="3"/>
        <v>50</v>
      </c>
      <c r="E27" s="5">
        <f t="shared" si="0"/>
        <v>1.834862385321101</v>
      </c>
      <c r="F27" s="5">
        <f t="shared" si="4"/>
        <v>45.871559633027537</v>
      </c>
      <c r="G27" s="30"/>
      <c r="H27" s="23"/>
      <c r="I27" s="23"/>
      <c r="J27" s="5" t="s">
        <v>10</v>
      </c>
      <c r="K27" s="14" t="s">
        <v>20</v>
      </c>
    </row>
    <row r="28" spans="2:11">
      <c r="B28" s="13" t="s">
        <v>50</v>
      </c>
      <c r="C28" s="14">
        <v>3</v>
      </c>
      <c r="D28" s="5">
        <f t="shared" si="3"/>
        <v>53</v>
      </c>
      <c r="E28" s="5">
        <f t="shared" si="0"/>
        <v>2.7522935779816513</v>
      </c>
      <c r="F28" s="5">
        <f t="shared" si="4"/>
        <v>48.623853211009191</v>
      </c>
      <c r="G28" s="30"/>
      <c r="H28" s="23"/>
      <c r="I28" s="23"/>
      <c r="J28" s="5" t="s">
        <v>10</v>
      </c>
      <c r="K28" s="14" t="s">
        <v>21</v>
      </c>
    </row>
    <row r="29" spans="2:11">
      <c r="B29" s="13" t="s">
        <v>51</v>
      </c>
      <c r="C29" s="14">
        <v>2</v>
      </c>
      <c r="D29" s="5">
        <f t="shared" si="3"/>
        <v>55</v>
      </c>
      <c r="E29" s="5">
        <f t="shared" si="0"/>
        <v>1.834862385321101</v>
      </c>
      <c r="F29" s="5">
        <f t="shared" si="4"/>
        <v>50.458715596330293</v>
      </c>
      <c r="G29" s="30"/>
      <c r="H29" s="23"/>
      <c r="I29" s="23"/>
      <c r="J29" s="5" t="s">
        <v>10</v>
      </c>
      <c r="K29" s="14" t="s">
        <v>19</v>
      </c>
    </row>
    <row r="30" spans="2:11">
      <c r="B30" s="13" t="s">
        <v>52</v>
      </c>
      <c r="C30" s="14">
        <v>1</v>
      </c>
      <c r="D30" s="5">
        <f t="shared" si="3"/>
        <v>56</v>
      </c>
      <c r="E30" s="5">
        <f t="shared" si="0"/>
        <v>0.91743119266055051</v>
      </c>
      <c r="F30" s="5">
        <f t="shared" si="4"/>
        <v>51.376146788990845</v>
      </c>
      <c r="G30" s="30"/>
      <c r="H30" s="23"/>
      <c r="I30" s="23"/>
      <c r="J30" s="5" t="s">
        <v>10</v>
      </c>
      <c r="K30" s="14" t="s">
        <v>20</v>
      </c>
    </row>
    <row r="31" spans="2:11">
      <c r="B31" s="13" t="s">
        <v>53</v>
      </c>
      <c r="C31" s="14">
        <v>1</v>
      </c>
      <c r="D31" s="5">
        <f t="shared" si="3"/>
        <v>57</v>
      </c>
      <c r="E31" s="5">
        <f t="shared" si="0"/>
        <v>0.91743119266055051</v>
      </c>
      <c r="F31" s="5">
        <f t="shared" si="4"/>
        <v>52.293577981651396</v>
      </c>
      <c r="G31" s="30"/>
      <c r="H31" s="23"/>
      <c r="I31" s="23"/>
      <c r="J31" s="5" t="s">
        <v>10</v>
      </c>
      <c r="K31" s="14" t="s">
        <v>55</v>
      </c>
    </row>
    <row r="32" spans="2:11">
      <c r="B32" s="13" t="s">
        <v>54</v>
      </c>
      <c r="C32" s="14">
        <v>1</v>
      </c>
      <c r="D32" s="5">
        <f t="shared" si="3"/>
        <v>58</v>
      </c>
      <c r="E32" s="5">
        <f t="shared" si="0"/>
        <v>0.91743119266055051</v>
      </c>
      <c r="F32" s="5">
        <f t="shared" si="4"/>
        <v>53.211009174311947</v>
      </c>
      <c r="G32" s="30"/>
      <c r="H32" s="23"/>
      <c r="I32" s="23"/>
      <c r="J32" s="5" t="s">
        <v>10</v>
      </c>
      <c r="K32" s="14" t="s">
        <v>19</v>
      </c>
    </row>
    <row r="33" spans="2:11">
      <c r="B33" s="13" t="s">
        <v>29</v>
      </c>
      <c r="C33" s="14">
        <v>3</v>
      </c>
      <c r="D33" s="5">
        <f t="shared" si="3"/>
        <v>61</v>
      </c>
      <c r="E33" s="5">
        <f t="shared" si="0"/>
        <v>2.7522935779816513</v>
      </c>
      <c r="F33" s="5">
        <f t="shared" si="4"/>
        <v>55.9633027522936</v>
      </c>
      <c r="G33" s="31"/>
      <c r="H33" s="24"/>
      <c r="I33" s="24"/>
      <c r="J33" s="5" t="s">
        <v>10</v>
      </c>
      <c r="K33" s="14" t="s">
        <v>77</v>
      </c>
    </row>
    <row r="34" spans="2:11">
      <c r="B34" s="7" t="s">
        <v>25</v>
      </c>
      <c r="C34" s="5">
        <v>2</v>
      </c>
      <c r="D34" s="5">
        <f t="shared" si="3"/>
        <v>63</v>
      </c>
      <c r="E34" s="5">
        <f t="shared" si="0"/>
        <v>1.834862385321101</v>
      </c>
      <c r="F34" s="5">
        <f t="shared" si="4"/>
        <v>57.798165137614703</v>
      </c>
      <c r="G34" s="29">
        <v>5</v>
      </c>
      <c r="H34" s="22"/>
      <c r="I34" s="22"/>
      <c r="J34" s="5" t="s">
        <v>10</v>
      </c>
      <c r="K34" s="5" t="s">
        <v>19</v>
      </c>
    </row>
    <row r="35" spans="2:11">
      <c r="B35" s="7" t="s">
        <v>26</v>
      </c>
      <c r="C35" s="5">
        <v>2</v>
      </c>
      <c r="D35" s="5">
        <f t="shared" si="3"/>
        <v>65</v>
      </c>
      <c r="E35" s="5">
        <f t="shared" si="0"/>
        <v>1.834862385321101</v>
      </c>
      <c r="F35" s="5">
        <f t="shared" si="4"/>
        <v>59.633027522935805</v>
      </c>
      <c r="G35" s="30"/>
      <c r="H35" s="23"/>
      <c r="I35" s="23"/>
      <c r="J35" s="5" t="s">
        <v>10</v>
      </c>
      <c r="K35" s="5" t="s">
        <v>20</v>
      </c>
    </row>
    <row r="36" spans="2:11">
      <c r="B36" s="7" t="s">
        <v>58</v>
      </c>
      <c r="C36" s="5">
        <v>2</v>
      </c>
      <c r="D36" s="5">
        <f t="shared" si="3"/>
        <v>67</v>
      </c>
      <c r="E36" s="5">
        <f t="shared" si="0"/>
        <v>1.834862385321101</v>
      </c>
      <c r="F36" s="5">
        <f t="shared" si="4"/>
        <v>61.467889908256907</v>
      </c>
      <c r="G36" s="30"/>
      <c r="H36" s="23"/>
      <c r="I36" s="23"/>
      <c r="J36" s="5" t="s">
        <v>10</v>
      </c>
      <c r="K36" s="5" t="s">
        <v>55</v>
      </c>
    </row>
    <row r="37" spans="2:11">
      <c r="B37" s="7" t="s">
        <v>14</v>
      </c>
      <c r="C37" s="5">
        <v>2</v>
      </c>
      <c r="D37" s="5">
        <f t="shared" si="3"/>
        <v>69</v>
      </c>
      <c r="E37" s="5">
        <f t="shared" si="0"/>
        <v>1.834862385321101</v>
      </c>
      <c r="F37" s="5">
        <f t="shared" si="4"/>
        <v>63.30275229357801</v>
      </c>
      <c r="G37" s="30"/>
      <c r="H37" s="23"/>
      <c r="I37" s="23"/>
      <c r="J37" s="5" t="s">
        <v>10</v>
      </c>
      <c r="K37" s="5" t="s">
        <v>19</v>
      </c>
    </row>
    <row r="38" spans="2:11">
      <c r="B38" s="7" t="s">
        <v>15</v>
      </c>
      <c r="C38" s="5">
        <v>2</v>
      </c>
      <c r="D38" s="5">
        <f t="shared" si="3"/>
        <v>71</v>
      </c>
      <c r="E38" s="5">
        <f t="shared" si="0"/>
        <v>1.834862385321101</v>
      </c>
      <c r="F38" s="5">
        <f t="shared" si="4"/>
        <v>65.137614678899112</v>
      </c>
      <c r="G38" s="30"/>
      <c r="H38" s="23"/>
      <c r="I38" s="23"/>
      <c r="J38" s="5" t="s">
        <v>10</v>
      </c>
      <c r="K38" s="5" t="s">
        <v>20</v>
      </c>
    </row>
    <row r="39" spans="2:11">
      <c r="B39" s="7" t="s">
        <v>16</v>
      </c>
      <c r="C39" s="5">
        <v>2</v>
      </c>
      <c r="D39" s="5">
        <f t="shared" si="3"/>
        <v>73</v>
      </c>
      <c r="E39" s="5">
        <f t="shared" si="0"/>
        <v>1.834862385321101</v>
      </c>
      <c r="F39" s="5">
        <f t="shared" si="4"/>
        <v>66.972477064220215</v>
      </c>
      <c r="G39" s="30"/>
      <c r="H39" s="23"/>
      <c r="I39" s="23"/>
      <c r="J39" s="5" t="s">
        <v>10</v>
      </c>
      <c r="K39" s="5" t="s">
        <v>55</v>
      </c>
    </row>
    <row r="40" spans="2:11">
      <c r="B40" s="7" t="s">
        <v>56</v>
      </c>
      <c r="C40" s="5">
        <v>2</v>
      </c>
      <c r="D40" s="5">
        <f t="shared" si="3"/>
        <v>75</v>
      </c>
      <c r="E40" s="5">
        <f t="shared" si="0"/>
        <v>1.834862385321101</v>
      </c>
      <c r="F40" s="5">
        <f t="shared" si="4"/>
        <v>68.807339449541317</v>
      </c>
      <c r="G40" s="30"/>
      <c r="H40" s="23"/>
      <c r="I40" s="23"/>
      <c r="J40" s="5" t="s">
        <v>10</v>
      </c>
      <c r="K40" s="5" t="s">
        <v>77</v>
      </c>
    </row>
    <row r="41" spans="2:11">
      <c r="B41" s="7" t="s">
        <v>57</v>
      </c>
      <c r="C41" s="5">
        <v>2</v>
      </c>
      <c r="D41" s="5">
        <f t="shared" si="3"/>
        <v>77</v>
      </c>
      <c r="E41" s="5">
        <f t="shared" si="0"/>
        <v>1.834862385321101</v>
      </c>
      <c r="F41" s="5">
        <f t="shared" si="4"/>
        <v>70.642201834862419</v>
      </c>
      <c r="G41" s="31"/>
      <c r="H41" s="24"/>
      <c r="I41" s="24"/>
      <c r="J41" s="5" t="s">
        <v>10</v>
      </c>
      <c r="K41" s="5" t="s">
        <v>77</v>
      </c>
    </row>
    <row r="42" spans="2:11">
      <c r="B42" s="13" t="s">
        <v>59</v>
      </c>
      <c r="C42" s="15">
        <v>1</v>
      </c>
      <c r="D42" s="4">
        <f t="shared" si="3"/>
        <v>78</v>
      </c>
      <c r="E42" s="4">
        <f t="shared" si="0"/>
        <v>0.91743119266055051</v>
      </c>
      <c r="F42" s="4">
        <f t="shared" si="4"/>
        <v>71.559633027522963</v>
      </c>
      <c r="G42" s="25">
        <v>6</v>
      </c>
      <c r="H42" s="18"/>
      <c r="I42" s="18"/>
      <c r="J42" s="4" t="s">
        <v>44</v>
      </c>
      <c r="K42" s="4" t="s">
        <v>20</v>
      </c>
    </row>
    <row r="43" spans="2:11">
      <c r="B43" s="13" t="s">
        <v>60</v>
      </c>
      <c r="C43" s="15">
        <v>1</v>
      </c>
      <c r="D43" s="4">
        <f t="shared" si="3"/>
        <v>79</v>
      </c>
      <c r="E43" s="4">
        <f t="shared" si="0"/>
        <v>0.91743119266055051</v>
      </c>
      <c r="F43" s="4">
        <f t="shared" si="4"/>
        <v>72.477064220183507</v>
      </c>
      <c r="G43" s="26"/>
      <c r="H43" s="19"/>
      <c r="I43" s="19"/>
      <c r="J43" s="4" t="s">
        <v>44</v>
      </c>
      <c r="K43" s="4" t="s">
        <v>21</v>
      </c>
    </row>
    <row r="44" spans="2:11">
      <c r="B44" s="7" t="s">
        <v>61</v>
      </c>
      <c r="C44" s="4">
        <v>1</v>
      </c>
      <c r="D44" s="4">
        <f t="shared" si="3"/>
        <v>80</v>
      </c>
      <c r="E44" s="4">
        <f t="shared" si="0"/>
        <v>0.91743119266055051</v>
      </c>
      <c r="F44" s="4">
        <f t="shared" si="4"/>
        <v>73.394495412844051</v>
      </c>
      <c r="G44" s="26"/>
      <c r="H44" s="19"/>
      <c r="I44" s="19"/>
      <c r="J44" s="4" t="s">
        <v>44</v>
      </c>
      <c r="K44" s="4" t="s">
        <v>21</v>
      </c>
    </row>
    <row r="45" spans="2:11">
      <c r="B45" s="7" t="s">
        <v>62</v>
      </c>
      <c r="C45" s="4">
        <v>1</v>
      </c>
      <c r="D45" s="4">
        <f t="shared" si="3"/>
        <v>81</v>
      </c>
      <c r="E45" s="4">
        <f t="shared" si="0"/>
        <v>0.91743119266055051</v>
      </c>
      <c r="F45" s="4">
        <f t="shared" si="4"/>
        <v>74.311926605504595</v>
      </c>
      <c r="G45" s="26"/>
      <c r="H45" s="19"/>
      <c r="I45" s="19"/>
      <c r="J45" s="4" t="s">
        <v>44</v>
      </c>
      <c r="K45" s="4" t="s">
        <v>21</v>
      </c>
    </row>
    <row r="46" spans="2:11">
      <c r="B46" s="7" t="s">
        <v>63</v>
      </c>
      <c r="C46" s="4">
        <v>1</v>
      </c>
      <c r="D46" s="4">
        <f t="shared" si="3"/>
        <v>82</v>
      </c>
      <c r="E46" s="4">
        <f t="shared" si="0"/>
        <v>0.91743119266055051</v>
      </c>
      <c r="F46" s="4">
        <f t="shared" si="4"/>
        <v>75.22935779816514</v>
      </c>
      <c r="G46" s="26"/>
      <c r="H46" s="19"/>
      <c r="I46" s="19"/>
      <c r="J46" s="4" t="s">
        <v>44</v>
      </c>
      <c r="K46" s="4" t="s">
        <v>20</v>
      </c>
    </row>
    <row r="47" spans="2:11">
      <c r="B47" s="7" t="s">
        <v>64</v>
      </c>
      <c r="C47" s="4">
        <v>1</v>
      </c>
      <c r="D47" s="4">
        <f t="shared" si="3"/>
        <v>83</v>
      </c>
      <c r="E47" s="4">
        <f t="shared" si="0"/>
        <v>0.91743119266055051</v>
      </c>
      <c r="F47" s="4">
        <f t="shared" si="4"/>
        <v>76.146788990825684</v>
      </c>
      <c r="G47" s="26"/>
      <c r="H47" s="19"/>
      <c r="I47" s="19"/>
      <c r="J47" s="4" t="s">
        <v>44</v>
      </c>
      <c r="K47" s="4" t="s">
        <v>21</v>
      </c>
    </row>
    <row r="48" spans="2:11">
      <c r="B48" s="7" t="s">
        <v>65</v>
      </c>
      <c r="C48" s="4">
        <v>2</v>
      </c>
      <c r="D48" s="4">
        <f t="shared" si="3"/>
        <v>85</v>
      </c>
      <c r="E48" s="4">
        <f t="shared" si="0"/>
        <v>1.834862385321101</v>
      </c>
      <c r="F48" s="4">
        <f t="shared" si="4"/>
        <v>77.981651376146786</v>
      </c>
      <c r="G48" s="26"/>
      <c r="H48" s="19"/>
      <c r="I48" s="19"/>
      <c r="J48" s="4" t="s">
        <v>44</v>
      </c>
      <c r="K48" s="4" t="s">
        <v>19</v>
      </c>
    </row>
    <row r="49" spans="2:11">
      <c r="B49" s="7" t="s">
        <v>66</v>
      </c>
      <c r="C49" s="4">
        <v>2</v>
      </c>
      <c r="D49" s="4">
        <f t="shared" si="3"/>
        <v>87</v>
      </c>
      <c r="E49" s="4">
        <f t="shared" si="0"/>
        <v>1.834862385321101</v>
      </c>
      <c r="F49" s="4">
        <f t="shared" si="4"/>
        <v>79.816513761467888</v>
      </c>
      <c r="G49" s="26"/>
      <c r="H49" s="19"/>
      <c r="I49" s="19"/>
      <c r="J49" s="4" t="s">
        <v>44</v>
      </c>
      <c r="K49" s="4" t="s">
        <v>77</v>
      </c>
    </row>
    <row r="50" spans="2:11">
      <c r="B50" s="7" t="s">
        <v>67</v>
      </c>
      <c r="C50" s="4">
        <v>2</v>
      </c>
      <c r="D50" s="4">
        <f t="shared" si="3"/>
        <v>89</v>
      </c>
      <c r="E50" s="4">
        <f t="shared" si="0"/>
        <v>1.834862385321101</v>
      </c>
      <c r="F50" s="4">
        <f t="shared" si="4"/>
        <v>81.651376146788991</v>
      </c>
      <c r="G50" s="26"/>
      <c r="H50" s="19"/>
      <c r="I50" s="19"/>
      <c r="J50" s="4" t="s">
        <v>44</v>
      </c>
      <c r="K50" s="4" t="s">
        <v>20</v>
      </c>
    </row>
    <row r="51" spans="2:11">
      <c r="B51" s="7" t="s">
        <v>68</v>
      </c>
      <c r="C51" s="4">
        <v>2</v>
      </c>
      <c r="D51" s="4">
        <f t="shared" si="3"/>
        <v>91</v>
      </c>
      <c r="E51" s="4">
        <f t="shared" si="0"/>
        <v>1.834862385321101</v>
      </c>
      <c r="F51" s="4">
        <f t="shared" si="4"/>
        <v>83.486238532110093</v>
      </c>
      <c r="G51" s="26"/>
      <c r="H51" s="19"/>
      <c r="I51" s="19"/>
      <c r="J51" s="4" t="s">
        <v>44</v>
      </c>
      <c r="K51" s="4" t="s">
        <v>19</v>
      </c>
    </row>
    <row r="52" spans="2:11">
      <c r="B52" s="7" t="s">
        <v>69</v>
      </c>
      <c r="C52" s="4">
        <v>2</v>
      </c>
      <c r="D52" s="4">
        <f t="shared" si="3"/>
        <v>93</v>
      </c>
      <c r="E52" s="4">
        <f t="shared" si="0"/>
        <v>1.834862385321101</v>
      </c>
      <c r="F52" s="4">
        <f t="shared" si="4"/>
        <v>85.321100917431195</v>
      </c>
      <c r="G52" s="26"/>
      <c r="H52" s="19"/>
      <c r="I52" s="19"/>
      <c r="J52" s="4" t="s">
        <v>44</v>
      </c>
      <c r="K52" s="4" t="s">
        <v>77</v>
      </c>
    </row>
    <row r="53" spans="2:11">
      <c r="B53" s="7" t="s">
        <v>70</v>
      </c>
      <c r="C53" s="4">
        <v>2</v>
      </c>
      <c r="D53" s="4">
        <f t="shared" si="3"/>
        <v>95</v>
      </c>
      <c r="E53" s="4">
        <f t="shared" si="0"/>
        <v>1.834862385321101</v>
      </c>
      <c r="F53" s="4">
        <f t="shared" si="4"/>
        <v>87.155963302752298</v>
      </c>
      <c r="G53" s="25">
        <v>7</v>
      </c>
      <c r="H53" s="18"/>
      <c r="I53" s="18"/>
      <c r="J53" s="4" t="s">
        <v>44</v>
      </c>
      <c r="K53" s="4" t="s">
        <v>20</v>
      </c>
    </row>
    <row r="54" spans="2:11">
      <c r="B54" s="7" t="s">
        <v>71</v>
      </c>
      <c r="C54" s="4">
        <v>1</v>
      </c>
      <c r="D54" s="4">
        <f t="shared" si="3"/>
        <v>96</v>
      </c>
      <c r="E54" s="4">
        <f t="shared" si="0"/>
        <v>0.91743119266055051</v>
      </c>
      <c r="F54" s="4">
        <f t="shared" si="4"/>
        <v>88.073394495412842</v>
      </c>
      <c r="G54" s="26"/>
      <c r="H54" s="19"/>
      <c r="I54" s="19"/>
      <c r="J54" s="4" t="s">
        <v>44</v>
      </c>
      <c r="K54" s="16" t="s">
        <v>21</v>
      </c>
    </row>
    <row r="55" spans="2:11">
      <c r="B55" s="7" t="s">
        <v>72</v>
      </c>
      <c r="C55" s="4">
        <v>1</v>
      </c>
      <c r="D55" s="4">
        <f t="shared" si="3"/>
        <v>97</v>
      </c>
      <c r="E55" s="4">
        <f t="shared" si="0"/>
        <v>0.91743119266055051</v>
      </c>
      <c r="F55" s="4">
        <f t="shared" si="4"/>
        <v>88.990825688073386</v>
      </c>
      <c r="G55" s="26"/>
      <c r="H55" s="19"/>
      <c r="I55" s="19"/>
      <c r="J55" s="4" t="s">
        <v>44</v>
      </c>
      <c r="K55" s="4" t="s">
        <v>20</v>
      </c>
    </row>
    <row r="56" spans="2:11">
      <c r="B56" s="7" t="s">
        <v>73</v>
      </c>
      <c r="C56" s="4">
        <v>1</v>
      </c>
      <c r="D56" s="4">
        <f t="shared" si="3"/>
        <v>98</v>
      </c>
      <c r="E56" s="4">
        <f t="shared" si="0"/>
        <v>0.91743119266055051</v>
      </c>
      <c r="F56" s="4">
        <f t="shared" si="4"/>
        <v>89.90825688073393</v>
      </c>
      <c r="G56" s="26"/>
      <c r="H56" s="19"/>
      <c r="I56" s="19"/>
      <c r="J56" s="4" t="s">
        <v>44</v>
      </c>
      <c r="K56" s="4" t="s">
        <v>19</v>
      </c>
    </row>
    <row r="57" spans="2:11">
      <c r="B57" s="7" t="s">
        <v>74</v>
      </c>
      <c r="C57" s="4">
        <v>1</v>
      </c>
      <c r="D57" s="4">
        <f t="shared" si="3"/>
        <v>99</v>
      </c>
      <c r="E57" s="4">
        <f t="shared" si="0"/>
        <v>0.91743119266055051</v>
      </c>
      <c r="F57" s="4">
        <f t="shared" si="4"/>
        <v>90.825688073394474</v>
      </c>
      <c r="G57" s="26"/>
      <c r="H57" s="19"/>
      <c r="I57" s="19"/>
      <c r="J57" s="4" t="s">
        <v>44</v>
      </c>
      <c r="K57" s="4" t="s">
        <v>20</v>
      </c>
    </row>
    <row r="58" spans="2:11">
      <c r="B58" s="7" t="s">
        <v>75</v>
      </c>
      <c r="C58" s="4">
        <v>1</v>
      </c>
      <c r="D58" s="4">
        <f t="shared" si="3"/>
        <v>100</v>
      </c>
      <c r="E58" s="4">
        <f t="shared" si="0"/>
        <v>0.91743119266055051</v>
      </c>
      <c r="F58" s="4">
        <f t="shared" si="4"/>
        <v>91.743119266055018</v>
      </c>
      <c r="G58" s="26"/>
      <c r="H58" s="19"/>
      <c r="I58" s="19"/>
      <c r="J58" s="4" t="s">
        <v>44</v>
      </c>
      <c r="K58" s="16" t="s">
        <v>21</v>
      </c>
    </row>
    <row r="59" spans="2:11">
      <c r="B59" s="7" t="s">
        <v>76</v>
      </c>
      <c r="C59" s="4">
        <v>1</v>
      </c>
      <c r="D59" s="4">
        <f t="shared" si="3"/>
        <v>101</v>
      </c>
      <c r="E59" s="4">
        <f t="shared" si="0"/>
        <v>0.91743119266055051</v>
      </c>
      <c r="F59" s="4">
        <f t="shared" si="4"/>
        <v>92.660550458715562</v>
      </c>
      <c r="G59" s="26"/>
      <c r="H59" s="19"/>
      <c r="I59" s="19"/>
      <c r="J59" s="4" t="s">
        <v>44</v>
      </c>
      <c r="K59" s="4" t="s">
        <v>19</v>
      </c>
    </row>
    <row r="60" spans="2:11">
      <c r="B60" s="7" t="s">
        <v>30</v>
      </c>
      <c r="C60" s="4">
        <v>4</v>
      </c>
      <c r="D60" s="4">
        <f t="shared" si="3"/>
        <v>105</v>
      </c>
      <c r="E60" s="4">
        <f t="shared" si="0"/>
        <v>3.669724770642202</v>
      </c>
      <c r="F60" s="4">
        <f t="shared" si="4"/>
        <v>96.330275229357767</v>
      </c>
      <c r="G60" s="26"/>
      <c r="H60" s="19"/>
      <c r="I60" s="19"/>
      <c r="J60" s="4" t="s">
        <v>44</v>
      </c>
      <c r="K60" s="4" t="s">
        <v>20</v>
      </c>
    </row>
    <row r="61" spans="2:11">
      <c r="B61" s="7" t="s">
        <v>40</v>
      </c>
      <c r="C61" s="4">
        <v>4</v>
      </c>
      <c r="D61" s="4">
        <f t="shared" si="3"/>
        <v>109</v>
      </c>
      <c r="E61" s="4">
        <f t="shared" si="0"/>
        <v>3.669724770642202</v>
      </c>
      <c r="F61" s="4">
        <f t="shared" si="4"/>
        <v>99.999999999999972</v>
      </c>
      <c r="G61" s="27"/>
      <c r="H61" s="20"/>
      <c r="I61" s="20"/>
      <c r="J61" s="4" t="s">
        <v>44</v>
      </c>
      <c r="K61" s="4" t="s">
        <v>21</v>
      </c>
    </row>
    <row r="62" spans="2:11">
      <c r="K62"/>
    </row>
    <row r="63" spans="2:11">
      <c r="K63"/>
    </row>
    <row r="64" spans="2:11">
      <c r="K64"/>
    </row>
    <row r="65" spans="11:11">
      <c r="K65"/>
    </row>
    <row r="66" spans="11:11">
      <c r="K66"/>
    </row>
    <row r="67" spans="11:11">
      <c r="K67"/>
    </row>
    <row r="68" spans="11:11">
      <c r="K68"/>
    </row>
    <row r="69" spans="11:11">
      <c r="K69"/>
    </row>
    <row r="70" spans="11:11">
      <c r="K70"/>
    </row>
    <row r="71" spans="11:11">
      <c r="K71"/>
    </row>
    <row r="72" spans="11:11">
      <c r="K72"/>
    </row>
    <row r="73" spans="11:11">
      <c r="K73"/>
    </row>
    <row r="74" spans="11:11">
      <c r="K74"/>
    </row>
    <row r="75" spans="11:11">
      <c r="K75"/>
    </row>
    <row r="76" spans="11:11">
      <c r="K76"/>
    </row>
    <row r="77" spans="11:11">
      <c r="K77"/>
    </row>
    <row r="78" spans="11:11">
      <c r="K78"/>
    </row>
    <row r="79" spans="11:11">
      <c r="K79"/>
    </row>
    <row r="80" spans="11:11">
      <c r="K80"/>
    </row>
    <row r="81" spans="3:11">
      <c r="K81"/>
    </row>
    <row r="82" spans="3:11">
      <c r="K82"/>
    </row>
    <row r="83" spans="3:11">
      <c r="K83"/>
    </row>
    <row r="84" spans="3:11">
      <c r="C84" s="3"/>
      <c r="D84" s="3"/>
      <c r="E84" s="3"/>
      <c r="F84" s="3"/>
      <c r="G84" s="3"/>
      <c r="H84" s="3"/>
      <c r="I84" s="3"/>
      <c r="J84" s="2"/>
    </row>
    <row r="85" spans="3:11">
      <c r="C85" s="3"/>
      <c r="D85" s="3"/>
      <c r="E85" s="3"/>
      <c r="F85" s="3"/>
      <c r="G85" s="3"/>
      <c r="H85" s="3"/>
      <c r="I85" s="3"/>
      <c r="J85" s="2"/>
    </row>
    <row r="86" spans="3:11">
      <c r="J86" s="1"/>
      <c r="K86"/>
    </row>
  </sheetData>
  <mergeCells count="7">
    <mergeCell ref="G42:G52"/>
    <mergeCell ref="G53:G61"/>
    <mergeCell ref="G3:G10"/>
    <mergeCell ref="G11:G15"/>
    <mergeCell ref="G16:G23"/>
    <mergeCell ref="G24:G33"/>
    <mergeCell ref="G34:G4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4"/>
  <sheetViews>
    <sheetView showRuler="0" workbookViewId="0">
      <selection activeCell="B10" sqref="B10:B13"/>
    </sheetView>
  </sheetViews>
  <sheetFormatPr baseColWidth="10" defaultRowHeight="15" x14ac:dyDescent="0"/>
  <cols>
    <col min="2" max="2" width="42.5" customWidth="1"/>
    <col min="3" max="3" width="15" bestFit="1" customWidth="1"/>
    <col min="4" max="4" width="11.83203125" bestFit="1" customWidth="1"/>
  </cols>
  <sheetData>
    <row r="4" spans="2:4">
      <c r="B4" s="6" t="s">
        <v>0</v>
      </c>
      <c r="C4" s="6" t="s">
        <v>1</v>
      </c>
      <c r="D4" s="6" t="s">
        <v>17</v>
      </c>
    </row>
    <row r="5" spans="2:4">
      <c r="B5" s="12" t="s">
        <v>46</v>
      </c>
      <c r="C5" s="14">
        <v>1</v>
      </c>
      <c r="D5" s="14" t="s">
        <v>77</v>
      </c>
    </row>
    <row r="6" spans="2:4">
      <c r="B6" s="13" t="s">
        <v>47</v>
      </c>
      <c r="C6" s="14">
        <v>1</v>
      </c>
      <c r="D6" s="14" t="s">
        <v>77</v>
      </c>
    </row>
    <row r="7" spans="2:4">
      <c r="B7" s="13" t="s">
        <v>48</v>
      </c>
      <c r="C7" s="14">
        <v>1</v>
      </c>
      <c r="D7" s="14" t="s">
        <v>19</v>
      </c>
    </row>
    <row r="8" spans="2:4">
      <c r="B8" s="13" t="s">
        <v>49</v>
      </c>
      <c r="C8" s="14">
        <v>2</v>
      </c>
      <c r="D8" s="14" t="s">
        <v>20</v>
      </c>
    </row>
    <row r="9" spans="2:4">
      <c r="B9" s="13" t="s">
        <v>50</v>
      </c>
      <c r="C9" s="14">
        <v>3</v>
      </c>
      <c r="D9" s="14" t="s">
        <v>21</v>
      </c>
    </row>
    <row r="10" spans="2:4">
      <c r="B10" s="13" t="s">
        <v>51</v>
      </c>
      <c r="C10" s="14">
        <v>2</v>
      </c>
      <c r="D10" s="14" t="s">
        <v>19</v>
      </c>
    </row>
    <row r="11" spans="2:4">
      <c r="B11" s="13" t="s">
        <v>52</v>
      </c>
      <c r="C11" s="14">
        <v>1</v>
      </c>
      <c r="D11" s="14" t="s">
        <v>20</v>
      </c>
    </row>
    <row r="12" spans="2:4">
      <c r="B12" s="13" t="s">
        <v>53</v>
      </c>
      <c r="C12" s="14">
        <v>1</v>
      </c>
      <c r="D12" s="14" t="s">
        <v>55</v>
      </c>
    </row>
    <row r="13" spans="2:4">
      <c r="B13" s="13" t="s">
        <v>54</v>
      </c>
      <c r="C13" s="14">
        <v>1</v>
      </c>
      <c r="D13" s="14" t="s">
        <v>19</v>
      </c>
    </row>
    <row r="14" spans="2:4">
      <c r="B14" s="13" t="s">
        <v>29</v>
      </c>
      <c r="C14" s="14">
        <v>2</v>
      </c>
      <c r="D14" s="14" t="s">
        <v>77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2"/>
  <sheetViews>
    <sheetView showRuler="0" workbookViewId="0">
      <selection activeCell="B6" sqref="B6:C6"/>
    </sheetView>
  </sheetViews>
  <sheetFormatPr baseColWidth="10" defaultRowHeight="15" x14ac:dyDescent="0"/>
  <cols>
    <col min="2" max="2" width="39.6640625" bestFit="1" customWidth="1"/>
    <col min="3" max="3" width="15" bestFit="1" customWidth="1"/>
    <col min="4" max="4" width="11.83203125" bestFit="1" customWidth="1"/>
  </cols>
  <sheetData>
    <row r="4" spans="2:4">
      <c r="B4" s="6" t="s">
        <v>0</v>
      </c>
      <c r="C4" s="6" t="s">
        <v>1</v>
      </c>
      <c r="D4" s="6" t="s">
        <v>17</v>
      </c>
    </row>
    <row r="5" spans="2:4">
      <c r="B5" s="7" t="s">
        <v>25</v>
      </c>
      <c r="C5" s="5">
        <v>2</v>
      </c>
      <c r="D5" s="5" t="s">
        <v>19</v>
      </c>
    </row>
    <row r="6" spans="2:4">
      <c r="B6" s="7" t="s">
        <v>26</v>
      </c>
      <c r="C6" s="5">
        <v>2</v>
      </c>
      <c r="D6" s="5" t="s">
        <v>20</v>
      </c>
    </row>
    <row r="7" spans="2:4">
      <c r="B7" s="7" t="s">
        <v>35</v>
      </c>
      <c r="C7" s="5">
        <v>2</v>
      </c>
      <c r="D7" s="5" t="s">
        <v>55</v>
      </c>
    </row>
    <row r="8" spans="2:4">
      <c r="B8" s="7" t="s">
        <v>14</v>
      </c>
      <c r="C8" s="5">
        <v>2</v>
      </c>
      <c r="D8" s="5" t="s">
        <v>19</v>
      </c>
    </row>
    <row r="9" spans="2:4">
      <c r="B9" s="7" t="s">
        <v>15</v>
      </c>
      <c r="C9" s="5">
        <v>2</v>
      </c>
      <c r="D9" s="5" t="s">
        <v>20</v>
      </c>
    </row>
    <row r="10" spans="2:4">
      <c r="B10" s="7" t="s">
        <v>16</v>
      </c>
      <c r="C10" s="5">
        <v>2</v>
      </c>
      <c r="D10" s="5" t="s">
        <v>55</v>
      </c>
    </row>
    <row r="11" spans="2:4">
      <c r="B11" s="7" t="s">
        <v>56</v>
      </c>
      <c r="C11" s="5">
        <v>2</v>
      </c>
      <c r="D11" s="5" t="s">
        <v>77</v>
      </c>
    </row>
    <row r="12" spans="2:4">
      <c r="B12" s="7" t="s">
        <v>57</v>
      </c>
      <c r="C12" s="5">
        <v>2</v>
      </c>
      <c r="D12" s="5" t="s">
        <v>77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5"/>
  <sheetViews>
    <sheetView showRuler="0" workbookViewId="0">
      <selection activeCell="E2" sqref="E2"/>
    </sheetView>
  </sheetViews>
  <sheetFormatPr baseColWidth="10" defaultRowHeight="15" x14ac:dyDescent="0"/>
  <cols>
    <col min="2" max="2" width="37.1640625" bestFit="1" customWidth="1"/>
    <col min="3" max="3" width="15" bestFit="1" customWidth="1"/>
    <col min="4" max="4" width="12" bestFit="1" customWidth="1"/>
  </cols>
  <sheetData>
    <row r="4" spans="2:4">
      <c r="B4" s="6" t="s">
        <v>0</v>
      </c>
      <c r="C4" s="6" t="s">
        <v>1</v>
      </c>
      <c r="D4" s="6" t="s">
        <v>17</v>
      </c>
    </row>
    <row r="5" spans="2:4">
      <c r="B5" s="13" t="s">
        <v>59</v>
      </c>
      <c r="C5" s="17">
        <v>1</v>
      </c>
      <c r="D5" s="5" t="s">
        <v>20</v>
      </c>
    </row>
    <row r="6" spans="2:4">
      <c r="B6" s="13" t="s">
        <v>60</v>
      </c>
      <c r="C6" s="17">
        <v>1</v>
      </c>
      <c r="D6" s="5" t="s">
        <v>21</v>
      </c>
    </row>
    <row r="7" spans="2:4">
      <c r="B7" s="7" t="s">
        <v>61</v>
      </c>
      <c r="C7" s="5">
        <v>1</v>
      </c>
      <c r="D7" s="5" t="s">
        <v>21</v>
      </c>
    </row>
    <row r="8" spans="2:4">
      <c r="B8" s="7" t="s">
        <v>62</v>
      </c>
      <c r="C8" s="5">
        <v>1</v>
      </c>
      <c r="D8" s="5" t="s">
        <v>21</v>
      </c>
    </row>
    <row r="9" spans="2:4">
      <c r="B9" s="7" t="s">
        <v>63</v>
      </c>
      <c r="C9" s="5">
        <v>1</v>
      </c>
      <c r="D9" s="5" t="s">
        <v>20</v>
      </c>
    </row>
    <row r="10" spans="2:4">
      <c r="B10" s="7" t="s">
        <v>64</v>
      </c>
      <c r="C10" s="5">
        <v>1</v>
      </c>
      <c r="D10" s="5" t="s">
        <v>21</v>
      </c>
    </row>
    <row r="11" spans="2:4">
      <c r="B11" s="7" t="s">
        <v>65</v>
      </c>
      <c r="C11" s="5">
        <v>2</v>
      </c>
      <c r="D11" s="5" t="s">
        <v>19</v>
      </c>
    </row>
    <row r="12" spans="2:4">
      <c r="B12" s="7" t="s">
        <v>66</v>
      </c>
      <c r="C12" s="5">
        <v>2</v>
      </c>
      <c r="D12" s="5" t="s">
        <v>77</v>
      </c>
    </row>
    <row r="13" spans="2:4">
      <c r="B13" s="7" t="s">
        <v>67</v>
      </c>
      <c r="C13" s="5">
        <v>2</v>
      </c>
      <c r="D13" s="5" t="s">
        <v>20</v>
      </c>
    </row>
    <row r="14" spans="2:4">
      <c r="B14" s="7" t="s">
        <v>68</v>
      </c>
      <c r="C14" s="5">
        <v>2</v>
      </c>
      <c r="D14" s="5" t="s">
        <v>19</v>
      </c>
    </row>
    <row r="15" spans="2:4">
      <c r="B15" s="7" t="s">
        <v>69</v>
      </c>
      <c r="C15" s="5">
        <v>2</v>
      </c>
      <c r="D15" s="5" t="s">
        <v>77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Cronograma General</vt:lpstr>
      <vt:lpstr>Cuarta Semana</vt:lpstr>
      <vt:lpstr>Quinta Semana</vt:lpstr>
      <vt:lpstr>Sexta Semana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Julián Alberto Gaitán Arias</cp:lastModifiedBy>
  <dcterms:created xsi:type="dcterms:W3CDTF">2014-05-30T12:58:36Z</dcterms:created>
  <dcterms:modified xsi:type="dcterms:W3CDTF">2014-07-16T20:57:11Z</dcterms:modified>
</cp:coreProperties>
</file>