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f_pro\srm_ui\src\assets\fileFormat\"/>
    </mc:Choice>
  </mc:AlternateContent>
  <xr:revisionPtr revIDLastSave="0" documentId="10_ncr:100000_{5E66E1CC-EBD2-41D7-BCB8-14BA28DF793C}" xr6:coauthVersionLast="31" xr6:coauthVersionMax="31" xr10:uidLastSave="{00000000-0000-0000-0000-000000000000}"/>
  <bookViews>
    <workbookView xWindow="0" yWindow="0" windowWidth="28800" windowHeight="11630" tabRatio="671" activeTab="2" xr2:uid="{00000000-000D-0000-FFFF-FFFF00000000}"/>
  </bookViews>
  <sheets>
    <sheet name="Current Metrics" sheetId="1" r:id="rId1"/>
    <sheet name="Trailing Quarterly Metrics" sheetId="2" r:id="rId2"/>
    <sheet name="Trailing Yearly Metric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M4" i="1"/>
  <c r="N4" i="1"/>
  <c r="K5" i="1"/>
  <c r="L5" i="1"/>
  <c r="M5" i="1"/>
  <c r="N5" i="1"/>
  <c r="N3" i="1" l="1"/>
  <c r="M3" i="1"/>
  <c r="L3" i="1"/>
  <c r="K3" i="1"/>
  <c r="N2" i="1"/>
  <c r="M2" i="1"/>
  <c r="L2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Xavier, Jimmy</author>
  </authors>
  <commentList>
    <comment ref="A2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Xavier, Jimmy:</t>
        </r>
        <r>
          <rPr>
            <sz val="9"/>
            <color indexed="81"/>
            <rFont val="Tahoma"/>
            <family val="2"/>
          </rPr>
          <t xml:space="preserve">
Samsung Electro Mechanics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Xavier, Jimmy</author>
  </authors>
  <commentList>
    <comment ref="A13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Xavier, Jimmy:</t>
        </r>
        <r>
          <rPr>
            <sz val="9"/>
            <color indexed="81"/>
            <rFont val="Tahoma"/>
            <family val="2"/>
          </rPr>
          <t xml:space="preserve">
Samsung Electro Mechanics</t>
        </r>
      </text>
    </comment>
    <comment ref="A13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Xavier, Jimmy:</t>
        </r>
        <r>
          <rPr>
            <sz val="9"/>
            <color indexed="81"/>
            <rFont val="Tahoma"/>
            <family val="2"/>
          </rPr>
          <t xml:space="preserve">
Samsung Electro Mechanics</t>
        </r>
      </text>
    </comment>
    <comment ref="A139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Xavier, Jimmy:</t>
        </r>
        <r>
          <rPr>
            <sz val="9"/>
            <color indexed="81"/>
            <rFont val="Tahoma"/>
            <family val="2"/>
          </rPr>
          <t xml:space="preserve">
Samsung Electro Mechanics</t>
        </r>
      </text>
    </comment>
    <comment ref="A14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Xavier, Jimmy:</t>
        </r>
        <r>
          <rPr>
            <sz val="9"/>
            <color indexed="81"/>
            <rFont val="Tahoma"/>
            <family val="2"/>
          </rPr>
          <t xml:space="preserve">
Samsung Electro Mechanics</t>
        </r>
      </text>
    </comment>
    <comment ref="A14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Xavier, Jimmy:</t>
        </r>
        <r>
          <rPr>
            <sz val="9"/>
            <color indexed="81"/>
            <rFont val="Tahoma"/>
            <family val="2"/>
          </rPr>
          <t xml:space="preserve">
Samsung Electro Mechanics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Xavier, Jimmy</author>
  </authors>
  <commentList>
    <comment ref="A5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Xavier, Jimmy:</t>
        </r>
        <r>
          <rPr>
            <sz val="9"/>
            <color indexed="81"/>
            <rFont val="Tahoma"/>
            <family val="2"/>
          </rPr>
          <t xml:space="preserve">
Samsung Electro Mechanics</t>
        </r>
      </text>
    </comment>
    <comment ref="A5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Xavier, Jimmy:</t>
        </r>
        <r>
          <rPr>
            <sz val="9"/>
            <color indexed="81"/>
            <rFont val="Tahoma"/>
            <family val="2"/>
          </rPr>
          <t xml:space="preserve">
Samsung Electro Mechanics</t>
        </r>
      </text>
    </comment>
  </commentList>
</comments>
</file>

<file path=xl/sharedStrings.xml><?xml version="1.0" encoding="utf-8"?>
<sst xmlns="http://schemas.openxmlformats.org/spreadsheetml/2006/main" count="47" uniqueCount="28">
  <si>
    <t>Stock Price($)</t>
  </si>
  <si>
    <t>Mkt Cap($)</t>
  </si>
  <si>
    <t>52 Week High($)</t>
  </si>
  <si>
    <t>52 Week Low($)</t>
  </si>
  <si>
    <t>Enterprise value($M)^</t>
  </si>
  <si>
    <t>Price/Earnings*</t>
  </si>
  <si>
    <t>Price/Book</t>
  </si>
  <si>
    <t>Div Yield %</t>
  </si>
  <si>
    <t>Price/Cashflow*</t>
  </si>
  <si>
    <t>Revenue($M)</t>
  </si>
  <si>
    <t>Gross Margin(%)</t>
  </si>
  <si>
    <t>OPEX($M)</t>
  </si>
  <si>
    <t>Operating Margin(%)</t>
  </si>
  <si>
    <t>Net Income($M)</t>
  </si>
  <si>
    <t>Net Income Margin(%)</t>
  </si>
  <si>
    <t>Cash from Ops($M)</t>
  </si>
  <si>
    <t>Supplier Name</t>
  </si>
  <si>
    <t>Revenue Growth(%) Y/Y</t>
  </si>
  <si>
    <t>Revenue Growth(%) Q/Q</t>
  </si>
  <si>
    <t>Quarter Ending Date</t>
  </si>
  <si>
    <t>Year Ending Date</t>
  </si>
  <si>
    <t>Compal</t>
  </si>
  <si>
    <t>Net Income Growth(%) Y/Y</t>
  </si>
  <si>
    <t>Net Income Growth(%) Q/Q</t>
  </si>
  <si>
    <t>Foxconn</t>
  </si>
  <si>
    <t>-</t>
  </si>
  <si>
    <t>Pegatron</t>
  </si>
  <si>
    <t>Wistron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</si>
</sst>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rgb="FF565656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9" fontId="0" fillId="0" borderId="0" xfId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9" fontId="4" fillId="0" borderId="0" xfId="1" applyFont="1"/>
    <xf numFmtId="165" fontId="0" fillId="0" borderId="0" xfId="2" applyNumberFormat="1" applyFont="1"/>
    <xf numFmtId="0" fontId="7" fillId="0" borderId="0" xfId="0" applyFont="1"/>
    <xf numFmtId="0" fontId="8" fillId="0" borderId="0" xfId="0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zoomScale="80" zoomScaleNormal="80" workbookViewId="0">
      <pane ySplit="1" topLeftCell="A4" activePane="bottomLeft" state="frozen"/>
      <selection pane="bottomLeft" activeCell="A9" sqref="A9"/>
    </sheetView>
  </sheetViews>
  <sheetFormatPr defaultRowHeight="14.5" x14ac:dyDescent="0.35"/>
  <cols>
    <col min="1" max="1" width="24.7265625" customWidth="1"/>
    <col min="2" max="2" width="13.1796875" bestFit="1" customWidth="1"/>
    <col min="3" max="3" width="10.54296875" bestFit="1" customWidth="1"/>
    <col min="4" max="4" width="15.54296875" bestFit="1" customWidth="1"/>
    <col min="5" max="5" width="15.1796875" bestFit="1" customWidth="1"/>
    <col min="6" max="6" width="20.81640625" bestFit="1" customWidth="1"/>
    <col min="7" max="7" width="14.81640625" bestFit="1" customWidth="1"/>
    <col min="8" max="9" width="10.7265625" bestFit="1" customWidth="1"/>
    <col min="10" max="10" width="15.54296875" bestFit="1" customWidth="1"/>
    <col min="11" max="11" width="22.54296875" bestFit="1" customWidth="1"/>
    <col min="12" max="12" width="23.453125" bestFit="1" customWidth="1"/>
    <col min="13" max="13" width="23.36328125" bestFit="1" customWidth="1"/>
    <col min="14" max="14" width="24.08984375" bestFit="1" customWidth="1"/>
  </cols>
  <sheetData>
    <row r="1" spans="1:14" s="10" customFormat="1" x14ac:dyDescent="0.35">
      <c r="A1" s="10" t="s">
        <v>16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17</v>
      </c>
      <c r="L1" s="10" t="s">
        <v>18</v>
      </c>
      <c r="M1" s="10" t="s">
        <v>22</v>
      </c>
      <c r="N1" s="10" t="s">
        <v>23</v>
      </c>
    </row>
    <row r="2" spans="1:14" x14ac:dyDescent="0.35">
      <c r="A2" t="s">
        <v>21</v>
      </c>
      <c r="B2">
        <v>0.6</v>
      </c>
      <c r="C2">
        <v>2579</v>
      </c>
      <c r="D2">
        <v>0.8</v>
      </c>
      <c r="E2">
        <v>0.5</v>
      </c>
      <c r="F2">
        <v>4061</v>
      </c>
      <c r="G2">
        <v>8.4</v>
      </c>
      <c r="H2">
        <v>0.7</v>
      </c>
      <c r="J2" t="s">
        <v>25</v>
      </c>
      <c r="K2" s="4">
        <f>(8265-7654)/7654</f>
        <v>7.9827541154951664E-2</v>
      </c>
      <c r="L2" s="4">
        <f>(8265-7988)/7988</f>
        <v>3.4677015523284928E-2</v>
      </c>
      <c r="M2" s="4">
        <f>(122-77)/77</f>
        <v>0.58441558441558439</v>
      </c>
      <c r="N2" s="4">
        <f>(122-70)/70</f>
        <v>0.74285714285714288</v>
      </c>
    </row>
    <row r="3" spans="1:14" x14ac:dyDescent="0.35">
      <c r="A3" t="s">
        <v>24</v>
      </c>
      <c r="B3">
        <v>2.4</v>
      </c>
      <c r="C3" s="6">
        <v>33542</v>
      </c>
      <c r="D3">
        <v>4.0999999999999996</v>
      </c>
      <c r="E3">
        <v>2.2999999999999998</v>
      </c>
      <c r="F3">
        <v>36857</v>
      </c>
      <c r="G3">
        <v>7.3</v>
      </c>
      <c r="H3">
        <v>0.7</v>
      </c>
      <c r="J3" t="s">
        <v>25</v>
      </c>
      <c r="K3" s="4">
        <f>(44871-35655)/35655</f>
        <v>0.25847707193941943</v>
      </c>
      <c r="L3" s="4">
        <f>(44871-36250)/36250</f>
        <v>0.23782068965517242</v>
      </c>
      <c r="M3" s="4">
        <f>(811-695)/695</f>
        <v>0.1669064748201439</v>
      </c>
      <c r="N3" s="4">
        <f>(811-587)/587</f>
        <v>0.38160136286201024</v>
      </c>
    </row>
    <row r="4" spans="1:14" x14ac:dyDescent="0.35">
      <c r="A4" t="s">
        <v>26</v>
      </c>
      <c r="B4">
        <v>1.8</v>
      </c>
      <c r="C4">
        <v>4622</v>
      </c>
      <c r="D4">
        <v>2.7</v>
      </c>
      <c r="E4">
        <v>1.6</v>
      </c>
      <c r="F4">
        <v>5555</v>
      </c>
      <c r="G4">
        <v>12.2</v>
      </c>
      <c r="H4">
        <v>1</v>
      </c>
      <c r="J4" t="s">
        <v>25</v>
      </c>
      <c r="K4" s="4">
        <f>(10502-11133)/11133</f>
        <v>-5.6678343662983924E-2</v>
      </c>
      <c r="L4" s="4">
        <f>(10502-9109)/9109</f>
        <v>0.15292567790097705</v>
      </c>
      <c r="M4" s="4">
        <f>(92-120)/120</f>
        <v>-0.23333333333333334</v>
      </c>
      <c r="N4" s="4">
        <f>(92-98)/98</f>
        <v>-6.1224489795918366E-2</v>
      </c>
    </row>
    <row r="5" spans="1:14" x14ac:dyDescent="0.35">
      <c r="A5" t="s">
        <v>27</v>
      </c>
      <c r="B5">
        <v>0.7</v>
      </c>
      <c r="C5" s="6">
        <v>1868</v>
      </c>
      <c r="D5">
        <v>0.9</v>
      </c>
      <c r="E5">
        <v>0.5</v>
      </c>
      <c r="F5" s="6">
        <v>4047</v>
      </c>
      <c r="G5">
        <v>12.9</v>
      </c>
      <c r="H5">
        <v>0.8</v>
      </c>
      <c r="J5" t="s">
        <v>25</v>
      </c>
      <c r="K5" s="4">
        <f>(7424-7014)/7014</f>
        <v>5.8454519532363844E-2</v>
      </c>
      <c r="L5" s="4">
        <f>(7424-6359)/6359</f>
        <v>0.1674791633904702</v>
      </c>
      <c r="M5" s="4">
        <f>(40-30)/30</f>
        <v>0.33333333333333331</v>
      </c>
      <c r="N5" s="4">
        <f>(40-22)/22</f>
        <v>0.81818181818181823</v>
      </c>
    </row>
    <row r="6" spans="1:14" x14ac:dyDescent="0.35">
      <c r="K6" s="4"/>
      <c r="L6" s="4"/>
      <c r="M6" s="4"/>
      <c r="N6" s="4"/>
    </row>
    <row r="7" spans="1:14" x14ac:dyDescent="0.35">
      <c r="B7" s="1"/>
      <c r="C7" s="6"/>
      <c r="K7" s="4"/>
      <c r="L7" s="4"/>
      <c r="M7" s="4"/>
      <c r="N7" s="4"/>
    </row>
    <row r="8" spans="1:14" x14ac:dyDescent="0.35">
      <c r="K8" s="4"/>
      <c r="L8" s="4"/>
      <c r="M8" s="4"/>
      <c r="N8" s="4"/>
    </row>
    <row r="9" spans="1:14" x14ac:dyDescent="0.35">
      <c r="K9" s="4"/>
      <c r="L9" s="4"/>
      <c r="M9" s="4"/>
      <c r="N9" s="4"/>
    </row>
    <row r="10" spans="1:14" x14ac:dyDescent="0.35">
      <c r="B10" s="1"/>
      <c r="C10" s="6"/>
      <c r="K10" s="4"/>
      <c r="L10" s="4"/>
      <c r="M10" s="4"/>
      <c r="N10" s="4"/>
    </row>
    <row r="11" spans="1:14" x14ac:dyDescent="0.35">
      <c r="K11" s="4"/>
      <c r="L11" s="4"/>
      <c r="M11" s="4"/>
      <c r="N11" s="4"/>
    </row>
    <row r="12" spans="1:14" x14ac:dyDescent="0.35">
      <c r="B12" s="1"/>
      <c r="C12" s="6"/>
      <c r="K12" s="4"/>
      <c r="L12" s="4"/>
      <c r="M12" s="4"/>
      <c r="N12" s="4"/>
    </row>
    <row r="13" spans="1:14" x14ac:dyDescent="0.35">
      <c r="K13" s="4"/>
      <c r="L13" s="4"/>
      <c r="M13" s="4"/>
      <c r="N13" s="4"/>
    </row>
    <row r="14" spans="1:14" x14ac:dyDescent="0.35">
      <c r="B14" s="1"/>
      <c r="C14" s="6"/>
      <c r="K14" s="4"/>
      <c r="L14" s="4"/>
      <c r="M14" s="4"/>
      <c r="N14" s="4"/>
    </row>
    <row r="15" spans="1:14" s="3" customFormat="1" x14ac:dyDescent="0.35">
      <c r="K15" s="8"/>
      <c r="L15" s="8"/>
      <c r="M15" s="8"/>
      <c r="N15" s="8"/>
    </row>
    <row r="16" spans="1:14" x14ac:dyDescent="0.35">
      <c r="B16" s="1"/>
      <c r="C16" s="6"/>
      <c r="K16" s="4"/>
      <c r="L16" s="4"/>
      <c r="M16" s="4"/>
      <c r="N16" s="4"/>
    </row>
    <row r="17" spans="1:14" x14ac:dyDescent="0.35">
      <c r="B17" s="1"/>
      <c r="C17" s="6"/>
      <c r="K17" s="4"/>
      <c r="L17" s="4"/>
      <c r="M17" s="4"/>
      <c r="N17" s="4"/>
    </row>
    <row r="18" spans="1:14" x14ac:dyDescent="0.35">
      <c r="K18" s="4"/>
      <c r="L18" s="4"/>
      <c r="M18" s="4"/>
      <c r="N18" s="4"/>
    </row>
    <row r="19" spans="1:14" x14ac:dyDescent="0.35">
      <c r="B19" s="1"/>
      <c r="C19" s="6"/>
      <c r="K19" s="4"/>
      <c r="L19" s="4"/>
      <c r="M19" s="4"/>
      <c r="N19" s="4"/>
    </row>
    <row r="20" spans="1:14" x14ac:dyDescent="0.35">
      <c r="B20" s="1"/>
      <c r="C20" s="6"/>
      <c r="K20" s="4"/>
      <c r="L20" s="4"/>
      <c r="M20" s="4"/>
      <c r="N20" s="4"/>
    </row>
    <row r="21" spans="1:14" x14ac:dyDescent="0.35">
      <c r="B21" s="1"/>
      <c r="C21" s="6"/>
      <c r="K21" s="4"/>
      <c r="L21" s="4"/>
      <c r="M21" s="4"/>
      <c r="N21" s="4"/>
    </row>
    <row r="22" spans="1:14" x14ac:dyDescent="0.35">
      <c r="B22" s="1"/>
      <c r="C22" s="6"/>
      <c r="K22" s="4"/>
      <c r="L22" s="4"/>
      <c r="M22" s="4"/>
      <c r="N22" s="4"/>
    </row>
    <row r="23" spans="1:14" x14ac:dyDescent="0.35">
      <c r="B23" s="1"/>
      <c r="C23" s="6"/>
      <c r="K23" s="4"/>
      <c r="L23" s="4"/>
      <c r="M23" s="4"/>
      <c r="N23" s="4"/>
    </row>
    <row r="24" spans="1:14" x14ac:dyDescent="0.35">
      <c r="B24" s="1"/>
      <c r="C24" s="6"/>
      <c r="K24" s="4"/>
      <c r="L24" s="4"/>
      <c r="M24" s="4"/>
      <c r="N24" s="4"/>
    </row>
    <row r="25" spans="1:14" x14ac:dyDescent="0.35">
      <c r="C25" s="6"/>
      <c r="F25" s="6"/>
      <c r="K25" s="4"/>
      <c r="L25" s="4"/>
      <c r="M25" s="4"/>
      <c r="N25" s="4"/>
    </row>
    <row r="26" spans="1:14" x14ac:dyDescent="0.35">
      <c r="C26" s="6"/>
      <c r="K26" s="4"/>
      <c r="L26" s="4"/>
      <c r="M26" s="4"/>
      <c r="N26" s="4"/>
    </row>
    <row r="27" spans="1:14" x14ac:dyDescent="0.35">
      <c r="B27" s="1"/>
      <c r="C27" s="6"/>
      <c r="K27" s="4"/>
      <c r="L27" s="4"/>
      <c r="M27" s="4"/>
      <c r="N27" s="4"/>
    </row>
    <row r="28" spans="1:14" x14ac:dyDescent="0.35">
      <c r="B28" s="1"/>
      <c r="C28" s="6"/>
      <c r="K28" s="4"/>
      <c r="L28" s="4"/>
      <c r="M28" s="4"/>
      <c r="N28" s="4"/>
    </row>
    <row r="29" spans="1:14" x14ac:dyDescent="0.35">
      <c r="B29" s="1"/>
      <c r="C29" s="6"/>
      <c r="K29" s="4"/>
      <c r="L29" s="4"/>
      <c r="M29" s="4"/>
      <c r="N29" s="4"/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workbookViewId="0">
      <pane ySplit="1" topLeftCell="A2" activePane="bottomLeft" state="frozen"/>
      <selection pane="bottomLeft" activeCell="A125" sqref="A125"/>
    </sheetView>
  </sheetViews>
  <sheetFormatPr defaultRowHeight="14.5" x14ac:dyDescent="0.35"/>
  <cols>
    <col min="1" max="1" width="24.7265625" customWidth="1"/>
    <col min="2" max="2" width="19.1796875" bestFit="1" customWidth="1"/>
    <col min="3" max="3" width="13.1796875" bestFit="1" customWidth="1"/>
    <col min="4" max="4" width="15.54296875" bestFit="1" customWidth="1"/>
    <col min="5" max="5" width="9.81640625" bestFit="1" customWidth="1"/>
    <col min="6" max="6" width="19.7265625" bestFit="1" customWidth="1"/>
    <col min="7" max="7" width="15.54296875" bestFit="1" customWidth="1"/>
    <col min="8" max="8" width="21.1796875" bestFit="1" customWidth="1"/>
    <col min="9" max="9" width="18.1796875" bestFit="1" customWidth="1"/>
  </cols>
  <sheetData>
    <row r="1" spans="1:9" s="2" customFormat="1" x14ac:dyDescent="0.35">
      <c r="A1" s="2" t="s">
        <v>16</v>
      </c>
      <c r="B1" s="2" t="s">
        <v>19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35">
      <c r="A2" t="s">
        <v>21</v>
      </c>
      <c r="B2" s="5">
        <v>43373</v>
      </c>
      <c r="C2" s="6">
        <v>8265</v>
      </c>
      <c r="D2">
        <v>2.9</v>
      </c>
      <c r="E2">
        <v>179</v>
      </c>
      <c r="F2">
        <v>0.8</v>
      </c>
      <c r="G2">
        <v>122</v>
      </c>
      <c r="H2">
        <v>1.5</v>
      </c>
      <c r="I2">
        <v>-518</v>
      </c>
    </row>
    <row r="3" spans="1:9" x14ac:dyDescent="0.35">
      <c r="A3" t="s">
        <v>21</v>
      </c>
      <c r="B3" s="5">
        <v>43281</v>
      </c>
      <c r="C3" s="6">
        <v>7988</v>
      </c>
      <c r="D3">
        <v>3.3</v>
      </c>
      <c r="E3">
        <v>174</v>
      </c>
      <c r="F3">
        <v>1.1000000000000001</v>
      </c>
      <c r="G3">
        <v>70</v>
      </c>
      <c r="H3">
        <v>0.9</v>
      </c>
      <c r="I3">
        <v>-394</v>
      </c>
    </row>
    <row r="4" spans="1:9" x14ac:dyDescent="0.35">
      <c r="A4" t="s">
        <v>21</v>
      </c>
      <c r="B4" s="5">
        <v>43190</v>
      </c>
      <c r="C4" s="6">
        <v>6696</v>
      </c>
      <c r="D4">
        <v>3.4</v>
      </c>
      <c r="E4">
        <v>156</v>
      </c>
      <c r="F4">
        <v>1</v>
      </c>
      <c r="G4">
        <v>48</v>
      </c>
      <c r="H4">
        <v>0.7</v>
      </c>
      <c r="I4">
        <v>-15</v>
      </c>
    </row>
    <row r="5" spans="1:9" x14ac:dyDescent="0.35">
      <c r="A5" t="s">
        <v>21</v>
      </c>
      <c r="B5" s="5">
        <v>43100</v>
      </c>
      <c r="C5" s="6">
        <v>8464</v>
      </c>
      <c r="D5">
        <v>3.3</v>
      </c>
      <c r="E5">
        <v>197</v>
      </c>
      <c r="F5">
        <v>1</v>
      </c>
      <c r="G5">
        <v>70</v>
      </c>
      <c r="H5">
        <v>0.8</v>
      </c>
      <c r="I5">
        <v>-283</v>
      </c>
    </row>
    <row r="6" spans="1:9" x14ac:dyDescent="0.35">
      <c r="A6" t="s">
        <v>21</v>
      </c>
      <c r="B6" s="5">
        <v>43008</v>
      </c>
      <c r="C6" s="6">
        <v>7654</v>
      </c>
      <c r="D6">
        <v>3.4</v>
      </c>
      <c r="E6">
        <v>166</v>
      </c>
      <c r="F6">
        <v>1.3</v>
      </c>
      <c r="G6">
        <v>77</v>
      </c>
      <c r="H6">
        <v>1</v>
      </c>
      <c r="I6">
        <v>-394</v>
      </c>
    </row>
    <row r="7" spans="1:9" x14ac:dyDescent="0.35">
      <c r="B7" s="5"/>
      <c r="C7" s="6"/>
      <c r="E7" s="6"/>
    </row>
    <row r="8" spans="1:9" x14ac:dyDescent="0.35">
      <c r="B8" s="5"/>
      <c r="C8" s="6"/>
      <c r="E8" s="6"/>
      <c r="I8" s="6"/>
    </row>
    <row r="9" spans="1:9" x14ac:dyDescent="0.35">
      <c r="B9" s="5"/>
      <c r="C9" s="6"/>
      <c r="E9" s="6"/>
    </row>
    <row r="10" spans="1:9" x14ac:dyDescent="0.35">
      <c r="B10" s="5"/>
      <c r="C10" s="6"/>
      <c r="E10" s="6"/>
      <c r="G10" s="6"/>
      <c r="I10" s="6"/>
    </row>
    <row r="11" spans="1:9" x14ac:dyDescent="0.35">
      <c r="B11" s="5"/>
      <c r="C11" s="6"/>
      <c r="E11" s="6"/>
      <c r="I11" s="6"/>
    </row>
    <row r="12" spans="1:9" x14ac:dyDescent="0.35">
      <c r="B12" s="5"/>
      <c r="C12" s="6"/>
    </row>
    <row r="13" spans="1:9" x14ac:dyDescent="0.35">
      <c r="B13" s="5"/>
      <c r="C13" s="6"/>
    </row>
    <row r="14" spans="1:9" x14ac:dyDescent="0.35">
      <c r="B14" s="5"/>
      <c r="C14" s="6"/>
    </row>
    <row r="15" spans="1:9" x14ac:dyDescent="0.35">
      <c r="B15" s="5"/>
      <c r="C15" s="6"/>
    </row>
    <row r="16" spans="1:9" x14ac:dyDescent="0.35">
      <c r="B16" s="5"/>
      <c r="C16" s="6"/>
    </row>
    <row r="17" spans="2:5" x14ac:dyDescent="0.35">
      <c r="B17" s="5"/>
      <c r="C17" s="6"/>
    </row>
    <row r="18" spans="2:5" x14ac:dyDescent="0.35">
      <c r="B18" s="5"/>
      <c r="C18" s="6"/>
    </row>
    <row r="19" spans="2:5" x14ac:dyDescent="0.35">
      <c r="B19" s="5"/>
      <c r="C19" s="6"/>
    </row>
    <row r="20" spans="2:5" x14ac:dyDescent="0.35">
      <c r="B20" s="5"/>
      <c r="C20" s="6"/>
    </row>
    <row r="21" spans="2:5" x14ac:dyDescent="0.35">
      <c r="B21" s="5"/>
      <c r="C21" s="6"/>
    </row>
    <row r="22" spans="2:5" x14ac:dyDescent="0.35">
      <c r="B22" s="5"/>
      <c r="C22" s="6"/>
    </row>
    <row r="23" spans="2:5" x14ac:dyDescent="0.35">
      <c r="B23" s="5"/>
      <c r="C23" s="6"/>
    </row>
    <row r="24" spans="2:5" x14ac:dyDescent="0.35">
      <c r="B24" s="5"/>
      <c r="C24" s="6"/>
    </row>
    <row r="25" spans="2:5" x14ac:dyDescent="0.35">
      <c r="B25" s="5"/>
      <c r="C25" s="6"/>
    </row>
    <row r="26" spans="2:5" x14ac:dyDescent="0.35">
      <c r="B26" s="5"/>
      <c r="C26" s="6"/>
    </row>
    <row r="27" spans="2:5" x14ac:dyDescent="0.35">
      <c r="B27" s="5"/>
      <c r="C27" s="6"/>
    </row>
    <row r="28" spans="2:5" x14ac:dyDescent="0.35">
      <c r="B28" s="5"/>
      <c r="C28" s="6"/>
    </row>
    <row r="29" spans="2:5" x14ac:dyDescent="0.35">
      <c r="B29" s="5"/>
      <c r="C29" s="6"/>
    </row>
    <row r="30" spans="2:5" x14ac:dyDescent="0.35">
      <c r="B30" s="5"/>
      <c r="C30" s="6"/>
    </row>
    <row r="31" spans="2:5" x14ac:dyDescent="0.35">
      <c r="B31" s="5"/>
      <c r="C31" s="6"/>
    </row>
    <row r="32" spans="2:5" x14ac:dyDescent="0.35">
      <c r="B32" s="5"/>
      <c r="C32" s="6"/>
      <c r="E32" s="6"/>
    </row>
    <row r="33" spans="2:9" x14ac:dyDescent="0.35">
      <c r="B33" s="5"/>
      <c r="C33" s="6"/>
      <c r="E33" s="6"/>
      <c r="G33" s="6"/>
      <c r="I33" s="6"/>
    </row>
    <row r="34" spans="2:9" x14ac:dyDescent="0.35">
      <c r="B34" s="5"/>
      <c r="C34" s="6"/>
      <c r="E34" s="6"/>
      <c r="G34" s="6"/>
      <c r="I34" s="6"/>
    </row>
    <row r="35" spans="2:9" x14ac:dyDescent="0.35">
      <c r="B35" s="5"/>
      <c r="C35" s="6"/>
      <c r="E35" s="6"/>
      <c r="I35" s="6"/>
    </row>
    <row r="36" spans="2:9" x14ac:dyDescent="0.35">
      <c r="B36" s="5"/>
      <c r="C36" s="6"/>
      <c r="E36" s="6"/>
    </row>
    <row r="37" spans="2:9" x14ac:dyDescent="0.35">
      <c r="B37" s="5"/>
      <c r="C37" s="6"/>
      <c r="E37" s="6"/>
    </row>
    <row r="38" spans="2:9" x14ac:dyDescent="0.35">
      <c r="B38" s="5"/>
      <c r="C38" s="6"/>
      <c r="E38" s="6"/>
      <c r="G38" s="6"/>
      <c r="I38" s="6"/>
    </row>
    <row r="39" spans="2:9" x14ac:dyDescent="0.35">
      <c r="B39" s="5"/>
      <c r="C39" s="6"/>
      <c r="E39" s="6"/>
      <c r="G39" s="6"/>
      <c r="I39" s="6"/>
    </row>
    <row r="40" spans="2:9" x14ac:dyDescent="0.35">
      <c r="B40" s="5"/>
      <c r="C40" s="6"/>
      <c r="E40" s="6"/>
      <c r="I40" s="6"/>
    </row>
    <row r="41" spans="2:9" x14ac:dyDescent="0.35">
      <c r="B41" s="5"/>
      <c r="C41" s="6"/>
      <c r="E41" s="6"/>
    </row>
    <row r="42" spans="2:9" x14ac:dyDescent="0.35">
      <c r="B42" s="5"/>
      <c r="C42" s="6"/>
    </row>
    <row r="43" spans="2:9" x14ac:dyDescent="0.35">
      <c r="B43" s="5"/>
      <c r="C43" s="6"/>
      <c r="E43" s="6"/>
    </row>
    <row r="44" spans="2:9" x14ac:dyDescent="0.35">
      <c r="B44" s="5"/>
      <c r="C44" s="6"/>
      <c r="E44" s="6"/>
      <c r="I44" s="6"/>
    </row>
    <row r="45" spans="2:9" x14ac:dyDescent="0.35">
      <c r="B45" s="5"/>
      <c r="C45" s="6"/>
      <c r="E45" s="6"/>
      <c r="I45" s="6"/>
    </row>
    <row r="46" spans="2:9" x14ac:dyDescent="0.35">
      <c r="B46" s="5"/>
      <c r="C46" s="6"/>
      <c r="E46" s="6"/>
      <c r="I46" s="6"/>
    </row>
    <row r="47" spans="2:9" x14ac:dyDescent="0.35">
      <c r="B47" s="5"/>
      <c r="C47" s="6"/>
    </row>
    <row r="48" spans="2:9" x14ac:dyDescent="0.35">
      <c r="B48" s="5"/>
      <c r="C48" s="6"/>
    </row>
    <row r="49" spans="2:9" x14ac:dyDescent="0.35">
      <c r="B49" s="5"/>
      <c r="C49" s="6"/>
    </row>
    <row r="50" spans="2:9" x14ac:dyDescent="0.35">
      <c r="B50" s="5"/>
      <c r="C50" s="6"/>
    </row>
    <row r="51" spans="2:9" x14ac:dyDescent="0.35">
      <c r="B51" s="5"/>
      <c r="C51" s="6"/>
    </row>
    <row r="52" spans="2:9" x14ac:dyDescent="0.35">
      <c r="B52" s="5"/>
      <c r="C52" s="6"/>
    </row>
    <row r="53" spans="2:9" x14ac:dyDescent="0.35">
      <c r="B53" s="5"/>
      <c r="C53" s="6"/>
    </row>
    <row r="54" spans="2:9" x14ac:dyDescent="0.35">
      <c r="B54" s="5"/>
      <c r="C54" s="6"/>
    </row>
    <row r="55" spans="2:9" x14ac:dyDescent="0.35">
      <c r="B55" s="5"/>
      <c r="C55" s="6"/>
      <c r="I55" s="6"/>
    </row>
    <row r="56" spans="2:9" x14ac:dyDescent="0.35">
      <c r="B56" s="5"/>
      <c r="C56" s="6"/>
    </row>
    <row r="57" spans="2:9" x14ac:dyDescent="0.35">
      <c r="B57" s="5"/>
      <c r="C57" s="6"/>
    </row>
    <row r="58" spans="2:9" x14ac:dyDescent="0.35">
      <c r="B58" s="5"/>
      <c r="C58" s="6"/>
    </row>
    <row r="59" spans="2:9" x14ac:dyDescent="0.35">
      <c r="B59" s="5"/>
      <c r="C59" s="6"/>
    </row>
    <row r="60" spans="2:9" x14ac:dyDescent="0.35">
      <c r="B60" s="5"/>
      <c r="C60" s="6"/>
      <c r="G60" s="6"/>
    </row>
    <row r="61" spans="2:9" x14ac:dyDescent="0.35">
      <c r="B61" s="5"/>
      <c r="C61" s="6"/>
    </row>
    <row r="62" spans="2:9" x14ac:dyDescent="0.35">
      <c r="B62" s="5"/>
      <c r="C62" s="6"/>
      <c r="I62" s="6"/>
    </row>
    <row r="63" spans="2:9" x14ac:dyDescent="0.35">
      <c r="B63" s="5"/>
      <c r="C63" s="6"/>
      <c r="I63" s="6"/>
    </row>
    <row r="64" spans="2:9" x14ac:dyDescent="0.35">
      <c r="B64" s="5"/>
      <c r="C64" s="6"/>
    </row>
    <row r="65" spans="2:9" x14ac:dyDescent="0.35">
      <c r="B65" s="5"/>
      <c r="C65" s="6"/>
      <c r="I65" s="6"/>
    </row>
    <row r="66" spans="2:9" x14ac:dyDescent="0.35">
      <c r="B66" s="5"/>
      <c r="C66" s="6"/>
      <c r="I66" s="6"/>
    </row>
    <row r="67" spans="2:9" x14ac:dyDescent="0.35">
      <c r="B67" s="5"/>
      <c r="C67" s="6"/>
      <c r="I67" s="6"/>
    </row>
    <row r="68" spans="2:9" x14ac:dyDescent="0.35">
      <c r="B68" s="5"/>
      <c r="C68" s="6"/>
    </row>
    <row r="69" spans="2:9" x14ac:dyDescent="0.35">
      <c r="B69" s="5"/>
      <c r="C69" s="6"/>
    </row>
    <row r="70" spans="2:9" x14ac:dyDescent="0.35">
      <c r="B70" s="5"/>
      <c r="C70" s="6"/>
    </row>
    <row r="71" spans="2:9" x14ac:dyDescent="0.35">
      <c r="B71" s="5"/>
      <c r="C71" s="6"/>
    </row>
    <row r="72" spans="2:9" x14ac:dyDescent="0.35">
      <c r="B72" s="5"/>
      <c r="C72" s="6"/>
      <c r="E72" s="6"/>
      <c r="G72" s="6"/>
      <c r="I72" s="6"/>
    </row>
    <row r="73" spans="2:9" x14ac:dyDescent="0.35">
      <c r="B73" s="5"/>
      <c r="C73" s="6"/>
      <c r="E73" s="6"/>
      <c r="G73" s="6"/>
      <c r="I73" s="6"/>
    </row>
    <row r="74" spans="2:9" x14ac:dyDescent="0.35">
      <c r="B74" s="5"/>
      <c r="C74" s="6"/>
      <c r="E74" s="6"/>
      <c r="G74" s="6"/>
      <c r="I74" s="6"/>
    </row>
    <row r="75" spans="2:9" x14ac:dyDescent="0.35">
      <c r="B75" s="5"/>
      <c r="C75" s="6"/>
      <c r="E75" s="6"/>
      <c r="G75" s="6"/>
      <c r="I75" s="6"/>
    </row>
    <row r="76" spans="2:9" x14ac:dyDescent="0.35">
      <c r="B76" s="5"/>
      <c r="C76" s="6"/>
      <c r="E76" s="6"/>
      <c r="G76" s="6"/>
      <c r="I76" s="6"/>
    </row>
    <row r="77" spans="2:9" x14ac:dyDescent="0.35">
      <c r="B77" s="5"/>
      <c r="C77" s="6"/>
    </row>
    <row r="78" spans="2:9" x14ac:dyDescent="0.35">
      <c r="B78" s="5"/>
      <c r="C78" s="6"/>
    </row>
    <row r="79" spans="2:9" x14ac:dyDescent="0.35">
      <c r="B79" s="5"/>
      <c r="C79" s="6"/>
    </row>
    <row r="80" spans="2:9" x14ac:dyDescent="0.35">
      <c r="B80" s="5"/>
      <c r="C80" s="6"/>
    </row>
    <row r="81" spans="2:9" x14ac:dyDescent="0.35">
      <c r="B81" s="5"/>
      <c r="C81" s="6"/>
    </row>
    <row r="82" spans="2:9" x14ac:dyDescent="0.35">
      <c r="B82" s="5"/>
      <c r="C82" s="6"/>
      <c r="G82" s="6"/>
      <c r="I82" s="6"/>
    </row>
    <row r="83" spans="2:9" x14ac:dyDescent="0.35">
      <c r="B83" s="5"/>
      <c r="C83" s="6"/>
      <c r="G83" s="6"/>
      <c r="I83" s="6"/>
    </row>
    <row r="84" spans="2:9" x14ac:dyDescent="0.35">
      <c r="B84" s="5"/>
      <c r="C84" s="6"/>
      <c r="G84" s="6"/>
      <c r="I84" s="6"/>
    </row>
    <row r="85" spans="2:9" x14ac:dyDescent="0.35">
      <c r="B85" s="5"/>
      <c r="C85" s="6"/>
      <c r="G85" s="6"/>
      <c r="I85" s="6"/>
    </row>
    <row r="86" spans="2:9" x14ac:dyDescent="0.35">
      <c r="B86" s="5"/>
      <c r="C86" s="6"/>
      <c r="G86" s="6"/>
      <c r="I86" s="6"/>
    </row>
    <row r="87" spans="2:9" x14ac:dyDescent="0.35">
      <c r="B87" s="5"/>
      <c r="C87" s="6"/>
      <c r="G87" s="6"/>
      <c r="I87" s="6"/>
    </row>
    <row r="88" spans="2:9" x14ac:dyDescent="0.35">
      <c r="B88" s="5"/>
      <c r="C88" s="6"/>
      <c r="G88" s="6"/>
      <c r="I88" s="6"/>
    </row>
    <row r="89" spans="2:9" x14ac:dyDescent="0.35">
      <c r="B89" s="5"/>
      <c r="C89" s="6"/>
      <c r="G89" s="6"/>
      <c r="I89" s="6"/>
    </row>
    <row r="90" spans="2:9" x14ac:dyDescent="0.35">
      <c r="B90" s="5"/>
      <c r="C90" s="6"/>
      <c r="G90" s="6"/>
      <c r="I90" s="6"/>
    </row>
    <row r="91" spans="2:9" x14ac:dyDescent="0.35">
      <c r="B91" s="5"/>
      <c r="C91" s="6"/>
      <c r="G91" s="6"/>
      <c r="I91" s="6"/>
    </row>
    <row r="92" spans="2:9" x14ac:dyDescent="0.35">
      <c r="B92" s="5"/>
      <c r="C92" s="6"/>
    </row>
    <row r="93" spans="2:9" x14ac:dyDescent="0.35">
      <c r="B93" s="5"/>
      <c r="C93" s="6"/>
    </row>
    <row r="94" spans="2:9" x14ac:dyDescent="0.35">
      <c r="B94" s="5"/>
      <c r="C94" s="6"/>
    </row>
    <row r="95" spans="2:9" x14ac:dyDescent="0.35">
      <c r="B95" s="5"/>
      <c r="C95" s="6"/>
    </row>
    <row r="96" spans="2:9" x14ac:dyDescent="0.35">
      <c r="B96" s="5"/>
      <c r="C96" s="6"/>
    </row>
    <row r="97" spans="2:9" x14ac:dyDescent="0.35">
      <c r="B97" s="5"/>
      <c r="C97" s="6"/>
      <c r="E97" s="6"/>
      <c r="F97" s="7"/>
      <c r="G97" s="6"/>
      <c r="I97" s="6"/>
    </row>
    <row r="98" spans="2:9" x14ac:dyDescent="0.35">
      <c r="B98" s="5"/>
      <c r="C98" s="6"/>
      <c r="E98" s="6"/>
      <c r="F98" s="7"/>
      <c r="G98" s="6"/>
      <c r="I98" s="6"/>
    </row>
    <row r="99" spans="2:9" x14ac:dyDescent="0.35">
      <c r="B99" s="5"/>
      <c r="C99" s="6"/>
      <c r="E99" s="6"/>
      <c r="F99" s="7"/>
      <c r="G99" s="6"/>
      <c r="I99" s="6"/>
    </row>
    <row r="100" spans="2:9" x14ac:dyDescent="0.35">
      <c r="B100" s="5"/>
      <c r="C100" s="6"/>
      <c r="E100" s="6"/>
      <c r="F100" s="7"/>
      <c r="I100" s="6"/>
    </row>
    <row r="101" spans="2:9" x14ac:dyDescent="0.35">
      <c r="B101" s="5"/>
      <c r="C101" s="6"/>
      <c r="E101" s="6"/>
      <c r="F101" s="7"/>
      <c r="G101" s="6"/>
      <c r="I101" s="6"/>
    </row>
    <row r="102" spans="2:9" x14ac:dyDescent="0.35">
      <c r="B102" s="5"/>
      <c r="C102" s="6"/>
      <c r="E102" s="6"/>
      <c r="G102" s="6"/>
      <c r="I102" s="6"/>
    </row>
    <row r="103" spans="2:9" x14ac:dyDescent="0.35">
      <c r="B103" s="5"/>
      <c r="C103" s="6"/>
      <c r="E103" s="6"/>
      <c r="G103" s="6"/>
      <c r="I103" s="6"/>
    </row>
    <row r="104" spans="2:9" x14ac:dyDescent="0.35">
      <c r="B104" s="5"/>
      <c r="C104" s="6"/>
      <c r="E104" s="6"/>
      <c r="G104" s="6"/>
      <c r="I104" s="6"/>
    </row>
    <row r="105" spans="2:9" x14ac:dyDescent="0.35">
      <c r="B105" s="5"/>
      <c r="C105" s="6"/>
      <c r="E105" s="6"/>
      <c r="G105" s="6"/>
      <c r="I105" s="6"/>
    </row>
    <row r="106" spans="2:9" x14ac:dyDescent="0.35">
      <c r="B106" s="5"/>
      <c r="C106" s="6"/>
      <c r="E106" s="6"/>
      <c r="G106" s="6"/>
      <c r="I106" s="6"/>
    </row>
    <row r="107" spans="2:9" x14ac:dyDescent="0.35">
      <c r="B107" s="5"/>
      <c r="C107" s="6"/>
      <c r="E107" s="6"/>
      <c r="G107" s="6"/>
      <c r="I107" s="6"/>
    </row>
    <row r="108" spans="2:9" x14ac:dyDescent="0.35">
      <c r="B108" s="5"/>
      <c r="C108" s="6"/>
      <c r="E108" s="6"/>
      <c r="G108" s="6"/>
      <c r="I108" s="6"/>
    </row>
    <row r="109" spans="2:9" x14ac:dyDescent="0.35">
      <c r="B109" s="5"/>
      <c r="C109" s="6"/>
      <c r="E109" s="6"/>
      <c r="G109" s="6"/>
      <c r="I109" s="6"/>
    </row>
    <row r="110" spans="2:9" x14ac:dyDescent="0.35">
      <c r="B110" s="5"/>
      <c r="C110" s="6"/>
      <c r="E110" s="6"/>
      <c r="G110" s="6"/>
      <c r="I110" s="6"/>
    </row>
    <row r="111" spans="2:9" x14ac:dyDescent="0.35">
      <c r="B111" s="5"/>
      <c r="C111" s="6"/>
      <c r="E111" s="6"/>
      <c r="G111" s="6"/>
      <c r="I111" s="6"/>
    </row>
    <row r="112" spans="2:9" x14ac:dyDescent="0.35">
      <c r="B112" s="5"/>
      <c r="C112" s="6"/>
      <c r="E112" s="6"/>
      <c r="G112" s="6"/>
      <c r="H112" s="9"/>
      <c r="I112" s="6"/>
    </row>
    <row r="113" spans="2:9" x14ac:dyDescent="0.35">
      <c r="B113" s="5"/>
      <c r="C113" s="6"/>
      <c r="E113" s="6"/>
      <c r="G113" s="6"/>
      <c r="I113" s="6"/>
    </row>
    <row r="114" spans="2:9" x14ac:dyDescent="0.35">
      <c r="B114" s="5"/>
      <c r="C114" s="6"/>
      <c r="E114" s="6"/>
      <c r="G114" s="6"/>
      <c r="I114" s="6"/>
    </row>
    <row r="115" spans="2:9" x14ac:dyDescent="0.35">
      <c r="B115" s="5"/>
      <c r="C115" s="6"/>
      <c r="E115" s="6"/>
      <c r="G115" s="6"/>
      <c r="I115" s="6"/>
    </row>
    <row r="116" spans="2:9" x14ac:dyDescent="0.35">
      <c r="B116" s="5"/>
      <c r="C116" s="6"/>
      <c r="E116" s="6"/>
      <c r="I116" s="6"/>
    </row>
    <row r="117" spans="2:9" x14ac:dyDescent="0.35">
      <c r="B117" s="5"/>
    </row>
    <row r="118" spans="2:9" x14ac:dyDescent="0.35">
      <c r="B118" s="5"/>
    </row>
    <row r="119" spans="2:9" x14ac:dyDescent="0.35">
      <c r="B119" s="5"/>
    </row>
    <row r="120" spans="2:9" x14ac:dyDescent="0.35">
      <c r="B120" s="5"/>
    </row>
    <row r="121" spans="2:9" x14ac:dyDescent="0.35">
      <c r="B121" s="5"/>
    </row>
    <row r="122" spans="2:9" x14ac:dyDescent="0.35">
      <c r="B122" s="5"/>
    </row>
    <row r="123" spans="2:9" x14ac:dyDescent="0.35">
      <c r="B123" s="5"/>
    </row>
    <row r="124" spans="2:9" x14ac:dyDescent="0.35">
      <c r="B124" s="5"/>
    </row>
    <row r="125" spans="2:9" x14ac:dyDescent="0.35">
      <c r="B125" s="5"/>
      <c r="C125" s="6"/>
    </row>
    <row r="126" spans="2:9" x14ac:dyDescent="0.35">
      <c r="B126" s="5"/>
    </row>
    <row r="127" spans="2:9" x14ac:dyDescent="0.35">
      <c r="B127" s="5"/>
      <c r="C127" s="6"/>
    </row>
    <row r="128" spans="2:9" x14ac:dyDescent="0.35">
      <c r="B128" s="5"/>
      <c r="C128" s="6"/>
    </row>
    <row r="129" spans="1:3" x14ac:dyDescent="0.35">
      <c r="B129" s="5"/>
      <c r="C129" s="6"/>
    </row>
    <row r="130" spans="1:3" x14ac:dyDescent="0.35">
      <c r="B130" s="5"/>
      <c r="C130" s="6"/>
    </row>
    <row r="131" spans="1:3" x14ac:dyDescent="0.35">
      <c r="B131" s="5"/>
      <c r="C131" s="6"/>
    </row>
    <row r="132" spans="1:3" x14ac:dyDescent="0.35">
      <c r="B132" s="5"/>
      <c r="C132" s="6"/>
    </row>
    <row r="133" spans="1:3" x14ac:dyDescent="0.35">
      <c r="B133" s="5"/>
      <c r="C133" s="6"/>
    </row>
    <row r="134" spans="1:3" x14ac:dyDescent="0.35">
      <c r="B134" s="5"/>
      <c r="C134" s="6"/>
    </row>
    <row r="135" spans="1:3" x14ac:dyDescent="0.35">
      <c r="B135" s="5"/>
      <c r="C135" s="6"/>
    </row>
    <row r="136" spans="1:3" x14ac:dyDescent="0.35">
      <c r="B136" s="5"/>
      <c r="C136" s="6"/>
    </row>
    <row r="137" spans="1:3" x14ac:dyDescent="0.35">
      <c r="B137" s="5"/>
      <c r="C137" s="6"/>
    </row>
    <row r="138" spans="1:3" x14ac:dyDescent="0.35">
      <c r="B138" s="5"/>
      <c r="C138" s="6"/>
    </row>
    <row r="139" spans="1:3" x14ac:dyDescent="0.35">
      <c r="B139" s="5"/>
      <c r="C139" s="6"/>
    </row>
    <row r="140" spans="1:3" x14ac:dyDescent="0.35">
      <c r="B140" s="5"/>
      <c r="C140" s="6"/>
    </row>
    <row r="141" spans="1:3" x14ac:dyDescent="0.35">
      <c r="B141" s="5"/>
      <c r="C141" s="6"/>
    </row>
  </sheetData>
  <pageMargins left="0.7" right="0.7" top="0.75" bottom="0.75" header="0.3" footer="0.3"/>
  <pageSetup orientation="portrait" horizontalDpi="4294967293" verticalDpi="4294967293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5" x14ac:dyDescent="0.35"/>
  <cols>
    <col min="1" max="1" width="24.7265625" customWidth="1"/>
    <col min="2" max="2" width="19.1796875" bestFit="1" customWidth="1"/>
    <col min="3" max="3" width="13.1796875" bestFit="1" customWidth="1"/>
    <col min="4" max="4" width="15.54296875" bestFit="1" customWidth="1"/>
    <col min="5" max="5" width="9.81640625" bestFit="1" customWidth="1"/>
    <col min="6" max="6" width="19.7265625" bestFit="1" customWidth="1"/>
    <col min="7" max="7" width="15.54296875" bestFit="1" customWidth="1"/>
    <col min="8" max="8" width="21.1796875" bestFit="1" customWidth="1"/>
    <col min="9" max="9" width="18.1796875" bestFit="1" customWidth="1"/>
  </cols>
  <sheetData>
    <row r="1" spans="1:9" x14ac:dyDescent="0.35">
      <c r="A1" s="2" t="s">
        <v>16</v>
      </c>
      <c r="B1" s="2" t="s">
        <v>20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35">
      <c r="A2" t="s">
        <v>21</v>
      </c>
      <c r="B2" s="5">
        <v>43100</v>
      </c>
      <c r="C2" s="6">
        <v>29181</v>
      </c>
      <c r="D2">
        <v>3.6</v>
      </c>
      <c r="E2">
        <v>748</v>
      </c>
      <c r="F2">
        <v>1</v>
      </c>
      <c r="G2">
        <v>189</v>
      </c>
      <c r="H2">
        <v>0.6</v>
      </c>
      <c r="I2">
        <v>-72</v>
      </c>
    </row>
    <row r="3" spans="1:9" x14ac:dyDescent="0.35">
      <c r="A3" t="s">
        <v>21</v>
      </c>
      <c r="B3" s="5">
        <v>42735</v>
      </c>
      <c r="C3" s="6">
        <v>23798</v>
      </c>
      <c r="D3">
        <v>4.3</v>
      </c>
      <c r="E3">
        <v>676</v>
      </c>
      <c r="F3">
        <v>1.4</v>
      </c>
      <c r="G3">
        <v>252</v>
      </c>
      <c r="H3">
        <v>1.1000000000000001</v>
      </c>
      <c r="I3">
        <v>40</v>
      </c>
    </row>
    <row r="4" spans="1:9" x14ac:dyDescent="0.35">
      <c r="B4" s="5"/>
      <c r="C4" s="6"/>
      <c r="E4" s="6"/>
      <c r="G4" s="6"/>
    </row>
    <row r="5" spans="1:9" x14ac:dyDescent="0.35">
      <c r="B5" s="5"/>
      <c r="C5" s="6"/>
      <c r="E5" s="6"/>
      <c r="G5" s="6"/>
      <c r="I5" s="6"/>
    </row>
    <row r="6" spans="1:9" x14ac:dyDescent="0.35">
      <c r="B6" s="5"/>
      <c r="C6" s="6"/>
    </row>
    <row r="7" spans="1:9" x14ac:dyDescent="0.35">
      <c r="B7" s="5"/>
      <c r="C7" s="6"/>
      <c r="I7" s="6"/>
    </row>
    <row r="8" spans="1:9" x14ac:dyDescent="0.35">
      <c r="B8" s="5"/>
      <c r="C8" s="6"/>
    </row>
    <row r="9" spans="1:9" x14ac:dyDescent="0.35">
      <c r="B9" s="5"/>
      <c r="C9" s="6"/>
      <c r="I9" s="6"/>
    </row>
    <row r="10" spans="1:9" x14ac:dyDescent="0.35">
      <c r="B10" s="5"/>
      <c r="C10" s="6"/>
    </row>
    <row r="11" spans="1:9" x14ac:dyDescent="0.35">
      <c r="B11" s="5"/>
      <c r="C11" s="6"/>
    </row>
    <row r="12" spans="1:9" x14ac:dyDescent="0.35">
      <c r="B12" s="5"/>
      <c r="C12" s="6"/>
      <c r="E12" s="6"/>
      <c r="G12" s="6"/>
      <c r="I12" s="6"/>
    </row>
    <row r="13" spans="1:9" x14ac:dyDescent="0.35">
      <c r="B13" s="5"/>
      <c r="C13" s="6"/>
      <c r="E13" s="6"/>
      <c r="I13" s="6"/>
    </row>
    <row r="14" spans="1:9" x14ac:dyDescent="0.35">
      <c r="B14" s="5"/>
      <c r="C14" s="6"/>
      <c r="E14" s="6"/>
      <c r="G14" s="6"/>
    </row>
    <row r="15" spans="1:9" x14ac:dyDescent="0.35">
      <c r="B15" s="5"/>
      <c r="C15" s="6"/>
      <c r="E15" s="6"/>
      <c r="G15" s="6"/>
      <c r="I15" s="6"/>
    </row>
    <row r="16" spans="1:9" x14ac:dyDescent="0.35">
      <c r="B16" s="5"/>
      <c r="C16" s="6"/>
      <c r="E16" s="6"/>
      <c r="G16" s="6"/>
    </row>
    <row r="17" spans="2:9" x14ac:dyDescent="0.35">
      <c r="B17" s="5"/>
      <c r="C17" s="6"/>
      <c r="E17" s="6"/>
      <c r="G17" s="6"/>
      <c r="I17" s="6"/>
    </row>
    <row r="18" spans="2:9" x14ac:dyDescent="0.35">
      <c r="B18" s="5"/>
      <c r="C18" s="6"/>
      <c r="E18" s="6"/>
      <c r="I18" s="6"/>
    </row>
    <row r="19" spans="2:9" x14ac:dyDescent="0.35">
      <c r="B19" s="5"/>
      <c r="C19" s="6"/>
      <c r="E19" s="6"/>
      <c r="I19" s="6"/>
    </row>
    <row r="20" spans="2:9" x14ac:dyDescent="0.35">
      <c r="B20" s="5"/>
      <c r="C20" s="6"/>
      <c r="G20" s="6"/>
      <c r="I20" s="6"/>
    </row>
    <row r="21" spans="2:9" x14ac:dyDescent="0.35">
      <c r="B21" s="5"/>
      <c r="C21" s="6"/>
      <c r="I21" s="6"/>
    </row>
    <row r="22" spans="2:9" x14ac:dyDescent="0.35">
      <c r="B22" s="5"/>
      <c r="C22" s="6"/>
      <c r="E22" s="6"/>
      <c r="G22" s="6"/>
      <c r="I22" s="6"/>
    </row>
    <row r="23" spans="2:9" x14ac:dyDescent="0.35">
      <c r="B23" s="5"/>
      <c r="C23" s="6"/>
      <c r="E23" s="6"/>
      <c r="I23" s="6"/>
    </row>
    <row r="24" spans="2:9" x14ac:dyDescent="0.35">
      <c r="B24" s="5"/>
      <c r="C24" s="6"/>
      <c r="E24" s="6"/>
      <c r="I24" s="6"/>
    </row>
    <row r="25" spans="2:9" x14ac:dyDescent="0.35">
      <c r="B25" s="5"/>
      <c r="C25" s="6"/>
      <c r="E25" s="6"/>
      <c r="G25" s="6"/>
      <c r="I25" s="6"/>
    </row>
    <row r="26" spans="2:9" x14ac:dyDescent="0.35">
      <c r="B26" s="5"/>
      <c r="C26" s="6"/>
      <c r="E26" s="6"/>
      <c r="G26" s="6"/>
      <c r="I26" s="6"/>
    </row>
    <row r="27" spans="2:9" x14ac:dyDescent="0.35">
      <c r="B27" s="5"/>
      <c r="C27" s="6"/>
      <c r="E27" s="6"/>
      <c r="I27" s="6"/>
    </row>
    <row r="28" spans="2:9" x14ac:dyDescent="0.35">
      <c r="B28" s="5"/>
      <c r="C28" s="6"/>
    </row>
    <row r="29" spans="2:9" x14ac:dyDescent="0.35">
      <c r="B29" s="5"/>
      <c r="C29" s="6"/>
      <c r="E29" s="6"/>
      <c r="I29" s="6"/>
    </row>
    <row r="30" spans="2:9" x14ac:dyDescent="0.35">
      <c r="B30" s="5"/>
      <c r="C30" s="6"/>
      <c r="E30" s="6"/>
      <c r="G30" s="6"/>
      <c r="I30" s="6"/>
    </row>
    <row r="31" spans="2:9" x14ac:dyDescent="0.35">
      <c r="B31" s="5"/>
      <c r="C31" s="6"/>
      <c r="E31" s="6"/>
      <c r="G31" s="6"/>
      <c r="I31" s="6"/>
    </row>
    <row r="32" spans="2:9" x14ac:dyDescent="0.35">
      <c r="B32" s="5"/>
      <c r="C32" s="6"/>
      <c r="E32" s="6"/>
    </row>
    <row r="33" spans="2:9" x14ac:dyDescent="0.35">
      <c r="B33" s="5"/>
      <c r="C33" s="6"/>
      <c r="E33" s="6"/>
      <c r="I33" s="6"/>
    </row>
    <row r="34" spans="2:9" x14ac:dyDescent="0.35">
      <c r="B34" s="5"/>
      <c r="C34" s="6"/>
      <c r="E34" s="6"/>
      <c r="G34" s="6"/>
      <c r="I34" s="6"/>
    </row>
    <row r="35" spans="2:9" x14ac:dyDescent="0.35">
      <c r="B35" s="5"/>
      <c r="C35" s="6"/>
      <c r="E35" s="6"/>
      <c r="G35" s="6"/>
      <c r="I35" s="6"/>
    </row>
    <row r="36" spans="2:9" x14ac:dyDescent="0.35">
      <c r="B36" s="5"/>
      <c r="C36" s="6"/>
      <c r="E36" s="6"/>
      <c r="G36" s="6"/>
      <c r="I36" s="6"/>
    </row>
    <row r="37" spans="2:9" x14ac:dyDescent="0.35">
      <c r="B37" s="5"/>
      <c r="C37" s="6"/>
      <c r="E37" s="6"/>
      <c r="G37" s="6"/>
      <c r="I37" s="6"/>
    </row>
    <row r="38" spans="2:9" x14ac:dyDescent="0.35">
      <c r="B38" s="5"/>
      <c r="C38" s="6"/>
      <c r="E38" s="6"/>
    </row>
    <row r="39" spans="2:9" x14ac:dyDescent="0.35">
      <c r="B39" s="5"/>
      <c r="C39" s="6"/>
      <c r="E39" s="6"/>
    </row>
    <row r="40" spans="2:9" x14ac:dyDescent="0.35">
      <c r="B40" s="5"/>
      <c r="C40" s="6"/>
      <c r="E40" s="6"/>
      <c r="G40" s="6"/>
      <c r="I40" s="6"/>
    </row>
    <row r="41" spans="2:9" x14ac:dyDescent="0.35">
      <c r="B41" s="5"/>
      <c r="C41" s="6"/>
      <c r="E41" s="6"/>
      <c r="G41" s="6"/>
      <c r="I41" s="6"/>
    </row>
    <row r="42" spans="2:9" x14ac:dyDescent="0.35">
      <c r="B42" s="5"/>
      <c r="C42" s="6"/>
      <c r="E42" s="6"/>
      <c r="G42" s="6"/>
      <c r="I42" s="6"/>
    </row>
    <row r="43" spans="2:9" x14ac:dyDescent="0.35">
      <c r="B43" s="5"/>
      <c r="C43" s="6"/>
      <c r="E43" s="6"/>
      <c r="G43" s="6"/>
      <c r="I43" s="6"/>
    </row>
    <row r="44" spans="2:9" x14ac:dyDescent="0.35">
      <c r="B44" s="5"/>
      <c r="C44" s="6"/>
      <c r="E44" s="6"/>
      <c r="G44" s="6"/>
      <c r="I44" s="6"/>
    </row>
    <row r="45" spans="2:9" x14ac:dyDescent="0.35">
      <c r="B45" s="5"/>
      <c r="C45" s="6"/>
      <c r="E45" s="6"/>
      <c r="G45" s="6"/>
      <c r="I45" s="6"/>
    </row>
    <row r="46" spans="2:9" x14ac:dyDescent="0.35">
      <c r="B46" s="5"/>
      <c r="C46" s="6"/>
      <c r="E46" s="6"/>
      <c r="G46" s="6"/>
      <c r="I46" s="6"/>
    </row>
    <row r="47" spans="2:9" x14ac:dyDescent="0.35">
      <c r="B47" s="5"/>
      <c r="C47" s="6"/>
      <c r="E47" s="6"/>
      <c r="G47" s="6"/>
      <c r="I47" s="6"/>
    </row>
    <row r="48" spans="2:9" x14ac:dyDescent="0.35">
      <c r="B48" s="5"/>
      <c r="C48" s="6"/>
      <c r="E48" s="6"/>
    </row>
    <row r="49" spans="1:9" x14ac:dyDescent="0.35">
      <c r="B49" s="5"/>
      <c r="C49" s="6"/>
      <c r="E49" s="6"/>
    </row>
    <row r="50" spans="1:9" x14ac:dyDescent="0.35">
      <c r="B50" s="5"/>
      <c r="C50" s="6"/>
      <c r="I50" s="6"/>
    </row>
    <row r="51" spans="1:9" x14ac:dyDescent="0.35">
      <c r="B51" s="5"/>
      <c r="C51" s="6"/>
    </row>
    <row r="52" spans="1:9" x14ac:dyDescent="0.35">
      <c r="B52" s="5"/>
      <c r="C52" s="6"/>
      <c r="E52" s="6"/>
      <c r="I52" s="6"/>
    </row>
    <row r="53" spans="1:9" x14ac:dyDescent="0.35">
      <c r="B53" s="5"/>
      <c r="C53" s="6"/>
      <c r="E53" s="6"/>
    </row>
    <row r="54" spans="1:9" x14ac:dyDescent="0.35">
      <c r="B54" s="5"/>
      <c r="C54" s="6"/>
      <c r="E54" s="6"/>
      <c r="G54" s="6"/>
      <c r="I54" s="6"/>
    </row>
    <row r="55" spans="1:9" x14ac:dyDescent="0.35">
      <c r="B55" s="5"/>
      <c r="C55" s="6"/>
      <c r="E55" s="6"/>
      <c r="I55" s="6"/>
    </row>
    <row r="56" spans="1:9" x14ac:dyDescent="0.35">
      <c r="B56" s="5"/>
      <c r="C56" s="6"/>
      <c r="E56" s="6"/>
      <c r="I56" s="6"/>
    </row>
    <row r="57" spans="1:9" x14ac:dyDescent="0.35">
      <c r="B57" s="5"/>
      <c r="C57" s="6"/>
      <c r="E57" s="6"/>
      <c r="I57" s="6"/>
    </row>
  </sheetData>
  <pageMargins left="0.7" right="0.7" top="0.75" bottom="0.75" header="0.3" footer="0.3"/>
  <pageSetup orientation="portrait" horizontalDpi="4294967293" verticalDpi="4294967293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Metrics</vt:lpstr>
      <vt:lpstr>Trailing Quarterly Metrics</vt:lpstr>
      <vt:lpstr>Trailing Yearly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Cardona, Xavier</dc:creator>
  <cp:keywords>No Restrictions</cp:keywords>
  <cp:lastModifiedBy>Asif, Mohd - Dell Team</cp:lastModifiedBy>
  <dcterms:created xsi:type="dcterms:W3CDTF">2018-12-03T16:01:45Z</dcterms:created>
  <dcterms:modified xsi:type="dcterms:W3CDTF">2019-05-23T10:42:50Z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30f3759a-9059-46bd-bf1e-0062b54f793d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