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39AF1D03-CF82-43FF-B65B-34149F11C2B5}" xr6:coauthVersionLast="47" xr6:coauthVersionMax="47" xr10:uidLastSave="{00000000-0000-0000-0000-000000000000}"/>
  <bookViews>
    <workbookView xWindow="-120" yWindow="-120" windowWidth="29040" windowHeight="15720" xr2:uid="{E7BCC947-1515-412E-876B-4510C27535D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0" i="1"/>
  <c r="H12" i="1"/>
  <c r="H11" i="1"/>
  <c r="H10" i="1"/>
  <c r="H9" i="1"/>
  <c r="H8" i="1"/>
  <c r="H7" i="1"/>
  <c r="H6" i="1"/>
  <c r="H5" i="1"/>
  <c r="H4" i="1"/>
  <c r="H49" i="1"/>
  <c r="H50" i="1"/>
  <c r="H48" i="1"/>
  <c r="H41" i="1"/>
  <c r="H42" i="1"/>
  <c r="H43" i="1"/>
  <c r="H44" i="1"/>
  <c r="H45" i="1"/>
  <c r="H46" i="1"/>
  <c r="H40" i="1"/>
  <c r="H24" i="1"/>
  <c r="G31" i="1"/>
  <c r="G32" i="1"/>
  <c r="G33" i="1"/>
  <c r="G34" i="1"/>
  <c r="G35" i="1"/>
  <c r="G36" i="1"/>
  <c r="G37" i="1"/>
  <c r="G38" i="1"/>
  <c r="G30" i="1"/>
  <c r="G12" i="1"/>
  <c r="G11" i="1"/>
  <c r="G10" i="1"/>
  <c r="G9" i="1"/>
  <c r="G8" i="1"/>
  <c r="G7" i="1"/>
  <c r="G6" i="1"/>
  <c r="G5" i="1"/>
  <c r="G4" i="1"/>
  <c r="G49" i="1"/>
  <c r="G50" i="1"/>
  <c r="G48" i="1"/>
  <c r="G41" i="1"/>
  <c r="G42" i="1"/>
  <c r="G43" i="1"/>
  <c r="G44" i="1"/>
  <c r="G45" i="1"/>
  <c r="G46" i="1"/>
  <c r="G40" i="1"/>
  <c r="G24" i="1"/>
  <c r="F49" i="1"/>
  <c r="F48" i="1"/>
  <c r="E49" i="1"/>
  <c r="E48" i="1"/>
  <c r="D49" i="1"/>
  <c r="D48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4" i="1"/>
  <c r="E24" i="1" l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4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4" i="1"/>
  <c r="F50" i="1" s="1"/>
  <c r="E37" i="1" l="1"/>
  <c r="E50" i="1"/>
  <c r="D50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sharedStrings.xml><?xml version="1.0" encoding="utf-8"?>
<sst xmlns="http://schemas.openxmlformats.org/spreadsheetml/2006/main" count="57" uniqueCount="31">
  <si>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</si>
  <si>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</si>
  <si>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</si>
  <si>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</si>
  <si>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</si>
  <si>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</si>
  <si>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</si>
  <si>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</si>
  <si>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</si>
  <si>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</si>
  <si>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</si>
  <si>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</si>
  <si>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</si>
  <si>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</si>
  <si>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</si>
  <si>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</si>
  <si>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</si>
  <si>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</si>
  <si>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</si>
  <si>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</si>
  <si>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</si>
  <si>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</si>
  <si>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</si>
  <si>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</si>
  <si>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</si>
  <si>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</si>
  <si>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</si>
  <si>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</si>
  <si>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</si>
  <si>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</si>
  <si>
    <t>Operation Chaining Solution CLK=10ns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</si>
</sst>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Foglio1!$C$4:$H$4</c:f>
              <c:numCache>
                <c:formatCode>General</c:formatCode>
                <c:ptCount val="6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Foglio1!$B$5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Foglio1!$C$5:$H$5</c:f>
              <c:numCache>
                <c:formatCode>General</c:formatCode>
                <c:ptCount val="6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Foglio1!$B$6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Foglio1!$C$6:$H$6</c:f>
              <c:numCache>
                <c:formatCode>General</c:formatCode>
                <c:ptCount val="6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Foglio1!$B$7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Foglio1!$C$7:$H$7</c:f>
              <c:numCache>
                <c:formatCode>General</c:formatCode>
                <c:ptCount val="6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Foglio1!$B$8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Foglio1!$C$8:$H$8</c:f>
              <c:numCache>
                <c:formatCode>General</c:formatCode>
                <c:ptCount val="6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Foglio1!$B$9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Foglio1!$C$9:$H$9</c:f>
              <c:numCache>
                <c:formatCode>General</c:formatCode>
                <c:ptCount val="6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Foglio1!$B$10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Foglio1!$C$10:$H$10</c:f>
              <c:numCache>
                <c:formatCode>0.00E+00</c:formatCode>
                <c:ptCount val="6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Foglio1!$B$11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Foglio1!$C$11:$H$11</c:f>
              <c:numCache>
                <c:formatCode>General</c:formatCode>
                <c:ptCount val="6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Foglio1!$B$12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Foglio1!$C$12:$H$12</c:f>
              <c:numCache>
                <c:formatCode>General</c:formatCode>
                <c:ptCount val="6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Foglio1!$D$30:$H$30</c:f>
              <c:numCache>
                <c:formatCode>General</c:formatCode>
                <c:ptCount val="5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Foglio1!$C$31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Foglio1!$D$31:$H$31</c:f>
              <c:numCache>
                <c:formatCode>General</c:formatCode>
                <c:ptCount val="5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Foglio1!$C$32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Foglio1!$D$32:$H$32</c:f>
              <c:numCache>
                <c:formatCode>General</c:formatCode>
                <c:ptCount val="5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Foglio1!$C$33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Foglio1!$D$33:$H$33</c:f>
              <c:numCache>
                <c:formatCode>General</c:formatCode>
                <c:ptCount val="5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Foglio1!$C$34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Foglio1!$D$34:$H$34</c:f>
              <c:numCache>
                <c:formatCode>General</c:formatCode>
                <c:ptCount val="5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Foglio1!$C$35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Foglio1!$D$35:$H$35</c:f>
              <c:numCache>
                <c:formatCode>General</c:formatCode>
                <c:ptCount val="5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Foglio1!$C$36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Foglio1!$D$36:$H$36</c:f>
              <c:numCache>
                <c:formatCode>General</c:formatCode>
                <c:ptCount val="5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Foglio1!$C$37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Foglio1!$D$37:$H$37</c:f>
              <c:numCache>
                <c:formatCode>General</c:formatCode>
                <c:ptCount val="5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Foglio1!$C$38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Foglio1!$D$38:$H$38</c:f>
              <c:numCache>
                <c:formatCode>General</c:formatCode>
                <c:ptCount val="5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Foglio1!$C$14:$H$14</c:f>
              <c:numCache>
                <c:formatCode>General</c:formatCode>
                <c:ptCount val="6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Foglio1!$B$15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Foglio1!$C$15:$H$15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Foglio1!$B$16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Foglio1!$C$16:$H$16</c:f>
              <c:numCache>
                <c:formatCode>General</c:formatCode>
                <c:ptCount val="6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Foglio1!$B$17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Foglio1!$C$17:$H$17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Foglio1!$B$18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Foglio1!$C$18:$H$18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Foglio1!$B$19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Foglio1!$C$19:$H$19</c:f>
              <c:numCache>
                <c:formatCode>General</c:formatCode>
                <c:ptCount val="6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Foglio1!$B$20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Foglio1!$C$2:$H$2</c:f>
              <c:strCache>
                <c:ptCount val="6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</c:strCache>
            </c:strRef>
          </c:cat>
          <c:val>
            <c:numRef>
              <c:f>Foglio1!$C$20:$H$20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Foglio1!$D$40:$H$40</c:f>
              <c:numCache>
                <c:formatCode>General</c:formatCode>
                <c:ptCount val="5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Foglio1!$C$41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Foglio1!$D$41:$H$41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Foglio1!$C$42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Foglio1!$D$42:$H$42</c:f>
              <c:numCache>
                <c:formatCode>General</c:formatCode>
                <c:ptCount val="5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Foglio1!$C$43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Foglio1!$D$43:$H$43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Foglio1!$C$44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Foglio1!$D$44:$H$44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Foglio1!$C$45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Foglio1!$D$45:$H$45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Foglio1!$C$46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Foglio1!$D$28:$H$28</c:f>
              <c:strCache>
                <c:ptCount val="5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</c:strCache>
            </c:strRef>
          </c:cat>
          <c:val>
            <c:numRef>
              <c:f>Foglio1!$D$46:$H$46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265579</xdr:colOff>
      <xdr:row>3</xdr:row>
      <xdr:rowOff>58150</xdr:rowOff>
    </xdr:from>
    <xdr:to>
      <xdr:col>18</xdr:col>
      <xdr:colOff>493554</xdr:colOff>
      <xdr:row>23</xdr:row>
      <xdr:rowOff>2961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278944</xdr:colOff>
      <xdr:row>23</xdr:row>
      <xdr:rowOff>111579</xdr:rowOff>
    </xdr:from>
    <xdr:to>
      <xdr:col>18</xdr:col>
      <xdr:colOff>478517</xdr:colOff>
      <xdr:row>43</xdr:row>
      <xdr:rowOff>13608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65483</xdr:colOff>
      <xdr:row>3</xdr:row>
      <xdr:rowOff>43258</xdr:rowOff>
    </xdr:from>
    <xdr:to>
      <xdr:col>29</xdr:col>
      <xdr:colOff>301625</xdr:colOff>
      <xdr:row>22</xdr:row>
      <xdr:rowOff>185475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53576</xdr:colOff>
      <xdr:row>23</xdr:row>
      <xdr:rowOff>146444</xdr:rowOff>
    </xdr:from>
    <xdr:to>
      <xdr:col>29</xdr:col>
      <xdr:colOff>396875</xdr:colOff>
      <xdr:row>43</xdr:row>
      <xdr:rowOff>43952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dimension ref="B2:H50"/>
  <sheetViews>
    <sheetView tabSelected="1" topLeftCell="D1" zoomScale="60" zoomScaleNormal="60" workbookViewId="0">
      <selection activeCell="T54" sqref="T54"/>
    </sheetView>
  </sheetViews>
  <sheetFormatPr defaultRowHeight="15" x14ac:dyDescent="0.25"/>
  <cols>
    <col min="1" max="1" width="9.140625" style="1"/>
    <col min="2" max="2" width="33.85546875" style="1" bestFit="1" customWidth="1"/>
    <col min="3" max="3" width="34.42578125" style="1" bestFit="1" customWidth="1"/>
    <col min="4" max="4" width="37.85546875" style="1" bestFit="1" customWidth="1"/>
    <col min="5" max="5" width="36.140625" style="1" bestFit="1" customWidth="1"/>
    <col min="6" max="7" width="53" style="1" bestFit="1" customWidth="1"/>
    <col min="8" max="8" width="61" style="1" bestFit="1" customWidth="1"/>
    <col min="9" max="16384" width="9.140625" style="1"/>
  </cols>
  <sheetData>
    <row r="2" spans="2:8" ht="18.75" x14ac:dyDescent="0.25">
      <c r="B2" s="24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  <c r="H2" s="2" t="s">
        <v>30</v>
      </c>
    </row>
    <row r="3" spans="2:8" ht="15.75" x14ac:dyDescent="0.25">
      <c r="B3" s="25"/>
      <c r="C3" s="22" t="s">
        <v>22</v>
      </c>
      <c r="D3" s="22"/>
      <c r="E3" s="22"/>
      <c r="F3" s="22"/>
      <c r="G3" s="22"/>
      <c r="H3" s="22"/>
    </row>
    <row r="4" spans="2:8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  <c r="H4" s="9">
        <f>1000*0.000455035944469273</f>
        <v>0.45503594446927298</v>
      </c>
    </row>
    <row r="5" spans="2:8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  <c r="H5" s="10">
        <f>1000*0.00121570681221783</f>
        <v>1.2157068122178301</v>
      </c>
    </row>
    <row r="6" spans="2:8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  <c r="H6" s="10">
        <f>1000*0.000343570427503437</f>
        <v>0.34357042750343703</v>
      </c>
    </row>
    <row r="7" spans="2:8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>
        <f>1000*0.0171018727123737</f>
        <v>17.101872712373698</v>
      </c>
      <c r="H7" s="10">
        <f>1000*0.00751661695539951</f>
        <v>7.5166169553995097</v>
      </c>
    </row>
    <row r="8" spans="2:8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>
        <f>1000*0.0106569966301322</f>
        <v>10.6569966301322</v>
      </c>
      <c r="H8" s="10">
        <f>1000*0.00355884223245084</f>
        <v>3.5588422324508397</v>
      </c>
    </row>
    <row r="9" spans="2:8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>
        <f>1000*0.00117661547847092</f>
        <v>1.17661547847092</v>
      </c>
      <c r="H9" s="10">
        <f>1000*0.000925468280911446</f>
        <v>0.92546828091144606</v>
      </c>
    </row>
    <row r="10" spans="2:8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>
        <f>1000*0.0000111896251837607</f>
        <v>1.1189625183760699E-2</v>
      </c>
      <c r="H10" s="10">
        <f>1000*3.49782999364834E-06</f>
        <v>3.4978299936483399E-3</v>
      </c>
    </row>
    <row r="11" spans="2:8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>
        <f>1000*0.00123055081348866</f>
        <v>1.23055081348866</v>
      </c>
      <c r="H11" s="10">
        <f>1000*0.00101449550129473</f>
        <v>1.0144955012947299</v>
      </c>
    </row>
    <row r="12" spans="2:8" x14ac:dyDescent="0.25">
      <c r="B12" s="11" t="s">
        <v>21</v>
      </c>
      <c r="C12" s="11">
        <f>SUM(C4:C11)</f>
        <v>15.001531363623146</v>
      </c>
      <c r="D12" s="11">
        <f>SUM(D4:D11)</f>
        <v>22.073856378028722</v>
      </c>
      <c r="E12" s="11">
        <f>SUM(E4:E11)</f>
        <v>11.406155184431555</v>
      </c>
      <c r="F12" s="11">
        <f>SUM(F4:F11)</f>
        <v>20.978388336516225</v>
      </c>
      <c r="G12" s="11">
        <f>SUM(G4:G11)</f>
        <v>31.580097088408326</v>
      </c>
      <c r="H12" s="11">
        <f>SUM(H4:H11)</f>
        <v>15.033233984240713</v>
      </c>
    </row>
    <row r="13" spans="2:8" ht="15.75" x14ac:dyDescent="0.25">
      <c r="B13" s="16"/>
      <c r="C13" s="22" t="s">
        <v>3</v>
      </c>
      <c r="D13" s="22"/>
      <c r="E13" s="22"/>
      <c r="F13" s="22"/>
      <c r="G13" s="22"/>
      <c r="H13" s="22"/>
    </row>
    <row r="14" spans="2:8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  <c r="H14" s="9">
        <v>275</v>
      </c>
    </row>
    <row r="15" spans="2:8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  <c r="H15" s="10">
        <v>32</v>
      </c>
    </row>
    <row r="16" spans="2:8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  <c r="H16" s="10">
        <v>160</v>
      </c>
    </row>
    <row r="17" spans="2:8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</row>
    <row r="18" spans="2:8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  <c r="H18" s="10">
        <v>2</v>
      </c>
    </row>
    <row r="19" spans="2:8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  <c r="H19" s="10">
        <v>71</v>
      </c>
    </row>
    <row r="20" spans="2:8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  <c r="H20" s="11">
        <v>1</v>
      </c>
    </row>
    <row r="21" spans="2:8" ht="15.75" x14ac:dyDescent="0.25">
      <c r="B21" s="17"/>
      <c r="C21" s="22" t="s">
        <v>23</v>
      </c>
      <c r="D21" s="22"/>
      <c r="E21" s="22"/>
      <c r="F21" s="22"/>
      <c r="G21" s="22"/>
      <c r="H21" s="22"/>
    </row>
    <row r="22" spans="2:8" x14ac:dyDescent="0.25">
      <c r="B22" s="9" t="s">
        <v>5</v>
      </c>
      <c r="C22" s="3">
        <v>10</v>
      </c>
      <c r="D22" s="9">
        <v>10</v>
      </c>
      <c r="E22" s="4">
        <v>10</v>
      </c>
      <c r="F22" s="19">
        <v>10</v>
      </c>
      <c r="G22" s="9">
        <v>10</v>
      </c>
      <c r="H22" s="9">
        <v>10</v>
      </c>
    </row>
    <row r="23" spans="2:8" x14ac:dyDescent="0.25">
      <c r="B23" s="10" t="s">
        <v>4</v>
      </c>
      <c r="C23" s="1">
        <v>3.6539999999999999</v>
      </c>
      <c r="D23" s="10">
        <v>3.0739999999999998</v>
      </c>
      <c r="E23" s="5">
        <v>3.464</v>
      </c>
      <c r="F23" s="18">
        <v>4.2030000000000003</v>
      </c>
      <c r="G23" s="10">
        <v>2.472</v>
      </c>
      <c r="H23" s="10">
        <v>3.6539999999999999</v>
      </c>
    </row>
    <row r="24" spans="2:8" x14ac:dyDescent="0.25">
      <c r="B24" s="6" t="s">
        <v>20</v>
      </c>
      <c r="C24" s="6">
        <f>1000*1/(C22-C23)</f>
        <v>157.5795776867318</v>
      </c>
      <c r="D24" s="6">
        <f>1000*1/(D22-D23)</f>
        <v>144.38348252959861</v>
      </c>
      <c r="E24" s="11">
        <f>1000*1/(E22-E23)</f>
        <v>152.99877600979192</v>
      </c>
      <c r="F24" s="11">
        <f>1000*1/(F22-F23)</f>
        <v>172.50301880282905</v>
      </c>
      <c r="G24" s="11">
        <f>1000*1/(G22-G23)</f>
        <v>132.8374070138151</v>
      </c>
      <c r="H24" s="11">
        <f>1000*1/(H22-H23)</f>
        <v>157.5795776867318</v>
      </c>
    </row>
    <row r="27" spans="2:8" ht="18.75" customHeight="1" x14ac:dyDescent="0.25"/>
    <row r="28" spans="2:8" ht="15.75" customHeight="1" x14ac:dyDescent="0.25">
      <c r="C28" s="20" t="s">
        <v>24</v>
      </c>
      <c r="D28" s="2" t="s">
        <v>2</v>
      </c>
      <c r="E28" s="2" t="s">
        <v>1</v>
      </c>
      <c r="F28" s="2" t="s">
        <v>27</v>
      </c>
      <c r="G28" s="2" t="s">
        <v>28</v>
      </c>
      <c r="H28" s="2" t="s">
        <v>30</v>
      </c>
    </row>
    <row r="29" spans="2:8" ht="21" customHeight="1" x14ac:dyDescent="0.25">
      <c r="C29" s="21"/>
      <c r="D29" s="22" t="s">
        <v>22</v>
      </c>
      <c r="E29" s="22"/>
      <c r="F29" s="22"/>
      <c r="G29" s="22"/>
      <c r="H29" s="23"/>
    </row>
    <row r="30" spans="2:8" x14ac:dyDescent="0.25">
      <c r="C30" s="19" t="s">
        <v>12</v>
      </c>
      <c r="D30" s="9">
        <f t="shared" ref="D30:D38" si="0">D4-C4</f>
        <v>-8.3739781985058992E-2</v>
      </c>
      <c r="E30" s="19">
        <f t="shared" ref="E30:E38" si="1">E4-C4</f>
        <v>-0.16162425163201899</v>
      </c>
      <c r="F30" s="19">
        <f t="shared" ref="F30:F38" si="2">F4-C4</f>
        <v>-0.317186932079494</v>
      </c>
      <c r="G30" s="19">
        <f>G4-C4</f>
        <v>-0.16028337995521696</v>
      </c>
      <c r="H30" s="9">
        <f>H4-C4</f>
        <v>8.0847530625799413E-4</v>
      </c>
    </row>
    <row r="31" spans="2:8" x14ac:dyDescent="0.25">
      <c r="C31" s="18" t="s">
        <v>13</v>
      </c>
      <c r="D31" s="10">
        <f t="shared" si="0"/>
        <v>0.54130377247929995</v>
      </c>
      <c r="E31" s="18">
        <f t="shared" si="1"/>
        <v>-0.11654733680188989</v>
      </c>
      <c r="F31" s="18">
        <f t="shared" si="2"/>
        <v>-1.0308174969395629</v>
      </c>
      <c r="G31" s="18">
        <f t="shared" ref="G31:H38" si="3">G5-C5</f>
        <v>-0.82639753236435398</v>
      </c>
      <c r="H31" s="10">
        <f t="shared" ref="H31:H38" si="4">H5-C5</f>
        <v>2.2188760340013935E-4</v>
      </c>
    </row>
    <row r="32" spans="2:8" x14ac:dyDescent="0.25">
      <c r="C32" s="18" t="s">
        <v>14</v>
      </c>
      <c r="D32" s="10">
        <f t="shared" si="0"/>
        <v>7.9664983786642996E-2</v>
      </c>
      <c r="E32" s="18">
        <f t="shared" si="1"/>
        <v>-1.3816927094011999E-2</v>
      </c>
      <c r="F32" s="18">
        <f t="shared" si="2"/>
        <v>0.77941740164533613</v>
      </c>
      <c r="G32" s="18">
        <f t="shared" si="3"/>
        <v>0.38482854142785106</v>
      </c>
      <c r="H32" s="10">
        <f t="shared" si="4"/>
        <v>8.5586216300730378E-3</v>
      </c>
    </row>
    <row r="33" spans="3:8" x14ac:dyDescent="0.25">
      <c r="C33" s="18" t="s">
        <v>15</v>
      </c>
      <c r="D33" s="10">
        <f t="shared" si="0"/>
        <v>3.5361633636057297</v>
      </c>
      <c r="E33" s="18">
        <f t="shared" si="1"/>
        <v>-1.7976877279579595</v>
      </c>
      <c r="F33" s="18">
        <f t="shared" si="2"/>
        <v>4.0419013239443311</v>
      </c>
      <c r="G33" s="18">
        <f t="shared" si="3"/>
        <v>9.6011073328554275</v>
      </c>
      <c r="H33" s="10">
        <f t="shared" si="4"/>
        <v>1.5851575881240088E-2</v>
      </c>
    </row>
    <row r="34" spans="3:8" x14ac:dyDescent="0.25">
      <c r="C34" s="18" t="s">
        <v>16</v>
      </c>
      <c r="D34" s="10">
        <f t="shared" si="0"/>
        <v>2.7074448298662896</v>
      </c>
      <c r="E34" s="18">
        <f t="shared" si="1"/>
        <v>-1.10574904829264</v>
      </c>
      <c r="F34" s="18">
        <f t="shared" si="2"/>
        <v>3.3394361380487703</v>
      </c>
      <c r="G34" s="18">
        <f t="shared" si="3"/>
        <v>7.0930600631982106</v>
      </c>
      <c r="H34" s="10">
        <f t="shared" si="4"/>
        <v>-5.0943344831502202E-3</v>
      </c>
    </row>
    <row r="35" spans="3:8" x14ac:dyDescent="0.25">
      <c r="C35" s="18" t="s">
        <v>17</v>
      </c>
      <c r="D35" s="10">
        <f t="shared" si="0"/>
        <v>-8.3225488197058994E-2</v>
      </c>
      <c r="E35" s="18">
        <f t="shared" si="1"/>
        <v>-0.33119227737188395</v>
      </c>
      <c r="F35" s="18">
        <f t="shared" si="2"/>
        <v>-0.47707988414913399</v>
      </c>
      <c r="G35" s="18">
        <f t="shared" si="3"/>
        <v>0.25513494620099497</v>
      </c>
      <c r="H35" s="10">
        <f t="shared" si="4"/>
        <v>3.9877486415210717E-3</v>
      </c>
    </row>
    <row r="36" spans="3:8" x14ac:dyDescent="0.25">
      <c r="C36" s="18" t="s">
        <v>18</v>
      </c>
      <c r="D36" s="10">
        <f t="shared" si="0"/>
        <v>-2.1769233171652991E-4</v>
      </c>
      <c r="E36" s="18">
        <f t="shared" si="1"/>
        <v>5.9535227592278023E-4</v>
      </c>
      <c r="F36" s="18">
        <f t="shared" si="2"/>
        <v>4.7620662826375389E-3</v>
      </c>
      <c r="G36" s="18">
        <f t="shared" si="3"/>
        <v>7.6245289619692388E-3</v>
      </c>
      <c r="H36" s="10">
        <f t="shared" si="4"/>
        <v>-6.7266228143120135E-5</v>
      </c>
    </row>
    <row r="37" spans="3:8" x14ac:dyDescent="0.25">
      <c r="C37" s="18" t="s">
        <v>19</v>
      </c>
      <c r="D37" s="10">
        <f t="shared" si="0"/>
        <v>0.37493102718144988</v>
      </c>
      <c r="E37" s="18">
        <f t="shared" si="1"/>
        <v>-6.9353962317110995E-2</v>
      </c>
      <c r="F37" s="18">
        <f t="shared" si="2"/>
        <v>-0.36357564385980501</v>
      </c>
      <c r="G37" s="18">
        <f t="shared" si="3"/>
        <v>0.22349122446030001</v>
      </c>
      <c r="H37" s="10">
        <f t="shared" si="4"/>
        <v>7.4359122663698596E-3</v>
      </c>
    </row>
    <row r="38" spans="3:8" x14ac:dyDescent="0.25">
      <c r="C38" s="6" t="s">
        <v>21</v>
      </c>
      <c r="D38" s="11">
        <f t="shared" si="0"/>
        <v>7.0723250144055765</v>
      </c>
      <c r="E38" s="6">
        <f t="shared" si="1"/>
        <v>-3.5953761791915912</v>
      </c>
      <c r="F38" s="6">
        <f t="shared" si="2"/>
        <v>5.9768569728930796</v>
      </c>
      <c r="G38" s="6">
        <f t="shared" si="3"/>
        <v>16.578565724785179</v>
      </c>
      <c r="H38" s="11">
        <f t="shared" si="4"/>
        <v>3.1702620617567234E-2</v>
      </c>
    </row>
    <row r="39" spans="3:8" ht="15.75" x14ac:dyDescent="0.25">
      <c r="C39" s="12"/>
      <c r="D39" s="22" t="s">
        <v>3</v>
      </c>
      <c r="E39" s="22"/>
      <c r="F39" s="22"/>
      <c r="G39" s="22"/>
      <c r="H39" s="26"/>
    </row>
    <row r="40" spans="3:8" x14ac:dyDescent="0.25">
      <c r="C40" s="19" t="s">
        <v>6</v>
      </c>
      <c r="D40" s="9">
        <f t="shared" ref="D40:D46" si="5">D14-C14</f>
        <v>-5</v>
      </c>
      <c r="E40" s="19">
        <f t="shared" ref="E40:E46" si="6">E14-C14</f>
        <v>-117</v>
      </c>
      <c r="F40" s="19">
        <f t="shared" ref="F40:F46" si="7">F14-C14</f>
        <v>-58</v>
      </c>
      <c r="G40" s="19">
        <f>G14-C14</f>
        <v>177</v>
      </c>
      <c r="H40" s="9">
        <f>H14-C14</f>
        <v>0</v>
      </c>
    </row>
    <row r="41" spans="3:8" x14ac:dyDescent="0.25">
      <c r="C41" s="18" t="s">
        <v>7</v>
      </c>
      <c r="D41" s="10">
        <f t="shared" si="5"/>
        <v>0</v>
      </c>
      <c r="E41" s="18">
        <f t="shared" si="6"/>
        <v>0</v>
      </c>
      <c r="F41" s="18">
        <f t="shared" si="7"/>
        <v>-32</v>
      </c>
      <c r="G41" s="18">
        <f t="shared" ref="G41:H46" si="8">G15-C15</f>
        <v>-32</v>
      </c>
      <c r="H41" s="10">
        <f t="shared" ref="H41:H46" si="9">H15-C15</f>
        <v>0</v>
      </c>
    </row>
    <row r="42" spans="3:8" x14ac:dyDescent="0.25">
      <c r="C42" s="18" t="s">
        <v>8</v>
      </c>
      <c r="D42" s="10">
        <f t="shared" si="5"/>
        <v>-26</v>
      </c>
      <c r="E42" s="18">
        <f t="shared" si="6"/>
        <v>-54</v>
      </c>
      <c r="F42" s="18">
        <f t="shared" si="7"/>
        <v>-38</v>
      </c>
      <c r="G42" s="18">
        <f t="shared" si="8"/>
        <v>194</v>
      </c>
      <c r="H42" s="10">
        <f t="shared" si="9"/>
        <v>0</v>
      </c>
    </row>
    <row r="43" spans="3:8" x14ac:dyDescent="0.25">
      <c r="C43" s="18" t="s">
        <v>29</v>
      </c>
      <c r="D43" s="10">
        <f t="shared" si="5"/>
        <v>0</v>
      </c>
      <c r="E43" s="18">
        <f t="shared" si="6"/>
        <v>0</v>
      </c>
      <c r="F43" s="18">
        <f t="shared" si="7"/>
        <v>1</v>
      </c>
      <c r="G43" s="18">
        <f t="shared" si="8"/>
        <v>1</v>
      </c>
      <c r="H43" s="10">
        <f t="shared" si="9"/>
        <v>0</v>
      </c>
    </row>
    <row r="44" spans="3:8" x14ac:dyDescent="0.25">
      <c r="C44" s="18" t="s">
        <v>9</v>
      </c>
      <c r="D44" s="10">
        <f t="shared" si="5"/>
        <v>0</v>
      </c>
      <c r="E44" s="18">
        <f t="shared" si="6"/>
        <v>0</v>
      </c>
      <c r="F44" s="18">
        <f t="shared" si="7"/>
        <v>2</v>
      </c>
      <c r="G44" s="18">
        <f t="shared" si="8"/>
        <v>2</v>
      </c>
      <c r="H44" s="10">
        <f t="shared" si="9"/>
        <v>0</v>
      </c>
    </row>
    <row r="45" spans="3:8" x14ac:dyDescent="0.25">
      <c r="C45" s="18" t="s">
        <v>10</v>
      </c>
      <c r="D45" s="10">
        <f t="shared" si="5"/>
        <v>0</v>
      </c>
      <c r="E45" s="18">
        <f t="shared" si="6"/>
        <v>0</v>
      </c>
      <c r="F45" s="18">
        <f t="shared" si="7"/>
        <v>0</v>
      </c>
      <c r="G45" s="18">
        <f t="shared" si="8"/>
        <v>0</v>
      </c>
      <c r="H45" s="10">
        <f t="shared" si="9"/>
        <v>0</v>
      </c>
    </row>
    <row r="46" spans="3:8" x14ac:dyDescent="0.25">
      <c r="C46" s="6" t="s">
        <v>11</v>
      </c>
      <c r="D46" s="11">
        <f t="shared" si="5"/>
        <v>0</v>
      </c>
      <c r="E46" s="6">
        <f t="shared" si="6"/>
        <v>0</v>
      </c>
      <c r="F46" s="6">
        <f t="shared" si="7"/>
        <v>0</v>
      </c>
      <c r="G46" s="6">
        <f t="shared" si="8"/>
        <v>0</v>
      </c>
      <c r="H46" s="11">
        <f t="shared" si="9"/>
        <v>0</v>
      </c>
    </row>
    <row r="47" spans="3:8" ht="15.75" x14ac:dyDescent="0.25">
      <c r="C47" s="15"/>
      <c r="D47" s="22" t="s">
        <v>23</v>
      </c>
      <c r="E47" s="22"/>
      <c r="F47" s="22"/>
      <c r="G47" s="22"/>
      <c r="H47" s="26"/>
    </row>
    <row r="48" spans="3:8" x14ac:dyDescent="0.25">
      <c r="C48" s="19" t="s">
        <v>5</v>
      </c>
      <c r="D48" s="9">
        <f>D22-C22</f>
        <v>0</v>
      </c>
      <c r="E48" s="19">
        <f>E22-C22</f>
        <v>0</v>
      </c>
      <c r="F48" s="19">
        <f>F22-C22</f>
        <v>0</v>
      </c>
      <c r="G48" s="19">
        <f>G22-C22</f>
        <v>0</v>
      </c>
      <c r="H48" s="9">
        <f>H22-C22</f>
        <v>0</v>
      </c>
    </row>
    <row r="49" spans="3:8" x14ac:dyDescent="0.25">
      <c r="C49" s="18" t="s">
        <v>4</v>
      </c>
      <c r="D49" s="10">
        <f>D23-C23</f>
        <v>-0.58000000000000007</v>
      </c>
      <c r="E49" s="18">
        <f>E23-C23</f>
        <v>-0.18999999999999995</v>
      </c>
      <c r="F49" s="18">
        <f>F23-C23</f>
        <v>0.54900000000000038</v>
      </c>
      <c r="G49" s="18">
        <f t="shared" ref="G49:H50" si="10">G23-C23</f>
        <v>-1.1819999999999999</v>
      </c>
      <c r="H49" s="10">
        <f t="shared" ref="H49:H50" si="11">H23-C23</f>
        <v>0</v>
      </c>
    </row>
    <row r="50" spans="3:8" x14ac:dyDescent="0.25">
      <c r="C50" s="6" t="s">
        <v>20</v>
      </c>
      <c r="D50" s="11">
        <f>D24-C24</f>
        <v>-13.196095157133186</v>
      </c>
      <c r="E50" s="6">
        <f>E24-C24</f>
        <v>-4.5808016769398705</v>
      </c>
      <c r="F50" s="6">
        <f>F24-C24</f>
        <v>14.923441116097251</v>
      </c>
      <c r="G50" s="6">
        <f t="shared" si="10"/>
        <v>-24.7421706729167</v>
      </c>
      <c r="H50" s="11">
        <f t="shared" si="11"/>
        <v>0</v>
      </c>
    </row>
  </sheetData>
  <mergeCells count="8">
    <mergeCell ref="C28:C29"/>
    <mergeCell ref="B2:B3"/>
    <mergeCell ref="C3:H3"/>
    <mergeCell ref="C13:H13"/>
    <mergeCell ref="C21:H21"/>
    <mergeCell ref="D29:H29"/>
    <mergeCell ref="D39:H39"/>
    <mergeCell ref="D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2024-04-30T21:28:54Z</dcterms:created>
  <dcterms:modified xsi:type="dcterms:W3CDTF">2024-05-01T18:32:08Z</dcterms:modified>
</cp:coreProperties>
</file>