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isco D\universita\magistrale\progettazione-low-power\progetti\progetto-3\vivado\"/>
    </mc:Choice>
  </mc:AlternateContent>
  <xr:revisionPtr revIDLastSave="0" documentId="13_ncr:1_{91124EFE-69B0-40AC-811E-AA3A6E03ADBF}" xr6:coauthVersionLast="47" xr6:coauthVersionMax="47" xr10:uidLastSave="{00000000-0000-0000-0000-000000000000}"/>
  <bookViews>
    <workbookView xWindow="-120" yWindow="-120" windowWidth="29040" windowHeight="15720" xr2:uid="{E22A889A-A095-46E2-ACAB-88F50E6B19F4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H6" i="1"/>
  <c r="H5" i="1"/>
  <c r="G7" i="1"/>
  <c r="G6" i="1"/>
  <c r="G5" i="1"/>
  <c r="F7" i="1"/>
  <c r="F6" i="1"/>
  <c r="F5" i="1"/>
  <c r="E7" i="1"/>
  <c r="E6" i="1"/>
  <c r="E5" i="1"/>
  <c r="D7" i="1"/>
  <c r="D6" i="1"/>
  <c r="D8" i="1" s="1"/>
  <c r="D5" i="1"/>
  <c r="C7" i="1"/>
  <c r="C6" i="1"/>
  <c r="C5" i="1"/>
  <c r="H13" i="1"/>
  <c r="G13" i="1"/>
  <c r="F13" i="1"/>
  <c r="E13" i="1"/>
  <c r="D13" i="1"/>
  <c r="C13" i="1"/>
  <c r="H8" i="1" l="1"/>
  <c r="G8" i="1"/>
  <c r="F8" i="1"/>
  <c r="E8" i="1"/>
  <c r="C8" i="1"/>
</calcChain>
</file>

<file path=xl/sharedStrings.xml><?xml version="1.0" encoding="utf-8"?>
<sst xmlns="http://schemas.openxmlformats.org/spreadsheetml/2006/main" count="19" uniqueCount="19">
  <si>
    <t>Non Optimized Design</t>
  </si>
  <si>
    <t>Registering Design</t>
  </si>
  <si>
    <t>Clock Gating Inputs Design</t>
  </si>
  <si>
    <t>Clock Gating All Design</t>
  </si>
  <si>
    <t>Hybrid Clock Gating All and Registering Design</t>
  </si>
  <si>
    <t>Power Analysis</t>
  </si>
  <si>
    <t>Frequency Analysis</t>
  </si>
  <si>
    <t>Timing Analysis</t>
  </si>
  <si>
    <t>Clock Constraint [ns]</t>
  </si>
  <si>
    <t>WNS [ns]</t>
  </si>
  <si>
    <t>LUT [#]</t>
  </si>
  <si>
    <t>FF [#]</t>
  </si>
  <si>
    <t>Resources Utilization Analysis</t>
  </si>
  <si>
    <t>Maximum Clock Frequency [MHz]</t>
  </si>
  <si>
    <t>Clocks Power [mW]</t>
  </si>
  <si>
    <t>Signals Data Power [mW]</t>
  </si>
  <si>
    <t>Logic Power [mW]</t>
  </si>
  <si>
    <t>Total Power [mW]</t>
  </si>
  <si>
    <t>Clock Gating Selectors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</si>
</sst>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092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5" xfId="0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C09200"/>
      <color rgb="FFD2A000"/>
      <color rgb="FFEEB5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40A5A-10DF-4AC2-8393-6E0EF86818D6}">
  <dimension ref="A2:I22"/>
  <sheetViews>
    <sheetView tabSelected="1" zoomScaleNormal="100" workbookViewId="0">
      <selection activeCell="H3" sqref="H3"/>
    </sheetView>
  </sheetViews>
  <sheetFormatPr defaultRowHeight="15" x14ac:dyDescent="0.25"/>
  <cols>
    <col min="1" max="1" width="9.140625" style="1" customWidth="1"/>
    <col min="2" max="2" width="34.7109375" style="1" customWidth="1"/>
    <col min="3" max="8" width="18.7109375" style="1" customWidth="1"/>
    <col min="9" max="9" width="9.140625" style="1"/>
    <col min="10" max="10" width="18.28515625" style="1" bestFit="1" customWidth="1"/>
    <col min="11" max="11" width="20.85546875" style="1" bestFit="1" customWidth="1"/>
    <col min="12" max="12" width="17.42578125" style="1" bestFit="1" customWidth="1"/>
    <col min="13" max="13" width="23.42578125" style="1" bestFit="1" customWidth="1"/>
    <col min="14" max="14" width="25.28515625" style="1" bestFit="1" customWidth="1"/>
    <col min="15" max="15" width="22" style="1" bestFit="1" customWidth="1"/>
    <col min="16" max="16" width="43" style="1" bestFit="1" customWidth="1"/>
    <col min="17" max="16384" width="9.140625" style="1"/>
  </cols>
  <sheetData>
    <row r="2" spans="1:9" x14ac:dyDescent="0.25">
      <c r="A2" s="12"/>
      <c r="B2" s="12"/>
      <c r="C2" s="12"/>
      <c r="D2" s="12"/>
      <c r="E2" s="12"/>
      <c r="F2" s="12"/>
      <c r="G2" s="12"/>
      <c r="H2" s="12"/>
      <c r="I2" s="12"/>
    </row>
    <row r="3" spans="1:9" ht="75" x14ac:dyDescent="0.25">
      <c r="A3" s="12"/>
      <c r="B3" s="12"/>
      <c r="C3" s="6" t="s">
        <v>0</v>
      </c>
      <c r="D3" s="6" t="s">
        <v>1</v>
      </c>
      <c r="E3" s="6" t="s">
        <v>18</v>
      </c>
      <c r="F3" s="6" t="s">
        <v>2</v>
      </c>
      <c r="G3" s="6" t="s">
        <v>3</v>
      </c>
      <c r="H3" s="7" t="s">
        <v>4</v>
      </c>
      <c r="I3" s="12"/>
    </row>
    <row r="4" spans="1:9" ht="15.75" x14ac:dyDescent="0.25">
      <c r="A4" s="12"/>
      <c r="B4" s="11" t="s">
        <v>5</v>
      </c>
      <c r="C4" s="11"/>
      <c r="D4" s="11"/>
      <c r="E4" s="11"/>
      <c r="F4" s="11"/>
      <c r="G4" s="11"/>
      <c r="H4" s="11"/>
      <c r="I4" s="12"/>
    </row>
    <row r="5" spans="1:9" ht="15.75" x14ac:dyDescent="0.25">
      <c r="A5" s="12"/>
      <c r="B5" s="8" t="s">
        <v>14</v>
      </c>
      <c r="C5" s="5">
        <f>1000*0.00171089917421341</f>
        <v>1.7108991742134101</v>
      </c>
      <c r="D5" s="2">
        <f>1000*0.00252879899926484</f>
        <v>2.5287989992648403</v>
      </c>
      <c r="E5" s="2">
        <f>1000*0.00158879917580634</f>
        <v>1.58879917580634</v>
      </c>
      <c r="F5" s="2">
        <f>1000*0.00203909818083048</f>
        <v>2.03909818083048</v>
      </c>
      <c r="G5" s="2">
        <f>1000*0.00148880027700216</f>
        <v>1.48880027700216</v>
      </c>
      <c r="H5" s="2">
        <f>1000*0.00201009842567146</f>
        <v>2.01009842567146</v>
      </c>
      <c r="I5" s="12"/>
    </row>
    <row r="6" spans="1:9" ht="15.75" x14ac:dyDescent="0.25">
      <c r="A6" s="12"/>
      <c r="B6" s="8" t="s">
        <v>15</v>
      </c>
      <c r="C6" s="5">
        <f>1000*0.00820171926170588</f>
        <v>8.2017192617058807</v>
      </c>
      <c r="D6" s="2">
        <f>1000*0.00714279571548104</f>
        <v>7.1427957154810402</v>
      </c>
      <c r="E6" s="2">
        <f>1000*0.00810421444475651</f>
        <v>8.1042144447565096</v>
      </c>
      <c r="F6" s="2">
        <f>1000*0.00808433815836906</f>
        <v>8.0843381583690608</v>
      </c>
      <c r="G6" s="2">
        <f>1000*0.0080169141292572</f>
        <v>8.0169141292572004</v>
      </c>
      <c r="H6" s="2">
        <f>1000*0.00706025119870901</f>
        <v>7.0602511987090102</v>
      </c>
      <c r="I6" s="12"/>
    </row>
    <row r="7" spans="1:9" ht="15.75" x14ac:dyDescent="0.25">
      <c r="A7" s="12"/>
      <c r="B7" s="8" t="s">
        <v>16</v>
      </c>
      <c r="C7" s="5">
        <f>1000*0.00386970001272857</f>
        <v>3.8697000127285701</v>
      </c>
      <c r="D7" s="2">
        <f>1000*0.00255344109609723</f>
        <v>2.55344109609723</v>
      </c>
      <c r="E7" s="2">
        <f>1000*0.00368808512575924</f>
        <v>3.68808512575924</v>
      </c>
      <c r="F7" s="2">
        <f>1000*0.00380979268811643</f>
        <v>3.8097926881164299</v>
      </c>
      <c r="G7" s="2">
        <f>1000*0.0034701528493315</f>
        <v>3.4701528493314999</v>
      </c>
      <c r="H7" s="2">
        <f>1000*0.00241223396733403</f>
        <v>2.4122339673340298</v>
      </c>
      <c r="I7" s="12"/>
    </row>
    <row r="8" spans="1:9" ht="15.75" x14ac:dyDescent="0.25">
      <c r="A8" s="12"/>
      <c r="B8" s="8" t="s">
        <v>17</v>
      </c>
      <c r="C8" s="5">
        <f t="shared" ref="C8:H8" si="0">C$5+C$6+C$7</f>
        <v>13.78231844864786</v>
      </c>
      <c r="D8" s="2">
        <f t="shared" si="0"/>
        <v>12.22503581084311</v>
      </c>
      <c r="E8" s="2">
        <f t="shared" si="0"/>
        <v>13.38109874632209</v>
      </c>
      <c r="F8" s="2">
        <f t="shared" si="0"/>
        <v>13.933229027315971</v>
      </c>
      <c r="G8" s="2">
        <f t="shared" si="0"/>
        <v>12.97586725559086</v>
      </c>
      <c r="H8" s="2">
        <f t="shared" si="0"/>
        <v>11.4825835917145</v>
      </c>
      <c r="I8" s="12"/>
    </row>
    <row r="9" spans="1:9" ht="15.75" x14ac:dyDescent="0.25">
      <c r="A9" s="12"/>
      <c r="B9" s="11" t="s">
        <v>7</v>
      </c>
      <c r="C9" s="11"/>
      <c r="D9" s="11"/>
      <c r="E9" s="11"/>
      <c r="F9" s="11"/>
      <c r="G9" s="11"/>
      <c r="H9" s="11"/>
      <c r="I9" s="12"/>
    </row>
    <row r="10" spans="1:9" ht="15.75" x14ac:dyDescent="0.25">
      <c r="A10" s="13"/>
      <c r="B10" s="9" t="s">
        <v>8</v>
      </c>
      <c r="C10" s="1">
        <v>10</v>
      </c>
      <c r="D10" s="2">
        <v>10</v>
      </c>
      <c r="E10" s="1">
        <v>10</v>
      </c>
      <c r="F10" s="2">
        <v>10</v>
      </c>
      <c r="G10" s="1">
        <v>10</v>
      </c>
      <c r="H10" s="2">
        <v>10</v>
      </c>
      <c r="I10" s="12"/>
    </row>
    <row r="11" spans="1:9" ht="15.75" x14ac:dyDescent="0.25">
      <c r="A11" s="12"/>
      <c r="B11" s="8" t="s">
        <v>9</v>
      </c>
      <c r="C11" s="1">
        <v>1.0089999999999999</v>
      </c>
      <c r="D11" s="2">
        <v>1.052</v>
      </c>
      <c r="E11" s="1">
        <v>1.383</v>
      </c>
      <c r="F11" s="2">
        <v>1.4990000000000001</v>
      </c>
      <c r="G11" s="1">
        <v>1.107</v>
      </c>
      <c r="H11" s="2">
        <v>1.107</v>
      </c>
      <c r="I11" s="12"/>
    </row>
    <row r="12" spans="1:9" ht="15.75" x14ac:dyDescent="0.25">
      <c r="A12" s="12"/>
      <c r="B12" s="11" t="s">
        <v>6</v>
      </c>
      <c r="C12" s="11"/>
      <c r="D12" s="11"/>
      <c r="E12" s="11"/>
      <c r="F12" s="11"/>
      <c r="G12" s="11"/>
      <c r="H12" s="11"/>
      <c r="I12" s="12"/>
    </row>
    <row r="13" spans="1:9" ht="15.75" x14ac:dyDescent="0.25">
      <c r="A13" s="12"/>
      <c r="B13" s="8" t="s">
        <v>13</v>
      </c>
      <c r="C13" s="2">
        <f t="shared" ref="C13:H13" si="1">1000*1/(C$10-C$11)</f>
        <v>111.22233344455567</v>
      </c>
      <c r="D13" s="2">
        <f t="shared" si="1"/>
        <v>111.75681716584711</v>
      </c>
      <c r="E13" s="2">
        <f t="shared" si="1"/>
        <v>116.04966925844261</v>
      </c>
      <c r="F13" s="2">
        <f t="shared" si="1"/>
        <v>117.63321962122104</v>
      </c>
      <c r="G13" s="2">
        <f t="shared" si="1"/>
        <v>112.44799280332845</v>
      </c>
      <c r="H13" s="2">
        <f t="shared" si="1"/>
        <v>112.44799280332845</v>
      </c>
      <c r="I13" s="12"/>
    </row>
    <row r="14" spans="1:9" ht="15.75" x14ac:dyDescent="0.25">
      <c r="A14" s="12"/>
      <c r="B14" s="11" t="s">
        <v>12</v>
      </c>
      <c r="C14" s="11"/>
      <c r="D14" s="11"/>
      <c r="E14" s="11"/>
      <c r="F14" s="11"/>
      <c r="G14" s="11"/>
      <c r="H14" s="11"/>
      <c r="I14" s="12"/>
    </row>
    <row r="15" spans="1:9" ht="15.75" x14ac:dyDescent="0.25">
      <c r="A15" s="13"/>
      <c r="B15" s="9" t="s">
        <v>10</v>
      </c>
      <c r="C15" s="2">
        <v>132</v>
      </c>
      <c r="D15" s="2">
        <v>132</v>
      </c>
      <c r="E15" s="2">
        <v>122</v>
      </c>
      <c r="F15" s="2">
        <v>125</v>
      </c>
      <c r="G15" s="2">
        <v>125</v>
      </c>
      <c r="H15" s="2">
        <v>132</v>
      </c>
      <c r="I15" s="12"/>
    </row>
    <row r="16" spans="1:9" ht="15.75" x14ac:dyDescent="0.25">
      <c r="A16" s="13"/>
      <c r="B16" s="10" t="s">
        <v>11</v>
      </c>
      <c r="C16" s="3">
        <v>177</v>
      </c>
      <c r="D16" s="3">
        <v>253</v>
      </c>
      <c r="E16" s="3">
        <v>177</v>
      </c>
      <c r="F16" s="3">
        <v>177</v>
      </c>
      <c r="G16" s="3">
        <v>177</v>
      </c>
      <c r="H16" s="3">
        <v>253</v>
      </c>
      <c r="I16" s="12"/>
    </row>
    <row r="17" spans="1:9" x14ac:dyDescent="0.25">
      <c r="A17" s="12"/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B18" s="4"/>
      <c r="C18" s="4"/>
      <c r="D18" s="4"/>
      <c r="E18" s="4"/>
      <c r="F18" s="4"/>
    </row>
    <row r="22" spans="1:9" x14ac:dyDescent="0.25">
      <c r="B22" s="4"/>
      <c r="C22" s="4"/>
      <c r="D22" s="4"/>
      <c r="E22" s="4"/>
      <c r="F22" s="4"/>
    </row>
  </sheetData>
  <mergeCells count="4">
    <mergeCell ref="B4:H4"/>
    <mergeCell ref="B12:H12"/>
    <mergeCell ref="B9:H9"/>
    <mergeCell ref="B14:H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GIORGIO UBBRIACO</dc:creator>
  <cp:lastModifiedBy>GIORGIO UBBRIACO</cp:lastModifiedBy>
  <dcterms:created xsi:type="dcterms:W3CDTF">2024-01-19T21:35:39Z</dcterms:created>
  <dcterms:modified xsi:type="dcterms:W3CDTF">2024-02-10T08:47:09Z</dcterms:modified>
</cp:coreProperties>
</file>