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cas\excel-challenge\excel-challenge\"/>
    </mc:Choice>
  </mc:AlternateContent>
  <xr:revisionPtr revIDLastSave="0" documentId="13_ncr:1_{9E741738-2D6F-4152-9F33-AC3647294D6E}" xr6:coauthVersionLast="45" xr6:coauthVersionMax="45" xr10:uidLastSave="{00000000-0000-0000-0000-000000000000}"/>
  <bookViews>
    <workbookView xWindow="38290" yWindow="-110" windowWidth="38620" windowHeight="21220" activeTab="5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Outcomes based on goal" sheetId="6" r:id="rId5"/>
    <sheet name="Statistical Analysis" sheetId="8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 a="1"/>
  <c r="B2" i="8" s="1"/>
  <c r="N15" i="8"/>
  <c r="E2" i="6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8" i="6" l="1"/>
  <c r="F8" i="6" s="1"/>
  <c r="E7" i="6"/>
  <c r="F7" i="6" s="1"/>
  <c r="E6" i="6"/>
  <c r="F6" i="6" s="1"/>
  <c r="F2" i="6"/>
  <c r="E3" i="6"/>
  <c r="F3" i="6" s="1"/>
  <c r="E11" i="6"/>
  <c r="F11" i="6" s="1"/>
  <c r="E9" i="6"/>
  <c r="F9" i="6" s="1"/>
  <c r="E10" i="6"/>
  <c r="F10" i="6" s="1"/>
  <c r="E4" i="6"/>
  <c r="F4" i="6" s="1"/>
  <c r="E12" i="6"/>
  <c r="F12" i="6" s="1"/>
  <c r="E5" i="6"/>
  <c r="F5" i="6" s="1"/>
  <c r="E13" i="6"/>
  <c r="F13" i="6" s="1"/>
  <c r="H7" i="6"/>
  <c r="H4" i="6"/>
  <c r="H3" i="6"/>
  <c r="H13" i="6"/>
  <c r="H2" i="6"/>
  <c r="G12" i="6"/>
  <c r="G8" i="6"/>
  <c r="G6" i="6"/>
  <c r="H8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6" l="1"/>
  <c r="G7" i="6"/>
  <c r="H6" i="6"/>
  <c r="G3" i="6"/>
  <c r="G2" i="6"/>
  <c r="H9" i="6"/>
  <c r="H10" i="6"/>
  <c r="G10" i="6"/>
  <c r="G9" i="6"/>
  <c r="H5" i="6"/>
  <c r="G4" i="6"/>
  <c r="G13" i="6"/>
  <c r="H11" i="6"/>
  <c r="G5" i="6"/>
  <c r="H12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<sst xmlns="http://schemas.openxmlformats.org/spreadsheetml/2006/main" count="24821" uniqueCount="8401">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</sst>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A-4F20-8E51-12CD3198481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6A-4F20-8E51-12CD3198481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6A-4F20-8E51-12CD3198481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6A-4F20-8E51-12CD31984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854592"/>
        <c:axId val="1867855840"/>
      </c:barChart>
      <c:catAx>
        <c:axId val="186785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55840"/>
        <c:crosses val="autoZero"/>
        <c:auto val="1"/>
        <c:lblAlgn val="ctr"/>
        <c:lblOffset val="100"/>
        <c:noMultiLvlLbl val="0"/>
      </c:catAx>
      <c:valAx>
        <c:axId val="18678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5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1-434C-9CC2-12864CE153C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21-434C-9CC2-12864CE153C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1-434C-9CC2-12864CE153C3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21-434C-9CC2-12864CE15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9903504"/>
        <c:axId val="1619901008"/>
      </c:barChart>
      <c:catAx>
        <c:axId val="16199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01008"/>
        <c:crosses val="autoZero"/>
        <c:auto val="1"/>
        <c:lblAlgn val="ctr"/>
        <c:lblOffset val="100"/>
        <c:noMultiLvlLbl val="0"/>
      </c:catAx>
      <c:valAx>
        <c:axId val="16199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0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0-4114-9893-A50A3DD10D0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0-4114-9893-A50A3DD10D0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0-4114-9893-A50A3DD10D0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30-4114-9893-A50A3DD10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084368"/>
        <c:axId val="1855086032"/>
      </c:lineChart>
      <c:catAx>
        <c:axId val="185508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086032"/>
        <c:crosses val="autoZero"/>
        <c:auto val="1"/>
        <c:lblAlgn val="ctr"/>
        <c:lblOffset val="100"/>
        <c:noMultiLvlLbl val="0"/>
      </c:catAx>
      <c:valAx>
        <c:axId val="18550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08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4F-4C63-AB98-D36D046C0F9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4F-4C63-AB98-D36D046C0F9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B4F-4C63-AB98-D36D046C0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30207"/>
        <c:axId val="65336143"/>
      </c:lineChart>
      <c:catAx>
        <c:axId val="595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143"/>
        <c:crosses val="autoZero"/>
        <c:auto val="1"/>
        <c:lblAlgn val="ctr"/>
        <c:lblOffset val="100"/>
        <c:noMultiLvlLbl val="0"/>
      </c:catAx>
      <c:valAx>
        <c:axId val="653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</xdr:colOff>
      <xdr:row>3</xdr:row>
      <xdr:rowOff>19050</xdr:rowOff>
    </xdr:from>
    <xdr:to>
      <xdr:col>19</xdr:col>
      <xdr:colOff>171450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D2B01-DC78-441F-A4F9-909C63A1D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88900</xdr:rowOff>
    </xdr:from>
    <xdr:to>
      <xdr:col>22</xdr:col>
      <xdr:colOff>349250</xdr:colOff>
      <xdr:row>31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B5A997-B2CF-43BE-BFE8-BFB5986F9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415924</xdr:colOff>
      <xdr:row>1</xdr:row>
      <xdr:rowOff>82550</xdr:rowOff>
    </xdr:from>
    <xdr:to>
      <xdr:col>18</xdr:col>
      <xdr:colOff>139699</xdr:colOff>
      <xdr:row>24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1E58A-F375-467B-982A-61FBBE048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301624</xdr:colOff>
      <xdr:row>14</xdr:row>
      <xdr:rowOff>76200</xdr:rowOff>
    </xdr:from>
    <xdr:to>
      <xdr:col>8</xdr:col>
      <xdr:colOff>495300</xdr:colOff>
      <xdr:row>45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2A7D1-70B0-4740-9DFC-D49600FEC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Fernandez" refreshedDate="44185.048771064816" createdVersion="6" refreshedVersion="6" minRefreshableVersion="3" recordCount="4114" xr:uid="{9D033197-37BB-4B20-AAAA-FBD173576FB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longText="1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Fernandez" refreshedDate="44185.075261574071" createdVersion="6" refreshedVersion="6" minRefreshableVersion="3" recordCount="4114" xr:uid="{E2C0AA4B-0BF5-415C-A354-065D4BA5833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longText="1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78188-9373-4E2D-8915-67BDB895459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AB55E-0A27-4156-8AB1-CF5B74C8F13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93FF4-46C5-40C2-97D2-DB482AC0A5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O18" sqref="O1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81640625" customWidth="1"/>
    <col min="16" max="16" width="22.7265625" customWidth="1"/>
    <col min="17" max="17" width="14.90625" customWidth="1"/>
    <col min="18" max="18" width="13.6328125" customWidth="1"/>
    <col min="19" max="19" width="20" customWidth="1"/>
    <col min="20" max="20" width="18.453125" customWidth="1"/>
    <col min="21" max="21" width="9.453125" bestFit="1" customWidth="1"/>
  </cols>
  <sheetData>
    <row r="1" spans="1:21" x14ac:dyDescent="0.3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1" ht="43.5" x14ac:dyDescent="0.3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ROUND(((E2/D2)*100),0)</f>
        <v>137</v>
      </c>
      <c r="P2" s="6">
        <f>IF(L2=0,0,ROUND(E2/L2,2))</f>
        <v>63.92</v>
      </c>
      <c r="Q2" t="str">
        <f>LEFT(N2, FIND("/",N2)-1)</f>
        <v>film &amp; video</v>
      </c>
      <c r="R2" t="str">
        <f>RIGHT(N2, LEN(N2)-FIND("/",N2))</f>
        <v>television</v>
      </c>
      <c r="S2" s="10">
        <f>(((J2/60)/60)/24)+DATE(1970,1,1)</f>
        <v>42177.007071759261</v>
      </c>
      <c r="T2" s="10">
        <f>(((I2/(24*60*60))+DATE(1970,1,1)))</f>
        <v>42208.125</v>
      </c>
      <c r="U2" s="10"/>
    </row>
    <row r="3" spans="1:21" ht="29" x14ac:dyDescent="0.3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ROUND(((E3/D3)*100),0)</f>
        <v>143</v>
      </c>
      <c r="P3" s="6">
        <f t="shared" ref="P3:P66" si="1">IF(L3=0,0,ROUND(E3/L3,2))</f>
        <v>185.48</v>
      </c>
      <c r="Q3" t="str">
        <f t="shared" ref="Q3:Q66" si="2">LEFT(N3, FIND("/",N3)-1)</f>
        <v>film &amp; video</v>
      </c>
      <c r="R3" t="str">
        <f t="shared" ref="R3:R66" si="3">RIGHT(N3, 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(((I3/(24*60*60))+DATE(1970,1,1)))</f>
        <v>42796.600497685184</v>
      </c>
    </row>
    <row r="4" spans="1:21" ht="43.5" x14ac:dyDescent="0.3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1" ht="29" x14ac:dyDescent="0.3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1" ht="58" x14ac:dyDescent="0.35">
      <c r="A6">
        <v>4</v>
      </c>
      <c r="B6" s="3" t="s">
        <v>6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1" ht="43.5" x14ac:dyDescent="0.35">
      <c r="A7">
        <v>5</v>
      </c>
      <c r="B7" s="3" t="s">
        <v>7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1" ht="43.5" x14ac:dyDescent="0.35">
      <c r="A8">
        <v>6</v>
      </c>
      <c r="B8" s="3" t="s">
        <v>8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1" ht="58" x14ac:dyDescent="0.35">
      <c r="A9">
        <v>7</v>
      </c>
      <c r="B9" s="3" t="s">
        <v>9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42556.047071759254</v>
      </c>
    </row>
    <row r="10" spans="1:21" ht="29" x14ac:dyDescent="0.35">
      <c r="A10">
        <v>8</v>
      </c>
      <c r="B10" s="3" t="s">
        <v>10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1" ht="43.5" x14ac:dyDescent="0.35">
      <c r="A11">
        <v>9</v>
      </c>
      <c r="B11" s="3" t="s">
        <v>11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1" ht="43.5" x14ac:dyDescent="0.35">
      <c r="A12">
        <v>10</v>
      </c>
      <c r="B12" s="3" t="s">
        <v>12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1" ht="58" x14ac:dyDescent="0.35">
      <c r="A13">
        <v>11</v>
      </c>
      <c r="B13" s="3" t="s">
        <v>13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1" ht="58" x14ac:dyDescent="0.35">
      <c r="A14">
        <v>12</v>
      </c>
      <c r="B14" s="3" t="s">
        <v>14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1" ht="43.5" x14ac:dyDescent="0.35">
      <c r="A15">
        <v>13</v>
      </c>
      <c r="B15" s="3" t="s">
        <v>15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1" ht="29" x14ac:dyDescent="0.35">
      <c r="A16">
        <v>14</v>
      </c>
      <c r="B16" s="3" t="s">
        <v>16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ROUND(((E67/D67)*100),0)</f>
        <v>108</v>
      </c>
      <c r="P67" s="6">
        <f t="shared" ref="P67:P130" si="7">IF(L67=0,0,ROUND(E67/L67,2))</f>
        <v>132.05000000000001</v>
      </c>
      <c r="Q67" t="str">
        <f t="shared" ref="Q67:Q130" si="8">LEFT(N67, FIND("/",N67)-1)</f>
        <v>film &amp; video</v>
      </c>
      <c r="R67" t="str">
        <f t="shared" ref="R67:R130" si="9">RIGHT(N67, 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(((I67/(24*60*60))+DATE(1970,1,1)))</f>
        <v>41862.249305555553</v>
      </c>
    </row>
    <row r="68" spans="1:20" ht="29" x14ac:dyDescent="0.35">
      <c r="A68">
        <v>66</v>
      </c>
      <c r="B68" s="3" t="s">
        <v>68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ROUND(((E131/D131)*100),0)</f>
        <v>0</v>
      </c>
      <c r="P131" s="6">
        <f t="shared" ref="P131:P194" si="13">IF(L131=0,0,ROUND(E131/L131,2))</f>
        <v>0</v>
      </c>
      <c r="Q131" t="str">
        <f t="shared" ref="Q131:Q194" si="14">LEFT(N131, FIND("/",N131)-1)</f>
        <v>film &amp; video</v>
      </c>
      <c r="R131" t="str">
        <f t="shared" ref="R131:R194" si="15">RIGHT(N131, 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(((I131/(24*60*60))+DATE(1970,1,1)))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ROUND(((E195/D195)*100),0)</f>
        <v>0</v>
      </c>
      <c r="P195" s="6">
        <f t="shared" ref="P195:P258" si="19">IF(L195=0,0,ROUND(E195/L195,2))</f>
        <v>0</v>
      </c>
      <c r="Q195" t="str">
        <f t="shared" ref="Q195:Q258" si="20">LEFT(N195, FIND("/",N195)-1)</f>
        <v>film &amp; video</v>
      </c>
      <c r="R195" t="str">
        <f t="shared" ref="R195:R258" si="21">RIGHT(N195, 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(((I195/(24*60*60))+DATE(1970,1,1)))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ROUND(((E259/D259)*100),0)</f>
        <v>107</v>
      </c>
      <c r="P259" s="6">
        <f t="shared" ref="P259:P322" si="25">IF(L259=0,0,ROUND(E259/L259,2))</f>
        <v>66.7</v>
      </c>
      <c r="Q259" t="str">
        <f t="shared" ref="Q259:Q322" si="26">LEFT(N259, FIND("/",N259)-1)</f>
        <v>film &amp; video</v>
      </c>
      <c r="R259" t="str">
        <f t="shared" ref="R259:R322" si="27">RIGHT(N259, 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(((I259/(24*60*60))+DATE(1970,1,1)))</f>
        <v>42509.626875000002</v>
      </c>
    </row>
    <row r="260" spans="1:20" ht="58" x14ac:dyDescent="0.35">
      <c r="A260">
        <v>258</v>
      </c>
      <c r="B260" s="3" t="s">
        <v>259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ROUND(((E323/D323)*100),0)</f>
        <v>103</v>
      </c>
      <c r="P323" s="6">
        <f t="shared" ref="P323:P386" si="31">IF(L323=0,0,ROUND(E323/L323,2))</f>
        <v>106.62</v>
      </c>
      <c r="Q323" t="str">
        <f t="shared" ref="Q323:Q386" si="32">LEFT(N323, FIND("/",N323)-1)</f>
        <v>film &amp; video</v>
      </c>
      <c r="R323" t="str">
        <f t="shared" ref="R323:R386" si="33">RIGHT(N323, 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(((I323/(24*60*60))+DATE(1970,1,1)))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ROUND(((E387/D387)*100),0)</f>
        <v>106</v>
      </c>
      <c r="P387" s="6">
        <f t="shared" ref="P387:P450" si="37">IF(L387=0,0,ROUND(E387/L387,2))</f>
        <v>111.8</v>
      </c>
      <c r="Q387" t="str">
        <f t="shared" ref="Q387:Q450" si="38">LEFT(N387, FIND("/",N387)-1)</f>
        <v>film &amp; video</v>
      </c>
      <c r="R387" t="str">
        <f t="shared" ref="R387:R450" si="39">RIGHT(N387, 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(((I387/(24*60*60))+DATE(1970,1,1)))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ROUND(((E451/D451)*100),0)</f>
        <v>2</v>
      </c>
      <c r="P451" s="6">
        <f t="shared" ref="P451:P514" si="43">IF(L451=0,0,ROUND(E451/L451,2))</f>
        <v>9</v>
      </c>
      <c r="Q451" t="str">
        <f t="shared" ref="Q451:Q514" si="44">LEFT(N451, FIND("/",N451)-1)</f>
        <v>film &amp; video</v>
      </c>
      <c r="R451" t="str">
        <f t="shared" ref="R451:R514" si="45">RIGHT(N451, 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(((I451/(24*60*60))+DATE(1970,1,1)))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ROUND(((E515/D515)*100),0)</f>
        <v>14</v>
      </c>
      <c r="P515" s="6">
        <f t="shared" ref="P515:P578" si="49">IF(L515=0,0,ROUND(E515/L515,2))</f>
        <v>102.38</v>
      </c>
      <c r="Q515" t="str">
        <f t="shared" ref="Q515:Q578" si="50">LEFT(N515, FIND("/",N515)-1)</f>
        <v>film &amp; video</v>
      </c>
      <c r="R515" t="str">
        <f t="shared" ref="R515:R578" si="51">RIGHT(N515, 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(((I515/(24*60*60))+DATE(1970,1,1)))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ROUND(((E579/D579)*100),0)</f>
        <v>0</v>
      </c>
      <c r="P579" s="6">
        <f t="shared" ref="P579:P642" si="55">IF(L579=0,0,ROUND(E579/L579,2))</f>
        <v>10</v>
      </c>
      <c r="Q579" t="str">
        <f t="shared" ref="Q579:Q642" si="56">LEFT(N579, FIND("/",N579)-1)</f>
        <v>technology</v>
      </c>
      <c r="R579" t="str">
        <f t="shared" ref="R579:R642" si="57">RIGHT(N579, 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(((I579/(24*60*60))+DATE(1970,1,1)))</f>
        <v>42510.589143518519</v>
      </c>
    </row>
    <row r="580" spans="1:20" ht="29" x14ac:dyDescent="0.35">
      <c r="A580">
        <v>578</v>
      </c>
      <c r="B580" s="3" t="s">
        <v>579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ROUND(((E643/D643)*100),0)</f>
        <v>119</v>
      </c>
      <c r="P643" s="6">
        <f t="shared" ref="P643:P706" si="61">IF(L643=0,0,ROUND(E643/L643,2))</f>
        <v>151.32</v>
      </c>
      <c r="Q643" t="str">
        <f t="shared" ref="Q643:Q706" si="62">LEFT(N643, FIND("/",N643)-1)</f>
        <v>technology</v>
      </c>
      <c r="R643" t="str">
        <f t="shared" ref="R643:R706" si="63">RIGHT(N643, 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(((I643/(24*60*60))+DATE(1970,1,1)))</f>
        <v>42229.57</v>
      </c>
    </row>
    <row r="644" spans="1:20" ht="43.5" x14ac:dyDescent="0.35">
      <c r="A644">
        <v>642</v>
      </c>
      <c r="B644" s="3" t="s">
        <v>643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ROUND(((E707/D707)*100),0)</f>
        <v>1</v>
      </c>
      <c r="P707" s="6">
        <f t="shared" ref="P707:P770" si="67">IF(L707=0,0,ROUND(E707/L707,2))</f>
        <v>195.4</v>
      </c>
      <c r="Q707" t="str">
        <f t="shared" ref="Q707:Q770" si="68">LEFT(N707, FIND("/",N707)-1)</f>
        <v>technology</v>
      </c>
      <c r="R707" t="str">
        <f t="shared" ref="R707:R770" si="69">RIGHT(N707, 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(((I707/(24*60*60))+DATE(1970,1,1)))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ROUND(((E771/D771)*100),0)</f>
        <v>41</v>
      </c>
      <c r="P771" s="6">
        <f t="shared" ref="P771:P834" si="73">IF(L771=0,0,ROUND(E771/L771,2))</f>
        <v>31.85</v>
      </c>
      <c r="Q771" t="str">
        <f t="shared" ref="Q771:Q834" si="74">LEFT(N771, FIND("/",N771)-1)</f>
        <v>publishing</v>
      </c>
      <c r="R771" t="str">
        <f t="shared" ref="R771:R834" si="75">RIGHT(N771, 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(((I771/(24*60*60))+DATE(1970,1,1)))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ROUND(((E835/D835)*100),0)</f>
        <v>102</v>
      </c>
      <c r="P835" s="6">
        <f t="shared" ref="P835:P898" si="79">IF(L835=0,0,ROUND(E835/L835,2))</f>
        <v>148.78</v>
      </c>
      <c r="Q835" t="str">
        <f t="shared" ref="Q835:Q898" si="80">LEFT(N835, FIND("/",N835)-1)</f>
        <v>music</v>
      </c>
      <c r="R835" t="str">
        <f t="shared" ref="R835:R898" si="81">RIGHT(N835, 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(((I835/(24*60*60))+DATE(1970,1,1)))</f>
        <v>41748.878182870372</v>
      </c>
    </row>
    <row r="836" spans="1:20" ht="58" x14ac:dyDescent="0.35">
      <c r="A836">
        <v>834</v>
      </c>
      <c r="B836" s="3" t="s">
        <v>835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ROUND(((E899/D899)*100),0)</f>
        <v>0</v>
      </c>
      <c r="P899" s="6">
        <f t="shared" ref="P899:P962" si="85">IF(L899=0,0,ROUND(E899/L899,2))</f>
        <v>0</v>
      </c>
      <c r="Q899" t="str">
        <f t="shared" ref="Q899:Q962" si="86">LEFT(N899, FIND("/",N899)-1)</f>
        <v>music</v>
      </c>
      <c r="R899" t="str">
        <f t="shared" ref="R899:R962" si="87">RIGHT(N899, 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(((I899/(24*60*60))+DATE(1970,1,1)))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ROUND(((E963/D963)*100),0)</f>
        <v>42</v>
      </c>
      <c r="P963" s="6">
        <f t="shared" ref="P963:P1026" si="91">IF(L963=0,0,ROUND(E963/L963,2))</f>
        <v>364.35</v>
      </c>
      <c r="Q963" t="str">
        <f t="shared" ref="Q963:Q1026" si="92">LEFT(N963, FIND("/",N963)-1)</f>
        <v>technology</v>
      </c>
      <c r="R963" t="str">
        <f t="shared" ref="R963:R1026" si="93">RIGHT(N963, 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(((I963/(24*60*60))+DATE(1970,1,1)))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ROUND(((E1027/D1027)*100),0)</f>
        <v>110</v>
      </c>
      <c r="P1027" s="6">
        <f t="shared" ref="P1027:P1090" si="97">IF(L1027=0,0,ROUND(E1027/L1027,2))</f>
        <v>71.849999999999994</v>
      </c>
      <c r="Q1027" t="str">
        <f t="shared" ref="Q1027:Q1090" si="98">LEFT(N1027, FIND("/",N1027)-1)</f>
        <v>music</v>
      </c>
      <c r="R1027" t="str">
        <f t="shared" ref="R1027:R1090" si="99">RIGHT(N1027, 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(((I1027/(24*60*60))+DATE(1970,1,1)))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ROUND(((E1091/D1091)*100),0)</f>
        <v>8</v>
      </c>
      <c r="P1091" s="6">
        <f t="shared" ref="P1091:P1154" si="103">IF(L1091=0,0,ROUND(E1091/L1091,2))</f>
        <v>23.96</v>
      </c>
      <c r="Q1091" t="str">
        <f t="shared" ref="Q1091:Q1154" si="104">LEFT(N1091, FIND("/",N1091)-1)</f>
        <v>games</v>
      </c>
      <c r="R1091" t="str">
        <f t="shared" ref="R1091:R1154" si="105">RIGHT(N1091, 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(((I1091/(24*60*60))+DATE(1970,1,1)))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ROUND(((E1155/D1155)*100),0)</f>
        <v>1</v>
      </c>
      <c r="P1155" s="6">
        <f t="shared" ref="P1155:P1218" si="109">IF(L1155=0,0,ROUND(E1155/L1155,2))</f>
        <v>50</v>
      </c>
      <c r="Q1155" t="str">
        <f t="shared" ref="Q1155:Q1218" si="110">LEFT(N1155, FIND("/",N1155)-1)</f>
        <v>food</v>
      </c>
      <c r="R1155" t="str">
        <f t="shared" ref="R1155:R1218" si="111">RIGHT(N1155, 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(((I1155/(24*60*60))+DATE(1970,1,1)))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ROUND(((E1219/D1219)*100),0)</f>
        <v>103</v>
      </c>
      <c r="P1219" s="6">
        <f t="shared" ref="P1219:P1282" si="115">IF(L1219=0,0,ROUND(E1219/L1219,2))</f>
        <v>148.57</v>
      </c>
      <c r="Q1219" t="str">
        <f t="shared" ref="Q1219:Q1282" si="116">LEFT(N1219, FIND("/",N1219)-1)</f>
        <v>photography</v>
      </c>
      <c r="R1219" t="str">
        <f t="shared" ref="R1219:R1282" si="117">RIGHT(N1219, 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(((I1219/(24*60*60))+DATE(1970,1,1)))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ROUND(((E1283/D1283)*100),0)</f>
        <v>111</v>
      </c>
      <c r="P1283" s="6">
        <f t="shared" ref="P1283:P1346" si="121">IF(L1283=0,0,ROUND(E1283/L1283,2))</f>
        <v>104.73</v>
      </c>
      <c r="Q1283" t="str">
        <f t="shared" ref="Q1283:Q1346" si="122">LEFT(N1283, FIND("/",N1283)-1)</f>
        <v>music</v>
      </c>
      <c r="R1283" t="str">
        <f t="shared" ref="R1283:R1346" si="123">RIGHT(N1283, 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(((I1283/(24*60*60))+DATE(1970,1,1)))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ROUND(((E1347/D1347)*100),0)</f>
        <v>125</v>
      </c>
      <c r="P1347" s="6">
        <f t="shared" ref="P1347:P1410" si="127">IF(L1347=0,0,ROUND(E1347/L1347,2))</f>
        <v>53.57</v>
      </c>
      <c r="Q1347" t="str">
        <f t="shared" ref="Q1347:Q1410" si="128">LEFT(N1347, FIND("/",N1347)-1)</f>
        <v>publishing</v>
      </c>
      <c r="R1347" t="str">
        <f t="shared" ref="R1347:R1410" si="129">RIGHT(N1347, 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(((I1347/(24*60*60))+DATE(1970,1,1)))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ROUND(((E1411/D1411)*100),0)</f>
        <v>0</v>
      </c>
      <c r="P1411" s="6">
        <f t="shared" ref="P1411:P1474" si="133">IF(L1411=0,0,ROUND(E1411/L1411,2))</f>
        <v>0</v>
      </c>
      <c r="Q1411" t="str">
        <f t="shared" ref="Q1411:Q1474" si="134">LEFT(N1411, FIND("/",N1411)-1)</f>
        <v>publishing</v>
      </c>
      <c r="R1411" t="str">
        <f t="shared" ref="R1411:R1474" si="135">RIGHT(N1411, 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(((I1411/(24*60*60))+DATE(1970,1,1)))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ROUND(((E1475/D1475)*100),0)</f>
        <v>121</v>
      </c>
      <c r="P1475" s="6">
        <f t="shared" ref="P1475:P1538" si="139">IF(L1475=0,0,ROUND(E1475/L1475,2))</f>
        <v>38.46</v>
      </c>
      <c r="Q1475" t="str">
        <f t="shared" ref="Q1475:Q1538" si="140">LEFT(N1475, FIND("/",N1475)-1)</f>
        <v>publishing</v>
      </c>
      <c r="R1475" t="str">
        <f t="shared" ref="R1475:R1538" si="141">RIGHT(N1475, 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(((I1475/(24*60*60))+DATE(1970,1,1)))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ROUND(((E1539/D1539)*100),0)</f>
        <v>180</v>
      </c>
      <c r="P1539" s="6">
        <f t="shared" ref="P1539:P1602" si="145">IF(L1539=0,0,ROUND(E1539/L1539,2))</f>
        <v>96.38</v>
      </c>
      <c r="Q1539" t="str">
        <f t="shared" ref="Q1539:Q1602" si="146">LEFT(N1539, FIND("/",N1539)-1)</f>
        <v>photography</v>
      </c>
      <c r="R1539" t="str">
        <f t="shared" ref="R1539:R1602" si="147">RIGHT(N1539, 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(((I1539/(24*60*60))+DATE(1970,1,1)))</f>
        <v>42588.75</v>
      </c>
    </row>
    <row r="1540" spans="1:20" ht="43.5" x14ac:dyDescent="0.35">
      <c r="A1540">
        <v>1538</v>
      </c>
      <c r="B1540" s="3" t="s">
        <v>1539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ROUND(((E1603/D1603)*100),0)</f>
        <v>108</v>
      </c>
      <c r="P1603" s="6">
        <f t="shared" ref="P1603:P1666" si="151">IF(L1603=0,0,ROUND(E1603/L1603,2))</f>
        <v>48.33</v>
      </c>
      <c r="Q1603" t="str">
        <f t="shared" ref="Q1603:Q1666" si="152">LEFT(N1603, FIND("/",N1603)-1)</f>
        <v>music</v>
      </c>
      <c r="R1603" t="str">
        <f t="shared" ref="R1603:R1666" si="153">RIGHT(N1603, 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(((I1603/(24*60*60))+DATE(1970,1,1)))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ROUND(((E1667/D1667)*100),0)</f>
        <v>119</v>
      </c>
      <c r="P1667" s="6">
        <f t="shared" ref="P1667:P1730" si="157">IF(L1667=0,0,ROUND(E1667/L1667,2))</f>
        <v>44.96</v>
      </c>
      <c r="Q1667" t="str">
        <f t="shared" ref="Q1667:Q1730" si="158">LEFT(N1667, FIND("/",N1667)-1)</f>
        <v>music</v>
      </c>
      <c r="R1667" t="str">
        <f t="shared" ref="R1667:R1730" si="159">RIGHT(N1667, 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(((I1667/(24*60*60))+DATE(1970,1,1)))</f>
        <v>40596.125</v>
      </c>
    </row>
    <row r="1668" spans="1:20" ht="43.5" x14ac:dyDescent="0.35">
      <c r="A1668">
        <v>1666</v>
      </c>
      <c r="B1668" s="3" t="s">
        <v>1667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ROUND(((E1731/D1731)*100),0)</f>
        <v>0</v>
      </c>
      <c r="P1731" s="6">
        <f t="shared" ref="P1731:P1794" si="163">IF(L1731=0,0,ROUND(E1731/L1731,2))</f>
        <v>0</v>
      </c>
      <c r="Q1731" t="str">
        <f t="shared" ref="Q1731:Q1794" si="164">LEFT(N1731, FIND("/",N1731)-1)</f>
        <v>music</v>
      </c>
      <c r="R1731" t="str">
        <f t="shared" ref="R1731:R1794" si="165">RIGHT(N1731, 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(((I1731/(24*60*60))+DATE(1970,1,1)))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ROUND(((E1795/D1795)*100),0)</f>
        <v>1</v>
      </c>
      <c r="P1795" s="6">
        <f t="shared" ref="P1795:P1858" si="169">IF(L1795=0,0,ROUND(E1795/L1795,2))</f>
        <v>20</v>
      </c>
      <c r="Q1795" t="str">
        <f t="shared" ref="Q1795:Q1858" si="170">LEFT(N1795, FIND("/",N1795)-1)</f>
        <v>photography</v>
      </c>
      <c r="R1795" t="str">
        <f t="shared" ref="R1795:R1858" si="171">RIGHT(N1795, 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(((I1795/(24*60*60))+DATE(1970,1,1)))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ROUND(((E1859/D1859)*100),0)</f>
        <v>100</v>
      </c>
      <c r="P1859" s="6">
        <f t="shared" ref="P1859:P1922" si="175">IF(L1859=0,0,ROUND(E1859/L1859,2))</f>
        <v>136.36000000000001</v>
      </c>
      <c r="Q1859" t="str">
        <f t="shared" ref="Q1859:Q1922" si="176">LEFT(N1859, FIND("/",N1859)-1)</f>
        <v>music</v>
      </c>
      <c r="R1859" t="str">
        <f t="shared" ref="R1859:R1922" si="177">RIGHT(N1859, 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(((I1859/(24*60*60))+DATE(1970,1,1)))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ROUND(((E1923/D1923)*100),0)</f>
        <v>137</v>
      </c>
      <c r="P1923" s="6">
        <f t="shared" ref="P1923:P1986" si="181">IF(L1923=0,0,ROUND(E1923/L1923,2))</f>
        <v>54</v>
      </c>
      <c r="Q1923" t="str">
        <f t="shared" ref="Q1923:Q1986" si="182">LEFT(N1923, FIND("/",N1923)-1)</f>
        <v>music</v>
      </c>
      <c r="R1923" t="str">
        <f t="shared" ref="R1923:R1986" si="183">RIGHT(N1923, 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(((I1923/(24*60*60))+DATE(1970,1,1)))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ROUND(((E1987/D1987)*100),0)</f>
        <v>3</v>
      </c>
      <c r="P1987" s="6">
        <f t="shared" ref="P1987:P2050" si="187">IF(L1987=0,0,ROUND(E1987/L1987,2))</f>
        <v>12.75</v>
      </c>
      <c r="Q1987" t="str">
        <f t="shared" ref="Q1987:Q2050" si="188">LEFT(N1987, FIND("/",N1987)-1)</f>
        <v>photography</v>
      </c>
      <c r="R1987" t="str">
        <f t="shared" ref="R1987:R2050" si="189">RIGHT(N1987, 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(((I1987/(24*60*60))+DATE(1970,1,1)))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ROUND(((E2051/D2051)*100),0)</f>
        <v>120</v>
      </c>
      <c r="P2051" s="6">
        <f t="shared" ref="P2051:P2114" si="193">IF(L2051=0,0,ROUND(E2051/L2051,2))</f>
        <v>80.989999999999995</v>
      </c>
      <c r="Q2051" t="str">
        <f t="shared" ref="Q2051:Q2114" si="194">LEFT(N2051, FIND("/",N2051)-1)</f>
        <v>technology</v>
      </c>
      <c r="R2051" t="str">
        <f t="shared" ref="R2051:R2114" si="195">RIGHT(N2051, 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(((I2051/(24*60*60))+DATE(1970,1,1)))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ROUND(((E2115/D2115)*100),0)</f>
        <v>105</v>
      </c>
      <c r="P2115" s="6">
        <f t="shared" ref="P2115:P2178" si="199">IF(L2115=0,0,ROUND(E2115/L2115,2))</f>
        <v>68.599999999999994</v>
      </c>
      <c r="Q2115" t="str">
        <f t="shared" ref="Q2115:Q2178" si="200">LEFT(N2115, FIND("/",N2115)-1)</f>
        <v>music</v>
      </c>
      <c r="R2115" t="str">
        <f t="shared" ref="R2115:R2178" si="201">RIGHT(N2115, 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(((I2115/(24*60*60))+DATE(1970,1,1)))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ROUND(((E2179/D2179)*100),0)</f>
        <v>100</v>
      </c>
      <c r="P2179" s="6">
        <f t="shared" ref="P2179:P2242" si="205">IF(L2179=0,0,ROUND(E2179/L2179,2))</f>
        <v>65.87</v>
      </c>
      <c r="Q2179" t="str">
        <f t="shared" ref="Q2179:Q2242" si="206">LEFT(N2179, FIND("/",N2179)-1)</f>
        <v>music</v>
      </c>
      <c r="R2179" t="str">
        <f t="shared" ref="R2179:R2242" si="207">RIGHT(N2179, 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(((I2179/(24*60*60))+DATE(1970,1,1)))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ROUND(((E2243/D2243)*100),0)</f>
        <v>806</v>
      </c>
      <c r="P2243" s="6">
        <f t="shared" ref="P2243:P2306" si="211">IF(L2243=0,0,ROUND(E2243/L2243,2))</f>
        <v>49.47</v>
      </c>
      <c r="Q2243" t="str">
        <f t="shared" ref="Q2243:Q2306" si="212">LEFT(N2243, FIND("/",N2243)-1)</f>
        <v>games</v>
      </c>
      <c r="R2243" t="str">
        <f t="shared" ref="R2243:R2306" si="213">RIGHT(N2243, 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(((I2243/(24*60*60))+DATE(1970,1,1)))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ROUND(((E2307/D2307)*100),0)</f>
        <v>101</v>
      </c>
      <c r="P2307" s="6">
        <f t="shared" ref="P2307:P2370" si="217">IF(L2307=0,0,ROUND(E2307/L2307,2))</f>
        <v>109.11</v>
      </c>
      <c r="Q2307" t="str">
        <f t="shared" ref="Q2307:Q2370" si="218">LEFT(N2307, FIND("/",N2307)-1)</f>
        <v>music</v>
      </c>
      <c r="R2307" t="str">
        <f t="shared" ref="R2307:R2370" si="219">RIGHT(N2307, 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(((I2307/(24*60*60))+DATE(1970,1,1)))</f>
        <v>41859.75</v>
      </c>
    </row>
    <row r="2308" spans="1:20" ht="43.5" x14ac:dyDescent="0.35">
      <c r="A2308">
        <v>2306</v>
      </c>
      <c r="B2308" s="3" t="s">
        <v>2307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ROUND(((E2371/D2371)*100),0)</f>
        <v>0</v>
      </c>
      <c r="P2371" s="6">
        <f t="shared" ref="P2371:P2434" si="223">IF(L2371=0,0,ROUND(E2371/L2371,2))</f>
        <v>0</v>
      </c>
      <c r="Q2371" t="str">
        <f t="shared" ref="Q2371:Q2434" si="224">LEFT(N2371, FIND("/",N2371)-1)</f>
        <v>technology</v>
      </c>
      <c r="R2371" t="str">
        <f t="shared" ref="R2371:R2434" si="225">RIGHT(N2371, 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(((I2371/(24*60*60))+DATE(1970,1,1)))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ROUND(((E2435/D2435)*100),0)</f>
        <v>0</v>
      </c>
      <c r="P2435" s="6">
        <f t="shared" ref="P2435:P2498" si="229">IF(L2435=0,0,ROUND(E2435/L2435,2))</f>
        <v>0</v>
      </c>
      <c r="Q2435" t="str">
        <f t="shared" ref="Q2435:Q2498" si="230">LEFT(N2435, FIND("/",N2435)-1)</f>
        <v>food</v>
      </c>
      <c r="R2435" t="str">
        <f t="shared" ref="R2435:R2498" si="231">RIGHT(N2435, 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(((I2435/(24*60*60))+DATE(1970,1,1)))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ROUND(((E2499/D2499)*100),0)</f>
        <v>113</v>
      </c>
      <c r="P2499" s="6">
        <f t="shared" ref="P2499:P2562" si="235">IF(L2499=0,0,ROUND(E2499/L2499,2))</f>
        <v>80.55</v>
      </c>
      <c r="Q2499" t="str">
        <f t="shared" ref="Q2499:Q2562" si="236">LEFT(N2499, FIND("/",N2499)-1)</f>
        <v>music</v>
      </c>
      <c r="R2499" t="str">
        <f t="shared" ref="R2499:R2562" si="237">RIGHT(N2499, 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(((I2499/(24*60*60))+DATE(1970,1,1)))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ROUND(((E2563/D2563)*100),0)</f>
        <v>0</v>
      </c>
      <c r="P2563" s="6">
        <f t="shared" ref="P2563:P2626" si="241">IF(L2563=0,0,ROUND(E2563/L2563,2))</f>
        <v>0</v>
      </c>
      <c r="Q2563" t="str">
        <f t="shared" ref="Q2563:Q2626" si="242">LEFT(N2563, FIND("/",N2563)-1)</f>
        <v>food</v>
      </c>
      <c r="R2563" t="str">
        <f t="shared" ref="R2563:R2626" si="243">RIGHT(N2563, 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(((I2563/(24*60*60))+DATE(1970,1,1)))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ROUND(((E2627/D2627)*100),0)</f>
        <v>956</v>
      </c>
      <c r="P2627" s="6">
        <f t="shared" ref="P2627:P2690" si="247">IF(L2627=0,0,ROUND(E2627/L2627,2))</f>
        <v>27.58</v>
      </c>
      <c r="Q2627" t="str">
        <f t="shared" ref="Q2627:Q2690" si="248">LEFT(N2627, FIND("/",N2627)-1)</f>
        <v>technology</v>
      </c>
      <c r="R2627" t="str">
        <f t="shared" ref="R2627:R2690" si="249">RIGHT(N2627, 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(((I2627/(24*60*60))+DATE(1970,1,1)))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ROUND(((E2691/D2691)*100),0)</f>
        <v>0</v>
      </c>
      <c r="P2691" s="6">
        <f t="shared" ref="P2691:P2754" si="253">IF(L2691=0,0,ROUND(E2691/L2691,2))</f>
        <v>1</v>
      </c>
      <c r="Q2691" t="str">
        <f t="shared" ref="Q2691:Q2754" si="254">LEFT(N2691, FIND("/",N2691)-1)</f>
        <v>food</v>
      </c>
      <c r="R2691" t="str">
        <f t="shared" ref="R2691:R2754" si="255">RIGHT(N2691, 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(((I2691/(24*60*60))+DATE(1970,1,1)))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ROUND(((E2755/D2755)*100),0)</f>
        <v>19</v>
      </c>
      <c r="P2755" s="6">
        <f t="shared" ref="P2755:P2818" si="259">IF(L2755=0,0,ROUND(E2755/L2755,2))</f>
        <v>47.5</v>
      </c>
      <c r="Q2755" t="str">
        <f t="shared" ref="Q2755:Q2818" si="260">LEFT(N2755, FIND("/",N2755)-1)</f>
        <v>publishing</v>
      </c>
      <c r="R2755" t="str">
        <f t="shared" ref="R2755:R2818" si="261">RIGHT(N2755, 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(((I2755/(24*60*60))+DATE(1970,1,1)))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ROUND(((E2819/D2819)*100),0)</f>
        <v>130</v>
      </c>
      <c r="P2819" s="6">
        <f t="shared" ref="P2819:P2882" si="265">IF(L2819=0,0,ROUND(E2819/L2819,2))</f>
        <v>23.64</v>
      </c>
      <c r="Q2819" t="str">
        <f t="shared" ref="Q2819:Q2882" si="266">LEFT(N2819, FIND("/",N2819)-1)</f>
        <v>theater</v>
      </c>
      <c r="R2819" t="str">
        <f t="shared" ref="R2819:R2882" si="267">RIGHT(N2819, 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(((I2819/(24*60*60))+DATE(1970,1,1)))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ROUND(((E2883/D2883)*100),0)</f>
        <v>0</v>
      </c>
      <c r="P2883" s="6">
        <f t="shared" ref="P2883:P2946" si="271">IF(L2883=0,0,ROUND(E2883/L2883,2))</f>
        <v>0</v>
      </c>
      <c r="Q2883" t="str">
        <f t="shared" ref="Q2883:Q2946" si="272">LEFT(N2883, FIND("/",N2883)-1)</f>
        <v>theater</v>
      </c>
      <c r="R2883" t="str">
        <f t="shared" ref="R2883:R2946" si="273">RIGHT(N2883, 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(((I2883/(24*60*60))+DATE(1970,1,1)))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ROUND(((E2947/D2947)*100),0)</f>
        <v>0</v>
      </c>
      <c r="P2947" s="6">
        <f t="shared" ref="P2947:P3010" si="277">IF(L2947=0,0,ROUND(E2947/L2947,2))</f>
        <v>0</v>
      </c>
      <c r="Q2947" t="str">
        <f t="shared" ref="Q2947:Q3010" si="278">LEFT(N2947, FIND("/",N2947)-1)</f>
        <v>theater</v>
      </c>
      <c r="R2947" t="str">
        <f t="shared" ref="R2947:R3010" si="279">RIGHT(N2947, 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(((I2947/(24*60*60))+DATE(1970,1,1)))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ROUND(((E3011/D3011)*100),0)</f>
        <v>120</v>
      </c>
      <c r="P3011" s="6">
        <f t="shared" ref="P3011:P3074" si="283">IF(L3011=0,0,ROUND(E3011/L3011,2))</f>
        <v>233.9</v>
      </c>
      <c r="Q3011" t="str">
        <f t="shared" ref="Q3011:Q3074" si="284">LEFT(N3011, FIND("/",N3011)-1)</f>
        <v>theater</v>
      </c>
      <c r="R3011" t="str">
        <f t="shared" ref="R3011:R3074" si="285">RIGHT(N3011, 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(((I3011/(24*60*60))+DATE(1970,1,1)))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ROUND(((E3075/D3075)*100),0)</f>
        <v>0</v>
      </c>
      <c r="P3075" s="6">
        <f t="shared" ref="P3075:P3138" si="289">IF(L3075=0,0,ROUND(E3075/L3075,2))</f>
        <v>92.14</v>
      </c>
      <c r="Q3075" t="str">
        <f t="shared" ref="Q3075:Q3138" si="290">LEFT(N3075, FIND("/",N3075)-1)</f>
        <v>theater</v>
      </c>
      <c r="R3075" t="str">
        <f t="shared" ref="R3075:R3138" si="291">RIGHT(N3075, 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(((I3075/(24*60*60))+DATE(1970,1,1)))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ROUND(((E3139/D3139)*100),0)</f>
        <v>3</v>
      </c>
      <c r="P3139" s="6">
        <f t="shared" ref="P3139:P3202" si="295">IF(L3139=0,0,ROUND(E3139/L3139,2))</f>
        <v>50</v>
      </c>
      <c r="Q3139" t="str">
        <f t="shared" ref="Q3139:Q3202" si="296">LEFT(N3139, FIND("/",N3139)-1)</f>
        <v>theater</v>
      </c>
      <c r="R3139" t="str">
        <f t="shared" ref="R3139:R3202" si="297">RIGHT(N3139, 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(((I3139/(24*60*60))+DATE(1970,1,1)))</f>
        <v>42858.8</v>
      </c>
    </row>
    <row r="3140" spans="1:20" ht="58" x14ac:dyDescent="0.35">
      <c r="A3140">
        <v>3138</v>
      </c>
      <c r="B3140" s="3" t="s">
        <v>3138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ROUND(((E3203/D3203)*100),0)</f>
        <v>1</v>
      </c>
      <c r="P3203" s="6">
        <f t="shared" ref="P3203:P3266" si="301">IF(L3203=0,0,ROUND(E3203/L3203,2))</f>
        <v>12.5</v>
      </c>
      <c r="Q3203" t="str">
        <f t="shared" ref="Q3203:Q3266" si="302">LEFT(N3203, FIND("/",N3203)-1)</f>
        <v>theater</v>
      </c>
      <c r="R3203" t="str">
        <f t="shared" ref="R3203:R3266" si="303">RIGHT(N3203, 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(((I3203/(24*60*60))+DATE(1970,1,1)))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ROUND(((E3267/D3267)*100),0)</f>
        <v>164</v>
      </c>
      <c r="P3267" s="6">
        <f t="shared" ref="P3267:P3330" si="307">IF(L3267=0,0,ROUND(E3267/L3267,2))</f>
        <v>70.290000000000006</v>
      </c>
      <c r="Q3267" t="str">
        <f t="shared" ref="Q3267:Q3330" si="308">LEFT(N3267, FIND("/",N3267)-1)</f>
        <v>theater</v>
      </c>
      <c r="R3267" t="str">
        <f t="shared" ref="R3267:R3330" si="309">RIGHT(N3267, 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(((I3267/(24*60*60))+DATE(1970,1,1)))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ROUND(((E3331/D3331)*100),0)</f>
        <v>117</v>
      </c>
      <c r="P3331" s="6">
        <f t="shared" ref="P3331:P3394" si="313">IF(L3331=0,0,ROUND(E3331/L3331,2))</f>
        <v>44.92</v>
      </c>
      <c r="Q3331" t="str">
        <f t="shared" ref="Q3331:Q3394" si="314">LEFT(N3331, FIND("/",N3331)-1)</f>
        <v>theater</v>
      </c>
      <c r="R3331" t="str">
        <f t="shared" ref="R3331:R3394" si="315">RIGHT(N3331, 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(((I3331/(24*60*60))+DATE(1970,1,1)))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ROUND(((E3395/D3395)*100),0)</f>
        <v>106</v>
      </c>
      <c r="P3395" s="6">
        <f t="shared" ref="P3395:P3458" si="319">IF(L3395=0,0,ROUND(E3395/L3395,2))</f>
        <v>36.07</v>
      </c>
      <c r="Q3395" t="str">
        <f t="shared" ref="Q3395:Q3458" si="320">LEFT(N3395, FIND("/",N3395)-1)</f>
        <v>theater</v>
      </c>
      <c r="R3395" t="str">
        <f t="shared" ref="R3395:R3458" si="321">RIGHT(N3395, 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(((I3395/(24*60*60))+DATE(1970,1,1)))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ROUND(((E3459/D3459)*100),0)</f>
        <v>140</v>
      </c>
      <c r="P3459" s="6">
        <f t="shared" ref="P3459:P3522" si="325">IF(L3459=0,0,ROUND(E3459/L3459,2))</f>
        <v>50.98</v>
      </c>
      <c r="Q3459" t="str">
        <f t="shared" ref="Q3459:Q3522" si="326">LEFT(N3459, FIND("/",N3459)-1)</f>
        <v>theater</v>
      </c>
      <c r="R3459" t="str">
        <f t="shared" ref="R3459:R3522" si="327">RIGHT(N3459, 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(((I3459/(24*60*60))+DATE(1970,1,1)))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ROUND(((E3523/D3523)*100),0)</f>
        <v>169</v>
      </c>
      <c r="P3523" s="6">
        <f t="shared" ref="P3523:P3586" si="331">IF(L3523=0,0,ROUND(E3523/L3523,2))</f>
        <v>45.62</v>
      </c>
      <c r="Q3523" t="str">
        <f t="shared" ref="Q3523:Q3586" si="332">LEFT(N3523, FIND("/",N3523)-1)</f>
        <v>theater</v>
      </c>
      <c r="R3523" t="str">
        <f t="shared" ref="R3523:R3586" si="333">RIGHT(N3523, 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(((I3523/(24*60*60))+DATE(1970,1,1)))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ROUND(((E3587/D3587)*100),0)</f>
        <v>119</v>
      </c>
      <c r="P3587" s="6">
        <f t="shared" ref="P3587:P3650" si="337">IF(L3587=0,0,ROUND(E3587/L3587,2))</f>
        <v>176.09</v>
      </c>
      <c r="Q3587" t="str">
        <f t="shared" ref="Q3587:Q3650" si="338">LEFT(N3587, FIND("/",N3587)-1)</f>
        <v>theater</v>
      </c>
      <c r="R3587" t="str">
        <f t="shared" ref="R3587:R3650" si="339">RIGHT(N3587, 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(((I3587/(24*60*60))+DATE(1970,1,1)))</f>
        <v>41994.716319444444</v>
      </c>
    </row>
    <row r="3588" spans="1:20" x14ac:dyDescent="0.35">
      <c r="A3588">
        <v>3586</v>
      </c>
      <c r="B3588" s="3" t="s">
        <v>3585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ROUND(((E3651/D3651)*100),0)</f>
        <v>104</v>
      </c>
      <c r="P3651" s="6">
        <f t="shared" ref="P3651:P3714" si="343">IF(L3651=0,0,ROUND(E3651/L3651,2))</f>
        <v>97.5</v>
      </c>
      <c r="Q3651" t="str">
        <f t="shared" ref="Q3651:Q3714" si="344">LEFT(N3651, FIND("/",N3651)-1)</f>
        <v>theater</v>
      </c>
      <c r="R3651" t="str">
        <f t="shared" ref="R3651:R3714" si="345">RIGHT(N3651, 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(((I3651/(24*60*60))+DATE(1970,1,1)))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ROUND(((E3715/D3715)*100),0)</f>
        <v>102</v>
      </c>
      <c r="P3715" s="6">
        <f t="shared" ref="P3715:P3778" si="349">IF(L3715=0,0,ROUND(E3715/L3715,2))</f>
        <v>106.84</v>
      </c>
      <c r="Q3715" t="str">
        <f t="shared" ref="Q3715:Q3778" si="350">LEFT(N3715, FIND("/",N3715)-1)</f>
        <v>theater</v>
      </c>
      <c r="R3715" t="str">
        <f t="shared" ref="R3715:R3778" si="351">RIGHT(N3715, 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(((I3715/(24*60*60))+DATE(1970,1,1)))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ROUND(((E3779/D3779)*100),0)</f>
        <v>143</v>
      </c>
      <c r="P3779" s="6">
        <f t="shared" ref="P3779:P3842" si="355">IF(L3779=0,0,ROUND(E3779/L3779,2))</f>
        <v>48.54</v>
      </c>
      <c r="Q3779" t="str">
        <f t="shared" ref="Q3779:Q3842" si="356">LEFT(N3779, FIND("/",N3779)-1)</f>
        <v>theater</v>
      </c>
      <c r="R3779" t="str">
        <f t="shared" ref="R3779:R3842" si="357">RIGHT(N3779, 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(((I3779/(24*60*60))+DATE(1970,1,1)))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ROUND(((E3843/D3843)*100),0)</f>
        <v>9</v>
      </c>
      <c r="P3843" s="6">
        <f t="shared" ref="P3843:P3906" si="361">IF(L3843=0,0,ROUND(E3843/L3843,2))</f>
        <v>25.65</v>
      </c>
      <c r="Q3843" t="str">
        <f t="shared" ref="Q3843:Q3906" si="362">LEFT(N3843, FIND("/",N3843)-1)</f>
        <v>theater</v>
      </c>
      <c r="R3843" t="str">
        <f t="shared" ref="R3843:R3906" si="363">RIGHT(N3843, 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(((I3843/(24*60*60))+DATE(1970,1,1)))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ROUND(((E3907/D3907)*100),0)</f>
        <v>12</v>
      </c>
      <c r="P3907" s="6">
        <f t="shared" ref="P3907:P3970" si="367">IF(L3907=0,0,ROUND(E3907/L3907,2))</f>
        <v>24.71</v>
      </c>
      <c r="Q3907" t="str">
        <f t="shared" ref="Q3907:Q3970" si="368">LEFT(N3907, FIND("/",N3907)-1)</f>
        <v>theater</v>
      </c>
      <c r="R3907" t="str">
        <f t="shared" ref="R3907:R3970" si="369">RIGHT(N3907, 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(((I3907/(24*60*60))+DATE(1970,1,1)))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ROUND(((E3971/D3971)*100),0)</f>
        <v>7</v>
      </c>
      <c r="P3971" s="6">
        <f t="shared" ref="P3971:P4034" si="373">IF(L3971=0,0,ROUND(E3971/L3971,2))</f>
        <v>35.17</v>
      </c>
      <c r="Q3971" t="str">
        <f t="shared" ref="Q3971:Q4034" si="374">LEFT(N3971, FIND("/",N3971)-1)</f>
        <v>theater</v>
      </c>
      <c r="R3971" t="str">
        <f t="shared" ref="R3971:R4034" si="375">RIGHT(N3971, 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(((I3971/(24*60*60))+DATE(1970,1,1)))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ROUND(((E4035/D4035)*100),0)</f>
        <v>26</v>
      </c>
      <c r="P4035" s="6">
        <f t="shared" ref="P4035:P4098" si="379">IF(L4035=0,0,ROUND(E4035/L4035,2))</f>
        <v>65.34</v>
      </c>
      <c r="Q4035" t="str">
        <f t="shared" ref="Q4035:Q4098" si="380">LEFT(N4035, FIND("/",N4035)-1)</f>
        <v>theater</v>
      </c>
      <c r="R4035" t="str">
        <f t="shared" ref="R4035:R4098" si="381">RIGHT(N4035, 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(((I4035/(24*60*60))+DATE(1970,1,1)))</f>
        <v>42645.375</v>
      </c>
    </row>
    <row r="4036" spans="1:20" ht="43.5" x14ac:dyDescent="0.35">
      <c r="A4036">
        <v>4034</v>
      </c>
      <c r="B4036" s="3" t="s">
        <v>4030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8323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ROUND(((E4099/D4099)*100),0)</f>
        <v>0</v>
      </c>
      <c r="P4099" s="6">
        <f t="shared" ref="P4099:P4115" si="385">IF(L4099=0,0,ROUND(E4099/L4099,2))</f>
        <v>0</v>
      </c>
      <c r="Q4099" t="str">
        <f t="shared" ref="Q4099:Q4115" si="386">LEFT(N4099, FIND("/",N4099)-1)</f>
        <v>theater</v>
      </c>
      <c r="R4099" t="str">
        <f t="shared" ref="R4099:R4115" si="387">RIGHT(N4099, 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(((I4099/(24*60*60))+DATE(1970,1,1)))</f>
        <v>42400.996527777781</v>
      </c>
    </row>
    <row r="4100" spans="1:20" ht="43.5" x14ac:dyDescent="0.3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42572.626747685186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4" priority="5" operator="containsText" text="successful">
      <formula>NOT(ISERROR(SEARCH("successful",F2)))</formula>
    </cfRule>
  </conditionalFormatting>
  <conditionalFormatting sqref="F2:F4115">
    <cfRule type="containsText" dxfId="3" priority="4" operator="containsText" text="failed">
      <formula>NOT(ISERROR(SEARCH("failed",F2)))</formula>
    </cfRule>
  </conditionalFormatting>
  <conditionalFormatting sqref="F2:F4115">
    <cfRule type="containsText" dxfId="2" priority="3" operator="containsText" text="canceled">
      <formula>NOT(ISERROR(SEARCH("canceled",F2)))</formula>
    </cfRule>
  </conditionalFormatting>
  <conditionalFormatting sqref="F2:F4115">
    <cfRule type="containsText" dxfId="1" priority="2" operator="containsText" text="live">
      <formula>NOT(ISERROR(SEARCH("live",F2)))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8D6F170D-8FD4-4218-BA5E-7DF3E65343CE}">
            <xm:f>NOT(ISERROR(SEARCH(D2,F1)))</xm:f>
            <xm:f>D2</xm:f>
            <x14:dxf>
              <fill>
                <patternFill>
                  <bgColor rgb="FF92D050"/>
                </patternFill>
              </fill>
            </x14:dxf>
          </x14:cfRule>
          <xm:sqref>F1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9F9CC-47B4-4403-B35C-D1F9D1A58385}">
  <dimension ref="A1:F14"/>
  <sheetViews>
    <sheetView workbookViewId="0">
      <selection activeCell="T28" sqref="T2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8222</v>
      </c>
      <c r="B1" t="s">
        <v>8322</v>
      </c>
    </row>
    <row r="3" spans="1:6" x14ac:dyDescent="0.35">
      <c r="A3" s="7" t="s">
        <v>8320</v>
      </c>
      <c r="B3" s="7" t="s">
        <v>8321</v>
      </c>
    </row>
    <row r="4" spans="1:6" x14ac:dyDescent="0.35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9DB0F-9904-48C2-86B3-3FD5913375E2}">
  <dimension ref="A1:F46"/>
  <sheetViews>
    <sheetView workbookViewId="0">
      <selection activeCell="L36" sqref="L3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8222</v>
      </c>
      <c r="B1" t="s">
        <v>8322</v>
      </c>
    </row>
    <row r="3" spans="1:6" x14ac:dyDescent="0.35">
      <c r="A3" s="7" t="s">
        <v>8320</v>
      </c>
      <c r="B3" s="7" t="s">
        <v>8321</v>
      </c>
    </row>
    <row r="4" spans="1:6" x14ac:dyDescent="0.35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 x14ac:dyDescent="0.35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8325</v>
      </c>
      <c r="B6" s="9"/>
      <c r="C6" s="9"/>
      <c r="D6" s="9">
        <v>20</v>
      </c>
      <c r="E6" s="9"/>
      <c r="F6" s="9">
        <v>20</v>
      </c>
    </row>
    <row r="7" spans="1:6" x14ac:dyDescent="0.35">
      <c r="A7" s="8" t="s">
        <v>8326</v>
      </c>
      <c r="B7" s="9"/>
      <c r="C7" s="9"/>
      <c r="D7" s="9">
        <v>24</v>
      </c>
      <c r="E7" s="9"/>
      <c r="F7" s="9">
        <v>24</v>
      </c>
    </row>
    <row r="8" spans="1:6" x14ac:dyDescent="0.35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8328</v>
      </c>
      <c r="B9" s="9">
        <v>40</v>
      </c>
      <c r="C9" s="9"/>
      <c r="D9" s="9"/>
      <c r="E9" s="9"/>
      <c r="F9" s="9">
        <v>40</v>
      </c>
    </row>
    <row r="10" spans="1:6" x14ac:dyDescent="0.35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35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8331</v>
      </c>
      <c r="B12" s="9">
        <v>40</v>
      </c>
      <c r="C12" s="9"/>
      <c r="D12" s="9"/>
      <c r="E12" s="9"/>
      <c r="F12" s="9">
        <v>40</v>
      </c>
    </row>
    <row r="13" spans="1:6" x14ac:dyDescent="0.35">
      <c r="A13" s="8" t="s">
        <v>8332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5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5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8336</v>
      </c>
      <c r="B17" s="9">
        <v>140</v>
      </c>
      <c r="C17" s="9"/>
      <c r="D17" s="9"/>
      <c r="E17" s="9"/>
      <c r="F17" s="9">
        <v>140</v>
      </c>
    </row>
    <row r="18" spans="1:6" x14ac:dyDescent="0.35">
      <c r="A18" s="8" t="s">
        <v>8337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5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8339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5">
      <c r="A21" s="8" t="s">
        <v>8340</v>
      </c>
      <c r="B21" s="9">
        <v>20</v>
      </c>
      <c r="C21" s="9"/>
      <c r="D21" s="9"/>
      <c r="E21" s="9"/>
      <c r="F21" s="9">
        <v>20</v>
      </c>
    </row>
    <row r="22" spans="1:6" x14ac:dyDescent="0.35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8342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8344</v>
      </c>
      <c r="B25" s="9">
        <v>60</v>
      </c>
      <c r="C25" s="9"/>
      <c r="D25" s="9"/>
      <c r="E25" s="9"/>
      <c r="F25" s="9">
        <v>60</v>
      </c>
    </row>
    <row r="26" spans="1:6" x14ac:dyDescent="0.3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8346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8348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5">
      <c r="A30" s="8" t="s">
        <v>8349</v>
      </c>
      <c r="B30" s="9">
        <v>40</v>
      </c>
      <c r="C30" s="9"/>
      <c r="D30" s="9"/>
      <c r="E30" s="9"/>
      <c r="F30" s="9">
        <v>40</v>
      </c>
    </row>
    <row r="31" spans="1:6" x14ac:dyDescent="0.35">
      <c r="A31" s="8" t="s">
        <v>8350</v>
      </c>
      <c r="B31" s="9">
        <v>20</v>
      </c>
      <c r="C31" s="9"/>
      <c r="D31" s="9"/>
      <c r="E31" s="9"/>
      <c r="F31" s="9">
        <v>20</v>
      </c>
    </row>
    <row r="32" spans="1:6" x14ac:dyDescent="0.3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8352</v>
      </c>
      <c r="B33" s="9">
        <v>260</v>
      </c>
      <c r="C33" s="9"/>
      <c r="D33" s="9"/>
      <c r="E33" s="9"/>
      <c r="F33" s="9">
        <v>260</v>
      </c>
    </row>
    <row r="34" spans="1:6" x14ac:dyDescent="0.35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 x14ac:dyDescent="0.35">
      <c r="A35" s="8" t="s">
        <v>8354</v>
      </c>
      <c r="B35" s="9">
        <v>60</v>
      </c>
      <c r="C35" s="9"/>
      <c r="D35" s="9"/>
      <c r="E35" s="9"/>
      <c r="F35" s="9">
        <v>60</v>
      </c>
    </row>
    <row r="36" spans="1:6" x14ac:dyDescent="0.35">
      <c r="A36" s="8" t="s">
        <v>8355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5">
      <c r="A37" s="8" t="s">
        <v>8356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5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5">
      <c r="A39" s="8" t="s">
        <v>8358</v>
      </c>
      <c r="B39" s="9">
        <v>80</v>
      </c>
      <c r="C39" s="9"/>
      <c r="D39" s="9"/>
      <c r="E39" s="9"/>
      <c r="F39" s="9">
        <v>80</v>
      </c>
    </row>
    <row r="40" spans="1:6" x14ac:dyDescent="0.35">
      <c r="A40" s="8" t="s">
        <v>8359</v>
      </c>
      <c r="B40" s="9">
        <v>60</v>
      </c>
      <c r="C40" s="9"/>
      <c r="D40" s="9"/>
      <c r="E40" s="9"/>
      <c r="F40" s="9">
        <v>60</v>
      </c>
    </row>
    <row r="41" spans="1:6" x14ac:dyDescent="0.35">
      <c r="A41" s="8" t="s">
        <v>8360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5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8362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5">
      <c r="A44" s="8" t="s">
        <v>8363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5">
      <c r="A45" s="8" t="s">
        <v>8364</v>
      </c>
      <c r="B45" s="9"/>
      <c r="C45" s="9"/>
      <c r="D45" s="9">
        <v>20</v>
      </c>
      <c r="E45" s="9"/>
      <c r="F45" s="9">
        <v>20</v>
      </c>
    </row>
    <row r="46" spans="1:6" x14ac:dyDescent="0.35">
      <c r="A46" s="8" t="s">
        <v>8319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4F86C-543B-47DE-9BDA-25AD19782A31}">
  <dimension ref="A1:F18"/>
  <sheetViews>
    <sheetView zoomScaleNormal="100" workbookViewId="0">
      <selection activeCell="B20" sqref="B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8307</v>
      </c>
      <c r="B1" t="s">
        <v>8322</v>
      </c>
    </row>
    <row r="2" spans="1:6" x14ac:dyDescent="0.35">
      <c r="A2" s="7" t="s">
        <v>8379</v>
      </c>
      <c r="B2" t="s">
        <v>8322</v>
      </c>
    </row>
    <row r="4" spans="1:6" x14ac:dyDescent="0.35">
      <c r="A4" s="7" t="s">
        <v>8320</v>
      </c>
      <c r="B4" s="7" t="s">
        <v>8321</v>
      </c>
    </row>
    <row r="5" spans="1:6" x14ac:dyDescent="0.35">
      <c r="A5" s="7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 x14ac:dyDescent="0.3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5">
      <c r="A18" s="11" t="s">
        <v>8319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64C7-3837-4388-B95B-15E9B4944732}">
  <dimension ref="A1:H13"/>
  <sheetViews>
    <sheetView workbookViewId="0">
      <selection activeCell="K37" sqref="K37"/>
    </sheetView>
  </sheetViews>
  <sheetFormatPr defaultRowHeight="14.5" x14ac:dyDescent="0.35"/>
  <cols>
    <col min="1" max="1" width="28.26953125" customWidth="1"/>
    <col min="2" max="2" width="19.6328125" customWidth="1"/>
    <col min="3" max="3" width="16.81640625" customWidth="1"/>
    <col min="4" max="4" width="18.7265625" customWidth="1"/>
    <col min="5" max="5" width="19" customWidth="1"/>
    <col min="6" max="6" width="24" customWidth="1"/>
    <col min="7" max="7" width="21.08984375" customWidth="1"/>
    <col min="8" max="8" width="20.7265625" customWidth="1"/>
  </cols>
  <sheetData>
    <row r="1" spans="1:8" ht="15.5" x14ac:dyDescent="0.3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5">
      <c r="A2" t="s">
        <v>8388</v>
      </c>
      <c r="B2">
        <f>COUNTIFS(Sheet1!$D$2:$D$4115,"&lt;=999",Sheet1!$F$2:$F$4115,"successful")</f>
        <v>322</v>
      </c>
      <c r="C2">
        <f>COUNTIFS(Sheet1!$D$2:$D$4115,"&lt;=999",Sheet1!$F$2:$F$4115,"failed")</f>
        <v>113</v>
      </c>
      <c r="D2">
        <f>COUNTIFS(Sheet1!$D$2:$D$4115,"&lt;=999",Sheet1!$F$2:$F$4115,"canceled")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75CC2-08B9-4F6B-80B9-50301FF91077}">
  <dimension ref="A1:N15"/>
  <sheetViews>
    <sheetView tabSelected="1" workbookViewId="0">
      <selection activeCell="J30" sqref="J30"/>
    </sheetView>
  </sheetViews>
  <sheetFormatPr defaultRowHeight="14.5" x14ac:dyDescent="0.35"/>
  <cols>
    <col min="1" max="1" width="14.453125" customWidth="1"/>
    <col min="2" max="2" width="15.08984375" customWidth="1"/>
  </cols>
  <sheetData>
    <row r="1" spans="1:14" x14ac:dyDescent="0.35">
      <c r="A1" t="s">
        <v>8400</v>
      </c>
      <c r="B1" t="s">
        <v>8261</v>
      </c>
    </row>
    <row r="2" spans="1:14" x14ac:dyDescent="0.35">
      <c r="B2" t="e" cm="1">
        <f t="array" ref="B2">VLOOKUP(successful,Sheet1!F2,12,FALSE)</f>
        <v>#NAME?</v>
      </c>
    </row>
    <row r="15" spans="1:14" x14ac:dyDescent="0.35">
      <c r="N15" t="e">
        <f>VLOOKUP("successful",Sheet1!$F$2:$F$4115,12,FALSE)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Sheet4</vt:lpstr>
      <vt:lpstr>Sheet5</vt:lpstr>
      <vt:lpstr>Outcomes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Fernandez</cp:lastModifiedBy>
  <dcterms:created xsi:type="dcterms:W3CDTF">2017-04-20T15:17:24Z</dcterms:created>
  <dcterms:modified xsi:type="dcterms:W3CDTF">2020-12-20T09:13:18Z</dcterms:modified>
</cp:coreProperties>
</file>