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codeName="ThisWorkbook"/>
  <mc:AlternateContent xmlns:mc="http://schemas.openxmlformats.org/markup-compatibility/2006">
    <mc:Choice Requires="x15">
      <x15ac:absPath xmlns:x15ac="http://schemas.microsoft.com/office/spreadsheetml/2010/11/ac" url="https://d.docs.live.net/c057fd7477d87051/Desktop/Kaupandi ehf/Greiningar/Sectors/"/>
    </mc:Choice>
  </mc:AlternateContent>
  <xr:revisionPtr revIDLastSave="9" documentId="8_{06776EA1-5322-43CE-A5B6-8418B264E1B1}" xr6:coauthVersionLast="47" xr6:coauthVersionMax="47" xr10:uidLastSave="{EF93EF99-9FBB-419A-A940-309031CCE963}"/>
  <bookViews>
    <workbookView xWindow="-108" yWindow="-108" windowWidth="30936" windowHeight="17496" xr2:uid="{0DBF3E02-D47D-4B37-9F1E-2FCD1BF58DF4}"/>
  </bookViews>
  <sheets>
    <sheet name="Companies" sheetId="1" r:id="rId1"/>
  </sheets>
  <definedNames>
    <definedName name="_xlnm._FilterDatabase" localSheetId="0" hidden="1">Companies!$A$2:$V$134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3" i="1" l="1" a="1"/>
  <c r="X3" i="1" s="1"/>
  <c r="X4" i="1" a="1"/>
  <c r="X4" i="1" s="1"/>
  <c r="X5" i="1" a="1"/>
  <c r="X5" i="1" s="1"/>
  <c r="X6" i="1" a="1"/>
  <c r="X6" i="1" s="1"/>
  <c r="X7" i="1" a="1"/>
  <c r="X7" i="1" s="1"/>
  <c r="X8" i="1" a="1"/>
  <c r="X8" i="1" s="1"/>
  <c r="X9" i="1" a="1"/>
  <c r="X9" i="1" s="1"/>
  <c r="X10" i="1" a="1"/>
  <c r="X10" i="1" s="1"/>
  <c r="X11" i="1" a="1"/>
  <c r="X11" i="1" s="1"/>
  <c r="X12" i="1" a="1"/>
  <c r="X12" i="1" s="1"/>
  <c r="X13" i="1" a="1"/>
  <c r="X13" i="1" s="1"/>
  <c r="X14" i="1" a="1"/>
  <c r="X14" i="1" s="1"/>
  <c r="X15" i="1" a="1"/>
  <c r="X15" i="1" s="1"/>
  <c r="X16" i="1" a="1"/>
  <c r="X16" i="1" s="1"/>
  <c r="X17" i="1" a="1"/>
  <c r="X17" i="1" s="1"/>
  <c r="X18" i="1" a="1"/>
  <c r="X18" i="1" s="1"/>
  <c r="X19" i="1" a="1"/>
  <c r="X19" i="1" s="1"/>
  <c r="X20" i="1" a="1"/>
  <c r="X20" i="1" s="1"/>
  <c r="X21" i="1" a="1"/>
  <c r="X21" i="1" s="1"/>
  <c r="X22" i="1" a="1"/>
  <c r="X22" i="1" s="1"/>
  <c r="D5" i="1" l="1" a="1"/>
  <c r="D5" i="1" s="1"/>
  <c r="F5" i="1" s="1"/>
  <c r="D22" i="1" a="1"/>
  <c r="D22" i="1" s="1"/>
  <c r="F22" i="1" s="1"/>
  <c r="D6" i="1" l="1" a="1"/>
  <c r="D6" i="1" s="1"/>
  <c r="F6" i="1" s="1"/>
  <c r="H6" i="1" s="1"/>
  <c r="N6" i="1" l="1"/>
  <c r="M6" i="1"/>
  <c r="J6" i="1"/>
  <c r="I6" i="1"/>
  <c r="D4" i="1" l="1" a="1"/>
  <c r="D4" i="1" s="1"/>
  <c r="F4" i="1" s="1"/>
  <c r="H4" i="1" s="1"/>
  <c r="F3" i="1" l="1"/>
  <c r="H3" i="1" s="1"/>
  <c r="F20" i="1" l="1"/>
  <c r="F21" i="1"/>
  <c r="F18" i="1"/>
  <c r="F16" i="1"/>
  <c r="F7" i="1"/>
  <c r="H7" i="1" s="1"/>
  <c r="F8" i="1"/>
  <c r="H8" i="1" s="1"/>
  <c r="N8" i="1" l="1"/>
  <c r="M8" i="1"/>
  <c r="J8" i="1"/>
  <c r="I8" i="1"/>
  <c r="N7" i="1"/>
  <c r="M7" i="1"/>
  <c r="J7" i="1"/>
  <c r="I7" i="1"/>
  <c r="F19" i="1"/>
  <c r="F12" i="1"/>
  <c r="F9" i="1"/>
  <c r="F14" i="1"/>
  <c r="F10" i="1"/>
  <c r="F17" i="1"/>
  <c r="F13" i="1"/>
  <c r="F15" i="1"/>
  <c r="F11"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tc={23355B99-BECA-4974-8293-4F09AE74428F}</author>
    <author>tc={1557B76F-8366-4BA4-BDD8-F39A17D8D13A}</author>
    <author>tc={2BBE856B-5BC2-4F71-8130-AFD0315390CE}</author>
    <author>tc={9851A7B0-4133-4BA6-A8C7-515B383D7F94}</author>
    <author>tc={1638EF13-B3C8-4B1E-82FA-ED0E8A290FAB}</author>
    <author>tc={FAF121DD-45B3-46B1-979B-56FA8C599090}</author>
    <author>tc={BB64BD1B-8647-4879-B6E5-35548810B040}</author>
    <author>tc={6894787D-4C31-46E6-9154-21FD28EDF953}</author>
    <author>tc={282B8DEF-D446-44CF-9D5A-2A66D307CBC1}</author>
    <author>tc={B3078AB6-891E-4901-AF71-65821D9400F3}</author>
  </authors>
  <commentList>
    <comment ref="I2" authorId="0" shapeId="0" xr:uid="{23355B99-BECA-4974-8293-4F09AE74428F}">
      <text>
        <t>[Athugasemd í þræði]
Þín útgáfa af Excel gerir þér kleift að lesa þessa athugasemd í þræði, hins vegar verða allar breytingar á henni fjarlægðar ef skráin er opnuð í nýrri útgáfu af Excel. Frekari upplýsingar: https://go.microsoft.com/fwlink/?linkid=870924
Athugasemd:
    2024 Enterprise value / Earnings</t>
      </text>
    </comment>
    <comment ref="J2" authorId="1" shapeId="0" xr:uid="{1557B76F-8366-4BA4-BDD8-F39A17D8D13A}">
      <text>
        <t xml:space="preserve">[Athugasemd í þræði]
Þín útgáfa af Excel gerir þér kleift að lesa þessa athugasemd í þræði, hins vegar verða allar breytingar á henni fjarlægðar ef skráin er opnuð í nýrri útgáfu af Excel. Frekari upplýsingar: https://go.microsoft.com/fwlink/?linkid=870924
Athugasemd:
    2025 Enterprise value / Earnings
</t>
      </text>
    </comment>
    <comment ref="K2" authorId="2" shapeId="0" xr:uid="{2BBE856B-5BC2-4F71-8130-AFD0315390CE}">
      <text>
        <t>[Athugasemd í þræði]
Þín útgáfa af Excel gerir þér kleift að lesa þessa athugasemd í þræði, hins vegar verða allar breytingar á henni fjarlægðar ef skráin er opnuð í nýrri útgáfu af Excel. Frekari upplýsingar: https://go.microsoft.com/fwlink/?linkid=870924
Athugasemd:
    2024 Earnings estimate</t>
      </text>
    </comment>
    <comment ref="L2" authorId="3" shapeId="0" xr:uid="{9851A7B0-4133-4BA6-A8C7-515B383D7F94}">
      <text>
        <t>[Athugasemd í þræði]
Þín útgáfa af Excel gerir þér kleift að lesa þessa athugasemd í þræði, hins vegar verða allar breytingar á henni fjarlægðar ef skráin er opnuð í nýrri útgáfu af Excel. Frekari upplýsingar: https://go.microsoft.com/fwlink/?linkid=870924
Athugasemd:
    2025 Earnings estimate</t>
      </text>
    </comment>
    <comment ref="M2" authorId="4" shapeId="0" xr:uid="{1638EF13-B3C8-4B1E-82FA-ED0E8A290FAB}">
      <text>
        <t>[Athugasemd í þræði]
Þín útgáfa af Excel gerir þér kleift að lesa þessa athugasemd í þræði, hins vegar verða allar breytingar á henni fjarlægðar ef skráin er opnuð í nýrri útgáfu af Excel. Frekari upplýsingar: https://go.microsoft.com/fwlink/?linkid=870924
Athugasemd:
    2024 Earnings / Enterprise value</t>
      </text>
    </comment>
    <comment ref="N2" authorId="5" shapeId="0" xr:uid="{FAF121DD-45B3-46B1-979B-56FA8C599090}">
      <text>
        <t>[Athugasemd í þræði]
Þín útgáfa af Excel gerir þér kleift að lesa þessa athugasemd í þræði, hins vegar verða allar breytingar á henni fjarlægðar ef skráin er opnuð í nýrri útgáfu af Excel. Frekari upplýsingar: https://go.microsoft.com/fwlink/?linkid=870924
Athugasemd:
    2025 Earnings / Enterprise value</t>
      </text>
    </comment>
    <comment ref="O2" authorId="6" shapeId="0" xr:uid="{BB64BD1B-8647-4879-B6E5-35548810B040}">
      <text>
        <t>[Athugasemd í þræði]
Þín útgáfa af Excel gerir þér kleift að lesa þessa athugasemd í þræði, hins vegar verða allar breytingar á henni fjarlægðar ef skráin er opnuð í nýrri útgáfu af Excel. Frekari upplýsingar: https://go.microsoft.com/fwlink/?linkid=870924
Athugasemd:
    2024 Revenue Growth % estimate</t>
      </text>
    </comment>
    <comment ref="P2" authorId="7" shapeId="0" xr:uid="{6894787D-4C31-46E6-9154-21FD28EDF953}">
      <text>
        <t>[Athugasemd í þræði]
Þín útgáfa af Excel gerir þér kleift að lesa þessa athugasemd í þræði, hins vegar verða allar breytingar á henni fjarlægðar ef skráin er opnuð í nýrri útgáfu af Excel. Frekari upplýsingar: https://go.microsoft.com/fwlink/?linkid=870924
Athugasemd:
    Gross Margin %</t>
      </text>
    </comment>
    <comment ref="Q2" authorId="8" shapeId="0" xr:uid="{282B8DEF-D446-44CF-9D5A-2A66D307CBC1}">
      <text>
        <t>[Athugasemd í þræði]
Þín útgáfa af Excel gerir þér kleift að lesa þessa athugasemd í þræði, hins vegar verða allar breytingar á henni fjarlægðar ef skráin er opnuð í nýrri útgáfu af Excel. Frekari upplýsingar: https://go.microsoft.com/fwlink/?linkid=870924
Athugasemd:
    Operating Margin %</t>
      </text>
    </comment>
    <comment ref="R2" authorId="9" shapeId="0" xr:uid="{B3078AB6-891E-4901-AF71-65821D9400F3}">
      <text>
        <t>[Athugasemd í þræði]
Þín útgáfa af Excel gerir þér kleift að lesa þessa athugasemd í þræði, hins vegar verða allar breytingar á henni fjarlægðar ef skráin er opnuð í nýrri útgáfu af Excel. Frekari upplýsingar: https://go.microsoft.com/fwlink/?linkid=870924
Athugasemd:
    Discount Rate %</t>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5">
    <bk>
      <extLst>
        <ext uri="{3e2802c4-a4d2-4d8b-9148-e3be6c30e623}">
          <xlrd:rvb i="0"/>
        </ext>
      </extLst>
    </bk>
    <bk>
      <extLst>
        <ext uri="{3e2802c4-a4d2-4d8b-9148-e3be6c30e623}">
          <xlrd:rvb i="3"/>
        </ext>
      </extLst>
    </bk>
    <bk>
      <extLst>
        <ext uri="{3e2802c4-a4d2-4d8b-9148-e3be6c30e623}">
          <xlrd:rvb i="6"/>
        </ext>
      </extLst>
    </bk>
    <bk>
      <extLst>
        <ext uri="{3e2802c4-a4d2-4d8b-9148-e3be6c30e623}">
          <xlrd:rvb i="9"/>
        </ext>
      </extLst>
    </bk>
    <bk>
      <extLst>
        <ext uri="{3e2802c4-a4d2-4d8b-9148-e3be6c30e623}">
          <xlrd:rvb i="12"/>
        </ext>
      </extLst>
    </bk>
  </futureMetadata>
  <cellMetadata count="1">
    <bk>
      <rc t="1" v="0"/>
    </bk>
  </cellMetadata>
  <valueMetadata count="5">
    <bk>
      <rc t="2" v="0"/>
    </bk>
    <bk>
      <rc t="2" v="1"/>
    </bk>
    <bk>
      <rc t="2" v="2"/>
    </bk>
    <bk>
      <rc t="2" v="3"/>
    </bk>
    <bk>
      <rc t="2" v="4"/>
    </bk>
  </valueMetadata>
</metadata>
</file>

<file path=xl/sharedStrings.xml><?xml version="1.0" encoding="utf-8"?>
<sst xmlns="http://schemas.openxmlformats.org/spreadsheetml/2006/main" count="120" uniqueCount="91">
  <si>
    <t>Company</t>
  </si>
  <si>
    <t>Ticker</t>
  </si>
  <si>
    <t>Price</t>
  </si>
  <si>
    <t>MC</t>
  </si>
  <si>
    <t>Net Cash</t>
  </si>
  <si>
    <t>EV</t>
  </si>
  <si>
    <t>Sector</t>
  </si>
  <si>
    <t>Herbalife</t>
  </si>
  <si>
    <t>Shares</t>
  </si>
  <si>
    <t>Distribution</t>
  </si>
  <si>
    <t>Dole Plc</t>
  </si>
  <si>
    <t>DOLE US</t>
  </si>
  <si>
    <t>Headquartered</t>
  </si>
  <si>
    <t>Ireland</t>
  </si>
  <si>
    <t>Cricut Inc</t>
  </si>
  <si>
    <t>Suburban Propane Partners</t>
  </si>
  <si>
    <t>South Jordan, UT</t>
  </si>
  <si>
    <t>SPH US</t>
  </si>
  <si>
    <t>Whippany, NJ</t>
  </si>
  <si>
    <t>Global Partners LP</t>
  </si>
  <si>
    <t>Waltham, MA</t>
  </si>
  <si>
    <t>Hillman Solutions Corp.</t>
  </si>
  <si>
    <t>HLMN US</t>
  </si>
  <si>
    <t>GLP US</t>
  </si>
  <si>
    <t>Cincinatti, OH</t>
  </si>
  <si>
    <t>Krispy Kreme</t>
  </si>
  <si>
    <t>DNUT US</t>
  </si>
  <si>
    <t>UGI Corporation</t>
  </si>
  <si>
    <t>Charlotte, NC</t>
  </si>
  <si>
    <t>Gas, Propane</t>
  </si>
  <si>
    <t>King of Prussia, PA</t>
  </si>
  <si>
    <t>UGIC US</t>
  </si>
  <si>
    <t>Avnet Inc</t>
  </si>
  <si>
    <t>AVT US</t>
  </si>
  <si>
    <t>Pheonix, AZ</t>
  </si>
  <si>
    <t>Sunoco LP</t>
  </si>
  <si>
    <t>SUN US</t>
  </si>
  <si>
    <t>Electronics</t>
  </si>
  <si>
    <t>Food</t>
  </si>
  <si>
    <t>Hardware</t>
  </si>
  <si>
    <t>Accessories &amp; Materials</t>
  </si>
  <si>
    <t>Wellness</t>
  </si>
  <si>
    <t>Los Angeles, CA</t>
  </si>
  <si>
    <t>Fuel</t>
  </si>
  <si>
    <t>Arrow Electronics Inc</t>
  </si>
  <si>
    <t>Centennial, CO</t>
  </si>
  <si>
    <t>Dallas, TX</t>
  </si>
  <si>
    <t>Wesco International Inc</t>
  </si>
  <si>
    <t>WCC US</t>
  </si>
  <si>
    <t>Logistics</t>
  </si>
  <si>
    <t>Pittsburgh, PA</t>
  </si>
  <si>
    <t>US Foods Holding Corp</t>
  </si>
  <si>
    <t>Rosemont, IL</t>
  </si>
  <si>
    <t>Cardinal Health Inc</t>
  </si>
  <si>
    <t>USFD US</t>
  </si>
  <si>
    <t>Dublin, OH</t>
  </si>
  <si>
    <t>Sysco Corporation</t>
  </si>
  <si>
    <t>SYY US</t>
  </si>
  <si>
    <t>Houston, TX</t>
  </si>
  <si>
    <t>Fastenal Company</t>
  </si>
  <si>
    <t>FAST US</t>
  </si>
  <si>
    <t>Winona, MN</t>
  </si>
  <si>
    <t>W. W. Grainger Inc</t>
  </si>
  <si>
    <t>GWW US</t>
  </si>
  <si>
    <t>Industrial</t>
  </si>
  <si>
    <t>Lake Forest, IL</t>
  </si>
  <si>
    <t>McKesson Corporation</t>
  </si>
  <si>
    <t>MCK US</t>
  </si>
  <si>
    <t>Irving, TX</t>
  </si>
  <si>
    <t>Medical</t>
  </si>
  <si>
    <t>Boston Scientific Corporation</t>
  </si>
  <si>
    <t>BSX US</t>
  </si>
  <si>
    <t>Marlboro, MA</t>
  </si>
  <si>
    <t>Industry</t>
  </si>
  <si>
    <t>Iceland Seafood International hf</t>
  </si>
  <si>
    <t>Reykavik, Iceland</t>
  </si>
  <si>
    <t>Est.</t>
  </si>
  <si>
    <t>2024 E</t>
  </si>
  <si>
    <t>2024 EV/E</t>
  </si>
  <si>
    <t>2025 E</t>
  </si>
  <si>
    <t>2025 EV/E</t>
  </si>
  <si>
    <t>ICESEA US</t>
  </si>
  <si>
    <t>2024 RG</t>
  </si>
  <si>
    <t>Discount</t>
  </si>
  <si>
    <t>GM %</t>
  </si>
  <si>
    <t>OM %</t>
  </si>
  <si>
    <t>Next ER</t>
  </si>
  <si>
    <t>2024 E2</t>
  </si>
  <si>
    <t>2025 E3</t>
  </si>
  <si>
    <t>Last change</t>
  </si>
  <si>
    <t>Price3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</si>
</sst>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9">
    <numFmt numFmtId="164" formatCode="0\x"/>
    <numFmt numFmtId="165" formatCode="0.0%"/>
    <numFmt numFmtId="166" formatCode="_-* #,##0.00\ [$kr-40F]_-;\-* #,##0.00\ [$kr-40F]_-;_-* &quot;-&quot;??\ [$kr-40F]_-;_-@_-"/>
    <numFmt numFmtId="167" formatCode="0.0"/>
    <numFmt numFmtId="168" formatCode="0.00000000000000%"/>
    <numFmt numFmtId="169" formatCode="d\Fh"/>
    <numFmt numFmtId="170" formatCode="_([$$-409]* #,##0.00_);_([$$-409]* \(#,##0.00\);_([$$-409]* &quot;-&quot;??_);_(@_)"/>
    <numFmt numFmtId="171" formatCode="_([$€-2]\ * #,##0.00_);_([$€-2]\ * \(#,##0.00\);_([$€-2]\ * &quot;-&quot;??_);_(@_)"/>
    <numFmt numFmtId="172" formatCode="_ [$kr-103B]\ * #,##0.00_ ;_ [$kr-103B]\ * \-#,##0.00_ ;_ [$kr-103B]\ * &quot;-&quot;??_ ;_ @_ "/>
  </numFmts>
  <fonts count="18">
    <font>
      <sz val="11"/>
      <color theme="1"/>
      <name val="Bw Haas Grotesk"/>
      <family val="2"/>
      <scheme val="minor"/>
    </font>
    <font>
      <sz val="11"/>
      <color theme="1"/>
      <name val="Bw Haas Grotesk"/>
      <family val="2"/>
    </font>
    <font>
      <sz val="11"/>
      <color theme="1"/>
      <name val="Bw Haas Grotesk"/>
      <family val="2"/>
    </font>
    <font>
      <sz val="11"/>
      <color theme="1"/>
      <name val="Bw Haas Grotesk"/>
      <family val="2"/>
    </font>
    <font>
      <u/>
      <sz val="11"/>
      <color theme="10"/>
      <name val="Bw Haas Grotesk"/>
      <family val="2"/>
      <scheme val="minor"/>
    </font>
    <font>
      <b/>
      <sz val="11"/>
      <color theme="1"/>
      <name val="Bw Haas Grotesk"/>
      <family val="2"/>
      <scheme val="minor"/>
    </font>
    <font>
      <i/>
      <sz val="9"/>
      <color theme="1"/>
      <name val="Bw Haas Grotesk"/>
      <family val="2"/>
      <scheme val="minor"/>
    </font>
    <font>
      <sz val="12"/>
      <color theme="1"/>
      <name val="Bw Haas Grotesk"/>
      <family val="2"/>
      <scheme val="minor"/>
    </font>
    <font>
      <sz val="11"/>
      <color theme="1"/>
      <name val="Bw Haas Grotesk"/>
      <family val="2"/>
      <scheme val="minor"/>
    </font>
    <font>
      <sz val="11"/>
      <name val="Bw Haas Grotesk"/>
      <family val="2"/>
      <scheme val="minor"/>
    </font>
    <font>
      <i/>
      <sz val="9"/>
      <color theme="1"/>
      <name val="Bw haas grotesk"/>
    </font>
    <font>
      <sz val="11"/>
      <name val="Bw haas grotesk"/>
    </font>
    <font>
      <b/>
      <sz val="11"/>
      <color theme="1"/>
      <name val="Bw haas grotesk"/>
    </font>
    <font>
      <b/>
      <sz val="12"/>
      <color theme="1"/>
      <name val="Bw haas grotesk"/>
    </font>
    <font>
      <sz val="11"/>
      <color theme="1"/>
      <name val="Bw haas grotesk"/>
    </font>
    <font>
      <u/>
      <sz val="11"/>
      <name val="Bw haas grotesk"/>
    </font>
    <font>
      <sz val="12"/>
      <color theme="1"/>
      <name val="Bw haas grotesk"/>
    </font>
    <font>
      <sz val="11"/>
      <name val="Bw Haas Grotesk"/>
      <family val="2"/>
    </font>
  </fonts>
  <fills count="2">
    <fill>
      <patternFill patternType="none"/>
    </fill>
    <fill>
      <patternFill patternType="gray125"/>
    </fill>
  </fills>
  <borders count="4">
    <border>
      <left/>
      <right/>
      <top/>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4" fillId="0" borderId="0" applyNumberFormat="0" applyFill="0" applyBorder="0" applyAlignment="0" applyProtection="0"/>
    <xf numFmtId="9" fontId="8" fillId="0" borderId="0" applyFont="0" applyFill="0" applyBorder="0" applyAlignment="0" applyProtection="0"/>
  </cellStyleXfs>
  <cellXfs count="79">
    <xf numFmtId="0" fontId="0" fillId="0" borderId="0" xfId="0"/>
    <xf numFmtId="0" fontId="4" fillId="0" borderId="0" xfId="1"/>
    <xf numFmtId="3" fontId="0" fillId="0" borderId="0" xfId="0" applyNumberFormat="1"/>
    <xf numFmtId="0" fontId="5" fillId="0" borderId="0" xfId="0" applyFont="1" applyAlignment="1">
      <alignment horizontal="center"/>
    </xf>
    <xf numFmtId="0" fontId="6" fillId="0" borderId="0" xfId="0" applyFont="1"/>
    <xf numFmtId="0" fontId="5" fillId="0" borderId="0" xfId="0" applyFont="1"/>
    <xf numFmtId="0" fontId="5" fillId="0" borderId="1" xfId="0" applyFont="1" applyBorder="1"/>
    <xf numFmtId="0" fontId="7" fillId="0" borderId="0" xfId="0" applyFont="1"/>
    <xf numFmtId="0" fontId="5" fillId="0" borderId="2" xfId="0" applyFont="1" applyBorder="1"/>
    <xf numFmtId="0" fontId="0" fillId="0" borderId="0" xfId="0" applyAlignment="1">
      <alignment horizontal="center"/>
    </xf>
    <xf numFmtId="0" fontId="9" fillId="0" borderId="0" xfId="0" applyFont="1"/>
    <xf numFmtId="0" fontId="10" fillId="0" borderId="0" xfId="0" applyFont="1"/>
    <xf numFmtId="0" fontId="11" fillId="0" borderId="0" xfId="0" applyFont="1"/>
    <xf numFmtId="0" fontId="12" fillId="0" borderId="0" xfId="0" applyFont="1" applyAlignment="1">
      <alignment horizontal="center"/>
    </xf>
    <xf numFmtId="0" fontId="13" fillId="0" borderId="0" xfId="0" applyFont="1" applyAlignment="1">
      <alignment horizontal="center"/>
    </xf>
    <xf numFmtId="0" fontId="12" fillId="0" borderId="1" xfId="0" applyFont="1" applyBorder="1" applyAlignment="1">
      <alignment horizontal="center"/>
    </xf>
    <xf numFmtId="0" fontId="14" fillId="0" borderId="0" xfId="0" applyFont="1" applyAlignment="1">
      <alignment horizontal="center"/>
    </xf>
    <xf numFmtId="0" fontId="12" fillId="0" borderId="2" xfId="0" applyFont="1" applyBorder="1" applyAlignment="1">
      <alignment horizontal="center"/>
    </xf>
    <xf numFmtId="14" fontId="10" fillId="0" borderId="0" xfId="0" applyNumberFormat="1" applyFont="1"/>
    <xf numFmtId="0" fontId="15" fillId="0" borderId="0" xfId="1" applyFont="1" applyFill="1"/>
    <xf numFmtId="0" fontId="14" fillId="0" borderId="0" xfId="0" applyFont="1" applyAlignment="1">
      <alignment horizontal="left"/>
    </xf>
    <xf numFmtId="2" fontId="16" fillId="0" borderId="0" xfId="0" applyNumberFormat="1" applyFont="1"/>
    <xf numFmtId="3" fontId="14" fillId="0" borderId="3" xfId="0" applyNumberFormat="1" applyFont="1" applyBorder="1"/>
    <xf numFmtId="3" fontId="14" fillId="0" borderId="0" xfId="0" applyNumberFormat="1" applyFont="1"/>
    <xf numFmtId="0" fontId="12" fillId="0" borderId="1" xfId="0" applyFont="1" applyBorder="1"/>
    <xf numFmtId="3" fontId="12" fillId="0" borderId="0" xfId="0" applyNumberFormat="1" applyFont="1"/>
    <xf numFmtId="0" fontId="14" fillId="0" borderId="0" xfId="0" applyFont="1"/>
    <xf numFmtId="0" fontId="12" fillId="0" borderId="2" xfId="0" applyFont="1" applyBorder="1"/>
    <xf numFmtId="14" fontId="14" fillId="0" borderId="0" xfId="0" applyNumberFormat="1" applyFont="1"/>
    <xf numFmtId="170" fontId="14" fillId="0" borderId="0" xfId="0" applyNumberFormat="1" applyFont="1"/>
    <xf numFmtId="3" fontId="12" fillId="0" borderId="0" xfId="0" applyNumberFormat="1" applyFont="1" applyAlignment="1">
      <alignment horizontal="center"/>
    </xf>
    <xf numFmtId="3" fontId="14" fillId="0" borderId="0" xfId="0" applyNumberFormat="1" applyFont="1" applyAlignment="1">
      <alignment horizontal="center"/>
    </xf>
    <xf numFmtId="3" fontId="12" fillId="0" borderId="2" xfId="0" applyNumberFormat="1" applyFont="1" applyBorder="1"/>
    <xf numFmtId="4" fontId="16" fillId="0" borderId="0" xfId="0" applyNumberFormat="1" applyFont="1"/>
    <xf numFmtId="164" fontId="12" fillId="0" borderId="1" xfId="0" applyNumberFormat="1" applyFont="1" applyBorder="1" applyAlignment="1">
      <alignment horizontal="center"/>
    </xf>
    <xf numFmtId="164" fontId="12" fillId="0" borderId="0" xfId="0" applyNumberFormat="1" applyFont="1" applyAlignment="1">
      <alignment horizontal="center"/>
    </xf>
    <xf numFmtId="9" fontId="12" fillId="0" borderId="0" xfId="0" applyNumberFormat="1" applyFont="1" applyAlignment="1">
      <alignment horizontal="center"/>
    </xf>
    <xf numFmtId="9" fontId="14" fillId="0" borderId="0" xfId="0" applyNumberFormat="1" applyFont="1" applyAlignment="1">
      <alignment horizontal="center"/>
    </xf>
    <xf numFmtId="9" fontId="14" fillId="0" borderId="0" xfId="0" applyNumberFormat="1" applyFont="1"/>
    <xf numFmtId="9" fontId="12" fillId="0" borderId="2" xfId="0" applyNumberFormat="1" applyFont="1" applyBorder="1"/>
    <xf numFmtId="166" fontId="14" fillId="0" borderId="0" xfId="0" applyNumberFormat="1" applyFont="1"/>
    <xf numFmtId="165" fontId="14" fillId="0" borderId="0" xfId="0" applyNumberFormat="1" applyFont="1" applyAlignment="1">
      <alignment horizontal="center"/>
    </xf>
    <xf numFmtId="0" fontId="12" fillId="0" borderId="0" xfId="0" applyFont="1"/>
    <xf numFmtId="0" fontId="15" fillId="0" borderId="0" xfId="1" applyFont="1"/>
    <xf numFmtId="0" fontId="16" fillId="0" borderId="0" xfId="0" applyFont="1"/>
    <xf numFmtId="165" fontId="14" fillId="0" borderId="0" xfId="2" applyNumberFormat="1" applyFont="1" applyBorder="1" applyAlignment="1">
      <alignment horizontal="center"/>
    </xf>
    <xf numFmtId="10" fontId="14" fillId="0" borderId="0" xfId="2" applyNumberFormat="1" applyFont="1" applyBorder="1"/>
    <xf numFmtId="9" fontId="14" fillId="0" borderId="0" xfId="2" applyFont="1" applyBorder="1"/>
    <xf numFmtId="10" fontId="12" fillId="0" borderId="2" xfId="2" applyNumberFormat="1" applyFont="1" applyBorder="1"/>
    <xf numFmtId="10" fontId="12" fillId="0" borderId="2" xfId="0" applyNumberFormat="1" applyFont="1" applyBorder="1"/>
    <xf numFmtId="10" fontId="14" fillId="0" borderId="0" xfId="0" applyNumberFormat="1" applyFont="1" applyAlignment="1">
      <alignment horizontal="center"/>
    </xf>
    <xf numFmtId="165" fontId="14" fillId="0" borderId="0" xfId="0" applyNumberFormat="1" applyFont="1"/>
    <xf numFmtId="2" fontId="14" fillId="0" borderId="0" xfId="0" applyNumberFormat="1" applyFont="1"/>
    <xf numFmtId="3" fontId="15" fillId="0" borderId="0" xfId="1" applyNumberFormat="1" applyFont="1"/>
    <xf numFmtId="4" fontId="14" fillId="0" borderId="0" xfId="0" applyNumberFormat="1" applyFont="1"/>
    <xf numFmtId="9" fontId="12" fillId="0" borderId="2" xfId="2" applyFont="1" applyBorder="1"/>
    <xf numFmtId="171" fontId="14" fillId="0" borderId="0" xfId="0" applyNumberFormat="1" applyFont="1"/>
    <xf numFmtId="167" fontId="12" fillId="0" borderId="0" xfId="0" applyNumberFormat="1" applyFont="1" applyAlignment="1">
      <alignment horizontal="center"/>
    </xf>
    <xf numFmtId="1" fontId="14" fillId="0" borderId="0" xfId="0" applyNumberFormat="1" applyFont="1"/>
    <xf numFmtId="9" fontId="14" fillId="0" borderId="0" xfId="2" applyFont="1" applyAlignment="1">
      <alignment horizontal="center"/>
    </xf>
    <xf numFmtId="9" fontId="14" fillId="0" borderId="0" xfId="2" applyFont="1"/>
    <xf numFmtId="168" fontId="12" fillId="0" borderId="0" xfId="0" applyNumberFormat="1" applyFont="1" applyAlignment="1">
      <alignment horizontal="center"/>
    </xf>
    <xf numFmtId="10" fontId="14" fillId="0" borderId="0" xfId="2" applyNumberFormat="1" applyFont="1" applyBorder="1" applyAlignment="1">
      <alignment horizontal="center"/>
    </xf>
    <xf numFmtId="169" fontId="14" fillId="0" borderId="0" xfId="0" applyNumberFormat="1" applyFont="1"/>
    <xf numFmtId="1" fontId="15" fillId="0" borderId="0" xfId="1" applyNumberFormat="1" applyFont="1"/>
    <xf numFmtId="9" fontId="12" fillId="0" borderId="0" xfId="2" applyFont="1" applyAlignment="1">
      <alignment horizontal="center"/>
    </xf>
    <xf numFmtId="10" fontId="14" fillId="0" borderId="0" xfId="0" applyNumberFormat="1" applyFont="1"/>
    <xf numFmtId="3" fontId="14" fillId="0" borderId="0" xfId="0" applyNumberFormat="1" applyFont="1" applyAlignment="1">
      <alignment horizontal="left"/>
    </xf>
    <xf numFmtId="3" fontId="12" fillId="0" borderId="1" xfId="0" applyNumberFormat="1" applyFont="1" applyBorder="1"/>
    <xf numFmtId="172" fontId="14" fillId="0" borderId="0" xfId="0" applyNumberFormat="1" applyFont="1"/>
    <xf numFmtId="3" fontId="11" fillId="0" borderId="0" xfId="0" applyNumberFormat="1" applyFont="1"/>
    <xf numFmtId="10" fontId="12" fillId="0" borderId="1" xfId="0" applyNumberFormat="1" applyFont="1" applyBorder="1"/>
    <xf numFmtId="3" fontId="10" fillId="0" borderId="0" xfId="0" applyNumberFormat="1" applyFont="1"/>
    <xf numFmtId="10" fontId="12" fillId="0" borderId="0" xfId="0" applyNumberFormat="1" applyFont="1"/>
    <xf numFmtId="0" fontId="3" fillId="0" borderId="0" xfId="0" applyFont="1"/>
    <xf numFmtId="0" fontId="2" fillId="0" borderId="0" xfId="0" applyFont="1"/>
    <xf numFmtId="0" fontId="1" fillId="0" borderId="0" xfId="0" applyFont="1"/>
    <xf numFmtId="0" fontId="17" fillId="0" borderId="0" xfId="0" applyFont="1"/>
    <xf numFmtId="3" fontId="14" fillId="0" borderId="0" xfId="0" applyNumberFormat="1" applyFont="1" applyBorder="1"/>
  </cellXfs>
  <cellStyles count="3">
    <cellStyle name="Prósent" xfId="2" builtinId="5"/>
    <cellStyle name="Tengill" xfId="1" builtinId="8"/>
    <cellStyle name="Venjulegt" xfId="0" builtinId="0"/>
  </cellStyles>
  <dxfs count="27">
    <dxf>
      <font>
        <strike val="0"/>
        <outline val="0"/>
        <shadow val="0"/>
        <vertAlign val="baseline"/>
        <name val="Bw haas grotesk"/>
        <scheme val="none"/>
      </font>
      <numFmt numFmtId="170" formatCode="_([$$-409]* #,##0.00_);_([$$-409]* \(#,##0.00\);_([$$-409]* &quot;-&quot;??_);_(@_)"/>
    </dxf>
    <dxf>
      <font>
        <strike val="0"/>
        <outline val="0"/>
        <shadow val="0"/>
        <vertAlign val="baseline"/>
        <name val="Bw haas grotesk"/>
        <scheme val="none"/>
      </font>
    </dxf>
    <dxf>
      <font>
        <strike val="0"/>
        <outline val="0"/>
        <shadow val="0"/>
        <vertAlign val="baseline"/>
        <name val="Bw haas grotesk"/>
        <scheme val="none"/>
      </font>
    </dxf>
    <dxf>
      <font>
        <strike val="0"/>
        <outline val="0"/>
        <shadow val="0"/>
        <vertAlign val="baseline"/>
        <name val="Bw haas grotesk"/>
        <scheme val="none"/>
      </font>
    </dxf>
    <dxf>
      <font>
        <strike val="0"/>
        <outline val="0"/>
        <shadow val="0"/>
        <vertAlign val="baseline"/>
        <name val="Bw haas grotesk"/>
        <scheme val="none"/>
      </font>
    </dxf>
    <dxf>
      <font>
        <strike val="0"/>
        <outline val="0"/>
        <shadow val="0"/>
        <vertAlign val="baseline"/>
        <name val="Bw haas grotesk"/>
        <scheme val="none"/>
      </font>
    </dxf>
    <dxf>
      <font>
        <b/>
        <i val="0"/>
        <strike val="0"/>
        <condense val="0"/>
        <extend val="0"/>
        <outline val="0"/>
        <shadow val="0"/>
        <u val="none"/>
        <vertAlign val="baseline"/>
        <sz val="11"/>
        <color theme="1"/>
        <name val="Bw haas grotesk"/>
        <scheme val="none"/>
      </font>
      <border diagonalUp="0" diagonalDown="0" outline="0">
        <left/>
        <right style="thin">
          <color indexed="64"/>
        </right>
        <top/>
        <bottom/>
      </border>
    </dxf>
    <dxf>
      <font>
        <strike val="0"/>
        <outline val="0"/>
        <shadow val="0"/>
        <vertAlign val="baseline"/>
        <name val="Bw haas grotesk"/>
        <scheme val="none"/>
      </font>
    </dxf>
    <dxf>
      <font>
        <strike val="0"/>
        <outline val="0"/>
        <shadow val="0"/>
        <vertAlign val="baseline"/>
        <name val="Bw haas grotesk"/>
        <scheme val="none"/>
      </font>
    </dxf>
    <dxf>
      <font>
        <strike val="0"/>
        <outline val="0"/>
        <shadow val="0"/>
        <vertAlign val="baseline"/>
        <name val="Bw haas grotesk"/>
        <scheme val="none"/>
      </font>
      <alignment horizontal="center" vertical="bottom" textRotation="0" wrapText="0" indent="0" justifyLastLine="0" shrinkToFit="0" readingOrder="0"/>
    </dxf>
    <dxf>
      <font>
        <b/>
        <i val="0"/>
        <strike val="0"/>
        <condense val="0"/>
        <extend val="0"/>
        <outline val="0"/>
        <shadow val="0"/>
        <u val="none"/>
        <vertAlign val="baseline"/>
        <sz val="11"/>
        <color theme="1"/>
        <name val="Bw haas grotesk"/>
        <scheme val="none"/>
      </font>
      <alignment horizontal="center" vertical="bottom" textRotation="0" wrapText="0" indent="0" justifyLastLine="0" shrinkToFit="0" readingOrder="0"/>
    </dxf>
    <dxf>
      <font>
        <b/>
        <i val="0"/>
        <strike val="0"/>
        <condense val="0"/>
        <extend val="0"/>
        <outline val="0"/>
        <shadow val="0"/>
        <u val="none"/>
        <vertAlign val="baseline"/>
        <sz val="11"/>
        <color theme="1"/>
        <name val="Bw haas grotesk"/>
        <scheme val="none"/>
      </font>
      <alignment horizontal="center" vertical="bottom" textRotation="0" wrapText="0" indent="0" justifyLastLine="0" shrinkToFit="0" readingOrder="0"/>
    </dxf>
    <dxf>
      <font>
        <strike val="0"/>
        <outline val="0"/>
        <shadow val="0"/>
        <vertAlign val="baseline"/>
        <name val="Bw haas grotesk"/>
        <scheme val="none"/>
      </font>
    </dxf>
    <dxf>
      <font>
        <strike val="0"/>
        <outline val="0"/>
        <shadow val="0"/>
        <vertAlign val="baseline"/>
        <name val="Bw haas grotesk"/>
        <scheme val="none"/>
      </font>
    </dxf>
    <dxf>
      <font>
        <b/>
        <i val="0"/>
        <strike val="0"/>
        <condense val="0"/>
        <extend val="0"/>
        <outline val="0"/>
        <shadow val="0"/>
        <u val="none"/>
        <vertAlign val="baseline"/>
        <sz val="11"/>
        <color theme="1"/>
        <name val="Bw haas grotesk"/>
        <scheme val="none"/>
      </font>
    </dxf>
    <dxf>
      <font>
        <b/>
        <i val="0"/>
        <strike val="0"/>
        <condense val="0"/>
        <extend val="0"/>
        <outline val="0"/>
        <shadow val="0"/>
        <u val="none"/>
        <vertAlign val="baseline"/>
        <sz val="11"/>
        <color theme="1"/>
        <name val="Bw haas grotesk"/>
        <scheme val="none"/>
      </font>
      <border diagonalUp="0" diagonalDown="0" outline="0">
        <left style="thin">
          <color indexed="64"/>
        </left>
        <right/>
        <top/>
        <bottom/>
      </border>
    </dxf>
    <dxf>
      <font>
        <strike val="0"/>
        <outline val="0"/>
        <shadow val="0"/>
        <vertAlign val="baseline"/>
        <name val="Bw haas grotesk"/>
        <scheme val="none"/>
      </font>
    </dxf>
    <dxf>
      <font>
        <strike val="0"/>
        <outline val="0"/>
        <shadow val="0"/>
        <vertAlign val="baseline"/>
        <name val="Bw haas grotesk"/>
        <scheme val="none"/>
      </font>
      <numFmt numFmtId="3" formatCode="#,##0"/>
    </dxf>
    <dxf>
      <font>
        <strike val="0"/>
        <outline val="0"/>
        <shadow val="0"/>
        <vertAlign val="baseline"/>
        <name val="Bw haas grotesk"/>
        <scheme val="none"/>
      </font>
    </dxf>
    <dxf>
      <font>
        <strike val="0"/>
        <outline val="0"/>
        <shadow val="0"/>
        <vertAlign val="baseline"/>
        <name val="Bw haas grotesk"/>
        <scheme val="none"/>
      </font>
    </dxf>
    <dxf>
      <font>
        <b val="0"/>
        <i val="0"/>
        <strike val="0"/>
        <condense val="0"/>
        <extend val="0"/>
        <outline val="0"/>
        <shadow val="0"/>
        <u val="none"/>
        <vertAlign val="baseline"/>
        <sz val="12"/>
        <color theme="1"/>
        <name val="Bw haas grotesk"/>
        <scheme val="none"/>
      </font>
    </dxf>
    <dxf>
      <font>
        <strike val="0"/>
        <outline val="0"/>
        <shadow val="0"/>
        <vertAlign val="baseline"/>
        <name val="Bw haas grotesk"/>
        <scheme val="none"/>
      </font>
    </dxf>
    <dxf>
      <font>
        <b val="0"/>
        <i val="0"/>
        <strike val="0"/>
        <outline val="0"/>
        <shadow val="0"/>
        <vertAlign val="baseline"/>
        <sz val="11"/>
        <color auto="1"/>
        <name val="Bw haas grotesk"/>
        <scheme val="none"/>
      </font>
    </dxf>
    <dxf>
      <font>
        <b val="0"/>
        <i/>
        <strike val="0"/>
        <condense val="0"/>
        <extend val="0"/>
        <outline val="0"/>
        <shadow val="0"/>
        <u val="none"/>
        <vertAlign val="baseline"/>
        <sz val="9"/>
        <color theme="1"/>
        <name val="Bw haas grotesk"/>
        <scheme val="none"/>
      </font>
    </dxf>
    <dxf>
      <font>
        <strike val="0"/>
        <outline val="0"/>
        <shadow val="0"/>
        <vertAlign val="baseline"/>
        <name val="Bw haas grotesk"/>
        <scheme val="none"/>
      </font>
    </dxf>
    <dxf>
      <font>
        <b/>
        <i val="0"/>
        <strike val="0"/>
        <condense val="0"/>
        <extend val="0"/>
        <outline val="0"/>
        <shadow val="0"/>
        <u val="none"/>
        <vertAlign val="baseline"/>
        <sz val="11"/>
        <color theme="1"/>
        <name val="Bw haas grotesk"/>
        <scheme val="none"/>
      </font>
      <alignment horizontal="center" vertical="bottom" textRotation="0" wrapText="0" indent="0" justifyLastLine="0" shrinkToFit="0" readingOrder="0"/>
    </dxf>
    <dxf>
      <fill>
        <patternFill>
          <bgColor rgb="FFFB8B1E"/>
        </patternFill>
      </fill>
    </dxf>
  </dxfs>
  <tableStyles count="1" defaultTableStyle="TableStyleMedium2" defaultPivotStyle="PivotStyleLight16">
    <tableStyle name="Töflustíll 1" pivot="0" count="1" xr9:uid="{E32F49A7-C8C8-45BC-ABAC-4060AE1B197F}">
      <tableStyleElement type="wholeTable" dxfId="26"/>
    </tableStyle>
  </tableStyles>
  <colors>
    <mruColors>
      <color rgb="FFFB8B1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13" Type="http://schemas.openxmlformats.org/officeDocument/2006/relationships/calcChain" Target="calcChain.xml"/><Relationship Id="rId3" Type="http://schemas.openxmlformats.org/officeDocument/2006/relationships/styles" Target="styles.xml"/><Relationship Id="rId7" Type="http://schemas.microsoft.com/office/2017/06/relationships/rdRichValueStructure" Target="richData/rdrichvaluestructure.xml"/><Relationship Id="rId12" Type="http://schemas.microsoft.com/office/2017/10/relationships/person" Target="persons/perso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persons/person.xml><?xml version="1.0" encoding="utf-8"?>
<personList xmlns="http://schemas.microsoft.com/office/spreadsheetml/2018/threadedcomments" xmlns:x="http://schemas.openxmlformats.org/spreadsheetml/2006/main">
  <person displayName="Herbert Guðmundsson" id="{CC1BD845-8AB2-4BF4-AD2B-609840192C8F}" userId="c057fd7477d87051" providerId="Windows Live"/>
</personList>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13">
  <rv s="0">
    <v>12</v>
    <v>Price</v>
    <v>0</v>
  </rv>
  <rv s="1">
    <v>https://www.bing.com/financeapi/forcetrigger?t=a1uq2w&amp;q=XNYS%3aHLF&amp;form=skydnc</v>
    <v>Learn more on Bing</v>
  </rv>
  <rv s="2">
    <v>en-US</v>
    <v>a1uq2w</v>
    <v>268435456</v>
    <v>1</v>
    <v>Powered by Refinitiv</v>
    <v>0</v>
    <v>HERBALIFE LTD. (XNYS:HLF)</v>
    <v>2</v>
    <v>3</v>
    <v>Finance</v>
    <v>4</v>
    <v>19.48</v>
    <v>6.68</v>
    <v>1.2622</v>
    <v>-0.19</v>
    <v>-1.5611E-2</v>
    <v>-1.7148E-2</v>
    <v>-0.17</v>
    <v>USD</v>
    <v>Herbalife Ltd. is a global nutrition company. The Company sells weight management; targeted nutrition; energy, sports and fitness; and other nutrition products to and through a network of independent members (Members). Its products include meal replacements, protein shakes, teas, aloes, high-protein snacks, vitamins and supplements, sports nutrition and outer nutrition products. The Company offers a range of meal replacement products, such as protein shakes, bars and soups. Its snack portfolio includes a variety of sweet, savory and creamy options, such as high protein iced coffee, protein bars, snack shakes, soups, baking mixes and others. Its Herbal Aloe Concentrate is a beverage formulated with aloe vera, which can be mixed with water, tea or protein shake. It has also developed a portfolio of dietary supplements, encompassing solutions for heart health, digestive health, immunity and others. It sells products in 95 markets across the world.</v>
    <v>9200</v>
    <v>New York Stock Exchange</v>
    <v>XNYS</v>
    <v>XNYS</v>
    <v>P.O. Box 309Gt, Ugland House, South Church Street, GRAND CAYMAN, CAYMAN ISLANDS-NA, 00000 KY</v>
    <v>11.065</v>
    <v>Food &amp; Tobacco</v>
    <v>Stock</v>
    <v>45429.994851469528</v>
    <v>1</v>
    <v>10.72</v>
    <v>1088647000</v>
    <v>HERBALIFE LTD.</v>
    <v>HERBALIFE LTD.</v>
    <v>11</v>
    <v>7.9443000000000001</v>
    <v>11.08</v>
    <v>10.89</v>
    <v>10.72</v>
    <v>99967570</v>
    <v>HLF</v>
    <v>HERBALIFE LTD. (XNYS:HLF)</v>
    <v>1309183</v>
    <v>2050432</v>
    <v>2002</v>
  </rv>
  <rv s="3">
    <v>2</v>
  </rv>
  <rv s="1">
    <v>https://www.bing.com/financeapi/forcetrigger?t=a1nryc&amp;q=XNYS%3aARW&amp;form=skydnc</v>
    <v>Learn more on Bing</v>
  </rv>
  <rv s="2">
    <v>en-US</v>
    <v>a1nryc</v>
    <v>268435456</v>
    <v>1</v>
    <v>Powered by Refinitiv</v>
    <v>0</v>
    <v>ARROW ELECTRONICS, INC. (XNYS:ARW)</v>
    <v>2</v>
    <v>3</v>
    <v>Finance</v>
    <v>4</v>
    <v>147.41999999999999</v>
    <v>108.51</v>
    <v>1.2995000000000001</v>
    <v>1.76</v>
    <v>0</v>
    <v>1.3562000000000001E-2</v>
    <v>0</v>
    <v>USD</v>
    <v>Arrow Electronics, Inc. is a provider of products, services, and solutions to industrial and commercial users of electronic components and enterprise computing solutions. Its segments include the global components business and the global enterprise computing solutions (ECS) business. The global components business segment distributes electronic components to original equipment manufacturers and contract manufacturers. The ECS business segment provides enterprise computing solutions to value-added resellers and managed service providers. The Global ECS portfolio of computing solutions includes cloud and security. Global ECS provides cloud solutions to businesses through ArrowSphere, a cloud marketplace and management platform. It maintains over 180 sales facilities and 39 distribution and value-added centers, serving over 85 countries. Both its segments have operations in each of the three electronics markets; the Americas; Europe, Middle East, and Africa, and Asia-Pacific regions.</v>
    <v>22100</v>
    <v>New York Stock Exchange</v>
    <v>XNYS</v>
    <v>XNYS</v>
    <v>9151 East Panorama Circle, CENTENNIAL, CO, 80112 US</v>
    <v>131.74</v>
    <v>Semiconductors &amp; Semiconductor Equipment</v>
    <v>Stock</v>
    <v>45429.958333367969</v>
    <v>4</v>
    <v>129.52000000000001</v>
    <v>7001323000</v>
    <v>ARROW ELECTRONICS, INC.</v>
    <v>ARROW ELECTRONICS, INC.</v>
    <v>130.03</v>
    <v>10.3439</v>
    <v>129.77000000000001</v>
    <v>131.53</v>
    <v>131.53</v>
    <v>53229860</v>
    <v>ARW</v>
    <v>ARROW ELECTRONICS, INC. (XNYS:ARW)</v>
    <v>432753</v>
    <v>455941</v>
    <v>1946</v>
  </rv>
  <rv s="3">
    <v>5</v>
  </rv>
  <rv s="1">
    <v>https://www.bing.com/financeapi/forcetrigger?t=byl58m&amp;q=XNAS%3aCRCT&amp;form=skydnc</v>
    <v>Learn more on Bing</v>
  </rv>
  <rv s="2">
    <v>en-US</v>
    <v>byl58m</v>
    <v>268435456</v>
    <v>1</v>
    <v>Powered by Refinitiv</v>
    <v>0</v>
    <v>CRICUT, INC. (XNAS:CRCT)</v>
    <v>2</v>
    <v>3</v>
    <v>Finance</v>
    <v>4</v>
    <v>16.514900000000001</v>
    <v>4.43</v>
    <v>1.06</v>
    <v>-0.11</v>
    <v>-4.3169999999999997E-3</v>
    <v>-1.5581000000000001E-2</v>
    <v>-0.03</v>
    <v>USD</v>
    <v>Cricut, Inc. is a creative technology company. The Company designs and builds its ecosystem of connected cutting machines, accessories, and materials for scalability and integration. Its segments include Connected Machines, Subscriptions and Accessories and Materials. The Connected Machines segment is engaged in the sale of its connected machine hardware and related essential software. The Accessories and Materials segment consists of craft, do it yourself (DIY), home decor products and heat presses. The Company's products include a flagship line of smart cutting machines - the Cricut Maker series, the Cricut Explore series, and Cricut Joy series, and Cricit Venture series - accompanied by other tools like Cricut EasyPress, the Infusible Ink system, and a diverse collection of materials. The Cricut platform centers around its cloud-based app, Cricut Design Space, giving users access to create and work on their projects anywhere, at any time, across desktop and mobile devices.</v>
    <v>690</v>
    <v>Nasdaq Stock Market</v>
    <v>XNAS</v>
    <v>XNAS</v>
    <v>10855 South River Front Parkway, SOUTH JORDAN, UT, 84095 US</v>
    <v>7.08</v>
    <v>Integrated Hardware &amp; Software</v>
    <v>Stock</v>
    <v>45429.912682777343</v>
    <v>7</v>
    <v>6.78</v>
    <v>1506166000</v>
    <v>CRICUT, INC.</v>
    <v>CRICUT, INC.</v>
    <v>7.06</v>
    <v>24.086500000000001</v>
    <v>7.06</v>
    <v>6.95</v>
    <v>6.92</v>
    <v>216714500</v>
    <v>CRCT</v>
    <v>CRICUT, INC. (XNAS:CRCT)</v>
    <v>711052</v>
    <v>1069425</v>
    <v>1969</v>
  </rv>
  <rv s="3">
    <v>8</v>
  </rv>
  <rv s="1">
    <v>https://www.bing.com/financeapi/forcetrigger?t=a1p58m&amp;q=XNYS%3aCAH&amp;form=skydnc</v>
    <v>Learn more on Bing</v>
  </rv>
  <rv s="2">
    <v>en-US</v>
    <v>a1p58m</v>
    <v>268435456</v>
    <v>1</v>
    <v>Powered by Refinitiv</v>
    <v>0</v>
    <v>CARDINAL HEALTH, INC. (XNYS:CAH)</v>
    <v>2</v>
    <v>3</v>
    <v>Finance</v>
    <v>4</v>
    <v>116.04</v>
    <v>80.900000000000006</v>
    <v>0.64749999999999996</v>
    <v>0.38</v>
    <v>-5.0970000000000008E-3</v>
    <v>3.8500000000000001E-3</v>
    <v>-0.505</v>
    <v>USD</v>
    <v>Cardinal Health, Inc. is a global healthcare services and products company. The Company is engaged in providing customized solutions for hospitals, healthcare systems, pharmacies, ambulatory surgery centers, clinical laboratories, physician offices and patients in the home. The Company also provides pharmaceuticals and medical products. The Company’s segments include Pharmaceutical and Specialty Solutions (PSS) and Global Medical Products and Distribution (GMPD). The PSS segment distributes branded and generic pharmaceutical, specialty pharmaceutical and over-the-counter healthcare and consumer products in the United States. The GMPD segment manufactures, sources and distributes Cardinal Health branded medical, surgical and laboratory products, which are sold in the United States, Canada, Europe, Asia and other markets. It connects patients, providers, payers, pharmacists and manufacturers for integrated care coordination. It also offers Olathe medical devices.</v>
    <v>48000</v>
    <v>New York Stock Exchange</v>
    <v>XNYS</v>
    <v>XNYS</v>
    <v>7000 Cardinal Pl, DUBLIN, OH, 43017 US</v>
    <v>99.4</v>
    <v>Pharmaceuticals</v>
    <v>Stock</v>
    <v>45429.958333344533</v>
    <v>10</v>
    <v>98.35</v>
    <v>24132610000</v>
    <v>CARDINAL HEALTH, INC.</v>
    <v>CARDINAL HEALTH, INC.</v>
    <v>99.27</v>
    <v>43.899000000000001</v>
    <v>98.7</v>
    <v>99.08</v>
    <v>98.575000000000003</v>
    <v>243567000</v>
    <v>CAH</v>
    <v>CARDINAL HEALTH, INC. (XNYS:CAH)</v>
    <v>1307975</v>
    <v>2124844</v>
    <v>1979</v>
  </rv>
  <rv s="3">
    <v>11</v>
  </rv>
</rvData>
</file>

<file path=xl/richData/rdrichvaluestructure.xml><?xml version="1.0" encoding="utf-8"?>
<rvStructures xmlns="http://schemas.microsoft.com/office/spreadsheetml/2017/richdata" count="4">
  <s t="_error">
    <k n="errorType" t="i"/>
    <k n="field" t="s"/>
    <k n="subType" t="i"/>
  </s>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d/m/yyyy\ h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5CDDE8D-3EBA-4199-8F0F-711A023FDD61}" name="Tafla1" displayName="Tafla1" ref="A2:X32" totalsRowShown="0" headerRowDxfId="25" dataDxfId="24">
  <autoFilter ref="A2:X32" xr:uid="{05CDDE8D-3EBA-4199-8F0F-711A023FDD61}"/>
  <sortState xmlns:xlrd2="http://schemas.microsoft.com/office/spreadsheetml/2017/richdata2" ref="A3:X191">
    <sortCondition ref="T2:T191"/>
  </sortState>
  <tableColumns count="24">
    <tableColumn id="1" xr3:uid="{1B585533-B7C3-48CA-A060-7A89E482F56E}" name="Last change" dataDxfId="23"/>
    <tableColumn id="2" xr3:uid="{235F63B2-39C9-4BB7-BCCA-ADD0C945ABDE}" name="Company" dataDxfId="22"/>
    <tableColumn id="3" xr3:uid="{1FDD76E4-6D2D-4F8A-89A4-253797541F11}" name="Ticker" dataDxfId="21"/>
    <tableColumn id="4" xr3:uid="{C796F316-FF94-496F-93B4-9F7449D63400}" name="Price" dataDxfId="20"/>
    <tableColumn id="5" xr3:uid="{5D0D2C10-65F6-4133-B5DB-80F33A344DB5}" name="Shares" dataDxfId="19"/>
    <tableColumn id="6" xr3:uid="{45480DCB-4427-45CA-9634-084365D6D9F1}" name="MC" dataDxfId="18"/>
    <tableColumn id="7" xr3:uid="{FBDAA918-24FD-4FB7-BE2F-9EBB570F91BC}" name="Net Cash" dataDxfId="17"/>
    <tableColumn id="8" xr3:uid="{7AE2F994-7F72-45DE-83AF-D27991BD3912}" name="EV" dataDxfId="16"/>
    <tableColumn id="9" xr3:uid="{9659707C-5F1E-45E0-8530-01D35E190453}" name="2024 EV/E" dataDxfId="15"/>
    <tableColumn id="10" xr3:uid="{48E5C07A-E7AF-4DA8-8B40-13403E321F71}" name="2025 EV/E" dataDxfId="14"/>
    <tableColumn id="11" xr3:uid="{A4649996-3F63-407F-A268-5D7BAEF8B750}" name="2024 E" dataDxfId="13"/>
    <tableColumn id="12" xr3:uid="{7D1C6F13-B42E-4F41-A0FB-EAA13FE739EB}" name="2025 E" dataDxfId="12"/>
    <tableColumn id="13" xr3:uid="{B2EE670C-C82D-4CF6-86CC-E0DC79FFA107}" name="2024 E2" dataDxfId="11"/>
    <tableColumn id="14" xr3:uid="{8B66B89A-C7AA-496F-8B74-0AC07089C8C1}" name="2025 E3" dataDxfId="10"/>
    <tableColumn id="15" xr3:uid="{782C484E-3150-4E4B-8764-F3EC0F1FEFEA}" name="2024 RG" dataDxfId="9"/>
    <tableColumn id="16" xr3:uid="{F8974827-471D-402C-B56D-C395CC309126}" name="GM %" dataDxfId="8"/>
    <tableColumn id="17" xr3:uid="{5FAC8649-E8FB-47D1-A975-8957ED94844B}" name="OM %" dataDxfId="7"/>
    <tableColumn id="18" xr3:uid="{7732135B-3939-42C6-992F-EC48C386AEEA}" name="Discount" dataDxfId="6"/>
    <tableColumn id="19" xr3:uid="{6351C49D-5A5F-4410-8388-2954FCD63140}" name="Industry" dataDxfId="5"/>
    <tableColumn id="20" xr3:uid="{A188B855-374B-48B4-A0C0-0A36AD643349}" name="Sector" dataDxfId="4"/>
    <tableColumn id="21" xr3:uid="{F8D93D8D-7F51-4A92-8A60-153EC8244F4C}" name="Headquartered" dataDxfId="3"/>
    <tableColumn id="22" xr3:uid="{5BB5AF6C-6708-4A07-BD6A-C2FC5C7547FB}" name="Est." dataDxfId="2"/>
    <tableColumn id="23" xr3:uid="{3A60DB66-AD18-4A1F-BDB1-483D3D3B0F4E}" name="Next ER" dataDxfId="1"/>
    <tableColumn id="27" xr3:uid="{6649D134-77AE-4D7B-A6E2-518BAC530294}" name="Price3" dataDxfId="0">
      <calculatedColumnFormula array="1">_FV(Tafla1[[#This Row],[Ticker]],"Price")</calculatedColumnFormula>
    </tableColumn>
  </tableColumns>
  <tableStyleInfo name="Töflustíll 1" showFirstColumn="0" showLastColumn="0" showRowStripes="1" showColumnStripes="0"/>
</table>
</file>

<file path=xl/theme/theme1.xml><?xml version="1.0" encoding="utf-8"?>
<a:theme xmlns:a="http://schemas.openxmlformats.org/drawingml/2006/main" name="Office-þema">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Bloomberg font">
      <a:majorFont>
        <a:latin typeface="Bw Haas Grotesk"/>
        <a:ea typeface=""/>
        <a:cs typeface=""/>
      </a:majorFont>
      <a:minorFont>
        <a:latin typeface="Bw Haas Grotesk"/>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I2" dT="2024-04-27T05:42:30.50" personId="{CC1BD845-8AB2-4BF4-AD2B-609840192C8F}" id="{23355B99-BECA-4974-8293-4F09AE74428F}">
    <text>2024 Enterprise value / Earnings</text>
  </threadedComment>
  <threadedComment ref="J2" dT="2024-04-27T05:42:43.78" personId="{CC1BD845-8AB2-4BF4-AD2B-609840192C8F}" id="{1557B76F-8366-4BA4-BDD8-F39A17D8D13A}">
    <text xml:space="preserve">2025 Enterprise value / Earnings
</text>
  </threadedComment>
  <threadedComment ref="K2" dT="2024-04-27T05:43:20.15" personId="{CC1BD845-8AB2-4BF4-AD2B-609840192C8F}" id="{2BBE856B-5BC2-4F71-8130-AFD0315390CE}">
    <text>2024 Earnings estimate</text>
  </threadedComment>
  <threadedComment ref="L2" dT="2024-04-27T05:43:32.06" personId="{CC1BD845-8AB2-4BF4-AD2B-609840192C8F}" id="{9851A7B0-4133-4BA6-A8C7-515B383D7F94}">
    <text>2025 Earnings estimate</text>
  </threadedComment>
  <threadedComment ref="M2" dT="2024-04-27T05:45:21.05" personId="{CC1BD845-8AB2-4BF4-AD2B-609840192C8F}" id="{1638EF13-B3C8-4B1E-82FA-ED0E8A290FAB}">
    <text>2024 Earnings / Enterprise value</text>
  </threadedComment>
  <threadedComment ref="N2" dT="2024-04-27T05:45:37.51" personId="{CC1BD845-8AB2-4BF4-AD2B-609840192C8F}" id="{FAF121DD-45B3-46B1-979B-56FA8C599090}">
    <text>2025 Earnings / Enterprise value</text>
  </threadedComment>
  <threadedComment ref="O2" dT="2024-04-27T05:45:57.24" personId="{CC1BD845-8AB2-4BF4-AD2B-609840192C8F}" id="{BB64BD1B-8647-4879-B6E5-35548810B040}">
    <text>2024 Revenue Growth % estimate</text>
  </threadedComment>
  <threadedComment ref="P2" dT="2024-04-27T05:46:09.92" personId="{CC1BD845-8AB2-4BF4-AD2B-609840192C8F}" id="{6894787D-4C31-46E6-9154-21FD28EDF953}">
    <text>Gross Margin %</text>
  </threadedComment>
  <threadedComment ref="Q2" dT="2024-04-27T05:46:19.34" personId="{CC1BD845-8AB2-4BF4-AD2B-609840192C8F}" id="{282B8DEF-D446-44CF-9D5A-2A66D307CBC1}">
    <text>Operating Margin %</text>
  </threadedComment>
  <threadedComment ref="R2" dT="2024-04-27T05:46:28.75" personId="{CC1BD845-8AB2-4BF4-AD2B-609840192C8F}" id="{B3078AB6-891E-4901-AF71-65821D9400F3}">
    <text>Discount Rate %</text>
  </threadedComment>
</ThreadedComments>
</file>

<file path=xl/worksheets/_rels/sheet1.xml.rels><?xml version="1.0" encoding="UTF-8" standalone="yes"?>
<Relationships xmlns="http://schemas.openxmlformats.org/package/2006/relationships"><Relationship Id="rId8" Type="http://schemas.openxmlformats.org/officeDocument/2006/relationships/table" Target="../tables/table1.xml"/><Relationship Id="rId3" Type="http://schemas.openxmlformats.org/officeDocument/2006/relationships/hyperlink" Target="file:///C:\Users\herbe\OneDrive\Desktop\Kaupandi%20ehf\Greiningar\US\CRCT%20US.xlsx" TargetMode="External"/><Relationship Id="rId7" Type="http://schemas.openxmlformats.org/officeDocument/2006/relationships/vmlDrawing" Target="../drawings/vmlDrawing1.vml"/><Relationship Id="rId2" Type="http://schemas.openxmlformats.org/officeDocument/2006/relationships/hyperlink" Target="file:///C:\Users\herbe\OneDrive\Greiningar\ICE\ICESEA%20ICE.xlsx" TargetMode="External"/><Relationship Id="rId1" Type="http://schemas.openxmlformats.org/officeDocument/2006/relationships/hyperlink" Target="file:///C:\Users\herbe\OneDrive\Desktop\Kaupandi%20ehf\Greiningar\US\HLF%20US.xlsx" TargetMode="External"/><Relationship Id="rId6" Type="http://schemas.openxmlformats.org/officeDocument/2006/relationships/hyperlink" Target="file:///C:\Users\herbe\OneDrive\Desktop\Kaupandi%20ehf\Greiningar\US\USFD.xlsx" TargetMode="External"/><Relationship Id="rId5" Type="http://schemas.openxmlformats.org/officeDocument/2006/relationships/hyperlink" Target="file:///C:\Users\herbe\OneDrive\Desktop\Kaupandi%20ehf\Greiningar\US\SYY.xlsx" TargetMode="External"/><Relationship Id="rId10" Type="http://schemas.microsoft.com/office/2017/10/relationships/threadedComment" Target="../threadedComments/threadedComment1.xml"/><Relationship Id="rId4" Type="http://schemas.openxmlformats.org/officeDocument/2006/relationships/hyperlink" Target="file:///C:\Users\herbe\OneDrive\Desktop\Kaupandi%20ehf\Greiningar\US\ARW.xlsx" TargetMode="External"/><Relationship Id="rId9"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B87A39-07BE-41F7-BD79-B33F797798F5}">
  <sheetPr codeName="Sheet1"/>
  <dimension ref="A2:X191"/>
  <sheetViews>
    <sheetView tabSelected="1" zoomScaleNormal="100" workbookViewId="0">
      <pane xSplit="2" ySplit="2" topLeftCell="I3" activePane="bottomRight" state="frozen"/>
      <selection pane="topRight" activeCell="C1" sqref="C1"/>
      <selection pane="bottomLeft" activeCell="A3" sqref="A3"/>
      <selection pane="bottomRight" activeCell="M34" sqref="M34"/>
    </sheetView>
  </sheetViews>
  <sheetFormatPr defaultRowHeight="15"/>
  <cols>
    <col min="1" max="1" width="9.09765625" style="4" customWidth="1"/>
    <col min="2" max="2" width="31" style="10" customWidth="1"/>
    <col min="3" max="3" width="9.3984375" customWidth="1"/>
    <col min="4" max="4" width="8.59765625" style="7" customWidth="1"/>
    <col min="5" max="5" width="10.59765625" customWidth="1"/>
    <col min="6" max="6" width="12.8984375" customWidth="1"/>
    <col min="7" max="7" width="14.296875" customWidth="1"/>
    <col min="8" max="8" width="16.3984375" customWidth="1"/>
    <col min="9" max="9" width="10.8984375" style="6" customWidth="1"/>
    <col min="10" max="10" width="10.8984375" style="5" customWidth="1"/>
    <col min="11" max="11" width="9.8984375" customWidth="1"/>
    <col min="12" max="12" width="12.09765625" customWidth="1"/>
    <col min="13" max="13" width="11.09765625" style="3" customWidth="1"/>
    <col min="14" max="14" width="9.5" style="3" customWidth="1"/>
    <col min="15" max="15" width="11.5" style="9" customWidth="1"/>
    <col min="16" max="16" width="10.796875" customWidth="1"/>
    <col min="17" max="17" width="11" customWidth="1"/>
    <col min="18" max="18" width="13.8984375" style="8" customWidth="1"/>
    <col min="19" max="19" width="22.59765625" customWidth="1"/>
    <col min="20" max="20" width="22.796875" customWidth="1"/>
    <col min="21" max="21" width="21.5" customWidth="1"/>
    <col min="22" max="22" width="6.296875" customWidth="1"/>
    <col min="23" max="23" width="11.8984375" customWidth="1"/>
    <col min="24" max="24" width="10.59765625" customWidth="1"/>
  </cols>
  <sheetData>
    <row r="2" spans="1:24" ht="15.6">
      <c r="A2" s="11" t="s">
        <v>89</v>
      </c>
      <c r="B2" s="12" t="s">
        <v>0</v>
      </c>
      <c r="C2" s="13" t="s">
        <v>1</v>
      </c>
      <c r="D2" s="14" t="s">
        <v>2</v>
      </c>
      <c r="E2" s="13" t="s">
        <v>8</v>
      </c>
      <c r="F2" s="13" t="s">
        <v>3</v>
      </c>
      <c r="G2" s="13" t="s">
        <v>4</v>
      </c>
      <c r="H2" s="13" t="s">
        <v>5</v>
      </c>
      <c r="I2" s="15" t="s">
        <v>78</v>
      </c>
      <c r="J2" s="13" t="s">
        <v>80</v>
      </c>
      <c r="K2" s="13" t="s">
        <v>77</v>
      </c>
      <c r="L2" s="13" t="s">
        <v>79</v>
      </c>
      <c r="M2" s="13" t="s">
        <v>87</v>
      </c>
      <c r="N2" s="13" t="s">
        <v>88</v>
      </c>
      <c r="O2" s="16" t="s">
        <v>82</v>
      </c>
      <c r="P2" s="16" t="s">
        <v>84</v>
      </c>
      <c r="Q2" s="16" t="s">
        <v>85</v>
      </c>
      <c r="R2" s="17" t="s">
        <v>83</v>
      </c>
      <c r="S2" s="13" t="s">
        <v>73</v>
      </c>
      <c r="T2" s="13" t="s">
        <v>6</v>
      </c>
      <c r="U2" s="13" t="s">
        <v>12</v>
      </c>
      <c r="V2" s="13" t="s">
        <v>76</v>
      </c>
      <c r="W2" s="13" t="s">
        <v>86</v>
      </c>
      <c r="X2" s="13" t="s">
        <v>90</v>
      </c>
    </row>
    <row r="3" spans="1:24">
      <c r="A3" s="18">
        <v>45403</v>
      </c>
      <c r="B3" s="43" t="s">
        <v>74</v>
      </c>
      <c r="C3" s="26" t="s">
        <v>81</v>
      </c>
      <c r="D3" s="21">
        <v>5.7</v>
      </c>
      <c r="E3" s="78">
        <v>3060</v>
      </c>
      <c r="F3" s="23">
        <f>E3*D3</f>
        <v>17442</v>
      </c>
      <c r="G3" s="23">
        <v>-9734.7999999999993</v>
      </c>
      <c r="H3" s="23">
        <f>F3-G3</f>
        <v>27176.799999999999</v>
      </c>
      <c r="I3" s="24"/>
      <c r="J3" s="42"/>
      <c r="K3" s="26"/>
      <c r="L3" s="26"/>
      <c r="M3" s="13"/>
      <c r="N3" s="13"/>
      <c r="O3" s="16"/>
      <c r="P3" s="38">
        <v>0.15</v>
      </c>
      <c r="Q3" s="38">
        <v>0.02</v>
      </c>
      <c r="R3" s="49"/>
      <c r="S3" s="26" t="s">
        <v>38</v>
      </c>
      <c r="T3" s="26" t="s">
        <v>9</v>
      </c>
      <c r="U3" s="26" t="s">
        <v>75</v>
      </c>
      <c r="V3" s="26">
        <v>1932</v>
      </c>
      <c r="W3" s="28">
        <v>45428</v>
      </c>
      <c r="X3" s="26" t="e" cm="1" vm="1">
        <f t="array" ref="X3">_FV(Tafla1[[#This Row],[Ticker]],"Price")</f>
        <v>#VALUE!</v>
      </c>
    </row>
    <row r="4" spans="1:24">
      <c r="A4" s="18">
        <v>45395</v>
      </c>
      <c r="B4" s="19" t="s">
        <v>7</v>
      </c>
      <c r="C4" s="20" t="e" vm="2">
        <v>#VALUE!</v>
      </c>
      <c r="D4" s="33" cm="1">
        <f t="array" ref="D4">_FV(C4,"Price")</f>
        <v>10.89</v>
      </c>
      <c r="E4" s="23">
        <v>99.26</v>
      </c>
      <c r="F4" s="23">
        <f>E4*D4</f>
        <v>1080.9414000000002</v>
      </c>
      <c r="G4" s="23">
        <v>9478.4</v>
      </c>
      <c r="H4" s="23">
        <f>F4+G4</f>
        <v>10559.341399999999</v>
      </c>
      <c r="I4" s="24"/>
      <c r="J4" s="25"/>
      <c r="K4" s="23"/>
      <c r="L4" s="23"/>
      <c r="M4" s="30"/>
      <c r="N4" s="30"/>
      <c r="O4" s="31"/>
      <c r="P4" s="23"/>
      <c r="Q4" s="23"/>
      <c r="R4" s="32"/>
      <c r="S4" s="26" t="s">
        <v>41</v>
      </c>
      <c r="T4" s="26" t="s">
        <v>9</v>
      </c>
      <c r="U4" s="26" t="s">
        <v>42</v>
      </c>
      <c r="V4" s="26">
        <v>1980</v>
      </c>
      <c r="W4" s="28">
        <v>45503</v>
      </c>
      <c r="X4" s="29" cm="1">
        <f t="array" ref="X4">_FV(Tafla1[[#This Row],[Ticker]],"Price")</f>
        <v>10.89</v>
      </c>
    </row>
    <row r="5" spans="1:24" ht="13.8">
      <c r="A5" s="18">
        <v>45420</v>
      </c>
      <c r="B5" s="43" t="s">
        <v>44</v>
      </c>
      <c r="C5" s="26" t="e" vm="3">
        <v>#VALUE!</v>
      </c>
      <c r="D5" s="52" cm="1">
        <f t="array" ref="D5">_FV(C5,"Price")</f>
        <v>131.53</v>
      </c>
      <c r="E5" s="23">
        <v>53.229855999999998</v>
      </c>
      <c r="F5" s="23">
        <f>E5*D5</f>
        <v>7001.3229596800002</v>
      </c>
      <c r="G5" s="23"/>
      <c r="H5" s="26"/>
      <c r="I5" s="24"/>
      <c r="J5" s="42"/>
      <c r="K5" s="26"/>
      <c r="L5" s="26"/>
      <c r="M5" s="13"/>
      <c r="N5" s="13"/>
      <c r="O5" s="16"/>
      <c r="P5" s="26"/>
      <c r="Q5" s="26"/>
      <c r="R5" s="27"/>
      <c r="S5" s="26" t="s">
        <v>37</v>
      </c>
      <c r="T5" s="26" t="s">
        <v>9</v>
      </c>
      <c r="U5" s="26" t="s">
        <v>45</v>
      </c>
      <c r="V5" s="26">
        <v>1935</v>
      </c>
      <c r="W5" s="28">
        <v>45505</v>
      </c>
      <c r="X5" s="29" cm="1">
        <f t="array" ref="X5">_FV(Tafla1[[#This Row],[Ticker]],"Price")</f>
        <v>131.53</v>
      </c>
    </row>
    <row r="6" spans="1:24" ht="13.8">
      <c r="A6" s="18">
        <v>45424</v>
      </c>
      <c r="B6" s="43" t="s">
        <v>14</v>
      </c>
      <c r="C6" s="26" t="e" vm="4">
        <v>#VALUE!</v>
      </c>
      <c r="D6" s="52" cm="1">
        <f t="array" ref="D6">_FV(C6,"Price")</f>
        <v>6.95</v>
      </c>
      <c r="E6" s="23">
        <v>216.767</v>
      </c>
      <c r="F6" s="23">
        <f>E6*D6</f>
        <v>1506.5306499999999</v>
      </c>
      <c r="G6" s="23">
        <v>228.834</v>
      </c>
      <c r="H6" s="23">
        <f>F6-G6</f>
        <v>1277.6966499999999</v>
      </c>
      <c r="I6" s="34">
        <f>H6/K6</f>
        <v>24.326884924412624</v>
      </c>
      <c r="J6" s="35">
        <f>H6/L6</f>
        <v>23.391612353996557</v>
      </c>
      <c r="K6" s="23">
        <v>52.521999999999998</v>
      </c>
      <c r="L6" s="23">
        <v>54.622</v>
      </c>
      <c r="M6" s="36">
        <f>K6/H6</f>
        <v>4.1106783836366796E-2</v>
      </c>
      <c r="N6" s="36">
        <f>L6/H6</f>
        <v>4.2750366450440336E-2</v>
      </c>
      <c r="O6" s="37">
        <v>-0.03</v>
      </c>
      <c r="P6" s="38">
        <v>0.45</v>
      </c>
      <c r="Q6" s="38">
        <v>0.09</v>
      </c>
      <c r="R6" s="49">
        <v>8.7400000000000005E-2</v>
      </c>
      <c r="S6" s="26" t="s">
        <v>40</v>
      </c>
      <c r="T6" s="26" t="s">
        <v>9</v>
      </c>
      <c r="U6" s="26" t="s">
        <v>16</v>
      </c>
      <c r="V6" s="26">
        <v>1969</v>
      </c>
      <c r="W6" s="28">
        <v>45510</v>
      </c>
      <c r="X6" s="29" cm="1">
        <f t="array" ref="X6">_FV(Tafla1[[#This Row],[Ticker]],"Price")</f>
        <v>6.95</v>
      </c>
    </row>
    <row r="7" spans="1:24">
      <c r="A7" s="18">
        <v>45424</v>
      </c>
      <c r="B7" s="43" t="s">
        <v>56</v>
      </c>
      <c r="C7" s="26" t="s">
        <v>57</v>
      </c>
      <c r="D7" s="44">
        <v>75.25</v>
      </c>
      <c r="E7" s="23">
        <v>497.83</v>
      </c>
      <c r="F7" s="23">
        <f>E7*D7</f>
        <v>37461.707499999997</v>
      </c>
      <c r="G7" s="23">
        <v>-11731</v>
      </c>
      <c r="H7" s="23">
        <f>F7-G7</f>
        <v>49192.707499999997</v>
      </c>
      <c r="I7" s="34">
        <f>H7/K7</f>
        <v>27.103420110192836</v>
      </c>
      <c r="J7" s="35">
        <f>H7/L7</f>
        <v>24.732381850175965</v>
      </c>
      <c r="K7" s="23">
        <v>1815</v>
      </c>
      <c r="L7" s="23">
        <v>1989</v>
      </c>
      <c r="M7" s="36">
        <f>K7/H7</f>
        <v>3.6895712641960197E-2</v>
      </c>
      <c r="N7" s="36">
        <f>L7/H7</f>
        <v>4.0432822283668776E-2</v>
      </c>
      <c r="O7" s="37">
        <v>3.3300000000000003E-2</v>
      </c>
      <c r="P7" s="38">
        <v>0.18</v>
      </c>
      <c r="Q7" s="38">
        <v>0.04</v>
      </c>
      <c r="R7" s="39">
        <v>0.06</v>
      </c>
      <c r="S7" s="26" t="s">
        <v>38</v>
      </c>
      <c r="T7" s="26" t="s">
        <v>9</v>
      </c>
      <c r="U7" s="26" t="s">
        <v>58</v>
      </c>
      <c r="V7" s="26">
        <v>1969</v>
      </c>
      <c r="W7" s="28">
        <v>45510</v>
      </c>
      <c r="X7" s="26" t="e" cm="1" vm="1">
        <f t="array" ref="X7">_FV(Tafla1[[#This Row],[Ticker]],"Price")</f>
        <v>#VALUE!</v>
      </c>
    </row>
    <row r="8" spans="1:24">
      <c r="A8" s="18">
        <v>45424</v>
      </c>
      <c r="B8" s="43" t="s">
        <v>51</v>
      </c>
      <c r="C8" s="26" t="s">
        <v>54</v>
      </c>
      <c r="D8" s="44">
        <v>50.57</v>
      </c>
      <c r="E8" s="23">
        <v>245.86699200000001</v>
      </c>
      <c r="F8" s="23">
        <f>E8*D8</f>
        <v>12433.493785440001</v>
      </c>
      <c r="G8" s="23">
        <v>-4434</v>
      </c>
      <c r="H8" s="23">
        <f>F8-G8</f>
        <v>16867.493785440001</v>
      </c>
      <c r="I8" s="34">
        <f>H8/K8</f>
        <v>34.63551085305955</v>
      </c>
      <c r="J8" s="35">
        <f>H8/L8</f>
        <v>30.120524616857146</v>
      </c>
      <c r="K8" s="26">
        <v>487</v>
      </c>
      <c r="L8" s="26">
        <v>560</v>
      </c>
      <c r="M8" s="36">
        <f>K8/H8</f>
        <v>2.887210193730012E-2</v>
      </c>
      <c r="N8" s="36">
        <f>L8/H8</f>
        <v>3.3199952946382068E-2</v>
      </c>
      <c r="O8" s="37">
        <v>6.5600000000000006E-2</v>
      </c>
      <c r="P8" s="38">
        <v>0.16700000000000001</v>
      </c>
      <c r="Q8" s="38">
        <v>1.7999999999999999E-2</v>
      </c>
      <c r="R8" s="39">
        <v>0.06</v>
      </c>
      <c r="S8" s="26" t="s">
        <v>38</v>
      </c>
      <c r="T8" s="26" t="s">
        <v>9</v>
      </c>
      <c r="U8" s="26" t="s">
        <v>52</v>
      </c>
      <c r="V8" s="26">
        <v>2007</v>
      </c>
      <c r="W8" s="28">
        <v>45510</v>
      </c>
      <c r="X8" s="26" t="e" cm="1" vm="1">
        <f t="array" ref="X8">_FV(Tafla1[[#This Row],[Ticker]],"Price")</f>
        <v>#VALUE!</v>
      </c>
    </row>
    <row r="9" spans="1:24">
      <c r="A9" s="11"/>
      <c r="B9" s="12" t="s">
        <v>32</v>
      </c>
      <c r="C9" s="26" t="s">
        <v>33</v>
      </c>
      <c r="D9" s="44">
        <v>47.23</v>
      </c>
      <c r="E9" s="23">
        <v>90.36</v>
      </c>
      <c r="F9" s="23">
        <f>E9*D9</f>
        <v>4267.7028</v>
      </c>
      <c r="G9" s="23"/>
      <c r="H9" s="26"/>
      <c r="I9" s="24"/>
      <c r="J9" s="42"/>
      <c r="K9" s="26"/>
      <c r="L9" s="26"/>
      <c r="M9" s="13"/>
      <c r="N9" s="13"/>
      <c r="O9" s="16"/>
      <c r="P9" s="26"/>
      <c r="Q9" s="26"/>
      <c r="R9" s="27"/>
      <c r="S9" s="26" t="s">
        <v>37</v>
      </c>
      <c r="T9" s="26" t="s">
        <v>9</v>
      </c>
      <c r="U9" s="26" t="s">
        <v>34</v>
      </c>
      <c r="V9" s="26">
        <v>1921</v>
      </c>
      <c r="W9" s="26"/>
      <c r="X9" s="26" t="e" cm="1" vm="1">
        <f t="array" ref="X9">_FV(Tafla1[[#This Row],[Ticker]],"Price")</f>
        <v>#VALUE!</v>
      </c>
    </row>
    <row r="10" spans="1:24">
      <c r="A10" s="11"/>
      <c r="B10" s="12" t="s">
        <v>25</v>
      </c>
      <c r="C10" s="20" t="s">
        <v>26</v>
      </c>
      <c r="D10" s="21">
        <v>14.8</v>
      </c>
      <c r="E10" s="23">
        <v>168.7</v>
      </c>
      <c r="F10" s="23">
        <f>E10*D10</f>
        <v>2496.7599999999998</v>
      </c>
      <c r="G10" s="23"/>
      <c r="H10" s="23"/>
      <c r="I10" s="68"/>
      <c r="J10" s="25"/>
      <c r="K10" s="23"/>
      <c r="L10" s="23"/>
      <c r="M10" s="30"/>
      <c r="N10" s="30"/>
      <c r="O10" s="31"/>
      <c r="P10" s="23"/>
      <c r="Q10" s="23"/>
      <c r="R10" s="32"/>
      <c r="S10" s="26" t="s">
        <v>38</v>
      </c>
      <c r="T10" s="26" t="s">
        <v>9</v>
      </c>
      <c r="U10" s="26" t="s">
        <v>28</v>
      </c>
      <c r="V10" s="26">
        <v>1937</v>
      </c>
      <c r="W10" s="26"/>
      <c r="X10" s="26" t="e" cm="1" vm="1">
        <f t="array" ref="X10">_FV(Tafla1[[#This Row],[Ticker]],"Price")</f>
        <v>#VALUE!</v>
      </c>
    </row>
    <row r="11" spans="1:24">
      <c r="A11" s="11"/>
      <c r="B11" s="70" t="s">
        <v>10</v>
      </c>
      <c r="C11" s="23" t="s">
        <v>11</v>
      </c>
      <c r="D11" s="33">
        <v>11.67</v>
      </c>
      <c r="E11" s="23">
        <v>94.93</v>
      </c>
      <c r="F11" s="23">
        <f>E11*D11</f>
        <v>1107.8331000000001</v>
      </c>
      <c r="G11" s="23"/>
      <c r="H11" s="23"/>
      <c r="I11" s="68"/>
      <c r="J11" s="25"/>
      <c r="K11" s="23"/>
      <c r="L11" s="23"/>
      <c r="M11" s="30"/>
      <c r="N11" s="30"/>
      <c r="O11" s="31"/>
      <c r="P11" s="23"/>
      <c r="Q11" s="23"/>
      <c r="R11" s="32"/>
      <c r="S11" s="26" t="s">
        <v>38</v>
      </c>
      <c r="T11" s="26" t="s">
        <v>9</v>
      </c>
      <c r="U11" s="23" t="s">
        <v>13</v>
      </c>
      <c r="V11" s="58">
        <v>2017</v>
      </c>
      <c r="W11" s="26"/>
      <c r="X11" s="26" t="e" cm="1" vm="1">
        <f t="array" ref="X11">_FV(Tafla1[[#This Row],[Ticker]],"Price")</f>
        <v>#VALUE!</v>
      </c>
    </row>
    <row r="12" spans="1:24">
      <c r="A12" s="11"/>
      <c r="B12" s="12" t="s">
        <v>35</v>
      </c>
      <c r="C12" s="26" t="s">
        <v>36</v>
      </c>
      <c r="D12" s="44">
        <v>53.35</v>
      </c>
      <c r="E12" s="23">
        <v>84.43</v>
      </c>
      <c r="F12" s="23">
        <f>E12*D12</f>
        <v>4504.3405000000002</v>
      </c>
      <c r="G12" s="23"/>
      <c r="H12" s="26"/>
      <c r="I12" s="24"/>
      <c r="J12" s="42"/>
      <c r="K12" s="26"/>
      <c r="L12" s="26"/>
      <c r="M12" s="13"/>
      <c r="N12" s="13"/>
      <c r="O12" s="16"/>
      <c r="P12" s="26"/>
      <c r="Q12" s="26"/>
      <c r="R12" s="27"/>
      <c r="S12" s="26" t="s">
        <v>43</v>
      </c>
      <c r="T12" s="26" t="s">
        <v>9</v>
      </c>
      <c r="U12" s="26" t="s">
        <v>46</v>
      </c>
      <c r="V12" s="26">
        <v>1886</v>
      </c>
      <c r="W12" s="26"/>
      <c r="X12" s="26" t="e" cm="1" vm="1">
        <f t="array" ref="X12">_FV(Tafla1[[#This Row],[Ticker]],"Price")</f>
        <v>#VALUE!</v>
      </c>
    </row>
    <row r="13" spans="1:24">
      <c r="A13" s="11"/>
      <c r="B13" s="12" t="s">
        <v>19</v>
      </c>
      <c r="C13" s="26" t="s">
        <v>23</v>
      </c>
      <c r="D13" s="44">
        <v>45.81</v>
      </c>
      <c r="E13" s="23">
        <v>34</v>
      </c>
      <c r="F13" s="23">
        <f>E13*D13</f>
        <v>1557.54</v>
      </c>
      <c r="G13" s="23"/>
      <c r="H13" s="23"/>
      <c r="I13" s="68"/>
      <c r="J13" s="25"/>
      <c r="K13" s="23"/>
      <c r="L13" s="23"/>
      <c r="M13" s="30"/>
      <c r="N13" s="30"/>
      <c r="O13" s="31"/>
      <c r="P13" s="23"/>
      <c r="Q13" s="23"/>
      <c r="R13" s="32"/>
      <c r="S13" s="26" t="s">
        <v>43</v>
      </c>
      <c r="T13" s="26" t="s">
        <v>9</v>
      </c>
      <c r="U13" s="26" t="s">
        <v>20</v>
      </c>
      <c r="V13" s="26">
        <v>2005</v>
      </c>
      <c r="W13" s="26"/>
      <c r="X13" s="26" t="e" cm="1" vm="1">
        <f t="array" ref="X13">_FV(Tafla1[[#This Row],[Ticker]],"Price")</f>
        <v>#VALUE!</v>
      </c>
    </row>
    <row r="14" spans="1:24">
      <c r="A14" s="11"/>
      <c r="B14" s="12" t="s">
        <v>27</v>
      </c>
      <c r="C14" s="26" t="s">
        <v>31</v>
      </c>
      <c r="D14" s="44">
        <v>23.46</v>
      </c>
      <c r="E14" s="23">
        <v>209.55</v>
      </c>
      <c r="F14" s="23">
        <f>E14*D14</f>
        <v>4916.0430000000006</v>
      </c>
      <c r="G14" s="23"/>
      <c r="H14" s="26"/>
      <c r="I14" s="24"/>
      <c r="J14" s="42"/>
      <c r="K14" s="26"/>
      <c r="L14" s="26"/>
      <c r="M14" s="13"/>
      <c r="N14" s="13"/>
      <c r="O14" s="16"/>
      <c r="P14" s="26"/>
      <c r="Q14" s="26"/>
      <c r="R14" s="27"/>
      <c r="S14" s="26" t="s">
        <v>29</v>
      </c>
      <c r="T14" s="26" t="s">
        <v>9</v>
      </c>
      <c r="U14" s="26" t="s">
        <v>30</v>
      </c>
      <c r="V14" s="26">
        <v>1882</v>
      </c>
      <c r="W14" s="26"/>
      <c r="X14" s="26" t="e" cm="1" vm="1">
        <f t="array" ref="X14">_FV(Tafla1[[#This Row],[Ticker]],"Price")</f>
        <v>#VALUE!</v>
      </c>
    </row>
    <row r="15" spans="1:24">
      <c r="A15" s="11"/>
      <c r="B15" s="12" t="s">
        <v>15</v>
      </c>
      <c r="C15" s="26" t="s">
        <v>17</v>
      </c>
      <c r="D15" s="44">
        <v>19.29</v>
      </c>
      <c r="E15" s="23">
        <v>64.02</v>
      </c>
      <c r="F15" s="23">
        <f>E15*D15</f>
        <v>1234.9458</v>
      </c>
      <c r="G15" s="23"/>
      <c r="H15" s="23"/>
      <c r="I15" s="68"/>
      <c r="J15" s="25"/>
      <c r="K15" s="23"/>
      <c r="L15" s="23"/>
      <c r="M15" s="30"/>
      <c r="N15" s="30"/>
      <c r="O15" s="31"/>
      <c r="P15" s="23"/>
      <c r="Q15" s="23"/>
      <c r="R15" s="32"/>
      <c r="S15" s="26" t="s">
        <v>29</v>
      </c>
      <c r="T15" s="26" t="s">
        <v>9</v>
      </c>
      <c r="U15" s="26" t="s">
        <v>18</v>
      </c>
      <c r="V15" s="26">
        <v>1928</v>
      </c>
      <c r="W15" s="26"/>
      <c r="X15" s="26" t="e" cm="1" vm="1">
        <f t="array" ref="X15">_FV(Tafla1[[#This Row],[Ticker]],"Price")</f>
        <v>#VALUE!</v>
      </c>
    </row>
    <row r="16" spans="1:24">
      <c r="A16" s="18"/>
      <c r="B16" s="12" t="s">
        <v>59</v>
      </c>
      <c r="C16" s="26" t="s">
        <v>60</v>
      </c>
      <c r="D16" s="44">
        <v>70.45</v>
      </c>
      <c r="E16" s="23">
        <v>572.42999999999995</v>
      </c>
      <c r="F16" s="23">
        <f>E16*D16</f>
        <v>40327.693500000001</v>
      </c>
      <c r="G16" s="23"/>
      <c r="H16" s="26"/>
      <c r="I16" s="24"/>
      <c r="J16" s="42"/>
      <c r="K16" s="26"/>
      <c r="L16" s="26"/>
      <c r="M16" s="13"/>
      <c r="N16" s="13"/>
      <c r="O16" s="16"/>
      <c r="P16" s="26"/>
      <c r="Q16" s="26"/>
      <c r="R16" s="27"/>
      <c r="S16" s="26" t="s">
        <v>39</v>
      </c>
      <c r="T16" s="26" t="s">
        <v>9</v>
      </c>
      <c r="U16" s="26" t="s">
        <v>61</v>
      </c>
      <c r="V16" s="26">
        <v>1967</v>
      </c>
      <c r="W16" s="26"/>
      <c r="X16" s="26" t="e" cm="1" vm="1">
        <f t="array" ref="X16">_FV(Tafla1[[#This Row],[Ticker]],"Price")</f>
        <v>#VALUE!</v>
      </c>
    </row>
    <row r="17" spans="1:24">
      <c r="A17" s="11"/>
      <c r="B17" s="12" t="s">
        <v>21</v>
      </c>
      <c r="C17" s="26" t="s">
        <v>22</v>
      </c>
      <c r="D17" s="44">
        <v>9.84</v>
      </c>
      <c r="E17" s="23">
        <v>195.18</v>
      </c>
      <c r="F17" s="23">
        <f>E17*D17</f>
        <v>1920.5712000000001</v>
      </c>
      <c r="G17" s="23"/>
      <c r="H17" s="23"/>
      <c r="I17" s="68"/>
      <c r="J17" s="25"/>
      <c r="K17" s="23"/>
      <c r="L17" s="23"/>
      <c r="M17" s="30"/>
      <c r="N17" s="30"/>
      <c r="O17" s="31"/>
      <c r="P17" s="23"/>
      <c r="Q17" s="23"/>
      <c r="R17" s="32"/>
      <c r="S17" s="26" t="s">
        <v>39</v>
      </c>
      <c r="T17" s="26" t="s">
        <v>9</v>
      </c>
      <c r="U17" s="26" t="s">
        <v>24</v>
      </c>
      <c r="V17" s="26">
        <v>1964</v>
      </c>
      <c r="W17" s="26"/>
      <c r="X17" s="26" t="e" cm="1" vm="1">
        <f t="array" ref="X17">_FV(Tafla1[[#This Row],[Ticker]],"Price")</f>
        <v>#VALUE!</v>
      </c>
    </row>
    <row r="18" spans="1:24">
      <c r="A18" s="11"/>
      <c r="B18" s="12" t="s">
        <v>62</v>
      </c>
      <c r="C18" s="26" t="s">
        <v>63</v>
      </c>
      <c r="D18" s="44">
        <v>964.97</v>
      </c>
      <c r="E18" s="23">
        <v>49.17</v>
      </c>
      <c r="F18" s="23">
        <f>E18*D18</f>
        <v>47447.5749</v>
      </c>
      <c r="G18" s="23"/>
      <c r="H18" s="26"/>
      <c r="I18" s="24"/>
      <c r="J18" s="42"/>
      <c r="K18" s="26"/>
      <c r="L18" s="26"/>
      <c r="M18" s="65"/>
      <c r="N18" s="65"/>
      <c r="O18" s="16"/>
      <c r="P18" s="38"/>
      <c r="Q18" s="26"/>
      <c r="R18" s="55"/>
      <c r="S18" s="26" t="s">
        <v>64</v>
      </c>
      <c r="T18" s="26" t="s">
        <v>9</v>
      </c>
      <c r="U18" s="26" t="s">
        <v>65</v>
      </c>
      <c r="V18" s="26">
        <v>1928</v>
      </c>
      <c r="W18" s="26"/>
      <c r="X18" s="26" t="e" cm="1" vm="1">
        <f t="array" ref="X18">_FV(Tafla1[[#This Row],[Ticker]],"Price")</f>
        <v>#VALUE!</v>
      </c>
    </row>
    <row r="19" spans="1:24">
      <c r="A19" s="18"/>
      <c r="B19" s="12" t="s">
        <v>47</v>
      </c>
      <c r="C19" s="26" t="s">
        <v>48</v>
      </c>
      <c r="D19" s="44">
        <v>161.56</v>
      </c>
      <c r="E19" s="23">
        <v>50.95</v>
      </c>
      <c r="F19" s="23">
        <f>E19*D19</f>
        <v>8231.482</v>
      </c>
      <c r="G19" s="23"/>
      <c r="H19" s="26"/>
      <c r="I19" s="24"/>
      <c r="J19" s="42"/>
      <c r="K19" s="26"/>
      <c r="L19" s="26"/>
      <c r="M19" s="13"/>
      <c r="N19" s="13"/>
      <c r="O19" s="16"/>
      <c r="P19" s="26"/>
      <c r="Q19" s="26"/>
      <c r="R19" s="27"/>
      <c r="S19" s="26" t="s">
        <v>49</v>
      </c>
      <c r="T19" s="26" t="s">
        <v>9</v>
      </c>
      <c r="U19" s="26" t="s">
        <v>50</v>
      </c>
      <c r="V19" s="26">
        <v>1993</v>
      </c>
      <c r="W19" s="26"/>
      <c r="X19" s="26" t="e" cm="1" vm="1">
        <f t="array" ref="X19">_FV(Tafla1[[#This Row],[Ticker]],"Price")</f>
        <v>#VALUE!</v>
      </c>
    </row>
    <row r="20" spans="1:24">
      <c r="A20" s="11"/>
      <c r="B20" s="12" t="s">
        <v>70</v>
      </c>
      <c r="C20" s="26" t="s">
        <v>71</v>
      </c>
      <c r="D20" s="44">
        <v>68.069999999999993</v>
      </c>
      <c r="E20" s="23">
        <v>1470</v>
      </c>
      <c r="F20" s="23">
        <f>E20*D20</f>
        <v>100062.9</v>
      </c>
      <c r="G20" s="23"/>
      <c r="H20" s="26"/>
      <c r="I20" s="24"/>
      <c r="J20" s="42"/>
      <c r="K20" s="26"/>
      <c r="L20" s="26"/>
      <c r="M20" s="13"/>
      <c r="N20" s="13"/>
      <c r="O20" s="16"/>
      <c r="P20" s="26"/>
      <c r="Q20" s="26"/>
      <c r="R20" s="27"/>
      <c r="S20" s="26" t="s">
        <v>69</v>
      </c>
      <c r="T20" s="26" t="s">
        <v>9</v>
      </c>
      <c r="U20" s="26" t="s">
        <v>72</v>
      </c>
      <c r="V20" s="26">
        <v>1979</v>
      </c>
      <c r="W20" s="26"/>
      <c r="X20" s="26" t="e" cm="1" vm="1">
        <f t="array" ref="X20">_FV(Tafla1[[#This Row],[Ticker]],"Price")</f>
        <v>#VALUE!</v>
      </c>
    </row>
    <row r="21" spans="1:24">
      <c r="A21" s="18"/>
      <c r="B21" s="12" t="s">
        <v>66</v>
      </c>
      <c r="C21" s="26" t="s">
        <v>67</v>
      </c>
      <c r="D21" s="44">
        <v>523.01</v>
      </c>
      <c r="E21" s="23">
        <v>131.41</v>
      </c>
      <c r="F21" s="23">
        <f>E21*D21</f>
        <v>68728.744099999996</v>
      </c>
      <c r="G21" s="23"/>
      <c r="H21" s="26"/>
      <c r="I21" s="24"/>
      <c r="J21" s="42"/>
      <c r="K21" s="26"/>
      <c r="L21" s="26"/>
      <c r="M21" s="13"/>
      <c r="N21" s="13"/>
      <c r="O21" s="16"/>
      <c r="P21" s="26"/>
      <c r="Q21" s="26"/>
      <c r="R21" s="27"/>
      <c r="S21" s="26" t="s">
        <v>69</v>
      </c>
      <c r="T21" s="26" t="s">
        <v>9</v>
      </c>
      <c r="U21" s="26" t="s">
        <v>68</v>
      </c>
      <c r="V21" s="26">
        <v>1833</v>
      </c>
      <c r="W21" s="26"/>
      <c r="X21" s="26" t="e" cm="1" vm="1">
        <f t="array" ref="X21">_FV(Tafla1[[#This Row],[Ticker]],"Price")</f>
        <v>#VALUE!</v>
      </c>
    </row>
    <row r="22" spans="1:24">
      <c r="A22" s="11"/>
      <c r="B22" s="12" t="s">
        <v>53</v>
      </c>
      <c r="C22" s="26" t="e" vm="5">
        <v>#VALUE!</v>
      </c>
      <c r="D22" s="21" cm="1">
        <f t="array" ref="D22">_FV(C22,"Price")</f>
        <v>99.08</v>
      </c>
      <c r="E22" s="23">
        <v>243.23</v>
      </c>
      <c r="F22" s="23">
        <f>E22*D22</f>
        <v>24099.2284</v>
      </c>
      <c r="G22" s="23"/>
      <c r="H22" s="26"/>
      <c r="I22" s="24"/>
      <c r="J22" s="42"/>
      <c r="K22" s="26"/>
      <c r="L22" s="26"/>
      <c r="M22" s="13"/>
      <c r="N22" s="13"/>
      <c r="O22" s="16"/>
      <c r="P22" s="26"/>
      <c r="Q22" s="26"/>
      <c r="R22" s="27"/>
      <c r="S22" s="26" t="s">
        <v>69</v>
      </c>
      <c r="T22" s="26" t="s">
        <v>9</v>
      </c>
      <c r="U22" s="26" t="s">
        <v>55</v>
      </c>
      <c r="V22" s="26">
        <v>1979</v>
      </c>
      <c r="W22" s="26"/>
      <c r="X22" s="29" cm="1">
        <f t="array" ref="X22">_FV(Tafla1[[#This Row],[Ticker]],"Price")</f>
        <v>99.08</v>
      </c>
    </row>
    <row r="23" spans="1:24">
      <c r="A23" s="18"/>
      <c r="B23" s="43"/>
      <c r="C23" s="26"/>
      <c r="D23" s="21"/>
      <c r="E23" s="22"/>
      <c r="F23" s="23"/>
      <c r="G23" s="23"/>
      <c r="H23" s="23"/>
      <c r="I23" s="24"/>
      <c r="J23" s="42"/>
      <c r="K23" s="26"/>
      <c r="L23" s="26"/>
      <c r="M23" s="13"/>
      <c r="N23" s="13"/>
      <c r="O23" s="16"/>
      <c r="P23" s="38"/>
      <c r="Q23" s="38"/>
      <c r="R23" s="49"/>
      <c r="S23" s="26"/>
      <c r="T23" s="26"/>
      <c r="U23" s="26"/>
      <c r="V23" s="26"/>
      <c r="W23" s="28"/>
      <c r="X23" s="26"/>
    </row>
    <row r="24" spans="1:24">
      <c r="A24" s="11"/>
      <c r="B24" s="12"/>
      <c r="C24" s="26"/>
      <c r="D24" s="21"/>
      <c r="E24" s="23"/>
      <c r="F24" s="23"/>
      <c r="G24" s="23"/>
      <c r="H24" s="26"/>
      <c r="I24" s="24"/>
      <c r="J24" s="42"/>
      <c r="K24" s="26"/>
      <c r="L24" s="26"/>
      <c r="M24" s="13"/>
      <c r="N24" s="13"/>
      <c r="O24" s="16"/>
      <c r="P24" s="26"/>
      <c r="Q24" s="26"/>
      <c r="R24" s="27"/>
      <c r="S24" s="26"/>
      <c r="T24" s="26"/>
      <c r="U24" s="26"/>
      <c r="V24" s="26"/>
      <c r="W24" s="26"/>
      <c r="X24" s="69"/>
    </row>
    <row r="25" spans="1:24">
      <c r="A25" s="18"/>
      <c r="B25" s="53"/>
      <c r="C25" s="67"/>
      <c r="D25" s="33"/>
      <c r="E25" s="23"/>
      <c r="F25" s="23"/>
      <c r="G25" s="23"/>
      <c r="H25" s="23"/>
      <c r="I25" s="68"/>
      <c r="J25" s="25"/>
      <c r="K25" s="23"/>
      <c r="L25" s="23"/>
      <c r="M25" s="30"/>
      <c r="N25" s="30"/>
      <c r="O25" s="45"/>
      <c r="P25" s="47"/>
      <c r="Q25" s="47"/>
      <c r="R25" s="48"/>
      <c r="S25" s="23"/>
      <c r="T25" s="23"/>
      <c r="U25" s="23"/>
      <c r="V25" s="23"/>
      <c r="W25" s="28"/>
      <c r="X25" s="29"/>
    </row>
    <row r="26" spans="1:24">
      <c r="A26" s="18"/>
      <c r="B26" s="43"/>
      <c r="C26" s="20"/>
      <c r="D26" s="21"/>
      <c r="E26" s="23"/>
      <c r="F26" s="23"/>
      <c r="G26" s="23"/>
      <c r="H26" s="23"/>
      <c r="I26" s="24"/>
      <c r="J26" s="42"/>
      <c r="K26" s="51"/>
      <c r="L26" s="26"/>
      <c r="M26" s="13"/>
      <c r="N26" s="13"/>
      <c r="O26" s="16"/>
      <c r="P26" s="38"/>
      <c r="Q26" s="38"/>
      <c r="R26" s="49"/>
      <c r="S26" s="26"/>
      <c r="T26" s="26"/>
      <c r="U26" s="26"/>
      <c r="V26" s="26"/>
      <c r="W26" s="28"/>
      <c r="X26" s="26"/>
    </row>
    <row r="27" spans="1:24">
      <c r="A27" s="18"/>
      <c r="B27" s="43"/>
      <c r="C27" s="20"/>
      <c r="D27" s="21"/>
      <c r="E27" s="23"/>
      <c r="F27" s="23"/>
      <c r="G27" s="23"/>
      <c r="H27" s="26"/>
      <c r="I27" s="24"/>
      <c r="J27" s="42"/>
      <c r="K27" s="51"/>
      <c r="L27" s="26"/>
      <c r="M27" s="13"/>
      <c r="N27" s="13"/>
      <c r="O27" s="16"/>
      <c r="P27" s="38"/>
      <c r="Q27" s="38"/>
      <c r="R27" s="49"/>
      <c r="S27" s="26"/>
      <c r="T27" s="26"/>
      <c r="U27" s="26"/>
      <c r="V27" s="26"/>
      <c r="W27" s="28"/>
      <c r="X27" s="26"/>
    </row>
    <row r="28" spans="1:24">
      <c r="A28" s="18"/>
      <c r="B28" s="43"/>
      <c r="C28" s="20"/>
      <c r="D28" s="21"/>
      <c r="E28" s="23"/>
      <c r="F28" s="23"/>
      <c r="G28" s="23"/>
      <c r="H28" s="23"/>
      <c r="I28" s="24"/>
      <c r="J28" s="42"/>
      <c r="K28" s="26"/>
      <c r="L28" s="26"/>
      <c r="M28" s="13"/>
      <c r="N28" s="13"/>
      <c r="O28" s="16"/>
      <c r="P28" s="38"/>
      <c r="Q28" s="38"/>
      <c r="R28" s="49"/>
      <c r="S28" s="26"/>
      <c r="T28" s="26"/>
      <c r="U28" s="26"/>
      <c r="V28" s="26"/>
      <c r="W28" s="28"/>
      <c r="X28" s="26"/>
    </row>
    <row r="29" spans="1:24" ht="13.8">
      <c r="A29" s="18"/>
      <c r="B29" s="43"/>
      <c r="C29" s="20"/>
      <c r="D29" s="52"/>
      <c r="E29" s="23"/>
      <c r="F29" s="23"/>
      <c r="G29" s="23"/>
      <c r="H29" s="23"/>
      <c r="I29" s="24"/>
      <c r="J29" s="42"/>
      <c r="K29" s="26"/>
      <c r="L29" s="26"/>
      <c r="M29" s="13"/>
      <c r="N29" s="13"/>
      <c r="O29" s="16"/>
      <c r="P29" s="38"/>
      <c r="Q29" s="38"/>
      <c r="R29" s="49"/>
      <c r="S29" s="26"/>
      <c r="T29" s="26"/>
      <c r="U29" s="26"/>
      <c r="V29" s="26"/>
      <c r="W29" s="28"/>
      <c r="X29" s="29"/>
    </row>
    <row r="30" spans="1:24" ht="13.8">
      <c r="A30" s="18"/>
      <c r="B30" s="43"/>
      <c r="C30" s="26"/>
      <c r="D30" s="52"/>
      <c r="E30" s="23"/>
      <c r="F30" s="23"/>
      <c r="G30" s="23"/>
      <c r="H30" s="23"/>
      <c r="I30" s="34"/>
      <c r="J30" s="35"/>
      <c r="K30" s="23"/>
      <c r="L30" s="23"/>
      <c r="M30" s="36"/>
      <c r="N30" s="36"/>
      <c r="O30" s="45"/>
      <c r="P30" s="38"/>
      <c r="Q30" s="38"/>
      <c r="R30" s="49"/>
      <c r="S30" s="26"/>
      <c r="T30" s="26"/>
      <c r="U30" s="26"/>
      <c r="V30" s="26"/>
      <c r="W30" s="28"/>
      <c r="X30" s="29"/>
    </row>
    <row r="31" spans="1:24">
      <c r="A31" s="18"/>
      <c r="B31" s="19"/>
      <c r="C31" s="20"/>
      <c r="D31" s="21"/>
      <c r="E31" s="23"/>
      <c r="F31" s="23"/>
      <c r="G31" s="23"/>
      <c r="H31" s="23"/>
      <c r="I31" s="24"/>
      <c r="J31" s="25"/>
      <c r="K31" s="23"/>
      <c r="L31" s="23"/>
      <c r="M31" s="30"/>
      <c r="N31" s="30"/>
      <c r="O31" s="31"/>
      <c r="P31" s="23"/>
      <c r="Q31" s="23"/>
      <c r="R31" s="32"/>
      <c r="S31" s="26"/>
      <c r="T31" s="26"/>
      <c r="U31" s="26"/>
      <c r="V31" s="26"/>
      <c r="W31" s="28"/>
      <c r="X31" s="29"/>
    </row>
    <row r="32" spans="1:24">
      <c r="A32" s="18"/>
      <c r="B32" s="43"/>
      <c r="C32" s="26"/>
      <c r="D32" s="44"/>
      <c r="E32" s="23"/>
      <c r="F32" s="23"/>
      <c r="G32" s="23"/>
      <c r="H32" s="23"/>
      <c r="I32" s="34"/>
      <c r="J32" s="35"/>
      <c r="K32" s="26"/>
      <c r="L32" s="58"/>
      <c r="M32" s="36"/>
      <c r="N32" s="36"/>
      <c r="O32" s="59"/>
      <c r="P32" s="60"/>
      <c r="Q32" s="60"/>
      <c r="R32" s="55"/>
      <c r="S32" s="26"/>
      <c r="T32" s="26"/>
      <c r="U32" s="26"/>
      <c r="V32" s="26"/>
      <c r="W32" s="28"/>
      <c r="X32" s="29"/>
    </row>
    <row r="33" spans="1:24">
      <c r="A33" s="18"/>
      <c r="B33" s="43"/>
      <c r="C33" s="26"/>
      <c r="D33" s="21"/>
      <c r="E33" s="23"/>
      <c r="F33" s="23"/>
      <c r="G33" s="23"/>
      <c r="H33" s="23"/>
      <c r="I33" s="34"/>
      <c r="J33" s="35"/>
      <c r="K33" s="23"/>
      <c r="L33" s="26"/>
      <c r="M33" s="36"/>
      <c r="N33" s="36"/>
      <c r="O33" s="41"/>
      <c r="P33" s="60"/>
      <c r="Q33" s="60"/>
      <c r="R33" s="55"/>
      <c r="S33" s="26"/>
      <c r="T33" s="26"/>
      <c r="U33" s="26"/>
      <c r="V33" s="26"/>
      <c r="W33" s="28"/>
      <c r="X33" s="29"/>
    </row>
    <row r="34" spans="1:24" ht="13.8">
      <c r="A34" s="18"/>
      <c r="B34" s="43"/>
      <c r="C34" s="20"/>
      <c r="D34" s="52"/>
      <c r="E34" s="23"/>
      <c r="F34" s="23"/>
      <c r="G34" s="23"/>
      <c r="H34" s="23"/>
      <c r="I34" s="24"/>
      <c r="J34" s="42"/>
      <c r="K34" s="26"/>
      <c r="L34" s="26"/>
      <c r="M34" s="13"/>
      <c r="N34" s="13"/>
      <c r="O34" s="16"/>
      <c r="P34" s="38"/>
      <c r="Q34" s="38"/>
      <c r="R34" s="49"/>
      <c r="S34" s="26"/>
      <c r="T34" s="26"/>
      <c r="U34" s="26"/>
      <c r="V34" s="26"/>
      <c r="W34" s="28"/>
      <c r="X34" s="29"/>
    </row>
    <row r="35" spans="1:24" ht="13.8">
      <c r="A35" s="18"/>
      <c r="B35" s="43"/>
      <c r="C35" s="26"/>
      <c r="D35" s="52"/>
      <c r="E35" s="23"/>
      <c r="F35" s="23"/>
      <c r="G35" s="23"/>
      <c r="H35" s="23"/>
      <c r="I35" s="24"/>
      <c r="J35" s="42"/>
      <c r="K35" s="26"/>
      <c r="L35" s="26"/>
      <c r="M35" s="61"/>
      <c r="N35" s="13"/>
      <c r="O35" s="16"/>
      <c r="P35" s="26"/>
      <c r="Q35" s="26"/>
      <c r="R35" s="27"/>
      <c r="S35" s="26"/>
      <c r="T35" s="26"/>
      <c r="U35" s="26"/>
      <c r="V35" s="26"/>
      <c r="W35" s="28"/>
      <c r="X35" s="29"/>
    </row>
    <row r="36" spans="1:24" ht="13.8">
      <c r="A36" s="18"/>
      <c r="B36" s="43"/>
      <c r="C36" s="26"/>
      <c r="D36" s="52"/>
      <c r="E36" s="23"/>
      <c r="F36" s="23"/>
      <c r="G36" s="23"/>
      <c r="H36" s="23"/>
      <c r="I36" s="34"/>
      <c r="J36" s="35"/>
      <c r="K36" s="23"/>
      <c r="L36" s="23"/>
      <c r="M36" s="36"/>
      <c r="N36" s="36"/>
      <c r="O36" s="41"/>
      <c r="P36" s="38"/>
      <c r="Q36" s="38"/>
      <c r="R36" s="49"/>
      <c r="S36" s="26"/>
      <c r="T36" s="26"/>
      <c r="U36" s="26"/>
      <c r="V36" s="26"/>
      <c r="W36" s="28"/>
      <c r="X36" s="29"/>
    </row>
    <row r="37" spans="1:24" ht="13.8">
      <c r="A37" s="18"/>
      <c r="B37" s="43"/>
      <c r="C37" s="20"/>
      <c r="D37" s="52"/>
      <c r="E37" s="23"/>
      <c r="F37" s="23"/>
      <c r="G37" s="23"/>
      <c r="H37" s="23"/>
      <c r="I37" s="34"/>
      <c r="J37" s="35"/>
      <c r="K37" s="23"/>
      <c r="L37" s="23"/>
      <c r="M37" s="36"/>
      <c r="N37" s="36"/>
      <c r="O37" s="41"/>
      <c r="P37" s="38"/>
      <c r="Q37" s="38"/>
      <c r="R37" s="49"/>
      <c r="S37" s="26"/>
      <c r="T37" s="26"/>
      <c r="U37" s="26"/>
      <c r="V37" s="26"/>
      <c r="W37" s="28"/>
      <c r="X37" s="29"/>
    </row>
    <row r="38" spans="1:24">
      <c r="A38" s="18"/>
      <c r="B38" s="43"/>
      <c r="C38" s="63"/>
      <c r="D38" s="44"/>
      <c r="E38" s="23"/>
      <c r="F38" s="23"/>
      <c r="G38" s="23"/>
      <c r="H38" s="23"/>
      <c r="I38" s="34"/>
      <c r="J38" s="35"/>
      <c r="K38" s="26"/>
      <c r="L38" s="26"/>
      <c r="M38" s="36"/>
      <c r="N38" s="36"/>
      <c r="O38" s="59"/>
      <c r="P38" s="60"/>
      <c r="Q38" s="60"/>
      <c r="R38" s="48"/>
      <c r="S38" s="26"/>
      <c r="T38" s="26"/>
      <c r="U38" s="26"/>
      <c r="V38" s="26"/>
      <c r="W38" s="28"/>
      <c r="X38" s="29"/>
    </row>
    <row r="39" spans="1:24">
      <c r="A39" s="18"/>
      <c r="B39" s="43"/>
      <c r="C39" s="20"/>
      <c r="D39" s="21"/>
      <c r="E39" s="23"/>
      <c r="F39" s="23"/>
      <c r="G39" s="23"/>
      <c r="H39" s="23"/>
      <c r="I39" s="24"/>
      <c r="J39" s="42"/>
      <c r="K39" s="26"/>
      <c r="L39" s="26"/>
      <c r="M39" s="13"/>
      <c r="N39" s="13"/>
      <c r="O39" s="45"/>
      <c r="P39" s="47"/>
      <c r="Q39" s="47"/>
      <c r="R39" s="48"/>
      <c r="S39" s="26"/>
      <c r="T39" s="26"/>
      <c r="U39" s="26"/>
      <c r="V39" s="26"/>
      <c r="W39" s="28"/>
      <c r="X39" s="29"/>
    </row>
    <row r="40" spans="1:24">
      <c r="A40" s="11"/>
      <c r="B40" s="12"/>
      <c r="C40" s="26"/>
      <c r="D40" s="21"/>
      <c r="E40" s="23"/>
      <c r="F40" s="23"/>
      <c r="G40" s="23"/>
      <c r="H40" s="26"/>
      <c r="I40" s="24"/>
      <c r="J40" s="42"/>
      <c r="K40" s="26"/>
      <c r="L40" s="26"/>
      <c r="M40" s="13"/>
      <c r="N40" s="13"/>
      <c r="O40" s="16"/>
      <c r="P40" s="26"/>
      <c r="Q40" s="26"/>
      <c r="R40" s="27"/>
      <c r="S40" s="26"/>
      <c r="T40" s="26"/>
      <c r="U40" s="26"/>
      <c r="V40" s="26"/>
      <c r="W40" s="26"/>
      <c r="X40" s="23"/>
    </row>
    <row r="41" spans="1:24" ht="13.8">
      <c r="A41" s="11"/>
      <c r="B41" s="12"/>
      <c r="C41" s="26"/>
      <c r="D41" s="52"/>
      <c r="E41" s="23"/>
      <c r="F41" s="23"/>
      <c r="G41" s="23"/>
      <c r="H41" s="26"/>
      <c r="I41" s="24"/>
      <c r="J41" s="42"/>
      <c r="K41" s="26"/>
      <c r="L41" s="26"/>
      <c r="M41" s="13"/>
      <c r="N41" s="13"/>
      <c r="O41" s="16"/>
      <c r="P41" s="26"/>
      <c r="Q41" s="26"/>
      <c r="R41" s="27"/>
      <c r="S41" s="26"/>
      <c r="T41" s="26"/>
      <c r="U41" s="26"/>
      <c r="V41" s="26"/>
      <c r="W41" s="26"/>
      <c r="X41" s="29"/>
    </row>
    <row r="42" spans="1:24">
      <c r="A42" s="11"/>
      <c r="B42" s="12"/>
      <c r="C42" s="26"/>
      <c r="D42" s="44"/>
      <c r="E42" s="23"/>
      <c r="F42" s="23"/>
      <c r="G42" s="23"/>
      <c r="H42" s="26"/>
      <c r="I42" s="24"/>
      <c r="J42" s="42"/>
      <c r="K42" s="26"/>
      <c r="L42" s="26"/>
      <c r="M42" s="13"/>
      <c r="N42" s="13"/>
      <c r="O42" s="16"/>
      <c r="P42" s="26"/>
      <c r="Q42" s="26"/>
      <c r="R42" s="27"/>
      <c r="S42" s="26"/>
      <c r="T42" s="26"/>
      <c r="U42" s="26"/>
      <c r="V42" s="26"/>
      <c r="W42" s="26"/>
      <c r="X42" s="26"/>
    </row>
    <row r="43" spans="1:24">
      <c r="A43" s="11"/>
      <c r="B43" s="12"/>
      <c r="C43" s="20"/>
      <c r="D43" s="21"/>
      <c r="E43" s="23"/>
      <c r="F43" s="23"/>
      <c r="G43" s="23"/>
      <c r="H43" s="26"/>
      <c r="I43" s="24"/>
      <c r="J43" s="42"/>
      <c r="K43" s="26"/>
      <c r="L43" s="26"/>
      <c r="M43" s="13"/>
      <c r="N43" s="13"/>
      <c r="O43" s="16"/>
      <c r="P43" s="26"/>
      <c r="Q43" s="26"/>
      <c r="R43" s="27"/>
      <c r="S43" s="26"/>
      <c r="T43" s="26"/>
      <c r="U43" s="26"/>
      <c r="V43" s="26"/>
      <c r="W43" s="26"/>
      <c r="X43" s="26"/>
    </row>
    <row r="44" spans="1:24">
      <c r="A44" s="11"/>
      <c r="B44" s="12"/>
      <c r="C44" s="26"/>
      <c r="D44" s="44"/>
      <c r="E44" s="23"/>
      <c r="F44" s="23"/>
      <c r="G44" s="23"/>
      <c r="H44" s="26"/>
      <c r="I44" s="24"/>
      <c r="J44" s="42"/>
      <c r="K44" s="26"/>
      <c r="L44" s="26"/>
      <c r="M44" s="13"/>
      <c r="N44" s="13"/>
      <c r="O44" s="16"/>
      <c r="P44" s="26"/>
      <c r="Q44" s="26"/>
      <c r="R44" s="27"/>
      <c r="S44" s="26"/>
      <c r="T44" s="26"/>
      <c r="U44" s="26"/>
      <c r="V44" s="26"/>
      <c r="W44" s="26"/>
      <c r="X44" s="26"/>
    </row>
    <row r="45" spans="1:24">
      <c r="A45" s="11"/>
      <c r="B45" s="12"/>
      <c r="C45" s="26"/>
      <c r="D45" s="44"/>
      <c r="E45" s="23"/>
      <c r="F45" s="23"/>
      <c r="G45" s="23"/>
      <c r="H45" s="26"/>
      <c r="I45" s="24"/>
      <c r="J45" s="42"/>
      <c r="K45" s="26"/>
      <c r="L45" s="26"/>
      <c r="M45" s="13"/>
      <c r="N45" s="13"/>
      <c r="O45" s="16"/>
      <c r="P45" s="26"/>
      <c r="Q45" s="26"/>
      <c r="R45" s="27"/>
      <c r="S45" s="26"/>
      <c r="T45" s="26"/>
      <c r="U45" s="26"/>
      <c r="V45" s="26"/>
      <c r="W45" s="26"/>
      <c r="X45" s="26"/>
    </row>
    <row r="46" spans="1:24">
      <c r="A46" s="11"/>
      <c r="B46" s="12"/>
      <c r="C46" s="26"/>
      <c r="D46" s="44"/>
      <c r="E46" s="23"/>
      <c r="F46" s="23"/>
      <c r="G46" s="23"/>
      <c r="H46" s="26"/>
      <c r="I46" s="24"/>
      <c r="J46" s="42"/>
      <c r="K46" s="26"/>
      <c r="L46" s="26"/>
      <c r="M46" s="13"/>
      <c r="N46" s="13"/>
      <c r="O46" s="16"/>
      <c r="P46" s="26"/>
      <c r="Q46" s="26"/>
      <c r="R46" s="27"/>
      <c r="S46" s="26"/>
      <c r="T46" s="26"/>
      <c r="U46" s="26"/>
      <c r="V46" s="26"/>
      <c r="W46" s="26"/>
      <c r="X46" s="26"/>
    </row>
    <row r="47" spans="1:24">
      <c r="A47" s="18"/>
      <c r="B47" s="12"/>
      <c r="C47" s="26"/>
      <c r="D47" s="44"/>
      <c r="E47" s="23"/>
      <c r="F47" s="23"/>
      <c r="G47" s="23"/>
      <c r="H47" s="26"/>
      <c r="I47" s="24"/>
      <c r="J47" s="42"/>
      <c r="K47" s="26"/>
      <c r="L47" s="26"/>
      <c r="M47" s="13"/>
      <c r="N47" s="13"/>
      <c r="O47" s="16"/>
      <c r="P47" s="26"/>
      <c r="Q47" s="26"/>
      <c r="R47" s="27"/>
      <c r="S47" s="26"/>
      <c r="T47" s="26"/>
      <c r="U47" s="26"/>
      <c r="V47" s="26"/>
      <c r="W47" s="23"/>
      <c r="X47" s="26"/>
    </row>
    <row r="48" spans="1:24">
      <c r="A48" s="11"/>
      <c r="B48" s="12"/>
      <c r="C48" s="26"/>
      <c r="D48" s="44"/>
      <c r="E48" s="23"/>
      <c r="F48" s="23"/>
      <c r="G48" s="23"/>
      <c r="H48" s="26"/>
      <c r="I48" s="24"/>
      <c r="J48" s="42"/>
      <c r="K48" s="26"/>
      <c r="L48" s="26"/>
      <c r="M48" s="13"/>
      <c r="N48" s="13"/>
      <c r="O48" s="16"/>
      <c r="P48" s="26"/>
      <c r="Q48" s="26"/>
      <c r="R48" s="27"/>
      <c r="S48" s="26"/>
      <c r="T48" s="26"/>
      <c r="U48" s="26"/>
      <c r="V48" s="26"/>
      <c r="W48" s="26"/>
      <c r="X48" s="26"/>
    </row>
    <row r="49" spans="1:24">
      <c r="A49" s="18"/>
      <c r="B49" s="43"/>
      <c r="C49" s="26"/>
      <c r="D49" s="21"/>
      <c r="E49" s="23"/>
      <c r="F49" s="23"/>
      <c r="G49" s="23"/>
      <c r="H49" s="23"/>
      <c r="I49" s="34"/>
      <c r="J49" s="35"/>
      <c r="K49" s="23"/>
      <c r="L49" s="23"/>
      <c r="M49" s="36"/>
      <c r="N49" s="36"/>
      <c r="O49" s="37"/>
      <c r="P49" s="38"/>
      <c r="Q49" s="38"/>
      <c r="R49" s="48"/>
      <c r="S49" s="26"/>
      <c r="T49" s="26"/>
      <c r="U49" s="26"/>
      <c r="V49" s="26"/>
      <c r="W49" s="28"/>
      <c r="X49" s="29"/>
    </row>
    <row r="50" spans="1:24">
      <c r="A50" s="18"/>
      <c r="B50" s="43"/>
      <c r="C50" s="26"/>
      <c r="D50" s="21"/>
      <c r="E50" s="23"/>
      <c r="F50" s="23"/>
      <c r="G50" s="23"/>
      <c r="H50" s="23"/>
      <c r="I50" s="24"/>
      <c r="J50" s="42"/>
      <c r="K50" s="26"/>
      <c r="L50" s="26"/>
      <c r="M50" s="13"/>
      <c r="N50" s="13"/>
      <c r="O50" s="37"/>
      <c r="P50" s="60"/>
      <c r="Q50" s="38"/>
      <c r="R50" s="55"/>
      <c r="S50" s="26"/>
      <c r="T50" s="26"/>
      <c r="U50" s="26"/>
      <c r="V50" s="26"/>
      <c r="W50" s="28"/>
      <c r="X50" s="29"/>
    </row>
    <row r="51" spans="1:24">
      <c r="A51" s="18"/>
      <c r="B51" s="43"/>
      <c r="C51" s="26"/>
      <c r="D51" s="21"/>
      <c r="E51" s="23"/>
      <c r="F51" s="23"/>
      <c r="G51" s="23"/>
      <c r="H51" s="23"/>
      <c r="I51" s="34"/>
      <c r="J51" s="35"/>
      <c r="K51" s="23"/>
      <c r="L51" s="23"/>
      <c r="M51" s="36"/>
      <c r="N51" s="36"/>
      <c r="O51" s="37"/>
      <c r="P51" s="38"/>
      <c r="Q51" s="38"/>
      <c r="R51" s="48"/>
      <c r="S51" s="26"/>
      <c r="T51" s="26"/>
      <c r="U51" s="26"/>
      <c r="V51" s="26"/>
      <c r="W51" s="28"/>
      <c r="X51" s="29"/>
    </row>
    <row r="52" spans="1:24">
      <c r="A52" s="18"/>
      <c r="B52" s="43"/>
      <c r="C52" s="26"/>
      <c r="D52" s="44"/>
      <c r="E52" s="23"/>
      <c r="F52" s="23"/>
      <c r="G52" s="23"/>
      <c r="H52" s="23"/>
      <c r="I52" s="34"/>
      <c r="J52" s="35"/>
      <c r="K52" s="23"/>
      <c r="L52" s="23"/>
      <c r="M52" s="36"/>
      <c r="N52" s="36"/>
      <c r="O52" s="37"/>
      <c r="P52" s="38"/>
      <c r="Q52" s="38"/>
      <c r="R52" s="39"/>
      <c r="S52" s="26"/>
      <c r="T52" s="26"/>
      <c r="U52" s="26"/>
      <c r="V52" s="26"/>
      <c r="W52" s="28"/>
      <c r="X52" s="29"/>
    </row>
    <row r="53" spans="1:24" ht="13.8">
      <c r="A53" s="11"/>
      <c r="B53" s="12"/>
      <c r="C53" s="26"/>
      <c r="D53" s="52"/>
      <c r="E53" s="58"/>
      <c r="F53" s="23"/>
      <c r="G53" s="23"/>
      <c r="H53" s="26"/>
      <c r="I53" s="24"/>
      <c r="J53" s="42"/>
      <c r="K53" s="26"/>
      <c r="L53" s="26"/>
      <c r="M53" s="13"/>
      <c r="N53" s="13"/>
      <c r="O53" s="16"/>
      <c r="P53" s="26"/>
      <c r="Q53" s="26"/>
      <c r="R53" s="27"/>
      <c r="S53" s="26"/>
      <c r="T53" s="26"/>
      <c r="U53" s="26"/>
      <c r="V53" s="26"/>
      <c r="W53" s="28"/>
      <c r="X53" s="29"/>
    </row>
    <row r="54" spans="1:24">
      <c r="A54" s="18"/>
      <c r="B54" s="19"/>
      <c r="C54" s="26"/>
      <c r="D54" s="44"/>
      <c r="E54" s="58"/>
      <c r="F54" s="23"/>
      <c r="G54" s="23"/>
      <c r="H54" s="26"/>
      <c r="I54" s="24"/>
      <c r="J54" s="42"/>
      <c r="K54" s="26"/>
      <c r="L54" s="26"/>
      <c r="M54" s="13"/>
      <c r="N54" s="13"/>
      <c r="O54" s="16"/>
      <c r="P54" s="26"/>
      <c r="Q54" s="26"/>
      <c r="R54" s="27"/>
      <c r="S54" s="26"/>
      <c r="T54" s="26"/>
      <c r="U54" s="26"/>
      <c r="V54" s="26"/>
      <c r="W54" s="26"/>
      <c r="X54" s="26"/>
    </row>
    <row r="55" spans="1:24">
      <c r="A55" s="11"/>
      <c r="B55" s="12"/>
      <c r="C55" s="26"/>
      <c r="D55" s="44"/>
      <c r="E55" s="23"/>
      <c r="F55" s="23"/>
      <c r="G55" s="23"/>
      <c r="H55" s="26"/>
      <c r="I55" s="24"/>
      <c r="J55" s="42"/>
      <c r="K55" s="26"/>
      <c r="L55" s="26"/>
      <c r="M55" s="13"/>
      <c r="N55" s="13"/>
      <c r="O55" s="16"/>
      <c r="P55" s="26"/>
      <c r="Q55" s="26"/>
      <c r="R55" s="27"/>
      <c r="S55" s="26"/>
      <c r="T55" s="26"/>
      <c r="U55" s="26"/>
      <c r="V55" s="26"/>
      <c r="W55" s="40"/>
      <c r="X55" s="26"/>
    </row>
    <row r="56" spans="1:24" ht="13.8">
      <c r="A56" s="11"/>
      <c r="B56" s="12"/>
      <c r="C56" s="26"/>
      <c r="D56" s="52"/>
      <c r="E56" s="23"/>
      <c r="F56" s="23"/>
      <c r="G56" s="23"/>
      <c r="H56" s="26"/>
      <c r="I56" s="24"/>
      <c r="J56" s="42"/>
      <c r="K56" s="26"/>
      <c r="L56" s="26"/>
      <c r="M56" s="13"/>
      <c r="N56" s="13"/>
      <c r="O56" s="16"/>
      <c r="P56" s="26"/>
      <c r="Q56" s="26"/>
      <c r="R56" s="27"/>
      <c r="S56" s="26"/>
      <c r="T56" s="26"/>
      <c r="U56" s="26"/>
      <c r="V56" s="26"/>
      <c r="W56" s="26"/>
      <c r="X56" s="29"/>
    </row>
    <row r="57" spans="1:24">
      <c r="A57" s="11"/>
      <c r="B57" s="12"/>
      <c r="C57" s="26"/>
      <c r="D57" s="21"/>
      <c r="E57" s="23"/>
      <c r="F57" s="23"/>
      <c r="G57" s="23"/>
      <c r="H57" s="26"/>
      <c r="I57" s="24"/>
      <c r="J57" s="42"/>
      <c r="K57" s="26"/>
      <c r="L57" s="26"/>
      <c r="M57" s="65"/>
      <c r="N57" s="65"/>
      <c r="O57" s="37"/>
      <c r="P57" s="38"/>
      <c r="Q57" s="26"/>
      <c r="R57" s="55"/>
      <c r="S57" s="26"/>
      <c r="T57" s="26"/>
      <c r="U57" s="26"/>
      <c r="V57" s="26"/>
      <c r="W57" s="26"/>
      <c r="X57" s="29"/>
    </row>
    <row r="58" spans="1:24">
      <c r="A58" s="11"/>
      <c r="B58" s="12"/>
      <c r="C58" s="26"/>
      <c r="D58" s="44"/>
      <c r="E58" s="23"/>
      <c r="F58" s="23"/>
      <c r="G58" s="23"/>
      <c r="H58" s="26"/>
      <c r="I58" s="24"/>
      <c r="J58" s="42"/>
      <c r="K58" s="26"/>
      <c r="L58" s="26"/>
      <c r="M58" s="13"/>
      <c r="N58" s="13"/>
      <c r="O58" s="16"/>
      <c r="P58" s="26"/>
      <c r="Q58" s="26"/>
      <c r="R58" s="27"/>
      <c r="S58" s="26"/>
      <c r="T58" s="26"/>
      <c r="U58" s="26"/>
      <c r="V58" s="26"/>
      <c r="W58" s="26"/>
      <c r="X58" s="26"/>
    </row>
    <row r="59" spans="1:24">
      <c r="A59" s="11"/>
      <c r="B59" s="12"/>
      <c r="C59" s="26"/>
      <c r="D59" s="44"/>
      <c r="E59" s="23"/>
      <c r="F59" s="23"/>
      <c r="G59" s="23"/>
      <c r="H59" s="26"/>
      <c r="I59" s="24"/>
      <c r="J59" s="42"/>
      <c r="K59" s="26"/>
      <c r="L59" s="26"/>
      <c r="M59" s="13"/>
      <c r="N59" s="13"/>
      <c r="O59" s="16"/>
      <c r="P59" s="26"/>
      <c r="Q59" s="26"/>
      <c r="R59" s="27"/>
      <c r="S59" s="26"/>
      <c r="T59" s="26"/>
      <c r="U59" s="26"/>
      <c r="V59" s="26"/>
      <c r="W59" s="26"/>
      <c r="X59" s="26"/>
    </row>
    <row r="60" spans="1:24">
      <c r="A60" s="11"/>
      <c r="B60" s="12"/>
      <c r="C60" s="26"/>
      <c r="D60" s="44"/>
      <c r="E60" s="23"/>
      <c r="F60" s="23"/>
      <c r="G60" s="23"/>
      <c r="H60" s="26"/>
      <c r="I60" s="24"/>
      <c r="J60" s="42"/>
      <c r="K60" s="26"/>
      <c r="L60" s="26"/>
      <c r="M60" s="13"/>
      <c r="N60" s="13"/>
      <c r="O60" s="16"/>
      <c r="P60" s="26"/>
      <c r="Q60" s="26"/>
      <c r="R60" s="27"/>
      <c r="S60" s="26"/>
      <c r="T60" s="26"/>
      <c r="U60" s="26"/>
      <c r="V60" s="26"/>
      <c r="W60" s="26"/>
      <c r="X60" s="26"/>
    </row>
    <row r="61" spans="1:24">
      <c r="A61" s="11"/>
      <c r="B61" s="12"/>
      <c r="C61" s="26"/>
      <c r="D61" s="44"/>
      <c r="E61" s="23"/>
      <c r="F61" s="23"/>
      <c r="G61" s="23"/>
      <c r="H61" s="26"/>
      <c r="I61" s="24"/>
      <c r="J61" s="42"/>
      <c r="K61" s="26"/>
      <c r="L61" s="26"/>
      <c r="M61" s="13"/>
      <c r="N61" s="13"/>
      <c r="O61" s="16"/>
      <c r="P61" s="26"/>
      <c r="Q61" s="26"/>
      <c r="R61" s="27"/>
      <c r="S61" s="26"/>
      <c r="T61" s="26"/>
      <c r="U61" s="26"/>
      <c r="V61" s="26"/>
      <c r="W61" s="26"/>
      <c r="X61" s="26"/>
    </row>
    <row r="62" spans="1:24">
      <c r="A62" s="11"/>
      <c r="B62" s="12"/>
      <c r="C62" s="26"/>
      <c r="D62" s="44"/>
      <c r="E62" s="23"/>
      <c r="F62" s="23"/>
      <c r="G62" s="23"/>
      <c r="H62" s="26"/>
      <c r="I62" s="24"/>
      <c r="J62" s="42"/>
      <c r="K62" s="26"/>
      <c r="L62" s="26"/>
      <c r="M62" s="13"/>
      <c r="N62" s="13"/>
      <c r="O62" s="16"/>
      <c r="P62" s="26"/>
      <c r="Q62" s="26"/>
      <c r="R62" s="27"/>
      <c r="S62" s="26"/>
      <c r="T62" s="26"/>
      <c r="U62" s="26"/>
      <c r="V62" s="26"/>
      <c r="W62" s="26"/>
      <c r="X62" s="26"/>
    </row>
    <row r="63" spans="1:24">
      <c r="A63" s="11"/>
      <c r="B63" s="12"/>
      <c r="C63" s="26"/>
      <c r="D63" s="44"/>
      <c r="E63" s="23"/>
      <c r="F63" s="23"/>
      <c r="G63" s="23"/>
      <c r="H63" s="26"/>
      <c r="I63" s="24"/>
      <c r="J63" s="42"/>
      <c r="K63" s="26"/>
      <c r="L63" s="26"/>
      <c r="M63" s="13"/>
      <c r="N63" s="13"/>
      <c r="O63" s="16"/>
      <c r="P63" s="26"/>
      <c r="Q63" s="26"/>
      <c r="R63" s="27"/>
      <c r="S63" s="26"/>
      <c r="T63" s="26"/>
      <c r="U63" s="26"/>
      <c r="V63" s="26"/>
      <c r="W63" s="26"/>
      <c r="X63" s="26"/>
    </row>
    <row r="64" spans="1:24" ht="13.8">
      <c r="A64" s="18"/>
      <c r="B64" s="43"/>
      <c r="C64" s="26"/>
      <c r="D64" s="52"/>
      <c r="E64" s="58"/>
      <c r="F64" s="23"/>
      <c r="G64" s="23"/>
      <c r="H64" s="23"/>
      <c r="I64" s="34"/>
      <c r="J64" s="35"/>
      <c r="K64" s="26"/>
      <c r="L64" s="26"/>
      <c r="M64" s="36"/>
      <c r="N64" s="36"/>
      <c r="O64" s="37"/>
      <c r="P64" s="38"/>
      <c r="Q64" s="38"/>
      <c r="R64" s="39"/>
      <c r="S64" s="26"/>
      <c r="T64" s="26"/>
      <c r="U64" s="26"/>
      <c r="V64" s="26"/>
      <c r="W64" s="28"/>
      <c r="X64" s="29"/>
    </row>
    <row r="65" spans="1:24">
      <c r="A65" s="11"/>
      <c r="B65" s="12"/>
      <c r="C65" s="26"/>
      <c r="D65" s="21"/>
      <c r="E65" s="23"/>
      <c r="F65" s="23"/>
      <c r="G65" s="23"/>
      <c r="H65" s="26"/>
      <c r="I65" s="24"/>
      <c r="J65" s="42"/>
      <c r="K65" s="26"/>
      <c r="L65" s="26"/>
      <c r="M65" s="13"/>
      <c r="N65" s="13"/>
      <c r="O65" s="16"/>
      <c r="P65" s="26"/>
      <c r="Q65" s="26"/>
      <c r="R65" s="27"/>
      <c r="S65" s="26"/>
      <c r="T65" s="26"/>
      <c r="U65" s="26"/>
      <c r="V65" s="26"/>
      <c r="W65" s="26"/>
      <c r="X65" s="29"/>
    </row>
    <row r="66" spans="1:24">
      <c r="A66" s="18"/>
      <c r="B66" s="19"/>
      <c r="C66" s="20"/>
      <c r="D66" s="21"/>
      <c r="E66" s="23"/>
      <c r="F66" s="23"/>
      <c r="G66" s="23"/>
      <c r="H66" s="23"/>
      <c r="I66" s="34"/>
      <c r="J66" s="35"/>
      <c r="K66" s="23"/>
      <c r="L66" s="23"/>
      <c r="M66" s="36"/>
      <c r="N66" s="36"/>
      <c r="O66" s="37"/>
      <c r="P66" s="38"/>
      <c r="Q66" s="38"/>
      <c r="R66" s="49"/>
      <c r="S66" s="26"/>
      <c r="T66" s="26"/>
      <c r="U66" s="26"/>
      <c r="V66" s="26"/>
      <c r="W66" s="28"/>
      <c r="X66" s="40"/>
    </row>
    <row r="67" spans="1:24">
      <c r="A67" s="18"/>
      <c r="B67" s="43"/>
      <c r="C67" s="26"/>
      <c r="D67" s="44"/>
      <c r="E67" s="23"/>
      <c r="F67" s="23"/>
      <c r="G67" s="23"/>
      <c r="H67" s="26"/>
      <c r="I67" s="24"/>
      <c r="J67" s="42"/>
      <c r="K67" s="26"/>
      <c r="L67" s="26"/>
      <c r="M67" s="13"/>
      <c r="N67" s="13"/>
      <c r="O67" s="50"/>
      <c r="P67" s="38"/>
      <c r="Q67" s="38"/>
      <c r="R67" s="49"/>
      <c r="S67" s="26"/>
      <c r="T67" s="26"/>
      <c r="U67" s="26"/>
      <c r="V67" s="26"/>
      <c r="W67" s="28"/>
      <c r="X67" s="29"/>
    </row>
    <row r="68" spans="1:24">
      <c r="A68" s="18"/>
      <c r="B68" s="43"/>
      <c r="C68" s="20"/>
      <c r="D68" s="21"/>
      <c r="E68" s="23"/>
      <c r="F68" s="23"/>
      <c r="G68" s="23"/>
      <c r="H68" s="26"/>
      <c r="I68" s="24"/>
      <c r="J68" s="42"/>
      <c r="K68" s="23"/>
      <c r="L68" s="23"/>
      <c r="M68" s="13"/>
      <c r="N68" s="13"/>
      <c r="O68" s="41"/>
      <c r="P68" s="38"/>
      <c r="Q68" s="38"/>
      <c r="R68" s="49"/>
      <c r="S68" s="26"/>
      <c r="T68" s="26"/>
      <c r="U68" s="26"/>
      <c r="V68" s="26"/>
      <c r="W68" s="28"/>
      <c r="X68" s="26"/>
    </row>
    <row r="69" spans="1:24" ht="13.8">
      <c r="A69" s="18"/>
      <c r="B69" s="43"/>
      <c r="C69" s="26"/>
      <c r="D69" s="52"/>
      <c r="E69" s="23"/>
      <c r="F69" s="23"/>
      <c r="G69" s="23"/>
      <c r="H69" s="26"/>
      <c r="I69" s="24"/>
      <c r="J69" s="42"/>
      <c r="K69" s="26"/>
      <c r="L69" s="26"/>
      <c r="M69" s="13"/>
      <c r="N69" s="13"/>
      <c r="O69" s="16"/>
      <c r="P69" s="26"/>
      <c r="Q69" s="26"/>
      <c r="R69" s="27"/>
      <c r="S69" s="26"/>
      <c r="T69" s="26"/>
      <c r="U69" s="26"/>
      <c r="V69" s="26"/>
      <c r="W69" s="28"/>
      <c r="X69" s="29"/>
    </row>
    <row r="70" spans="1:24">
      <c r="A70" s="18"/>
      <c r="B70" s="43"/>
      <c r="C70" s="20"/>
      <c r="D70" s="21"/>
      <c r="E70" s="23"/>
      <c r="F70" s="23"/>
      <c r="G70" s="23"/>
      <c r="H70" s="23"/>
      <c r="I70" s="24"/>
      <c r="J70" s="42"/>
      <c r="K70" s="23"/>
      <c r="L70" s="26"/>
      <c r="M70" s="13"/>
      <c r="N70" s="13"/>
      <c r="O70" s="16"/>
      <c r="P70" s="38"/>
      <c r="Q70" s="38"/>
      <c r="R70" s="27"/>
      <c r="S70" s="26"/>
      <c r="T70" s="26"/>
      <c r="U70" s="26"/>
      <c r="V70" s="26"/>
      <c r="W70" s="28"/>
      <c r="X70" s="26"/>
    </row>
    <row r="71" spans="1:24">
      <c r="A71" s="18"/>
      <c r="B71" s="43"/>
      <c r="C71" s="26"/>
      <c r="D71" s="21"/>
      <c r="E71" s="23"/>
      <c r="F71" s="23"/>
      <c r="G71" s="23"/>
      <c r="H71" s="23"/>
      <c r="I71" s="34"/>
      <c r="J71" s="35"/>
      <c r="K71" s="23"/>
      <c r="L71" s="23"/>
      <c r="M71" s="36"/>
      <c r="N71" s="36"/>
      <c r="O71" s="62"/>
      <c r="P71" s="47"/>
      <c r="Q71" s="47"/>
      <c r="R71" s="48"/>
      <c r="S71" s="26"/>
      <c r="T71" s="26"/>
      <c r="U71" s="26"/>
      <c r="V71" s="26"/>
      <c r="W71" s="28"/>
      <c r="X71" s="29"/>
    </row>
    <row r="72" spans="1:24">
      <c r="A72" s="18"/>
      <c r="B72" s="19"/>
      <c r="C72" s="20"/>
      <c r="D72" s="21"/>
      <c r="E72" s="23"/>
      <c r="F72" s="23"/>
      <c r="G72" s="23"/>
      <c r="H72" s="23"/>
      <c r="I72" s="34"/>
      <c r="J72" s="35"/>
      <c r="K72" s="23"/>
      <c r="L72" s="23"/>
      <c r="M72" s="36"/>
      <c r="N72" s="36"/>
      <c r="O72" s="50"/>
      <c r="P72" s="38"/>
      <c r="Q72" s="38"/>
      <c r="R72" s="49"/>
      <c r="S72" s="26"/>
      <c r="T72" s="26"/>
      <c r="U72" s="26"/>
      <c r="V72" s="26"/>
      <c r="W72" s="28"/>
      <c r="X72" s="29"/>
    </row>
    <row r="73" spans="1:24">
      <c r="A73" s="18"/>
      <c r="B73" s="43"/>
      <c r="C73" s="26"/>
      <c r="D73" s="44"/>
      <c r="E73" s="23"/>
      <c r="F73" s="23"/>
      <c r="G73" s="23"/>
      <c r="H73" s="26"/>
      <c r="I73" s="24"/>
      <c r="J73" s="42"/>
      <c r="K73" s="26"/>
      <c r="L73" s="26"/>
      <c r="M73" s="13"/>
      <c r="N73" s="13"/>
      <c r="O73" s="16"/>
      <c r="P73" s="26"/>
      <c r="Q73" s="26"/>
      <c r="R73" s="27"/>
      <c r="S73" s="26"/>
      <c r="T73" s="26"/>
      <c r="U73" s="26"/>
      <c r="V73" s="26"/>
      <c r="W73" s="28"/>
      <c r="X73" s="26"/>
    </row>
    <row r="74" spans="1:24">
      <c r="A74" s="18"/>
      <c r="B74" s="12"/>
      <c r="C74" s="26"/>
      <c r="D74" s="44"/>
      <c r="E74" s="23"/>
      <c r="F74" s="23"/>
      <c r="G74" s="23"/>
      <c r="H74" s="26"/>
      <c r="I74" s="24"/>
      <c r="J74" s="42"/>
      <c r="K74" s="26"/>
      <c r="L74" s="26"/>
      <c r="M74" s="13"/>
      <c r="N74" s="13"/>
      <c r="O74" s="16"/>
      <c r="P74" s="26"/>
      <c r="Q74" s="26"/>
      <c r="R74" s="27"/>
      <c r="S74" s="26"/>
      <c r="T74" s="26"/>
      <c r="U74" s="26"/>
      <c r="V74" s="26"/>
      <c r="W74" s="26"/>
      <c r="X74" s="26"/>
    </row>
    <row r="75" spans="1:24">
      <c r="A75" s="11"/>
      <c r="B75" s="12"/>
      <c r="C75" s="20"/>
      <c r="D75" s="21"/>
      <c r="E75" s="23"/>
      <c r="F75" s="23"/>
      <c r="G75" s="23"/>
      <c r="H75" s="26"/>
      <c r="I75" s="24"/>
      <c r="J75" s="42"/>
      <c r="K75" s="26"/>
      <c r="L75" s="26"/>
      <c r="M75" s="13"/>
      <c r="N75" s="13"/>
      <c r="O75" s="16"/>
      <c r="P75" s="26"/>
      <c r="Q75" s="26"/>
      <c r="R75" s="27"/>
      <c r="S75" s="26"/>
      <c r="T75" s="26"/>
      <c r="U75" s="26"/>
      <c r="V75" s="26"/>
      <c r="W75" s="26"/>
      <c r="X75" s="26"/>
    </row>
    <row r="76" spans="1:24">
      <c r="A76" s="11"/>
      <c r="B76" s="12"/>
      <c r="C76" s="26"/>
      <c r="D76" s="44"/>
      <c r="E76" s="23"/>
      <c r="F76" s="23"/>
      <c r="G76" s="23"/>
      <c r="H76" s="26"/>
      <c r="I76" s="24"/>
      <c r="J76" s="42"/>
      <c r="K76" s="26"/>
      <c r="L76" s="26"/>
      <c r="M76" s="13"/>
      <c r="N76" s="13"/>
      <c r="O76" s="16"/>
      <c r="P76" s="26"/>
      <c r="Q76" s="26"/>
      <c r="R76" s="27"/>
      <c r="S76" s="26"/>
      <c r="T76" s="26"/>
      <c r="U76" s="26"/>
      <c r="V76" s="26"/>
      <c r="W76" s="26"/>
      <c r="X76" s="26"/>
    </row>
    <row r="77" spans="1:24">
      <c r="A77" s="11"/>
      <c r="B77" s="12"/>
      <c r="C77" s="26"/>
      <c r="D77" s="44"/>
      <c r="E77" s="23"/>
      <c r="F77" s="23"/>
      <c r="G77" s="23"/>
      <c r="H77" s="26"/>
      <c r="I77" s="24"/>
      <c r="J77" s="42"/>
      <c r="K77" s="26"/>
      <c r="L77" s="26"/>
      <c r="M77" s="13"/>
      <c r="N77" s="13"/>
      <c r="O77" s="16"/>
      <c r="P77" s="26"/>
      <c r="Q77" s="26"/>
      <c r="R77" s="27"/>
      <c r="S77" s="26"/>
      <c r="T77" s="26"/>
      <c r="U77" s="26"/>
      <c r="V77" s="26"/>
      <c r="W77" s="26"/>
      <c r="X77" s="26"/>
    </row>
    <row r="78" spans="1:24">
      <c r="A78" s="18"/>
      <c r="B78" s="12"/>
      <c r="C78" s="20"/>
      <c r="D78" s="21"/>
      <c r="E78" s="23"/>
      <c r="F78" s="23"/>
      <c r="G78" s="23"/>
      <c r="H78" s="26"/>
      <c r="I78" s="24"/>
      <c r="J78" s="42"/>
      <c r="K78" s="23"/>
      <c r="L78" s="23"/>
      <c r="M78" s="13"/>
      <c r="N78" s="13"/>
      <c r="O78" s="16"/>
      <c r="P78" s="26"/>
      <c r="Q78" s="26"/>
      <c r="R78" s="27"/>
      <c r="S78" s="26"/>
      <c r="T78" s="26"/>
      <c r="U78" s="26"/>
      <c r="V78" s="26"/>
      <c r="W78" s="26"/>
      <c r="X78" s="26"/>
    </row>
    <row r="79" spans="1:24">
      <c r="A79" s="18"/>
      <c r="B79" s="12"/>
      <c r="C79" s="20"/>
      <c r="D79" s="21"/>
      <c r="E79" s="23"/>
      <c r="F79" s="23"/>
      <c r="G79" s="23"/>
      <c r="H79" s="26"/>
      <c r="I79" s="24"/>
      <c r="J79" s="42"/>
      <c r="K79" s="23"/>
      <c r="L79" s="23"/>
      <c r="M79" s="13"/>
      <c r="N79" s="13"/>
      <c r="O79" s="16"/>
      <c r="P79" s="26"/>
      <c r="Q79" s="26"/>
      <c r="R79" s="27"/>
      <c r="S79" s="26"/>
      <c r="T79" s="26"/>
      <c r="U79" s="26"/>
      <c r="V79" s="26"/>
      <c r="W79" s="26"/>
      <c r="X79" s="26"/>
    </row>
    <row r="80" spans="1:24">
      <c r="A80" s="11"/>
      <c r="B80" s="12"/>
      <c r="C80" s="20"/>
      <c r="D80" s="21"/>
      <c r="E80" s="23"/>
      <c r="F80" s="23"/>
      <c r="G80" s="23"/>
      <c r="H80" s="26"/>
      <c r="I80" s="24"/>
      <c r="J80" s="42"/>
      <c r="K80" s="23"/>
      <c r="L80" s="23"/>
      <c r="M80" s="13"/>
      <c r="N80" s="13"/>
      <c r="O80" s="16"/>
      <c r="P80" s="26"/>
      <c r="Q80" s="26"/>
      <c r="R80" s="27"/>
      <c r="S80" s="26"/>
      <c r="T80" s="26"/>
      <c r="U80" s="26"/>
      <c r="V80" s="26"/>
      <c r="W80" s="26"/>
      <c r="X80" s="26"/>
    </row>
    <row r="81" spans="1:24" s="2" customFormat="1">
      <c r="A81" s="11"/>
      <c r="B81" s="12"/>
      <c r="C81" s="26"/>
      <c r="D81" s="21"/>
      <c r="E81" s="23"/>
      <c r="F81" s="23"/>
      <c r="G81" s="23"/>
      <c r="H81" s="26"/>
      <c r="I81" s="24"/>
      <c r="J81" s="42"/>
      <c r="K81" s="26"/>
      <c r="L81" s="26"/>
      <c r="M81" s="13"/>
      <c r="N81" s="13"/>
      <c r="O81" s="16"/>
      <c r="P81" s="26"/>
      <c r="Q81" s="26"/>
      <c r="R81" s="27"/>
      <c r="S81" s="26"/>
      <c r="T81" s="26"/>
      <c r="U81" s="26"/>
      <c r="V81" s="26"/>
      <c r="W81" s="26"/>
      <c r="X81" s="23"/>
    </row>
    <row r="82" spans="1:24">
      <c r="A82" s="18"/>
      <c r="B82" s="12"/>
      <c r="C82" s="26"/>
      <c r="D82" s="44"/>
      <c r="E82" s="23"/>
      <c r="F82" s="23"/>
      <c r="G82" s="23"/>
      <c r="H82" s="26"/>
      <c r="I82" s="24"/>
      <c r="J82" s="42"/>
      <c r="K82" s="26"/>
      <c r="L82" s="26"/>
      <c r="M82" s="13"/>
      <c r="N82" s="13"/>
      <c r="O82" s="16"/>
      <c r="P82" s="26"/>
      <c r="Q82" s="26"/>
      <c r="R82" s="27"/>
      <c r="S82" s="26"/>
      <c r="T82" s="26"/>
      <c r="U82" s="26"/>
      <c r="V82" s="26"/>
      <c r="W82" s="26"/>
      <c r="X82" s="26"/>
    </row>
    <row r="83" spans="1:24">
      <c r="A83" s="11"/>
      <c r="B83" s="12"/>
      <c r="C83" s="26"/>
      <c r="D83" s="44"/>
      <c r="E83" s="23"/>
      <c r="F83" s="23"/>
      <c r="G83" s="23"/>
      <c r="H83" s="26"/>
      <c r="I83" s="24"/>
      <c r="J83" s="42"/>
      <c r="K83" s="26"/>
      <c r="L83" s="26"/>
      <c r="M83" s="13"/>
      <c r="N83" s="13"/>
      <c r="O83" s="16"/>
      <c r="P83" s="26"/>
      <c r="Q83" s="26"/>
      <c r="R83" s="27"/>
      <c r="S83" s="26"/>
      <c r="T83" s="26"/>
      <c r="U83" s="26"/>
      <c r="V83" s="26"/>
      <c r="W83" s="26"/>
      <c r="X83" s="26"/>
    </row>
    <row r="84" spans="1:24">
      <c r="A84" s="11"/>
      <c r="B84" s="12"/>
      <c r="C84" s="26"/>
      <c r="D84" s="44"/>
      <c r="E84" s="23"/>
      <c r="F84" s="23"/>
      <c r="G84" s="23"/>
      <c r="H84" s="26"/>
      <c r="I84" s="24"/>
      <c r="J84" s="42"/>
      <c r="K84" s="26"/>
      <c r="L84" s="26"/>
      <c r="M84" s="13"/>
      <c r="N84" s="13"/>
      <c r="O84" s="16"/>
      <c r="P84" s="26"/>
      <c r="Q84" s="26"/>
      <c r="R84" s="27"/>
      <c r="S84" s="26"/>
      <c r="T84" s="26"/>
      <c r="U84" s="26"/>
      <c r="V84" s="26"/>
      <c r="W84" s="26"/>
      <c r="X84" s="26"/>
    </row>
    <row r="85" spans="1:24">
      <c r="A85" s="11"/>
      <c r="B85" s="12"/>
      <c r="C85" s="26"/>
      <c r="D85" s="21"/>
      <c r="E85" s="23"/>
      <c r="F85" s="23"/>
      <c r="G85" s="23"/>
      <c r="H85" s="26"/>
      <c r="I85" s="24"/>
      <c r="J85" s="42"/>
      <c r="K85" s="26"/>
      <c r="L85" s="26"/>
      <c r="M85" s="13"/>
      <c r="N85" s="13"/>
      <c r="O85" s="16"/>
      <c r="P85" s="26"/>
      <c r="Q85" s="26"/>
      <c r="R85" s="27"/>
      <c r="S85" s="26"/>
      <c r="T85" s="26"/>
      <c r="U85" s="26"/>
      <c r="V85" s="26"/>
      <c r="W85" s="26"/>
      <c r="X85" s="26"/>
    </row>
    <row r="86" spans="1:24">
      <c r="A86" s="11"/>
      <c r="B86" s="12"/>
      <c r="C86" s="20"/>
      <c r="D86" s="21"/>
      <c r="E86" s="23"/>
      <c r="F86" s="23"/>
      <c r="G86" s="23"/>
      <c r="H86" s="26"/>
      <c r="I86" s="24"/>
      <c r="J86" s="42"/>
      <c r="K86" s="23"/>
      <c r="L86" s="23"/>
      <c r="M86" s="13"/>
      <c r="N86" s="13"/>
      <c r="O86" s="16"/>
      <c r="P86" s="26"/>
      <c r="Q86" s="26"/>
      <c r="R86" s="27"/>
      <c r="S86" s="26"/>
      <c r="T86" s="26"/>
      <c r="U86" s="26"/>
      <c r="V86" s="26"/>
      <c r="W86" s="26"/>
      <c r="X86" s="26"/>
    </row>
    <row r="87" spans="1:24">
      <c r="A87" s="11"/>
      <c r="B87" s="12"/>
      <c r="C87" s="26"/>
      <c r="D87" s="44"/>
      <c r="E87" s="23"/>
      <c r="F87" s="23"/>
      <c r="G87" s="23"/>
      <c r="H87" s="26"/>
      <c r="I87" s="24"/>
      <c r="J87" s="42"/>
      <c r="K87" s="26"/>
      <c r="L87" s="26"/>
      <c r="M87" s="13"/>
      <c r="N87" s="13"/>
      <c r="O87" s="16"/>
      <c r="P87" s="26"/>
      <c r="Q87" s="26"/>
      <c r="R87" s="27"/>
      <c r="S87" s="26"/>
      <c r="T87" s="26"/>
      <c r="U87" s="26"/>
      <c r="V87" s="26"/>
      <c r="W87" s="26"/>
      <c r="X87" s="26"/>
    </row>
    <row r="88" spans="1:24">
      <c r="A88" s="18"/>
      <c r="B88" s="19"/>
      <c r="C88" s="20"/>
      <c r="D88" s="21"/>
      <c r="E88" s="23"/>
      <c r="F88" s="23"/>
      <c r="G88" s="23"/>
      <c r="H88" s="26"/>
      <c r="I88" s="24"/>
      <c r="J88" s="42"/>
      <c r="K88" s="26"/>
      <c r="L88" s="26"/>
      <c r="M88" s="13"/>
      <c r="N88" s="13"/>
      <c r="O88" s="16"/>
      <c r="P88" s="38"/>
      <c r="Q88" s="38"/>
      <c r="R88" s="49"/>
      <c r="S88" s="26"/>
      <c r="T88" s="26"/>
      <c r="U88" s="26"/>
      <c r="V88" s="26"/>
      <c r="W88" s="28"/>
      <c r="X88" s="26"/>
    </row>
    <row r="89" spans="1:24">
      <c r="A89" s="18"/>
      <c r="B89" s="43"/>
      <c r="C89" s="26"/>
      <c r="D89" s="44"/>
      <c r="E89" s="23"/>
      <c r="F89" s="23"/>
      <c r="G89" s="23"/>
      <c r="H89" s="26"/>
      <c r="I89" s="24"/>
      <c r="J89" s="42"/>
      <c r="K89" s="26"/>
      <c r="L89" s="26"/>
      <c r="M89" s="13"/>
      <c r="N89" s="13"/>
      <c r="O89" s="45"/>
      <c r="P89" s="47"/>
      <c r="Q89" s="47"/>
      <c r="R89" s="48"/>
      <c r="S89" s="26"/>
      <c r="T89" s="26"/>
      <c r="U89" s="26"/>
      <c r="V89" s="26"/>
      <c r="W89" s="28"/>
      <c r="X89" s="26"/>
    </row>
    <row r="90" spans="1:24">
      <c r="A90" s="18"/>
      <c r="B90" s="43"/>
      <c r="C90" s="26"/>
      <c r="D90" s="21"/>
      <c r="E90" s="23"/>
      <c r="F90" s="23"/>
      <c r="G90" s="23"/>
      <c r="H90" s="26"/>
      <c r="I90" s="24"/>
      <c r="J90" s="42"/>
      <c r="K90" s="26"/>
      <c r="L90" s="26"/>
      <c r="M90" s="13"/>
      <c r="N90" s="13"/>
      <c r="O90" s="16"/>
      <c r="P90" s="26"/>
      <c r="Q90" s="26"/>
      <c r="R90" s="27"/>
      <c r="S90" s="26"/>
      <c r="T90" s="26"/>
      <c r="U90" s="26"/>
      <c r="V90" s="26"/>
      <c r="W90" s="28"/>
      <c r="X90" s="29"/>
    </row>
    <row r="91" spans="1:24">
      <c r="A91" s="11"/>
      <c r="B91" s="12"/>
      <c r="C91" s="26"/>
      <c r="D91" s="21"/>
      <c r="E91" s="23"/>
      <c r="F91" s="23"/>
      <c r="G91" s="23"/>
      <c r="H91" s="26"/>
      <c r="I91" s="24"/>
      <c r="J91" s="42"/>
      <c r="K91" s="26"/>
      <c r="L91" s="26"/>
      <c r="M91" s="13"/>
      <c r="N91" s="13"/>
      <c r="O91" s="16"/>
      <c r="P91" s="26"/>
      <c r="Q91" s="26"/>
      <c r="R91" s="27"/>
      <c r="S91" s="26"/>
      <c r="T91" s="26"/>
      <c r="U91" s="26"/>
      <c r="V91" s="26"/>
      <c r="W91" s="28"/>
      <c r="X91" s="29"/>
    </row>
    <row r="92" spans="1:24">
      <c r="A92" s="18"/>
      <c r="B92" s="19"/>
      <c r="C92" s="20"/>
      <c r="D92" s="21"/>
      <c r="E92" s="23"/>
      <c r="F92" s="23"/>
      <c r="G92" s="23"/>
      <c r="H92" s="26"/>
      <c r="I92" s="24"/>
      <c r="J92" s="42"/>
      <c r="K92" s="23"/>
      <c r="L92" s="26"/>
      <c r="M92" s="13"/>
      <c r="N92" s="13"/>
      <c r="O92" s="16"/>
      <c r="P92" s="26"/>
      <c r="Q92" s="26"/>
      <c r="R92" s="27"/>
      <c r="S92" s="26"/>
      <c r="T92" s="26"/>
      <c r="U92" s="26"/>
      <c r="V92" s="26"/>
      <c r="W92" s="28"/>
      <c r="X92" s="29"/>
    </row>
    <row r="93" spans="1:24">
      <c r="A93" s="11"/>
      <c r="B93" s="12"/>
      <c r="C93" s="26"/>
      <c r="D93" s="21"/>
      <c r="E93" s="23"/>
      <c r="F93" s="23"/>
      <c r="G93" s="23"/>
      <c r="H93" s="26"/>
      <c r="I93" s="24"/>
      <c r="J93" s="42"/>
      <c r="K93" s="26"/>
      <c r="L93" s="26"/>
      <c r="M93" s="13"/>
      <c r="N93" s="13"/>
      <c r="O93" s="16"/>
      <c r="P93" s="26"/>
      <c r="Q93" s="26"/>
      <c r="R93" s="27"/>
      <c r="S93" s="26"/>
      <c r="T93" s="26"/>
      <c r="U93" s="26"/>
      <c r="V93" s="26"/>
      <c r="W93" s="26"/>
      <c r="X93" s="29"/>
    </row>
    <row r="94" spans="1:24">
      <c r="A94" s="11"/>
      <c r="B94" s="12"/>
      <c r="C94" s="26"/>
      <c r="D94" s="21"/>
      <c r="E94" s="23"/>
      <c r="F94" s="23"/>
      <c r="G94" s="23"/>
      <c r="H94" s="26"/>
      <c r="I94" s="24"/>
      <c r="J94" s="42"/>
      <c r="K94" s="26"/>
      <c r="L94" s="26"/>
      <c r="M94" s="13"/>
      <c r="N94" s="13"/>
      <c r="O94" s="16"/>
      <c r="P94" s="26"/>
      <c r="Q94" s="26"/>
      <c r="R94" s="27"/>
      <c r="S94" s="26"/>
      <c r="T94" s="26"/>
      <c r="U94" s="26"/>
      <c r="V94" s="26"/>
      <c r="W94" s="26"/>
      <c r="X94" s="29"/>
    </row>
    <row r="95" spans="1:24">
      <c r="A95" s="11"/>
      <c r="B95" s="12"/>
      <c r="C95" s="26"/>
      <c r="D95" s="21"/>
      <c r="E95" s="23"/>
      <c r="F95" s="23"/>
      <c r="G95" s="23"/>
      <c r="H95" s="26"/>
      <c r="I95" s="24"/>
      <c r="J95" s="42"/>
      <c r="K95" s="26"/>
      <c r="L95" s="26"/>
      <c r="M95" s="13"/>
      <c r="N95" s="13"/>
      <c r="O95" s="16"/>
      <c r="P95" s="26"/>
      <c r="Q95" s="26"/>
      <c r="R95" s="27"/>
      <c r="S95" s="26"/>
      <c r="T95" s="26"/>
      <c r="U95" s="26"/>
      <c r="V95" s="26"/>
      <c r="W95" s="26"/>
      <c r="X95" s="29"/>
    </row>
    <row r="96" spans="1:24">
      <c r="A96" s="11"/>
      <c r="B96" s="12"/>
      <c r="C96" s="26"/>
      <c r="D96" s="21"/>
      <c r="E96" s="23"/>
      <c r="F96" s="23"/>
      <c r="G96" s="23"/>
      <c r="H96" s="26"/>
      <c r="I96" s="24"/>
      <c r="J96" s="42"/>
      <c r="K96" s="26"/>
      <c r="L96" s="26"/>
      <c r="M96" s="13"/>
      <c r="N96" s="13"/>
      <c r="O96" s="16"/>
      <c r="P96" s="26"/>
      <c r="Q96" s="26"/>
      <c r="R96" s="27"/>
      <c r="S96" s="26"/>
      <c r="T96" s="26"/>
      <c r="U96" s="26"/>
      <c r="V96" s="26"/>
      <c r="W96" s="26"/>
      <c r="X96" s="29"/>
    </row>
    <row r="97" spans="1:24">
      <c r="A97" s="11"/>
      <c r="B97" s="12"/>
      <c r="C97" s="26"/>
      <c r="D97" s="21"/>
      <c r="E97" s="23"/>
      <c r="F97" s="23"/>
      <c r="G97" s="23"/>
      <c r="H97" s="26"/>
      <c r="I97" s="24"/>
      <c r="J97" s="42"/>
      <c r="K97" s="26"/>
      <c r="L97" s="26"/>
      <c r="M97" s="13"/>
      <c r="N97" s="13"/>
      <c r="O97" s="16"/>
      <c r="P97" s="26"/>
      <c r="Q97" s="26"/>
      <c r="R97" s="27"/>
      <c r="S97" s="26"/>
      <c r="T97" s="26"/>
      <c r="U97" s="26"/>
      <c r="V97" s="26"/>
      <c r="W97" s="26"/>
      <c r="X97" s="29"/>
    </row>
    <row r="98" spans="1:24">
      <c r="A98" s="11"/>
      <c r="B98" s="12"/>
      <c r="C98" s="26"/>
      <c r="D98" s="21"/>
      <c r="E98" s="23"/>
      <c r="F98" s="23"/>
      <c r="G98" s="23"/>
      <c r="H98" s="26"/>
      <c r="I98" s="24"/>
      <c r="J98" s="42"/>
      <c r="K98" s="26"/>
      <c r="L98" s="26"/>
      <c r="M98" s="13"/>
      <c r="N98" s="13"/>
      <c r="O98" s="16"/>
      <c r="P98" s="26"/>
      <c r="Q98" s="26"/>
      <c r="R98" s="27"/>
      <c r="S98" s="26"/>
      <c r="T98" s="26"/>
      <c r="U98" s="26"/>
      <c r="V98" s="26"/>
      <c r="W98" s="26"/>
      <c r="X98" s="29"/>
    </row>
    <row r="99" spans="1:24">
      <c r="A99" s="11"/>
      <c r="B99" s="12"/>
      <c r="C99" s="26"/>
      <c r="D99" s="21"/>
      <c r="E99" s="23"/>
      <c r="F99" s="23"/>
      <c r="G99" s="23"/>
      <c r="H99" s="26"/>
      <c r="I99" s="24"/>
      <c r="J99" s="42"/>
      <c r="K99" s="26"/>
      <c r="L99" s="26"/>
      <c r="M99" s="13"/>
      <c r="N99" s="13"/>
      <c r="O99" s="16"/>
      <c r="P99" s="26"/>
      <c r="Q99" s="26"/>
      <c r="R99" s="27"/>
      <c r="S99" s="26"/>
      <c r="T99" s="26"/>
      <c r="U99" s="26"/>
      <c r="V99" s="26"/>
      <c r="W99" s="26"/>
      <c r="X99" s="29"/>
    </row>
    <row r="100" spans="1:24">
      <c r="A100" s="11"/>
      <c r="B100" s="12"/>
      <c r="C100" s="26"/>
      <c r="D100" s="21"/>
      <c r="E100" s="23"/>
      <c r="F100" s="23"/>
      <c r="G100" s="23"/>
      <c r="H100" s="26"/>
      <c r="I100" s="24"/>
      <c r="J100" s="42"/>
      <c r="K100" s="26"/>
      <c r="L100" s="26"/>
      <c r="M100" s="13"/>
      <c r="N100" s="13"/>
      <c r="O100" s="16"/>
      <c r="P100" s="26"/>
      <c r="Q100" s="26"/>
      <c r="R100" s="27"/>
      <c r="S100" s="26"/>
      <c r="T100" s="26"/>
      <c r="U100" s="26"/>
      <c r="V100" s="26"/>
      <c r="W100" s="26"/>
      <c r="X100" s="29"/>
    </row>
    <row r="101" spans="1:24">
      <c r="A101" s="11"/>
      <c r="B101" s="12"/>
      <c r="C101" s="26"/>
      <c r="D101" s="21"/>
      <c r="E101" s="23"/>
      <c r="F101" s="23"/>
      <c r="G101" s="23"/>
      <c r="H101" s="26"/>
      <c r="I101" s="24"/>
      <c r="J101" s="42"/>
      <c r="K101" s="26"/>
      <c r="L101" s="26"/>
      <c r="M101" s="13"/>
      <c r="N101" s="13"/>
      <c r="O101" s="16"/>
      <c r="P101" s="26"/>
      <c r="Q101" s="26"/>
      <c r="R101" s="27"/>
      <c r="S101" s="26"/>
      <c r="T101" s="26"/>
      <c r="U101" s="26"/>
      <c r="V101" s="26"/>
      <c r="W101" s="26"/>
      <c r="X101" s="29"/>
    </row>
    <row r="102" spans="1:24">
      <c r="A102" s="72"/>
      <c r="B102" s="12"/>
      <c r="C102" s="26"/>
      <c r="D102" s="21"/>
      <c r="E102" s="23"/>
      <c r="F102" s="23"/>
      <c r="G102" s="23"/>
      <c r="H102" s="26"/>
      <c r="I102" s="24"/>
      <c r="J102" s="42"/>
      <c r="K102" s="26"/>
      <c r="L102" s="26"/>
      <c r="M102" s="13"/>
      <c r="N102" s="13"/>
      <c r="O102" s="16"/>
      <c r="P102" s="26"/>
      <c r="Q102" s="26"/>
      <c r="R102" s="27"/>
      <c r="S102" s="26"/>
      <c r="T102" s="26"/>
      <c r="U102" s="26"/>
      <c r="V102" s="26"/>
      <c r="W102" s="26"/>
      <c r="X102" s="23"/>
    </row>
    <row r="103" spans="1:24">
      <c r="A103" s="11"/>
      <c r="B103" s="12"/>
      <c r="C103" s="26"/>
      <c r="D103" s="21"/>
      <c r="E103" s="23"/>
      <c r="F103" s="23"/>
      <c r="G103" s="23"/>
      <c r="H103" s="26"/>
      <c r="I103" s="24"/>
      <c r="J103" s="42"/>
      <c r="K103" s="26"/>
      <c r="L103" s="26"/>
      <c r="M103" s="13"/>
      <c r="N103" s="13"/>
      <c r="O103" s="16"/>
      <c r="P103" s="26"/>
      <c r="Q103" s="26"/>
      <c r="R103" s="27"/>
      <c r="S103" s="26"/>
      <c r="T103" s="26"/>
      <c r="U103" s="26"/>
      <c r="V103" s="26"/>
      <c r="W103" s="23"/>
      <c r="X103" s="29"/>
    </row>
    <row r="104" spans="1:24">
      <c r="A104" s="11"/>
      <c r="B104" s="12"/>
      <c r="C104" s="26"/>
      <c r="D104" s="21"/>
      <c r="E104" s="23"/>
      <c r="F104" s="23"/>
      <c r="G104" s="23"/>
      <c r="H104" s="26"/>
      <c r="I104" s="24"/>
      <c r="J104" s="42"/>
      <c r="K104" s="26"/>
      <c r="L104" s="26"/>
      <c r="M104" s="13"/>
      <c r="N104" s="13"/>
      <c r="O104" s="16"/>
      <c r="P104" s="26"/>
      <c r="Q104" s="26"/>
      <c r="R104" s="27"/>
      <c r="S104" s="26"/>
      <c r="T104" s="26"/>
      <c r="U104" s="26"/>
      <c r="V104" s="26"/>
      <c r="W104" s="26"/>
      <c r="X104" s="29"/>
    </row>
    <row r="105" spans="1:24">
      <c r="A105" s="11"/>
      <c r="B105" s="12"/>
      <c r="C105" s="26"/>
      <c r="D105" s="44"/>
      <c r="E105" s="23"/>
      <c r="F105" s="23"/>
      <c r="G105" s="23"/>
      <c r="H105" s="26"/>
      <c r="I105" s="24"/>
      <c r="J105" s="42"/>
      <c r="K105" s="26"/>
      <c r="L105" s="26"/>
      <c r="M105" s="13"/>
      <c r="N105" s="13"/>
      <c r="O105" s="16"/>
      <c r="P105" s="26"/>
      <c r="Q105" s="26"/>
      <c r="R105" s="27"/>
      <c r="S105" s="26"/>
      <c r="T105" s="26"/>
      <c r="U105" s="26"/>
      <c r="V105" s="26"/>
      <c r="W105" s="28"/>
      <c r="X105" s="26"/>
    </row>
    <row r="106" spans="1:24" ht="13.8">
      <c r="A106" s="18"/>
      <c r="B106" s="43"/>
      <c r="C106" s="20"/>
      <c r="D106" s="52"/>
      <c r="E106" s="23"/>
      <c r="F106" s="23"/>
      <c r="G106" s="23"/>
      <c r="H106" s="23"/>
      <c r="I106" s="34"/>
      <c r="J106" s="35"/>
      <c r="K106" s="23"/>
      <c r="L106" s="23"/>
      <c r="M106" s="36"/>
      <c r="N106" s="36"/>
      <c r="O106" s="37"/>
      <c r="P106" s="38"/>
      <c r="Q106" s="38"/>
      <c r="R106" s="39"/>
      <c r="S106" s="26"/>
      <c r="T106" s="26"/>
      <c r="U106" s="26"/>
      <c r="V106" s="26"/>
      <c r="W106" s="28"/>
      <c r="X106" s="29"/>
    </row>
    <row r="107" spans="1:24" ht="13.8">
      <c r="A107" s="18"/>
      <c r="B107" s="64"/>
      <c r="C107" s="20"/>
      <c r="D107" s="52"/>
      <c r="E107" s="58"/>
      <c r="F107" s="23"/>
      <c r="G107" s="23"/>
      <c r="H107" s="26"/>
      <c r="I107" s="24"/>
      <c r="J107" s="42"/>
      <c r="K107" s="23"/>
      <c r="L107" s="23"/>
      <c r="M107" s="13"/>
      <c r="N107" s="13"/>
      <c r="O107" s="16"/>
      <c r="P107" s="26"/>
      <c r="Q107" s="26"/>
      <c r="R107" s="27"/>
      <c r="S107" s="26"/>
      <c r="T107" s="26"/>
      <c r="U107" s="26"/>
      <c r="V107" s="26"/>
      <c r="W107" s="28"/>
      <c r="X107" s="29"/>
    </row>
    <row r="108" spans="1:24" ht="13.8">
      <c r="A108" s="18"/>
      <c r="B108" s="43"/>
      <c r="C108" s="26"/>
      <c r="D108" s="54"/>
      <c r="E108" s="23"/>
      <c r="F108" s="23"/>
      <c r="G108" s="23"/>
      <c r="H108" s="23"/>
      <c r="I108" s="34"/>
      <c r="J108" s="35"/>
      <c r="K108" s="23"/>
      <c r="L108" s="23"/>
      <c r="M108" s="36"/>
      <c r="N108" s="36"/>
      <c r="O108" s="37"/>
      <c r="P108" s="38"/>
      <c r="Q108" s="38"/>
      <c r="R108" s="39"/>
      <c r="S108" s="26"/>
      <c r="T108" s="26"/>
      <c r="U108" s="26"/>
      <c r="V108" s="26"/>
      <c r="W108" s="28"/>
      <c r="X108" s="29"/>
    </row>
    <row r="109" spans="1:24" ht="13.8">
      <c r="A109" s="18"/>
      <c r="B109" s="43"/>
      <c r="C109" s="26"/>
      <c r="D109" s="52"/>
      <c r="E109" s="23"/>
      <c r="F109" s="23"/>
      <c r="G109" s="23"/>
      <c r="H109" s="23"/>
      <c r="I109" s="34"/>
      <c r="J109" s="35"/>
      <c r="K109" s="26"/>
      <c r="L109" s="26"/>
      <c r="M109" s="36"/>
      <c r="N109" s="36"/>
      <c r="O109" s="37"/>
      <c r="P109" s="38"/>
      <c r="Q109" s="38"/>
      <c r="R109" s="39"/>
      <c r="S109" s="26"/>
      <c r="T109" s="26"/>
      <c r="U109" s="26"/>
      <c r="V109" s="26"/>
      <c r="W109" s="28"/>
      <c r="X109" s="29"/>
    </row>
    <row r="110" spans="1:24" s="2" customFormat="1">
      <c r="A110" s="11"/>
      <c r="B110" s="12"/>
      <c r="C110" s="20"/>
      <c r="D110" s="21"/>
      <c r="E110" s="23"/>
      <c r="F110" s="23"/>
      <c r="G110" s="23"/>
      <c r="H110" s="26"/>
      <c r="I110" s="24"/>
      <c r="J110" s="42"/>
      <c r="K110" s="23"/>
      <c r="L110" s="23"/>
      <c r="M110" s="13"/>
      <c r="N110" s="13"/>
      <c r="O110" s="16"/>
      <c r="P110" s="26"/>
      <c r="Q110" s="26"/>
      <c r="R110" s="27"/>
      <c r="S110" s="26"/>
      <c r="T110" s="26"/>
      <c r="U110" s="26"/>
      <c r="V110" s="26"/>
      <c r="W110" s="23"/>
      <c r="X110" s="26"/>
    </row>
    <row r="111" spans="1:24">
      <c r="A111" s="11"/>
      <c r="B111" s="12"/>
      <c r="C111" s="20"/>
      <c r="D111" s="21"/>
      <c r="E111" s="23"/>
      <c r="F111" s="23"/>
      <c r="G111" s="23"/>
      <c r="H111" s="26"/>
      <c r="I111" s="24"/>
      <c r="J111" s="42"/>
      <c r="K111" s="26"/>
      <c r="L111" s="26"/>
      <c r="M111" s="13"/>
      <c r="N111" s="13"/>
      <c r="O111" s="16"/>
      <c r="P111" s="26"/>
      <c r="Q111" s="26"/>
      <c r="R111" s="27"/>
      <c r="S111" s="26"/>
      <c r="T111" s="26"/>
      <c r="U111" s="26"/>
      <c r="V111" s="26"/>
      <c r="W111" s="26"/>
      <c r="X111" s="26"/>
    </row>
    <row r="112" spans="1:24">
      <c r="A112" s="11"/>
      <c r="B112" s="12"/>
      <c r="C112" s="20"/>
      <c r="D112" s="21"/>
      <c r="E112" s="23"/>
      <c r="F112" s="23"/>
      <c r="G112" s="23"/>
      <c r="H112" s="26"/>
      <c r="I112" s="24"/>
      <c r="J112" s="73"/>
      <c r="K112" s="26"/>
      <c r="L112" s="26"/>
      <c r="M112" s="13"/>
      <c r="N112" s="13"/>
      <c r="O112" s="16"/>
      <c r="P112" s="26"/>
      <c r="Q112" s="26"/>
      <c r="R112" s="27"/>
      <c r="S112" s="26"/>
      <c r="T112" s="26"/>
      <c r="U112" s="26"/>
      <c r="V112" s="26"/>
      <c r="W112" s="26"/>
      <c r="X112" s="26"/>
    </row>
    <row r="113" spans="1:24">
      <c r="A113" s="11"/>
      <c r="B113" s="12"/>
      <c r="C113" s="20"/>
      <c r="D113" s="21"/>
      <c r="E113" s="23"/>
      <c r="F113" s="23"/>
      <c r="G113" s="23"/>
      <c r="H113" s="26"/>
      <c r="I113" s="24"/>
      <c r="J113" s="42"/>
      <c r="K113" s="26"/>
      <c r="L113" s="26"/>
      <c r="M113" s="13"/>
      <c r="N113" s="13"/>
      <c r="O113" s="16"/>
      <c r="P113" s="26"/>
      <c r="Q113" s="26"/>
      <c r="R113" s="27"/>
      <c r="S113" s="26"/>
      <c r="T113" s="26"/>
      <c r="U113" s="26"/>
      <c r="V113" s="26"/>
      <c r="W113" s="26"/>
      <c r="X113" s="26"/>
    </row>
    <row r="114" spans="1:24">
      <c r="A114" s="18"/>
      <c r="B114" s="12"/>
      <c r="C114" s="26"/>
      <c r="D114" s="21"/>
      <c r="E114" s="23"/>
      <c r="F114" s="23"/>
      <c r="G114" s="23"/>
      <c r="H114" s="26"/>
      <c r="I114" s="24"/>
      <c r="J114" s="42"/>
      <c r="K114" s="26"/>
      <c r="L114" s="26"/>
      <c r="M114" s="13"/>
      <c r="N114" s="13"/>
      <c r="O114" s="16"/>
      <c r="P114" s="26"/>
      <c r="Q114" s="26"/>
      <c r="R114" s="27"/>
      <c r="S114" s="26"/>
      <c r="T114" s="26"/>
      <c r="U114" s="26"/>
      <c r="V114" s="26"/>
      <c r="W114" s="26"/>
      <c r="X114" s="29"/>
    </row>
    <row r="115" spans="1:24">
      <c r="A115" s="18"/>
      <c r="B115" s="19"/>
      <c r="C115" s="20"/>
      <c r="D115" s="21"/>
      <c r="E115" s="23"/>
      <c r="F115" s="23"/>
      <c r="G115" s="23"/>
      <c r="H115" s="23"/>
      <c r="I115" s="34"/>
      <c r="J115" s="35"/>
      <c r="K115" s="23"/>
      <c r="L115" s="23"/>
      <c r="M115" s="36"/>
      <c r="N115" s="36"/>
      <c r="O115" s="41"/>
      <c r="P115" s="38"/>
      <c r="Q115" s="38"/>
      <c r="R115" s="39"/>
      <c r="S115" s="26"/>
      <c r="T115" s="26"/>
      <c r="U115" s="26"/>
      <c r="V115" s="26"/>
      <c r="W115" s="28"/>
      <c r="X115" s="40"/>
    </row>
    <row r="116" spans="1:24">
      <c r="A116" s="18"/>
      <c r="B116" s="19"/>
      <c r="C116" s="20"/>
      <c r="D116" s="21"/>
      <c r="E116" s="23"/>
      <c r="F116" s="23"/>
      <c r="G116" s="23"/>
      <c r="H116" s="23"/>
      <c r="I116" s="34"/>
      <c r="J116" s="35"/>
      <c r="K116" s="23"/>
      <c r="L116" s="23"/>
      <c r="M116" s="36"/>
      <c r="N116" s="36"/>
      <c r="O116" s="37"/>
      <c r="P116" s="38"/>
      <c r="Q116" s="38"/>
      <c r="R116" s="39"/>
      <c r="S116" s="26"/>
      <c r="T116" s="26"/>
      <c r="U116" s="26"/>
      <c r="V116" s="26"/>
      <c r="W116" s="28"/>
      <c r="X116" s="40"/>
    </row>
    <row r="117" spans="1:24" ht="13.8">
      <c r="A117" s="18"/>
      <c r="B117" s="43"/>
      <c r="C117" s="20"/>
      <c r="D117" s="54"/>
      <c r="E117" s="23"/>
      <c r="F117" s="23"/>
      <c r="G117" s="23"/>
      <c r="H117" s="23"/>
      <c r="I117" s="24"/>
      <c r="J117" s="42"/>
      <c r="K117" s="26"/>
      <c r="L117" s="26"/>
      <c r="M117" s="13"/>
      <c r="N117" s="13"/>
      <c r="O117" s="45"/>
      <c r="P117" s="47"/>
      <c r="Q117" s="47"/>
      <c r="R117" s="55"/>
      <c r="S117" s="26"/>
      <c r="T117" s="26"/>
      <c r="U117" s="26"/>
      <c r="V117" s="26"/>
      <c r="W117" s="28"/>
      <c r="X117" s="56"/>
    </row>
    <row r="118" spans="1:24">
      <c r="A118" s="18"/>
      <c r="B118" s="43"/>
      <c r="C118" s="26"/>
      <c r="D118" s="33"/>
      <c r="E118" s="23"/>
      <c r="F118" s="23"/>
      <c r="G118" s="23"/>
      <c r="H118" s="26"/>
      <c r="I118" s="24"/>
      <c r="J118" s="42"/>
      <c r="K118" s="26"/>
      <c r="L118" s="26"/>
      <c r="M118" s="13"/>
      <c r="N118" s="13"/>
      <c r="O118" s="45"/>
      <c r="P118" s="47"/>
      <c r="Q118" s="47"/>
      <c r="R118" s="48"/>
      <c r="S118" s="26"/>
      <c r="T118" s="26"/>
      <c r="U118" s="26"/>
      <c r="V118" s="26"/>
      <c r="W118" s="28"/>
      <c r="X118" s="29"/>
    </row>
    <row r="119" spans="1:24" ht="13.8">
      <c r="A119" s="18"/>
      <c r="B119" s="43"/>
      <c r="C119" s="26"/>
      <c r="D119" s="52"/>
      <c r="E119" s="58"/>
      <c r="F119" s="23"/>
      <c r="G119" s="23"/>
      <c r="H119" s="23"/>
      <c r="I119" s="34"/>
      <c r="J119" s="35"/>
      <c r="K119" s="26"/>
      <c r="L119" s="26"/>
      <c r="M119" s="36"/>
      <c r="N119" s="36"/>
      <c r="O119" s="16"/>
      <c r="P119" s="26"/>
      <c r="Q119" s="26"/>
      <c r="R119" s="27"/>
      <c r="S119" s="26"/>
      <c r="T119" s="26"/>
      <c r="U119" s="26"/>
      <c r="V119" s="26"/>
      <c r="W119" s="28"/>
      <c r="X119" s="29"/>
    </row>
    <row r="120" spans="1:24">
      <c r="A120" s="11"/>
      <c r="B120" s="12"/>
      <c r="C120" s="26"/>
      <c r="D120" s="44"/>
      <c r="E120" s="23"/>
      <c r="F120" s="23"/>
      <c r="G120" s="23"/>
      <c r="H120" s="26"/>
      <c r="I120" s="24"/>
      <c r="J120" s="42"/>
      <c r="K120" s="26"/>
      <c r="L120" s="26"/>
      <c r="M120" s="13"/>
      <c r="N120" s="13"/>
      <c r="O120" s="16"/>
      <c r="P120" s="26"/>
      <c r="Q120" s="26"/>
      <c r="R120" s="27"/>
      <c r="S120" s="26"/>
      <c r="T120" s="26"/>
      <c r="U120" s="26"/>
      <c r="V120" s="26"/>
      <c r="W120" s="26"/>
      <c r="X120" s="26"/>
    </row>
    <row r="121" spans="1:24">
      <c r="A121" s="11"/>
      <c r="B121" s="12"/>
      <c r="C121" s="26"/>
      <c r="D121" s="44"/>
      <c r="E121" s="23"/>
      <c r="F121" s="23"/>
      <c r="G121" s="23"/>
      <c r="H121" s="26"/>
      <c r="I121" s="24"/>
      <c r="J121" s="42"/>
      <c r="K121" s="26"/>
      <c r="L121" s="26"/>
      <c r="M121" s="13"/>
      <c r="N121" s="13"/>
      <c r="O121" s="16"/>
      <c r="P121" s="26"/>
      <c r="Q121" s="26"/>
      <c r="R121" s="27"/>
      <c r="S121" s="26"/>
      <c r="T121" s="26"/>
      <c r="U121" s="26"/>
      <c r="V121" s="26"/>
      <c r="W121" s="26"/>
      <c r="X121" s="26"/>
    </row>
    <row r="122" spans="1:24">
      <c r="A122" s="11"/>
      <c r="B122" s="12"/>
      <c r="C122" s="26"/>
      <c r="D122" s="44"/>
      <c r="E122" s="23"/>
      <c r="F122" s="23"/>
      <c r="G122" s="23"/>
      <c r="H122" s="26"/>
      <c r="I122" s="24"/>
      <c r="J122" s="42"/>
      <c r="K122" s="26"/>
      <c r="L122" s="26"/>
      <c r="M122" s="13"/>
      <c r="N122" s="13"/>
      <c r="O122" s="16"/>
      <c r="P122" s="26"/>
      <c r="Q122" s="26"/>
      <c r="R122" s="27"/>
      <c r="S122" s="26"/>
      <c r="T122" s="26"/>
      <c r="U122" s="26"/>
      <c r="V122" s="26"/>
      <c r="W122" s="26"/>
      <c r="X122" s="26"/>
    </row>
    <row r="123" spans="1:24">
      <c r="A123" s="11"/>
      <c r="B123" s="12"/>
      <c r="C123" s="20"/>
      <c r="D123" s="21"/>
      <c r="E123" s="23"/>
      <c r="F123" s="23"/>
      <c r="G123" s="23"/>
      <c r="H123" s="26"/>
      <c r="I123" s="24"/>
      <c r="J123" s="42"/>
      <c r="K123" s="26"/>
      <c r="L123" s="26"/>
      <c r="M123" s="13"/>
      <c r="N123" s="13"/>
      <c r="O123" s="16"/>
      <c r="P123" s="26"/>
      <c r="Q123" s="26"/>
      <c r="R123" s="27"/>
      <c r="S123" s="26"/>
      <c r="T123" s="26"/>
      <c r="U123" s="26"/>
      <c r="V123" s="26"/>
      <c r="W123" s="26"/>
      <c r="X123" s="26"/>
    </row>
    <row r="124" spans="1:24" ht="13.8">
      <c r="A124" s="11"/>
      <c r="B124" s="12"/>
      <c r="C124" s="26"/>
      <c r="D124" s="26"/>
      <c r="E124" s="58"/>
      <c r="F124" s="23"/>
      <c r="G124" s="23"/>
      <c r="H124" s="26"/>
      <c r="I124" s="24"/>
      <c r="J124" s="42"/>
      <c r="K124" s="26"/>
      <c r="L124" s="26"/>
      <c r="M124" s="13"/>
      <c r="N124" s="13"/>
      <c r="O124" s="16"/>
      <c r="P124" s="26"/>
      <c r="Q124" s="26"/>
      <c r="R124" s="27"/>
      <c r="S124" s="26"/>
      <c r="T124" s="26"/>
      <c r="U124" s="26"/>
      <c r="V124" s="26"/>
      <c r="W124" s="28"/>
      <c r="X124" s="29"/>
    </row>
    <row r="125" spans="1:24">
      <c r="A125" s="18"/>
      <c r="B125" s="43"/>
      <c r="C125" s="20"/>
      <c r="D125" s="21"/>
      <c r="E125" s="23"/>
      <c r="F125" s="23"/>
      <c r="G125" s="23"/>
      <c r="H125" s="26"/>
      <c r="I125" s="24"/>
      <c r="J125" s="42"/>
      <c r="K125" s="23"/>
      <c r="L125" s="26"/>
      <c r="M125" s="65"/>
      <c r="N125" s="65"/>
      <c r="O125" s="16"/>
      <c r="P125" s="38"/>
      <c r="Q125" s="26"/>
      <c r="R125" s="55"/>
      <c r="S125" s="26"/>
      <c r="T125" s="26"/>
      <c r="U125" s="26"/>
      <c r="V125" s="26"/>
      <c r="W125" s="28"/>
      <c r="X125" s="26"/>
    </row>
    <row r="126" spans="1:24" ht="13.8">
      <c r="A126" s="18"/>
      <c r="B126" s="1"/>
      <c r="C126" s="26"/>
      <c r="D126" s="52"/>
      <c r="E126" s="58"/>
      <c r="F126" s="23"/>
      <c r="G126" s="23"/>
      <c r="H126" s="23"/>
      <c r="I126" s="34"/>
      <c r="J126" s="35"/>
      <c r="K126" s="58"/>
      <c r="L126" s="58"/>
      <c r="M126" s="36"/>
      <c r="N126" s="36"/>
      <c r="O126" s="37"/>
      <c r="P126" s="38"/>
      <c r="Q126" s="38"/>
      <c r="R126" s="39"/>
      <c r="S126" s="26"/>
      <c r="T126" s="26"/>
      <c r="U126" s="26"/>
      <c r="V126" s="26"/>
      <c r="W126" s="28"/>
      <c r="X126" s="29"/>
    </row>
    <row r="127" spans="1:24" ht="13.8">
      <c r="A127" s="11"/>
      <c r="B127" s="12"/>
      <c r="C127" s="26"/>
      <c r="D127" s="52"/>
      <c r="E127" s="58"/>
      <c r="F127" s="23"/>
      <c r="G127" s="23"/>
      <c r="H127" s="26"/>
      <c r="I127" s="24"/>
      <c r="J127" s="42"/>
      <c r="K127" s="26"/>
      <c r="L127" s="26"/>
      <c r="M127" s="13"/>
      <c r="N127" s="13"/>
      <c r="O127" s="16"/>
      <c r="P127" s="26"/>
      <c r="Q127" s="26"/>
      <c r="R127" s="27"/>
      <c r="S127" s="26"/>
      <c r="T127" s="26"/>
      <c r="U127" s="26"/>
      <c r="V127" s="26"/>
      <c r="W127" s="28"/>
      <c r="X127" s="29"/>
    </row>
    <row r="128" spans="1:24" ht="13.8">
      <c r="A128" s="18"/>
      <c r="B128" s="1"/>
      <c r="C128" s="26"/>
      <c r="D128" s="52"/>
      <c r="E128" s="58"/>
      <c r="F128" s="23"/>
      <c r="G128" s="23"/>
      <c r="H128" s="23"/>
      <c r="I128" s="34"/>
      <c r="J128" s="35"/>
      <c r="K128" s="23"/>
      <c r="L128" s="23"/>
      <c r="M128" s="36"/>
      <c r="N128" s="36"/>
      <c r="O128" s="37"/>
      <c r="P128" s="38"/>
      <c r="Q128" s="38"/>
      <c r="R128" s="39"/>
      <c r="S128" s="26"/>
      <c r="T128" s="26"/>
      <c r="U128" s="26"/>
      <c r="V128" s="26"/>
      <c r="W128" s="28"/>
      <c r="X128" s="29"/>
    </row>
    <row r="129" spans="1:24">
      <c r="A129" s="18"/>
      <c r="B129" s="43"/>
      <c r="C129" s="20"/>
      <c r="D129" s="21"/>
      <c r="E129" s="23"/>
      <c r="F129" s="23"/>
      <c r="G129" s="23"/>
      <c r="H129" s="23"/>
      <c r="I129" s="34"/>
      <c r="J129" s="35"/>
      <c r="K129" s="23"/>
      <c r="L129" s="23"/>
      <c r="M129" s="36"/>
      <c r="N129" s="36"/>
      <c r="O129" s="37"/>
      <c r="P129" s="38"/>
      <c r="Q129" s="38"/>
      <c r="R129" s="49"/>
      <c r="S129" s="26"/>
      <c r="T129" s="26"/>
      <c r="U129" s="26"/>
      <c r="V129" s="26"/>
      <c r="W129" s="28"/>
      <c r="X129" s="26"/>
    </row>
    <row r="130" spans="1:24" ht="13.8">
      <c r="A130" s="18"/>
      <c r="B130" s="1"/>
      <c r="C130" s="26"/>
      <c r="D130" s="52"/>
      <c r="E130" s="23"/>
      <c r="F130" s="23"/>
      <c r="G130" s="23"/>
      <c r="H130" s="26"/>
      <c r="I130" s="24"/>
      <c r="J130" s="42"/>
      <c r="K130" s="26"/>
      <c r="L130" s="26"/>
      <c r="M130" s="13"/>
      <c r="N130" s="13"/>
      <c r="O130" s="16"/>
      <c r="P130" s="26"/>
      <c r="Q130" s="26"/>
      <c r="R130" s="27"/>
      <c r="S130" s="26"/>
      <c r="T130" s="26"/>
      <c r="U130" s="26"/>
      <c r="V130" s="26"/>
      <c r="W130" s="28"/>
      <c r="X130" s="29"/>
    </row>
    <row r="131" spans="1:24">
      <c r="A131" s="18"/>
      <c r="B131" s="43"/>
      <c r="C131" s="26"/>
      <c r="D131" s="21"/>
      <c r="E131" s="23"/>
      <c r="F131" s="23"/>
      <c r="G131" s="23"/>
      <c r="H131" s="23"/>
      <c r="I131" s="24"/>
      <c r="J131" s="42"/>
      <c r="K131" s="26"/>
      <c r="L131" s="26"/>
      <c r="M131" s="13"/>
      <c r="N131" s="13"/>
      <c r="O131" s="16"/>
      <c r="P131" s="26"/>
      <c r="Q131" s="26"/>
      <c r="R131" s="49"/>
      <c r="S131" s="26"/>
      <c r="T131" s="26"/>
      <c r="U131" s="26"/>
      <c r="V131" s="26"/>
      <c r="W131" s="28"/>
      <c r="X131" s="29"/>
    </row>
    <row r="132" spans="1:24">
      <c r="A132" s="11"/>
      <c r="B132" s="12"/>
      <c r="C132" s="20"/>
      <c r="D132" s="21"/>
      <c r="E132" s="23"/>
      <c r="F132" s="23"/>
      <c r="G132" s="23"/>
      <c r="H132" s="26"/>
      <c r="I132" s="24"/>
      <c r="J132" s="42"/>
      <c r="K132" s="51"/>
      <c r="L132" s="26"/>
      <c r="M132" s="13"/>
      <c r="N132" s="13"/>
      <c r="O132" s="16"/>
      <c r="P132" s="26"/>
      <c r="Q132" s="26"/>
      <c r="R132" s="27"/>
      <c r="S132" s="26"/>
      <c r="T132" s="26"/>
      <c r="U132" s="26"/>
      <c r="V132" s="26"/>
      <c r="W132" s="26"/>
      <c r="X132" s="26"/>
    </row>
    <row r="133" spans="1:24">
      <c r="A133" s="18"/>
      <c r="B133" s="43"/>
      <c r="C133" s="26"/>
      <c r="D133" s="21"/>
      <c r="E133" s="23"/>
      <c r="F133" s="23"/>
      <c r="G133" s="23"/>
      <c r="H133" s="23"/>
      <c r="I133" s="34"/>
      <c r="J133" s="35"/>
      <c r="K133" s="23"/>
      <c r="L133" s="23"/>
      <c r="M133" s="36"/>
      <c r="N133" s="36"/>
      <c r="O133" s="41"/>
      <c r="P133" s="38"/>
      <c r="Q133" s="38"/>
      <c r="R133" s="49"/>
      <c r="S133" s="26"/>
      <c r="T133" s="26"/>
      <c r="U133" s="26"/>
      <c r="V133" s="26"/>
      <c r="W133" s="28"/>
      <c r="X133" s="29"/>
    </row>
    <row r="134" spans="1:24">
      <c r="A134" s="18"/>
      <c r="B134" s="43"/>
      <c r="C134" s="26"/>
      <c r="D134" s="33"/>
      <c r="E134" s="23"/>
      <c r="F134" s="23"/>
      <c r="G134" s="23"/>
      <c r="H134" s="23"/>
      <c r="I134" s="34"/>
      <c r="J134" s="35"/>
      <c r="K134" s="23"/>
      <c r="L134" s="23"/>
      <c r="M134" s="36"/>
      <c r="N134" s="36"/>
      <c r="O134" s="16"/>
      <c r="P134" s="26"/>
      <c r="Q134" s="26"/>
      <c r="R134" s="27"/>
      <c r="S134" s="26"/>
      <c r="T134" s="26"/>
      <c r="U134" s="26"/>
      <c r="V134" s="26"/>
      <c r="W134" s="28"/>
      <c r="X134" s="29"/>
    </row>
    <row r="135" spans="1:24">
      <c r="A135" s="18"/>
      <c r="B135" s="19"/>
      <c r="C135" s="20"/>
      <c r="D135" s="21"/>
      <c r="E135" s="23"/>
      <c r="F135" s="23"/>
      <c r="G135" s="23"/>
      <c r="H135" s="23"/>
      <c r="I135" s="24"/>
      <c r="J135" s="25"/>
      <c r="K135" s="23"/>
      <c r="L135" s="23"/>
      <c r="M135" s="30"/>
      <c r="N135" s="30"/>
      <c r="O135" s="31"/>
      <c r="P135" s="23"/>
      <c r="Q135" s="23"/>
      <c r="R135" s="32"/>
      <c r="S135" s="26"/>
      <c r="T135" s="26"/>
      <c r="U135" s="26"/>
      <c r="V135" s="26"/>
      <c r="W135" s="28"/>
      <c r="X135" s="29"/>
    </row>
    <row r="136" spans="1:24">
      <c r="A136" s="18"/>
      <c r="B136" s="43"/>
      <c r="C136" s="26"/>
      <c r="D136" s="21"/>
      <c r="E136" s="23"/>
      <c r="F136" s="23"/>
      <c r="G136" s="23"/>
      <c r="H136" s="23"/>
      <c r="I136" s="34"/>
      <c r="J136" s="35"/>
      <c r="K136" s="23"/>
      <c r="L136" s="23"/>
      <c r="M136" s="36"/>
      <c r="N136" s="36"/>
      <c r="O136" s="37"/>
      <c r="P136" s="38"/>
      <c r="Q136" s="38"/>
      <c r="R136" s="49"/>
      <c r="S136" s="26"/>
      <c r="T136" s="26"/>
      <c r="U136" s="26"/>
      <c r="V136" s="26"/>
      <c r="W136" s="28"/>
      <c r="X136" s="29"/>
    </row>
    <row r="137" spans="1:24">
      <c r="A137" s="18"/>
      <c r="B137" s="43"/>
      <c r="C137" s="26"/>
      <c r="D137" s="21"/>
      <c r="E137" s="23"/>
      <c r="F137" s="23"/>
      <c r="G137" s="23"/>
      <c r="H137" s="26"/>
      <c r="I137" s="24"/>
      <c r="J137" s="42"/>
      <c r="K137" s="26"/>
      <c r="L137" s="26"/>
      <c r="M137" s="13"/>
      <c r="N137" s="57"/>
      <c r="O137" s="50"/>
      <c r="P137" s="38"/>
      <c r="Q137" s="38"/>
      <c r="R137" s="27"/>
      <c r="S137" s="26"/>
      <c r="T137" s="26"/>
      <c r="U137" s="26"/>
      <c r="V137" s="26"/>
      <c r="W137" s="28"/>
      <c r="X137" s="29"/>
    </row>
    <row r="138" spans="1:24" s="2" customFormat="1">
      <c r="A138" s="18"/>
      <c r="B138" s="43"/>
      <c r="C138" s="26"/>
      <c r="D138" s="21"/>
      <c r="E138" s="23"/>
      <c r="F138" s="23"/>
      <c r="G138" s="23"/>
      <c r="H138" s="23"/>
      <c r="I138" s="34"/>
      <c r="J138" s="35"/>
      <c r="K138" s="23"/>
      <c r="L138" s="23"/>
      <c r="M138" s="36"/>
      <c r="N138" s="36"/>
      <c r="O138" s="37"/>
      <c r="P138" s="26"/>
      <c r="Q138" s="26"/>
      <c r="R138" s="27"/>
      <c r="S138" s="26"/>
      <c r="T138" s="26"/>
      <c r="U138" s="26"/>
      <c r="V138" s="26"/>
      <c r="W138" s="28"/>
      <c r="X138" s="29"/>
    </row>
    <row r="139" spans="1:24">
      <c r="A139" s="18"/>
      <c r="B139" s="43"/>
      <c r="C139" s="26"/>
      <c r="D139" s="21"/>
      <c r="E139" s="58"/>
      <c r="F139" s="23"/>
      <c r="G139" s="23"/>
      <c r="H139" s="23"/>
      <c r="I139" s="34"/>
      <c r="J139" s="35"/>
      <c r="K139" s="26"/>
      <c r="L139" s="26"/>
      <c r="M139" s="36"/>
      <c r="N139" s="36"/>
      <c r="O139" s="37"/>
      <c r="P139" s="38"/>
      <c r="Q139" s="38"/>
      <c r="R139" s="39"/>
      <c r="S139" s="26"/>
      <c r="T139" s="26"/>
      <c r="U139" s="26"/>
      <c r="V139" s="26"/>
      <c r="W139" s="28"/>
      <c r="X139" s="29"/>
    </row>
    <row r="140" spans="1:24">
      <c r="A140" s="11"/>
      <c r="B140" s="12"/>
      <c r="C140" s="26"/>
      <c r="D140" s="21"/>
      <c r="E140" s="23"/>
      <c r="F140" s="23"/>
      <c r="G140" s="23"/>
      <c r="H140" s="26"/>
      <c r="I140" s="24"/>
      <c r="J140" s="42"/>
      <c r="K140" s="26"/>
      <c r="L140" s="26"/>
      <c r="M140" s="13"/>
      <c r="N140" s="13"/>
      <c r="O140" s="16"/>
      <c r="P140" s="26"/>
      <c r="Q140" s="26"/>
      <c r="R140" s="27"/>
      <c r="S140" s="26"/>
      <c r="T140" s="26"/>
      <c r="U140" s="26"/>
      <c r="V140" s="26"/>
      <c r="W140" s="26"/>
      <c r="X140" s="29"/>
    </row>
    <row r="141" spans="1:24">
      <c r="A141" s="11"/>
      <c r="B141" s="12"/>
      <c r="C141" s="26"/>
      <c r="D141" s="21"/>
      <c r="E141" s="23"/>
      <c r="F141" s="23"/>
      <c r="G141" s="23"/>
      <c r="H141" s="26"/>
      <c r="I141" s="24"/>
      <c r="J141" s="42"/>
      <c r="K141" s="26"/>
      <c r="L141" s="26"/>
      <c r="M141" s="13"/>
      <c r="N141" s="13"/>
      <c r="O141" s="16"/>
      <c r="P141" s="26"/>
      <c r="Q141" s="26"/>
      <c r="R141" s="27"/>
      <c r="S141" s="26"/>
      <c r="T141" s="26"/>
      <c r="U141" s="26"/>
      <c r="V141" s="26"/>
      <c r="W141" s="26"/>
      <c r="X141" s="29"/>
    </row>
    <row r="142" spans="1:24">
      <c r="A142" s="11"/>
      <c r="B142" s="12"/>
      <c r="C142" s="26"/>
      <c r="D142" s="21"/>
      <c r="E142" s="23"/>
      <c r="F142" s="23"/>
      <c r="G142" s="23"/>
      <c r="H142" s="26"/>
      <c r="I142" s="24"/>
      <c r="J142" s="42"/>
      <c r="K142" s="26"/>
      <c r="L142" s="26"/>
      <c r="M142" s="13"/>
      <c r="N142" s="13"/>
      <c r="O142" s="16"/>
      <c r="P142" s="26"/>
      <c r="Q142" s="26"/>
      <c r="R142" s="27"/>
      <c r="S142" s="26"/>
      <c r="T142" s="26"/>
      <c r="U142" s="26"/>
      <c r="V142" s="26"/>
      <c r="W142" s="26"/>
      <c r="X142" s="29"/>
    </row>
    <row r="143" spans="1:24">
      <c r="A143" s="11"/>
      <c r="B143" s="12"/>
      <c r="C143" s="26"/>
      <c r="D143" s="21"/>
      <c r="E143" s="23"/>
      <c r="F143" s="23"/>
      <c r="G143" s="23"/>
      <c r="H143" s="26"/>
      <c r="I143" s="24"/>
      <c r="J143" s="42"/>
      <c r="K143" s="26"/>
      <c r="L143" s="26"/>
      <c r="M143" s="13"/>
      <c r="N143" s="13"/>
      <c r="O143" s="16"/>
      <c r="P143" s="26"/>
      <c r="Q143" s="26"/>
      <c r="R143" s="27"/>
      <c r="S143" s="26"/>
      <c r="T143" s="26"/>
      <c r="U143" s="26"/>
      <c r="V143" s="26"/>
      <c r="W143" s="26"/>
      <c r="X143" s="29"/>
    </row>
    <row r="144" spans="1:24">
      <c r="A144" s="18"/>
      <c r="B144" s="43"/>
      <c r="C144" s="26"/>
      <c r="D144" s="44"/>
      <c r="E144" s="23"/>
      <c r="F144" s="23"/>
      <c r="G144" s="23"/>
      <c r="H144" s="26"/>
      <c r="I144" s="24"/>
      <c r="J144" s="42"/>
      <c r="K144" s="26"/>
      <c r="L144" s="23"/>
      <c r="M144" s="13"/>
      <c r="N144" s="13"/>
      <c r="O144" s="45"/>
      <c r="P144" s="46"/>
      <c r="Q144" s="47"/>
      <c r="R144" s="48"/>
      <c r="S144" s="26"/>
      <c r="T144" s="26"/>
      <c r="U144" s="26"/>
      <c r="V144" s="26"/>
      <c r="W144" s="28"/>
      <c r="X144" s="29"/>
    </row>
    <row r="145" spans="1:24">
      <c r="A145" s="18"/>
      <c r="B145" s="19"/>
      <c r="C145" s="20"/>
      <c r="D145" s="21"/>
      <c r="E145" s="23"/>
      <c r="F145" s="23"/>
      <c r="G145" s="23"/>
      <c r="H145" s="23"/>
      <c r="I145" s="24"/>
      <c r="J145" s="25"/>
      <c r="K145" s="26"/>
      <c r="L145" s="26"/>
      <c r="M145" s="13"/>
      <c r="N145" s="13"/>
      <c r="O145" s="16"/>
      <c r="P145" s="26"/>
      <c r="Q145" s="26"/>
      <c r="R145" s="27"/>
      <c r="S145" s="26"/>
      <c r="T145" s="26"/>
      <c r="U145" s="26"/>
      <c r="V145" s="26"/>
      <c r="W145" s="28"/>
      <c r="X145" s="29"/>
    </row>
    <row r="146" spans="1:24">
      <c r="A146" s="18"/>
      <c r="B146" s="53"/>
      <c r="C146" s="23"/>
      <c r="D146" s="33"/>
      <c r="E146" s="23"/>
      <c r="F146" s="23"/>
      <c r="G146" s="23"/>
      <c r="H146" s="23"/>
      <c r="I146" s="34"/>
      <c r="J146" s="35"/>
      <c r="K146" s="23"/>
      <c r="L146" s="23"/>
      <c r="M146" s="36"/>
      <c r="N146" s="36"/>
      <c r="O146" s="41"/>
      <c r="P146" s="38"/>
      <c r="Q146" s="38"/>
      <c r="R146" s="49"/>
      <c r="S146" s="23"/>
      <c r="T146" s="23"/>
      <c r="U146" s="23"/>
      <c r="V146" s="23"/>
      <c r="W146" s="28"/>
      <c r="X146" s="29"/>
    </row>
    <row r="147" spans="1:24">
      <c r="A147" s="18"/>
      <c r="B147" s="43"/>
      <c r="C147" s="26"/>
      <c r="D147" s="44"/>
      <c r="E147" s="23"/>
      <c r="F147" s="23"/>
      <c r="G147" s="23"/>
      <c r="H147" s="23"/>
      <c r="I147" s="34"/>
      <c r="J147" s="35"/>
      <c r="K147" s="23"/>
      <c r="L147" s="23"/>
      <c r="M147" s="36"/>
      <c r="N147" s="36"/>
      <c r="O147" s="37"/>
      <c r="P147" s="38"/>
      <c r="Q147" s="38"/>
      <c r="R147" s="39"/>
      <c r="S147" s="26"/>
      <c r="T147" s="26"/>
      <c r="U147" s="26"/>
      <c r="V147" s="26"/>
      <c r="W147" s="28"/>
      <c r="X147" s="26"/>
    </row>
    <row r="148" spans="1:24">
      <c r="A148" s="18"/>
      <c r="B148" s="19"/>
      <c r="C148" s="20"/>
      <c r="D148" s="21"/>
      <c r="E148" s="23"/>
      <c r="F148" s="23"/>
      <c r="G148" s="23"/>
      <c r="H148" s="23"/>
      <c r="I148" s="34"/>
      <c r="J148" s="35"/>
      <c r="K148" s="23"/>
      <c r="L148" s="23"/>
      <c r="M148" s="36"/>
      <c r="N148" s="36"/>
      <c r="O148" s="41"/>
      <c r="P148" s="66"/>
      <c r="Q148" s="66"/>
      <c r="R148" s="49"/>
      <c r="S148" s="26"/>
      <c r="T148" s="26"/>
      <c r="U148" s="26"/>
      <c r="V148" s="26"/>
      <c r="W148" s="28"/>
      <c r="X148" s="29"/>
    </row>
    <row r="149" spans="1:24">
      <c r="A149" s="18"/>
      <c r="B149" s="43"/>
      <c r="C149" s="26"/>
      <c r="D149" s="21"/>
      <c r="E149" s="23"/>
      <c r="F149" s="23"/>
      <c r="G149" s="23"/>
      <c r="H149" s="23"/>
      <c r="I149" s="24"/>
      <c r="J149" s="42"/>
      <c r="K149" s="26"/>
      <c r="L149" s="26"/>
      <c r="M149" s="13"/>
      <c r="N149" s="13"/>
      <c r="O149" s="16"/>
      <c r="P149" s="26"/>
      <c r="Q149" s="26"/>
      <c r="R149" s="27"/>
      <c r="S149" s="26"/>
      <c r="T149" s="26"/>
      <c r="U149" s="26"/>
      <c r="V149" s="26"/>
      <c r="W149" s="28"/>
      <c r="X149" s="29"/>
    </row>
    <row r="150" spans="1:24">
      <c r="A150" s="11"/>
      <c r="B150" s="12"/>
      <c r="C150" s="26"/>
      <c r="D150" s="44"/>
      <c r="E150" s="23"/>
      <c r="F150" s="23"/>
      <c r="G150" s="23"/>
      <c r="H150" s="26"/>
      <c r="I150" s="24"/>
      <c r="J150" s="42"/>
      <c r="K150" s="26"/>
      <c r="L150" s="26"/>
      <c r="M150" s="65"/>
      <c r="N150" s="65"/>
      <c r="O150" s="16"/>
      <c r="P150" s="26"/>
      <c r="Q150" s="26"/>
      <c r="R150" s="55"/>
      <c r="S150" s="26"/>
      <c r="T150" s="26"/>
      <c r="U150" s="26"/>
      <c r="V150" s="26"/>
      <c r="W150" s="26"/>
      <c r="X150" s="26"/>
    </row>
    <row r="151" spans="1:24">
      <c r="A151" s="11"/>
      <c r="B151" s="12"/>
      <c r="C151" s="26"/>
      <c r="D151" s="44"/>
      <c r="E151" s="23"/>
      <c r="F151" s="23"/>
      <c r="G151" s="23"/>
      <c r="H151" s="26"/>
      <c r="I151" s="24"/>
      <c r="J151" s="42"/>
      <c r="K151" s="26"/>
      <c r="L151" s="26"/>
      <c r="M151" s="65"/>
      <c r="N151" s="65"/>
      <c r="O151" s="16"/>
      <c r="P151" s="26"/>
      <c r="Q151" s="26"/>
      <c r="R151" s="55"/>
      <c r="S151" s="26"/>
      <c r="T151" s="26"/>
      <c r="U151" s="26"/>
      <c r="V151" s="26"/>
      <c r="W151" s="26"/>
      <c r="X151" s="26"/>
    </row>
    <row r="152" spans="1:24">
      <c r="A152" s="11"/>
      <c r="B152" s="12"/>
      <c r="C152" s="26"/>
      <c r="D152" s="44"/>
      <c r="E152" s="23"/>
      <c r="F152" s="23"/>
      <c r="G152" s="23"/>
      <c r="H152" s="26"/>
      <c r="I152" s="24"/>
      <c r="J152" s="42"/>
      <c r="K152" s="26"/>
      <c r="L152" s="26"/>
      <c r="M152" s="65"/>
      <c r="N152" s="65"/>
      <c r="O152" s="16"/>
      <c r="P152" s="26"/>
      <c r="Q152" s="26"/>
      <c r="R152" s="55"/>
      <c r="S152" s="26"/>
      <c r="T152" s="26"/>
      <c r="U152" s="26"/>
      <c r="V152" s="26"/>
      <c r="W152" s="26"/>
      <c r="X152" s="26"/>
    </row>
    <row r="153" spans="1:24">
      <c r="A153" s="11"/>
      <c r="B153" s="12"/>
      <c r="C153" s="26"/>
      <c r="D153" s="44"/>
      <c r="E153" s="23"/>
      <c r="F153" s="23"/>
      <c r="G153" s="23"/>
      <c r="H153" s="26"/>
      <c r="I153" s="71"/>
      <c r="J153" s="42"/>
      <c r="K153" s="26"/>
      <c r="L153" s="26"/>
      <c r="M153" s="65"/>
      <c r="N153" s="65"/>
      <c r="O153" s="16"/>
      <c r="P153" s="26"/>
      <c r="Q153" s="26"/>
      <c r="R153" s="55"/>
      <c r="S153" s="26"/>
      <c r="T153" s="26"/>
      <c r="U153" s="26"/>
      <c r="V153" s="26"/>
      <c r="W153" s="26"/>
      <c r="X153" s="26"/>
    </row>
    <row r="154" spans="1:24">
      <c r="A154" s="11"/>
      <c r="B154" s="12"/>
      <c r="C154" s="26"/>
      <c r="D154" s="44"/>
      <c r="E154" s="23"/>
      <c r="F154" s="23"/>
      <c r="G154" s="23"/>
      <c r="H154" s="26"/>
      <c r="I154" s="24"/>
      <c r="J154" s="73"/>
      <c r="K154" s="26"/>
      <c r="L154" s="26"/>
      <c r="M154" s="13"/>
      <c r="N154" s="13"/>
      <c r="O154" s="16"/>
      <c r="P154" s="26"/>
      <c r="Q154" s="26"/>
      <c r="R154" s="27"/>
      <c r="S154" s="26"/>
      <c r="T154" s="26"/>
      <c r="U154" s="26"/>
      <c r="V154" s="26"/>
      <c r="W154" s="26"/>
      <c r="X154" s="26"/>
    </row>
    <row r="155" spans="1:24">
      <c r="A155" s="11"/>
      <c r="B155" s="12"/>
      <c r="C155" s="26"/>
      <c r="D155" s="44"/>
      <c r="E155" s="23"/>
      <c r="F155" s="23"/>
      <c r="G155" s="23"/>
      <c r="H155" s="26"/>
      <c r="I155" s="68"/>
      <c r="J155" s="25"/>
      <c r="K155" s="23"/>
      <c r="L155" s="23"/>
      <c r="M155" s="13"/>
      <c r="N155" s="13"/>
      <c r="O155" s="16"/>
      <c r="P155" s="26"/>
      <c r="Q155" s="26"/>
      <c r="R155" s="27"/>
      <c r="S155" s="26"/>
      <c r="T155" s="26"/>
      <c r="U155" s="26"/>
      <c r="V155" s="26"/>
      <c r="W155" s="26"/>
      <c r="X155" s="26"/>
    </row>
    <row r="156" spans="1:24">
      <c r="A156" s="11"/>
      <c r="B156" s="12"/>
      <c r="C156" s="26"/>
      <c r="D156" s="44"/>
      <c r="E156" s="23"/>
      <c r="F156" s="23"/>
      <c r="G156" s="23"/>
      <c r="H156" s="26"/>
      <c r="I156" s="24"/>
      <c r="J156" s="42"/>
      <c r="K156" s="26"/>
      <c r="L156" s="26"/>
      <c r="M156" s="13"/>
      <c r="N156" s="13"/>
      <c r="O156" s="16"/>
      <c r="P156" s="26"/>
      <c r="Q156" s="26"/>
      <c r="R156" s="27"/>
      <c r="S156" s="26"/>
      <c r="T156" s="26"/>
      <c r="U156" s="26"/>
      <c r="V156" s="26"/>
      <c r="W156" s="26"/>
      <c r="X156" s="26"/>
    </row>
    <row r="157" spans="1:24">
      <c r="A157" s="11"/>
      <c r="B157" s="12"/>
      <c r="C157" s="26"/>
      <c r="D157" s="44"/>
      <c r="E157" s="23"/>
      <c r="F157" s="23"/>
      <c r="G157" s="23"/>
      <c r="H157" s="26"/>
      <c r="I157" s="24"/>
      <c r="J157" s="42"/>
      <c r="K157" s="26"/>
      <c r="L157" s="26"/>
      <c r="M157" s="13"/>
      <c r="N157" s="13"/>
      <c r="O157" s="16"/>
      <c r="P157" s="26"/>
      <c r="Q157" s="26"/>
      <c r="R157" s="27"/>
      <c r="S157" s="26"/>
      <c r="T157" s="26"/>
      <c r="U157" s="26"/>
      <c r="V157" s="26"/>
      <c r="W157" s="26"/>
      <c r="X157" s="26"/>
    </row>
    <row r="158" spans="1:24">
      <c r="A158" s="11"/>
      <c r="B158" s="12"/>
      <c r="C158" s="26"/>
      <c r="D158" s="44"/>
      <c r="E158" s="23"/>
      <c r="F158" s="23"/>
      <c r="G158" s="23"/>
      <c r="H158" s="26"/>
      <c r="I158" s="24"/>
      <c r="J158" s="42"/>
      <c r="K158" s="26"/>
      <c r="L158" s="26"/>
      <c r="M158" s="13"/>
      <c r="N158" s="13"/>
      <c r="O158" s="16"/>
      <c r="P158" s="26"/>
      <c r="Q158" s="26"/>
      <c r="R158" s="27"/>
      <c r="S158" s="26"/>
      <c r="T158" s="26"/>
      <c r="U158" s="26"/>
      <c r="V158" s="26"/>
      <c r="W158" s="26"/>
      <c r="X158" s="26"/>
    </row>
    <row r="159" spans="1:24">
      <c r="A159" s="11"/>
      <c r="B159" s="12"/>
      <c r="C159" s="26"/>
      <c r="D159" s="44"/>
      <c r="E159" s="23"/>
      <c r="F159" s="23"/>
      <c r="G159" s="23"/>
      <c r="H159" s="26"/>
      <c r="I159" s="24"/>
      <c r="J159" s="42"/>
      <c r="K159" s="26"/>
      <c r="L159" s="26"/>
      <c r="M159" s="13"/>
      <c r="N159" s="13"/>
      <c r="O159" s="16"/>
      <c r="P159" s="26"/>
      <c r="Q159" s="26"/>
      <c r="R159" s="27"/>
      <c r="S159" s="26"/>
      <c r="T159" s="26"/>
      <c r="U159" s="26"/>
      <c r="V159" s="26"/>
      <c r="W159" s="26"/>
      <c r="X159" s="26"/>
    </row>
    <row r="160" spans="1:24">
      <c r="A160" s="11"/>
      <c r="B160" s="12"/>
      <c r="C160" s="26"/>
      <c r="D160" s="44"/>
      <c r="E160" s="23"/>
      <c r="F160" s="23"/>
      <c r="G160" s="23"/>
      <c r="H160" s="26"/>
      <c r="I160" s="24"/>
      <c r="J160" s="42"/>
      <c r="K160" s="26"/>
      <c r="L160" s="26"/>
      <c r="M160" s="13"/>
      <c r="N160" s="13"/>
      <c r="O160" s="16"/>
      <c r="P160" s="26"/>
      <c r="Q160" s="26"/>
      <c r="R160" s="27"/>
      <c r="S160" s="26"/>
      <c r="T160" s="26"/>
      <c r="U160" s="26"/>
      <c r="V160" s="26"/>
      <c r="W160" s="26"/>
      <c r="X160" s="26"/>
    </row>
    <row r="161" spans="1:24">
      <c r="A161" s="18"/>
      <c r="B161" s="12"/>
      <c r="C161" s="26"/>
      <c r="D161" s="44"/>
      <c r="E161" s="23"/>
      <c r="F161" s="23"/>
      <c r="G161" s="23"/>
      <c r="H161" s="26"/>
      <c r="I161" s="24"/>
      <c r="J161" s="42"/>
      <c r="K161" s="26"/>
      <c r="L161" s="26"/>
      <c r="M161" s="13"/>
      <c r="N161" s="13"/>
      <c r="O161" s="16"/>
      <c r="P161" s="26"/>
      <c r="Q161" s="26"/>
      <c r="R161" s="27"/>
      <c r="S161" s="26"/>
      <c r="T161" s="26"/>
      <c r="U161" s="26"/>
      <c r="V161" s="26"/>
      <c r="W161" s="26"/>
      <c r="X161" s="26"/>
    </row>
    <row r="162" spans="1:24">
      <c r="A162" s="18"/>
      <c r="B162" s="12"/>
      <c r="C162" s="26"/>
      <c r="D162" s="44"/>
      <c r="E162" s="23"/>
      <c r="F162" s="23"/>
      <c r="G162" s="23"/>
      <c r="H162" s="26"/>
      <c r="I162" s="71"/>
      <c r="J162" s="42"/>
      <c r="K162" s="26"/>
      <c r="L162" s="26"/>
      <c r="M162" s="13"/>
      <c r="N162" s="13"/>
      <c r="O162" s="16"/>
      <c r="P162" s="26"/>
      <c r="Q162" s="26"/>
      <c r="R162" s="27"/>
      <c r="S162" s="26"/>
      <c r="T162" s="26"/>
      <c r="U162" s="26"/>
      <c r="V162" s="26"/>
      <c r="W162" s="26"/>
      <c r="X162" s="26"/>
    </row>
    <row r="163" spans="1:24">
      <c r="A163" s="11"/>
      <c r="B163" s="12"/>
      <c r="C163" s="26"/>
      <c r="D163" s="44"/>
      <c r="E163" s="23"/>
      <c r="F163" s="23"/>
      <c r="G163" s="23"/>
      <c r="H163" s="26"/>
      <c r="I163" s="24"/>
      <c r="J163" s="42"/>
      <c r="K163" s="26"/>
      <c r="L163" s="26"/>
      <c r="M163" s="13"/>
      <c r="N163" s="13"/>
      <c r="O163" s="16"/>
      <c r="P163" s="26"/>
      <c r="Q163" s="26"/>
      <c r="R163" s="27"/>
      <c r="S163" s="26"/>
      <c r="T163" s="26"/>
      <c r="U163" s="26"/>
      <c r="V163" s="26"/>
      <c r="W163" s="26"/>
      <c r="X163" s="26"/>
    </row>
    <row r="164" spans="1:24">
      <c r="A164" s="18"/>
      <c r="B164" s="43"/>
      <c r="C164" s="26"/>
      <c r="D164" s="44"/>
      <c r="E164" s="26"/>
      <c r="F164" s="23"/>
      <c r="G164" s="23"/>
      <c r="H164" s="23"/>
      <c r="I164" s="24"/>
      <c r="J164" s="42"/>
      <c r="K164" s="26"/>
      <c r="L164" s="26"/>
      <c r="M164" s="13"/>
      <c r="N164" s="13"/>
      <c r="O164" s="16"/>
      <c r="P164" s="26"/>
      <c r="Q164" s="26"/>
      <c r="R164" s="27"/>
      <c r="S164" s="26"/>
      <c r="T164" s="26"/>
      <c r="U164" s="26"/>
      <c r="V164" s="26"/>
      <c r="W164" s="28"/>
      <c r="X164" s="26"/>
    </row>
    <row r="165" spans="1:24">
      <c r="A165" s="11"/>
      <c r="B165" s="12"/>
      <c r="C165" s="26"/>
      <c r="D165" s="21"/>
      <c r="E165" s="23"/>
      <c r="F165" s="23"/>
      <c r="G165" s="23"/>
      <c r="H165" s="26"/>
      <c r="I165" s="24"/>
      <c r="J165" s="42"/>
      <c r="K165" s="26"/>
      <c r="L165" s="26"/>
      <c r="M165" s="13"/>
      <c r="N165" s="13"/>
      <c r="O165" s="16"/>
      <c r="P165" s="26"/>
      <c r="Q165" s="26"/>
      <c r="R165" s="27"/>
      <c r="S165" s="26"/>
      <c r="T165" s="26"/>
      <c r="U165" s="26"/>
      <c r="V165" s="26"/>
      <c r="W165" s="26"/>
      <c r="X165" s="29"/>
    </row>
    <row r="166" spans="1:24" ht="13.8">
      <c r="A166" s="18"/>
      <c r="B166" s="1"/>
      <c r="C166" s="74"/>
      <c r="D166" s="52"/>
      <c r="E166" s="58"/>
      <c r="F166" s="23"/>
      <c r="G166" s="23"/>
      <c r="H166" s="23"/>
      <c r="I166" s="24"/>
      <c r="J166" s="42"/>
      <c r="K166" s="26"/>
      <c r="L166" s="26"/>
      <c r="M166" s="13"/>
      <c r="N166" s="13"/>
      <c r="O166" s="16"/>
      <c r="P166" s="26"/>
      <c r="Q166" s="26"/>
      <c r="R166" s="27"/>
      <c r="S166" s="26"/>
      <c r="T166" s="26"/>
      <c r="U166" s="26"/>
      <c r="V166" s="26"/>
      <c r="W166" s="26"/>
      <c r="X166" s="29"/>
    </row>
    <row r="167" spans="1:24" ht="13.8">
      <c r="A167" s="11"/>
      <c r="B167" s="12"/>
      <c r="C167" s="26"/>
      <c r="D167" s="26"/>
      <c r="E167" s="26"/>
      <c r="F167" s="23"/>
      <c r="G167" s="23"/>
      <c r="H167" s="26"/>
      <c r="I167" s="24"/>
      <c r="J167" s="42"/>
      <c r="K167" s="26"/>
      <c r="L167" s="26"/>
      <c r="M167" s="13"/>
      <c r="N167" s="13"/>
      <c r="O167" s="16"/>
      <c r="P167" s="26"/>
      <c r="Q167" s="26"/>
      <c r="R167" s="27"/>
      <c r="S167" s="26"/>
      <c r="T167" s="26"/>
      <c r="U167" s="26"/>
      <c r="V167" s="26"/>
      <c r="W167" s="26"/>
      <c r="X167" s="29"/>
    </row>
    <row r="168" spans="1:24">
      <c r="A168" s="11"/>
      <c r="B168" s="12"/>
      <c r="C168" s="26"/>
      <c r="D168" s="44"/>
      <c r="E168" s="26"/>
      <c r="F168" s="23"/>
      <c r="G168" s="23"/>
      <c r="H168" s="26"/>
      <c r="I168" s="24"/>
      <c r="J168" s="42"/>
      <c r="K168" s="26"/>
      <c r="L168" s="26"/>
      <c r="M168" s="13"/>
      <c r="N168" s="13"/>
      <c r="O168" s="16"/>
      <c r="P168" s="26"/>
      <c r="Q168" s="26"/>
      <c r="R168" s="27"/>
      <c r="S168" s="26"/>
      <c r="T168" s="26"/>
      <c r="U168" s="26"/>
      <c r="V168" s="26"/>
      <c r="W168" s="26"/>
      <c r="X168" s="26"/>
    </row>
    <row r="169" spans="1:24" ht="13.8">
      <c r="A169" s="11"/>
      <c r="B169" s="12"/>
      <c r="C169" s="26"/>
      <c r="D169" s="26"/>
      <c r="E169" s="26"/>
      <c r="F169" s="23"/>
      <c r="G169" s="23"/>
      <c r="H169" s="26"/>
      <c r="I169" s="24"/>
      <c r="J169" s="42"/>
      <c r="K169" s="26"/>
      <c r="L169" s="26"/>
      <c r="M169" s="13"/>
      <c r="N169" s="13"/>
      <c r="O169" s="16"/>
      <c r="P169" s="26"/>
      <c r="Q169" s="26"/>
      <c r="R169" s="27"/>
      <c r="S169" s="26"/>
      <c r="T169" s="26"/>
      <c r="U169" s="26"/>
      <c r="V169" s="26"/>
      <c r="W169" s="26"/>
      <c r="X169" s="29"/>
    </row>
    <row r="170" spans="1:24">
      <c r="A170" s="11"/>
      <c r="B170" s="12"/>
      <c r="C170" s="26"/>
      <c r="D170" s="44"/>
      <c r="E170" s="26"/>
      <c r="F170" s="23"/>
      <c r="G170" s="23"/>
      <c r="H170" s="26"/>
      <c r="I170" s="24"/>
      <c r="J170" s="42"/>
      <c r="K170" s="26"/>
      <c r="L170" s="26"/>
      <c r="M170" s="13"/>
      <c r="N170" s="13"/>
      <c r="O170" s="16"/>
      <c r="P170" s="26"/>
      <c r="Q170" s="26"/>
      <c r="R170" s="27"/>
      <c r="S170" s="26"/>
      <c r="T170" s="26"/>
      <c r="U170" s="26"/>
      <c r="V170" s="26"/>
      <c r="W170" s="26"/>
      <c r="X170" s="26"/>
    </row>
    <row r="171" spans="1:24" ht="13.8">
      <c r="A171" s="11"/>
      <c r="B171" s="12"/>
      <c r="C171" s="26"/>
      <c r="D171" s="26"/>
      <c r="E171" s="58"/>
      <c r="F171" s="23"/>
      <c r="G171" s="23"/>
      <c r="H171" s="26"/>
      <c r="I171" s="24"/>
      <c r="J171" s="42"/>
      <c r="K171" s="26"/>
      <c r="L171" s="26"/>
      <c r="M171" s="13"/>
      <c r="N171" s="13"/>
      <c r="O171" s="16"/>
      <c r="P171" s="26"/>
      <c r="Q171" s="26"/>
      <c r="R171" s="27"/>
      <c r="S171" s="26"/>
      <c r="T171" s="26"/>
      <c r="U171" s="26"/>
      <c r="V171" s="26"/>
      <c r="W171" s="26"/>
      <c r="X171" s="29"/>
    </row>
    <row r="172" spans="1:24" ht="13.8">
      <c r="A172" s="11"/>
      <c r="B172" s="12"/>
      <c r="C172" s="26"/>
      <c r="D172" s="26"/>
      <c r="E172" s="58"/>
      <c r="F172" s="23"/>
      <c r="G172" s="23"/>
      <c r="H172" s="26"/>
      <c r="I172" s="24"/>
      <c r="J172" s="42"/>
      <c r="K172" s="26"/>
      <c r="L172" s="26"/>
      <c r="M172" s="13"/>
      <c r="N172" s="13"/>
      <c r="O172" s="16"/>
      <c r="P172" s="26"/>
      <c r="Q172" s="26"/>
      <c r="R172" s="27"/>
      <c r="S172" s="26"/>
      <c r="T172" s="26"/>
      <c r="U172" s="26"/>
      <c r="V172" s="26"/>
      <c r="W172" s="26"/>
      <c r="X172" s="29"/>
    </row>
    <row r="173" spans="1:24" ht="13.8">
      <c r="A173" s="11"/>
      <c r="B173" s="12"/>
      <c r="C173" s="26"/>
      <c r="D173" s="52"/>
      <c r="E173" s="58"/>
      <c r="F173" s="23"/>
      <c r="G173" s="23"/>
      <c r="H173" s="26"/>
      <c r="I173" s="24"/>
      <c r="J173" s="42"/>
      <c r="K173" s="26"/>
      <c r="L173" s="26"/>
      <c r="M173" s="13"/>
      <c r="N173" s="13"/>
      <c r="O173" s="16"/>
      <c r="P173" s="26"/>
      <c r="Q173" s="26"/>
      <c r="R173" s="27"/>
      <c r="S173" s="26"/>
      <c r="T173" s="26"/>
      <c r="U173" s="26"/>
      <c r="V173" s="26"/>
      <c r="W173" s="26"/>
      <c r="X173" s="29"/>
    </row>
    <row r="174" spans="1:24">
      <c r="A174" s="11"/>
      <c r="B174" s="77"/>
      <c r="C174" s="76"/>
      <c r="D174" s="44"/>
      <c r="E174" s="26"/>
      <c r="F174" s="26"/>
      <c r="G174" s="23"/>
      <c r="H174" s="26"/>
      <c r="I174" s="24"/>
      <c r="J174" s="42"/>
      <c r="K174" s="26"/>
      <c r="L174" s="26"/>
      <c r="M174" s="13"/>
      <c r="N174" s="13"/>
      <c r="O174" s="16"/>
      <c r="P174" s="26"/>
      <c r="Q174" s="26"/>
      <c r="R174" s="27"/>
      <c r="S174" s="26"/>
      <c r="T174" s="26"/>
      <c r="U174" s="26"/>
      <c r="V174" s="26"/>
      <c r="W174" s="26"/>
      <c r="X174" s="29"/>
    </row>
    <row r="175" spans="1:24">
      <c r="A175" s="11"/>
      <c r="B175" s="77"/>
      <c r="C175" s="76"/>
      <c r="D175" s="44"/>
      <c r="E175" s="26"/>
      <c r="F175" s="26"/>
      <c r="G175" s="23"/>
      <c r="H175" s="26"/>
      <c r="I175" s="24"/>
      <c r="J175" s="42"/>
      <c r="K175" s="26"/>
      <c r="L175" s="26"/>
      <c r="M175" s="13"/>
      <c r="N175" s="13"/>
      <c r="O175" s="16"/>
      <c r="P175" s="26"/>
      <c r="Q175" s="26"/>
      <c r="R175" s="27"/>
      <c r="S175" s="26"/>
      <c r="T175" s="26"/>
      <c r="U175" s="26"/>
      <c r="V175" s="26"/>
      <c r="W175" s="26"/>
      <c r="X175" s="29"/>
    </row>
    <row r="176" spans="1:24">
      <c r="A176" s="11"/>
      <c r="B176" s="77"/>
      <c r="C176" s="76"/>
      <c r="D176" s="44"/>
      <c r="E176" s="26"/>
      <c r="F176" s="26"/>
      <c r="G176" s="23"/>
      <c r="H176" s="26"/>
      <c r="I176" s="24"/>
      <c r="J176" s="42"/>
      <c r="K176" s="26"/>
      <c r="L176" s="26"/>
      <c r="M176" s="13"/>
      <c r="N176" s="13"/>
      <c r="O176" s="16"/>
      <c r="P176" s="26"/>
      <c r="Q176" s="26"/>
      <c r="R176" s="27"/>
      <c r="S176" s="26"/>
      <c r="T176" s="26"/>
      <c r="U176" s="26"/>
      <c r="V176" s="26"/>
      <c r="W176" s="26"/>
      <c r="X176" s="29"/>
    </row>
    <row r="177" spans="1:24">
      <c r="A177" s="11"/>
      <c r="B177" s="12"/>
      <c r="C177" s="76"/>
      <c r="D177" s="44"/>
      <c r="E177" s="26"/>
      <c r="F177" s="26"/>
      <c r="G177" s="23"/>
      <c r="H177" s="26"/>
      <c r="I177" s="24"/>
      <c r="J177" s="42"/>
      <c r="K177" s="26"/>
      <c r="L177" s="26"/>
      <c r="M177" s="13"/>
      <c r="N177" s="13"/>
      <c r="O177" s="16"/>
      <c r="P177" s="26"/>
      <c r="Q177" s="26"/>
      <c r="R177" s="27"/>
      <c r="S177" s="26"/>
      <c r="T177" s="26"/>
      <c r="U177" s="26"/>
      <c r="V177" s="26"/>
      <c r="W177" s="26"/>
      <c r="X177" s="29"/>
    </row>
    <row r="178" spans="1:24">
      <c r="A178" s="11"/>
      <c r="B178" s="12"/>
      <c r="C178" s="76"/>
      <c r="D178" s="44"/>
      <c r="E178" s="26"/>
      <c r="F178" s="26"/>
      <c r="G178" s="23"/>
      <c r="H178" s="26"/>
      <c r="I178" s="24"/>
      <c r="J178" s="42"/>
      <c r="K178" s="26"/>
      <c r="L178" s="26"/>
      <c r="M178" s="13"/>
      <c r="N178" s="13"/>
      <c r="O178" s="16"/>
      <c r="P178" s="26"/>
      <c r="Q178" s="26"/>
      <c r="R178" s="27"/>
      <c r="S178" s="26"/>
      <c r="T178" s="26"/>
      <c r="U178" s="26"/>
      <c r="V178" s="26"/>
      <c r="W178" s="26"/>
      <c r="X178" s="29"/>
    </row>
    <row r="179" spans="1:24">
      <c r="A179" s="11"/>
      <c r="B179" s="12"/>
      <c r="C179" s="76"/>
      <c r="D179" s="44"/>
      <c r="E179" s="26"/>
      <c r="F179" s="26"/>
      <c r="G179" s="23"/>
      <c r="H179" s="26"/>
      <c r="I179" s="24"/>
      <c r="J179" s="42"/>
      <c r="K179" s="26"/>
      <c r="L179" s="26"/>
      <c r="M179" s="13"/>
      <c r="N179" s="13"/>
      <c r="O179" s="16"/>
      <c r="P179" s="26"/>
      <c r="Q179" s="26"/>
      <c r="R179" s="27"/>
      <c r="S179" s="26"/>
      <c r="T179" s="26"/>
      <c r="U179" s="26"/>
      <c r="V179" s="26"/>
      <c r="W179" s="26"/>
      <c r="X179" s="29"/>
    </row>
    <row r="180" spans="1:24">
      <c r="A180" s="11"/>
      <c r="B180" s="12"/>
      <c r="C180" s="76"/>
      <c r="D180" s="44"/>
      <c r="E180" s="26"/>
      <c r="F180" s="26"/>
      <c r="G180" s="23"/>
      <c r="H180" s="26"/>
      <c r="I180" s="24"/>
      <c r="J180" s="42"/>
      <c r="K180" s="26"/>
      <c r="L180" s="26"/>
      <c r="M180" s="13"/>
      <c r="N180" s="13"/>
      <c r="O180" s="16"/>
      <c r="P180" s="26"/>
      <c r="Q180" s="26"/>
      <c r="R180" s="27"/>
      <c r="S180" s="26"/>
      <c r="T180" s="26"/>
      <c r="U180" s="26"/>
      <c r="V180" s="26"/>
      <c r="W180" s="26"/>
      <c r="X180" s="29"/>
    </row>
    <row r="181" spans="1:24">
      <c r="A181" s="11"/>
      <c r="B181" s="12"/>
      <c r="C181" s="76"/>
      <c r="D181" s="44"/>
      <c r="E181" s="26"/>
      <c r="F181" s="26"/>
      <c r="G181" s="23"/>
      <c r="H181" s="26"/>
      <c r="I181" s="24"/>
      <c r="J181" s="42"/>
      <c r="K181" s="26"/>
      <c r="L181" s="26"/>
      <c r="M181" s="13"/>
      <c r="N181" s="13"/>
      <c r="O181" s="16"/>
      <c r="P181" s="26"/>
      <c r="Q181" s="26"/>
      <c r="R181" s="27"/>
      <c r="S181" s="26"/>
      <c r="T181" s="26"/>
      <c r="U181" s="26"/>
      <c r="V181" s="26"/>
      <c r="W181" s="26"/>
      <c r="X181" s="29"/>
    </row>
    <row r="182" spans="1:24">
      <c r="A182" s="11"/>
      <c r="B182" s="12"/>
      <c r="C182" s="76"/>
      <c r="D182" s="44"/>
      <c r="E182" s="26"/>
      <c r="F182" s="26"/>
      <c r="G182" s="23"/>
      <c r="H182" s="26"/>
      <c r="I182" s="24"/>
      <c r="J182" s="42"/>
      <c r="K182" s="26"/>
      <c r="L182" s="26"/>
      <c r="M182" s="13"/>
      <c r="N182" s="13"/>
      <c r="O182" s="16"/>
      <c r="P182" s="26"/>
      <c r="Q182" s="26"/>
      <c r="R182" s="27"/>
      <c r="S182" s="26"/>
      <c r="T182" s="26"/>
      <c r="U182" s="26"/>
      <c r="V182" s="26"/>
      <c r="W182" s="26"/>
      <c r="X182" s="29"/>
    </row>
    <row r="183" spans="1:24">
      <c r="A183" s="11"/>
      <c r="B183" s="12"/>
      <c r="C183" s="76"/>
      <c r="D183" s="44"/>
      <c r="E183" s="26"/>
      <c r="F183" s="26"/>
      <c r="G183" s="23"/>
      <c r="H183" s="26"/>
      <c r="I183" s="24"/>
      <c r="J183" s="42"/>
      <c r="K183" s="26"/>
      <c r="L183" s="26"/>
      <c r="M183" s="13"/>
      <c r="N183" s="13"/>
      <c r="O183" s="16"/>
      <c r="P183" s="26"/>
      <c r="Q183" s="26"/>
      <c r="R183" s="27"/>
      <c r="S183" s="26"/>
      <c r="T183" s="26"/>
      <c r="U183" s="26"/>
      <c r="V183" s="26"/>
      <c r="W183" s="26"/>
      <c r="X183" s="29"/>
    </row>
    <row r="184" spans="1:24">
      <c r="A184" s="11"/>
      <c r="B184" s="12"/>
      <c r="C184" s="76"/>
      <c r="D184" s="44"/>
      <c r="E184" s="26"/>
      <c r="F184" s="26"/>
      <c r="G184" s="23"/>
      <c r="H184" s="26"/>
      <c r="I184" s="24"/>
      <c r="J184" s="42"/>
      <c r="K184" s="26"/>
      <c r="L184" s="26"/>
      <c r="M184" s="13"/>
      <c r="N184" s="13"/>
      <c r="O184" s="16"/>
      <c r="P184" s="26"/>
      <c r="Q184" s="26"/>
      <c r="R184" s="27"/>
      <c r="S184" s="26"/>
      <c r="T184" s="26"/>
      <c r="U184" s="26"/>
      <c r="V184" s="26"/>
      <c r="W184" s="26"/>
      <c r="X184" s="29"/>
    </row>
    <row r="185" spans="1:24">
      <c r="A185" s="11"/>
      <c r="B185" s="12"/>
      <c r="C185" s="76"/>
      <c r="D185" s="44"/>
      <c r="E185" s="26"/>
      <c r="F185" s="26"/>
      <c r="G185" s="23"/>
      <c r="H185" s="26"/>
      <c r="I185" s="24"/>
      <c r="J185" s="42"/>
      <c r="K185" s="26"/>
      <c r="L185" s="26"/>
      <c r="M185" s="13"/>
      <c r="N185" s="13"/>
      <c r="O185" s="16"/>
      <c r="P185" s="26"/>
      <c r="Q185" s="26"/>
      <c r="R185" s="27"/>
      <c r="S185" s="26"/>
      <c r="T185" s="26"/>
      <c r="U185" s="26"/>
      <c r="V185" s="26"/>
      <c r="W185" s="26"/>
      <c r="X185" s="29"/>
    </row>
    <row r="186" spans="1:24">
      <c r="A186" s="11"/>
      <c r="B186" s="12"/>
      <c r="C186" s="76"/>
      <c r="D186" s="44"/>
      <c r="E186" s="26"/>
      <c r="F186" s="26"/>
      <c r="G186" s="23"/>
      <c r="H186" s="26"/>
      <c r="I186" s="24"/>
      <c r="J186" s="42"/>
      <c r="K186" s="26"/>
      <c r="L186" s="26"/>
      <c r="M186" s="13"/>
      <c r="N186" s="13"/>
      <c r="O186" s="16"/>
      <c r="P186" s="26"/>
      <c r="Q186" s="26"/>
      <c r="R186" s="27"/>
      <c r="S186" s="26"/>
      <c r="T186" s="26"/>
      <c r="U186" s="26"/>
      <c r="V186" s="26"/>
      <c r="W186" s="26"/>
      <c r="X186" s="29"/>
    </row>
    <row r="187" spans="1:24">
      <c r="A187" s="11"/>
      <c r="B187" s="12"/>
      <c r="C187" s="75"/>
      <c r="D187" s="44"/>
      <c r="E187" s="26"/>
      <c r="F187" s="26"/>
      <c r="G187" s="23"/>
      <c r="H187" s="26"/>
      <c r="I187" s="24"/>
      <c r="J187" s="42"/>
      <c r="K187" s="26"/>
      <c r="L187" s="26"/>
      <c r="M187" s="13"/>
      <c r="N187" s="13"/>
      <c r="O187" s="16"/>
      <c r="P187" s="26"/>
      <c r="Q187" s="26"/>
      <c r="R187" s="27"/>
      <c r="S187" s="26"/>
      <c r="T187" s="26"/>
      <c r="U187" s="26"/>
      <c r="V187" s="26"/>
      <c r="W187" s="26"/>
      <c r="X187" s="29"/>
    </row>
    <row r="188" spans="1:24">
      <c r="A188" s="11"/>
      <c r="B188" s="12"/>
      <c r="C188" s="75"/>
      <c r="D188" s="44"/>
      <c r="E188" s="26"/>
      <c r="F188" s="26"/>
      <c r="G188" s="23"/>
      <c r="H188" s="26"/>
      <c r="I188" s="24"/>
      <c r="J188" s="42"/>
      <c r="K188" s="26"/>
      <c r="L188" s="26"/>
      <c r="M188" s="13"/>
      <c r="N188" s="13"/>
      <c r="O188" s="16"/>
      <c r="P188" s="26"/>
      <c r="Q188" s="26"/>
      <c r="R188" s="27"/>
      <c r="S188" s="26"/>
      <c r="T188" s="26"/>
      <c r="U188" s="26"/>
      <c r="V188" s="26"/>
      <c r="W188" s="26"/>
      <c r="X188" s="29"/>
    </row>
    <row r="189" spans="1:24">
      <c r="A189" s="11"/>
      <c r="B189" s="12"/>
      <c r="C189" s="75"/>
      <c r="D189" s="44"/>
      <c r="E189" s="26"/>
      <c r="F189" s="26"/>
      <c r="G189" s="23"/>
      <c r="H189" s="26"/>
      <c r="I189" s="24"/>
      <c r="J189" s="42"/>
      <c r="K189" s="26"/>
      <c r="L189" s="26"/>
      <c r="M189" s="13"/>
      <c r="N189" s="13"/>
      <c r="O189" s="16"/>
      <c r="P189" s="26"/>
      <c r="Q189" s="26"/>
      <c r="R189" s="27"/>
      <c r="S189" s="26"/>
      <c r="T189" s="26"/>
      <c r="U189" s="26"/>
      <c r="V189" s="26"/>
      <c r="W189" s="26"/>
      <c r="X189" s="29"/>
    </row>
    <row r="190" spans="1:24">
      <c r="A190" s="11"/>
      <c r="B190" s="12"/>
      <c r="C190" s="75"/>
      <c r="D190" s="44"/>
      <c r="E190" s="26"/>
      <c r="F190" s="26"/>
      <c r="G190" s="23"/>
      <c r="H190" s="26"/>
      <c r="I190" s="24"/>
      <c r="J190" s="42"/>
      <c r="K190" s="26"/>
      <c r="L190" s="26"/>
      <c r="M190" s="13"/>
      <c r="N190" s="13"/>
      <c r="O190" s="16"/>
      <c r="P190" s="26"/>
      <c r="Q190" s="26"/>
      <c r="R190" s="27"/>
      <c r="S190" s="26"/>
      <c r="T190" s="26"/>
      <c r="U190" s="26"/>
      <c r="V190" s="26"/>
      <c r="W190" s="26"/>
      <c r="X190" s="29"/>
    </row>
    <row r="191" spans="1:24">
      <c r="A191" s="11"/>
      <c r="B191" s="12"/>
      <c r="C191" s="75"/>
      <c r="D191" s="44"/>
      <c r="E191" s="26"/>
      <c r="F191" s="26"/>
      <c r="G191" s="23"/>
      <c r="H191" s="26"/>
      <c r="I191" s="24"/>
      <c r="J191" s="42"/>
      <c r="K191" s="26"/>
      <c r="L191" s="26"/>
      <c r="M191" s="13"/>
      <c r="N191" s="13"/>
      <c r="O191" s="16"/>
      <c r="P191" s="26"/>
      <c r="Q191" s="26"/>
      <c r="R191" s="27"/>
      <c r="S191" s="26"/>
      <c r="T191" s="26"/>
      <c r="U191" s="26"/>
      <c r="V191" s="26"/>
      <c r="W191" s="26"/>
      <c r="X191" s="29"/>
    </row>
  </sheetData>
  <hyperlinks>
    <hyperlink ref="B4" r:id="rId1" xr:uid="{22D54D0F-9923-47C8-B7BE-41C1070D9286}"/>
    <hyperlink ref="B3" r:id="rId2" xr:uid="{E530F0D5-9850-4BA1-8F73-D82CAADF8AC0}"/>
    <hyperlink ref="B6" r:id="rId3" xr:uid="{B10DCA25-ED2C-4071-B70C-04BF33F9445F}"/>
    <hyperlink ref="B5" r:id="rId4" xr:uid="{A210C469-320F-46B7-930C-B4B8CDEA95DB}"/>
    <hyperlink ref="B7" r:id="rId5" xr:uid="{DD797877-C865-4A5B-A882-26E9476CF6F3}"/>
    <hyperlink ref="B8" r:id="rId6" xr:uid="{7FD3A0E0-5CC7-4F98-92D6-85A54DAB8EDF}"/>
  </hyperlinks>
  <pageMargins left="0.7" right="0.7" top="0.75" bottom="0.75" header="0.3" footer="0.3"/>
  <legacyDrawing r:id="rId7"/>
  <tableParts count="1">
    <tablePart r:id="rId8"/>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Vinnublöð</vt:lpstr>
      </vt:variant>
      <vt:variant>
        <vt:i4>1</vt:i4>
      </vt:variant>
    </vt:vector>
  </HeadingPairs>
  <TitlesOfParts>
    <vt:vector size="1" baseType="lpstr">
      <vt:lpstr>Companies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Herbert Guðmundsson</dc:creator>
  <cp:lastModifiedBy>Kaupandi ehf</cp:lastModifiedBy>
  <dcterms:created xsi:type="dcterms:W3CDTF">2024-04-11T01:24:27Z</dcterms:created>
  <dcterms:modified xsi:type="dcterms:W3CDTF">2024-05-19T20:46:26Z</dcterms:modified>
</cp:coreProperties>
</file>