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c057fd7477d87051/Desktop/Kaupandi ehf/Greiningar/Sectors/"/>
    </mc:Choice>
  </mc:AlternateContent>
  <xr:revisionPtr revIDLastSave="33" documentId="8_{53ED27B0-B19D-4410-BD3E-8860D566A9F0}" xr6:coauthVersionLast="47" xr6:coauthVersionMax="47" xr10:uidLastSave="{171A71FF-B5D5-4BBB-ABC9-C7BDB9889FEB}"/>
  <bookViews>
    <workbookView xWindow="-108" yWindow="-108" windowWidth="30936" windowHeight="17496" xr2:uid="{0DBF3E02-D47D-4B37-9F1E-2FCD1BF58DF4}"/>
  </bookViews>
  <sheets>
    <sheet name="Companies" sheetId="1" r:id="rId1"/>
  </sheets>
  <definedNames>
    <definedName name="_xlnm._FilterDatabase" localSheetId="0" hidden="1">Companies!$A$2:$V$134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 i="1" l="1"/>
  <c r="H22" i="1"/>
  <c r="H23" i="1"/>
  <c r="H24" i="1"/>
  <c r="H25" i="1"/>
  <c r="H26" i="1"/>
  <c r="H27" i="1"/>
  <c r="D6" i="1" a="1"/>
  <c r="D6" i="1" s="1"/>
  <c r="F6" i="1" s="1"/>
  <c r="H6" i="1" s="1"/>
  <c r="X7" i="1" a="1"/>
  <c r="X7" i="1" s="1"/>
  <c r="X4" i="1" a="1"/>
  <c r="X4" i="1" s="1"/>
  <c r="X5" i="1" a="1"/>
  <c r="X5" i="1" s="1"/>
  <c r="X8" i="1" a="1"/>
  <c r="X8" i="1" s="1"/>
  <c r="X3" i="1" a="1"/>
  <c r="X3"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D16" i="1" l="1" a="1"/>
  <c r="D16" i="1" s="1"/>
  <c r="F16" i="1" s="1"/>
  <c r="H16" i="1" s="1"/>
  <c r="D17" i="1" l="1" a="1"/>
  <c r="D17" i="1" s="1"/>
  <c r="F17" i="1" s="1"/>
  <c r="H17" i="1" s="1"/>
  <c r="F4" i="1" l="1"/>
  <c r="H4" i="1" s="1"/>
  <c r="D11" i="1" l="1" a="1"/>
  <c r="D11" i="1" s="1"/>
  <c r="F11" i="1" s="1"/>
  <c r="H11" i="1" s="1"/>
  <c r="D8" i="1" a="1"/>
  <c r="D8" i="1" s="1"/>
  <c r="F8" i="1" s="1"/>
  <c r="H8" i="1" s="1"/>
  <c r="D12" i="1" a="1"/>
  <c r="D12" i="1" s="1"/>
  <c r="F12" i="1" s="1"/>
  <c r="H12" i="1" s="1"/>
  <c r="D14" i="1" a="1"/>
  <c r="D14" i="1" s="1"/>
  <c r="F14" i="1" s="1"/>
  <c r="H14" i="1" s="1"/>
  <c r="D10" i="1" a="1"/>
  <c r="D10" i="1" s="1"/>
  <c r="F10" i="1" s="1"/>
  <c r="H10" i="1" s="1"/>
  <c r="D13" i="1" a="1"/>
  <c r="D13" i="1" s="1"/>
  <c r="F13" i="1" s="1"/>
  <c r="H13" i="1" s="1"/>
  <c r="D9" i="1" a="1"/>
  <c r="D9" i="1" s="1"/>
  <c r="F9" i="1" s="1"/>
  <c r="H9" i="1" s="1"/>
  <c r="D5" i="1" a="1"/>
  <c r="D5" i="1" s="1"/>
  <c r="F5" i="1" s="1"/>
  <c r="H5" i="1" s="1"/>
  <c r="D18" i="1" a="1"/>
  <c r="D18" i="1" s="1"/>
  <c r="F18" i="1" s="1"/>
  <c r="H18" i="1" s="1"/>
  <c r="D15" i="1" a="1"/>
  <c r="D15" i="1" s="1"/>
  <c r="F15" i="1" s="1"/>
  <c r="H15" i="1" s="1"/>
  <c r="D19" i="1" a="1"/>
  <c r="D19" i="1" s="1"/>
  <c r="F19" i="1" s="1"/>
  <c r="H19" i="1" s="1"/>
  <c r="D20" i="1" a="1"/>
  <c r="D20" i="1" s="1"/>
  <c r="F20" i="1" s="1"/>
  <c r="H20" i="1" s="1"/>
  <c r="D3" i="1" l="1" a="1"/>
  <c r="D3" i="1" s="1"/>
  <c r="F3" i="1" s="1"/>
  <c r="H3" i="1" s="1"/>
  <c r="F7" i="1" l="1"/>
  <c r="H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tc={23355B99-BECA-4974-8293-4F09AE74428F}</author>
    <author>tc={1557B76F-8366-4BA4-BDD8-F39A17D8D13A}</author>
    <author>tc={2BBE856B-5BC2-4F71-8130-AFD0315390CE}</author>
    <author>tc={9851A7B0-4133-4BA6-A8C7-515B383D7F94}</author>
    <author>tc={1638EF13-B3C8-4B1E-82FA-ED0E8A290FAB}</author>
    <author>tc={FAF121DD-45B3-46B1-979B-56FA8C599090}</author>
    <author>tc={BB64BD1B-8647-4879-B6E5-35548810B040}</author>
    <author>tc={6894787D-4C31-46E6-9154-21FD28EDF953}</author>
    <author>tc={282B8DEF-D446-44CF-9D5A-2A66D307CBC1}</author>
    <author>tc={B3078AB6-891E-4901-AF71-65821D9400F3}</author>
  </authors>
  <commentList>
    <comment ref="I2" authorId="0" shapeId="0" xr:uid="{23355B99-BECA-4974-8293-4F09AE74428F}">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Enterprise value / Earnings</t>
      </text>
    </comment>
    <comment ref="J2" authorId="1" shapeId="0" xr:uid="{1557B76F-8366-4BA4-BDD8-F39A17D8D13A}">
      <text>
        <t xml:space="preserve">[Athugasemd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Enterprise value / Earnings
</t>
      </text>
    </comment>
    <comment ref="K2" authorId="2" shapeId="0" xr:uid="{2BBE856B-5BC2-4F71-8130-AFD0315390CE}">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estimate</t>
      </text>
    </comment>
    <comment ref="L2" authorId="3" shapeId="0" xr:uid="{9851A7B0-4133-4BA6-A8C7-515B383D7F94}">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estimate</t>
      </text>
    </comment>
    <comment ref="M2" authorId="4" shapeId="0" xr:uid="{1638EF13-B3C8-4B1E-82FA-ED0E8A290FAB}">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 Enterprise value</t>
      </text>
    </comment>
    <comment ref="N2" authorId="5" shapeId="0" xr:uid="{FAF121DD-45B3-46B1-979B-56FA8C59909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 Enterprise value</t>
      </text>
    </comment>
    <comment ref="O2" authorId="6" shapeId="0" xr:uid="{BB64BD1B-8647-4879-B6E5-35548810B04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Revenue Growth % estimate</t>
      </text>
    </comment>
    <comment ref="P2" authorId="7" shapeId="0" xr:uid="{6894787D-4C31-46E6-9154-21FD28EDF95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Gross Margin %</t>
      </text>
    </comment>
    <comment ref="Q2" authorId="8" shapeId="0" xr:uid="{282B8DEF-D446-44CF-9D5A-2A66D307CBC1}">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Operating Margin %</t>
      </text>
    </comment>
    <comment ref="R2" authorId="9" shapeId="0" xr:uid="{B3078AB6-891E-4901-AF71-65821D9400F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Discount Rate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futureMetadata>
  <cellMetadata count="1">
    <bk>
      <rc t="1" v="0"/>
    </bk>
  </cellMetadata>
  <valueMetadata count="17">
    <bk>
      <rc t="2" v="0"/>
    </bk>
    <bk>
      <rc t="2" v="1"/>
    </bk>
    <bk>
      <rc t="2" v="2"/>
    </bk>
    <bk>
      <rc t="2" v="3"/>
    </bk>
    <bk>
      <rc t="2" v="4"/>
    </bk>
    <bk>
      <rc t="2" v="5"/>
    </bk>
    <bk>
      <rc t="2" v="6"/>
    </bk>
    <bk>
      <rc t="2" v="7"/>
    </bk>
    <bk>
      <rc t="2" v="8"/>
    </bk>
    <bk>
      <rc t="2" v="9"/>
    </bk>
    <bk>
      <rc t="2" v="10"/>
    </bk>
    <bk>
      <rc t="2" v="11"/>
    </bk>
    <bk>
      <rc t="2" v="12"/>
    </bk>
    <bk>
      <rc t="2" v="13"/>
    </bk>
    <bk>
      <rc t="2" v="14"/>
    </bk>
    <bk>
      <rc t="2" v="15"/>
    </bk>
    <bk>
      <rc t="2" v="16"/>
    </bk>
  </valueMetadata>
</metadata>
</file>

<file path=xl/sharedStrings.xml><?xml version="1.0" encoding="utf-8"?>
<sst xmlns="http://schemas.openxmlformats.org/spreadsheetml/2006/main" count="94" uniqueCount="61">
  <si>
    <t>Company</t>
  </si>
  <si>
    <t>Ticker</t>
  </si>
  <si>
    <t>Price</t>
  </si>
  <si>
    <t>MC</t>
  </si>
  <si>
    <t>Net Cash</t>
  </si>
  <si>
    <t>EV</t>
  </si>
  <si>
    <t>Sector</t>
  </si>
  <si>
    <t>Shares</t>
  </si>
  <si>
    <t>Headquartered</t>
  </si>
  <si>
    <t>Waltham, MA</t>
  </si>
  <si>
    <t>Pittsburgh, PA</t>
  </si>
  <si>
    <t>New York, NY</t>
  </si>
  <si>
    <t>San Francisco, CA</t>
  </si>
  <si>
    <t>Industry</t>
  </si>
  <si>
    <t>Reykjavik, Iceland</t>
  </si>
  <si>
    <t>Oculis Holding AG</t>
  </si>
  <si>
    <t>Alvotech</t>
  </si>
  <si>
    <t>Biotechnology</t>
  </si>
  <si>
    <t>Health Technology</t>
  </si>
  <si>
    <t>Zug, Switzerland</t>
  </si>
  <si>
    <t>ALVO ICE</t>
  </si>
  <si>
    <t>Est.</t>
  </si>
  <si>
    <t>2024 E</t>
  </si>
  <si>
    <t>2024 EV/E</t>
  </si>
  <si>
    <t>2025 E</t>
  </si>
  <si>
    <t>2025 EV/E</t>
  </si>
  <si>
    <t>Artivion Inc</t>
  </si>
  <si>
    <t>Medical Specialties</t>
  </si>
  <si>
    <t>Kennesaw, GA</t>
  </si>
  <si>
    <t>Bothell, WA</t>
  </si>
  <si>
    <t>San Diego, CA</t>
  </si>
  <si>
    <t>Palo Alto, CA</t>
  </si>
  <si>
    <t>Pleasanton, CA</t>
  </si>
  <si>
    <t>Cambridge, MA</t>
  </si>
  <si>
    <t>Iovance Biotherapeutics, Inc</t>
  </si>
  <si>
    <t>Nuvalent, Inc</t>
  </si>
  <si>
    <t>10x Genomic, Inc</t>
  </si>
  <si>
    <t>Krystal Biotech, Inc</t>
  </si>
  <si>
    <t>Tandem Diabetes Care, Inc</t>
  </si>
  <si>
    <t>BridgeBio Pharma, Inc</t>
  </si>
  <si>
    <t>Standard BioTools, Inc</t>
  </si>
  <si>
    <t>Immunome, Inc</t>
  </si>
  <si>
    <t>San Carlos, CA</t>
  </si>
  <si>
    <t>Immunovant, Inc</t>
  </si>
  <si>
    <t>Axsome Therapeutics, Inc</t>
  </si>
  <si>
    <t>Alpine Immune Sciences, Inc</t>
  </si>
  <si>
    <t>Seattle, WA</t>
  </si>
  <si>
    <t xml:space="preserve">Embla Medical </t>
  </si>
  <si>
    <t>EMBLA ICE</t>
  </si>
  <si>
    <t>Thermo Fisher Scientific, Inc</t>
  </si>
  <si>
    <t>2024 RG</t>
  </si>
  <si>
    <t>Discount</t>
  </si>
  <si>
    <t>GM %</t>
  </si>
  <si>
    <t>OM %</t>
  </si>
  <si>
    <t>Intellia Therapeutics, Inc</t>
  </si>
  <si>
    <t>Next ER</t>
  </si>
  <si>
    <t>2024 E2</t>
  </si>
  <si>
    <t>2025 E3</t>
  </si>
  <si>
    <t>Last change</t>
  </si>
  <si>
    <t>Price3</t>
  </si>
  <si>
    <t>Humacyte,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</si>
</sst>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x"/>
    <numFmt numFmtId="165" formatCode="0.0%"/>
    <numFmt numFmtId="166" formatCode="_-* #,##0.00\ [$kr-40F]_-;\-* #,##0.00\ [$kr-40F]_-;_-* &quot;-&quot;??\ [$kr-40F]_-;_-@_-"/>
    <numFmt numFmtId="167" formatCode="0.0"/>
    <numFmt numFmtId="168" formatCode="0.00000000000000%"/>
    <numFmt numFmtId="169" formatCode="d\Fh"/>
    <numFmt numFmtId="170" formatCode="_([$$-409]* #,##0.00_);_([$$-409]* \(#,##0.00\);_([$$-409]* &quot;-&quot;??_);_(@_)"/>
    <numFmt numFmtId="171" formatCode="_([$€-2]\ * #,##0.00_);_([$€-2]\ * \(#,##0.00\);_([$€-2]\ * &quot;-&quot;??_);_(@_)"/>
    <numFmt numFmtId="172" formatCode="_ [$kr-103B]\ * #,##0.00_ ;_ [$kr-103B]\ * \-#,##0.00_ ;_ [$kr-103B]\ * &quot;-&quot;??_ ;_ @_ "/>
  </numFmts>
  <fonts count="19">
    <font>
      <sz val="11"/>
      <color theme="1"/>
      <name val="Bw Haas Grotesk"/>
      <family val="2"/>
      <scheme val="minor"/>
    </font>
    <font>
      <sz val="11"/>
      <color theme="1"/>
      <name val="Bw Haas Grotesk"/>
      <family val="2"/>
    </font>
    <font>
      <sz val="11"/>
      <color theme="1"/>
      <name val="Bw Haas Grotesk"/>
      <family val="2"/>
    </font>
    <font>
      <sz val="11"/>
      <color theme="1"/>
      <name val="Bw Haas Grotesk"/>
      <family val="2"/>
    </font>
    <font>
      <sz val="11"/>
      <color theme="1"/>
      <name val="Bw Haas Grotesk"/>
      <family val="2"/>
    </font>
    <font>
      <u/>
      <sz val="11"/>
      <color theme="10"/>
      <name val="Bw Haas Grotesk"/>
      <family val="2"/>
      <scheme val="minor"/>
    </font>
    <font>
      <b/>
      <sz val="11"/>
      <color theme="1"/>
      <name val="Bw Haas Grotesk"/>
      <family val="2"/>
      <scheme val="minor"/>
    </font>
    <font>
      <i/>
      <sz val="9"/>
      <color theme="1"/>
      <name val="Bw Haas Grotesk"/>
      <family val="2"/>
      <scheme val="minor"/>
    </font>
    <font>
      <sz val="12"/>
      <color theme="1"/>
      <name val="Bw Haas Grotesk"/>
      <family val="2"/>
      <scheme val="minor"/>
    </font>
    <font>
      <sz val="11"/>
      <color theme="1"/>
      <name val="Bw Haas Grotesk"/>
      <family val="2"/>
      <scheme val="minor"/>
    </font>
    <font>
      <sz val="11"/>
      <name val="Bw Haas Grotesk"/>
      <family val="2"/>
      <scheme val="minor"/>
    </font>
    <font>
      <i/>
      <sz val="9"/>
      <color theme="1"/>
      <name val="Bw haas grotesk"/>
    </font>
    <font>
      <sz val="11"/>
      <name val="Bw haas grotesk"/>
    </font>
    <font>
      <b/>
      <sz val="11"/>
      <color theme="1"/>
      <name val="Bw haas grotesk"/>
    </font>
    <font>
      <b/>
      <sz val="12"/>
      <color theme="1"/>
      <name val="Bw haas grotesk"/>
    </font>
    <font>
      <sz val="11"/>
      <color theme="1"/>
      <name val="Bw haas grotesk"/>
    </font>
    <font>
      <u/>
      <sz val="11"/>
      <name val="Bw haas grotesk"/>
    </font>
    <font>
      <sz val="12"/>
      <color theme="1"/>
      <name val="Bw haas grotesk"/>
    </font>
    <font>
      <sz val="11"/>
      <name val="Bw Haas Grotesk"/>
      <family val="2"/>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3">
    <xf numFmtId="0" fontId="0" fillId="0" borderId="0"/>
    <xf numFmtId="0" fontId="5" fillId="0" borderId="0" applyNumberFormat="0" applyFill="0" applyBorder="0" applyAlignment="0" applyProtection="0"/>
    <xf numFmtId="9" fontId="9" fillId="0" borderId="0" applyFont="0" applyFill="0" applyBorder="0" applyAlignment="0" applyProtection="0"/>
  </cellStyleXfs>
  <cellXfs count="78">
    <xf numFmtId="0" fontId="0" fillId="0" borderId="0" xfId="0"/>
    <xf numFmtId="0" fontId="5" fillId="0" borderId="0" xfId="1"/>
    <xf numFmtId="3" fontId="0" fillId="0" borderId="0" xfId="0" applyNumberFormat="1"/>
    <xf numFmtId="0" fontId="6" fillId="0" borderId="0" xfId="0" applyFont="1" applyAlignment="1">
      <alignment horizontal="center"/>
    </xf>
    <xf numFmtId="0" fontId="7" fillId="0" borderId="0" xfId="0" applyFont="1"/>
    <xf numFmtId="0" fontId="6" fillId="0" borderId="0" xfId="0" applyFont="1"/>
    <xf numFmtId="0" fontId="6" fillId="0" borderId="1" xfId="0" applyFont="1" applyBorder="1"/>
    <xf numFmtId="0" fontId="8" fillId="0" borderId="0" xfId="0" applyFont="1"/>
    <xf numFmtId="0" fontId="6" fillId="0" borderId="2" xfId="0" applyFont="1" applyBorder="1"/>
    <xf numFmtId="0" fontId="0" fillId="0" borderId="0" xfId="0" applyAlignment="1">
      <alignment horizontal="center"/>
    </xf>
    <xf numFmtId="0" fontId="10" fillId="0" borderId="0" xfId="0" applyFont="1"/>
    <xf numFmtId="0" fontId="11" fillId="0" borderId="0" xfId="0" applyFont="1"/>
    <xf numFmtId="0" fontId="12" fillId="0" borderId="0" xfId="0" applyFont="1"/>
    <xf numFmtId="0" fontId="13" fillId="0" borderId="0" xfId="0" applyFont="1" applyAlignment="1">
      <alignment horizontal="center"/>
    </xf>
    <xf numFmtId="0" fontId="14" fillId="0" borderId="0" xfId="0" applyFont="1" applyAlignment="1">
      <alignment horizontal="center"/>
    </xf>
    <xf numFmtId="0" fontId="13" fillId="0" borderId="1" xfId="0" applyFont="1" applyBorder="1" applyAlignment="1">
      <alignment horizontal="center"/>
    </xf>
    <xf numFmtId="0" fontId="15" fillId="0" borderId="0" xfId="0" applyFont="1" applyAlignment="1">
      <alignment horizontal="center"/>
    </xf>
    <xf numFmtId="0" fontId="13" fillId="0" borderId="2" xfId="0" applyFont="1" applyBorder="1" applyAlignment="1">
      <alignment horizontal="center"/>
    </xf>
    <xf numFmtId="14" fontId="11" fillId="0" borderId="0" xfId="0" applyNumberFormat="1" applyFont="1"/>
    <xf numFmtId="0" fontId="16" fillId="0" borderId="0" xfId="1" applyFont="1" applyFill="1"/>
    <xf numFmtId="0" fontId="15" fillId="0" borderId="0" xfId="0" applyFont="1" applyAlignment="1">
      <alignment horizontal="left"/>
    </xf>
    <xf numFmtId="2" fontId="17" fillId="0" borderId="0" xfId="0" applyNumberFormat="1" applyFont="1"/>
    <xf numFmtId="3" fontId="15" fillId="0" borderId="0" xfId="0" applyNumberFormat="1" applyFont="1"/>
    <xf numFmtId="0" fontId="13" fillId="0" borderId="1" xfId="0" applyFont="1" applyBorder="1"/>
    <xf numFmtId="3" fontId="13" fillId="0" borderId="0" xfId="0" applyNumberFormat="1" applyFont="1"/>
    <xf numFmtId="0" fontId="15" fillId="0" borderId="0" xfId="0" applyFont="1"/>
    <xf numFmtId="0" fontId="13" fillId="0" borderId="2" xfId="0" applyFont="1" applyBorder="1"/>
    <xf numFmtId="14" fontId="15" fillId="0" borderId="0" xfId="0" applyNumberFormat="1" applyFont="1"/>
    <xf numFmtId="170" fontId="15" fillId="0" borderId="0" xfId="0" applyNumberFormat="1" applyFont="1"/>
    <xf numFmtId="3" fontId="13" fillId="0" borderId="0" xfId="0" applyNumberFormat="1" applyFont="1" applyAlignment="1">
      <alignment horizontal="center"/>
    </xf>
    <xf numFmtId="3" fontId="15" fillId="0" borderId="0" xfId="0" applyNumberFormat="1" applyFont="1" applyAlignment="1">
      <alignment horizontal="center"/>
    </xf>
    <xf numFmtId="3" fontId="13" fillId="0" borderId="2" xfId="0" applyNumberFormat="1" applyFont="1" applyBorder="1"/>
    <xf numFmtId="4" fontId="17" fillId="0" borderId="0" xfId="0" applyNumberFormat="1" applyFont="1"/>
    <xf numFmtId="164" fontId="13" fillId="0" borderId="1" xfId="0" applyNumberFormat="1" applyFont="1" applyBorder="1" applyAlignment="1">
      <alignment horizontal="center"/>
    </xf>
    <xf numFmtId="164" fontId="13" fillId="0" borderId="0" xfId="0" applyNumberFormat="1" applyFont="1" applyAlignment="1">
      <alignment horizontal="center"/>
    </xf>
    <xf numFmtId="9" fontId="13" fillId="0" borderId="0" xfId="0" applyNumberFormat="1" applyFont="1" applyAlignment="1">
      <alignment horizontal="center"/>
    </xf>
    <xf numFmtId="9" fontId="15" fillId="0" borderId="0" xfId="0" applyNumberFormat="1" applyFont="1" applyAlignment="1">
      <alignment horizontal="center"/>
    </xf>
    <xf numFmtId="9" fontId="15" fillId="0" borderId="0" xfId="0" applyNumberFormat="1" applyFont="1"/>
    <xf numFmtId="9" fontId="13" fillId="0" borderId="2" xfId="0" applyNumberFormat="1" applyFont="1" applyBorder="1"/>
    <xf numFmtId="166" fontId="15" fillId="0" borderId="0" xfId="0" applyNumberFormat="1" applyFont="1"/>
    <xf numFmtId="165" fontId="15" fillId="0" borderId="0" xfId="0" applyNumberFormat="1" applyFont="1" applyAlignment="1">
      <alignment horizontal="center"/>
    </xf>
    <xf numFmtId="0" fontId="13" fillId="0" borderId="0" xfId="0" applyFont="1"/>
    <xf numFmtId="0" fontId="16" fillId="0" borderId="0" xfId="1" applyFont="1"/>
    <xf numFmtId="0" fontId="17" fillId="0" borderId="0" xfId="0" applyFont="1"/>
    <xf numFmtId="165" fontId="15" fillId="0" borderId="0" xfId="2" applyNumberFormat="1" applyFont="1" applyBorder="1" applyAlignment="1">
      <alignment horizontal="center"/>
    </xf>
    <xf numFmtId="10" fontId="15" fillId="0" borderId="0" xfId="2" applyNumberFormat="1" applyFont="1" applyBorder="1"/>
    <xf numFmtId="9" fontId="15" fillId="0" borderId="0" xfId="2" applyFont="1" applyBorder="1"/>
    <xf numFmtId="10" fontId="13" fillId="0" borderId="2" xfId="2" applyNumberFormat="1" applyFont="1" applyBorder="1"/>
    <xf numFmtId="10" fontId="13" fillId="0" borderId="2" xfId="0" applyNumberFormat="1" applyFont="1" applyBorder="1"/>
    <xf numFmtId="10" fontId="15" fillId="0" borderId="0" xfId="0" applyNumberFormat="1" applyFont="1" applyAlignment="1">
      <alignment horizontal="center"/>
    </xf>
    <xf numFmtId="165" fontId="15" fillId="0" borderId="0" xfId="0" applyNumberFormat="1" applyFont="1"/>
    <xf numFmtId="2" fontId="15" fillId="0" borderId="0" xfId="0" applyNumberFormat="1" applyFont="1"/>
    <xf numFmtId="3" fontId="16" fillId="0" borderId="0" xfId="1" applyNumberFormat="1" applyFont="1"/>
    <xf numFmtId="4" fontId="15" fillId="0" borderId="0" xfId="0" applyNumberFormat="1" applyFont="1"/>
    <xf numFmtId="9" fontId="13" fillId="0" borderId="2" xfId="2" applyFont="1" applyBorder="1"/>
    <xf numFmtId="171" fontId="15" fillId="0" borderId="0" xfId="0" applyNumberFormat="1" applyFont="1"/>
    <xf numFmtId="167" fontId="13" fillId="0" borderId="0" xfId="0" applyNumberFormat="1" applyFont="1" applyAlignment="1">
      <alignment horizontal="center"/>
    </xf>
    <xf numFmtId="1" fontId="15" fillId="0" borderId="0" xfId="0" applyNumberFormat="1" applyFont="1"/>
    <xf numFmtId="9" fontId="15" fillId="0" borderId="0" xfId="2" applyFont="1" applyAlignment="1">
      <alignment horizontal="center"/>
    </xf>
    <xf numFmtId="9" fontId="15" fillId="0" borderId="0" xfId="2" applyFont="1"/>
    <xf numFmtId="168" fontId="13" fillId="0" borderId="0" xfId="0" applyNumberFormat="1" applyFont="1" applyAlignment="1">
      <alignment horizontal="center"/>
    </xf>
    <xf numFmtId="10" fontId="15" fillId="0" borderId="0" xfId="2" applyNumberFormat="1" applyFont="1" applyBorder="1" applyAlignment="1">
      <alignment horizontal="center"/>
    </xf>
    <xf numFmtId="169" fontId="15" fillId="0" borderId="0" xfId="0" applyNumberFormat="1" applyFont="1"/>
    <xf numFmtId="1" fontId="16" fillId="0" borderId="0" xfId="1" applyNumberFormat="1" applyFont="1"/>
    <xf numFmtId="9" fontId="13" fillId="0" borderId="0" xfId="2" applyFont="1" applyAlignment="1">
      <alignment horizontal="center"/>
    </xf>
    <xf numFmtId="10" fontId="15" fillId="0" borderId="0" xfId="0" applyNumberFormat="1" applyFont="1"/>
    <xf numFmtId="3" fontId="15" fillId="0" borderId="0" xfId="0" applyNumberFormat="1" applyFont="1" applyAlignment="1">
      <alignment horizontal="left"/>
    </xf>
    <xf numFmtId="3" fontId="13" fillId="0" borderId="1" xfId="0" applyNumberFormat="1" applyFont="1" applyBorder="1"/>
    <xf numFmtId="172" fontId="15" fillId="0" borderId="0" xfId="0" applyNumberFormat="1" applyFont="1"/>
    <xf numFmtId="3" fontId="12" fillId="0" borderId="0" xfId="0" applyNumberFormat="1" applyFont="1"/>
    <xf numFmtId="10" fontId="13" fillId="0" borderId="1" xfId="0" applyNumberFormat="1" applyFont="1" applyBorder="1"/>
    <xf numFmtId="3" fontId="11" fillId="0" borderId="0" xfId="0" applyNumberFormat="1" applyFont="1"/>
    <xf numFmtId="10" fontId="13" fillId="0" borderId="0" xfId="0" applyNumberFormat="1" applyFont="1"/>
    <xf numFmtId="0" fontId="4" fillId="0" borderId="0" xfId="0" applyFont="1"/>
    <xf numFmtId="0" fontId="3" fillId="0" borderId="0" xfId="0" applyFont="1"/>
    <xf numFmtId="0" fontId="2" fillId="0" borderId="0" xfId="0" applyFont="1"/>
    <xf numFmtId="0" fontId="18" fillId="0" borderId="0" xfId="0" applyFont="1"/>
    <xf numFmtId="0" fontId="1" fillId="0" borderId="0" xfId="0" applyFont="1"/>
  </cellXfs>
  <cellStyles count="3">
    <cellStyle name="Prósent" xfId="2" builtinId="5"/>
    <cellStyle name="Tengill" xfId="1" builtinId="8"/>
    <cellStyle name="Venjulegt" xfId="0" builtinId="0"/>
  </cellStyles>
  <dxfs count="27">
    <dxf>
      <font>
        <strike val="0"/>
        <outline val="0"/>
        <shadow val="0"/>
        <vertAlign val="baseline"/>
        <name val="Bw haas grotesk"/>
        <scheme val="none"/>
      </font>
      <numFmt numFmtId="170" formatCode="_([$$-409]* #,##0.00_);_([$$-409]* \(#,##0.00\);_([$$-409]* &quot;-&quot;??_);_(@_)"/>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border diagonalUp="0" diagonalDown="0" outline="0">
        <left/>
        <right style="thin">
          <color indexed="64"/>
        </right>
        <top/>
        <bottom/>
      </border>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dxf>
    <dxf>
      <font>
        <b/>
        <i val="0"/>
        <strike val="0"/>
        <condense val="0"/>
        <extend val="0"/>
        <outline val="0"/>
        <shadow val="0"/>
        <u val="none"/>
        <vertAlign val="baseline"/>
        <sz val="11"/>
        <color theme="1"/>
        <name val="Bw haas grotesk"/>
        <scheme val="none"/>
      </font>
      <border diagonalUp="0" diagonalDown="0" outline="0">
        <left style="thin">
          <color indexed="64"/>
        </left>
        <right/>
        <top/>
        <bottom/>
      </border>
    </dxf>
    <dxf>
      <font>
        <strike val="0"/>
        <outline val="0"/>
        <shadow val="0"/>
        <vertAlign val="baseline"/>
        <name val="Bw haas grotesk"/>
        <scheme val="none"/>
      </font>
      <numFmt numFmtId="3" formatCode="#,##0"/>
    </dxf>
    <dxf>
      <font>
        <strike val="0"/>
        <outline val="0"/>
        <shadow val="0"/>
        <vertAlign val="baseline"/>
        <name val="Bw haas grotesk"/>
        <scheme val="none"/>
      </font>
      <numFmt numFmtId="3" formatCode="#,##0"/>
    </dxf>
    <dxf>
      <font>
        <strike val="0"/>
        <outline val="0"/>
        <shadow val="0"/>
        <vertAlign val="baseline"/>
        <name val="Bw haas grotesk"/>
        <scheme val="none"/>
      </font>
    </dxf>
    <dxf>
      <font>
        <strike val="0"/>
        <outline val="0"/>
        <shadow val="0"/>
        <vertAlign val="baseline"/>
        <name val="Bw haas grotesk"/>
        <scheme val="none"/>
      </font>
    </dxf>
    <dxf>
      <font>
        <b val="0"/>
        <i val="0"/>
        <strike val="0"/>
        <condense val="0"/>
        <extend val="0"/>
        <outline val="0"/>
        <shadow val="0"/>
        <u val="none"/>
        <vertAlign val="baseline"/>
        <sz val="12"/>
        <color theme="1"/>
        <name val="Bw haas grotesk"/>
        <scheme val="none"/>
      </font>
    </dxf>
    <dxf>
      <font>
        <strike val="0"/>
        <outline val="0"/>
        <shadow val="0"/>
        <vertAlign val="baseline"/>
        <name val="Bw haas grotesk"/>
        <scheme val="none"/>
      </font>
    </dxf>
    <dxf>
      <font>
        <b val="0"/>
        <i val="0"/>
        <strike val="0"/>
        <outline val="0"/>
        <shadow val="0"/>
        <vertAlign val="baseline"/>
        <sz val="11"/>
        <color auto="1"/>
        <name val="Bw haas grotesk"/>
        <scheme val="none"/>
      </font>
    </dxf>
    <dxf>
      <font>
        <b val="0"/>
        <i/>
        <strike val="0"/>
        <condense val="0"/>
        <extend val="0"/>
        <outline val="0"/>
        <shadow val="0"/>
        <u val="none"/>
        <vertAlign val="baseline"/>
        <sz val="9"/>
        <color theme="1"/>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ill>
        <patternFill>
          <bgColor rgb="FFFB8B1E"/>
        </patternFill>
      </fill>
    </dxf>
  </dxfs>
  <tableStyles count="1" defaultTableStyle="TableStyleMedium2" defaultPivotStyle="PivotStyleLight16">
    <tableStyle name="Töflustíll 1" pivot="0" count="1" xr9:uid="{E32F49A7-C8C8-45BC-ABAC-4060AE1B197F}">
      <tableStyleElement type="wholeTable" dxfId="26"/>
    </tableStyle>
  </tableStyles>
  <colors>
    <mruColors>
      <color rgb="FFFB8B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person displayName="Herbert Guðmundsson" id="{CC1BD845-8AB2-4BF4-AD2B-609840192C8F}" userId="c057fd7477d87051"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9">
  <rv s="0">
    <v>https://www.bing.com/financeapi/forcetrigger?t=c24f77&amp;q=XNAS%3aEBAC&amp;form=skydnc</v>
    <v>Learn more on Bing</v>
  </rv>
  <rv s="1">
    <v>en-US</v>
    <v>c24f77</v>
    <v>268435456</v>
    <v>1</v>
    <v>Powered by Refinitiv</v>
    <v>0</v>
    <v>Oculis Holding AG (XNAS:OCS)</v>
    <v>2</v>
    <v>3</v>
    <v>Finance</v>
    <v>4</v>
    <v>14.5</v>
    <v>9.0500000000000007</v>
    <v>0.72299999999999998</v>
    <v>0.01</v>
    <v>8.4029999999999999E-4</v>
    <v>8.4029999999999999E-4</v>
    <v>0.01</v>
    <v>USD</v>
    <v>Oculis Holding AG is a Switzerland-based company primally engaged in biotechnology sector. The Company is focused on the development of eye disease treatment for ophthalmology. It includes OCS-01, based on the OPTIREACH technology, a topical retinal candidate for diabetic macular edema (DME); OCS-02, a topical biologic candidate for dry eye disease (DED) in a form of a single chain antibody fragment; and OCS-05, a disease modifying candidate for acute optic neuritis (AON) and for other neuro-ophtha disorders such as glaucoma, diabetic retinopathy, geographic atrophy, and neurotrophic keratitis. The Company have operations in the USA, Europe and China. Ocullis deliver treatments to patients worldwide.</v>
    <v>36</v>
    <v>Nasdaq Stock Market</v>
    <v>XNAS</v>
    <v>XNAS</v>
    <v>Bahnhofstrasse 7, ZUG, ZUG, 6300 CH</v>
    <v>12.079599999999999</v>
    <v>Biotechnology &amp; Medical Research</v>
    <v>Stock</v>
    <v>45433.83334146953</v>
    <v>0</v>
    <v>11.9</v>
    <v>499380000</v>
    <v>Oculis Holding AG</v>
    <v>Oculis Holding AG</v>
    <v>11.901</v>
    <v>0</v>
    <v>11.9</v>
    <v>11.91</v>
    <v>11.91</v>
    <v>41649700</v>
    <v>OCS</v>
    <v>Oculis Holding AG (XNAS:OCS)</v>
    <v>4297</v>
    <v>59374</v>
    <v>2022</v>
  </rv>
  <rv s="2">
    <v>1</v>
  </rv>
  <rv s="3">
    <v>12</v>
    <v>Price</v>
    <v>0</v>
  </rv>
  <rv s="0">
    <v>https://www.bing.com/financeapi/forcetrigger?t=bqbsxm&amp;q=XNAS%3aBBIO&amp;form=skydnc</v>
    <v>Learn more on Bing</v>
  </rv>
  <rv s="1">
    <v>en-US</v>
    <v>bqbsxm</v>
    <v>268435456</v>
    <v>1</v>
    <v>Powered by Refinitiv</v>
    <v>0</v>
    <v>BridgeBio Pharma, Inc. (XNAS:BBIO)</v>
    <v>2</v>
    <v>3</v>
    <v>Finance</v>
    <v>5</v>
    <v>44.32</v>
    <v>12.75</v>
    <v>1.097</v>
    <v>-0.24</v>
    <v>-1.7417999999999999E-2</v>
    <v>-8.1300000000000001E-3</v>
    <v>-0.51</v>
    <v>USD</v>
    <v>BridgeBio Pharma, Inc. is a commercial-stage biopharmaceutical company. The Company is focused on discovering, creating, testing and delivering transformative medicines to treat patients who suffer from genetic diseases and cancers with clear genetic drivers. The Company's pipeline of development programs ranges from early science to advanced clinical trials that include Acoramidis (AG10), a next-generation small molecule near-complete transthyretin (TTR) stabilizer, for the treatment of amyloidosis TTR (ATTR); low-dose infigratinib, an oral FGFR1-3 selective tyrosine kinase inhibitor (TKI), as a treatment option for children with achondroplasia; Encaleret, a small molecule antagonist of the calcium sensing receptor (CaSR) for the treatment of Autosomal Dominant Hypocalcemia Type 1 (ADH1), and BBP-418, an investigational, orally administered, small molecule substrate supplementation therapy that the Company is developing for the treatment of LGMD2I, also known as LGMDR9.</v>
    <v>550</v>
    <v>Nasdaq Stock Market</v>
    <v>XNAS</v>
    <v>XNAS</v>
    <v>3160 Porter Dr., Suite 250, PALO ALTO, CA, 94304 US</v>
    <v>29.88</v>
    <v>Pharmaceuticals</v>
    <v>Stock</v>
    <v>45433.915973298441</v>
    <v>4</v>
    <v>28.79</v>
    <v>5479145904</v>
    <v>BridgeBio Pharma, Inc.</v>
    <v>BridgeBio Pharma, Inc.</v>
    <v>29.27</v>
    <v>0</v>
    <v>29.52</v>
    <v>29.28</v>
    <v>28.77</v>
    <v>187129300</v>
    <v>BBIO</v>
    <v>BridgeBio Pharma, Inc. (XNAS:BBIO)</v>
    <v>2419205</v>
    <v>1532078</v>
    <v>2019</v>
  </rv>
  <rv s="2">
    <v>5</v>
  </rv>
  <rv s="0">
    <v>https://www.bing.com/financeapi/forcetrigger?t=bwpvpr&amp;q=XNAS%3aHUMA&amp;form=skydnc</v>
    <v>Learn more on Bing</v>
  </rv>
  <rv s="1">
    <v>en-US</v>
    <v>bwpvpr</v>
    <v>268435456</v>
    <v>1</v>
    <v>Powered by Refinitiv</v>
    <v>0</v>
    <v>HUMACYTE, INC (XNAS:HUMA)</v>
    <v>2</v>
    <v>3</v>
    <v>Finance</v>
    <v>4</v>
    <v>7.46</v>
    <v>1.96</v>
    <v>1.6117999999999999</v>
    <v>-0.03</v>
    <v>2.4182000000000002E-2</v>
    <v>-4.2490000000000002E-3</v>
    <v>0.17</v>
    <v>USD</v>
    <v>Humacyte, Inc. is engaged in the development and manufacturing of off-the-shelf, universally implantable, bioengineered human tissues. The Company is engaged in developing a portfolio of human acellular vessels (HAVs) with varying diameters and lengths. The HAV cabinet would initially target the vascular repair, reconstruction, and replacement market, including vascular trauma; atrioventricular (AV) access for hemodialysis; peripheral arterial disease (PAD); and coronary artery bypass grafting (CABG). The Company has developed a novel paradigm for manufacturing human tissues that are intended to mimic key aspects of human physiology. It is also engaged in developing its HAVs for pediatric heart surgery and the delivery of cellular therapies, including pancreatic islet cell transplantation to treat Type 1 diabetes. The Company’s scientific technology platform uses primary human aortic vascular cells from a working cell stock, isolated from donor tissues and cryopreserved.</v>
    <v>183</v>
    <v>Nasdaq Stock Market</v>
    <v>XNAS</v>
    <v>XNAS</v>
    <v>2525 East North Carolina Highway 54, DURHAM, NC, 27713 US</v>
    <v>7.46</v>
    <v>Biotechnology &amp; Medical Research</v>
    <v>Stock</v>
    <v>45433.946006967184</v>
    <v>7</v>
    <v>6.899</v>
    <v>840735500</v>
    <v>HUMACYTE, INC</v>
    <v>HUMACYTE, INC</v>
    <v>7.1</v>
    <v>0</v>
    <v>7.06</v>
    <v>7.03</v>
    <v>7.2</v>
    <v>119084400</v>
    <v>HUMA</v>
    <v>HUMACYTE, INC (XNAS:HUMA)</v>
    <v>2212006</v>
    <v>2363666</v>
    <v>2020</v>
  </rv>
  <rv s="2">
    <v>8</v>
  </rv>
  <rv s="0">
    <v>https://www.bing.com/financeapi/forcetrigger?t=a1o2u2&amp;q=XNAS%3aAXSM&amp;form=skydnc</v>
    <v>Learn more on Bing</v>
  </rv>
  <rv s="1">
    <v>en-US</v>
    <v>a1o2u2</v>
    <v>268435456</v>
    <v>1</v>
    <v>Powered by Refinitiv</v>
    <v>0</v>
    <v>AXSOME THERAPEUTICS, INC. (XNAS:AXSM)</v>
    <v>2</v>
    <v>3</v>
    <v>Finance</v>
    <v>5</v>
    <v>98.4</v>
    <v>55.02</v>
    <v>1.2587999999999999</v>
    <v>0.54</v>
    <v>0</v>
    <v>6.9610000000000002E-3</v>
    <v>0</v>
    <v>USD</v>
    <v>Axsome Therapeutics, Inc. is a commercial-stage biopharmaceutical company. The Company is engaged in developing and delivering therapies for central nervous system (CNS), conditions that have limited treatment options. The Company's two commercial products and development programs are Auvelity and Sunosi. Auvelity (dextromethorphan-bupropion) is an oral, N-methyl-D-aspartate (NMDA) receptor antagonist with multimodal activity indicated for the treatment of major depressive disorder (MDD). Sunosi (solriamfetol) is an oral medication indicated for the treatment of excessive daytime sleepiness (EDS), in patients with narcolepsy or obstructive sleep apnea. AXS-05 is an oral, investigational NMDA receptor antagonist with multimodal activity under development for the treatment of Alzheimer's disease agitation (AD agitation) and smoking cessation. AXS-07 is an oral, rapidly absorbed, multi-mechanistic, investigational medicine under development for the acute treatment of migraine.</v>
    <v>545</v>
    <v>Nasdaq Stock Market</v>
    <v>XNAS</v>
    <v>XNAS</v>
    <v>One World Trade Center, 22Nd Floor, NEW YORK, NY, 10007 US</v>
    <v>79.13</v>
    <v>Pharmaceuticals</v>
    <v>Stock</v>
    <v>45433.908190312497</v>
    <v>10</v>
    <v>76.86</v>
    <v>3710374239</v>
    <v>AXSOME THERAPEUTICS, INC.</v>
    <v>AXSOME THERAPEUTICS, INC.</v>
    <v>77.34</v>
    <v>0</v>
    <v>77.58</v>
    <v>78.12</v>
    <v>78.12</v>
    <v>47495830</v>
    <v>AXSM</v>
    <v>AXSOME THERAPEUTICS, INC. (XNAS:AXSM)</v>
    <v>466668</v>
    <v>574126</v>
    <v>2012</v>
  </rv>
  <rv s="2">
    <v>11</v>
  </rv>
  <rv s="0">
    <v>https://www.bing.com/financeapi/forcetrigger?t=a1wntc&amp;q=XNAS%3aKRYS&amp;form=skydnc</v>
    <v>Learn more on Bing</v>
  </rv>
  <rv s="1">
    <v>en-US</v>
    <v>a1wntc</v>
    <v>268435456</v>
    <v>1</v>
    <v>Powered by Refinitiv</v>
    <v>0</v>
    <v>KRYSTAL BIOTECH, INC. (XNAS:KRYS)</v>
    <v>2</v>
    <v>3</v>
    <v>Finance</v>
    <v>5</v>
    <v>189.97</v>
    <v>93.95</v>
    <v>0.89859999999999995</v>
    <v>2.38</v>
    <v>-1.6962999999999999E-2</v>
    <v>1.4472E-2</v>
    <v>-2.83</v>
    <v>USD</v>
    <v>Krystal Biotech, Inc. is an integrated, commercial-stage biotechnology company. It is focused on the discovery, development, and commercialization of genetic medicines to treat diseases with high unmet medical needs. Its product candidates in various stages of clinical and preclinical development include VYJUVEK, KB407, KB408, KB707, KB105, KB104, KB104, and KB301. Its commercial product VYJUVEK is a non-invasive, topical, redo sable gene therapy designed to deliver two copies of theCOL7A1 gene when applied directly to DEB wounds. VYJUVEK is designed to treat DEB at the molecular level by providing the patient’s skin cells the template to make normal COL7 protein, thereby addressing the fundamental disease-causing mechanism. KB407 is developed for the treatment of Cystic Fibrosis. KB408 is developed for the treatment of Alpha-1 Antitrypsin Deficiency. KB707 is developed for the treatment of solid tumors. KB105 is developed for TGM1-Deficient Autosomal Recessive Congenital Ichthyosis.</v>
    <v>229</v>
    <v>Nasdaq Stock Market</v>
    <v>XNAS</v>
    <v>XNAS</v>
    <v>2100 Wharton St Ste 701, PITTSBURGH, PA, 15203 US</v>
    <v>166.91</v>
    <v>Biotechnology &amp; Medical Research</v>
    <v>Stock</v>
    <v>45433.867277950783</v>
    <v>13</v>
    <v>162.73500000000001</v>
    <v>4764404545</v>
    <v>KRYSTAL BIOTECH, INC.</v>
    <v>KRYSTAL BIOTECH, INC.</v>
    <v>163.19</v>
    <v>88.645099999999999</v>
    <v>164.45</v>
    <v>166.83</v>
    <v>164</v>
    <v>28558440</v>
    <v>KRYS</v>
    <v>KRYSTAL BIOTECH, INC. (XNAS:KRYS)</v>
    <v>179149</v>
    <v>264750</v>
    <v>2017</v>
  </rv>
  <rv s="2">
    <v>14</v>
  </rv>
  <rv s="0">
    <v>https://www.bing.com/financeapi/forcetrigger?t=c2pphw&amp;q=XNAS%3aNUVL&amp;form=skydnc</v>
    <v>Learn more on Bing</v>
  </rv>
  <rv s="1">
    <v>en-US</v>
    <v>c2pphw</v>
    <v>268435456</v>
    <v>1</v>
    <v>Powered by Refinitiv</v>
    <v>0</v>
    <v>Nuvalent Inc (XNAS:NUVL)</v>
    <v>2</v>
    <v>3</v>
    <v>Finance</v>
    <v>5</v>
    <v>89.39</v>
    <v>38.14</v>
    <v>1.542</v>
    <v>-1.2</v>
    <v>0</v>
    <v>-1.6917999999999999E-2</v>
    <v>0</v>
    <v>USD</v>
    <v>Nuvalent, Inc. is a clinical-stage biopharmaceutical company focused on creating precisely targeted therapies for clinically proven kinase targets in cancer. It develops small molecules that have the potential to overcome resistance, minimize adverse events, address brain metastases and drive more durable responses. It is advancing a robust pipeline with investigational candidates for ROS1-positive, ALK-positive, and HER2-positive non-small cell lung cancer, and multiple discovery-stage research programs. Its product candidate, NVL-520, is being developed for patients with ROS proto-oncogene 1 (ROS1)-positive non-small cell lung cancer (NSCLC). NVL-520 is a novel ROS1-selective inhibitor. Its product candidate, NVL-655, is being developed for patients with anaplastic lymphoma kinase (ALK)-positive NSCLC. LC. NVL-655 is a brain-penetrant ALK-selective inhibitor. Its product candidate, NVL-330, is a brain-penetrant human epidermal growth factor receptor 2 (HER2)-selective inhibitor.</v>
    <v>106</v>
    <v>Nasdaq Stock Market</v>
    <v>XNAS</v>
    <v>XNAS</v>
    <v>One Broadway, 14th Floor, CAMBRIDGE, MA, 02142 US</v>
    <v>71.430000000000007</v>
    <v>Biotechnology &amp; Medical Research</v>
    <v>Stock</v>
    <v>45433.873185497658</v>
    <v>16</v>
    <v>68.849999999999994</v>
    <v>4501498944</v>
    <v>Nuvalent Inc</v>
    <v>Nuvalent Inc</v>
    <v>70.95</v>
    <v>0</v>
    <v>70.930000000000007</v>
    <v>69.73</v>
    <v>69.73</v>
    <v>64556130</v>
    <v>NUVL</v>
    <v>Nuvalent Inc (XNAS:NUVL)</v>
    <v>291031</v>
    <v>446323</v>
    <v>2017</v>
  </rv>
  <rv s="2">
    <v>17</v>
  </rv>
  <rv s="0">
    <v>https://www.bing.com/financeapi/forcetrigger?t=a1nbyc&amp;q=XNAS%3aALPN&amp;form=skydnc</v>
    <v>Learn more on Bing</v>
  </rv>
  <rv s="4">
    <v>en-US</v>
    <v>a1nbyc</v>
    <v>268435456</v>
    <v>1</v>
    <v>Powered by Refinitiv</v>
    <v>6</v>
    <v>ALPINE IMMUNE SCIENCES, INC. (XNAS:ALPN)</v>
    <v>2</v>
    <v>7</v>
    <v>Finance</v>
    <v>8</v>
    <v>65</v>
    <v>8.33</v>
    <v>0.8397</v>
    <v>0</v>
    <v>0</v>
    <v>USD</v>
    <v>Alpine Immune Sciences, Inc. is a clinical-stage biopharmaceutical company, which is engaged in discovering and developing protein-based immunotherapies to treat autoimmune and inflammatory diseases. The Company’s approach includes a proprietary scientific platform that converts native immune system proteins into differentiated, multi-targeted therapeutics. Its ALPN-303 (povetacicept) is a dual antagonist of the B cell activating factor (BAFF) and a proliferation, inducing ligand (APRIL), cytokines, which play key roles in the pathogenesis of multiple autoimmune diseases via their contribution to the activation, differentiation and/or survival of B cells, particularly antibody-secreting cells, as well as T cells and innate immune cells. Its ALPN-101 (acazicolcept) is a dual Inducible T cell Costimulator (ICOS), and CD28 antagonist intended for the treatment of autoimmune and inflammatory diseases.</v>
    <v>142</v>
    <v>Nasdaq Stock Market</v>
    <v>XNAS</v>
    <v>XNAS</v>
    <v>188 East Blaine St., Suite 200, SEATTLE, WA, 98102 US</v>
    <v>65</v>
    <v>Biotechnology &amp; Medical Research</v>
    <v>Stock</v>
    <v>45429.974083935158</v>
    <v>19</v>
    <v>64.97</v>
    <v>4456781000</v>
    <v>ALPINE IMMUNE SCIENCES, INC.</v>
    <v>ALPINE IMMUNE SCIENCES, INC.</v>
    <v>64.98</v>
    <v>0</v>
    <v>64.959999999999994</v>
    <v>64.97</v>
    <v>68597530</v>
    <v>ALPN</v>
    <v>ALPINE IMMUNE SCIENCES, INC. (XNAS:ALPN)</v>
    <v>4288333</v>
    <v>2137893</v>
    <v>2007</v>
  </rv>
  <rv s="2">
    <v>20</v>
  </rv>
  <rv s="0">
    <v>https://www.bing.com/financeapi/forcetrigger?t=bql227&amp;q=XNAS%3aIMVT&amp;form=skydnc</v>
    <v>Learn more on Bing</v>
  </rv>
  <rv s="1">
    <v>en-US</v>
    <v>bql227</v>
    <v>268435456</v>
    <v>1</v>
    <v>Powered by Refinitiv</v>
    <v>0</v>
    <v>IMMUNOVANT, INC. (XNAS:IMVT)</v>
    <v>2</v>
    <v>3</v>
    <v>Finance</v>
    <v>5</v>
    <v>45.58</v>
    <v>18.1615</v>
    <v>0.76249999999999996</v>
    <v>-0.56999999999999995</v>
    <v>-8.2509999999999997E-3</v>
    <v>-1.8464999999999999E-2</v>
    <v>-0.25</v>
    <v>USD</v>
    <v>Immunovant, Inc. is a clinical-stage biopharmaceutical company. The Company is focused on developing treatments for patients with autoimmune diseases. Its product pipeline includes batoclimab (IMVT-1401), and IMVT-1402, both of which are novel, fully human monoclonal antibodies that target the neonatal fragment crystallizable receptor (FcRn). Batoclimab is a subcutaneous injection with dosing. Batoclimab is observed to reduce immunoglobulin G (IgG) antibodies that cause inflammation and disease. Its product candidate, batoclimab, is dosed in small volumes and with a 27-gauge needle. It is developing batoclimab for myasthenia gravis (MG), thyroid eye disease (TED), chronic inflammatory demyelinating polyneuropathy (CIDP) and Graves’ disease (GD). IMVT-1402 is a fully human monoclonal antibody that inhibits FcRn. IMVT-1402 has also been observed in nonclinical studies to reduce IgG antibody levels. IMVT-1402 is delivered as a 2 mL simple subcutaneous injection.</v>
    <v>164</v>
    <v>Nasdaq Stock Market</v>
    <v>XNAS</v>
    <v>XNAS</v>
    <v>320 West 37Th Street, NEW YORK, NY, 10018 US</v>
    <v>31.13</v>
    <v>Biotechnology &amp; Medical Research</v>
    <v>Stock</v>
    <v>45433.921152673436</v>
    <v>22</v>
    <v>30</v>
    <v>4402377900</v>
    <v>IMMUNOVANT, INC.</v>
    <v>IMMUNOVANT, INC.</v>
    <v>30.77</v>
    <v>0</v>
    <v>30.87</v>
    <v>30.3</v>
    <v>30.05</v>
    <v>145293000</v>
    <v>IMVT</v>
    <v>IMMUNOVANT, INC. (XNAS:IMVT)</v>
    <v>427083</v>
    <v>963312</v>
    <v>2018</v>
  </rv>
  <rv s="2">
    <v>23</v>
  </rv>
  <rv s="0">
    <v>https://www.bing.com/financeapi/forcetrigger?t=brbzar&amp;q=XNAS%3aTXG&amp;form=skydnc</v>
    <v>Learn more on Bing</v>
  </rv>
  <rv s="1">
    <v>en-US</v>
    <v>brbzar</v>
    <v>268435456</v>
    <v>1</v>
    <v>Powered by Refinitiv</v>
    <v>0</v>
    <v>10X GENOMICS, INC. (XNAS:TXG)</v>
    <v>2</v>
    <v>3</v>
    <v>Finance</v>
    <v>5</v>
    <v>63.57</v>
    <v>23.9</v>
    <v>1.8725000000000001</v>
    <v>-0.88</v>
    <v>6.2629999999999995E-3</v>
    <v>-3.5441E-2</v>
    <v>0.15</v>
    <v>USD</v>
    <v>10x Genomics, Inc. is a life science technology company. The Company's integrated solutions include instruments, consumables and software for analyzing biological systems. Its Chromium platform includes its Chromium X Series, Chromium Connect and legacy Chromium Controller instruments, microfluidic chips and related consumables, which enables throughput analysis of individual biological components. Its Visium platform enables researchers to understand the spatial positions of biological analytes within tissues at high resolution. Its Xenium platform for in situ analysis is designed to give scientists the ability to not only locate and type cells in their tissue context. Its products include Chromium Single Cell Gene Expression, Chromium Single Cell Gene Expression Flex, Chromium Single Cell Immune Profiling, Chromium Single Cell assay for transposase accessible chromatin (ATAC), Chromium Single Cell Multiome ATAC + Gene Expression, Visium Spatial Gene Expression, and others.</v>
    <v>1259</v>
    <v>Nasdaq Stock Market</v>
    <v>XNAS</v>
    <v>XNAS</v>
    <v>6230 Stoneridge Mall Road, PLEASANTON, CA, 94588 US</v>
    <v>24.85</v>
    <v>Healthcare Equipment &amp; Supplies</v>
    <v>Stock</v>
    <v>45433.936542673437</v>
    <v>25</v>
    <v>23.9</v>
    <v>2867016180</v>
    <v>10X GENOMICS, INC.</v>
    <v>10X GENOMICS, INC.</v>
    <v>24.54</v>
    <v>0</v>
    <v>24.83</v>
    <v>23.95</v>
    <v>24.1</v>
    <v>119708400</v>
    <v>TXG</v>
    <v>10X GENOMICS, INC. (XNAS:TXG)</v>
    <v>1248701</v>
    <v>2052752</v>
    <v>2012</v>
  </rv>
  <rv s="2">
    <v>26</v>
  </rv>
  <rv s="0">
    <v>https://www.bing.com/financeapi/forcetrigger?t=a1vo52&amp;q=XNAS%3aIOVA&amp;form=skydnc</v>
    <v>Learn more on Bing</v>
  </rv>
  <rv s="1">
    <v>en-US</v>
    <v>a1vo52</v>
    <v>268435456</v>
    <v>1</v>
    <v>Powered by Refinitiv</v>
    <v>0</v>
    <v>IOVANCE BIOTHERAPEUTICS, INC. (XNAS:IOVA)</v>
    <v>2</v>
    <v>3</v>
    <v>Finance</v>
    <v>5</v>
    <v>18.329999999999998</v>
    <v>3.21</v>
    <v>0.82120000000000004</v>
    <v>-0.03</v>
    <v>0</v>
    <v>-2.8990000000000001E-3</v>
    <v>0</v>
    <v>USD</v>
    <v>Iovance Biotherapeutics, Inc. is a clinical-stage biopharmaceutical company. The Company develops and delivers tumor infiltrating lymphocyte (TIL), therapies for patients with solid tumor cancers. Its lead product candidate, Amtagvi (lifileucel), is a tumor-derived autologous T cell immunotherapy indicated for the treatment of adult patients with unresectable or metastatic melanoma previously treated with a PD-1 blocking antibody, and if BRAF V600 mutation positive, a BRAF inhibitor with or without a MEK inhibitor. The Company also marketing Proleukin (aldesleukin), aninterleukin-2, or IL-2, product used in the Amtagvi treatment regimen. Its development pipeline includes multicenter trials of TIL cell therapies in additional treatment settings for solid tumor cancers. Amtagvi and Proleukin are part of a treatment regimen that also includes lymphodepletion. The Company is also developing next generation therapies using TIL, such as genetically modified TIL cell therapy.</v>
    <v>557</v>
    <v>Nasdaq Stock Market</v>
    <v>XNAS</v>
    <v>XNAS</v>
    <v>825 INDUSTRIAL ROAD, 4TH FLOOR, SAN CARLOS, CA, 94070 US</v>
    <v>10.84</v>
    <v>Biotechnology &amp; Medical Research</v>
    <v>Stock</v>
    <v>45433.926101353907</v>
    <v>28</v>
    <v>10.145</v>
    <v>2887873464</v>
    <v>IOVANCE BIOTHERAPEUTICS, INC.</v>
    <v>IOVANCE BIOTHERAPEUTICS, INC.</v>
    <v>10.33</v>
    <v>0</v>
    <v>10.35</v>
    <v>10.32</v>
    <v>10.32</v>
    <v>279832700</v>
    <v>IOVA</v>
    <v>IOVANCE BIOTHERAPEUTICS, INC. (XNAS:IOVA)</v>
    <v>4633521</v>
    <v>5183255</v>
    <v>2017</v>
  </rv>
  <rv s="2">
    <v>29</v>
  </rv>
  <rv s="0">
    <v>https://www.bing.com/financeapi/forcetrigger?t=bvs1zr&amp;q=XNAS%3aIMNM&amp;form=skydnc</v>
    <v>Learn more on Bing</v>
  </rv>
  <rv s="1">
    <v>en-US</v>
    <v>bvs1zr</v>
    <v>268435456</v>
    <v>1</v>
    <v>Powered by Refinitiv</v>
    <v>0</v>
    <v>IMMUNOME, INC. (XNAS:IMNM)</v>
    <v>2</v>
    <v>3</v>
    <v>Finance</v>
    <v>4</v>
    <v>30.957999999999998</v>
    <v>4.5</v>
    <v>1.8127</v>
    <v>-0.15</v>
    <v>7.9852999999999993E-2</v>
    <v>-1.0869999999999999E-2</v>
    <v>1.0900000000000001</v>
    <v>USD</v>
    <v>Immunome, Inc. is a biotechnology company engaged in developing targeted cancer therapies. The Company's portfolio pursues each target with a modality appropriate to its biology, including immunotherapies, radioligand therapies and Antibody-Drug Conjugates (ADCs). Its memory B cell hybridoma technology allows for the screening and functional characterization of novel antibodies and targets. Its programs include Oncology (IMM-ONC-01), LU FAP, and SARS-CoV-2 (IMM-BCP-01). The oncology program is an antibody (IMM-ONC-01) against interleukin-38 (IL-38) a novel immune modulator for the treatment of various solid tumors. Its Targeted Effector platform uses small molecule ligands to selectively deliver drug payloads to diseased cells. It also operates AL102 and related drug candidate AL101. AL102 is an investigational small molecule gamma secretase inhibitor being evaluated in the Phase III for the treatment of desmoid tumors. AL102 is a potential once-daily oral treatment for desmoid tumors.</v>
    <v>55</v>
    <v>Nasdaq Stock Market</v>
    <v>XNAS</v>
    <v>XNAS</v>
    <v>18702 N. CREEK PARKWAY, SUITE 100, BOTHELL, WA, 98011 US</v>
    <v>14.14</v>
    <v>Biotechnology &amp; Medical Research</v>
    <v>Stock</v>
    <v>45433.941594421092</v>
    <v>31</v>
    <v>13.515000000000001</v>
    <v>818575075</v>
    <v>IMMUNOME, INC.</v>
    <v>IMMUNOME, INC.</v>
    <v>13.69</v>
    <v>0</v>
    <v>13.8</v>
    <v>13.65</v>
    <v>14.74</v>
    <v>59968870</v>
    <v>IMNM</v>
    <v>IMMUNOME, INC. (XNAS:IMNM)</v>
    <v>592018</v>
    <v>897187</v>
    <v>2015</v>
  </rv>
  <rv s="2">
    <v>32</v>
  </rv>
  <rv s="0">
    <v>https://www.bing.com/financeapi/forcetrigger?t=a1ys77&amp;q=XNAS%3aNTLA&amp;form=skydnc</v>
    <v>Learn more on Bing</v>
  </rv>
  <rv s="1">
    <v>en-US</v>
    <v>a1ys77</v>
    <v>268435456</v>
    <v>1</v>
    <v>Powered by Refinitiv</v>
    <v>0</v>
    <v>INTELLIA THERAPEUTICS, INC. (XNAS:NTLA)</v>
    <v>2</v>
    <v>3</v>
    <v>Finance</v>
    <v>5</v>
    <v>47.48</v>
    <v>19.37</v>
    <v>1.8794999999999999</v>
    <v>-0.18</v>
    <v>3.1396E-2</v>
    <v>-6.9520000000000007E-3</v>
    <v>0.80720000000000003</v>
    <v>USD</v>
    <v>Intellia Therapeutics, Inc. is a clinical-stage genome editing company, which is focused on developing curative therapeutics using Clustered, Regularly Interspaced Short Palindromic Repeats/CRISPR associated 9 (CRISPR/Cas9) technology. CRISPR/Cas9 is a technology for genome editing, the process of altering selected sequences of genomic deoxyribonucleic acid. It is focused on leveraging its modular platform to advance in vivo and ex vivo therapies for diseases with high unmet need. Its lead in vivo candidate, NTLA-2001, is for the treatment of transthyretin (ATTR) amyloidosis, as well as NTLA-2002 for the treatment of hereditary angioedema (HAE) are the first CRISPR/Cas9-based therapy candidates to be administered systemically, via intravenous (IV) infusion, for precision editing of a gene in a target tissue in humans. It is also developing ex vivo applications to address immuno-oncology and autoimmune diseases.</v>
    <v>526</v>
    <v>Nasdaq Stock Market</v>
    <v>XNAS</v>
    <v>XNAS</v>
    <v>40 Erie St Ste 130, CAMBRIDGE, MA, 02139-4254 US</v>
    <v>26.4</v>
    <v>Biotechnology &amp; Medical Research</v>
    <v>Stock</v>
    <v>45433.923101353903</v>
    <v>34</v>
    <v>25.51</v>
    <v>2480383048</v>
    <v>INTELLIA THERAPEUTICS, INC.</v>
    <v>INTELLIA THERAPEUTICS, INC.</v>
    <v>25.66</v>
    <v>0</v>
    <v>25.89</v>
    <v>25.71</v>
    <v>26.517199999999999</v>
    <v>96475420</v>
    <v>NTLA</v>
    <v>INTELLIA THERAPEUTICS, INC. (XNAS:NTLA)</v>
    <v>1146134</v>
    <v>1284380</v>
    <v>2014</v>
  </rv>
  <rv s="2">
    <v>35</v>
  </rv>
  <rv s="0">
    <v>https://www.bing.com/financeapi/forcetrigger?t=a24bsm&amp;q=XNYS%3aTMO&amp;form=skydnc</v>
    <v>Learn more on Bing</v>
  </rv>
  <rv s="1">
    <v>en-US</v>
    <v>a24bsm</v>
    <v>268435456</v>
    <v>1</v>
    <v>Powered by Refinitiv</v>
    <v>0</v>
    <v>THERMO FISHER SCIENTIFIC INCORPORATED (XNYS:TMO)</v>
    <v>2</v>
    <v>3</v>
    <v>Finance</v>
    <v>5</v>
    <v>603.82000000000005</v>
    <v>415.6</v>
    <v>0.80249999999999999</v>
    <v>-3.89</v>
    <v>0</v>
    <v>-6.5490000000000001E-3</v>
    <v>0</v>
    <v>USD</v>
    <v>Thermo Fisher Scientific Inc. is engaged in helping life sciences research, increasing laboratory productivity, and improving patient health through diagnostics and the development and manufacture of life-changing therapies. The Company's Life Sciences Solutions segment provides a portfolio of reagents, instruments and consumables used in biological and medical research, discovery and production of new drugs and vaccines as well as diagnosis of infection and disease.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v>
    <v>122000</v>
    <v>New York Stock Exchange</v>
    <v>XNYS</v>
    <v>XNYS</v>
    <v>168 Third Avenue, WALTHAM, MA, 02451 US</v>
    <v>594</v>
    <v>Healthcare Equipment &amp; Supplies</v>
    <v>Stock</v>
    <v>45433.9375</v>
    <v>37</v>
    <v>585.32000000000005</v>
    <v>225258422956</v>
    <v>THERMO FISHER SCIENTIFIC INCORPORATED</v>
    <v>THERMO FISHER SCIENTIFIC INCORPORATED</v>
    <v>594</v>
    <v>38.108800000000002</v>
    <v>594.01</v>
    <v>590.12</v>
    <v>590.12</v>
    <v>381716300</v>
    <v>TMO</v>
    <v>THERMO FISHER SCIENTIFIC INCORPORATED (XNYS:TMO)</v>
    <v>1133164</v>
    <v>1446992</v>
    <v>1960</v>
  </rv>
  <rv s="2">
    <v>38</v>
  </rv>
  <rv s="0">
    <v>https://www.bing.com/financeapi/forcetrigger?t=a24cm7&amp;q=XNAS%3aTNDM&amp;form=skydnc</v>
    <v>Learn more on Bing</v>
  </rv>
  <rv s="1">
    <v>en-US</v>
    <v>a24cm7</v>
    <v>268435456</v>
    <v>1</v>
    <v>Powered by Refinitiv</v>
    <v>0</v>
    <v>Tandem Diabetes Care, Inc. (XNAS:TNDM)</v>
    <v>2</v>
    <v>3</v>
    <v>Finance</v>
    <v>5</v>
    <v>52.51</v>
    <v>13.82</v>
    <v>1.2559</v>
    <v>2.09</v>
    <v>-8.1100000000000009E-4</v>
    <v>4.4252E-2</v>
    <v>-0.04</v>
    <v>USD</v>
    <v>Tandem Diabetes Care, Inc. is a global insulin delivery and diabetes technology company, which manufactures and sells advanced automated insulin delivery systems. Its pump portfolio features the Tandem Mobi system and the t:slim X2 insulin pump, both of which feature Control-IQ advanced hybrid closed-loop technology. Its t:slim X2 and Tandem Mobi pumps can be used with a variety of infusion sets to offer patients choice in how and where their pump is worn. In addition, they are software updatable from a personal computer and compatible with its Web-based data management application. Both pumps feature its Control-IQ advanced hybrid closed loop technology, with an automated insulin delivery (AID) feature designed to help increase a user's time in targeted glycemic range. There are two primary therapies used by people with insulin-dependent diabetes, Multiple Daily Injection (MDI) and insulin pumps. As part of it AID systems, it offers pump integration with multiple CGM sensors.</v>
    <v>2400</v>
    <v>Nasdaq Stock Market</v>
    <v>XNAS</v>
    <v>XNAS</v>
    <v>12400 High Bluff Drive, SAN DIEGO, CA, 92130 US</v>
    <v>52.51</v>
    <v>Healthcare Equipment &amp; Supplies</v>
    <v>Stock</v>
    <v>45433.931638957809</v>
    <v>40</v>
    <v>48.52</v>
    <v>3185555126</v>
    <v>Tandem Diabetes Care, Inc.</v>
    <v>Tandem Diabetes Care, Inc.</v>
    <v>49.42</v>
    <v>0</v>
    <v>47.23</v>
    <v>49.32</v>
    <v>49.28</v>
    <v>64589520</v>
    <v>TNDM</v>
    <v>Tandem Diabetes Care, Inc. (XNAS:TNDM)</v>
    <v>4898555</v>
    <v>1606096</v>
    <v>2008</v>
  </rv>
  <rv s="2">
    <v>41</v>
  </rv>
  <rv s="0">
    <v>https://www.bing.com/financeapi/forcetrigger?t=a1syww&amp;q=XNAS%3aLAB&amp;form=skydnc</v>
    <v>Learn more on Bing</v>
  </rv>
  <rv s="1">
    <v>en-US</v>
    <v>a1syww</v>
    <v>268435456</v>
    <v>1</v>
    <v>Powered by Refinitiv</v>
    <v>0</v>
    <v>STANDARD BIOTOOLS INC. (XNAS:LAB)</v>
    <v>2</v>
    <v>3</v>
    <v>Finance</v>
    <v>5</v>
    <v>3.16</v>
    <v>1.57</v>
    <v>1.6686000000000001</v>
    <v>0</v>
    <v>0</v>
    <v>0</v>
    <v>0</v>
    <v>USD</v>
    <v>Standard BioTools Inc. develops, manufactures, and sells technologies that help biomedical researchers in their search for developing medicines. The Company's segments include Proteomics and Genomics. The Proteomics segment includes its instruments, consumables, software, and services based upon technologies used in the identification of proteins. The Genomics segment includes its instruments, consumables, software, and services based upon technologies used in the identification of genes and their functions. The Company provides insights in health and disease using its mass cytometry and microfluidics technologies, which serve applications in proteomics and genomic. It works with academic, government, pharmaceutical, biotechnology, plant and animal research, and clinical laboratories around the world, focusing on the needs in translational and clinical research, including oncology, immunology, and immunotherapy. The Company also provides differentiated multi-omics tools for research.</v>
    <v>534</v>
    <v>Nasdaq Stock Market</v>
    <v>XNAS</v>
    <v>XNAS</v>
    <v>2 Tower Place, Suite 2000, SOUTH SAN FRANCISCO, CA, 94080 US</v>
    <v>2.5950000000000002</v>
    <v>Healthcare Equipment &amp; Supplies</v>
    <v>Stock</v>
    <v>45433.909459015624</v>
    <v>43</v>
    <v>2.5249999999999999</v>
    <v>960125070</v>
    <v>STANDARD BIOTOOLS INC.</v>
    <v>STANDARD BIOTOOLS INC.</v>
    <v>2.58</v>
    <v>0</v>
    <v>2.58</v>
    <v>2.58</v>
    <v>2.58</v>
    <v>372141500</v>
    <v>LAB</v>
    <v>STANDARD BIOTOOLS INC. (XNAS:LAB)</v>
    <v>2231421</v>
    <v>2746308</v>
    <v>2007</v>
  </rv>
  <rv s="2">
    <v>44</v>
  </rv>
  <rv s="0">
    <v>https://www.bing.com/financeapi/forcetrigger?t=a1qdkr&amp;q=XNYS%3aAORT&amp;form=skydnc</v>
    <v>Learn more on Bing</v>
  </rv>
  <rv s="5">
    <v>en-US</v>
    <v>a1qdkr</v>
    <v>268435456</v>
    <v>1</v>
    <v>Powered by Refinitiv</v>
    <v>9</v>
    <v>ARTIVION, INC. (XNYS:AORT)</v>
    <v>2</v>
    <v>10</v>
    <v>Finance</v>
    <v>5</v>
    <v>25.5138</v>
    <v>12.158200000000001</v>
    <v>1.7261</v>
    <v>-0.35</v>
    <v>1.7902999999999999E-2</v>
    <v>-1.47E-2</v>
    <v>0.42</v>
    <v>USD</v>
    <v>Artivion, Inc. is a medical device company engaged in the manufacturing, processing, and distribution of medical devices and implantable human tissues used in cardiac and vascular surgical procedures for patients with aortic disease, heart valve disease, aortic aneurysms, and dissections. The Company's segments include Medical Devices and Preservation Services. The Medical Devices segment includes sales of aortic stent grafts, surgical sealants, and On-X. The Preservation Services segment includes services for the preservation of cardiac and vascular implantable human tissues. It has four product families: aortic stent grafts, surgical sealants, On-X mechanical heart valves and related surgical products, and implantable cardiac and vascular human tissues. Aortic stent grafts include aortic arch stent grafts, abdominal stent grafts, and synthetic vascular grafts. Surgical sealants include BioGlue Surgical Adhesive products. It also sells or distributes PhotoFix bovine surgical patches.</v>
    <v>1500</v>
    <v>New York Stock Exchange</v>
    <v>XNYS</v>
    <v>XNYS</v>
    <v>1655 Roberts Boulevard N W, KENNESAW, GA, 30144 US</v>
    <v>23.79</v>
    <v>Healthcare Equipment &amp; Supplies</v>
    <v>Stock</v>
    <v>45433.937500022657</v>
    <v>46</v>
    <v>23.31</v>
    <v>979089962</v>
    <v>ARTIVION, INC.</v>
    <v>ARTIVION, INC.</v>
    <v>23.79</v>
    <v>23.81</v>
    <v>23.46</v>
    <v>23.88</v>
    <v>41734440</v>
    <v>AORT</v>
    <v>ARTIVION, INC. (XNYS:AORT)</v>
    <v>114436</v>
    <v>187670</v>
    <v>2022</v>
  </rv>
  <rv s="2">
    <v>47</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1</v>
      <v>2</v>
      <v>2</v>
      <v>1</v>
      <v>3</v>
      <v>1</v>
      <v>1</v>
      <v>1</v>
      <v>4</v>
      <v>4</v>
      <v>5</v>
      <v>6</v>
      <v>1</v>
      <v>1</v>
      <v>1</v>
      <v>4</v>
      <v>7</v>
      <v>8</v>
      <v>9</v>
      <v>4</v>
    </spb>
    <spb s="6">
      <v>Delayed 15 minutes</v>
      <v>from previous close</v>
      <v>from previous close</v>
      <v>Source: Nasdaq</v>
      <v>GMT</v>
    </spb>
    <spb s="0">
      <v>2</v>
      <v>Name</v>
      <v>LearnMoreOnLink</v>
    </spb>
    <spb s="7">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DDE8D-3EBA-4199-8F0F-711A023FDD61}" name="Tafla1" displayName="Tafla1" ref="A2:X27" totalsRowShown="0" headerRowDxfId="25" dataDxfId="24">
  <autoFilter ref="A2:X27" xr:uid="{05CDDE8D-3EBA-4199-8F0F-711A023FDD61}"/>
  <sortState xmlns:xlrd2="http://schemas.microsoft.com/office/spreadsheetml/2017/richdata2" ref="A3:X27">
    <sortCondition ref="A2:A27"/>
  </sortState>
  <tableColumns count="24">
    <tableColumn id="1" xr3:uid="{1B585533-B7C3-48CA-A060-7A89E482F56E}" name="Last change" dataDxfId="23"/>
    <tableColumn id="2" xr3:uid="{235F63B2-39C9-4BB7-BCCA-ADD0C945ABDE}" name="Company" dataDxfId="22"/>
    <tableColumn id="3" xr3:uid="{1FDD76E4-6D2D-4F8A-89A4-253797541F11}" name="Ticker" dataDxfId="21"/>
    <tableColumn id="4" xr3:uid="{C796F316-FF94-496F-93B4-9F7449D63400}" name="Price" dataDxfId="20"/>
    <tableColumn id="5" xr3:uid="{5D0D2C10-65F6-4133-B5DB-80F33A344DB5}" name="Shares" dataDxfId="19"/>
    <tableColumn id="6" xr3:uid="{45480DCB-4427-45CA-9634-084365D6D9F1}" name="MC" dataDxfId="18"/>
    <tableColumn id="7" xr3:uid="{FBDAA918-24FD-4FB7-BE2F-9EBB570F91BC}" name="Net Cash" dataDxfId="17"/>
    <tableColumn id="8" xr3:uid="{7AE2F994-7F72-45DE-83AF-D27991BD3912}" name="EV" dataDxfId="16">
      <calculatedColumnFormula>Tafla1[[#This Row],[MC]]-Tafla1[[#This Row],[Net Cash]]</calculatedColumnFormula>
    </tableColumn>
    <tableColumn id="9" xr3:uid="{9659707C-5F1E-45E0-8530-01D35E190453}" name="2024 EV/E" dataDxfId="15"/>
    <tableColumn id="10" xr3:uid="{48E5C07A-E7AF-4DA8-8B40-13403E321F71}" name="2025 EV/E" dataDxfId="14"/>
    <tableColumn id="11" xr3:uid="{A4649996-3F63-407F-A268-5D7BAEF8B750}" name="2024 E" dataDxfId="13"/>
    <tableColumn id="12" xr3:uid="{7D1C6F13-B42E-4F41-A0FB-EAA13FE739EB}" name="2025 E" dataDxfId="12"/>
    <tableColumn id="13" xr3:uid="{B2EE670C-C82D-4CF6-86CC-E0DC79FFA107}" name="2024 E2" dataDxfId="11"/>
    <tableColumn id="14" xr3:uid="{8B66B89A-C7AA-496F-8B74-0AC07089C8C1}" name="2025 E3" dataDxfId="10"/>
    <tableColumn id="15" xr3:uid="{782C484E-3150-4E4B-8764-F3EC0F1FEFEA}" name="2024 RG" dataDxfId="9"/>
    <tableColumn id="16" xr3:uid="{F8974827-471D-402C-B56D-C395CC309126}" name="GM %" dataDxfId="8"/>
    <tableColumn id="17" xr3:uid="{5FAC8649-E8FB-47D1-A975-8957ED94844B}" name="OM %" dataDxfId="7"/>
    <tableColumn id="18" xr3:uid="{7732135B-3939-42C6-992F-EC48C386AEEA}" name="Discount" dataDxfId="6"/>
    <tableColumn id="19" xr3:uid="{6351C49D-5A5F-4410-8388-2954FCD63140}" name="Industry" dataDxfId="5"/>
    <tableColumn id="20" xr3:uid="{A188B855-374B-48B4-A0C0-0A36AD643349}" name="Sector" dataDxfId="4"/>
    <tableColumn id="21" xr3:uid="{F8D93D8D-7F51-4A92-8A60-153EC8244F4C}" name="Headquartered" dataDxfId="3"/>
    <tableColumn id="22" xr3:uid="{5BB5AF6C-6708-4A07-BD6A-C2FC5C7547FB}" name="Est." dataDxfId="2"/>
    <tableColumn id="23" xr3:uid="{3A60DB66-AD18-4A1F-BDB1-483D3D3B0F4E}" name="Next ER" dataDxfId="1"/>
    <tableColumn id="27" xr3:uid="{6649D134-77AE-4D7B-A6E2-518BAC530294}" name="Price3" dataDxfId="0">
      <calculatedColumnFormula array="1">_FV(Tafla1[[#This Row],[Ticker]],"Price")</calculatedColumnFormula>
    </tableColumn>
  </tableColumns>
  <tableStyleInfo name="Töflustíll 1" showFirstColumn="0" showLastColumn="0" showRowStripes="1" showColumnStripes="0"/>
</table>
</file>

<file path=xl/theme/theme1.xml><?xml version="1.0" encoding="utf-8"?>
<a:theme xmlns:a="http://schemas.openxmlformats.org/drawingml/2006/main" name="Office-þ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Bloomberg font">
      <a:majorFont>
        <a:latin typeface="Bw Haas Grotesk"/>
        <a:ea typeface=""/>
        <a:cs typeface=""/>
      </a:majorFont>
      <a:minorFont>
        <a:latin typeface="Bw Haas Grotesk"/>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2" dT="2024-04-27T05:42:30.50" personId="{CC1BD845-8AB2-4BF4-AD2B-609840192C8F}" id="{23355B99-BECA-4974-8293-4F09AE74428F}">
    <text>2024 Enterprise value / Earnings</text>
  </threadedComment>
  <threadedComment ref="J2" dT="2024-04-27T05:42:43.78" personId="{CC1BD845-8AB2-4BF4-AD2B-609840192C8F}" id="{1557B76F-8366-4BA4-BDD8-F39A17D8D13A}">
    <text xml:space="preserve">2025 Enterprise value / Earnings
</text>
  </threadedComment>
  <threadedComment ref="K2" dT="2024-04-27T05:43:20.15" personId="{CC1BD845-8AB2-4BF4-AD2B-609840192C8F}" id="{2BBE856B-5BC2-4F71-8130-AFD0315390CE}">
    <text>2024 Earnings estimate</text>
  </threadedComment>
  <threadedComment ref="L2" dT="2024-04-27T05:43:32.06" personId="{CC1BD845-8AB2-4BF4-AD2B-609840192C8F}" id="{9851A7B0-4133-4BA6-A8C7-515B383D7F94}">
    <text>2025 Earnings estimate</text>
  </threadedComment>
  <threadedComment ref="M2" dT="2024-04-27T05:45:21.05" personId="{CC1BD845-8AB2-4BF4-AD2B-609840192C8F}" id="{1638EF13-B3C8-4B1E-82FA-ED0E8A290FAB}">
    <text>2024 Earnings / Enterprise value</text>
  </threadedComment>
  <threadedComment ref="N2" dT="2024-04-27T05:45:37.51" personId="{CC1BD845-8AB2-4BF4-AD2B-609840192C8F}" id="{FAF121DD-45B3-46B1-979B-56FA8C599090}">
    <text>2025 Earnings / Enterprise value</text>
  </threadedComment>
  <threadedComment ref="O2" dT="2024-04-27T05:45:57.24" personId="{CC1BD845-8AB2-4BF4-AD2B-609840192C8F}" id="{BB64BD1B-8647-4879-B6E5-35548810B040}">
    <text>2024 Revenue Growth % estimate</text>
  </threadedComment>
  <threadedComment ref="P2" dT="2024-04-27T05:46:09.92" personId="{CC1BD845-8AB2-4BF4-AD2B-609840192C8F}" id="{6894787D-4C31-46E6-9154-21FD28EDF953}">
    <text>Gross Margin %</text>
  </threadedComment>
  <threadedComment ref="Q2" dT="2024-04-27T05:46:19.34" personId="{CC1BD845-8AB2-4BF4-AD2B-609840192C8F}" id="{282B8DEF-D446-44CF-9D5A-2A66D307CBC1}">
    <text>Operating Margin %</text>
  </threadedComment>
  <threadedComment ref="R2" dT="2024-04-27T05:46:28.75" personId="{CC1BD845-8AB2-4BF4-AD2B-609840192C8F}" id="{B3078AB6-891E-4901-AF71-65821D9400F3}">
    <text>Discount Rate %</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file:///C:\Users\herbe\OneDrive\Desktop\Kaupandi%20ehf\Greiningar\ICE\EMBLA%20ICE.xlsx" TargetMode="External"/><Relationship Id="rId7" Type="http://schemas.openxmlformats.org/officeDocument/2006/relationships/table" Target="../tables/table1.xml"/><Relationship Id="rId2" Type="http://schemas.openxmlformats.org/officeDocument/2006/relationships/hyperlink" Target="file:///C:\Users\herbe\OneDrive\Greiningar\ICE\ALVO%20ICE.xlsx" TargetMode="External"/><Relationship Id="rId1" Type="http://schemas.openxmlformats.org/officeDocument/2006/relationships/hyperlink" Target="file:///C:\Users\herbe\OneDrive\Desktop\Kaupandi%20ehf\Greiningar\US\OCS%20US.xlsx" TargetMode="External"/><Relationship Id="rId6" Type="http://schemas.openxmlformats.org/officeDocument/2006/relationships/vmlDrawing" Target="../drawings/vmlDrawing1.vml"/><Relationship Id="rId5" Type="http://schemas.openxmlformats.org/officeDocument/2006/relationships/hyperlink" Target="file:///C:\Users\herbe\OneDrive\Desktop\Kaupandi%20ehf\Greiningar\US\HUMA.xlsx" TargetMode="External"/><Relationship Id="rId4" Type="http://schemas.openxmlformats.org/officeDocument/2006/relationships/hyperlink" Target="file:///C:\Users\herbe\OneDrive\Desktop\Kaupandi%20ehf\Greiningar\US\BBIO.xlsx" TargetMode="Externa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87A39-07BE-41F7-BD79-B33F797798F5}">
  <sheetPr codeName="Sheet1"/>
  <dimension ref="A2:X191"/>
  <sheetViews>
    <sheetView tabSelected="1" zoomScaleNormal="100" workbookViewId="0">
      <pane xSplit="2" ySplit="2" topLeftCell="C3" activePane="bottomRight" state="frozen"/>
      <selection pane="topRight" activeCell="C1" sqref="C1"/>
      <selection pane="bottomLeft" activeCell="A3" sqref="A3"/>
      <selection pane="bottomRight" activeCell="B20" sqref="B20"/>
    </sheetView>
  </sheetViews>
  <sheetFormatPr defaultRowHeight="15"/>
  <cols>
    <col min="1" max="1" width="9.09765625" style="4" customWidth="1"/>
    <col min="2" max="2" width="31" style="10" customWidth="1"/>
    <col min="3" max="3" width="9.3984375" customWidth="1"/>
    <col min="4" max="4" width="8.59765625" style="7" customWidth="1"/>
    <col min="5" max="5" width="10.59765625" customWidth="1"/>
    <col min="6" max="6" width="12.8984375" customWidth="1"/>
    <col min="7" max="7" width="14.296875" customWidth="1"/>
    <col min="8" max="8" width="16.3984375" customWidth="1"/>
    <col min="9" max="9" width="10.8984375" style="6" customWidth="1"/>
    <col min="10" max="10" width="10.8984375" style="5" customWidth="1"/>
    <col min="11" max="11" width="9.8984375" customWidth="1"/>
    <col min="12" max="12" width="12.09765625" customWidth="1"/>
    <col min="13" max="13" width="11.09765625" style="3" customWidth="1"/>
    <col min="14" max="14" width="9.5" style="3" customWidth="1"/>
    <col min="15" max="15" width="11.5" style="9" customWidth="1"/>
    <col min="16" max="16" width="10.796875" customWidth="1"/>
    <col min="17" max="17" width="11" customWidth="1"/>
    <col min="18" max="18" width="13.8984375" style="8" customWidth="1"/>
    <col min="19" max="19" width="22.59765625" customWidth="1"/>
    <col min="20" max="20" width="22.796875" customWidth="1"/>
    <col min="21" max="21" width="21.5" customWidth="1"/>
    <col min="22" max="22" width="6.296875" customWidth="1"/>
    <col min="23" max="23" width="11.8984375" customWidth="1"/>
    <col min="24" max="24" width="10.59765625" customWidth="1"/>
  </cols>
  <sheetData>
    <row r="2" spans="1:24" ht="15.6">
      <c r="A2" s="11" t="s">
        <v>58</v>
      </c>
      <c r="B2" s="12" t="s">
        <v>0</v>
      </c>
      <c r="C2" s="13" t="s">
        <v>1</v>
      </c>
      <c r="D2" s="14" t="s">
        <v>2</v>
      </c>
      <c r="E2" s="13" t="s">
        <v>7</v>
      </c>
      <c r="F2" s="13" t="s">
        <v>3</v>
      </c>
      <c r="G2" s="13" t="s">
        <v>4</v>
      </c>
      <c r="H2" s="13" t="s">
        <v>5</v>
      </c>
      <c r="I2" s="15" t="s">
        <v>23</v>
      </c>
      <c r="J2" s="13" t="s">
        <v>25</v>
      </c>
      <c r="K2" s="13" t="s">
        <v>22</v>
      </c>
      <c r="L2" s="13" t="s">
        <v>24</v>
      </c>
      <c r="M2" s="13" t="s">
        <v>56</v>
      </c>
      <c r="N2" s="13" t="s">
        <v>57</v>
      </c>
      <c r="O2" s="16" t="s">
        <v>50</v>
      </c>
      <c r="P2" s="16" t="s">
        <v>52</v>
      </c>
      <c r="Q2" s="16" t="s">
        <v>53</v>
      </c>
      <c r="R2" s="17" t="s">
        <v>51</v>
      </c>
      <c r="S2" s="13" t="s">
        <v>13</v>
      </c>
      <c r="T2" s="13" t="s">
        <v>6</v>
      </c>
      <c r="U2" s="13" t="s">
        <v>8</v>
      </c>
      <c r="V2" s="13" t="s">
        <v>21</v>
      </c>
      <c r="W2" s="13" t="s">
        <v>55</v>
      </c>
      <c r="X2" s="13" t="s">
        <v>59</v>
      </c>
    </row>
    <row r="3" spans="1:24">
      <c r="A3" s="18">
        <v>45396</v>
      </c>
      <c r="B3" s="19" t="s">
        <v>15</v>
      </c>
      <c r="C3" s="20" t="e" vm="1">
        <v>#VALUE!</v>
      </c>
      <c r="D3" s="21" cm="1">
        <f t="array" ref="D3">_FV(C3,"Price")</f>
        <v>11.91</v>
      </c>
      <c r="E3" s="22">
        <v>36.649704999999997</v>
      </c>
      <c r="F3" s="22">
        <f>E3*D3</f>
        <v>436.49798654999995</v>
      </c>
      <c r="G3" s="22"/>
      <c r="H3" s="22">
        <f>Tafla1[[#This Row],[MC]]-Tafla1[[#This Row],[Net Cash]]</f>
        <v>436.49798654999995</v>
      </c>
      <c r="I3" s="23"/>
      <c r="J3" s="41"/>
      <c r="K3" s="22"/>
      <c r="L3" s="25"/>
      <c r="M3" s="13"/>
      <c r="N3" s="13"/>
      <c r="O3" s="16"/>
      <c r="P3" s="25"/>
      <c r="Q3" s="25"/>
      <c r="R3" s="26"/>
      <c r="S3" s="25" t="s">
        <v>17</v>
      </c>
      <c r="T3" s="25" t="s">
        <v>18</v>
      </c>
      <c r="U3" s="25" t="s">
        <v>19</v>
      </c>
      <c r="V3" s="25">
        <v>2016</v>
      </c>
      <c r="W3" s="27">
        <v>45531</v>
      </c>
      <c r="X3" s="28" cm="1">
        <f t="array" ref="X3">_FV(Tafla1[[#This Row],[Ticker]],"Price")</f>
        <v>11.91</v>
      </c>
    </row>
    <row r="4" spans="1:24">
      <c r="A4" s="18">
        <v>45405</v>
      </c>
      <c r="B4" s="42" t="s">
        <v>47</v>
      </c>
      <c r="C4" s="25" t="s">
        <v>48</v>
      </c>
      <c r="D4" s="43">
        <v>30.7</v>
      </c>
      <c r="E4" s="22">
        <v>426.93</v>
      </c>
      <c r="F4" s="22">
        <f>E4*D4</f>
        <v>13106.751</v>
      </c>
      <c r="G4" s="22"/>
      <c r="H4" s="22">
        <f>Tafla1[[#This Row],[MC]]-Tafla1[[#This Row],[Net Cash]]</f>
        <v>13106.751</v>
      </c>
      <c r="I4" s="23"/>
      <c r="J4" s="41"/>
      <c r="K4" s="25"/>
      <c r="L4" s="25"/>
      <c r="M4" s="13"/>
      <c r="N4" s="13"/>
      <c r="O4" s="44">
        <v>0.33700000000000002</v>
      </c>
      <c r="P4" s="46"/>
      <c r="Q4" s="46"/>
      <c r="R4" s="47"/>
      <c r="S4" s="25" t="s">
        <v>27</v>
      </c>
      <c r="T4" s="25" t="s">
        <v>18</v>
      </c>
      <c r="U4" s="25"/>
      <c r="V4" s="25"/>
      <c r="W4" s="27">
        <v>45496</v>
      </c>
      <c r="X4" s="25" t="e" cm="1" vm="2">
        <f t="array" ref="X4">_FV(Tafla1[[#This Row],[Ticker]],"Price")</f>
        <v>#VALUE!</v>
      </c>
    </row>
    <row r="5" spans="1:24">
      <c r="A5" s="18">
        <v>45416</v>
      </c>
      <c r="B5" s="42" t="s">
        <v>39</v>
      </c>
      <c r="C5" s="25" t="e" vm="3">
        <v>#VALUE!</v>
      </c>
      <c r="D5" s="21" cm="1">
        <f t="array" ref="D5">_FV(C5,"Price")</f>
        <v>29.28</v>
      </c>
      <c r="E5" s="22">
        <v>183.70359999999999</v>
      </c>
      <c r="F5" s="22">
        <f>E5*D5</f>
        <v>5378.8414080000002</v>
      </c>
      <c r="G5" s="22"/>
      <c r="H5" s="22">
        <f>Tafla1[[#This Row],[MC]]-Tafla1[[#This Row],[Net Cash]]</f>
        <v>5378.8414080000002</v>
      </c>
      <c r="I5" s="23"/>
      <c r="J5" s="41"/>
      <c r="K5" s="25"/>
      <c r="L5" s="25"/>
      <c r="M5" s="13"/>
      <c r="N5" s="13"/>
      <c r="O5" s="16"/>
      <c r="P5" s="25"/>
      <c r="Q5" s="25"/>
      <c r="R5" s="26"/>
      <c r="S5" s="25" t="s">
        <v>17</v>
      </c>
      <c r="T5" s="25" t="s">
        <v>18</v>
      </c>
      <c r="U5" s="25" t="s">
        <v>31</v>
      </c>
      <c r="V5" s="25">
        <v>2015</v>
      </c>
      <c r="W5" s="27">
        <v>45499</v>
      </c>
      <c r="X5" s="28" cm="1">
        <f t="array" ref="X5">_FV(Tafla1[[#This Row],[Ticker]],"Price")</f>
        <v>29.28</v>
      </c>
    </row>
    <row r="6" spans="1:24">
      <c r="A6" s="18">
        <v>45429</v>
      </c>
      <c r="B6" s="1" t="s">
        <v>60</v>
      </c>
      <c r="C6" s="77" t="e" vm="4">
        <v>#VALUE!</v>
      </c>
      <c r="D6" s="51" cm="1">
        <f t="array" ref="D6">_FV(Tafla1[[#This Row],[Ticker]],"Price")</f>
        <v>7.03</v>
      </c>
      <c r="E6" s="22">
        <v>119.08435299999999</v>
      </c>
      <c r="F6" s="22">
        <f>E6*D6</f>
        <v>837.16300159000002</v>
      </c>
      <c r="G6" s="22">
        <v>-8</v>
      </c>
      <c r="H6" s="22">
        <f>Tafla1[[#This Row],[MC]]-Tafla1[[#This Row],[Net Cash]]</f>
        <v>845.16300159000002</v>
      </c>
      <c r="I6" s="23"/>
      <c r="J6" s="41"/>
      <c r="K6" s="25"/>
      <c r="L6" s="25"/>
      <c r="M6" s="13"/>
      <c r="N6" s="13"/>
      <c r="O6" s="16"/>
      <c r="P6" s="37"/>
      <c r="Q6" s="37"/>
      <c r="R6" s="48"/>
      <c r="S6" s="25"/>
      <c r="T6" s="25"/>
      <c r="U6" s="25"/>
      <c r="V6" s="25"/>
      <c r="W6" s="27"/>
      <c r="X6" s="28"/>
    </row>
    <row r="7" spans="1:24">
      <c r="A7" s="18">
        <v>45433</v>
      </c>
      <c r="B7" s="19" t="s">
        <v>16</v>
      </c>
      <c r="C7" s="20" t="s">
        <v>20</v>
      </c>
      <c r="D7" s="21">
        <v>12.24</v>
      </c>
      <c r="E7" s="22">
        <v>266.820806</v>
      </c>
      <c r="F7" s="22">
        <f>E7*D7</f>
        <v>3265.8866654399999</v>
      </c>
      <c r="G7" s="22"/>
      <c r="H7" s="22">
        <f>Tafla1[[#This Row],[MC]]-Tafla1[[#This Row],[Net Cash]]</f>
        <v>3265.8866654399999</v>
      </c>
      <c r="I7" s="23"/>
      <c r="J7" s="41"/>
      <c r="K7" s="25"/>
      <c r="L7" s="25"/>
      <c r="M7" s="13"/>
      <c r="N7" s="13"/>
      <c r="O7" s="16"/>
      <c r="P7" s="37">
        <v>-0.72</v>
      </c>
      <c r="Q7" s="37">
        <v>-3.8</v>
      </c>
      <c r="R7" s="48"/>
      <c r="S7" s="25" t="s">
        <v>17</v>
      </c>
      <c r="T7" s="25" t="s">
        <v>18</v>
      </c>
      <c r="U7" s="25" t="s">
        <v>14</v>
      </c>
      <c r="V7" s="25">
        <v>2018</v>
      </c>
      <c r="W7" s="27">
        <v>45531</v>
      </c>
      <c r="X7" s="25" t="e" cm="1" vm="2">
        <f t="array" ref="X7">_FV(Tafla1[[#This Row],[Ticker]],"Price")</f>
        <v>#VALUE!</v>
      </c>
    </row>
    <row r="8" spans="1:24">
      <c r="A8" s="11"/>
      <c r="B8" s="12" t="s">
        <v>44</v>
      </c>
      <c r="C8" s="25" t="e" vm="5">
        <v>#VALUE!</v>
      </c>
      <c r="D8" s="21" cm="1">
        <f t="array" ref="D8">_FV(C8,"Price")</f>
        <v>78.12</v>
      </c>
      <c r="E8" s="22">
        <v>47.374380000000002</v>
      </c>
      <c r="F8" s="22">
        <f>E8*D8</f>
        <v>3700.8865656000003</v>
      </c>
      <c r="G8" s="22"/>
      <c r="H8" s="22">
        <f>Tafla1[[#This Row],[MC]]-Tafla1[[#This Row],[Net Cash]]</f>
        <v>3700.8865656000003</v>
      </c>
      <c r="I8" s="23"/>
      <c r="J8" s="41"/>
      <c r="K8" s="25"/>
      <c r="L8" s="25"/>
      <c r="M8" s="13"/>
      <c r="N8" s="13"/>
      <c r="O8" s="16"/>
      <c r="P8" s="25"/>
      <c r="Q8" s="25"/>
      <c r="R8" s="26"/>
      <c r="S8" s="25" t="s">
        <v>17</v>
      </c>
      <c r="T8" s="25" t="s">
        <v>18</v>
      </c>
      <c r="U8" s="25" t="s">
        <v>11</v>
      </c>
      <c r="V8" s="25">
        <v>2012</v>
      </c>
      <c r="W8" s="27">
        <v>45509</v>
      </c>
      <c r="X8" s="28" cm="1">
        <f t="array" ref="X8">_FV(Tafla1[[#This Row],[Ticker]],"Price")</f>
        <v>78.12</v>
      </c>
    </row>
    <row r="9" spans="1:24">
      <c r="A9" s="11"/>
      <c r="B9" s="12" t="s">
        <v>37</v>
      </c>
      <c r="C9" s="25" t="e" vm="6">
        <v>#VALUE!</v>
      </c>
      <c r="D9" s="21" cm="1">
        <f t="array" ref="D9">_FV(C9,"Price")</f>
        <v>166.83</v>
      </c>
      <c r="E9" s="22">
        <v>28.51455</v>
      </c>
      <c r="F9" s="22">
        <f>E9*D9</f>
        <v>4757.0823765000005</v>
      </c>
      <c r="G9" s="22"/>
      <c r="H9" s="22">
        <f>Tafla1[[#This Row],[MC]]-Tafla1[[#This Row],[Net Cash]]</f>
        <v>4757.0823765000005</v>
      </c>
      <c r="I9" s="23"/>
      <c r="J9" s="41"/>
      <c r="K9" s="25"/>
      <c r="L9" s="25"/>
      <c r="M9" s="13"/>
      <c r="N9" s="13"/>
      <c r="O9" s="16"/>
      <c r="P9" s="25"/>
      <c r="Q9" s="25"/>
      <c r="R9" s="26"/>
      <c r="S9" s="25" t="s">
        <v>17</v>
      </c>
      <c r="T9" s="25" t="s">
        <v>18</v>
      </c>
      <c r="U9" s="25" t="s">
        <v>10</v>
      </c>
      <c r="V9" s="25">
        <v>2016</v>
      </c>
      <c r="W9" s="25"/>
      <c r="X9" s="28" cm="1">
        <f t="array" ref="X9">_FV(Tafla1[[#This Row],[Ticker]],"Price")</f>
        <v>166.83</v>
      </c>
    </row>
    <row r="10" spans="1:24">
      <c r="A10" s="11"/>
      <c r="B10" s="12" t="s">
        <v>35</v>
      </c>
      <c r="C10" s="25" t="e" vm="7">
        <v>#VALUE!</v>
      </c>
      <c r="D10" s="21" cm="1">
        <f t="array" ref="D10">_FV(C10,"Price")</f>
        <v>69.73</v>
      </c>
      <c r="E10" s="22">
        <v>64.067639999999997</v>
      </c>
      <c r="F10" s="22">
        <f>E10*D10</f>
        <v>4467.4365372000002</v>
      </c>
      <c r="G10" s="22"/>
      <c r="H10" s="22">
        <f>Tafla1[[#This Row],[MC]]-Tafla1[[#This Row],[Net Cash]]</f>
        <v>4467.4365372000002</v>
      </c>
      <c r="I10" s="23"/>
      <c r="J10" s="41"/>
      <c r="K10" s="25"/>
      <c r="L10" s="25"/>
      <c r="M10" s="13"/>
      <c r="N10" s="13"/>
      <c r="O10" s="16"/>
      <c r="P10" s="25"/>
      <c r="Q10" s="25"/>
      <c r="R10" s="26"/>
      <c r="S10" s="25" t="s">
        <v>17</v>
      </c>
      <c r="T10" s="25" t="s">
        <v>18</v>
      </c>
      <c r="U10" s="25" t="s">
        <v>33</v>
      </c>
      <c r="V10" s="25">
        <v>2017</v>
      </c>
      <c r="W10" s="25"/>
      <c r="X10" s="28" cm="1">
        <f t="array" ref="X10">_FV(Tafla1[[#This Row],[Ticker]],"Price")</f>
        <v>69.73</v>
      </c>
    </row>
    <row r="11" spans="1:24">
      <c r="A11" s="11"/>
      <c r="B11" s="12" t="s">
        <v>45</v>
      </c>
      <c r="C11" s="25" t="e" vm="8">
        <v>#VALUE!</v>
      </c>
      <c r="D11" s="21" cm="1">
        <f t="array" ref="D11">_FV(C11,"Price")</f>
        <v>64.97</v>
      </c>
      <c r="E11" s="22">
        <v>65.546139999999994</v>
      </c>
      <c r="F11" s="22">
        <f>E11*D11</f>
        <v>4258.5327157999991</v>
      </c>
      <c r="G11" s="22"/>
      <c r="H11" s="22">
        <f>Tafla1[[#This Row],[MC]]-Tafla1[[#This Row],[Net Cash]]</f>
        <v>4258.5327157999991</v>
      </c>
      <c r="I11" s="23"/>
      <c r="J11" s="41"/>
      <c r="K11" s="25"/>
      <c r="L11" s="25"/>
      <c r="M11" s="13"/>
      <c r="N11" s="13"/>
      <c r="O11" s="16"/>
      <c r="P11" s="25"/>
      <c r="Q11" s="25"/>
      <c r="R11" s="26"/>
      <c r="S11" s="25" t="s">
        <v>17</v>
      </c>
      <c r="T11" s="25" t="s">
        <v>18</v>
      </c>
      <c r="U11" s="25" t="s">
        <v>46</v>
      </c>
      <c r="V11" s="25">
        <v>2007</v>
      </c>
      <c r="W11" s="25"/>
      <c r="X11" s="28" cm="1">
        <f t="array" ref="X11">_FV(Tafla1[[#This Row],[Ticker]],"Price")</f>
        <v>64.97</v>
      </c>
    </row>
    <row r="12" spans="1:24">
      <c r="A12" s="11"/>
      <c r="B12" s="12" t="s">
        <v>43</v>
      </c>
      <c r="C12" s="25" t="e" vm="9">
        <v>#VALUE!</v>
      </c>
      <c r="D12" s="21" cm="1">
        <f t="array" ref="D12">_FV(C12,"Price")</f>
        <v>30.3</v>
      </c>
      <c r="E12" s="22">
        <v>145.29300000000001</v>
      </c>
      <c r="F12" s="22">
        <f>E12*D12</f>
        <v>4402.3779000000004</v>
      </c>
      <c r="G12" s="22"/>
      <c r="H12" s="22">
        <f>Tafla1[[#This Row],[MC]]-Tafla1[[#This Row],[Net Cash]]</f>
        <v>4402.3779000000004</v>
      </c>
      <c r="I12" s="23"/>
      <c r="J12" s="41"/>
      <c r="K12" s="25"/>
      <c r="L12" s="25"/>
      <c r="M12" s="13"/>
      <c r="N12" s="13"/>
      <c r="O12" s="16"/>
      <c r="P12" s="25"/>
      <c r="Q12" s="25"/>
      <c r="R12" s="26"/>
      <c r="S12" s="25" t="s">
        <v>17</v>
      </c>
      <c r="T12" s="25" t="s">
        <v>18</v>
      </c>
      <c r="U12" s="25" t="s">
        <v>11</v>
      </c>
      <c r="V12" s="25">
        <v>2018</v>
      </c>
      <c r="W12" s="25"/>
      <c r="X12" s="28" cm="1">
        <f t="array" ref="X12">_FV(Tafla1[[#This Row],[Ticker]],"Price")</f>
        <v>30.3</v>
      </c>
    </row>
    <row r="13" spans="1:24">
      <c r="A13" s="11"/>
      <c r="B13" s="12" t="s">
        <v>36</v>
      </c>
      <c r="C13" s="25" t="e" vm="10">
        <v>#VALUE!</v>
      </c>
      <c r="D13" s="21" cm="1">
        <f t="array" ref="D13">_FV(C13,"Price")</f>
        <v>23.95</v>
      </c>
      <c r="E13" s="22">
        <v>119.1665</v>
      </c>
      <c r="F13" s="22">
        <f>E13*D13</f>
        <v>2854.037675</v>
      </c>
      <c r="G13" s="22"/>
      <c r="H13" s="22">
        <f>Tafla1[[#This Row],[MC]]-Tafla1[[#This Row],[Net Cash]]</f>
        <v>2854.037675</v>
      </c>
      <c r="I13" s="23"/>
      <c r="J13" s="41"/>
      <c r="K13" s="25"/>
      <c r="L13" s="25"/>
      <c r="M13" s="13"/>
      <c r="N13" s="13"/>
      <c r="O13" s="16"/>
      <c r="P13" s="25"/>
      <c r="Q13" s="25"/>
      <c r="R13" s="26"/>
      <c r="S13" s="25" t="s">
        <v>17</v>
      </c>
      <c r="T13" s="25" t="s">
        <v>18</v>
      </c>
      <c r="U13" s="25" t="s">
        <v>32</v>
      </c>
      <c r="V13" s="25">
        <v>2012</v>
      </c>
      <c r="W13" s="25"/>
      <c r="X13" s="28" cm="1">
        <f t="array" ref="X13">_FV(Tafla1[[#This Row],[Ticker]],"Price")</f>
        <v>23.95</v>
      </c>
    </row>
    <row r="14" spans="1:24">
      <c r="A14" s="11"/>
      <c r="B14" s="12" t="s">
        <v>34</v>
      </c>
      <c r="C14" s="25" t="e" vm="11">
        <v>#VALUE!</v>
      </c>
      <c r="D14" s="21" cm="1">
        <f t="array" ref="D14">_FV(C14,"Price")</f>
        <v>10.32</v>
      </c>
      <c r="E14" s="22">
        <v>279.30700000000002</v>
      </c>
      <c r="F14" s="22">
        <f>E14*D14</f>
        <v>2882.4482400000002</v>
      </c>
      <c r="G14" s="22"/>
      <c r="H14" s="22">
        <f>Tafla1[[#This Row],[MC]]-Tafla1[[#This Row],[Net Cash]]</f>
        <v>2882.4482400000002</v>
      </c>
      <c r="I14" s="23"/>
      <c r="J14" s="41"/>
      <c r="K14" s="25"/>
      <c r="L14" s="25"/>
      <c r="M14" s="13"/>
      <c r="N14" s="13"/>
      <c r="O14" s="16"/>
      <c r="P14" s="25"/>
      <c r="Q14" s="25"/>
      <c r="R14" s="26"/>
      <c r="S14" s="25" t="s">
        <v>17</v>
      </c>
      <c r="T14" s="25" t="s">
        <v>18</v>
      </c>
      <c r="U14" s="25" t="s">
        <v>42</v>
      </c>
      <c r="V14" s="25">
        <v>2007</v>
      </c>
      <c r="W14" s="25"/>
      <c r="X14" s="28" cm="1">
        <f t="array" ref="X14">_FV(Tafla1[[#This Row],[Ticker]],"Price")</f>
        <v>10.32</v>
      </c>
    </row>
    <row r="15" spans="1:24">
      <c r="A15" s="11"/>
      <c r="B15" s="12" t="s">
        <v>41</v>
      </c>
      <c r="C15" s="25" t="e" vm="12">
        <v>#VALUE!</v>
      </c>
      <c r="D15" s="21" cm="1">
        <f t="array" ref="D15">_FV(C15,"Price")</f>
        <v>13.65</v>
      </c>
      <c r="E15" s="22">
        <v>59.694240000000001</v>
      </c>
      <c r="F15" s="22">
        <f>E15*D15</f>
        <v>814.82637599999998</v>
      </c>
      <c r="G15" s="22"/>
      <c r="H15" s="22">
        <f>Tafla1[[#This Row],[MC]]-Tafla1[[#This Row],[Net Cash]]</f>
        <v>814.82637599999998</v>
      </c>
      <c r="I15" s="23"/>
      <c r="J15" s="41"/>
      <c r="K15" s="25"/>
      <c r="L15" s="25"/>
      <c r="M15" s="13"/>
      <c r="N15" s="13"/>
      <c r="O15" s="16"/>
      <c r="P15" s="25"/>
      <c r="Q15" s="25"/>
      <c r="R15" s="26"/>
      <c r="S15" s="25" t="s">
        <v>17</v>
      </c>
      <c r="T15" s="25" t="s">
        <v>18</v>
      </c>
      <c r="U15" s="25" t="s">
        <v>29</v>
      </c>
      <c r="V15" s="25">
        <v>2006</v>
      </c>
      <c r="W15" s="25"/>
      <c r="X15" s="28" cm="1">
        <f t="array" ref="X15">_FV(Tafla1[[#This Row],[Ticker]],"Price")</f>
        <v>13.65</v>
      </c>
    </row>
    <row r="16" spans="1:24">
      <c r="A16" s="11"/>
      <c r="B16" s="12" t="s">
        <v>54</v>
      </c>
      <c r="C16" s="25" t="e" vm="13">
        <v>#VALUE!</v>
      </c>
      <c r="D16" s="21" cm="1">
        <f t="array" ref="D16">_FV(C16,"Price")</f>
        <v>25.71</v>
      </c>
      <c r="E16" s="22">
        <v>96.106399999999994</v>
      </c>
      <c r="F16" s="22">
        <f>E16*D16</f>
        <v>2470.895544</v>
      </c>
      <c r="G16" s="22"/>
      <c r="H16" s="22">
        <f>Tafla1[[#This Row],[MC]]-Tafla1[[#This Row],[Net Cash]]</f>
        <v>2470.895544</v>
      </c>
      <c r="I16" s="23"/>
      <c r="J16" s="41"/>
      <c r="K16" s="25"/>
      <c r="L16" s="25"/>
      <c r="M16" s="13"/>
      <c r="N16" s="13"/>
      <c r="O16" s="16"/>
      <c r="P16" s="25"/>
      <c r="Q16" s="25"/>
      <c r="R16" s="26"/>
      <c r="S16" s="25" t="s">
        <v>17</v>
      </c>
      <c r="T16" s="25" t="s">
        <v>18</v>
      </c>
      <c r="U16" s="25" t="s">
        <v>33</v>
      </c>
      <c r="V16" s="25">
        <v>2014</v>
      </c>
      <c r="W16" s="25"/>
      <c r="X16" s="28" cm="1">
        <f t="array" ref="X16">_FV(Tafla1[[#This Row],[Ticker]],"Price")</f>
        <v>25.71</v>
      </c>
    </row>
    <row r="17" spans="1:24">
      <c r="A17" s="11"/>
      <c r="B17" s="12" t="s">
        <v>49</v>
      </c>
      <c r="C17" s="25" t="e" vm="14">
        <v>#VALUE!</v>
      </c>
      <c r="D17" s="21" cm="1">
        <f t="array" ref="D17">_FV(C17,"Price")</f>
        <v>590.12</v>
      </c>
      <c r="E17" s="22">
        <v>381.71390000000002</v>
      </c>
      <c r="F17" s="22">
        <f>E17*D17</f>
        <v>225257.00666800002</v>
      </c>
      <c r="G17" s="22"/>
      <c r="H17" s="22">
        <f>Tafla1[[#This Row],[MC]]-Tafla1[[#This Row],[Net Cash]]</f>
        <v>225257.00666800002</v>
      </c>
      <c r="I17" s="23"/>
      <c r="J17" s="41"/>
      <c r="K17" s="25"/>
      <c r="L17" s="25"/>
      <c r="M17" s="13"/>
      <c r="N17" s="13"/>
      <c r="O17" s="16"/>
      <c r="P17" s="25"/>
      <c r="Q17" s="25"/>
      <c r="R17" s="26"/>
      <c r="S17" s="25" t="s">
        <v>27</v>
      </c>
      <c r="T17" s="25" t="s">
        <v>18</v>
      </c>
      <c r="U17" s="25" t="s">
        <v>9</v>
      </c>
      <c r="V17" s="25">
        <v>1960</v>
      </c>
      <c r="W17" s="25"/>
      <c r="X17" s="28" cm="1">
        <f t="array" ref="X17">_FV(Tafla1[[#This Row],[Ticker]],"Price")</f>
        <v>590.12</v>
      </c>
    </row>
    <row r="18" spans="1:24">
      <c r="A18" s="71"/>
      <c r="B18" s="12" t="s">
        <v>38</v>
      </c>
      <c r="C18" s="25" t="e" vm="15">
        <v>#VALUE!</v>
      </c>
      <c r="D18" s="21" cm="1">
        <f t="array" ref="D18">_FV(C18,"Price")</f>
        <v>49.32</v>
      </c>
      <c r="E18" s="22">
        <v>65.631039999999999</v>
      </c>
      <c r="F18" s="22">
        <f>E18*D18</f>
        <v>3236.9228927999998</v>
      </c>
      <c r="G18" s="22"/>
      <c r="H18" s="22">
        <f>Tafla1[[#This Row],[MC]]-Tafla1[[#This Row],[Net Cash]]</f>
        <v>3236.9228927999998</v>
      </c>
      <c r="I18" s="23"/>
      <c r="J18" s="41"/>
      <c r="K18" s="25"/>
      <c r="L18" s="25"/>
      <c r="M18" s="13"/>
      <c r="N18" s="13"/>
      <c r="O18" s="16"/>
      <c r="P18" s="25"/>
      <c r="Q18" s="25"/>
      <c r="R18" s="26"/>
      <c r="S18" s="25" t="s">
        <v>27</v>
      </c>
      <c r="T18" s="25" t="s">
        <v>18</v>
      </c>
      <c r="U18" s="25" t="s">
        <v>30</v>
      </c>
      <c r="V18" s="25">
        <v>2006</v>
      </c>
      <c r="W18" s="25"/>
      <c r="X18" s="22" cm="1">
        <f t="array" ref="X18">_FV(Tafla1[[#This Row],[Ticker]],"Price")</f>
        <v>49.32</v>
      </c>
    </row>
    <row r="19" spans="1:24">
      <c r="A19" s="11"/>
      <c r="B19" s="12" t="s">
        <v>40</v>
      </c>
      <c r="C19" s="25" t="e" vm="16">
        <v>#VALUE!</v>
      </c>
      <c r="D19" s="21" cm="1">
        <f t="array" ref="D19">_FV(C19,"Price")</f>
        <v>2.58</v>
      </c>
      <c r="E19" s="22">
        <v>383.04849999999999</v>
      </c>
      <c r="F19" s="22">
        <f>E19*D19</f>
        <v>988.26513</v>
      </c>
      <c r="G19" s="22"/>
      <c r="H19" s="22">
        <f>Tafla1[[#This Row],[MC]]-Tafla1[[#This Row],[Net Cash]]</f>
        <v>988.26513</v>
      </c>
      <c r="I19" s="23"/>
      <c r="J19" s="41"/>
      <c r="K19" s="25"/>
      <c r="L19" s="25"/>
      <c r="M19" s="13"/>
      <c r="N19" s="13"/>
      <c r="O19" s="16"/>
      <c r="P19" s="25"/>
      <c r="Q19" s="25"/>
      <c r="R19" s="26"/>
      <c r="S19" s="25" t="s">
        <v>27</v>
      </c>
      <c r="T19" s="25" t="s">
        <v>18</v>
      </c>
      <c r="U19" s="25" t="s">
        <v>12</v>
      </c>
      <c r="V19" s="25">
        <v>1999</v>
      </c>
      <c r="W19" s="22"/>
      <c r="X19" s="28" cm="1">
        <f t="array" ref="X19">_FV(Tafla1[[#This Row],[Ticker]],"Price")</f>
        <v>2.58</v>
      </c>
    </row>
    <row r="20" spans="1:24" ht="13.8">
      <c r="A20" s="11"/>
      <c r="B20" s="12" t="s">
        <v>26</v>
      </c>
      <c r="C20" s="25" t="e" vm="17">
        <v>#VALUE!</v>
      </c>
      <c r="D20" s="21" cm="1">
        <f t="array" ref="D20">_FV(C20,"Price")</f>
        <v>23.46</v>
      </c>
      <c r="E20" s="22">
        <v>41.709780000000002</v>
      </c>
      <c r="F20" s="22">
        <f>E20*D20</f>
        <v>978.51143880000006</v>
      </c>
      <c r="G20" s="22"/>
      <c r="H20" s="22">
        <f>Tafla1[[#This Row],[MC]]-Tafla1[[#This Row],[Net Cash]]</f>
        <v>978.51143880000006</v>
      </c>
      <c r="I20" s="23"/>
      <c r="J20" s="41"/>
      <c r="K20" s="25"/>
      <c r="L20" s="25"/>
      <c r="M20" s="13"/>
      <c r="N20" s="13"/>
      <c r="O20" s="16"/>
      <c r="P20" s="25"/>
      <c r="Q20" s="25"/>
      <c r="R20" s="26"/>
      <c r="S20" s="25" t="s">
        <v>27</v>
      </c>
      <c r="T20" s="25" t="s">
        <v>18</v>
      </c>
      <c r="U20" s="25" t="s">
        <v>28</v>
      </c>
      <c r="V20" s="25">
        <v>1984</v>
      </c>
      <c r="W20" s="25"/>
      <c r="X20" s="28" cm="1">
        <f t="array" ref="X20">_FV(Tafla1[[#This Row],[Ticker]],"Price")</f>
        <v>23.46</v>
      </c>
    </row>
    <row r="21" spans="1:24">
      <c r="A21" s="11"/>
      <c r="B21" s="12"/>
      <c r="C21" s="25"/>
      <c r="D21" s="21"/>
      <c r="E21" s="22"/>
      <c r="F21" s="22"/>
      <c r="G21" s="22"/>
      <c r="H21" s="22">
        <f>Tafla1[[#This Row],[MC]]-Tafla1[[#This Row],[Net Cash]]</f>
        <v>0</v>
      </c>
      <c r="I21" s="23"/>
      <c r="J21" s="41"/>
      <c r="K21" s="25"/>
      <c r="L21" s="25"/>
      <c r="M21" s="13"/>
      <c r="N21" s="13"/>
      <c r="O21" s="16"/>
      <c r="P21" s="25"/>
      <c r="Q21" s="25"/>
      <c r="R21" s="26"/>
      <c r="S21" s="25"/>
      <c r="T21" s="25"/>
      <c r="U21" s="25"/>
      <c r="V21" s="25"/>
      <c r="W21" s="25"/>
      <c r="X21" s="68"/>
    </row>
    <row r="22" spans="1:24">
      <c r="A22" s="18"/>
      <c r="B22" s="52"/>
      <c r="C22" s="66"/>
      <c r="D22" s="32"/>
      <c r="E22" s="22"/>
      <c r="F22" s="22"/>
      <c r="G22" s="22"/>
      <c r="H22" s="22">
        <f>Tafla1[[#This Row],[MC]]-Tafla1[[#This Row],[Net Cash]]</f>
        <v>0</v>
      </c>
      <c r="I22" s="67"/>
      <c r="J22" s="24"/>
      <c r="K22" s="22"/>
      <c r="L22" s="22"/>
      <c r="M22" s="29"/>
      <c r="N22" s="29"/>
      <c r="O22" s="44"/>
      <c r="P22" s="46"/>
      <c r="Q22" s="46"/>
      <c r="R22" s="47"/>
      <c r="S22" s="22"/>
      <c r="T22" s="22"/>
      <c r="U22" s="22"/>
      <c r="V22" s="22"/>
      <c r="W22" s="27"/>
      <c r="X22" s="28"/>
    </row>
    <row r="23" spans="1:24">
      <c r="A23" s="18"/>
      <c r="B23" s="42"/>
      <c r="C23" s="20"/>
      <c r="D23" s="21"/>
      <c r="E23" s="22"/>
      <c r="F23" s="22"/>
      <c r="G23" s="22"/>
      <c r="H23" s="22">
        <f>Tafla1[[#This Row],[MC]]-Tafla1[[#This Row],[Net Cash]]</f>
        <v>0</v>
      </c>
      <c r="I23" s="23"/>
      <c r="J23" s="41"/>
      <c r="K23" s="50"/>
      <c r="L23" s="25"/>
      <c r="M23" s="13"/>
      <c r="N23" s="13"/>
      <c r="O23" s="16"/>
      <c r="P23" s="37"/>
      <c r="Q23" s="37"/>
      <c r="R23" s="48"/>
      <c r="S23" s="25"/>
      <c r="T23" s="25"/>
      <c r="U23" s="25"/>
      <c r="V23" s="25"/>
      <c r="W23" s="27"/>
      <c r="X23" s="25"/>
    </row>
    <row r="24" spans="1:24">
      <c r="A24" s="18"/>
      <c r="B24" s="42"/>
      <c r="C24" s="20"/>
      <c r="D24" s="21"/>
      <c r="E24" s="22"/>
      <c r="F24" s="22"/>
      <c r="G24" s="22"/>
      <c r="H24" s="22">
        <f>Tafla1[[#This Row],[MC]]-Tafla1[[#This Row],[Net Cash]]</f>
        <v>0</v>
      </c>
      <c r="I24" s="23"/>
      <c r="J24" s="41"/>
      <c r="K24" s="50"/>
      <c r="L24" s="25"/>
      <c r="M24" s="13"/>
      <c r="N24" s="13"/>
      <c r="O24" s="16"/>
      <c r="P24" s="37"/>
      <c r="Q24" s="37"/>
      <c r="R24" s="48"/>
      <c r="S24" s="25"/>
      <c r="T24" s="25"/>
      <c r="U24" s="25"/>
      <c r="V24" s="25"/>
      <c r="W24" s="27"/>
      <c r="X24" s="25"/>
    </row>
    <row r="25" spans="1:24">
      <c r="A25" s="18"/>
      <c r="B25" s="42"/>
      <c r="C25" s="20"/>
      <c r="D25" s="21"/>
      <c r="E25" s="22"/>
      <c r="F25" s="22"/>
      <c r="G25" s="22"/>
      <c r="H25" s="22">
        <f>Tafla1[[#This Row],[MC]]-Tafla1[[#This Row],[Net Cash]]</f>
        <v>0</v>
      </c>
      <c r="I25" s="23"/>
      <c r="J25" s="41"/>
      <c r="K25" s="25"/>
      <c r="L25" s="25"/>
      <c r="M25" s="13"/>
      <c r="N25" s="13"/>
      <c r="O25" s="16"/>
      <c r="P25" s="37"/>
      <c r="Q25" s="37"/>
      <c r="R25" s="48"/>
      <c r="S25" s="25"/>
      <c r="T25" s="25"/>
      <c r="U25" s="25"/>
      <c r="V25" s="25"/>
      <c r="W25" s="27"/>
      <c r="X25" s="25"/>
    </row>
    <row r="26" spans="1:24" ht="13.8">
      <c r="A26" s="18"/>
      <c r="B26" s="42"/>
      <c r="C26" s="20"/>
      <c r="D26" s="51"/>
      <c r="E26" s="22"/>
      <c r="F26" s="22"/>
      <c r="G26" s="22"/>
      <c r="H26" s="22">
        <f>Tafla1[[#This Row],[MC]]-Tafla1[[#This Row],[Net Cash]]</f>
        <v>0</v>
      </c>
      <c r="I26" s="23"/>
      <c r="J26" s="41"/>
      <c r="K26" s="25"/>
      <c r="L26" s="25"/>
      <c r="M26" s="13"/>
      <c r="N26" s="13"/>
      <c r="O26" s="16"/>
      <c r="P26" s="37"/>
      <c r="Q26" s="37"/>
      <c r="R26" s="48"/>
      <c r="S26" s="25"/>
      <c r="T26" s="25"/>
      <c r="U26" s="25"/>
      <c r="V26" s="25"/>
      <c r="W26" s="27"/>
      <c r="X26" s="28"/>
    </row>
    <row r="27" spans="1:24" ht="13.8">
      <c r="A27" s="18"/>
      <c r="B27" s="42"/>
      <c r="C27" s="25"/>
      <c r="D27" s="51"/>
      <c r="E27" s="22"/>
      <c r="F27" s="22"/>
      <c r="G27" s="22"/>
      <c r="H27" s="22">
        <f>Tafla1[[#This Row],[MC]]-Tafla1[[#This Row],[Net Cash]]</f>
        <v>0</v>
      </c>
      <c r="I27" s="33"/>
      <c r="J27" s="34"/>
      <c r="K27" s="22"/>
      <c r="L27" s="22"/>
      <c r="M27" s="35"/>
      <c r="N27" s="35"/>
      <c r="O27" s="44"/>
      <c r="P27" s="37"/>
      <c r="Q27" s="37"/>
      <c r="R27" s="48"/>
      <c r="S27" s="25"/>
      <c r="T27" s="25"/>
      <c r="U27" s="25"/>
      <c r="V27" s="25"/>
      <c r="W27" s="27"/>
      <c r="X27" s="28"/>
    </row>
    <row r="28" spans="1:24">
      <c r="A28" s="18"/>
      <c r="B28" s="19"/>
      <c r="C28" s="20"/>
      <c r="D28" s="21"/>
      <c r="E28" s="22"/>
      <c r="F28" s="22"/>
      <c r="G28" s="22"/>
      <c r="H28" s="22"/>
      <c r="I28" s="23"/>
      <c r="J28" s="24"/>
      <c r="K28" s="22"/>
      <c r="L28" s="22"/>
      <c r="M28" s="29"/>
      <c r="N28" s="29"/>
      <c r="O28" s="30"/>
      <c r="P28" s="22"/>
      <c r="Q28" s="22"/>
      <c r="R28" s="31"/>
      <c r="S28" s="25"/>
      <c r="T28" s="25"/>
      <c r="U28" s="25"/>
      <c r="V28" s="25"/>
      <c r="W28" s="27"/>
      <c r="X28" s="28"/>
    </row>
    <row r="29" spans="1:24">
      <c r="A29" s="18"/>
      <c r="B29" s="42"/>
      <c r="C29" s="25"/>
      <c r="D29" s="43"/>
      <c r="E29" s="22"/>
      <c r="F29" s="22"/>
      <c r="G29" s="22"/>
      <c r="H29" s="22"/>
      <c r="I29" s="33"/>
      <c r="J29" s="34"/>
      <c r="K29" s="25"/>
      <c r="L29" s="57"/>
      <c r="M29" s="35"/>
      <c r="N29" s="35"/>
      <c r="O29" s="58"/>
      <c r="P29" s="59"/>
      <c r="Q29" s="59"/>
      <c r="R29" s="54"/>
      <c r="S29" s="25"/>
      <c r="T29" s="25"/>
      <c r="U29" s="25"/>
      <c r="V29" s="25"/>
      <c r="W29" s="27"/>
      <c r="X29" s="28"/>
    </row>
    <row r="30" spans="1:24">
      <c r="A30" s="18"/>
      <c r="B30" s="42"/>
      <c r="C30" s="25"/>
      <c r="D30" s="21"/>
      <c r="E30" s="22"/>
      <c r="F30" s="22"/>
      <c r="G30" s="22"/>
      <c r="H30" s="22"/>
      <c r="I30" s="33"/>
      <c r="J30" s="34"/>
      <c r="K30" s="22"/>
      <c r="L30" s="25"/>
      <c r="M30" s="35"/>
      <c r="N30" s="35"/>
      <c r="O30" s="40"/>
      <c r="P30" s="59"/>
      <c r="Q30" s="59"/>
      <c r="R30" s="54"/>
      <c r="S30" s="25"/>
      <c r="T30" s="25"/>
      <c r="U30" s="25"/>
      <c r="V30" s="25"/>
      <c r="W30" s="27"/>
      <c r="X30" s="28"/>
    </row>
    <row r="31" spans="1:24" ht="13.8">
      <c r="A31" s="18"/>
      <c r="B31" s="42"/>
      <c r="C31" s="20"/>
      <c r="D31" s="51"/>
      <c r="E31" s="22"/>
      <c r="F31" s="22"/>
      <c r="G31" s="22"/>
      <c r="H31" s="22"/>
      <c r="I31" s="23"/>
      <c r="J31" s="41"/>
      <c r="K31" s="25"/>
      <c r="L31" s="25"/>
      <c r="M31" s="13"/>
      <c r="N31" s="13"/>
      <c r="O31" s="16"/>
      <c r="P31" s="37"/>
      <c r="Q31" s="37"/>
      <c r="R31" s="48"/>
      <c r="S31" s="25"/>
      <c r="T31" s="25"/>
      <c r="U31" s="25"/>
      <c r="V31" s="25"/>
      <c r="W31" s="27"/>
      <c r="X31" s="28"/>
    </row>
    <row r="32" spans="1:24" ht="13.8">
      <c r="A32" s="18"/>
      <c r="B32" s="42"/>
      <c r="C32" s="25"/>
      <c r="D32" s="51"/>
      <c r="E32" s="22"/>
      <c r="F32" s="22"/>
      <c r="G32" s="22"/>
      <c r="H32" s="22"/>
      <c r="I32" s="23"/>
      <c r="J32" s="41"/>
      <c r="K32" s="25"/>
      <c r="L32" s="25"/>
      <c r="M32" s="60"/>
      <c r="N32" s="13"/>
      <c r="O32" s="16"/>
      <c r="P32" s="25"/>
      <c r="Q32" s="25"/>
      <c r="R32" s="26"/>
      <c r="S32" s="25"/>
      <c r="T32" s="25"/>
      <c r="U32" s="25"/>
      <c r="V32" s="25"/>
      <c r="W32" s="27"/>
      <c r="X32" s="28"/>
    </row>
    <row r="33" spans="1:24" ht="13.8">
      <c r="A33" s="18"/>
      <c r="B33" s="42"/>
      <c r="C33" s="25"/>
      <c r="D33" s="51"/>
      <c r="E33" s="22"/>
      <c r="F33" s="22"/>
      <c r="G33" s="22"/>
      <c r="H33" s="22"/>
      <c r="I33" s="33"/>
      <c r="J33" s="34"/>
      <c r="K33" s="22"/>
      <c r="L33" s="22"/>
      <c r="M33" s="35"/>
      <c r="N33" s="35"/>
      <c r="O33" s="40"/>
      <c r="P33" s="37"/>
      <c r="Q33" s="37"/>
      <c r="R33" s="48"/>
      <c r="S33" s="25"/>
      <c r="T33" s="25"/>
      <c r="U33" s="25"/>
      <c r="V33" s="25"/>
      <c r="W33" s="27"/>
      <c r="X33" s="28"/>
    </row>
    <row r="34" spans="1:24" ht="13.8">
      <c r="A34" s="18"/>
      <c r="B34" s="42"/>
      <c r="C34" s="20"/>
      <c r="D34" s="51"/>
      <c r="E34" s="22"/>
      <c r="F34" s="22"/>
      <c r="G34" s="22"/>
      <c r="H34" s="22"/>
      <c r="I34" s="33"/>
      <c r="J34" s="34"/>
      <c r="K34" s="22"/>
      <c r="L34" s="22"/>
      <c r="M34" s="35"/>
      <c r="N34" s="35"/>
      <c r="O34" s="40"/>
      <c r="P34" s="37"/>
      <c r="Q34" s="37"/>
      <c r="R34" s="48"/>
      <c r="S34" s="25"/>
      <c r="T34" s="25"/>
      <c r="U34" s="25"/>
      <c r="V34" s="25"/>
      <c r="W34" s="27"/>
      <c r="X34" s="28"/>
    </row>
    <row r="35" spans="1:24">
      <c r="A35" s="18"/>
      <c r="B35" s="42"/>
      <c r="C35" s="62"/>
      <c r="D35" s="43"/>
      <c r="E35" s="22"/>
      <c r="F35" s="22"/>
      <c r="G35" s="22"/>
      <c r="H35" s="22"/>
      <c r="I35" s="33"/>
      <c r="J35" s="34"/>
      <c r="K35" s="25"/>
      <c r="L35" s="25"/>
      <c r="M35" s="35"/>
      <c r="N35" s="35"/>
      <c r="O35" s="58"/>
      <c r="P35" s="59"/>
      <c r="Q35" s="59"/>
      <c r="R35" s="47"/>
      <c r="S35" s="25"/>
      <c r="T35" s="25"/>
      <c r="U35" s="25"/>
      <c r="V35" s="25"/>
      <c r="W35" s="27"/>
      <c r="X35" s="28"/>
    </row>
    <row r="36" spans="1:24">
      <c r="A36" s="18"/>
      <c r="B36" s="42"/>
      <c r="C36" s="20"/>
      <c r="D36" s="21"/>
      <c r="E36" s="22"/>
      <c r="F36" s="22"/>
      <c r="G36" s="22"/>
      <c r="H36" s="22"/>
      <c r="I36" s="23"/>
      <c r="J36" s="41"/>
      <c r="K36" s="25"/>
      <c r="L36" s="25"/>
      <c r="M36" s="13"/>
      <c r="N36" s="13"/>
      <c r="O36" s="44"/>
      <c r="P36" s="46"/>
      <c r="Q36" s="46"/>
      <c r="R36" s="47"/>
      <c r="S36" s="25"/>
      <c r="T36" s="25"/>
      <c r="U36" s="25"/>
      <c r="V36" s="25"/>
      <c r="W36" s="27"/>
      <c r="X36" s="28"/>
    </row>
    <row r="37" spans="1:24">
      <c r="A37" s="11"/>
      <c r="B37" s="12"/>
      <c r="C37" s="25"/>
      <c r="D37" s="21"/>
      <c r="E37" s="22"/>
      <c r="F37" s="22"/>
      <c r="G37" s="22"/>
      <c r="H37" s="25"/>
      <c r="I37" s="23"/>
      <c r="J37" s="41"/>
      <c r="K37" s="25"/>
      <c r="L37" s="25"/>
      <c r="M37" s="13"/>
      <c r="N37" s="13"/>
      <c r="O37" s="16"/>
      <c r="P37" s="25"/>
      <c r="Q37" s="25"/>
      <c r="R37" s="26"/>
      <c r="S37" s="25"/>
      <c r="T37" s="25"/>
      <c r="U37" s="25"/>
      <c r="V37" s="25"/>
      <c r="W37" s="25"/>
      <c r="X37" s="22"/>
    </row>
    <row r="38" spans="1:24" ht="13.8">
      <c r="A38" s="11"/>
      <c r="B38" s="12"/>
      <c r="C38" s="25"/>
      <c r="D38" s="51"/>
      <c r="E38" s="22"/>
      <c r="F38" s="22"/>
      <c r="G38" s="22"/>
      <c r="H38" s="25"/>
      <c r="I38" s="23"/>
      <c r="J38" s="41"/>
      <c r="K38" s="25"/>
      <c r="L38" s="25"/>
      <c r="M38" s="13"/>
      <c r="N38" s="13"/>
      <c r="O38" s="16"/>
      <c r="P38" s="25"/>
      <c r="Q38" s="25"/>
      <c r="R38" s="26"/>
      <c r="S38" s="25"/>
      <c r="T38" s="25"/>
      <c r="U38" s="25"/>
      <c r="V38" s="25"/>
      <c r="W38" s="25"/>
      <c r="X38" s="28"/>
    </row>
    <row r="39" spans="1:24">
      <c r="A39" s="11"/>
      <c r="B39" s="12"/>
      <c r="C39" s="25"/>
      <c r="D39" s="43"/>
      <c r="E39" s="22"/>
      <c r="F39" s="22"/>
      <c r="G39" s="22"/>
      <c r="H39" s="25"/>
      <c r="I39" s="23"/>
      <c r="J39" s="41"/>
      <c r="K39" s="25"/>
      <c r="L39" s="25"/>
      <c r="M39" s="13"/>
      <c r="N39" s="13"/>
      <c r="O39" s="16"/>
      <c r="P39" s="25"/>
      <c r="Q39" s="25"/>
      <c r="R39" s="26"/>
      <c r="S39" s="25"/>
      <c r="T39" s="25"/>
      <c r="U39" s="25"/>
      <c r="V39" s="25"/>
      <c r="W39" s="25"/>
      <c r="X39" s="25"/>
    </row>
    <row r="40" spans="1:24">
      <c r="A40" s="11"/>
      <c r="B40" s="12"/>
      <c r="C40" s="20"/>
      <c r="D40" s="21"/>
      <c r="E40" s="22"/>
      <c r="F40" s="22"/>
      <c r="G40" s="22"/>
      <c r="H40" s="25"/>
      <c r="I40" s="23"/>
      <c r="J40" s="41"/>
      <c r="K40" s="25"/>
      <c r="L40" s="25"/>
      <c r="M40" s="13"/>
      <c r="N40" s="13"/>
      <c r="O40" s="16"/>
      <c r="P40" s="25"/>
      <c r="Q40" s="25"/>
      <c r="R40" s="26"/>
      <c r="S40" s="25"/>
      <c r="T40" s="25"/>
      <c r="U40" s="25"/>
      <c r="V40" s="25"/>
      <c r="W40" s="25"/>
      <c r="X40" s="25"/>
    </row>
    <row r="41" spans="1:24">
      <c r="A41" s="11"/>
      <c r="B41" s="12"/>
      <c r="C41" s="25"/>
      <c r="D41" s="43"/>
      <c r="E41" s="22"/>
      <c r="F41" s="22"/>
      <c r="G41" s="22"/>
      <c r="H41" s="25"/>
      <c r="I41" s="23"/>
      <c r="J41" s="41"/>
      <c r="K41" s="25"/>
      <c r="L41" s="25"/>
      <c r="M41" s="13"/>
      <c r="N41" s="13"/>
      <c r="O41" s="16"/>
      <c r="P41" s="25"/>
      <c r="Q41" s="25"/>
      <c r="R41" s="26"/>
      <c r="S41" s="25"/>
      <c r="T41" s="25"/>
      <c r="U41" s="25"/>
      <c r="V41" s="25"/>
      <c r="W41" s="25"/>
      <c r="X41" s="25"/>
    </row>
    <row r="42" spans="1:24">
      <c r="A42" s="11"/>
      <c r="B42" s="12"/>
      <c r="C42" s="25"/>
      <c r="D42" s="43"/>
      <c r="E42" s="22"/>
      <c r="F42" s="22"/>
      <c r="G42" s="22"/>
      <c r="H42" s="25"/>
      <c r="I42" s="23"/>
      <c r="J42" s="41"/>
      <c r="K42" s="25"/>
      <c r="L42" s="25"/>
      <c r="M42" s="13"/>
      <c r="N42" s="13"/>
      <c r="O42" s="16"/>
      <c r="P42" s="25"/>
      <c r="Q42" s="25"/>
      <c r="R42" s="26"/>
      <c r="S42" s="25"/>
      <c r="T42" s="25"/>
      <c r="U42" s="25"/>
      <c r="V42" s="25"/>
      <c r="W42" s="25"/>
      <c r="X42" s="25"/>
    </row>
    <row r="43" spans="1:24">
      <c r="A43" s="11"/>
      <c r="B43" s="12"/>
      <c r="C43" s="25"/>
      <c r="D43" s="43"/>
      <c r="E43" s="22"/>
      <c r="F43" s="22"/>
      <c r="G43" s="22"/>
      <c r="H43" s="25"/>
      <c r="I43" s="23"/>
      <c r="J43" s="41"/>
      <c r="K43" s="25"/>
      <c r="L43" s="25"/>
      <c r="M43" s="13"/>
      <c r="N43" s="13"/>
      <c r="O43" s="16"/>
      <c r="P43" s="25"/>
      <c r="Q43" s="25"/>
      <c r="R43" s="26"/>
      <c r="S43" s="25"/>
      <c r="T43" s="25"/>
      <c r="U43" s="25"/>
      <c r="V43" s="25"/>
      <c r="W43" s="25"/>
      <c r="X43" s="25"/>
    </row>
    <row r="44" spans="1:24">
      <c r="A44" s="18"/>
      <c r="B44" s="12"/>
      <c r="C44" s="25"/>
      <c r="D44" s="43"/>
      <c r="E44" s="22"/>
      <c r="F44" s="22"/>
      <c r="G44" s="22"/>
      <c r="H44" s="25"/>
      <c r="I44" s="23"/>
      <c r="J44" s="41"/>
      <c r="K44" s="25"/>
      <c r="L44" s="25"/>
      <c r="M44" s="13"/>
      <c r="N44" s="13"/>
      <c r="O44" s="16"/>
      <c r="P44" s="25"/>
      <c r="Q44" s="25"/>
      <c r="R44" s="26"/>
      <c r="S44" s="25"/>
      <c r="T44" s="25"/>
      <c r="U44" s="25"/>
      <c r="V44" s="25"/>
      <c r="W44" s="22"/>
      <c r="X44" s="25"/>
    </row>
    <row r="45" spans="1:24">
      <c r="A45" s="11"/>
      <c r="B45" s="12"/>
      <c r="C45" s="25"/>
      <c r="D45" s="43"/>
      <c r="E45" s="22"/>
      <c r="F45" s="22"/>
      <c r="G45" s="22"/>
      <c r="H45" s="25"/>
      <c r="I45" s="23"/>
      <c r="J45" s="41"/>
      <c r="K45" s="25"/>
      <c r="L45" s="25"/>
      <c r="M45" s="13"/>
      <c r="N45" s="13"/>
      <c r="O45" s="16"/>
      <c r="P45" s="25"/>
      <c r="Q45" s="25"/>
      <c r="R45" s="26"/>
      <c r="S45" s="25"/>
      <c r="T45" s="25"/>
      <c r="U45" s="25"/>
      <c r="V45" s="25"/>
      <c r="W45" s="25"/>
      <c r="X45" s="25"/>
    </row>
    <row r="46" spans="1:24">
      <c r="A46" s="18"/>
      <c r="B46" s="42"/>
      <c r="C46" s="25"/>
      <c r="D46" s="21"/>
      <c r="E46" s="22"/>
      <c r="F46" s="22"/>
      <c r="G46" s="22"/>
      <c r="H46" s="22"/>
      <c r="I46" s="33"/>
      <c r="J46" s="34"/>
      <c r="K46" s="22"/>
      <c r="L46" s="22"/>
      <c r="M46" s="35"/>
      <c r="N46" s="35"/>
      <c r="O46" s="36"/>
      <c r="P46" s="37"/>
      <c r="Q46" s="37"/>
      <c r="R46" s="47"/>
      <c r="S46" s="25"/>
      <c r="T46" s="25"/>
      <c r="U46" s="25"/>
      <c r="V46" s="25"/>
      <c r="W46" s="27"/>
      <c r="X46" s="28"/>
    </row>
    <row r="47" spans="1:24">
      <c r="A47" s="18"/>
      <c r="B47" s="42"/>
      <c r="C47" s="25"/>
      <c r="D47" s="21"/>
      <c r="E47" s="22"/>
      <c r="F47" s="22"/>
      <c r="G47" s="22"/>
      <c r="H47" s="22"/>
      <c r="I47" s="23"/>
      <c r="J47" s="41"/>
      <c r="K47" s="25"/>
      <c r="L47" s="25"/>
      <c r="M47" s="13"/>
      <c r="N47" s="13"/>
      <c r="O47" s="36"/>
      <c r="P47" s="59"/>
      <c r="Q47" s="37"/>
      <c r="R47" s="54"/>
      <c r="S47" s="25"/>
      <c r="T47" s="25"/>
      <c r="U47" s="25"/>
      <c r="V47" s="25"/>
      <c r="W47" s="27"/>
      <c r="X47" s="28"/>
    </row>
    <row r="48" spans="1:24">
      <c r="A48" s="18"/>
      <c r="B48" s="42"/>
      <c r="C48" s="25"/>
      <c r="D48" s="21"/>
      <c r="E48" s="22"/>
      <c r="F48" s="22"/>
      <c r="G48" s="22"/>
      <c r="H48" s="22"/>
      <c r="I48" s="33"/>
      <c r="J48" s="34"/>
      <c r="K48" s="22"/>
      <c r="L48" s="22"/>
      <c r="M48" s="35"/>
      <c r="N48" s="35"/>
      <c r="O48" s="36"/>
      <c r="P48" s="37"/>
      <c r="Q48" s="37"/>
      <c r="R48" s="47"/>
      <c r="S48" s="25"/>
      <c r="T48" s="25"/>
      <c r="U48" s="25"/>
      <c r="V48" s="25"/>
      <c r="W48" s="27"/>
      <c r="X48" s="28"/>
    </row>
    <row r="49" spans="1:24">
      <c r="A49" s="18"/>
      <c r="B49" s="42"/>
      <c r="C49" s="25"/>
      <c r="D49" s="43"/>
      <c r="E49" s="22"/>
      <c r="F49" s="22"/>
      <c r="G49" s="22"/>
      <c r="H49" s="22"/>
      <c r="I49" s="33"/>
      <c r="J49" s="34"/>
      <c r="K49" s="22"/>
      <c r="L49" s="22"/>
      <c r="M49" s="35"/>
      <c r="N49" s="35"/>
      <c r="O49" s="36"/>
      <c r="P49" s="37"/>
      <c r="Q49" s="37"/>
      <c r="R49" s="38"/>
      <c r="S49" s="25"/>
      <c r="T49" s="25"/>
      <c r="U49" s="25"/>
      <c r="V49" s="25"/>
      <c r="W49" s="27"/>
      <c r="X49" s="28"/>
    </row>
    <row r="50" spans="1:24" ht="13.8">
      <c r="A50" s="11"/>
      <c r="B50" s="12"/>
      <c r="C50" s="25"/>
      <c r="D50" s="51"/>
      <c r="E50" s="57"/>
      <c r="F50" s="22"/>
      <c r="G50" s="22"/>
      <c r="H50" s="25"/>
      <c r="I50" s="23"/>
      <c r="J50" s="41"/>
      <c r="K50" s="25"/>
      <c r="L50" s="25"/>
      <c r="M50" s="13"/>
      <c r="N50" s="13"/>
      <c r="O50" s="16"/>
      <c r="P50" s="25"/>
      <c r="Q50" s="25"/>
      <c r="R50" s="26"/>
      <c r="S50" s="25"/>
      <c r="T50" s="25"/>
      <c r="U50" s="25"/>
      <c r="V50" s="25"/>
      <c r="W50" s="27"/>
      <c r="X50" s="28"/>
    </row>
    <row r="51" spans="1:24">
      <c r="A51" s="18"/>
      <c r="B51" s="19"/>
      <c r="C51" s="25"/>
      <c r="D51" s="43"/>
      <c r="E51" s="57"/>
      <c r="F51" s="22"/>
      <c r="G51" s="22"/>
      <c r="H51" s="25"/>
      <c r="I51" s="23"/>
      <c r="J51" s="41"/>
      <c r="K51" s="25"/>
      <c r="L51" s="25"/>
      <c r="M51" s="13"/>
      <c r="N51" s="13"/>
      <c r="O51" s="16"/>
      <c r="P51" s="25"/>
      <c r="Q51" s="25"/>
      <c r="R51" s="26"/>
      <c r="S51" s="25"/>
      <c r="T51" s="25"/>
      <c r="U51" s="25"/>
      <c r="V51" s="25"/>
      <c r="W51" s="25"/>
      <c r="X51" s="25"/>
    </row>
    <row r="52" spans="1:24">
      <c r="A52" s="11"/>
      <c r="B52" s="12"/>
      <c r="C52" s="25"/>
      <c r="D52" s="43"/>
      <c r="E52" s="22"/>
      <c r="F52" s="22"/>
      <c r="G52" s="22"/>
      <c r="H52" s="25"/>
      <c r="I52" s="23"/>
      <c r="J52" s="41"/>
      <c r="K52" s="25"/>
      <c r="L52" s="25"/>
      <c r="M52" s="13"/>
      <c r="N52" s="13"/>
      <c r="O52" s="16"/>
      <c r="P52" s="25"/>
      <c r="Q52" s="25"/>
      <c r="R52" s="26"/>
      <c r="S52" s="25"/>
      <c r="T52" s="25"/>
      <c r="U52" s="25"/>
      <c r="V52" s="25"/>
      <c r="W52" s="39"/>
      <c r="X52" s="25"/>
    </row>
    <row r="53" spans="1:24" ht="13.8">
      <c r="A53" s="11"/>
      <c r="B53" s="12"/>
      <c r="C53" s="25"/>
      <c r="D53" s="51"/>
      <c r="E53" s="22"/>
      <c r="F53" s="22"/>
      <c r="G53" s="22"/>
      <c r="H53" s="25"/>
      <c r="I53" s="23"/>
      <c r="J53" s="41"/>
      <c r="K53" s="25"/>
      <c r="L53" s="25"/>
      <c r="M53" s="13"/>
      <c r="N53" s="13"/>
      <c r="O53" s="16"/>
      <c r="P53" s="25"/>
      <c r="Q53" s="25"/>
      <c r="R53" s="26"/>
      <c r="S53" s="25"/>
      <c r="T53" s="25"/>
      <c r="U53" s="25"/>
      <c r="V53" s="25"/>
      <c r="W53" s="25"/>
      <c r="X53" s="28"/>
    </row>
    <row r="54" spans="1:24">
      <c r="A54" s="11"/>
      <c r="B54" s="12"/>
      <c r="C54" s="25"/>
      <c r="D54" s="21"/>
      <c r="E54" s="22"/>
      <c r="F54" s="22"/>
      <c r="G54" s="22"/>
      <c r="H54" s="25"/>
      <c r="I54" s="23"/>
      <c r="J54" s="41"/>
      <c r="K54" s="25"/>
      <c r="L54" s="25"/>
      <c r="M54" s="64"/>
      <c r="N54" s="64"/>
      <c r="O54" s="36"/>
      <c r="P54" s="37"/>
      <c r="Q54" s="25"/>
      <c r="R54" s="54"/>
      <c r="S54" s="25"/>
      <c r="T54" s="25"/>
      <c r="U54" s="25"/>
      <c r="V54" s="25"/>
      <c r="W54" s="25"/>
      <c r="X54" s="28"/>
    </row>
    <row r="55" spans="1:24">
      <c r="A55" s="11"/>
      <c r="B55" s="12"/>
      <c r="C55" s="25"/>
      <c r="D55" s="43"/>
      <c r="E55" s="22"/>
      <c r="F55" s="22"/>
      <c r="G55" s="22"/>
      <c r="H55" s="25"/>
      <c r="I55" s="23"/>
      <c r="J55" s="41"/>
      <c r="K55" s="25"/>
      <c r="L55" s="25"/>
      <c r="M55" s="13"/>
      <c r="N55" s="13"/>
      <c r="O55" s="16"/>
      <c r="P55" s="25"/>
      <c r="Q55" s="25"/>
      <c r="R55" s="26"/>
      <c r="S55" s="25"/>
      <c r="T55" s="25"/>
      <c r="U55" s="25"/>
      <c r="V55" s="25"/>
      <c r="W55" s="25"/>
      <c r="X55" s="25"/>
    </row>
    <row r="56" spans="1:24">
      <c r="A56" s="11"/>
      <c r="B56" s="12"/>
      <c r="C56" s="25"/>
      <c r="D56" s="43"/>
      <c r="E56" s="22"/>
      <c r="F56" s="22"/>
      <c r="G56" s="22"/>
      <c r="H56" s="25"/>
      <c r="I56" s="23"/>
      <c r="J56" s="41"/>
      <c r="K56" s="25"/>
      <c r="L56" s="25"/>
      <c r="M56" s="13"/>
      <c r="N56" s="13"/>
      <c r="O56" s="16"/>
      <c r="P56" s="25"/>
      <c r="Q56" s="25"/>
      <c r="R56" s="26"/>
      <c r="S56" s="25"/>
      <c r="T56" s="25"/>
      <c r="U56" s="25"/>
      <c r="V56" s="25"/>
      <c r="W56" s="25"/>
      <c r="X56" s="25"/>
    </row>
    <row r="57" spans="1:24">
      <c r="A57" s="11"/>
      <c r="B57" s="12"/>
      <c r="C57" s="25"/>
      <c r="D57" s="43"/>
      <c r="E57" s="22"/>
      <c r="F57" s="22"/>
      <c r="G57" s="22"/>
      <c r="H57" s="25"/>
      <c r="I57" s="23"/>
      <c r="J57" s="41"/>
      <c r="K57" s="25"/>
      <c r="L57" s="25"/>
      <c r="M57" s="13"/>
      <c r="N57" s="13"/>
      <c r="O57" s="16"/>
      <c r="P57" s="25"/>
      <c r="Q57" s="25"/>
      <c r="R57" s="26"/>
      <c r="S57" s="25"/>
      <c r="T57" s="25"/>
      <c r="U57" s="25"/>
      <c r="V57" s="25"/>
      <c r="W57" s="25"/>
      <c r="X57" s="25"/>
    </row>
    <row r="58" spans="1:24">
      <c r="A58" s="11"/>
      <c r="B58" s="12"/>
      <c r="C58" s="25"/>
      <c r="D58" s="43"/>
      <c r="E58" s="22"/>
      <c r="F58" s="22"/>
      <c r="G58" s="22"/>
      <c r="H58" s="25"/>
      <c r="I58" s="23"/>
      <c r="J58" s="41"/>
      <c r="K58" s="25"/>
      <c r="L58" s="25"/>
      <c r="M58" s="13"/>
      <c r="N58" s="13"/>
      <c r="O58" s="16"/>
      <c r="P58" s="25"/>
      <c r="Q58" s="25"/>
      <c r="R58" s="26"/>
      <c r="S58" s="25"/>
      <c r="T58" s="25"/>
      <c r="U58" s="25"/>
      <c r="V58" s="25"/>
      <c r="W58" s="25"/>
      <c r="X58" s="25"/>
    </row>
    <row r="59" spans="1:24">
      <c r="A59" s="11"/>
      <c r="B59" s="12"/>
      <c r="C59" s="25"/>
      <c r="D59" s="43"/>
      <c r="E59" s="22"/>
      <c r="F59" s="22"/>
      <c r="G59" s="22"/>
      <c r="H59" s="25"/>
      <c r="I59" s="23"/>
      <c r="J59" s="41"/>
      <c r="K59" s="25"/>
      <c r="L59" s="25"/>
      <c r="M59" s="13"/>
      <c r="N59" s="13"/>
      <c r="O59" s="16"/>
      <c r="P59" s="25"/>
      <c r="Q59" s="25"/>
      <c r="R59" s="26"/>
      <c r="S59" s="25"/>
      <c r="T59" s="25"/>
      <c r="U59" s="25"/>
      <c r="V59" s="25"/>
      <c r="W59" s="25"/>
      <c r="X59" s="25"/>
    </row>
    <row r="60" spans="1:24">
      <c r="A60" s="11"/>
      <c r="B60" s="12"/>
      <c r="C60" s="25"/>
      <c r="D60" s="43"/>
      <c r="E60" s="22"/>
      <c r="F60" s="22"/>
      <c r="G60" s="22"/>
      <c r="H60" s="25"/>
      <c r="I60" s="23"/>
      <c r="J60" s="41"/>
      <c r="K60" s="25"/>
      <c r="L60" s="25"/>
      <c r="M60" s="13"/>
      <c r="N60" s="13"/>
      <c r="O60" s="16"/>
      <c r="P60" s="25"/>
      <c r="Q60" s="25"/>
      <c r="R60" s="26"/>
      <c r="S60" s="25"/>
      <c r="T60" s="25"/>
      <c r="U60" s="25"/>
      <c r="V60" s="25"/>
      <c r="W60" s="25"/>
      <c r="X60" s="25"/>
    </row>
    <row r="61" spans="1:24">
      <c r="A61" s="18"/>
      <c r="B61" s="42"/>
      <c r="C61" s="25"/>
      <c r="D61" s="21"/>
      <c r="E61" s="22"/>
      <c r="F61" s="22"/>
      <c r="G61" s="22"/>
      <c r="H61" s="22"/>
      <c r="I61" s="23"/>
      <c r="J61" s="41"/>
      <c r="K61" s="25"/>
      <c r="L61" s="25"/>
      <c r="M61" s="13"/>
      <c r="N61" s="13"/>
      <c r="O61" s="16"/>
      <c r="P61" s="37"/>
      <c r="Q61" s="37"/>
      <c r="R61" s="48"/>
      <c r="S61" s="25"/>
      <c r="T61" s="25"/>
      <c r="U61" s="25"/>
      <c r="V61" s="25"/>
      <c r="W61" s="27"/>
      <c r="X61" s="25"/>
    </row>
    <row r="62" spans="1:24">
      <c r="A62" s="18"/>
      <c r="B62" s="19"/>
      <c r="C62" s="20"/>
      <c r="D62" s="32"/>
      <c r="E62" s="22"/>
      <c r="F62" s="22"/>
      <c r="G62" s="22"/>
      <c r="H62" s="22"/>
      <c r="I62" s="23"/>
      <c r="J62" s="24"/>
      <c r="K62" s="22"/>
      <c r="L62" s="22"/>
      <c r="M62" s="29"/>
      <c r="N62" s="29"/>
      <c r="O62" s="30"/>
      <c r="P62" s="22"/>
      <c r="Q62" s="22"/>
      <c r="R62" s="31"/>
      <c r="S62" s="25"/>
      <c r="T62" s="25"/>
      <c r="U62" s="25"/>
      <c r="V62" s="25"/>
      <c r="W62" s="27"/>
      <c r="X62" s="28"/>
    </row>
    <row r="63" spans="1:24" ht="13.8">
      <c r="A63" s="18"/>
      <c r="B63" s="42"/>
      <c r="C63" s="25"/>
      <c r="D63" s="51"/>
      <c r="E63" s="22"/>
      <c r="F63" s="22"/>
      <c r="G63" s="22"/>
      <c r="H63" s="25"/>
      <c r="I63" s="23"/>
      <c r="J63" s="41"/>
      <c r="K63" s="25"/>
      <c r="L63" s="25"/>
      <c r="M63" s="13"/>
      <c r="N63" s="13"/>
      <c r="O63" s="16"/>
      <c r="P63" s="25"/>
      <c r="Q63" s="25"/>
      <c r="R63" s="26"/>
      <c r="S63" s="25"/>
      <c r="T63" s="25"/>
      <c r="U63" s="25"/>
      <c r="V63" s="25"/>
      <c r="W63" s="27"/>
      <c r="X63" s="28"/>
    </row>
    <row r="64" spans="1:24" ht="13.8">
      <c r="A64" s="18"/>
      <c r="B64" s="42"/>
      <c r="C64" s="25"/>
      <c r="D64" s="51"/>
      <c r="E64" s="22"/>
      <c r="F64" s="22"/>
      <c r="G64" s="22"/>
      <c r="H64" s="22"/>
      <c r="I64" s="33"/>
      <c r="J64" s="34"/>
      <c r="K64" s="22"/>
      <c r="L64" s="22"/>
      <c r="M64" s="35"/>
      <c r="N64" s="35"/>
      <c r="O64" s="36"/>
      <c r="P64" s="37"/>
      <c r="Q64" s="37"/>
      <c r="R64" s="48"/>
      <c r="S64" s="25"/>
      <c r="T64" s="25"/>
      <c r="U64" s="25"/>
      <c r="V64" s="25"/>
      <c r="W64" s="27"/>
      <c r="X64" s="28"/>
    </row>
    <row r="65" spans="1:24">
      <c r="A65" s="18"/>
      <c r="B65" s="42"/>
      <c r="C65" s="25"/>
      <c r="D65" s="43"/>
      <c r="E65" s="22"/>
      <c r="F65" s="22"/>
      <c r="G65" s="22"/>
      <c r="H65" s="22"/>
      <c r="I65" s="33"/>
      <c r="J65" s="34"/>
      <c r="K65" s="22"/>
      <c r="L65" s="22"/>
      <c r="M65" s="35"/>
      <c r="N65" s="35"/>
      <c r="O65" s="36"/>
      <c r="P65" s="37"/>
      <c r="Q65" s="37"/>
      <c r="R65" s="38"/>
      <c r="S65" s="25"/>
      <c r="T65" s="25"/>
      <c r="U65" s="25"/>
      <c r="V65" s="25"/>
      <c r="W65" s="27"/>
      <c r="X65" s="25"/>
    </row>
    <row r="66" spans="1:24">
      <c r="A66" s="18"/>
      <c r="B66" s="42"/>
      <c r="C66" s="25"/>
      <c r="D66" s="43"/>
      <c r="E66" s="22"/>
      <c r="F66" s="22"/>
      <c r="G66" s="22"/>
      <c r="H66" s="22"/>
      <c r="I66" s="33"/>
      <c r="J66" s="34"/>
      <c r="K66" s="25"/>
      <c r="L66" s="25"/>
      <c r="M66" s="35"/>
      <c r="N66" s="35"/>
      <c r="O66" s="36"/>
      <c r="P66" s="37"/>
      <c r="Q66" s="37"/>
      <c r="R66" s="38"/>
      <c r="S66" s="25"/>
      <c r="T66" s="25"/>
      <c r="U66" s="25"/>
      <c r="V66" s="25"/>
      <c r="W66" s="27"/>
      <c r="X66" s="25"/>
    </row>
    <row r="67" spans="1:24">
      <c r="A67" s="11"/>
      <c r="B67" s="12"/>
      <c r="C67" s="25"/>
      <c r="D67" s="43"/>
      <c r="E67" s="22"/>
      <c r="F67" s="22"/>
      <c r="G67" s="22"/>
      <c r="H67" s="25"/>
      <c r="I67" s="23"/>
      <c r="J67" s="41"/>
      <c r="K67" s="25"/>
      <c r="L67" s="25"/>
      <c r="M67" s="13"/>
      <c r="N67" s="13"/>
      <c r="O67" s="16"/>
      <c r="P67" s="25"/>
      <c r="Q67" s="25"/>
      <c r="R67" s="26"/>
      <c r="S67" s="25"/>
      <c r="T67" s="25"/>
      <c r="U67" s="25"/>
      <c r="V67" s="25"/>
      <c r="W67" s="25"/>
      <c r="X67" s="25"/>
    </row>
    <row r="68" spans="1:24">
      <c r="A68" s="11"/>
      <c r="B68" s="12"/>
      <c r="C68" s="20"/>
      <c r="D68" s="21"/>
      <c r="E68" s="22"/>
      <c r="F68" s="22"/>
      <c r="G68" s="22"/>
      <c r="H68" s="22"/>
      <c r="I68" s="67"/>
      <c r="J68" s="24"/>
      <c r="K68" s="22"/>
      <c r="L68" s="22"/>
      <c r="M68" s="29"/>
      <c r="N68" s="29"/>
      <c r="O68" s="30"/>
      <c r="P68" s="22"/>
      <c r="Q68" s="22"/>
      <c r="R68" s="31"/>
      <c r="S68" s="25"/>
      <c r="T68" s="25"/>
      <c r="U68" s="25"/>
      <c r="V68" s="25"/>
      <c r="W68" s="25"/>
      <c r="X68" s="25"/>
    </row>
    <row r="69" spans="1:24">
      <c r="A69" s="11"/>
      <c r="B69" s="69"/>
      <c r="C69" s="22"/>
      <c r="D69" s="32"/>
      <c r="E69" s="22"/>
      <c r="F69" s="22"/>
      <c r="G69" s="22"/>
      <c r="H69" s="22"/>
      <c r="I69" s="67"/>
      <c r="J69" s="24"/>
      <c r="K69" s="22"/>
      <c r="L69" s="22"/>
      <c r="M69" s="29"/>
      <c r="N69" s="29"/>
      <c r="O69" s="30"/>
      <c r="P69" s="22"/>
      <c r="Q69" s="22"/>
      <c r="R69" s="31"/>
      <c r="S69" s="25"/>
      <c r="T69" s="25"/>
      <c r="U69" s="22"/>
      <c r="V69" s="57"/>
      <c r="W69" s="25"/>
      <c r="X69" s="25"/>
    </row>
    <row r="70" spans="1:24">
      <c r="A70" s="11"/>
      <c r="B70" s="12"/>
      <c r="C70" s="25"/>
      <c r="D70" s="43"/>
      <c r="E70" s="22"/>
      <c r="F70" s="22"/>
      <c r="G70" s="22"/>
      <c r="H70" s="25"/>
      <c r="I70" s="23"/>
      <c r="J70" s="41"/>
      <c r="K70" s="25"/>
      <c r="L70" s="25"/>
      <c r="M70" s="13"/>
      <c r="N70" s="13"/>
      <c r="O70" s="16"/>
      <c r="P70" s="25"/>
      <c r="Q70" s="25"/>
      <c r="R70" s="26"/>
      <c r="S70" s="25"/>
      <c r="T70" s="25"/>
      <c r="U70" s="25"/>
      <c r="V70" s="25"/>
      <c r="W70" s="25"/>
      <c r="X70" s="25"/>
    </row>
    <row r="71" spans="1:24">
      <c r="A71" s="11"/>
      <c r="B71" s="12"/>
      <c r="C71" s="25"/>
      <c r="D71" s="43"/>
      <c r="E71" s="22"/>
      <c r="F71" s="22"/>
      <c r="G71" s="22"/>
      <c r="H71" s="22"/>
      <c r="I71" s="67"/>
      <c r="J71" s="24"/>
      <c r="K71" s="22"/>
      <c r="L71" s="22"/>
      <c r="M71" s="29"/>
      <c r="N71" s="29"/>
      <c r="O71" s="30"/>
      <c r="P71" s="22"/>
      <c r="Q71" s="22"/>
      <c r="R71" s="31"/>
      <c r="S71" s="25"/>
      <c r="T71" s="25"/>
      <c r="U71" s="25"/>
      <c r="V71" s="25"/>
      <c r="W71" s="25"/>
      <c r="X71" s="25"/>
    </row>
    <row r="72" spans="1:24">
      <c r="A72" s="11"/>
      <c r="B72" s="12"/>
      <c r="C72" s="25"/>
      <c r="D72" s="43"/>
      <c r="E72" s="22"/>
      <c r="F72" s="22"/>
      <c r="G72" s="22"/>
      <c r="H72" s="25"/>
      <c r="I72" s="23"/>
      <c r="J72" s="41"/>
      <c r="K72" s="25"/>
      <c r="L72" s="25"/>
      <c r="M72" s="13"/>
      <c r="N72" s="13"/>
      <c r="O72" s="16"/>
      <c r="P72" s="25"/>
      <c r="Q72" s="25"/>
      <c r="R72" s="26"/>
      <c r="S72" s="25"/>
      <c r="T72" s="25"/>
      <c r="U72" s="25"/>
      <c r="V72" s="25"/>
      <c r="W72" s="25"/>
      <c r="X72" s="25"/>
    </row>
    <row r="73" spans="1:24">
      <c r="A73" s="11"/>
      <c r="B73" s="12"/>
      <c r="C73" s="25"/>
      <c r="D73" s="43"/>
      <c r="E73" s="22"/>
      <c r="F73" s="22"/>
      <c r="G73" s="22"/>
      <c r="H73" s="22"/>
      <c r="I73" s="67"/>
      <c r="J73" s="24"/>
      <c r="K73" s="22"/>
      <c r="L73" s="22"/>
      <c r="M73" s="29"/>
      <c r="N73" s="29"/>
      <c r="O73" s="30"/>
      <c r="P73" s="22"/>
      <c r="Q73" s="22"/>
      <c r="R73" s="31"/>
      <c r="S73" s="25"/>
      <c r="T73" s="25"/>
      <c r="U73" s="25"/>
      <c r="V73" s="25"/>
      <c r="W73" s="25"/>
      <c r="X73" s="25"/>
    </row>
    <row r="74" spans="1:24">
      <c r="A74" s="18"/>
      <c r="B74" s="12"/>
      <c r="C74" s="25"/>
      <c r="D74" s="43"/>
      <c r="E74" s="22"/>
      <c r="F74" s="22"/>
      <c r="G74" s="22"/>
      <c r="H74" s="25"/>
      <c r="I74" s="23"/>
      <c r="J74" s="41"/>
      <c r="K74" s="25"/>
      <c r="L74" s="25"/>
      <c r="M74" s="13"/>
      <c r="N74" s="13"/>
      <c r="O74" s="16"/>
      <c r="P74" s="25"/>
      <c r="Q74" s="25"/>
      <c r="R74" s="26"/>
      <c r="S74" s="25"/>
      <c r="T74" s="25"/>
      <c r="U74" s="25"/>
      <c r="V74" s="25"/>
      <c r="W74" s="25"/>
      <c r="X74" s="25"/>
    </row>
    <row r="75" spans="1:24">
      <c r="A75" s="11"/>
      <c r="B75" s="12"/>
      <c r="C75" s="25"/>
      <c r="D75" s="43"/>
      <c r="E75" s="22"/>
      <c r="F75" s="22"/>
      <c r="G75" s="22"/>
      <c r="H75" s="22"/>
      <c r="I75" s="67"/>
      <c r="J75" s="24"/>
      <c r="K75" s="22"/>
      <c r="L75" s="22"/>
      <c r="M75" s="29"/>
      <c r="N75" s="29"/>
      <c r="O75" s="30"/>
      <c r="P75" s="22"/>
      <c r="Q75" s="22"/>
      <c r="R75" s="31"/>
      <c r="S75" s="25"/>
      <c r="T75" s="25"/>
      <c r="U75" s="25"/>
      <c r="V75" s="25"/>
      <c r="W75" s="25"/>
      <c r="X75" s="25"/>
    </row>
    <row r="76" spans="1:24">
      <c r="A76" s="11"/>
      <c r="B76" s="12"/>
      <c r="C76" s="25"/>
      <c r="D76" s="43"/>
      <c r="E76" s="22"/>
      <c r="F76" s="22"/>
      <c r="G76" s="22"/>
      <c r="H76" s="25"/>
      <c r="I76" s="23"/>
      <c r="J76" s="41"/>
      <c r="K76" s="25"/>
      <c r="L76" s="25"/>
      <c r="M76" s="64"/>
      <c r="N76" s="64"/>
      <c r="O76" s="16"/>
      <c r="P76" s="37"/>
      <c r="Q76" s="25"/>
      <c r="R76" s="54"/>
      <c r="S76" s="25"/>
      <c r="T76" s="25"/>
      <c r="U76" s="25"/>
      <c r="V76" s="25"/>
      <c r="W76" s="25"/>
      <c r="X76" s="25"/>
    </row>
    <row r="77" spans="1:24">
      <c r="A77" s="18"/>
      <c r="B77" s="12"/>
      <c r="C77" s="25"/>
      <c r="D77" s="43"/>
      <c r="E77" s="22"/>
      <c r="F77" s="22"/>
      <c r="G77" s="22"/>
      <c r="H77" s="25"/>
      <c r="I77" s="23"/>
      <c r="J77" s="41"/>
      <c r="K77" s="25"/>
      <c r="L77" s="25"/>
      <c r="M77" s="13"/>
      <c r="N77" s="13"/>
      <c r="O77" s="16"/>
      <c r="P77" s="25"/>
      <c r="Q77" s="25"/>
      <c r="R77" s="26"/>
      <c r="S77" s="25"/>
      <c r="T77" s="25"/>
      <c r="U77" s="25"/>
      <c r="V77" s="25"/>
      <c r="W77" s="25"/>
      <c r="X77" s="25"/>
    </row>
    <row r="78" spans="1:24">
      <c r="A78" s="11"/>
      <c r="B78" s="12"/>
      <c r="C78" s="25"/>
      <c r="D78" s="43"/>
      <c r="E78" s="22"/>
      <c r="F78" s="22"/>
      <c r="G78" s="22"/>
      <c r="H78" s="25"/>
      <c r="I78" s="23"/>
      <c r="J78" s="41"/>
      <c r="K78" s="25"/>
      <c r="L78" s="25"/>
      <c r="M78" s="13"/>
      <c r="N78" s="13"/>
      <c r="O78" s="16"/>
      <c r="P78" s="25"/>
      <c r="Q78" s="25"/>
      <c r="R78" s="26"/>
      <c r="S78" s="25"/>
      <c r="T78" s="25"/>
      <c r="U78" s="25"/>
      <c r="V78" s="25"/>
      <c r="W78" s="25"/>
      <c r="X78" s="25"/>
    </row>
    <row r="79" spans="1:24">
      <c r="A79" s="18"/>
      <c r="B79" s="12"/>
      <c r="C79" s="25"/>
      <c r="D79" s="43"/>
      <c r="E79" s="22"/>
      <c r="F79" s="22"/>
      <c r="G79" s="22"/>
      <c r="H79" s="25"/>
      <c r="I79" s="23"/>
      <c r="J79" s="41"/>
      <c r="K79" s="25"/>
      <c r="L79" s="25"/>
      <c r="M79" s="13"/>
      <c r="N79" s="13"/>
      <c r="O79" s="16"/>
      <c r="P79" s="25"/>
      <c r="Q79" s="25"/>
      <c r="R79" s="26"/>
      <c r="S79" s="25"/>
      <c r="T79" s="25"/>
      <c r="U79" s="25"/>
      <c r="V79" s="25"/>
      <c r="W79" s="25"/>
      <c r="X79" s="25"/>
    </row>
    <row r="80" spans="1:24">
      <c r="A80" s="11"/>
      <c r="B80" s="12"/>
      <c r="C80" s="25"/>
      <c r="D80" s="21"/>
      <c r="E80" s="22"/>
      <c r="F80" s="22"/>
      <c r="G80" s="22"/>
      <c r="H80" s="25"/>
      <c r="I80" s="23"/>
      <c r="J80" s="41"/>
      <c r="K80" s="25"/>
      <c r="L80" s="25"/>
      <c r="M80" s="13"/>
      <c r="N80" s="13"/>
      <c r="O80" s="16"/>
      <c r="P80" s="25"/>
      <c r="Q80" s="25"/>
      <c r="R80" s="26"/>
      <c r="S80" s="25"/>
      <c r="T80" s="25"/>
      <c r="U80" s="25"/>
      <c r="V80" s="25"/>
      <c r="W80" s="25"/>
      <c r="X80" s="28"/>
    </row>
    <row r="81" spans="1:24" s="2" customFormat="1" ht="13.8">
      <c r="A81" s="18"/>
      <c r="B81" s="42"/>
      <c r="C81" s="25"/>
      <c r="D81" s="51"/>
      <c r="E81" s="57"/>
      <c r="F81" s="22"/>
      <c r="G81" s="22"/>
      <c r="H81" s="22"/>
      <c r="I81" s="33"/>
      <c r="J81" s="34"/>
      <c r="K81" s="25"/>
      <c r="L81" s="25"/>
      <c r="M81" s="35"/>
      <c r="N81" s="35"/>
      <c r="O81" s="36"/>
      <c r="P81" s="37"/>
      <c r="Q81" s="37"/>
      <c r="R81" s="38"/>
      <c r="S81" s="25"/>
      <c r="T81" s="25"/>
      <c r="U81" s="25"/>
      <c r="V81" s="25"/>
      <c r="W81" s="27"/>
      <c r="X81" s="28"/>
    </row>
    <row r="82" spans="1:24">
      <c r="A82" s="11"/>
      <c r="B82" s="12"/>
      <c r="C82" s="25"/>
      <c r="D82" s="21"/>
      <c r="E82" s="22"/>
      <c r="F82" s="22"/>
      <c r="G82" s="22"/>
      <c r="H82" s="25"/>
      <c r="I82" s="23"/>
      <c r="J82" s="41"/>
      <c r="K82" s="25"/>
      <c r="L82" s="25"/>
      <c r="M82" s="13"/>
      <c r="N82" s="13"/>
      <c r="O82" s="16"/>
      <c r="P82" s="25"/>
      <c r="Q82" s="25"/>
      <c r="R82" s="26"/>
      <c r="S82" s="25"/>
      <c r="T82" s="25"/>
      <c r="U82" s="25"/>
      <c r="V82" s="25"/>
      <c r="W82" s="25"/>
      <c r="X82" s="28"/>
    </row>
    <row r="83" spans="1:24">
      <c r="A83" s="18"/>
      <c r="B83" s="19"/>
      <c r="C83" s="20"/>
      <c r="D83" s="21"/>
      <c r="E83" s="22"/>
      <c r="F83" s="22"/>
      <c r="G83" s="22"/>
      <c r="H83" s="22"/>
      <c r="I83" s="33"/>
      <c r="J83" s="34"/>
      <c r="K83" s="22"/>
      <c r="L83" s="22"/>
      <c r="M83" s="35"/>
      <c r="N83" s="35"/>
      <c r="O83" s="36"/>
      <c r="P83" s="37"/>
      <c r="Q83" s="37"/>
      <c r="R83" s="48"/>
      <c r="S83" s="25"/>
      <c r="T83" s="25"/>
      <c r="U83" s="25"/>
      <c r="V83" s="25"/>
      <c r="W83" s="27"/>
      <c r="X83" s="39"/>
    </row>
    <row r="84" spans="1:24">
      <c r="A84" s="18"/>
      <c r="B84" s="42"/>
      <c r="C84" s="25"/>
      <c r="D84" s="43"/>
      <c r="E84" s="22"/>
      <c r="F84" s="22"/>
      <c r="G84" s="22"/>
      <c r="H84" s="25"/>
      <c r="I84" s="23"/>
      <c r="J84" s="41"/>
      <c r="K84" s="25"/>
      <c r="L84" s="25"/>
      <c r="M84" s="13"/>
      <c r="N84" s="13"/>
      <c r="O84" s="49"/>
      <c r="P84" s="37"/>
      <c r="Q84" s="37"/>
      <c r="R84" s="48"/>
      <c r="S84" s="25"/>
      <c r="T84" s="25"/>
      <c r="U84" s="25"/>
      <c r="V84" s="25"/>
      <c r="W84" s="27"/>
      <c r="X84" s="28"/>
    </row>
    <row r="85" spans="1:24">
      <c r="A85" s="18"/>
      <c r="B85" s="42"/>
      <c r="C85" s="20"/>
      <c r="D85" s="21"/>
      <c r="E85" s="22"/>
      <c r="F85" s="22"/>
      <c r="G85" s="22"/>
      <c r="H85" s="25"/>
      <c r="I85" s="23"/>
      <c r="J85" s="41"/>
      <c r="K85" s="22"/>
      <c r="L85" s="22"/>
      <c r="M85" s="13"/>
      <c r="N85" s="13"/>
      <c r="O85" s="40"/>
      <c r="P85" s="37"/>
      <c r="Q85" s="37"/>
      <c r="R85" s="48"/>
      <c r="S85" s="25"/>
      <c r="T85" s="25"/>
      <c r="U85" s="25"/>
      <c r="V85" s="25"/>
      <c r="W85" s="27"/>
      <c r="X85" s="25"/>
    </row>
    <row r="86" spans="1:24" ht="13.8">
      <c r="A86" s="18"/>
      <c r="B86" s="42"/>
      <c r="C86" s="25"/>
      <c r="D86" s="51"/>
      <c r="E86" s="22"/>
      <c r="F86" s="22"/>
      <c r="G86" s="22"/>
      <c r="H86" s="25"/>
      <c r="I86" s="23"/>
      <c r="J86" s="41"/>
      <c r="K86" s="25"/>
      <c r="L86" s="25"/>
      <c r="M86" s="13"/>
      <c r="N86" s="13"/>
      <c r="O86" s="16"/>
      <c r="P86" s="25"/>
      <c r="Q86" s="25"/>
      <c r="R86" s="26"/>
      <c r="S86" s="25"/>
      <c r="T86" s="25"/>
      <c r="U86" s="25"/>
      <c r="V86" s="25"/>
      <c r="W86" s="27"/>
      <c r="X86" s="28"/>
    </row>
    <row r="87" spans="1:24">
      <c r="A87" s="18"/>
      <c r="B87" s="42"/>
      <c r="C87" s="20"/>
      <c r="D87" s="21"/>
      <c r="E87" s="22"/>
      <c r="F87" s="22"/>
      <c r="G87" s="22"/>
      <c r="H87" s="22"/>
      <c r="I87" s="23"/>
      <c r="J87" s="41"/>
      <c r="K87" s="22"/>
      <c r="L87" s="25"/>
      <c r="M87" s="13"/>
      <c r="N87" s="13"/>
      <c r="O87" s="16"/>
      <c r="P87" s="37"/>
      <c r="Q87" s="37"/>
      <c r="R87" s="26"/>
      <c r="S87" s="25"/>
      <c r="T87" s="25"/>
      <c r="U87" s="25"/>
      <c r="V87" s="25"/>
      <c r="W87" s="27"/>
      <c r="X87" s="25"/>
    </row>
    <row r="88" spans="1:24">
      <c r="A88" s="18"/>
      <c r="B88" s="42"/>
      <c r="C88" s="25"/>
      <c r="D88" s="21"/>
      <c r="E88" s="22"/>
      <c r="F88" s="22"/>
      <c r="G88" s="22"/>
      <c r="H88" s="22"/>
      <c r="I88" s="33"/>
      <c r="J88" s="34"/>
      <c r="K88" s="22"/>
      <c r="L88" s="22"/>
      <c r="M88" s="35"/>
      <c r="N88" s="35"/>
      <c r="O88" s="61"/>
      <c r="P88" s="46"/>
      <c r="Q88" s="46"/>
      <c r="R88" s="47"/>
      <c r="S88" s="25"/>
      <c r="T88" s="25"/>
      <c r="U88" s="25"/>
      <c r="V88" s="25"/>
      <c r="W88" s="27"/>
      <c r="X88" s="28"/>
    </row>
    <row r="89" spans="1:24">
      <c r="A89" s="18"/>
      <c r="B89" s="19"/>
      <c r="C89" s="20"/>
      <c r="D89" s="21"/>
      <c r="E89" s="22"/>
      <c r="F89" s="22"/>
      <c r="G89" s="22"/>
      <c r="H89" s="22"/>
      <c r="I89" s="33"/>
      <c r="J89" s="34"/>
      <c r="K89" s="22"/>
      <c r="L89" s="22"/>
      <c r="M89" s="35"/>
      <c r="N89" s="35"/>
      <c r="O89" s="49"/>
      <c r="P89" s="37"/>
      <c r="Q89" s="37"/>
      <c r="R89" s="48"/>
      <c r="S89" s="25"/>
      <c r="T89" s="25"/>
      <c r="U89" s="25"/>
      <c r="V89" s="25"/>
      <c r="W89" s="27"/>
      <c r="X89" s="28"/>
    </row>
    <row r="90" spans="1:24">
      <c r="A90" s="18"/>
      <c r="B90" s="42"/>
      <c r="C90" s="25"/>
      <c r="D90" s="43"/>
      <c r="E90" s="22"/>
      <c r="F90" s="22"/>
      <c r="G90" s="22"/>
      <c r="H90" s="25"/>
      <c r="I90" s="23"/>
      <c r="J90" s="41"/>
      <c r="K90" s="25"/>
      <c r="L90" s="25"/>
      <c r="M90" s="13"/>
      <c r="N90" s="13"/>
      <c r="O90" s="16"/>
      <c r="P90" s="25"/>
      <c r="Q90" s="25"/>
      <c r="R90" s="26"/>
      <c r="S90" s="25"/>
      <c r="T90" s="25"/>
      <c r="U90" s="25"/>
      <c r="V90" s="25"/>
      <c r="W90" s="27"/>
      <c r="X90" s="25"/>
    </row>
    <row r="91" spans="1:24">
      <c r="A91" s="18"/>
      <c r="B91" s="12"/>
      <c r="C91" s="25"/>
      <c r="D91" s="43"/>
      <c r="E91" s="22"/>
      <c r="F91" s="22"/>
      <c r="G91" s="22"/>
      <c r="H91" s="25"/>
      <c r="I91" s="23"/>
      <c r="J91" s="41"/>
      <c r="K91" s="25"/>
      <c r="L91" s="25"/>
      <c r="M91" s="13"/>
      <c r="N91" s="13"/>
      <c r="O91" s="16"/>
      <c r="P91" s="25"/>
      <c r="Q91" s="25"/>
      <c r="R91" s="26"/>
      <c r="S91" s="25"/>
      <c r="T91" s="25"/>
      <c r="U91" s="25"/>
      <c r="V91" s="25"/>
      <c r="W91" s="25"/>
      <c r="X91" s="25"/>
    </row>
    <row r="92" spans="1:24">
      <c r="A92" s="11"/>
      <c r="B92" s="12"/>
      <c r="C92" s="20"/>
      <c r="D92" s="21"/>
      <c r="E92" s="22"/>
      <c r="F92" s="22"/>
      <c r="G92" s="22"/>
      <c r="H92" s="25"/>
      <c r="I92" s="23"/>
      <c r="J92" s="41"/>
      <c r="K92" s="25"/>
      <c r="L92" s="25"/>
      <c r="M92" s="13"/>
      <c r="N92" s="13"/>
      <c r="O92" s="16"/>
      <c r="P92" s="25"/>
      <c r="Q92" s="25"/>
      <c r="R92" s="26"/>
      <c r="S92" s="25"/>
      <c r="T92" s="25"/>
      <c r="U92" s="25"/>
      <c r="V92" s="25"/>
      <c r="W92" s="25"/>
      <c r="X92" s="25"/>
    </row>
    <row r="93" spans="1:24">
      <c r="A93" s="11"/>
      <c r="B93" s="12"/>
      <c r="C93" s="25"/>
      <c r="D93" s="43"/>
      <c r="E93" s="22"/>
      <c r="F93" s="22"/>
      <c r="G93" s="22"/>
      <c r="H93" s="25"/>
      <c r="I93" s="23"/>
      <c r="J93" s="41"/>
      <c r="K93" s="25"/>
      <c r="L93" s="25"/>
      <c r="M93" s="13"/>
      <c r="N93" s="13"/>
      <c r="O93" s="16"/>
      <c r="P93" s="25"/>
      <c r="Q93" s="25"/>
      <c r="R93" s="26"/>
      <c r="S93" s="25"/>
      <c r="T93" s="25"/>
      <c r="U93" s="25"/>
      <c r="V93" s="25"/>
      <c r="W93" s="25"/>
      <c r="X93" s="25"/>
    </row>
    <row r="94" spans="1:24">
      <c r="A94" s="11"/>
      <c r="B94" s="12"/>
      <c r="C94" s="25"/>
      <c r="D94" s="43"/>
      <c r="E94" s="22"/>
      <c r="F94" s="22"/>
      <c r="G94" s="22"/>
      <c r="H94" s="25"/>
      <c r="I94" s="23"/>
      <c r="J94" s="41"/>
      <c r="K94" s="25"/>
      <c r="L94" s="25"/>
      <c r="M94" s="13"/>
      <c r="N94" s="13"/>
      <c r="O94" s="16"/>
      <c r="P94" s="25"/>
      <c r="Q94" s="25"/>
      <c r="R94" s="26"/>
      <c r="S94" s="25"/>
      <c r="T94" s="25"/>
      <c r="U94" s="25"/>
      <c r="V94" s="25"/>
      <c r="W94" s="25"/>
      <c r="X94" s="25"/>
    </row>
    <row r="95" spans="1:24">
      <c r="A95" s="18"/>
      <c r="B95" s="12"/>
      <c r="C95" s="20"/>
      <c r="D95" s="21"/>
      <c r="E95" s="22"/>
      <c r="F95" s="22"/>
      <c r="G95" s="22"/>
      <c r="H95" s="25"/>
      <c r="I95" s="23"/>
      <c r="J95" s="41"/>
      <c r="K95" s="22"/>
      <c r="L95" s="22"/>
      <c r="M95" s="13"/>
      <c r="N95" s="13"/>
      <c r="O95" s="16"/>
      <c r="P95" s="25"/>
      <c r="Q95" s="25"/>
      <c r="R95" s="26"/>
      <c r="S95" s="25"/>
      <c r="T95" s="25"/>
      <c r="U95" s="25"/>
      <c r="V95" s="25"/>
      <c r="W95" s="25"/>
      <c r="X95" s="25"/>
    </row>
    <row r="96" spans="1:24">
      <c r="A96" s="18"/>
      <c r="B96" s="12"/>
      <c r="C96" s="20"/>
      <c r="D96" s="21"/>
      <c r="E96" s="22"/>
      <c r="F96" s="22"/>
      <c r="G96" s="22"/>
      <c r="H96" s="25"/>
      <c r="I96" s="23"/>
      <c r="J96" s="41"/>
      <c r="K96" s="22"/>
      <c r="L96" s="22"/>
      <c r="M96" s="13"/>
      <c r="N96" s="13"/>
      <c r="O96" s="16"/>
      <c r="P96" s="25"/>
      <c r="Q96" s="25"/>
      <c r="R96" s="26"/>
      <c r="S96" s="25"/>
      <c r="T96" s="25"/>
      <c r="U96" s="25"/>
      <c r="V96" s="25"/>
      <c r="W96" s="25"/>
      <c r="X96" s="25"/>
    </row>
    <row r="97" spans="1:24">
      <c r="A97" s="11"/>
      <c r="B97" s="12"/>
      <c r="C97" s="20"/>
      <c r="D97" s="21"/>
      <c r="E97" s="22"/>
      <c r="F97" s="22"/>
      <c r="G97" s="22"/>
      <c r="H97" s="25"/>
      <c r="I97" s="23"/>
      <c r="J97" s="41"/>
      <c r="K97" s="22"/>
      <c r="L97" s="22"/>
      <c r="M97" s="13"/>
      <c r="N97" s="13"/>
      <c r="O97" s="16"/>
      <c r="P97" s="25"/>
      <c r="Q97" s="25"/>
      <c r="R97" s="26"/>
      <c r="S97" s="25"/>
      <c r="T97" s="25"/>
      <c r="U97" s="25"/>
      <c r="V97" s="25"/>
      <c r="W97" s="25"/>
      <c r="X97" s="25"/>
    </row>
    <row r="98" spans="1:24">
      <c r="A98" s="11"/>
      <c r="B98" s="12"/>
      <c r="C98" s="25"/>
      <c r="D98" s="21"/>
      <c r="E98" s="22"/>
      <c r="F98" s="22"/>
      <c r="G98" s="22"/>
      <c r="H98" s="25"/>
      <c r="I98" s="23"/>
      <c r="J98" s="41"/>
      <c r="K98" s="25"/>
      <c r="L98" s="25"/>
      <c r="M98" s="13"/>
      <c r="N98" s="13"/>
      <c r="O98" s="16"/>
      <c r="P98" s="25"/>
      <c r="Q98" s="25"/>
      <c r="R98" s="26"/>
      <c r="S98" s="25"/>
      <c r="T98" s="25"/>
      <c r="U98" s="25"/>
      <c r="V98" s="25"/>
      <c r="W98" s="25"/>
      <c r="X98" s="22"/>
    </row>
    <row r="99" spans="1:24">
      <c r="A99" s="18"/>
      <c r="B99" s="12"/>
      <c r="C99" s="25"/>
      <c r="D99" s="43"/>
      <c r="E99" s="22"/>
      <c r="F99" s="22"/>
      <c r="G99" s="22"/>
      <c r="H99" s="25"/>
      <c r="I99" s="23"/>
      <c r="J99" s="41"/>
      <c r="K99" s="25"/>
      <c r="L99" s="25"/>
      <c r="M99" s="13"/>
      <c r="N99" s="13"/>
      <c r="O99" s="16"/>
      <c r="P99" s="25"/>
      <c r="Q99" s="25"/>
      <c r="R99" s="26"/>
      <c r="S99" s="25"/>
      <c r="T99" s="25"/>
      <c r="U99" s="25"/>
      <c r="V99" s="25"/>
      <c r="W99" s="25"/>
      <c r="X99" s="25"/>
    </row>
    <row r="100" spans="1:24">
      <c r="A100" s="11"/>
      <c r="B100" s="12"/>
      <c r="C100" s="25"/>
      <c r="D100" s="43"/>
      <c r="E100" s="22"/>
      <c r="F100" s="22"/>
      <c r="G100" s="22"/>
      <c r="H100" s="25"/>
      <c r="I100" s="23"/>
      <c r="J100" s="41"/>
      <c r="K100" s="25"/>
      <c r="L100" s="25"/>
      <c r="M100" s="13"/>
      <c r="N100" s="13"/>
      <c r="O100" s="16"/>
      <c r="P100" s="25"/>
      <c r="Q100" s="25"/>
      <c r="R100" s="26"/>
      <c r="S100" s="25"/>
      <c r="T100" s="25"/>
      <c r="U100" s="25"/>
      <c r="V100" s="25"/>
      <c r="W100" s="25"/>
      <c r="X100" s="25"/>
    </row>
    <row r="101" spans="1:24">
      <c r="A101" s="11"/>
      <c r="B101" s="12"/>
      <c r="C101" s="25"/>
      <c r="D101" s="43"/>
      <c r="E101" s="22"/>
      <c r="F101" s="22"/>
      <c r="G101" s="22"/>
      <c r="H101" s="25"/>
      <c r="I101" s="23"/>
      <c r="J101" s="41"/>
      <c r="K101" s="25"/>
      <c r="L101" s="25"/>
      <c r="M101" s="13"/>
      <c r="N101" s="13"/>
      <c r="O101" s="16"/>
      <c r="P101" s="25"/>
      <c r="Q101" s="25"/>
      <c r="R101" s="26"/>
      <c r="S101" s="25"/>
      <c r="T101" s="25"/>
      <c r="U101" s="25"/>
      <c r="V101" s="25"/>
      <c r="W101" s="25"/>
      <c r="X101" s="25"/>
    </row>
    <row r="102" spans="1:24">
      <c r="A102" s="11"/>
      <c r="B102" s="12"/>
      <c r="C102" s="25"/>
      <c r="D102" s="21"/>
      <c r="E102" s="22"/>
      <c r="F102" s="22"/>
      <c r="G102" s="22"/>
      <c r="H102" s="25"/>
      <c r="I102" s="23"/>
      <c r="J102" s="41"/>
      <c r="K102" s="25"/>
      <c r="L102" s="25"/>
      <c r="M102" s="13"/>
      <c r="N102" s="13"/>
      <c r="O102" s="16"/>
      <c r="P102" s="25"/>
      <c r="Q102" s="25"/>
      <c r="R102" s="26"/>
      <c r="S102" s="25"/>
      <c r="T102" s="25"/>
      <c r="U102" s="25"/>
      <c r="V102" s="25"/>
      <c r="W102" s="25"/>
      <c r="X102" s="25"/>
    </row>
    <row r="103" spans="1:24">
      <c r="A103" s="11"/>
      <c r="B103" s="12"/>
      <c r="C103" s="20"/>
      <c r="D103" s="21"/>
      <c r="E103" s="22"/>
      <c r="F103" s="22"/>
      <c r="G103" s="22"/>
      <c r="H103" s="25"/>
      <c r="I103" s="23"/>
      <c r="J103" s="41"/>
      <c r="K103" s="22"/>
      <c r="L103" s="22"/>
      <c r="M103" s="13"/>
      <c r="N103" s="13"/>
      <c r="O103" s="16"/>
      <c r="P103" s="25"/>
      <c r="Q103" s="25"/>
      <c r="R103" s="26"/>
      <c r="S103" s="25"/>
      <c r="T103" s="25"/>
      <c r="U103" s="25"/>
      <c r="V103" s="25"/>
      <c r="W103" s="25"/>
      <c r="X103" s="25"/>
    </row>
    <row r="104" spans="1:24">
      <c r="A104" s="11"/>
      <c r="B104" s="12"/>
      <c r="C104" s="25"/>
      <c r="D104" s="43"/>
      <c r="E104" s="22"/>
      <c r="F104" s="22"/>
      <c r="G104" s="22"/>
      <c r="H104" s="25"/>
      <c r="I104" s="23"/>
      <c r="J104" s="41"/>
      <c r="K104" s="25"/>
      <c r="L104" s="25"/>
      <c r="M104" s="13"/>
      <c r="N104" s="13"/>
      <c r="O104" s="16"/>
      <c r="P104" s="25"/>
      <c r="Q104" s="25"/>
      <c r="R104" s="26"/>
      <c r="S104" s="25"/>
      <c r="T104" s="25"/>
      <c r="U104" s="25"/>
      <c r="V104" s="25"/>
      <c r="W104" s="25"/>
      <c r="X104" s="25"/>
    </row>
    <row r="105" spans="1:24">
      <c r="A105" s="11"/>
      <c r="B105" s="12"/>
      <c r="C105" s="25"/>
      <c r="D105" s="43"/>
      <c r="E105" s="22"/>
      <c r="F105" s="22"/>
      <c r="G105" s="22"/>
      <c r="H105" s="25"/>
      <c r="I105" s="23"/>
      <c r="J105" s="41"/>
      <c r="K105" s="25"/>
      <c r="L105" s="25"/>
      <c r="M105" s="13"/>
      <c r="N105" s="13"/>
      <c r="O105" s="16"/>
      <c r="P105" s="25"/>
      <c r="Q105" s="25"/>
      <c r="R105" s="26"/>
      <c r="S105" s="25"/>
      <c r="T105" s="25"/>
      <c r="U105" s="25"/>
      <c r="V105" s="25"/>
      <c r="W105" s="27"/>
      <c r="X105" s="25"/>
    </row>
    <row r="106" spans="1:24" ht="13.8">
      <c r="A106" s="18"/>
      <c r="B106" s="42"/>
      <c r="C106" s="20"/>
      <c r="D106" s="51"/>
      <c r="E106" s="22"/>
      <c r="F106" s="22"/>
      <c r="G106" s="22"/>
      <c r="H106" s="22"/>
      <c r="I106" s="33"/>
      <c r="J106" s="34"/>
      <c r="K106" s="22"/>
      <c r="L106" s="22"/>
      <c r="M106" s="35"/>
      <c r="N106" s="35"/>
      <c r="O106" s="36"/>
      <c r="P106" s="37"/>
      <c r="Q106" s="37"/>
      <c r="R106" s="38"/>
      <c r="S106" s="25"/>
      <c r="T106" s="25"/>
      <c r="U106" s="25"/>
      <c r="V106" s="25"/>
      <c r="W106" s="27"/>
      <c r="X106" s="28"/>
    </row>
    <row r="107" spans="1:24" ht="13.8">
      <c r="A107" s="18"/>
      <c r="B107" s="63"/>
      <c r="C107" s="20"/>
      <c r="D107" s="51"/>
      <c r="E107" s="57"/>
      <c r="F107" s="22"/>
      <c r="G107" s="22"/>
      <c r="H107" s="25"/>
      <c r="I107" s="23"/>
      <c r="J107" s="41"/>
      <c r="K107" s="22"/>
      <c r="L107" s="22"/>
      <c r="M107" s="13"/>
      <c r="N107" s="13"/>
      <c r="O107" s="16"/>
      <c r="P107" s="25"/>
      <c r="Q107" s="25"/>
      <c r="R107" s="26"/>
      <c r="S107" s="25"/>
      <c r="T107" s="25"/>
      <c r="U107" s="25"/>
      <c r="V107" s="25"/>
      <c r="W107" s="27"/>
      <c r="X107" s="28"/>
    </row>
    <row r="108" spans="1:24" ht="13.8">
      <c r="A108" s="18"/>
      <c r="B108" s="42"/>
      <c r="C108" s="25"/>
      <c r="D108" s="53"/>
      <c r="E108" s="22"/>
      <c r="F108" s="22"/>
      <c r="G108" s="22"/>
      <c r="H108" s="22"/>
      <c r="I108" s="33"/>
      <c r="J108" s="34"/>
      <c r="K108" s="22"/>
      <c r="L108" s="22"/>
      <c r="M108" s="35"/>
      <c r="N108" s="35"/>
      <c r="O108" s="36"/>
      <c r="P108" s="37"/>
      <c r="Q108" s="37"/>
      <c r="R108" s="38"/>
      <c r="S108" s="25"/>
      <c r="T108" s="25"/>
      <c r="U108" s="25"/>
      <c r="V108" s="25"/>
      <c r="W108" s="27"/>
      <c r="X108" s="28"/>
    </row>
    <row r="109" spans="1:24" ht="13.8">
      <c r="A109" s="18"/>
      <c r="B109" s="42"/>
      <c r="C109" s="25"/>
      <c r="D109" s="51"/>
      <c r="E109" s="22"/>
      <c r="F109" s="22"/>
      <c r="G109" s="22"/>
      <c r="H109" s="22"/>
      <c r="I109" s="33"/>
      <c r="J109" s="34"/>
      <c r="K109" s="25"/>
      <c r="L109" s="25"/>
      <c r="M109" s="35"/>
      <c r="N109" s="35"/>
      <c r="O109" s="36"/>
      <c r="P109" s="37"/>
      <c r="Q109" s="37"/>
      <c r="R109" s="38"/>
      <c r="S109" s="25"/>
      <c r="T109" s="25"/>
      <c r="U109" s="25"/>
      <c r="V109" s="25"/>
      <c r="W109" s="27"/>
      <c r="X109" s="28"/>
    </row>
    <row r="110" spans="1:24" s="2" customFormat="1">
      <c r="A110" s="11"/>
      <c r="B110" s="12"/>
      <c r="C110" s="20"/>
      <c r="D110" s="21"/>
      <c r="E110" s="22"/>
      <c r="F110" s="22"/>
      <c r="G110" s="22"/>
      <c r="H110" s="25"/>
      <c r="I110" s="23"/>
      <c r="J110" s="41"/>
      <c r="K110" s="22"/>
      <c r="L110" s="22"/>
      <c r="M110" s="13"/>
      <c r="N110" s="13"/>
      <c r="O110" s="16"/>
      <c r="P110" s="25"/>
      <c r="Q110" s="25"/>
      <c r="R110" s="26"/>
      <c r="S110" s="25"/>
      <c r="T110" s="25"/>
      <c r="U110" s="25"/>
      <c r="V110" s="25"/>
      <c r="W110" s="22"/>
      <c r="X110" s="25"/>
    </row>
    <row r="111" spans="1:24">
      <c r="A111" s="11"/>
      <c r="B111" s="12"/>
      <c r="C111" s="20"/>
      <c r="D111" s="21"/>
      <c r="E111" s="22"/>
      <c r="F111" s="22"/>
      <c r="G111" s="22"/>
      <c r="H111" s="25"/>
      <c r="I111" s="23"/>
      <c r="J111" s="41"/>
      <c r="K111" s="25"/>
      <c r="L111" s="25"/>
      <c r="M111" s="13"/>
      <c r="N111" s="13"/>
      <c r="O111" s="16"/>
      <c r="P111" s="25"/>
      <c r="Q111" s="25"/>
      <c r="R111" s="26"/>
      <c r="S111" s="25"/>
      <c r="T111" s="25"/>
      <c r="U111" s="25"/>
      <c r="V111" s="25"/>
      <c r="W111" s="25"/>
      <c r="X111" s="25"/>
    </row>
    <row r="112" spans="1:24">
      <c r="A112" s="11"/>
      <c r="B112" s="12"/>
      <c r="C112" s="20"/>
      <c r="D112" s="21"/>
      <c r="E112" s="22"/>
      <c r="F112" s="22"/>
      <c r="G112" s="22"/>
      <c r="H112" s="25"/>
      <c r="I112" s="23"/>
      <c r="J112" s="72"/>
      <c r="K112" s="25"/>
      <c r="L112" s="25"/>
      <c r="M112" s="13"/>
      <c r="N112" s="13"/>
      <c r="O112" s="16"/>
      <c r="P112" s="25"/>
      <c r="Q112" s="25"/>
      <c r="R112" s="26"/>
      <c r="S112" s="25"/>
      <c r="T112" s="25"/>
      <c r="U112" s="25"/>
      <c r="V112" s="25"/>
      <c r="W112" s="25"/>
      <c r="X112" s="25"/>
    </row>
    <row r="113" spans="1:24">
      <c r="A113" s="11"/>
      <c r="B113" s="12"/>
      <c r="C113" s="20"/>
      <c r="D113" s="21"/>
      <c r="E113" s="22"/>
      <c r="F113" s="22"/>
      <c r="G113" s="22"/>
      <c r="H113" s="25"/>
      <c r="I113" s="23"/>
      <c r="J113" s="41"/>
      <c r="K113" s="25"/>
      <c r="L113" s="25"/>
      <c r="M113" s="13"/>
      <c r="N113" s="13"/>
      <c r="O113" s="16"/>
      <c r="P113" s="25"/>
      <c r="Q113" s="25"/>
      <c r="R113" s="26"/>
      <c r="S113" s="25"/>
      <c r="T113" s="25"/>
      <c r="U113" s="25"/>
      <c r="V113" s="25"/>
      <c r="W113" s="25"/>
      <c r="X113" s="25"/>
    </row>
    <row r="114" spans="1:24">
      <c r="A114" s="18"/>
      <c r="B114" s="12"/>
      <c r="C114" s="25"/>
      <c r="D114" s="21"/>
      <c r="E114" s="22"/>
      <c r="F114" s="22"/>
      <c r="G114" s="22"/>
      <c r="H114" s="25"/>
      <c r="I114" s="23"/>
      <c r="J114" s="41"/>
      <c r="K114" s="25"/>
      <c r="L114" s="25"/>
      <c r="M114" s="13"/>
      <c r="N114" s="13"/>
      <c r="O114" s="16"/>
      <c r="P114" s="25"/>
      <c r="Q114" s="25"/>
      <c r="R114" s="26"/>
      <c r="S114" s="25"/>
      <c r="T114" s="25"/>
      <c r="U114" s="25"/>
      <c r="V114" s="25"/>
      <c r="W114" s="25"/>
      <c r="X114" s="28"/>
    </row>
    <row r="115" spans="1:24">
      <c r="A115" s="18"/>
      <c r="B115" s="19"/>
      <c r="C115" s="20"/>
      <c r="D115" s="21"/>
      <c r="E115" s="22"/>
      <c r="F115" s="22"/>
      <c r="G115" s="22"/>
      <c r="H115" s="22"/>
      <c r="I115" s="33"/>
      <c r="J115" s="34"/>
      <c r="K115" s="22"/>
      <c r="L115" s="22"/>
      <c r="M115" s="35"/>
      <c r="N115" s="35"/>
      <c r="O115" s="40"/>
      <c r="P115" s="37"/>
      <c r="Q115" s="37"/>
      <c r="R115" s="38"/>
      <c r="S115" s="25"/>
      <c r="T115" s="25"/>
      <c r="U115" s="25"/>
      <c r="V115" s="25"/>
      <c r="W115" s="27"/>
      <c r="X115" s="39"/>
    </row>
    <row r="116" spans="1:24">
      <c r="A116" s="18"/>
      <c r="B116" s="19"/>
      <c r="C116" s="20"/>
      <c r="D116" s="21"/>
      <c r="E116" s="22"/>
      <c r="F116" s="22"/>
      <c r="G116" s="22"/>
      <c r="H116" s="22"/>
      <c r="I116" s="33"/>
      <c r="J116" s="34"/>
      <c r="K116" s="22"/>
      <c r="L116" s="22"/>
      <c r="M116" s="35"/>
      <c r="N116" s="35"/>
      <c r="O116" s="36"/>
      <c r="P116" s="37"/>
      <c r="Q116" s="37"/>
      <c r="R116" s="38"/>
      <c r="S116" s="25"/>
      <c r="T116" s="25"/>
      <c r="U116" s="25"/>
      <c r="V116" s="25"/>
      <c r="W116" s="27"/>
      <c r="X116" s="39"/>
    </row>
    <row r="117" spans="1:24" ht="13.8">
      <c r="A117" s="18"/>
      <c r="B117" s="42"/>
      <c r="C117" s="20"/>
      <c r="D117" s="53"/>
      <c r="E117" s="22"/>
      <c r="F117" s="22"/>
      <c r="G117" s="22"/>
      <c r="H117" s="22"/>
      <c r="I117" s="23"/>
      <c r="J117" s="41"/>
      <c r="K117" s="25"/>
      <c r="L117" s="25"/>
      <c r="M117" s="13"/>
      <c r="N117" s="13"/>
      <c r="O117" s="44"/>
      <c r="P117" s="46"/>
      <c r="Q117" s="46"/>
      <c r="R117" s="54"/>
      <c r="S117" s="25"/>
      <c r="T117" s="25"/>
      <c r="U117" s="25"/>
      <c r="V117" s="25"/>
      <c r="W117" s="27"/>
      <c r="X117" s="55"/>
    </row>
    <row r="118" spans="1:24">
      <c r="A118" s="18"/>
      <c r="B118" s="42"/>
      <c r="C118" s="25"/>
      <c r="D118" s="32"/>
      <c r="E118" s="22"/>
      <c r="F118" s="22"/>
      <c r="G118" s="22"/>
      <c r="H118" s="25"/>
      <c r="I118" s="23"/>
      <c r="J118" s="41"/>
      <c r="K118" s="25"/>
      <c r="L118" s="25"/>
      <c r="M118" s="13"/>
      <c r="N118" s="13"/>
      <c r="O118" s="44"/>
      <c r="P118" s="46"/>
      <c r="Q118" s="46"/>
      <c r="R118" s="47"/>
      <c r="S118" s="25"/>
      <c r="T118" s="25"/>
      <c r="U118" s="25"/>
      <c r="V118" s="25"/>
      <c r="W118" s="27"/>
      <c r="X118" s="28"/>
    </row>
    <row r="119" spans="1:24" ht="13.8">
      <c r="A119" s="18"/>
      <c r="B119" s="42"/>
      <c r="C119" s="25"/>
      <c r="D119" s="51"/>
      <c r="E119" s="57"/>
      <c r="F119" s="22"/>
      <c r="G119" s="22"/>
      <c r="H119" s="22"/>
      <c r="I119" s="33"/>
      <c r="J119" s="34"/>
      <c r="K119" s="25"/>
      <c r="L119" s="25"/>
      <c r="M119" s="35"/>
      <c r="N119" s="35"/>
      <c r="O119" s="16"/>
      <c r="P119" s="25"/>
      <c r="Q119" s="25"/>
      <c r="R119" s="26"/>
      <c r="S119" s="25"/>
      <c r="T119" s="25"/>
      <c r="U119" s="25"/>
      <c r="V119" s="25"/>
      <c r="W119" s="27"/>
      <c r="X119" s="28"/>
    </row>
    <row r="120" spans="1:24">
      <c r="A120" s="11"/>
      <c r="B120" s="12"/>
      <c r="C120" s="25"/>
      <c r="D120" s="43"/>
      <c r="E120" s="22"/>
      <c r="F120" s="22"/>
      <c r="G120" s="22"/>
      <c r="H120" s="25"/>
      <c r="I120" s="23"/>
      <c r="J120" s="41"/>
      <c r="K120" s="25"/>
      <c r="L120" s="25"/>
      <c r="M120" s="13"/>
      <c r="N120" s="13"/>
      <c r="O120" s="16"/>
      <c r="P120" s="25"/>
      <c r="Q120" s="25"/>
      <c r="R120" s="26"/>
      <c r="S120" s="25"/>
      <c r="T120" s="25"/>
      <c r="U120" s="25"/>
      <c r="V120" s="25"/>
      <c r="W120" s="25"/>
      <c r="X120" s="25"/>
    </row>
    <row r="121" spans="1:24">
      <c r="A121" s="11"/>
      <c r="B121" s="12"/>
      <c r="C121" s="25"/>
      <c r="D121" s="43"/>
      <c r="E121" s="22"/>
      <c r="F121" s="22"/>
      <c r="G121" s="22"/>
      <c r="H121" s="25"/>
      <c r="I121" s="23"/>
      <c r="J121" s="41"/>
      <c r="K121" s="25"/>
      <c r="L121" s="25"/>
      <c r="M121" s="13"/>
      <c r="N121" s="13"/>
      <c r="O121" s="16"/>
      <c r="P121" s="25"/>
      <c r="Q121" s="25"/>
      <c r="R121" s="26"/>
      <c r="S121" s="25"/>
      <c r="T121" s="25"/>
      <c r="U121" s="25"/>
      <c r="V121" s="25"/>
      <c r="W121" s="25"/>
      <c r="X121" s="25"/>
    </row>
    <row r="122" spans="1:24">
      <c r="A122" s="11"/>
      <c r="B122" s="12"/>
      <c r="C122" s="25"/>
      <c r="D122" s="43"/>
      <c r="E122" s="22"/>
      <c r="F122" s="22"/>
      <c r="G122" s="22"/>
      <c r="H122" s="25"/>
      <c r="I122" s="23"/>
      <c r="J122" s="41"/>
      <c r="K122" s="25"/>
      <c r="L122" s="25"/>
      <c r="M122" s="13"/>
      <c r="N122" s="13"/>
      <c r="O122" s="16"/>
      <c r="P122" s="25"/>
      <c r="Q122" s="25"/>
      <c r="R122" s="26"/>
      <c r="S122" s="25"/>
      <c r="T122" s="25"/>
      <c r="U122" s="25"/>
      <c r="V122" s="25"/>
      <c r="W122" s="25"/>
      <c r="X122" s="25"/>
    </row>
    <row r="123" spans="1:24">
      <c r="A123" s="11"/>
      <c r="B123" s="12"/>
      <c r="C123" s="20"/>
      <c r="D123" s="21"/>
      <c r="E123" s="22"/>
      <c r="F123" s="22"/>
      <c r="G123" s="22"/>
      <c r="H123" s="25"/>
      <c r="I123" s="23"/>
      <c r="J123" s="41"/>
      <c r="K123" s="25"/>
      <c r="L123" s="25"/>
      <c r="M123" s="13"/>
      <c r="N123" s="13"/>
      <c r="O123" s="16"/>
      <c r="P123" s="25"/>
      <c r="Q123" s="25"/>
      <c r="R123" s="26"/>
      <c r="S123" s="25"/>
      <c r="T123" s="25"/>
      <c r="U123" s="25"/>
      <c r="V123" s="25"/>
      <c r="W123" s="25"/>
      <c r="X123" s="25"/>
    </row>
    <row r="124" spans="1:24" ht="13.8">
      <c r="A124" s="11"/>
      <c r="B124" s="12"/>
      <c r="C124" s="25"/>
      <c r="D124" s="25"/>
      <c r="E124" s="57"/>
      <c r="F124" s="22"/>
      <c r="G124" s="22"/>
      <c r="H124" s="25"/>
      <c r="I124" s="23"/>
      <c r="J124" s="41"/>
      <c r="K124" s="25"/>
      <c r="L124" s="25"/>
      <c r="M124" s="13"/>
      <c r="N124" s="13"/>
      <c r="O124" s="16"/>
      <c r="P124" s="25"/>
      <c r="Q124" s="25"/>
      <c r="R124" s="26"/>
      <c r="S124" s="25"/>
      <c r="T124" s="25"/>
      <c r="U124" s="25"/>
      <c r="V124" s="25"/>
      <c r="W124" s="27"/>
      <c r="X124" s="28"/>
    </row>
    <row r="125" spans="1:24">
      <c r="A125" s="18"/>
      <c r="B125" s="42"/>
      <c r="C125" s="20"/>
      <c r="D125" s="21"/>
      <c r="E125" s="22"/>
      <c r="F125" s="22"/>
      <c r="G125" s="22"/>
      <c r="H125" s="25"/>
      <c r="I125" s="23"/>
      <c r="J125" s="41"/>
      <c r="K125" s="22"/>
      <c r="L125" s="25"/>
      <c r="M125" s="64"/>
      <c r="N125" s="64"/>
      <c r="O125" s="16"/>
      <c r="P125" s="37"/>
      <c r="Q125" s="25"/>
      <c r="R125" s="54"/>
      <c r="S125" s="25"/>
      <c r="T125" s="25"/>
      <c r="U125" s="25"/>
      <c r="V125" s="25"/>
      <c r="W125" s="27"/>
      <c r="X125" s="25"/>
    </row>
    <row r="126" spans="1:24" ht="13.8">
      <c r="A126" s="18"/>
      <c r="B126" s="1"/>
      <c r="C126" s="25"/>
      <c r="D126" s="51"/>
      <c r="E126" s="57"/>
      <c r="F126" s="22"/>
      <c r="G126" s="22"/>
      <c r="H126" s="22"/>
      <c r="I126" s="33"/>
      <c r="J126" s="34"/>
      <c r="K126" s="57"/>
      <c r="L126" s="57"/>
      <c r="M126" s="35"/>
      <c r="N126" s="35"/>
      <c r="O126" s="36"/>
      <c r="P126" s="37"/>
      <c r="Q126" s="37"/>
      <c r="R126" s="38"/>
      <c r="S126" s="25"/>
      <c r="T126" s="25"/>
      <c r="U126" s="25"/>
      <c r="V126" s="25"/>
      <c r="W126" s="27"/>
      <c r="X126" s="28"/>
    </row>
    <row r="127" spans="1:24" ht="13.8">
      <c r="A127" s="11"/>
      <c r="B127" s="12"/>
      <c r="C127" s="25"/>
      <c r="D127" s="51"/>
      <c r="E127" s="57"/>
      <c r="F127" s="22"/>
      <c r="G127" s="22"/>
      <c r="H127" s="25"/>
      <c r="I127" s="23"/>
      <c r="J127" s="41"/>
      <c r="K127" s="25"/>
      <c r="L127" s="25"/>
      <c r="M127" s="13"/>
      <c r="N127" s="13"/>
      <c r="O127" s="16"/>
      <c r="P127" s="25"/>
      <c r="Q127" s="25"/>
      <c r="R127" s="26"/>
      <c r="S127" s="25"/>
      <c r="T127" s="25"/>
      <c r="U127" s="25"/>
      <c r="V127" s="25"/>
      <c r="W127" s="27"/>
      <c r="X127" s="28"/>
    </row>
    <row r="128" spans="1:24" ht="13.8">
      <c r="A128" s="18"/>
      <c r="B128" s="1"/>
      <c r="C128" s="25"/>
      <c r="D128" s="51"/>
      <c r="E128" s="57"/>
      <c r="F128" s="22"/>
      <c r="G128" s="22"/>
      <c r="H128" s="22"/>
      <c r="I128" s="33"/>
      <c r="J128" s="34"/>
      <c r="K128" s="22"/>
      <c r="L128" s="22"/>
      <c r="M128" s="35"/>
      <c r="N128" s="35"/>
      <c r="O128" s="36"/>
      <c r="P128" s="37"/>
      <c r="Q128" s="37"/>
      <c r="R128" s="38"/>
      <c r="S128" s="25"/>
      <c r="T128" s="25"/>
      <c r="U128" s="25"/>
      <c r="V128" s="25"/>
      <c r="W128" s="27"/>
      <c r="X128" s="28"/>
    </row>
    <row r="129" spans="1:24">
      <c r="A129" s="18"/>
      <c r="B129" s="42"/>
      <c r="C129" s="20"/>
      <c r="D129" s="21"/>
      <c r="E129" s="22"/>
      <c r="F129" s="22"/>
      <c r="G129" s="22"/>
      <c r="H129" s="22"/>
      <c r="I129" s="33"/>
      <c r="J129" s="34"/>
      <c r="K129" s="22"/>
      <c r="L129" s="22"/>
      <c r="M129" s="35"/>
      <c r="N129" s="35"/>
      <c r="O129" s="36"/>
      <c r="P129" s="37"/>
      <c r="Q129" s="37"/>
      <c r="R129" s="48"/>
      <c r="S129" s="25"/>
      <c r="T129" s="25"/>
      <c r="U129" s="25"/>
      <c r="V129" s="25"/>
      <c r="W129" s="27"/>
      <c r="X129" s="25"/>
    </row>
    <row r="130" spans="1:24" ht="13.8">
      <c r="A130" s="18"/>
      <c r="B130" s="1"/>
      <c r="C130" s="25"/>
      <c r="D130" s="51"/>
      <c r="E130" s="22"/>
      <c r="F130" s="22"/>
      <c r="G130" s="22"/>
      <c r="H130" s="25"/>
      <c r="I130" s="23"/>
      <c r="J130" s="41"/>
      <c r="K130" s="25"/>
      <c r="L130" s="25"/>
      <c r="M130" s="13"/>
      <c r="N130" s="13"/>
      <c r="O130" s="16"/>
      <c r="P130" s="25"/>
      <c r="Q130" s="25"/>
      <c r="R130" s="26"/>
      <c r="S130" s="25"/>
      <c r="T130" s="25"/>
      <c r="U130" s="25"/>
      <c r="V130" s="25"/>
      <c r="W130" s="27"/>
      <c r="X130" s="28"/>
    </row>
    <row r="131" spans="1:24">
      <c r="A131" s="18"/>
      <c r="B131" s="42"/>
      <c r="C131" s="25"/>
      <c r="D131" s="21"/>
      <c r="E131" s="22"/>
      <c r="F131" s="22"/>
      <c r="G131" s="22"/>
      <c r="H131" s="22"/>
      <c r="I131" s="23"/>
      <c r="J131" s="41"/>
      <c r="K131" s="25"/>
      <c r="L131" s="25"/>
      <c r="M131" s="13"/>
      <c r="N131" s="13"/>
      <c r="O131" s="16"/>
      <c r="P131" s="25"/>
      <c r="Q131" s="25"/>
      <c r="R131" s="48"/>
      <c r="S131" s="25"/>
      <c r="T131" s="25"/>
      <c r="U131" s="25"/>
      <c r="V131" s="25"/>
      <c r="W131" s="27"/>
      <c r="X131" s="28"/>
    </row>
    <row r="132" spans="1:24">
      <c r="A132" s="11"/>
      <c r="B132" s="12"/>
      <c r="C132" s="20"/>
      <c r="D132" s="21"/>
      <c r="E132" s="22"/>
      <c r="F132" s="22"/>
      <c r="G132" s="22"/>
      <c r="H132" s="25"/>
      <c r="I132" s="23"/>
      <c r="J132" s="41"/>
      <c r="K132" s="50"/>
      <c r="L132" s="25"/>
      <c r="M132" s="13"/>
      <c r="N132" s="13"/>
      <c r="O132" s="16"/>
      <c r="P132" s="25"/>
      <c r="Q132" s="25"/>
      <c r="R132" s="26"/>
      <c r="S132" s="25"/>
      <c r="T132" s="25"/>
      <c r="U132" s="25"/>
      <c r="V132" s="25"/>
      <c r="W132" s="25"/>
      <c r="X132" s="25"/>
    </row>
    <row r="133" spans="1:24">
      <c r="A133" s="18"/>
      <c r="B133" s="42"/>
      <c r="C133" s="25"/>
      <c r="D133" s="21"/>
      <c r="E133" s="22"/>
      <c r="F133" s="22"/>
      <c r="G133" s="22"/>
      <c r="H133" s="22"/>
      <c r="I133" s="33"/>
      <c r="J133" s="34"/>
      <c r="K133" s="22"/>
      <c r="L133" s="22"/>
      <c r="M133" s="35"/>
      <c r="N133" s="35"/>
      <c r="O133" s="40"/>
      <c r="P133" s="37"/>
      <c r="Q133" s="37"/>
      <c r="R133" s="48"/>
      <c r="S133" s="25"/>
      <c r="T133" s="25"/>
      <c r="U133" s="25"/>
      <c r="V133" s="25"/>
      <c r="W133" s="27"/>
      <c r="X133" s="28"/>
    </row>
    <row r="134" spans="1:24">
      <c r="A134" s="18"/>
      <c r="B134" s="42"/>
      <c r="C134" s="25"/>
      <c r="D134" s="32"/>
      <c r="E134" s="22"/>
      <c r="F134" s="22"/>
      <c r="G134" s="22"/>
      <c r="H134" s="22"/>
      <c r="I134" s="33"/>
      <c r="J134" s="34"/>
      <c r="K134" s="22"/>
      <c r="L134" s="22"/>
      <c r="M134" s="35"/>
      <c r="N134" s="35"/>
      <c r="O134" s="16"/>
      <c r="P134" s="25"/>
      <c r="Q134" s="25"/>
      <c r="R134" s="26"/>
      <c r="S134" s="25"/>
      <c r="T134" s="25"/>
      <c r="U134" s="25"/>
      <c r="V134" s="25"/>
      <c r="W134" s="27"/>
      <c r="X134" s="28"/>
    </row>
    <row r="135" spans="1:24">
      <c r="A135" s="18"/>
      <c r="B135" s="19"/>
      <c r="C135" s="20"/>
      <c r="D135" s="21"/>
      <c r="E135" s="22"/>
      <c r="F135" s="22"/>
      <c r="G135" s="22"/>
      <c r="H135" s="22"/>
      <c r="I135" s="23"/>
      <c r="J135" s="24"/>
      <c r="K135" s="22"/>
      <c r="L135" s="22"/>
      <c r="M135" s="29"/>
      <c r="N135" s="29"/>
      <c r="O135" s="30"/>
      <c r="P135" s="22"/>
      <c r="Q135" s="22"/>
      <c r="R135" s="31"/>
      <c r="S135" s="25"/>
      <c r="T135" s="25"/>
      <c r="U135" s="25"/>
      <c r="V135" s="25"/>
      <c r="W135" s="27"/>
      <c r="X135" s="28"/>
    </row>
    <row r="136" spans="1:24">
      <c r="A136" s="18"/>
      <c r="B136" s="42"/>
      <c r="C136" s="25"/>
      <c r="D136" s="21"/>
      <c r="E136" s="22"/>
      <c r="F136" s="22"/>
      <c r="G136" s="22"/>
      <c r="H136" s="22"/>
      <c r="I136" s="33"/>
      <c r="J136" s="34"/>
      <c r="K136" s="22"/>
      <c r="L136" s="22"/>
      <c r="M136" s="35"/>
      <c r="N136" s="35"/>
      <c r="O136" s="36"/>
      <c r="P136" s="37"/>
      <c r="Q136" s="37"/>
      <c r="R136" s="48"/>
      <c r="S136" s="25"/>
      <c r="T136" s="25"/>
      <c r="U136" s="25"/>
      <c r="V136" s="25"/>
      <c r="W136" s="27"/>
      <c r="X136" s="28"/>
    </row>
    <row r="137" spans="1:24">
      <c r="A137" s="18"/>
      <c r="B137" s="42"/>
      <c r="C137" s="25"/>
      <c r="D137" s="21"/>
      <c r="E137" s="22"/>
      <c r="F137" s="22"/>
      <c r="G137" s="22"/>
      <c r="H137" s="25"/>
      <c r="I137" s="23"/>
      <c r="J137" s="41"/>
      <c r="K137" s="25"/>
      <c r="L137" s="25"/>
      <c r="M137" s="13"/>
      <c r="N137" s="56"/>
      <c r="O137" s="49"/>
      <c r="P137" s="37"/>
      <c r="Q137" s="37"/>
      <c r="R137" s="26"/>
      <c r="S137" s="25"/>
      <c r="T137" s="25"/>
      <c r="U137" s="25"/>
      <c r="V137" s="25"/>
      <c r="W137" s="27"/>
      <c r="X137" s="28"/>
    </row>
    <row r="138" spans="1:24" s="2" customFormat="1">
      <c r="A138" s="18"/>
      <c r="B138" s="42"/>
      <c r="C138" s="25"/>
      <c r="D138" s="21"/>
      <c r="E138" s="22"/>
      <c r="F138" s="22"/>
      <c r="G138" s="22"/>
      <c r="H138" s="22"/>
      <c r="I138" s="33"/>
      <c r="J138" s="34"/>
      <c r="K138" s="22"/>
      <c r="L138" s="22"/>
      <c r="M138" s="35"/>
      <c r="N138" s="35"/>
      <c r="O138" s="36"/>
      <c r="P138" s="25"/>
      <c r="Q138" s="25"/>
      <c r="R138" s="26"/>
      <c r="S138" s="25"/>
      <c r="T138" s="25"/>
      <c r="U138" s="25"/>
      <c r="V138" s="25"/>
      <c r="W138" s="27"/>
      <c r="X138" s="28"/>
    </row>
    <row r="139" spans="1:24">
      <c r="A139" s="18"/>
      <c r="B139" s="42"/>
      <c r="C139" s="25"/>
      <c r="D139" s="21"/>
      <c r="E139" s="57"/>
      <c r="F139" s="22"/>
      <c r="G139" s="22"/>
      <c r="H139" s="22"/>
      <c r="I139" s="33"/>
      <c r="J139" s="34"/>
      <c r="K139" s="25"/>
      <c r="L139" s="25"/>
      <c r="M139" s="35"/>
      <c r="N139" s="35"/>
      <c r="O139" s="36"/>
      <c r="P139" s="37"/>
      <c r="Q139" s="37"/>
      <c r="R139" s="38"/>
      <c r="S139" s="25"/>
      <c r="T139" s="25"/>
      <c r="U139" s="25"/>
      <c r="V139" s="25"/>
      <c r="W139" s="27"/>
      <c r="X139" s="28"/>
    </row>
    <row r="140" spans="1:24">
      <c r="A140" s="11"/>
      <c r="B140" s="12"/>
      <c r="C140" s="25"/>
      <c r="D140" s="21"/>
      <c r="E140" s="22"/>
      <c r="F140" s="22"/>
      <c r="G140" s="22"/>
      <c r="H140" s="25"/>
      <c r="I140" s="23"/>
      <c r="J140" s="41"/>
      <c r="K140" s="25"/>
      <c r="L140" s="25"/>
      <c r="M140" s="13"/>
      <c r="N140" s="13"/>
      <c r="O140" s="16"/>
      <c r="P140" s="25"/>
      <c r="Q140" s="25"/>
      <c r="R140" s="26"/>
      <c r="S140" s="25"/>
      <c r="T140" s="25"/>
      <c r="U140" s="25"/>
      <c r="V140" s="25"/>
      <c r="W140" s="25"/>
      <c r="X140" s="28"/>
    </row>
    <row r="141" spans="1:24">
      <c r="A141" s="11"/>
      <c r="B141" s="12"/>
      <c r="C141" s="25"/>
      <c r="D141" s="21"/>
      <c r="E141" s="22"/>
      <c r="F141" s="22"/>
      <c r="G141" s="22"/>
      <c r="H141" s="25"/>
      <c r="I141" s="23"/>
      <c r="J141" s="41"/>
      <c r="K141" s="25"/>
      <c r="L141" s="25"/>
      <c r="M141" s="13"/>
      <c r="N141" s="13"/>
      <c r="O141" s="16"/>
      <c r="P141" s="25"/>
      <c r="Q141" s="25"/>
      <c r="R141" s="26"/>
      <c r="S141" s="25"/>
      <c r="T141" s="25"/>
      <c r="U141" s="25"/>
      <c r="V141" s="25"/>
      <c r="W141" s="25"/>
      <c r="X141" s="28"/>
    </row>
    <row r="142" spans="1:24">
      <c r="A142" s="11"/>
      <c r="B142" s="12"/>
      <c r="C142" s="25"/>
      <c r="D142" s="21"/>
      <c r="E142" s="22"/>
      <c r="F142" s="22"/>
      <c r="G142" s="22"/>
      <c r="H142" s="25"/>
      <c r="I142" s="23"/>
      <c r="J142" s="41"/>
      <c r="K142" s="25"/>
      <c r="L142" s="25"/>
      <c r="M142" s="13"/>
      <c r="N142" s="13"/>
      <c r="O142" s="16"/>
      <c r="P142" s="25"/>
      <c r="Q142" s="25"/>
      <c r="R142" s="26"/>
      <c r="S142" s="25"/>
      <c r="T142" s="25"/>
      <c r="U142" s="25"/>
      <c r="V142" s="25"/>
      <c r="W142" s="25"/>
      <c r="X142" s="28"/>
    </row>
    <row r="143" spans="1:24">
      <c r="A143" s="11"/>
      <c r="B143" s="12"/>
      <c r="C143" s="25"/>
      <c r="D143" s="21"/>
      <c r="E143" s="22"/>
      <c r="F143" s="22"/>
      <c r="G143" s="22"/>
      <c r="H143" s="25"/>
      <c r="I143" s="23"/>
      <c r="J143" s="41"/>
      <c r="K143" s="25"/>
      <c r="L143" s="25"/>
      <c r="M143" s="13"/>
      <c r="N143" s="13"/>
      <c r="O143" s="16"/>
      <c r="P143" s="25"/>
      <c r="Q143" s="25"/>
      <c r="R143" s="26"/>
      <c r="S143" s="25"/>
      <c r="T143" s="25"/>
      <c r="U143" s="25"/>
      <c r="V143" s="25"/>
      <c r="W143" s="25"/>
      <c r="X143" s="28"/>
    </row>
    <row r="144" spans="1:24">
      <c r="A144" s="18"/>
      <c r="B144" s="42"/>
      <c r="C144" s="25"/>
      <c r="D144" s="43"/>
      <c r="E144" s="22"/>
      <c r="F144" s="22"/>
      <c r="G144" s="22"/>
      <c r="H144" s="25"/>
      <c r="I144" s="23"/>
      <c r="J144" s="41"/>
      <c r="K144" s="25"/>
      <c r="L144" s="22"/>
      <c r="M144" s="13"/>
      <c r="N144" s="13"/>
      <c r="O144" s="44"/>
      <c r="P144" s="45"/>
      <c r="Q144" s="46"/>
      <c r="R144" s="47"/>
      <c r="S144" s="25"/>
      <c r="T144" s="25"/>
      <c r="U144" s="25"/>
      <c r="V144" s="25"/>
      <c r="W144" s="27"/>
      <c r="X144" s="28"/>
    </row>
    <row r="145" spans="1:24">
      <c r="A145" s="18"/>
      <c r="B145" s="19"/>
      <c r="C145" s="20"/>
      <c r="D145" s="21"/>
      <c r="E145" s="22"/>
      <c r="F145" s="22"/>
      <c r="G145" s="22"/>
      <c r="H145" s="22"/>
      <c r="I145" s="23"/>
      <c r="J145" s="24"/>
      <c r="K145" s="25"/>
      <c r="L145" s="25"/>
      <c r="M145" s="13"/>
      <c r="N145" s="13"/>
      <c r="O145" s="16"/>
      <c r="P145" s="25"/>
      <c r="Q145" s="25"/>
      <c r="R145" s="26"/>
      <c r="S145" s="25"/>
      <c r="T145" s="25"/>
      <c r="U145" s="25"/>
      <c r="V145" s="25"/>
      <c r="W145" s="27"/>
      <c r="X145" s="28"/>
    </row>
    <row r="146" spans="1:24">
      <c r="A146" s="18"/>
      <c r="B146" s="52"/>
      <c r="C146" s="22"/>
      <c r="D146" s="32"/>
      <c r="E146" s="22"/>
      <c r="F146" s="22"/>
      <c r="G146" s="22"/>
      <c r="H146" s="22"/>
      <c r="I146" s="33"/>
      <c r="J146" s="34"/>
      <c r="K146" s="22"/>
      <c r="L146" s="22"/>
      <c r="M146" s="35"/>
      <c r="N146" s="35"/>
      <c r="O146" s="40"/>
      <c r="P146" s="37"/>
      <c r="Q146" s="37"/>
      <c r="R146" s="48"/>
      <c r="S146" s="22"/>
      <c r="T146" s="22"/>
      <c r="U146" s="22"/>
      <c r="V146" s="22"/>
      <c r="W146" s="27"/>
      <c r="X146" s="28"/>
    </row>
    <row r="147" spans="1:24">
      <c r="A147" s="18"/>
      <c r="B147" s="42"/>
      <c r="C147" s="25"/>
      <c r="D147" s="43"/>
      <c r="E147" s="22"/>
      <c r="F147" s="22"/>
      <c r="G147" s="22"/>
      <c r="H147" s="22"/>
      <c r="I147" s="33"/>
      <c r="J147" s="34"/>
      <c r="K147" s="22"/>
      <c r="L147" s="22"/>
      <c r="M147" s="35"/>
      <c r="N147" s="35"/>
      <c r="O147" s="36"/>
      <c r="P147" s="37"/>
      <c r="Q147" s="37"/>
      <c r="R147" s="38"/>
      <c r="S147" s="25"/>
      <c r="T147" s="25"/>
      <c r="U147" s="25"/>
      <c r="V147" s="25"/>
      <c r="W147" s="27"/>
      <c r="X147" s="25"/>
    </row>
    <row r="148" spans="1:24">
      <c r="A148" s="18"/>
      <c r="B148" s="19"/>
      <c r="C148" s="20"/>
      <c r="D148" s="21"/>
      <c r="E148" s="22"/>
      <c r="F148" s="22"/>
      <c r="G148" s="22"/>
      <c r="H148" s="22"/>
      <c r="I148" s="33"/>
      <c r="J148" s="34"/>
      <c r="K148" s="22"/>
      <c r="L148" s="22"/>
      <c r="M148" s="35"/>
      <c r="N148" s="35"/>
      <c r="O148" s="40"/>
      <c r="P148" s="65"/>
      <c r="Q148" s="65"/>
      <c r="R148" s="48"/>
      <c r="S148" s="25"/>
      <c r="T148" s="25"/>
      <c r="U148" s="25"/>
      <c r="V148" s="25"/>
      <c r="W148" s="27"/>
      <c r="X148" s="28"/>
    </row>
    <row r="149" spans="1:24">
      <c r="A149" s="18"/>
      <c r="B149" s="42"/>
      <c r="C149" s="25"/>
      <c r="D149" s="21"/>
      <c r="E149" s="22"/>
      <c r="F149" s="22"/>
      <c r="G149" s="22"/>
      <c r="H149" s="22"/>
      <c r="I149" s="23"/>
      <c r="J149" s="41"/>
      <c r="K149" s="25"/>
      <c r="L149" s="25"/>
      <c r="M149" s="13"/>
      <c r="N149" s="13"/>
      <c r="O149" s="16"/>
      <c r="P149" s="25"/>
      <c r="Q149" s="25"/>
      <c r="R149" s="26"/>
      <c r="S149" s="25"/>
      <c r="T149" s="25"/>
      <c r="U149" s="25"/>
      <c r="V149" s="25"/>
      <c r="W149" s="27"/>
      <c r="X149" s="28"/>
    </row>
    <row r="150" spans="1:24">
      <c r="A150" s="11"/>
      <c r="B150" s="12"/>
      <c r="C150" s="25"/>
      <c r="D150" s="43"/>
      <c r="E150" s="22"/>
      <c r="F150" s="22"/>
      <c r="G150" s="22"/>
      <c r="H150" s="25"/>
      <c r="I150" s="23"/>
      <c r="J150" s="41"/>
      <c r="K150" s="25"/>
      <c r="L150" s="25"/>
      <c r="M150" s="64"/>
      <c r="N150" s="64"/>
      <c r="O150" s="16"/>
      <c r="P150" s="25"/>
      <c r="Q150" s="25"/>
      <c r="R150" s="54"/>
      <c r="S150" s="25"/>
      <c r="T150" s="25"/>
      <c r="U150" s="25"/>
      <c r="V150" s="25"/>
      <c r="W150" s="25"/>
      <c r="X150" s="25"/>
    </row>
    <row r="151" spans="1:24">
      <c r="A151" s="11"/>
      <c r="B151" s="12"/>
      <c r="C151" s="25"/>
      <c r="D151" s="43"/>
      <c r="E151" s="22"/>
      <c r="F151" s="22"/>
      <c r="G151" s="22"/>
      <c r="H151" s="25"/>
      <c r="I151" s="23"/>
      <c r="J151" s="41"/>
      <c r="K151" s="25"/>
      <c r="L151" s="25"/>
      <c r="M151" s="64"/>
      <c r="N151" s="64"/>
      <c r="O151" s="16"/>
      <c r="P151" s="25"/>
      <c r="Q151" s="25"/>
      <c r="R151" s="54"/>
      <c r="S151" s="25"/>
      <c r="T151" s="25"/>
      <c r="U151" s="25"/>
      <c r="V151" s="25"/>
      <c r="W151" s="25"/>
      <c r="X151" s="25"/>
    </row>
    <row r="152" spans="1:24">
      <c r="A152" s="11"/>
      <c r="B152" s="12"/>
      <c r="C152" s="25"/>
      <c r="D152" s="43"/>
      <c r="E152" s="22"/>
      <c r="F152" s="22"/>
      <c r="G152" s="22"/>
      <c r="H152" s="25"/>
      <c r="I152" s="23"/>
      <c r="J152" s="41"/>
      <c r="K152" s="25"/>
      <c r="L152" s="25"/>
      <c r="M152" s="64"/>
      <c r="N152" s="64"/>
      <c r="O152" s="16"/>
      <c r="P152" s="25"/>
      <c r="Q152" s="25"/>
      <c r="R152" s="54"/>
      <c r="S152" s="25"/>
      <c r="T152" s="25"/>
      <c r="U152" s="25"/>
      <c r="V152" s="25"/>
      <c r="W152" s="25"/>
      <c r="X152" s="25"/>
    </row>
    <row r="153" spans="1:24">
      <c r="A153" s="11"/>
      <c r="B153" s="12"/>
      <c r="C153" s="25"/>
      <c r="D153" s="43"/>
      <c r="E153" s="22"/>
      <c r="F153" s="22"/>
      <c r="G153" s="22"/>
      <c r="H153" s="25"/>
      <c r="I153" s="70"/>
      <c r="J153" s="41"/>
      <c r="K153" s="25"/>
      <c r="L153" s="25"/>
      <c r="M153" s="64"/>
      <c r="N153" s="64"/>
      <c r="O153" s="16"/>
      <c r="P153" s="25"/>
      <c r="Q153" s="25"/>
      <c r="R153" s="54"/>
      <c r="S153" s="25"/>
      <c r="T153" s="25"/>
      <c r="U153" s="25"/>
      <c r="V153" s="25"/>
      <c r="W153" s="25"/>
      <c r="X153" s="25"/>
    </row>
    <row r="154" spans="1:24">
      <c r="A154" s="11"/>
      <c r="B154" s="12"/>
      <c r="C154" s="25"/>
      <c r="D154" s="43"/>
      <c r="E154" s="22"/>
      <c r="F154" s="22"/>
      <c r="G154" s="22"/>
      <c r="H154" s="25"/>
      <c r="I154" s="23"/>
      <c r="J154" s="72"/>
      <c r="K154" s="25"/>
      <c r="L154" s="25"/>
      <c r="M154" s="13"/>
      <c r="N154" s="13"/>
      <c r="O154" s="16"/>
      <c r="P154" s="25"/>
      <c r="Q154" s="25"/>
      <c r="R154" s="26"/>
      <c r="S154" s="25"/>
      <c r="T154" s="25"/>
      <c r="U154" s="25"/>
      <c r="V154" s="25"/>
      <c r="W154" s="25"/>
      <c r="X154" s="25"/>
    </row>
    <row r="155" spans="1:24">
      <c r="A155" s="11"/>
      <c r="B155" s="12"/>
      <c r="C155" s="25"/>
      <c r="D155" s="43"/>
      <c r="E155" s="22"/>
      <c r="F155" s="22"/>
      <c r="G155" s="22"/>
      <c r="H155" s="25"/>
      <c r="I155" s="67"/>
      <c r="J155" s="24"/>
      <c r="K155" s="22"/>
      <c r="L155" s="22"/>
      <c r="M155" s="13"/>
      <c r="N155" s="13"/>
      <c r="O155" s="16"/>
      <c r="P155" s="25"/>
      <c r="Q155" s="25"/>
      <c r="R155" s="26"/>
      <c r="S155" s="25"/>
      <c r="T155" s="25"/>
      <c r="U155" s="25"/>
      <c r="V155" s="25"/>
      <c r="W155" s="25"/>
      <c r="X155" s="25"/>
    </row>
    <row r="156" spans="1:24">
      <c r="A156" s="11"/>
      <c r="B156" s="12"/>
      <c r="C156" s="25"/>
      <c r="D156" s="43"/>
      <c r="E156" s="22"/>
      <c r="F156" s="22"/>
      <c r="G156" s="22"/>
      <c r="H156" s="25"/>
      <c r="I156" s="23"/>
      <c r="J156" s="41"/>
      <c r="K156" s="25"/>
      <c r="L156" s="25"/>
      <c r="M156" s="13"/>
      <c r="N156" s="13"/>
      <c r="O156" s="16"/>
      <c r="P156" s="25"/>
      <c r="Q156" s="25"/>
      <c r="R156" s="26"/>
      <c r="S156" s="25"/>
      <c r="T156" s="25"/>
      <c r="U156" s="25"/>
      <c r="V156" s="25"/>
      <c r="W156" s="25"/>
      <c r="X156" s="25"/>
    </row>
    <row r="157" spans="1:24">
      <c r="A157" s="11"/>
      <c r="B157" s="12"/>
      <c r="C157" s="25"/>
      <c r="D157" s="43"/>
      <c r="E157" s="22"/>
      <c r="F157" s="22"/>
      <c r="G157" s="22"/>
      <c r="H157" s="25"/>
      <c r="I157" s="23"/>
      <c r="J157" s="41"/>
      <c r="K157" s="25"/>
      <c r="L157" s="25"/>
      <c r="M157" s="13"/>
      <c r="N157" s="13"/>
      <c r="O157" s="16"/>
      <c r="P157" s="25"/>
      <c r="Q157" s="25"/>
      <c r="R157" s="26"/>
      <c r="S157" s="25"/>
      <c r="T157" s="25"/>
      <c r="U157" s="25"/>
      <c r="V157" s="25"/>
      <c r="W157" s="25"/>
      <c r="X157" s="25"/>
    </row>
    <row r="158" spans="1:24">
      <c r="A158" s="11"/>
      <c r="B158" s="12"/>
      <c r="C158" s="25"/>
      <c r="D158" s="43"/>
      <c r="E158" s="22"/>
      <c r="F158" s="22"/>
      <c r="G158" s="22"/>
      <c r="H158" s="25"/>
      <c r="I158" s="23"/>
      <c r="J158" s="41"/>
      <c r="K158" s="25"/>
      <c r="L158" s="25"/>
      <c r="M158" s="13"/>
      <c r="N158" s="13"/>
      <c r="O158" s="16"/>
      <c r="P158" s="25"/>
      <c r="Q158" s="25"/>
      <c r="R158" s="26"/>
      <c r="S158" s="25"/>
      <c r="T158" s="25"/>
      <c r="U158" s="25"/>
      <c r="V158" s="25"/>
      <c r="W158" s="25"/>
      <c r="X158" s="25"/>
    </row>
    <row r="159" spans="1:24">
      <c r="A159" s="11"/>
      <c r="B159" s="12"/>
      <c r="C159" s="25"/>
      <c r="D159" s="43"/>
      <c r="E159" s="22"/>
      <c r="F159" s="22"/>
      <c r="G159" s="22"/>
      <c r="H159" s="25"/>
      <c r="I159" s="23"/>
      <c r="J159" s="41"/>
      <c r="K159" s="25"/>
      <c r="L159" s="25"/>
      <c r="M159" s="13"/>
      <c r="N159" s="13"/>
      <c r="O159" s="16"/>
      <c r="P159" s="25"/>
      <c r="Q159" s="25"/>
      <c r="R159" s="26"/>
      <c r="S159" s="25"/>
      <c r="T159" s="25"/>
      <c r="U159" s="25"/>
      <c r="V159" s="25"/>
      <c r="W159" s="25"/>
      <c r="X159" s="25"/>
    </row>
    <row r="160" spans="1:24">
      <c r="A160" s="11"/>
      <c r="B160" s="12"/>
      <c r="C160" s="25"/>
      <c r="D160" s="43"/>
      <c r="E160" s="22"/>
      <c r="F160" s="22"/>
      <c r="G160" s="22"/>
      <c r="H160" s="25"/>
      <c r="I160" s="23"/>
      <c r="J160" s="41"/>
      <c r="K160" s="25"/>
      <c r="L160" s="25"/>
      <c r="M160" s="13"/>
      <c r="N160" s="13"/>
      <c r="O160" s="16"/>
      <c r="P160" s="25"/>
      <c r="Q160" s="25"/>
      <c r="R160" s="26"/>
      <c r="S160" s="25"/>
      <c r="T160" s="25"/>
      <c r="U160" s="25"/>
      <c r="V160" s="25"/>
      <c r="W160" s="25"/>
      <c r="X160" s="25"/>
    </row>
    <row r="161" spans="1:24">
      <c r="A161" s="18"/>
      <c r="B161" s="12"/>
      <c r="C161" s="25"/>
      <c r="D161" s="43"/>
      <c r="E161" s="22"/>
      <c r="F161" s="22"/>
      <c r="G161" s="22"/>
      <c r="H161" s="25"/>
      <c r="I161" s="23"/>
      <c r="J161" s="41"/>
      <c r="K161" s="25"/>
      <c r="L161" s="25"/>
      <c r="M161" s="13"/>
      <c r="N161" s="13"/>
      <c r="O161" s="16"/>
      <c r="P161" s="25"/>
      <c r="Q161" s="25"/>
      <c r="R161" s="26"/>
      <c r="S161" s="25"/>
      <c r="T161" s="25"/>
      <c r="U161" s="25"/>
      <c r="V161" s="25"/>
      <c r="W161" s="25"/>
      <c r="X161" s="25"/>
    </row>
    <row r="162" spans="1:24">
      <c r="A162" s="18"/>
      <c r="B162" s="12"/>
      <c r="C162" s="25"/>
      <c r="D162" s="43"/>
      <c r="E162" s="22"/>
      <c r="F162" s="22"/>
      <c r="G162" s="22"/>
      <c r="H162" s="25"/>
      <c r="I162" s="70"/>
      <c r="J162" s="41"/>
      <c r="K162" s="25"/>
      <c r="L162" s="25"/>
      <c r="M162" s="13"/>
      <c r="N162" s="13"/>
      <c r="O162" s="16"/>
      <c r="P162" s="25"/>
      <c r="Q162" s="25"/>
      <c r="R162" s="26"/>
      <c r="S162" s="25"/>
      <c r="T162" s="25"/>
      <c r="U162" s="25"/>
      <c r="V162" s="25"/>
      <c r="W162" s="25"/>
      <c r="X162" s="25"/>
    </row>
    <row r="163" spans="1:24">
      <c r="A163" s="11"/>
      <c r="B163" s="12"/>
      <c r="C163" s="25"/>
      <c r="D163" s="43"/>
      <c r="E163" s="22"/>
      <c r="F163" s="22"/>
      <c r="G163" s="22"/>
      <c r="H163" s="25"/>
      <c r="I163" s="23"/>
      <c r="J163" s="41"/>
      <c r="K163" s="25"/>
      <c r="L163" s="25"/>
      <c r="M163" s="13"/>
      <c r="N163" s="13"/>
      <c r="O163" s="16"/>
      <c r="P163" s="25"/>
      <c r="Q163" s="25"/>
      <c r="R163" s="26"/>
      <c r="S163" s="25"/>
      <c r="T163" s="25"/>
      <c r="U163" s="25"/>
      <c r="V163" s="25"/>
      <c r="W163" s="25"/>
      <c r="X163" s="25"/>
    </row>
    <row r="164" spans="1:24">
      <c r="A164" s="18"/>
      <c r="B164" s="42"/>
      <c r="C164" s="25"/>
      <c r="D164" s="43"/>
      <c r="E164" s="25"/>
      <c r="F164" s="22"/>
      <c r="G164" s="22"/>
      <c r="H164" s="22"/>
      <c r="I164" s="23"/>
      <c r="J164" s="41"/>
      <c r="K164" s="25"/>
      <c r="L164" s="25"/>
      <c r="M164" s="13"/>
      <c r="N164" s="13"/>
      <c r="O164" s="16"/>
      <c r="P164" s="25"/>
      <c r="Q164" s="25"/>
      <c r="R164" s="26"/>
      <c r="S164" s="25"/>
      <c r="T164" s="25"/>
      <c r="U164" s="25"/>
      <c r="V164" s="25"/>
      <c r="W164" s="27"/>
      <c r="X164" s="25"/>
    </row>
    <row r="165" spans="1:24">
      <c r="A165" s="11"/>
      <c r="B165" s="12"/>
      <c r="C165" s="25"/>
      <c r="D165" s="21"/>
      <c r="E165" s="22"/>
      <c r="F165" s="22"/>
      <c r="G165" s="22"/>
      <c r="H165" s="25"/>
      <c r="I165" s="23"/>
      <c r="J165" s="41"/>
      <c r="K165" s="25"/>
      <c r="L165" s="25"/>
      <c r="M165" s="13"/>
      <c r="N165" s="13"/>
      <c r="O165" s="16"/>
      <c r="P165" s="25"/>
      <c r="Q165" s="25"/>
      <c r="R165" s="26"/>
      <c r="S165" s="25"/>
      <c r="T165" s="25"/>
      <c r="U165" s="25"/>
      <c r="V165" s="25"/>
      <c r="W165" s="25"/>
      <c r="X165" s="28"/>
    </row>
    <row r="166" spans="1:24" ht="13.8">
      <c r="A166" s="18"/>
      <c r="B166" s="1"/>
      <c r="C166" s="73"/>
      <c r="D166" s="51"/>
      <c r="E166" s="57"/>
      <c r="F166" s="22"/>
      <c r="G166" s="22"/>
      <c r="H166" s="22"/>
      <c r="I166" s="23"/>
      <c r="J166" s="41"/>
      <c r="K166" s="25"/>
      <c r="L166" s="25"/>
      <c r="M166" s="13"/>
      <c r="N166" s="13"/>
      <c r="O166" s="16"/>
      <c r="P166" s="25"/>
      <c r="Q166" s="25"/>
      <c r="R166" s="26"/>
      <c r="S166" s="25"/>
      <c r="T166" s="25"/>
      <c r="U166" s="25"/>
      <c r="V166" s="25"/>
      <c r="W166" s="25"/>
      <c r="X166" s="28"/>
    </row>
    <row r="167" spans="1:24" ht="13.8">
      <c r="A167" s="11"/>
      <c r="B167" s="12"/>
      <c r="C167" s="25"/>
      <c r="D167" s="25"/>
      <c r="E167" s="25"/>
      <c r="F167" s="22"/>
      <c r="G167" s="22"/>
      <c r="H167" s="25"/>
      <c r="I167" s="23"/>
      <c r="J167" s="41"/>
      <c r="K167" s="25"/>
      <c r="L167" s="25"/>
      <c r="M167" s="13"/>
      <c r="N167" s="13"/>
      <c r="O167" s="16"/>
      <c r="P167" s="25"/>
      <c r="Q167" s="25"/>
      <c r="R167" s="26"/>
      <c r="S167" s="25"/>
      <c r="T167" s="25"/>
      <c r="U167" s="25"/>
      <c r="V167" s="25"/>
      <c r="W167" s="25"/>
      <c r="X167" s="28"/>
    </row>
    <row r="168" spans="1:24">
      <c r="A168" s="11"/>
      <c r="B168" s="12"/>
      <c r="C168" s="25"/>
      <c r="D168" s="43"/>
      <c r="E168" s="25"/>
      <c r="F168" s="22"/>
      <c r="G168" s="22"/>
      <c r="H168" s="25"/>
      <c r="I168" s="23"/>
      <c r="J168" s="41"/>
      <c r="K168" s="25"/>
      <c r="L168" s="25"/>
      <c r="M168" s="13"/>
      <c r="N168" s="13"/>
      <c r="O168" s="16"/>
      <c r="P168" s="25"/>
      <c r="Q168" s="25"/>
      <c r="R168" s="26"/>
      <c r="S168" s="25"/>
      <c r="T168" s="25"/>
      <c r="U168" s="25"/>
      <c r="V168" s="25"/>
      <c r="W168" s="25"/>
      <c r="X168" s="25"/>
    </row>
    <row r="169" spans="1:24" ht="13.8">
      <c r="A169" s="11"/>
      <c r="B169" s="12"/>
      <c r="C169" s="25"/>
      <c r="D169" s="25"/>
      <c r="E169" s="25"/>
      <c r="F169" s="22"/>
      <c r="G169" s="22"/>
      <c r="H169" s="25"/>
      <c r="I169" s="23"/>
      <c r="J169" s="41"/>
      <c r="K169" s="25"/>
      <c r="L169" s="25"/>
      <c r="M169" s="13"/>
      <c r="N169" s="13"/>
      <c r="O169" s="16"/>
      <c r="P169" s="25"/>
      <c r="Q169" s="25"/>
      <c r="R169" s="26"/>
      <c r="S169" s="25"/>
      <c r="T169" s="25"/>
      <c r="U169" s="25"/>
      <c r="V169" s="25"/>
      <c r="W169" s="25"/>
      <c r="X169" s="28"/>
    </row>
    <row r="170" spans="1:24">
      <c r="A170" s="11"/>
      <c r="B170" s="12"/>
      <c r="C170" s="25"/>
      <c r="D170" s="43"/>
      <c r="E170" s="25"/>
      <c r="F170" s="22"/>
      <c r="G170" s="22"/>
      <c r="H170" s="25"/>
      <c r="I170" s="23"/>
      <c r="J170" s="41"/>
      <c r="K170" s="25"/>
      <c r="L170" s="25"/>
      <c r="M170" s="13"/>
      <c r="N170" s="13"/>
      <c r="O170" s="16"/>
      <c r="P170" s="25"/>
      <c r="Q170" s="25"/>
      <c r="R170" s="26"/>
      <c r="S170" s="25"/>
      <c r="T170" s="25"/>
      <c r="U170" s="25"/>
      <c r="V170" s="25"/>
      <c r="W170" s="25"/>
      <c r="X170" s="25"/>
    </row>
    <row r="171" spans="1:24" ht="13.8">
      <c r="A171" s="11"/>
      <c r="B171" s="12"/>
      <c r="C171" s="25"/>
      <c r="D171" s="25"/>
      <c r="E171" s="57"/>
      <c r="F171" s="22"/>
      <c r="G171" s="22"/>
      <c r="H171" s="25"/>
      <c r="I171" s="23"/>
      <c r="J171" s="41"/>
      <c r="K171" s="25"/>
      <c r="L171" s="25"/>
      <c r="M171" s="13"/>
      <c r="N171" s="13"/>
      <c r="O171" s="16"/>
      <c r="P171" s="25"/>
      <c r="Q171" s="25"/>
      <c r="R171" s="26"/>
      <c r="S171" s="25"/>
      <c r="T171" s="25"/>
      <c r="U171" s="25"/>
      <c r="V171" s="25"/>
      <c r="W171" s="25"/>
      <c r="X171" s="28"/>
    </row>
    <row r="172" spans="1:24" ht="13.8">
      <c r="A172" s="11"/>
      <c r="B172" s="12"/>
      <c r="C172" s="25"/>
      <c r="D172" s="25"/>
      <c r="E172" s="57"/>
      <c r="F172" s="22"/>
      <c r="G172" s="22"/>
      <c r="H172" s="25"/>
      <c r="I172" s="23"/>
      <c r="J172" s="41"/>
      <c r="K172" s="25"/>
      <c r="L172" s="25"/>
      <c r="M172" s="13"/>
      <c r="N172" s="13"/>
      <c r="O172" s="16"/>
      <c r="P172" s="25"/>
      <c r="Q172" s="25"/>
      <c r="R172" s="26"/>
      <c r="S172" s="25"/>
      <c r="T172" s="25"/>
      <c r="U172" s="25"/>
      <c r="V172" s="25"/>
      <c r="W172" s="25"/>
      <c r="X172" s="28"/>
    </row>
    <row r="173" spans="1:24" ht="13.8">
      <c r="A173" s="11"/>
      <c r="B173" s="12"/>
      <c r="C173" s="25"/>
      <c r="D173" s="51"/>
      <c r="E173" s="57"/>
      <c r="F173" s="22"/>
      <c r="G173" s="22"/>
      <c r="H173" s="25"/>
      <c r="I173" s="23"/>
      <c r="J173" s="41"/>
      <c r="K173" s="25"/>
      <c r="L173" s="25"/>
      <c r="M173" s="13"/>
      <c r="N173" s="13"/>
      <c r="O173" s="16"/>
      <c r="P173" s="25"/>
      <c r="Q173" s="25"/>
      <c r="R173" s="26"/>
      <c r="S173" s="25"/>
      <c r="T173" s="25"/>
      <c r="U173" s="25"/>
      <c r="V173" s="25"/>
      <c r="W173" s="25"/>
      <c r="X173" s="28"/>
    </row>
    <row r="174" spans="1:24">
      <c r="A174" s="11"/>
      <c r="B174" s="76"/>
      <c r="C174" s="75"/>
      <c r="D174" s="43"/>
      <c r="E174" s="25"/>
      <c r="F174" s="25"/>
      <c r="G174" s="22"/>
      <c r="H174" s="25"/>
      <c r="I174" s="23"/>
      <c r="J174" s="41"/>
      <c r="K174" s="25"/>
      <c r="L174" s="25"/>
      <c r="M174" s="13"/>
      <c r="N174" s="13"/>
      <c r="O174" s="16"/>
      <c r="P174" s="25"/>
      <c r="Q174" s="25"/>
      <c r="R174" s="26"/>
      <c r="S174" s="25"/>
      <c r="T174" s="25"/>
      <c r="U174" s="25"/>
      <c r="V174" s="25"/>
      <c r="W174" s="25"/>
      <c r="X174" s="28"/>
    </row>
    <row r="175" spans="1:24">
      <c r="A175" s="11"/>
      <c r="B175" s="76"/>
      <c r="C175" s="75"/>
      <c r="D175" s="43"/>
      <c r="E175" s="25"/>
      <c r="F175" s="25"/>
      <c r="G175" s="22"/>
      <c r="H175" s="25"/>
      <c r="I175" s="23"/>
      <c r="J175" s="41"/>
      <c r="K175" s="25"/>
      <c r="L175" s="25"/>
      <c r="M175" s="13"/>
      <c r="N175" s="13"/>
      <c r="O175" s="16"/>
      <c r="P175" s="25"/>
      <c r="Q175" s="25"/>
      <c r="R175" s="26"/>
      <c r="S175" s="25"/>
      <c r="T175" s="25"/>
      <c r="U175" s="25"/>
      <c r="V175" s="25"/>
      <c r="W175" s="25"/>
      <c r="X175" s="28"/>
    </row>
    <row r="176" spans="1:24">
      <c r="A176" s="11"/>
      <c r="B176" s="76"/>
      <c r="C176" s="75"/>
      <c r="D176" s="43"/>
      <c r="E176" s="25"/>
      <c r="F176" s="25"/>
      <c r="G176" s="22"/>
      <c r="H176" s="25"/>
      <c r="I176" s="23"/>
      <c r="J176" s="41"/>
      <c r="K176" s="25"/>
      <c r="L176" s="25"/>
      <c r="M176" s="13"/>
      <c r="N176" s="13"/>
      <c r="O176" s="16"/>
      <c r="P176" s="25"/>
      <c r="Q176" s="25"/>
      <c r="R176" s="26"/>
      <c r="S176" s="25"/>
      <c r="T176" s="25"/>
      <c r="U176" s="25"/>
      <c r="V176" s="25"/>
      <c r="W176" s="25"/>
      <c r="X176" s="28"/>
    </row>
    <row r="177" spans="1:24">
      <c r="A177" s="11"/>
      <c r="B177" s="12"/>
      <c r="C177" s="75"/>
      <c r="D177" s="43"/>
      <c r="E177" s="25"/>
      <c r="F177" s="25"/>
      <c r="G177" s="22"/>
      <c r="H177" s="25"/>
      <c r="I177" s="23"/>
      <c r="J177" s="41"/>
      <c r="K177" s="25"/>
      <c r="L177" s="25"/>
      <c r="M177" s="13"/>
      <c r="N177" s="13"/>
      <c r="O177" s="16"/>
      <c r="P177" s="25"/>
      <c r="Q177" s="25"/>
      <c r="R177" s="26"/>
      <c r="S177" s="25"/>
      <c r="T177" s="25"/>
      <c r="U177" s="25"/>
      <c r="V177" s="25"/>
      <c r="W177" s="25"/>
      <c r="X177" s="28"/>
    </row>
    <row r="178" spans="1:24">
      <c r="A178" s="11"/>
      <c r="B178" s="12"/>
      <c r="C178" s="75"/>
      <c r="D178" s="43"/>
      <c r="E178" s="25"/>
      <c r="F178" s="25"/>
      <c r="G178" s="22"/>
      <c r="H178" s="25"/>
      <c r="I178" s="23"/>
      <c r="J178" s="41"/>
      <c r="K178" s="25"/>
      <c r="L178" s="25"/>
      <c r="M178" s="13"/>
      <c r="N178" s="13"/>
      <c r="O178" s="16"/>
      <c r="P178" s="25"/>
      <c r="Q178" s="25"/>
      <c r="R178" s="26"/>
      <c r="S178" s="25"/>
      <c r="T178" s="25"/>
      <c r="U178" s="25"/>
      <c r="V178" s="25"/>
      <c r="W178" s="25"/>
      <c r="X178" s="28"/>
    </row>
    <row r="179" spans="1:24">
      <c r="A179" s="11"/>
      <c r="B179" s="12"/>
      <c r="C179" s="75"/>
      <c r="D179" s="43"/>
      <c r="E179" s="25"/>
      <c r="F179" s="25"/>
      <c r="G179" s="22"/>
      <c r="H179" s="25"/>
      <c r="I179" s="23"/>
      <c r="J179" s="41"/>
      <c r="K179" s="25"/>
      <c r="L179" s="25"/>
      <c r="M179" s="13"/>
      <c r="N179" s="13"/>
      <c r="O179" s="16"/>
      <c r="P179" s="25"/>
      <c r="Q179" s="25"/>
      <c r="R179" s="26"/>
      <c r="S179" s="25"/>
      <c r="T179" s="25"/>
      <c r="U179" s="25"/>
      <c r="V179" s="25"/>
      <c r="W179" s="25"/>
      <c r="X179" s="28"/>
    </row>
    <row r="180" spans="1:24">
      <c r="A180" s="11"/>
      <c r="B180" s="12"/>
      <c r="C180" s="75"/>
      <c r="D180" s="43"/>
      <c r="E180" s="25"/>
      <c r="F180" s="25"/>
      <c r="G180" s="22"/>
      <c r="H180" s="25"/>
      <c r="I180" s="23"/>
      <c r="J180" s="41"/>
      <c r="K180" s="25"/>
      <c r="L180" s="25"/>
      <c r="M180" s="13"/>
      <c r="N180" s="13"/>
      <c r="O180" s="16"/>
      <c r="P180" s="25"/>
      <c r="Q180" s="25"/>
      <c r="R180" s="26"/>
      <c r="S180" s="25"/>
      <c r="T180" s="25"/>
      <c r="U180" s="25"/>
      <c r="V180" s="25"/>
      <c r="W180" s="25"/>
      <c r="X180" s="28"/>
    </row>
    <row r="181" spans="1:24">
      <c r="A181" s="11"/>
      <c r="B181" s="12"/>
      <c r="C181" s="75"/>
      <c r="D181" s="43"/>
      <c r="E181" s="25"/>
      <c r="F181" s="25"/>
      <c r="G181" s="22"/>
      <c r="H181" s="25"/>
      <c r="I181" s="23"/>
      <c r="J181" s="41"/>
      <c r="K181" s="25"/>
      <c r="L181" s="25"/>
      <c r="M181" s="13"/>
      <c r="N181" s="13"/>
      <c r="O181" s="16"/>
      <c r="P181" s="25"/>
      <c r="Q181" s="25"/>
      <c r="R181" s="26"/>
      <c r="S181" s="25"/>
      <c r="T181" s="25"/>
      <c r="U181" s="25"/>
      <c r="V181" s="25"/>
      <c r="W181" s="25"/>
      <c r="X181" s="28"/>
    </row>
    <row r="182" spans="1:24">
      <c r="A182" s="11"/>
      <c r="B182" s="12"/>
      <c r="C182" s="75"/>
      <c r="D182" s="43"/>
      <c r="E182" s="25"/>
      <c r="F182" s="25"/>
      <c r="G182" s="22"/>
      <c r="H182" s="25"/>
      <c r="I182" s="23"/>
      <c r="J182" s="41"/>
      <c r="K182" s="25"/>
      <c r="L182" s="25"/>
      <c r="M182" s="13"/>
      <c r="N182" s="13"/>
      <c r="O182" s="16"/>
      <c r="P182" s="25"/>
      <c r="Q182" s="25"/>
      <c r="R182" s="26"/>
      <c r="S182" s="25"/>
      <c r="T182" s="25"/>
      <c r="U182" s="25"/>
      <c r="V182" s="25"/>
      <c r="W182" s="25"/>
      <c r="X182" s="28"/>
    </row>
    <row r="183" spans="1:24">
      <c r="A183" s="11"/>
      <c r="B183" s="12"/>
      <c r="C183" s="75"/>
      <c r="D183" s="43"/>
      <c r="E183" s="25"/>
      <c r="F183" s="25"/>
      <c r="G183" s="22"/>
      <c r="H183" s="25"/>
      <c r="I183" s="23"/>
      <c r="J183" s="41"/>
      <c r="K183" s="25"/>
      <c r="L183" s="25"/>
      <c r="M183" s="13"/>
      <c r="N183" s="13"/>
      <c r="O183" s="16"/>
      <c r="P183" s="25"/>
      <c r="Q183" s="25"/>
      <c r="R183" s="26"/>
      <c r="S183" s="25"/>
      <c r="T183" s="25"/>
      <c r="U183" s="25"/>
      <c r="V183" s="25"/>
      <c r="W183" s="25"/>
      <c r="X183" s="28"/>
    </row>
    <row r="184" spans="1:24">
      <c r="A184" s="11"/>
      <c r="B184" s="12"/>
      <c r="C184" s="75"/>
      <c r="D184" s="43"/>
      <c r="E184" s="25"/>
      <c r="F184" s="25"/>
      <c r="G184" s="22"/>
      <c r="H184" s="25"/>
      <c r="I184" s="23"/>
      <c r="J184" s="41"/>
      <c r="K184" s="25"/>
      <c r="L184" s="25"/>
      <c r="M184" s="13"/>
      <c r="N184" s="13"/>
      <c r="O184" s="16"/>
      <c r="P184" s="25"/>
      <c r="Q184" s="25"/>
      <c r="R184" s="26"/>
      <c r="S184" s="25"/>
      <c r="T184" s="25"/>
      <c r="U184" s="25"/>
      <c r="V184" s="25"/>
      <c r="W184" s="25"/>
      <c r="X184" s="28"/>
    </row>
    <row r="185" spans="1:24">
      <c r="A185" s="11"/>
      <c r="B185" s="12"/>
      <c r="C185" s="75"/>
      <c r="D185" s="43"/>
      <c r="E185" s="25"/>
      <c r="F185" s="25"/>
      <c r="G185" s="22"/>
      <c r="H185" s="25"/>
      <c r="I185" s="23"/>
      <c r="J185" s="41"/>
      <c r="K185" s="25"/>
      <c r="L185" s="25"/>
      <c r="M185" s="13"/>
      <c r="N185" s="13"/>
      <c r="O185" s="16"/>
      <c r="P185" s="25"/>
      <c r="Q185" s="25"/>
      <c r="R185" s="26"/>
      <c r="S185" s="25"/>
      <c r="T185" s="25"/>
      <c r="U185" s="25"/>
      <c r="V185" s="25"/>
      <c r="W185" s="25"/>
      <c r="X185" s="28"/>
    </row>
    <row r="186" spans="1:24">
      <c r="A186" s="11"/>
      <c r="B186" s="12"/>
      <c r="C186" s="75"/>
      <c r="D186" s="43"/>
      <c r="E186" s="25"/>
      <c r="F186" s="25"/>
      <c r="G186" s="22"/>
      <c r="H186" s="25"/>
      <c r="I186" s="23"/>
      <c r="J186" s="41"/>
      <c r="K186" s="25"/>
      <c r="L186" s="25"/>
      <c r="M186" s="13"/>
      <c r="N186" s="13"/>
      <c r="O186" s="16"/>
      <c r="P186" s="25"/>
      <c r="Q186" s="25"/>
      <c r="R186" s="26"/>
      <c r="S186" s="25"/>
      <c r="T186" s="25"/>
      <c r="U186" s="25"/>
      <c r="V186" s="25"/>
      <c r="W186" s="25"/>
      <c r="X186" s="28"/>
    </row>
    <row r="187" spans="1:24">
      <c r="A187" s="11"/>
      <c r="B187" s="12"/>
      <c r="C187" s="74"/>
      <c r="D187" s="43"/>
      <c r="E187" s="25"/>
      <c r="F187" s="25"/>
      <c r="G187" s="22"/>
      <c r="H187" s="25"/>
      <c r="I187" s="23"/>
      <c r="J187" s="41"/>
      <c r="K187" s="25"/>
      <c r="L187" s="25"/>
      <c r="M187" s="13"/>
      <c r="N187" s="13"/>
      <c r="O187" s="16"/>
      <c r="P187" s="25"/>
      <c r="Q187" s="25"/>
      <c r="R187" s="26"/>
      <c r="S187" s="25"/>
      <c r="T187" s="25"/>
      <c r="U187" s="25"/>
      <c r="V187" s="25"/>
      <c r="W187" s="25"/>
      <c r="X187" s="28"/>
    </row>
    <row r="188" spans="1:24">
      <c r="A188" s="11"/>
      <c r="B188" s="12"/>
      <c r="C188" s="74"/>
      <c r="D188" s="43"/>
      <c r="E188" s="25"/>
      <c r="F188" s="25"/>
      <c r="G188" s="22"/>
      <c r="H188" s="25"/>
      <c r="I188" s="23"/>
      <c r="J188" s="41"/>
      <c r="K188" s="25"/>
      <c r="L188" s="25"/>
      <c r="M188" s="13"/>
      <c r="N188" s="13"/>
      <c r="O188" s="16"/>
      <c r="P188" s="25"/>
      <c r="Q188" s="25"/>
      <c r="R188" s="26"/>
      <c r="S188" s="25"/>
      <c r="T188" s="25"/>
      <c r="U188" s="25"/>
      <c r="V188" s="25"/>
      <c r="W188" s="25"/>
      <c r="X188" s="28"/>
    </row>
    <row r="189" spans="1:24">
      <c r="A189" s="11"/>
      <c r="B189" s="12"/>
      <c r="C189" s="74"/>
      <c r="D189" s="43"/>
      <c r="E189" s="25"/>
      <c r="F189" s="25"/>
      <c r="G189" s="22"/>
      <c r="H189" s="25"/>
      <c r="I189" s="23"/>
      <c r="J189" s="41"/>
      <c r="K189" s="25"/>
      <c r="L189" s="25"/>
      <c r="M189" s="13"/>
      <c r="N189" s="13"/>
      <c r="O189" s="16"/>
      <c r="P189" s="25"/>
      <c r="Q189" s="25"/>
      <c r="R189" s="26"/>
      <c r="S189" s="25"/>
      <c r="T189" s="25"/>
      <c r="U189" s="25"/>
      <c r="V189" s="25"/>
      <c r="W189" s="25"/>
      <c r="X189" s="28"/>
    </row>
    <row r="190" spans="1:24">
      <c r="A190" s="11"/>
      <c r="B190" s="12"/>
      <c r="C190" s="74"/>
      <c r="D190" s="43"/>
      <c r="E190" s="25"/>
      <c r="F190" s="25"/>
      <c r="G190" s="22"/>
      <c r="H190" s="25"/>
      <c r="I190" s="23"/>
      <c r="J190" s="41"/>
      <c r="K190" s="25"/>
      <c r="L190" s="25"/>
      <c r="M190" s="13"/>
      <c r="N190" s="13"/>
      <c r="O190" s="16"/>
      <c r="P190" s="25"/>
      <c r="Q190" s="25"/>
      <c r="R190" s="26"/>
      <c r="S190" s="25"/>
      <c r="T190" s="25"/>
      <c r="U190" s="25"/>
      <c r="V190" s="25"/>
      <c r="W190" s="25"/>
      <c r="X190" s="28"/>
    </row>
    <row r="191" spans="1:24">
      <c r="A191" s="11"/>
      <c r="B191" s="12"/>
      <c r="C191" s="74"/>
      <c r="D191" s="43"/>
      <c r="E191" s="25"/>
      <c r="F191" s="25"/>
      <c r="G191" s="22"/>
      <c r="H191" s="25"/>
      <c r="I191" s="23"/>
      <c r="J191" s="41"/>
      <c r="K191" s="25"/>
      <c r="L191" s="25"/>
      <c r="M191" s="13"/>
      <c r="N191" s="13"/>
      <c r="O191" s="16"/>
      <c r="P191" s="25"/>
      <c r="Q191" s="25"/>
      <c r="R191" s="26"/>
      <c r="S191" s="25"/>
      <c r="T191" s="25"/>
      <c r="U191" s="25"/>
      <c r="V191" s="25"/>
      <c r="W191" s="25"/>
      <c r="X191" s="28"/>
    </row>
  </sheetData>
  <hyperlinks>
    <hyperlink ref="B3" r:id="rId1" xr:uid="{2C33CC41-9C8B-4D0E-AE71-2BB4DC0F49F6}"/>
    <hyperlink ref="B7" r:id="rId2" xr:uid="{2787FA46-A984-4DFD-B5BF-57E5B2163E97}"/>
    <hyperlink ref="B4" r:id="rId3" xr:uid="{FA57DD53-2FEE-4315-A6DE-D16EC10BC0B7}"/>
    <hyperlink ref="B5" r:id="rId4" xr:uid="{7EDE2055-9DF0-47CC-88D1-B0BF0C753053}"/>
    <hyperlink ref="B6" r:id="rId5" xr:uid="{711BB445-D6B1-439F-9B45-8E5DD260113A}"/>
  </hyperlinks>
  <pageMargins left="0.7" right="0.7" top="0.75" bottom="0.75" header="0.3" footer="0.3"/>
  <legacyDrawing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Vinnublöð</vt:lpstr>
      </vt:variant>
      <vt:variant>
        <vt:i4>1</vt:i4>
      </vt:variant>
    </vt:vector>
  </HeadingPairs>
  <TitlesOfParts>
    <vt:vector size="1" baseType="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Guðmundsson</dc:creator>
  <cp:lastModifiedBy>Kaupandi ehf</cp:lastModifiedBy>
  <dcterms:created xsi:type="dcterms:W3CDTF">2024-04-11T01:24:27Z</dcterms:created>
  <dcterms:modified xsi:type="dcterms:W3CDTF">2024-05-21T22:48:36Z</dcterms:modified>
</cp:coreProperties>
</file>