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057fd7477d87051/Desktop/Kaupandi ehf/Greiningar/US/"/>
    </mc:Choice>
  </mc:AlternateContent>
  <xr:revisionPtr revIDLastSave="262" documentId="8_{143DF94A-3A77-4D4C-B51F-39BE8DD53626}" xr6:coauthVersionLast="47" xr6:coauthVersionMax="47" xr10:uidLastSave="{05E15860-5F3B-4ECC-98CA-79D584D1E3D4}"/>
  <bookViews>
    <workbookView xWindow="-19310" yWindow="-110" windowWidth="19420" windowHeight="11020" firstSheet="5" activeTab="7" xr2:uid="{8AE3CAB9-1DDD-4C7A-BCF0-E281925CF4F9}"/>
  </bookViews>
  <sheets>
    <sheet name="Main" sheetId="2" r:id="rId1"/>
    <sheet name="Model" sheetId="1" r:id="rId2"/>
    <sheet name="Vascular Trauma" sheetId="3" r:id="rId3"/>
    <sheet name="AV Access" sheetId="4" r:id="rId4"/>
    <sheet name="Peripheral Artery Disease" sheetId="6" r:id="rId5"/>
    <sheet name="Pediatric Heart Surgery" sheetId="5" r:id="rId6"/>
    <sheet name="Coronary Artery Bypass Grafts" sheetId="7" r:id="rId7"/>
    <sheet name="BioVascular Pancreas" sheetId="9" r:id="rId8"/>
    <sheet name="Lung" sheetId="10" r:id="rId9"/>
    <sheet name="Urinary" sheetId="11" r:id="rId10"/>
    <sheet name="Tracheal" sheetId="12" r:id="rId11"/>
    <sheet name="Esophageal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2" l="1"/>
  <c r="L8" i="2" s="1"/>
  <c r="L4" i="2"/>
  <c r="L7" i="2" l="1"/>
</calcChain>
</file>

<file path=xl/sharedStrings.xml><?xml version="1.0" encoding="utf-8"?>
<sst xmlns="http://schemas.openxmlformats.org/spreadsheetml/2006/main" count="199" uniqueCount="102">
  <si>
    <t>Price</t>
  </si>
  <si>
    <t>Shares</t>
  </si>
  <si>
    <t>MC</t>
  </si>
  <si>
    <t>Cash</t>
  </si>
  <si>
    <t>Debt</t>
  </si>
  <si>
    <t>EV</t>
  </si>
  <si>
    <t>Net Cash</t>
  </si>
  <si>
    <t>CEO</t>
  </si>
  <si>
    <t>Q323</t>
  </si>
  <si>
    <t>Q423</t>
  </si>
  <si>
    <t>Q322</t>
  </si>
  <si>
    <t>Q422</t>
  </si>
  <si>
    <t>Q123</t>
  </si>
  <si>
    <t>Q223</t>
  </si>
  <si>
    <t>Q122</t>
  </si>
  <si>
    <t>Q222</t>
  </si>
  <si>
    <t>Main</t>
  </si>
  <si>
    <t>Model</t>
  </si>
  <si>
    <t>Q121</t>
  </si>
  <si>
    <t>Q221</t>
  </si>
  <si>
    <t>Q321</t>
  </si>
  <si>
    <t>Q421</t>
  </si>
  <si>
    <t>Q420</t>
  </si>
  <si>
    <t>Q124</t>
  </si>
  <si>
    <t>Q224</t>
  </si>
  <si>
    <t>Q324</t>
  </si>
  <si>
    <t>Q424</t>
  </si>
  <si>
    <t>HUMACYTE, INC</t>
  </si>
  <si>
    <t>HUMA</t>
  </si>
  <si>
    <t>Laura E. Niklason</t>
  </si>
  <si>
    <t xml:space="preserve">Humacyte, Inc. and subsidiary is pioneering the development and manufacture of </t>
  </si>
  <si>
    <t>off-the-shelf, universally implantable, bioengineered human tissues, advanced tissue</t>
  </si>
  <si>
    <t>constructs and organ systems with the goal of improving the lives of patients and</t>
  </si>
  <si>
    <t>transforming the practice of medicine.</t>
  </si>
  <si>
    <t xml:space="preserve">Since its inception in 2004, the company has generated no product revenue and has </t>
  </si>
  <si>
    <t>incurred operating losses and negative cash flows from operations in each year.</t>
  </si>
  <si>
    <t>To date the company has financed its operations primarily through the sale of equity</t>
  </si>
  <si>
    <t xml:space="preserve">securities and convertible debt, proceeds from the Reverse Recapitalization, </t>
  </si>
  <si>
    <t>borrowings under loan facilities, proceeds from a revenue interest purchase agree-</t>
  </si>
  <si>
    <t>ment and, to a lesser extent, through governmental and other grants.</t>
  </si>
  <si>
    <t>At March 31, 2024 and December 31, 2023, the company had an accumulated</t>
  </si>
  <si>
    <r>
      <t xml:space="preserve">deficit of </t>
    </r>
    <r>
      <rPr>
        <b/>
        <sz val="11"/>
        <color theme="1"/>
        <rFont val="Bw Haas Grotesk"/>
      </rPr>
      <t>$569.2</t>
    </r>
    <r>
      <rPr>
        <sz val="11"/>
        <color theme="1"/>
        <rFont val="Bw Haas Grotesk"/>
      </rPr>
      <t xml:space="preserve"> million and</t>
    </r>
    <r>
      <rPr>
        <b/>
        <sz val="11"/>
        <color theme="1"/>
        <rFont val="Bw Haas Grotesk"/>
      </rPr>
      <t xml:space="preserve"> $537.3</t>
    </r>
    <r>
      <rPr>
        <sz val="11"/>
        <color theme="1"/>
        <rFont val="Bw Haas Grotesk"/>
      </rPr>
      <t xml:space="preserve"> million, respectively.</t>
    </r>
  </si>
  <si>
    <t>Brand</t>
  </si>
  <si>
    <t>Generic</t>
  </si>
  <si>
    <t>??</t>
  </si>
  <si>
    <t>Indication</t>
  </si>
  <si>
    <t>Economics</t>
  </si>
  <si>
    <t>Clinical Trials</t>
  </si>
  <si>
    <t>Vascular Trauma</t>
  </si>
  <si>
    <t>"HAV"</t>
  </si>
  <si>
    <t>V005 Phase 2/3</t>
  </si>
  <si>
    <t>Human Acellular Vessel (HAV)</t>
  </si>
  <si>
    <t>A clinical-stage biotechnology platform company developing universally implantable,</t>
  </si>
  <si>
    <t>bioengineered human tissue at commercial scale.</t>
  </si>
  <si>
    <t>Vascular Conduits:</t>
  </si>
  <si>
    <t>Trauma</t>
  </si>
  <si>
    <t>AV Access</t>
  </si>
  <si>
    <t>Peripheral Artery Disease</t>
  </si>
  <si>
    <t>Pediatric Heart Surgery</t>
  </si>
  <si>
    <t>CABG</t>
  </si>
  <si>
    <t>Advanced Organ Systems:</t>
  </si>
  <si>
    <t>BioVascular Pancreas</t>
  </si>
  <si>
    <t>Lung</t>
  </si>
  <si>
    <t>Advanced Tissue:</t>
  </si>
  <si>
    <t>Urinary</t>
  </si>
  <si>
    <t>Tracheal</t>
  </si>
  <si>
    <t>Esopageal</t>
  </si>
  <si>
    <t>Arteriovenous Access (AV Access)</t>
  </si>
  <si>
    <t>Phase 3</t>
  </si>
  <si>
    <t xml:space="preserve">The HAV is being studied as a conduit providing AV access and aims to </t>
  </si>
  <si>
    <t>provde important benefits for hemodialysis patients with End-Stage Renal Disease (ESRD),</t>
  </si>
  <si>
    <t>such as:</t>
  </si>
  <si>
    <r>
      <rPr>
        <b/>
        <sz val="11"/>
        <color theme="1"/>
        <rFont val="Bw Haas Grotesk"/>
      </rPr>
      <t>Shorter time to usability</t>
    </r>
    <r>
      <rPr>
        <sz val="11"/>
        <color theme="1"/>
        <rFont val="Bw Haas Grotesk"/>
      </rPr>
      <t xml:space="preserve"> - for dyalysis (after only 4 weeks), thereby providing the needed hemodialysis treatment sooner</t>
    </r>
  </si>
  <si>
    <r>
      <rPr>
        <b/>
        <sz val="11"/>
        <color theme="1"/>
        <rFont val="Bw Haas Grotesk"/>
      </rPr>
      <t>Longer durability</t>
    </r>
    <r>
      <rPr>
        <sz val="11"/>
        <color theme="1"/>
        <rFont val="Bw Haas Grotesk"/>
      </rPr>
      <t xml:space="preserve"> - of the areriovenous access</t>
    </r>
  </si>
  <si>
    <r>
      <rPr>
        <b/>
        <sz val="11"/>
        <color theme="1"/>
        <rFont val="Bw Haas Grotesk"/>
      </rPr>
      <t>Reduced risk of infection</t>
    </r>
    <r>
      <rPr>
        <sz val="11"/>
        <color theme="1"/>
        <rFont val="Bw Haas Grotesk"/>
      </rPr>
      <t xml:space="preserve"> - compared to accesses made from plastic</t>
    </r>
  </si>
  <si>
    <r>
      <rPr>
        <b/>
        <sz val="11"/>
        <color theme="1"/>
        <rFont val="Bw Haas Grotesk"/>
      </rPr>
      <t>Reduced cost</t>
    </r>
    <r>
      <rPr>
        <sz val="11"/>
        <color theme="1"/>
        <rFont val="Bw Haas Grotesk"/>
      </rPr>
      <t xml:space="preserve"> - associated with repated interventions.</t>
    </r>
  </si>
  <si>
    <t>These improvements may greatly benefit patients living with ESRD. Dialysis treatments require establishing a long-lasting</t>
  </si>
  <si>
    <t>point of access to the patient's blood system, to transfer blood from the patient to the dialysis machine and then back</t>
  </si>
  <si>
    <t>into the patient. However, the current treatment options have significant risks and shortcomings.</t>
  </si>
  <si>
    <t>* The current standard of care involves connecting the patient's artery with a vein, known as an arteriovenous fistula</t>
  </si>
  <si>
    <t xml:space="preserve">or AV fistula (AVF). AVFs exhibit a high rate of failure, forcing patients to rely on plastic catheters. </t>
  </si>
  <si>
    <t>* Plastic catheters can have high rates of infection.</t>
  </si>
  <si>
    <t>Humacyte completed one Phase 1/2 and one Phase 2 human trial for the evaluation of the safety</t>
  </si>
  <si>
    <t>and efficacy of the 6 mm HAV in patients with peripheral artery disease. The HAV was evaluated</t>
  </si>
  <si>
    <t>at clinical sites in the U.S. and Europe.</t>
  </si>
  <si>
    <t>* Results published in Journal of Vascular Surgery - Vascular Science</t>
  </si>
  <si>
    <t xml:space="preserve">The Humacyte Pediatric Heart Surgery program is currently in preclinical studies to </t>
  </si>
  <si>
    <t xml:space="preserve">evaluate the safety and potential benefits of the smaller 3.5 mm diameter HAVs in patients </t>
  </si>
  <si>
    <t>born with congenital heart defects. Since the HAV becomes populated with cells from the patient,</t>
  </si>
  <si>
    <t xml:space="preserve">the company believes it is possible that the HAV may grow with pediatric patients, </t>
  </si>
  <si>
    <t>though this has not yet been proven in experimental studies.</t>
  </si>
  <si>
    <t>Coronary Artery Bypass Grafts</t>
  </si>
  <si>
    <t>Humacyte's HAV may one day provide an alternative for coronary artery bypass grafting (CABG).</t>
  </si>
  <si>
    <t>Right now, using the patient's veins is the gold standard in this procedure, however there can be</t>
  </si>
  <si>
    <t>challenges with vein availability, consistency, as well as long-term blood flow.</t>
  </si>
  <si>
    <t>HAV + Pancreatic Islets = Biovascular Pancreas</t>
  </si>
  <si>
    <t>Humacyte's BioVascular Pancreas (BVP) is created by modifying the HAV by coating</t>
  </si>
  <si>
    <t>pancreatic islets onto the outer surface of the HAV.</t>
  </si>
  <si>
    <t xml:space="preserve">The BVP, with its distinctive properties, holds immense promise in revolutionizing </t>
  </si>
  <si>
    <t>type 1 diabetes treatment. This innovative cell-replacement therapy offers hope</t>
  </si>
  <si>
    <t>for improved lives for patients and their families, alleviating the burden of this chronic and life</t>
  </si>
  <si>
    <t xml:space="preserve">altering disease.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</si>
</sst>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4"/>
      <color theme="10"/>
      <name val="Aptos Narrow"/>
      <family val="2"/>
      <scheme val="minor"/>
    </font>
    <font>
      <b/>
      <sz val="18"/>
      <color theme="1"/>
      <name val="Bw Haas Grotesk"/>
    </font>
    <font>
      <b/>
      <sz val="16"/>
      <color theme="1"/>
      <name val="Bw Haas Grotesk"/>
    </font>
    <font>
      <sz val="11"/>
      <color theme="1"/>
      <name val="Bw Haas Grotesk"/>
    </font>
    <font>
      <b/>
      <u/>
      <sz val="16"/>
      <color theme="10"/>
      <name val="Bw Haas Grotesk"/>
    </font>
    <font>
      <b/>
      <u/>
      <sz val="11"/>
      <color theme="1"/>
      <name val="Bw Haas Grotesk"/>
    </font>
    <font>
      <b/>
      <sz val="11"/>
      <color theme="1"/>
      <name val="Bw Haas Grotesk"/>
    </font>
    <font>
      <u/>
      <sz val="11"/>
      <color theme="10"/>
      <name val="Bw Haas Grotesk"/>
    </font>
    <font>
      <u/>
      <sz val="12"/>
      <color theme="10"/>
      <name val="Bw Haas Grotesk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1" applyFont="1" applyAlignment="1">
      <alignment horizontal="center"/>
    </xf>
    <xf numFmtId="0" fontId="6" fillId="0" borderId="1" xfId="0" applyFont="1" applyBorder="1"/>
    <xf numFmtId="2" fontId="6" fillId="0" borderId="1" xfId="0" applyNumberFormat="1" applyFont="1" applyBorder="1"/>
    <xf numFmtId="3" fontId="6" fillId="0" borderId="1" xfId="0" applyNumberFormat="1" applyFont="1" applyBorder="1"/>
    <xf numFmtId="0" fontId="6" fillId="0" borderId="0" xfId="0" applyFont="1"/>
    <xf numFmtId="0" fontId="7" fillId="2" borderId="0" xfId="1" applyFont="1" applyFill="1" applyAlignment="1">
      <alignment horizontal="center"/>
    </xf>
    <xf numFmtId="0" fontId="6" fillId="2" borderId="0" xfId="0" applyFont="1" applyFill="1"/>
    <xf numFmtId="0" fontId="8" fillId="2" borderId="0" xfId="0" applyFont="1" applyFill="1" applyAlignment="1">
      <alignment horizontal="right"/>
    </xf>
    <xf numFmtId="3" fontId="6" fillId="2" borderId="0" xfId="0" applyNumberFormat="1" applyFont="1" applyFill="1"/>
    <xf numFmtId="3" fontId="6" fillId="0" borderId="0" xfId="0" applyNumberFormat="1" applyFont="1"/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0" xfId="0" applyFont="1" applyBorder="1"/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0" fontId="6" fillId="0" borderId="3" xfId="0" quotePrefix="1" applyFont="1" applyBorder="1"/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10" fillId="2" borderId="5" xfId="1" applyFont="1" applyFill="1" applyBorder="1" applyAlignment="1">
      <alignment horizontal="center"/>
    </xf>
    <xf numFmtId="0" fontId="10" fillId="2" borderId="6" xfId="1" applyFont="1" applyFill="1" applyBorder="1" applyAlignment="1">
      <alignment horizontal="center"/>
    </xf>
    <xf numFmtId="0" fontId="10" fillId="2" borderId="7" xfId="1" applyFont="1" applyFill="1" applyBorder="1" applyAlignment="1">
      <alignment horizontal="center"/>
    </xf>
    <xf numFmtId="0" fontId="10" fillId="2" borderId="9" xfId="1" applyFont="1" applyFill="1" applyBorder="1" applyAlignment="1">
      <alignment horizontal="center"/>
    </xf>
    <xf numFmtId="0" fontId="11" fillId="0" borderId="0" xfId="1" applyFont="1" applyAlignment="1">
      <alignment horizontal="center"/>
    </xf>
    <xf numFmtId="0" fontId="10" fillId="2" borderId="0" xfId="1" applyFont="1" applyFill="1" applyBorder="1" applyAlignment="1">
      <alignment horizontal="center"/>
    </xf>
    <xf numFmtId="0" fontId="10" fillId="2" borderId="8" xfId="1" applyFont="1" applyFill="1" applyBorder="1" applyAlignment="1">
      <alignment horizontal="center"/>
    </xf>
    <xf numFmtId="0" fontId="10" fillId="0" borderId="0" xfId="1" applyFont="1"/>
    <xf numFmtId="0" fontId="6" fillId="0" borderId="0" xfId="0" applyFont="1" applyFill="1" applyBorder="1"/>
  </cellXfs>
  <cellStyles count="2">
    <cellStyle name="Tengill" xfId="1" builtinId="8"/>
    <cellStyle name="Venjulegt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1</xdr:row>
      <xdr:rowOff>0</xdr:rowOff>
    </xdr:from>
    <xdr:to>
      <xdr:col>25</xdr:col>
      <xdr:colOff>0</xdr:colOff>
      <xdr:row>91</xdr:row>
      <xdr:rowOff>156309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787F4C14-02EA-478E-A306-3E5A0A7C5FA7}"/>
            </a:ext>
          </a:extLst>
        </xdr:cNvPr>
        <xdr:cNvCxnSpPr/>
      </xdr:nvCxnSpPr>
      <xdr:spPr>
        <a:xfrm>
          <a:off x="16937421" y="268014"/>
          <a:ext cx="0" cy="17183067"/>
        </a:xfrm>
        <a:prstGeom prst="line">
          <a:avLst/>
        </a:prstGeom>
        <a:ln w="3175"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</xdr:row>
      <xdr:rowOff>0</xdr:rowOff>
    </xdr:from>
    <xdr:to>
      <xdr:col>16</xdr:col>
      <xdr:colOff>493</xdr:colOff>
      <xdr:row>91</xdr:row>
      <xdr:rowOff>156309</xdr:rowOff>
    </xdr:to>
    <xdr:cxnSp macro="">
      <xdr:nvCxnSpPr>
        <xdr:cNvPr id="2" name="Straight Connector 2">
          <a:extLst>
            <a:ext uri="{FF2B5EF4-FFF2-40B4-BE49-F238E27FC236}">
              <a16:creationId xmlns:a16="http://schemas.microsoft.com/office/drawing/2014/main" id="{A3066EE5-CFD0-4D4D-8F0A-11C26C42B66F}"/>
            </a:ext>
          </a:extLst>
        </xdr:cNvPr>
        <xdr:cNvCxnSpPr/>
      </xdr:nvCxnSpPr>
      <xdr:spPr>
        <a:xfrm>
          <a:off x="11514083" y="268014"/>
          <a:ext cx="493" cy="15764171"/>
        </a:xfrm>
        <a:prstGeom prst="line">
          <a:avLst/>
        </a:prstGeom>
        <a:ln w="3175"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-þ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lobenewswire.com/Tracker?data=nXaWqFnYz_AnfrDZ4iYvChhst49T7H1Iee3yAC0idSBxud7QtAG4eZU8ZbFK-SojexxUbGMEMcmJ95E-ccc7A_slRYRtRU1YLTqsCsmUzoikBJgv9bXTDPiikJSBwoQf_s4PNzGp7pN15ovsS4GndDUy9qVtMtmO1tt9r--RdhbfYIoZFHcKiO8y80WcV3rg3Nhwk6LEIj-EmPrpdkp-IQ=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5A943-7190-4997-8580-4E0BDA41CD8D}">
  <dimension ref="B1:R40"/>
  <sheetViews>
    <sheetView workbookViewId="0">
      <selection activeCell="J9" sqref="J9"/>
    </sheetView>
  </sheetViews>
  <sheetFormatPr defaultRowHeight="14.4"/>
  <cols>
    <col min="2" max="2" width="12.88671875" customWidth="1"/>
    <col min="3" max="3" width="10" customWidth="1"/>
    <col min="12" max="12" width="17.77734375" customWidth="1"/>
    <col min="13" max="13" width="9.109375" customWidth="1"/>
  </cols>
  <sheetData>
    <row r="1" spans="2:18" ht="21">
      <c r="B1" s="1" t="s">
        <v>17</v>
      </c>
      <c r="K1" s="11" t="s">
        <v>28</v>
      </c>
      <c r="L1" s="11"/>
    </row>
    <row r="2" spans="2:18" ht="22.8">
      <c r="B2" s="12" t="s">
        <v>27</v>
      </c>
      <c r="C2" s="12"/>
      <c r="D2" s="12"/>
      <c r="E2" s="12"/>
      <c r="F2" s="12"/>
      <c r="G2" s="12"/>
      <c r="H2" s="12"/>
      <c r="I2" s="12"/>
      <c r="K2" s="2" t="s">
        <v>0</v>
      </c>
      <c r="L2" s="3">
        <v>6.33</v>
      </c>
    </row>
    <row r="3" spans="2:18">
      <c r="B3" s="5"/>
      <c r="C3" s="5"/>
      <c r="D3" s="5"/>
      <c r="E3" s="5"/>
      <c r="F3" s="5"/>
      <c r="G3" s="5"/>
      <c r="H3" s="5"/>
      <c r="I3" s="5"/>
      <c r="K3" s="2" t="s">
        <v>1</v>
      </c>
      <c r="L3" s="4">
        <v>119.08435299999999</v>
      </c>
    </row>
    <row r="4" spans="2:18">
      <c r="B4" s="5" t="s">
        <v>52</v>
      </c>
      <c r="C4" s="5"/>
      <c r="D4" s="5"/>
      <c r="E4" s="5"/>
      <c r="F4" s="5"/>
      <c r="G4" s="5"/>
      <c r="H4" s="5"/>
      <c r="I4" s="5"/>
      <c r="K4" s="2" t="s">
        <v>2</v>
      </c>
      <c r="L4" s="4">
        <f>L3*L2</f>
        <v>753.80395448999991</v>
      </c>
    </row>
    <row r="5" spans="2:18">
      <c r="B5" s="5" t="s">
        <v>53</v>
      </c>
      <c r="C5" s="5"/>
      <c r="D5" s="5"/>
      <c r="E5" s="5"/>
      <c r="F5" s="5"/>
      <c r="G5" s="5"/>
      <c r="H5" s="5"/>
      <c r="I5" s="5"/>
      <c r="K5" s="2" t="s">
        <v>3</v>
      </c>
      <c r="L5" s="4">
        <v>115.205</v>
      </c>
    </row>
    <row r="6" spans="2:18">
      <c r="B6" s="5"/>
      <c r="C6" s="5"/>
      <c r="D6" s="5"/>
      <c r="E6" s="5"/>
      <c r="F6" s="5"/>
      <c r="G6" s="5"/>
      <c r="H6" s="5"/>
      <c r="I6" s="5"/>
      <c r="K6" s="2" t="s">
        <v>4</v>
      </c>
      <c r="L6" s="4">
        <f>2.663+0.055+57.959+42.508+15.85+4.079</f>
        <v>123.11399999999999</v>
      </c>
    </row>
    <row r="7" spans="2:18">
      <c r="B7" s="26" t="s">
        <v>54</v>
      </c>
      <c r="C7" s="27"/>
      <c r="D7" s="28" t="s">
        <v>60</v>
      </c>
      <c r="E7" s="29"/>
      <c r="F7" s="30"/>
      <c r="G7" s="28" t="s">
        <v>63</v>
      </c>
      <c r="H7" s="30"/>
      <c r="K7" s="2" t="s">
        <v>5</v>
      </c>
      <c r="L7" s="4">
        <f>L4-L5+L6</f>
        <v>761.7129544899999</v>
      </c>
    </row>
    <row r="8" spans="2:18">
      <c r="B8" s="31" t="s">
        <v>55</v>
      </c>
      <c r="C8" s="32"/>
      <c r="D8" s="31" t="s">
        <v>61</v>
      </c>
      <c r="E8" s="36"/>
      <c r="F8" s="32"/>
      <c r="G8" s="31" t="s">
        <v>64</v>
      </c>
      <c r="H8" s="32"/>
      <c r="K8" s="2" t="s">
        <v>6</v>
      </c>
      <c r="L8" s="4">
        <f>L5-L6</f>
        <v>-7.9089999999999918</v>
      </c>
    </row>
    <row r="9" spans="2:18">
      <c r="B9" s="31" t="s">
        <v>56</v>
      </c>
      <c r="C9" s="32"/>
      <c r="D9" s="33" t="s">
        <v>62</v>
      </c>
      <c r="E9" s="37"/>
      <c r="F9" s="34"/>
      <c r="G9" s="31" t="s">
        <v>65</v>
      </c>
      <c r="H9" s="32"/>
      <c r="K9" s="2"/>
      <c r="L9" s="2"/>
    </row>
    <row r="10" spans="2:18">
      <c r="B10" s="31" t="s">
        <v>57</v>
      </c>
      <c r="C10" s="32"/>
      <c r="D10" s="5"/>
      <c r="E10" s="5"/>
      <c r="F10" s="5"/>
      <c r="G10" s="33" t="s">
        <v>66</v>
      </c>
      <c r="H10" s="34"/>
      <c r="K10" s="2" t="s">
        <v>7</v>
      </c>
      <c r="L10" s="2" t="s">
        <v>29</v>
      </c>
    </row>
    <row r="11" spans="2:18">
      <c r="B11" s="31" t="s">
        <v>58</v>
      </c>
      <c r="C11" s="32"/>
      <c r="J11" s="5"/>
      <c r="K11" s="5"/>
      <c r="L11" s="5"/>
      <c r="M11" s="5"/>
      <c r="N11" s="5"/>
      <c r="O11" s="5"/>
      <c r="P11" s="5"/>
      <c r="Q11" s="5"/>
      <c r="R11" s="5"/>
    </row>
    <row r="12" spans="2:18">
      <c r="B12" s="33" t="s">
        <v>59</v>
      </c>
      <c r="C12" s="34"/>
      <c r="J12" s="5"/>
      <c r="K12" s="5"/>
      <c r="L12" s="5"/>
      <c r="M12" s="5"/>
      <c r="N12" s="5"/>
      <c r="O12" s="5"/>
      <c r="P12" s="5"/>
      <c r="Q12" s="5"/>
      <c r="R12" s="5"/>
    </row>
    <row r="13" spans="2:18">
      <c r="J13" s="5"/>
      <c r="K13" s="5"/>
      <c r="L13" s="5"/>
      <c r="M13" s="5"/>
      <c r="N13" s="5"/>
      <c r="O13" s="5"/>
      <c r="P13" s="5"/>
      <c r="Q13" s="5"/>
      <c r="R13" s="5"/>
    </row>
    <row r="14" spans="2:18">
      <c r="B14" s="13" t="s">
        <v>30</v>
      </c>
      <c r="C14" s="14"/>
      <c r="D14" s="14"/>
      <c r="E14" s="14"/>
      <c r="F14" s="14"/>
      <c r="G14" s="14"/>
      <c r="H14" s="14"/>
      <c r="I14" s="15"/>
      <c r="J14" s="5"/>
      <c r="K14" s="5"/>
      <c r="L14" s="5"/>
      <c r="M14" s="5"/>
      <c r="N14" s="5"/>
      <c r="O14" s="5"/>
      <c r="P14" s="5"/>
      <c r="Q14" s="5"/>
      <c r="R14" s="5"/>
    </row>
    <row r="15" spans="2:18">
      <c r="B15" s="16" t="s">
        <v>31</v>
      </c>
      <c r="C15" s="17"/>
      <c r="D15" s="17"/>
      <c r="E15" s="17"/>
      <c r="F15" s="17"/>
      <c r="G15" s="17"/>
      <c r="H15" s="17"/>
      <c r="I15" s="18"/>
      <c r="J15" s="5"/>
      <c r="K15" s="5"/>
      <c r="L15" s="5"/>
      <c r="M15" s="5"/>
      <c r="N15" s="5"/>
      <c r="O15" s="5"/>
      <c r="P15" s="5"/>
      <c r="Q15" s="5"/>
      <c r="R15" s="5"/>
    </row>
    <row r="16" spans="2:18">
      <c r="B16" s="16" t="s">
        <v>32</v>
      </c>
      <c r="C16" s="17"/>
      <c r="D16" s="17"/>
      <c r="E16" s="17"/>
      <c r="F16" s="17"/>
      <c r="G16" s="17"/>
      <c r="H16" s="17"/>
      <c r="I16" s="18"/>
      <c r="J16" s="5"/>
      <c r="K16" s="5"/>
      <c r="L16" s="5"/>
      <c r="M16" s="5"/>
      <c r="N16" s="5"/>
      <c r="O16" s="5"/>
      <c r="P16" s="5"/>
      <c r="Q16" s="5"/>
      <c r="R16" s="5"/>
    </row>
    <row r="17" spans="2:18">
      <c r="B17" s="19" t="s">
        <v>33</v>
      </c>
      <c r="C17" s="20"/>
      <c r="D17" s="20"/>
      <c r="E17" s="20"/>
      <c r="F17" s="20"/>
      <c r="G17" s="20"/>
      <c r="H17" s="20"/>
      <c r="I17" s="21"/>
      <c r="J17" s="5"/>
      <c r="K17" s="5"/>
      <c r="L17" s="5"/>
      <c r="M17" s="5"/>
      <c r="N17" s="5"/>
      <c r="O17" s="5"/>
      <c r="P17" s="5"/>
      <c r="Q17" s="5"/>
      <c r="R17" s="5"/>
    </row>
    <row r="18" spans="2:18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2:18">
      <c r="B19" s="13" t="s">
        <v>34</v>
      </c>
      <c r="C19" s="14"/>
      <c r="D19" s="14"/>
      <c r="E19" s="14"/>
      <c r="F19" s="14"/>
      <c r="G19" s="14"/>
      <c r="H19" s="14"/>
      <c r="I19" s="15"/>
      <c r="J19" s="5"/>
      <c r="K19" s="5"/>
      <c r="L19" s="5"/>
      <c r="M19" s="5"/>
      <c r="N19" s="5"/>
      <c r="O19" s="5"/>
      <c r="P19" s="5"/>
      <c r="Q19" s="5"/>
      <c r="R19" s="5"/>
    </row>
    <row r="20" spans="2:18">
      <c r="B20" s="16" t="s">
        <v>35</v>
      </c>
      <c r="C20" s="17"/>
      <c r="D20" s="17"/>
      <c r="E20" s="17"/>
      <c r="F20" s="17"/>
      <c r="G20" s="17"/>
      <c r="H20" s="17"/>
      <c r="I20" s="18"/>
      <c r="J20" s="5"/>
      <c r="K20" s="5"/>
      <c r="L20" s="5"/>
      <c r="M20" s="5"/>
      <c r="N20" s="5"/>
      <c r="O20" s="5"/>
      <c r="P20" s="5"/>
      <c r="Q20" s="5"/>
      <c r="R20" s="5"/>
    </row>
    <row r="21" spans="2:18">
      <c r="B21" s="16" t="s">
        <v>36</v>
      </c>
      <c r="C21" s="17"/>
      <c r="D21" s="17"/>
      <c r="E21" s="17"/>
      <c r="F21" s="17"/>
      <c r="G21" s="17"/>
      <c r="H21" s="17"/>
      <c r="I21" s="18"/>
      <c r="J21" s="5"/>
      <c r="K21" s="5"/>
      <c r="L21" s="5"/>
      <c r="M21" s="5"/>
      <c r="N21" s="5"/>
      <c r="O21" s="5"/>
      <c r="P21" s="5"/>
      <c r="Q21" s="5"/>
      <c r="R21" s="5"/>
    </row>
    <row r="22" spans="2:18">
      <c r="B22" s="16" t="s">
        <v>37</v>
      </c>
      <c r="C22" s="17"/>
      <c r="D22" s="17"/>
      <c r="E22" s="17"/>
      <c r="F22" s="17"/>
      <c r="G22" s="17"/>
      <c r="H22" s="17"/>
      <c r="I22" s="18"/>
      <c r="J22" s="5"/>
      <c r="K22" s="5"/>
      <c r="L22" s="5"/>
      <c r="M22" s="5"/>
      <c r="N22" s="5"/>
      <c r="O22" s="5"/>
      <c r="P22" s="5"/>
      <c r="Q22" s="5"/>
      <c r="R22" s="5"/>
    </row>
    <row r="23" spans="2:18">
      <c r="B23" s="16" t="s">
        <v>38</v>
      </c>
      <c r="C23" s="17"/>
      <c r="D23" s="17"/>
      <c r="E23" s="17"/>
      <c r="F23" s="17"/>
      <c r="G23" s="17"/>
      <c r="H23" s="17"/>
      <c r="I23" s="18"/>
      <c r="J23" s="5"/>
      <c r="K23" s="5"/>
      <c r="L23" s="5"/>
      <c r="M23" s="5"/>
      <c r="N23" s="5"/>
      <c r="O23" s="5"/>
      <c r="P23" s="5"/>
      <c r="Q23" s="5"/>
      <c r="R23" s="5"/>
    </row>
    <row r="24" spans="2:18">
      <c r="B24" s="19" t="s">
        <v>39</v>
      </c>
      <c r="C24" s="20"/>
      <c r="D24" s="20"/>
      <c r="E24" s="20"/>
      <c r="F24" s="20"/>
      <c r="G24" s="20"/>
      <c r="H24" s="20"/>
      <c r="I24" s="21"/>
      <c r="J24" s="5"/>
      <c r="K24" s="5"/>
      <c r="L24" s="5"/>
      <c r="M24" s="5"/>
      <c r="N24" s="5"/>
      <c r="O24" s="5"/>
      <c r="P24" s="5"/>
      <c r="Q24" s="5"/>
      <c r="R24" s="5"/>
    </row>
    <row r="25" spans="2:18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 spans="2:18">
      <c r="B26" s="13" t="s">
        <v>40</v>
      </c>
      <c r="C26" s="14"/>
      <c r="D26" s="14"/>
      <c r="E26" s="14"/>
      <c r="F26" s="22"/>
      <c r="G26" s="14"/>
      <c r="H26" s="14"/>
      <c r="I26" s="15"/>
      <c r="J26" s="5"/>
      <c r="K26" s="5"/>
      <c r="L26" s="5"/>
      <c r="M26" s="5"/>
      <c r="N26" s="5"/>
      <c r="O26" s="5"/>
      <c r="P26" s="5"/>
      <c r="Q26" s="5"/>
      <c r="R26" s="5"/>
    </row>
    <row r="27" spans="2:18">
      <c r="B27" s="19" t="s">
        <v>41</v>
      </c>
      <c r="C27" s="20"/>
      <c r="D27" s="20"/>
      <c r="E27" s="20"/>
      <c r="F27" s="20"/>
      <c r="G27" s="20"/>
      <c r="H27" s="20"/>
      <c r="I27" s="21"/>
      <c r="J27" s="5"/>
      <c r="K27" s="5"/>
      <c r="L27" s="5"/>
      <c r="M27" s="5"/>
      <c r="N27" s="5"/>
      <c r="O27" s="5"/>
      <c r="P27" s="5"/>
      <c r="Q27" s="5"/>
      <c r="R27" s="5"/>
    </row>
    <row r="28" spans="2:18">
      <c r="J28" s="5"/>
      <c r="K28" s="5"/>
      <c r="L28" s="5"/>
      <c r="M28" s="5"/>
      <c r="N28" s="5"/>
      <c r="O28" s="5"/>
      <c r="P28" s="5"/>
      <c r="Q28" s="5"/>
      <c r="R28" s="5"/>
    </row>
    <row r="29" spans="2:18">
      <c r="J29" s="5"/>
      <c r="K29" s="5"/>
      <c r="L29" s="5"/>
      <c r="M29" s="5"/>
      <c r="N29" s="5"/>
      <c r="O29" s="5"/>
      <c r="P29" s="5"/>
      <c r="Q29" s="5"/>
      <c r="R29" s="5"/>
    </row>
    <row r="30" spans="2:18">
      <c r="J30" s="5"/>
      <c r="K30" s="5"/>
      <c r="L30" s="5"/>
      <c r="M30" s="5"/>
      <c r="N30" s="5"/>
      <c r="O30" s="5"/>
      <c r="P30" s="5"/>
      <c r="Q30" s="5"/>
      <c r="R30" s="5"/>
    </row>
    <row r="31" spans="2:18">
      <c r="J31" s="5"/>
      <c r="K31" s="5"/>
      <c r="L31" s="5"/>
      <c r="M31" s="5"/>
      <c r="N31" s="5"/>
      <c r="O31" s="5"/>
      <c r="P31" s="5"/>
      <c r="Q31" s="5"/>
      <c r="R31" s="5"/>
    </row>
    <row r="32" spans="2:18">
      <c r="J32" s="5"/>
      <c r="K32" s="5"/>
      <c r="L32" s="5"/>
      <c r="M32" s="5"/>
      <c r="N32" s="5"/>
      <c r="O32" s="5"/>
      <c r="P32" s="5"/>
      <c r="Q32" s="5"/>
      <c r="R32" s="5"/>
    </row>
    <row r="33" spans="2:18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</row>
    <row r="34" spans="2:18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</row>
    <row r="35" spans="2:18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</row>
    <row r="36" spans="2:18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</row>
    <row r="37" spans="2:18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</row>
    <row r="38" spans="2:18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</row>
    <row r="39" spans="2:18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</row>
    <row r="40" spans="2:18">
      <c r="J40" s="5"/>
      <c r="K40" s="5"/>
      <c r="L40" s="5"/>
      <c r="M40" s="5"/>
      <c r="N40" s="5"/>
      <c r="O40" s="5"/>
      <c r="P40" s="5"/>
      <c r="Q40" s="5"/>
      <c r="R40" s="5"/>
    </row>
  </sheetData>
  <mergeCells count="15">
    <mergeCell ref="D8:F8"/>
    <mergeCell ref="D9:F9"/>
    <mergeCell ref="G7:H7"/>
    <mergeCell ref="G10:H10"/>
    <mergeCell ref="G9:H9"/>
    <mergeCell ref="G8:H8"/>
    <mergeCell ref="K1:L1"/>
    <mergeCell ref="B2:I2"/>
    <mergeCell ref="B12:C12"/>
    <mergeCell ref="B11:C11"/>
    <mergeCell ref="B10:C10"/>
    <mergeCell ref="B9:C9"/>
    <mergeCell ref="B8:C8"/>
    <mergeCell ref="B7:C7"/>
    <mergeCell ref="D7:F7"/>
  </mergeCells>
  <hyperlinks>
    <hyperlink ref="B1" location="Model!A1" display="Model" xr:uid="{191EB341-8C2F-4D17-8524-64F231C50EB1}"/>
    <hyperlink ref="B8:C8" location="'Vascular Trauma'!A1" display="Trauma" xr:uid="{FC4EDCE5-49CB-47D2-B43E-1308F5429DBF}"/>
    <hyperlink ref="B9:C9" location="'AV Access'!A1" display="AV Access" xr:uid="{C48276D3-663B-4CD2-B2DC-9702AF88150B}"/>
    <hyperlink ref="B10:C10" location="'Peripheral Artery Disease'!A1" display="Peripheral Artery Disease" xr:uid="{E54FBD57-F9D4-4F5C-87B2-B2AA8B8BD96D}"/>
    <hyperlink ref="B11:C11" location="'Pediatric Heart Surgery'!A1" display="Pediatric Heart Surgery" xr:uid="{0FDD0AD5-DAC3-4956-B84B-BE247B82150B}"/>
    <hyperlink ref="B12:C12" location="'Coronary Artery Bypass Grafts'!A1" display="CABG" xr:uid="{40BDEB72-477B-44FA-AC4B-8888FAA62F4E}"/>
    <hyperlink ref="D8:F8" location="'BioVascular Pancreas'!A1" display="BioVascular Pancreas" xr:uid="{33A13A98-5C6E-4D95-9C04-FA4D2907628A}"/>
    <hyperlink ref="D9:F9" location="Lung!A1" display="Lung" xr:uid="{082370D8-BE2E-41B1-BD68-C278C32D28F5}"/>
    <hyperlink ref="G8:H8" location="Urinary!A1" display="Urinary" xr:uid="{DE5BB059-B0AF-48BA-99DA-84025841C4FE}"/>
    <hyperlink ref="G9:H9" location="Tracheal!A1" display="Tracheal" xr:uid="{351BFEE4-652B-4078-818F-3AE837EB41A1}"/>
    <hyperlink ref="G10:H10" location="Esophageal!A1" display="Esopageal" xr:uid="{A48D5D4A-7A38-4D84-9353-43F18A51173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B757C-BB70-4191-A568-1D99ABA72725}">
  <dimension ref="A1:C7"/>
  <sheetViews>
    <sheetView workbookViewId="0">
      <selection activeCell="B2" sqref="B2:C7"/>
    </sheetView>
  </sheetViews>
  <sheetFormatPr defaultRowHeight="13.8"/>
  <cols>
    <col min="1" max="1" width="8.88671875" style="5"/>
    <col min="2" max="2" width="14.33203125" style="5" customWidth="1"/>
    <col min="3" max="3" width="28.88671875" style="5" customWidth="1"/>
    <col min="4" max="16384" width="8.88671875" style="5"/>
  </cols>
  <sheetData>
    <row r="1" spans="1:3" ht="15">
      <c r="A1" s="35" t="s">
        <v>16</v>
      </c>
    </row>
    <row r="2" spans="1:3">
      <c r="B2" s="13" t="s">
        <v>42</v>
      </c>
      <c r="C2" s="15" t="s">
        <v>51</v>
      </c>
    </row>
    <row r="3" spans="1:3">
      <c r="B3" s="16" t="s">
        <v>43</v>
      </c>
      <c r="C3" s="18" t="s">
        <v>44</v>
      </c>
    </row>
    <row r="4" spans="1:3">
      <c r="B4" s="16" t="s">
        <v>45</v>
      </c>
      <c r="C4" s="18" t="s">
        <v>48</v>
      </c>
    </row>
    <row r="5" spans="1:3">
      <c r="B5" s="16" t="s">
        <v>46</v>
      </c>
      <c r="C5" s="18"/>
    </row>
    <row r="6" spans="1:3">
      <c r="B6" s="19" t="s">
        <v>47</v>
      </c>
      <c r="C6" s="21" t="s">
        <v>50</v>
      </c>
    </row>
    <row r="7" spans="1:3">
      <c r="B7" s="23" t="s">
        <v>49</v>
      </c>
      <c r="C7" s="24"/>
    </row>
  </sheetData>
  <mergeCells count="1">
    <mergeCell ref="B7:C7"/>
  </mergeCells>
  <hyperlinks>
    <hyperlink ref="A1" location="Main!A1" display="Main" xr:uid="{31EC5B1C-1F5A-49B9-AAF9-35CCED311612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8DB7C-0BD7-4094-B356-D2ADADC9A1D8}">
  <dimension ref="A1:C7"/>
  <sheetViews>
    <sheetView workbookViewId="0">
      <selection activeCell="C12" sqref="C12:C14"/>
    </sheetView>
  </sheetViews>
  <sheetFormatPr defaultRowHeight="13.8"/>
  <cols>
    <col min="1" max="1" width="8.88671875" style="5"/>
    <col min="2" max="2" width="14.21875" style="5" customWidth="1"/>
    <col min="3" max="3" width="28.109375" style="5" customWidth="1"/>
    <col min="4" max="16384" width="8.88671875" style="5"/>
  </cols>
  <sheetData>
    <row r="1" spans="1:3" ht="15">
      <c r="A1" s="35" t="s">
        <v>16</v>
      </c>
    </row>
    <row r="2" spans="1:3">
      <c r="B2" s="13" t="s">
        <v>42</v>
      </c>
      <c r="C2" s="15" t="s">
        <v>51</v>
      </c>
    </row>
    <row r="3" spans="1:3">
      <c r="B3" s="16" t="s">
        <v>43</v>
      </c>
      <c r="C3" s="18" t="s">
        <v>44</v>
      </c>
    </row>
    <row r="4" spans="1:3">
      <c r="B4" s="16" t="s">
        <v>45</v>
      </c>
      <c r="C4" s="18" t="s">
        <v>48</v>
      </c>
    </row>
    <row r="5" spans="1:3">
      <c r="B5" s="16" t="s">
        <v>46</v>
      </c>
      <c r="C5" s="18"/>
    </row>
    <row r="6" spans="1:3">
      <c r="B6" s="19" t="s">
        <v>47</v>
      </c>
      <c r="C6" s="21" t="s">
        <v>50</v>
      </c>
    </row>
    <row r="7" spans="1:3">
      <c r="B7" s="23" t="s">
        <v>49</v>
      </c>
      <c r="C7" s="24"/>
    </row>
  </sheetData>
  <mergeCells count="1">
    <mergeCell ref="B7:C7"/>
  </mergeCells>
  <hyperlinks>
    <hyperlink ref="A1" location="Main!A1" display="Main" xr:uid="{B20DB0E5-01D1-4D58-8075-17CC9841CA3E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7B041-E2FC-4B20-88A6-98E974311907}">
  <dimension ref="A1:C7"/>
  <sheetViews>
    <sheetView workbookViewId="0">
      <selection activeCell="E13" sqref="E13"/>
    </sheetView>
  </sheetViews>
  <sheetFormatPr defaultRowHeight="13.8"/>
  <cols>
    <col min="1" max="1" width="8.88671875" style="5"/>
    <col min="2" max="2" width="12.44140625" style="5" customWidth="1"/>
    <col min="3" max="3" width="28.109375" style="5" customWidth="1"/>
    <col min="4" max="16384" width="8.88671875" style="5"/>
  </cols>
  <sheetData>
    <row r="1" spans="1:3">
      <c r="A1" s="25" t="s">
        <v>16</v>
      </c>
    </row>
    <row r="2" spans="1:3">
      <c r="B2" s="13" t="s">
        <v>42</v>
      </c>
      <c r="C2" s="15" t="s">
        <v>51</v>
      </c>
    </row>
    <row r="3" spans="1:3">
      <c r="B3" s="16" t="s">
        <v>43</v>
      </c>
      <c r="C3" s="18" t="s">
        <v>44</v>
      </c>
    </row>
    <row r="4" spans="1:3">
      <c r="B4" s="16" t="s">
        <v>45</v>
      </c>
      <c r="C4" s="18" t="s">
        <v>48</v>
      </c>
    </row>
    <row r="5" spans="1:3">
      <c r="B5" s="16" t="s">
        <v>46</v>
      </c>
      <c r="C5" s="18"/>
    </row>
    <row r="6" spans="1:3">
      <c r="B6" s="19" t="s">
        <v>47</v>
      </c>
      <c r="C6" s="21" t="s">
        <v>50</v>
      </c>
    </row>
    <row r="7" spans="1:3">
      <c r="B7" s="23" t="s">
        <v>49</v>
      </c>
      <c r="C7" s="24"/>
    </row>
  </sheetData>
  <mergeCells count="1">
    <mergeCell ref="B7:C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46B5A-B7A0-44C9-84C2-DFF7588B118C}">
  <dimension ref="A1:AR17"/>
  <sheetViews>
    <sheetView zoomScale="130" zoomScaleNormal="13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L19" sqref="L19"/>
    </sheetView>
  </sheetViews>
  <sheetFormatPr defaultRowHeight="13.8"/>
  <cols>
    <col min="1" max="1" width="34.5546875" style="7" customWidth="1"/>
    <col min="2" max="16384" width="8.88671875" style="5"/>
  </cols>
  <sheetData>
    <row r="1" spans="1:44" s="7" customFormat="1" ht="21">
      <c r="A1" s="6" t="s">
        <v>16</v>
      </c>
    </row>
    <row r="2" spans="1:44" s="8" customFormat="1">
      <c r="C2" s="8" t="s">
        <v>22</v>
      </c>
      <c r="D2" s="8" t="s">
        <v>18</v>
      </c>
      <c r="E2" s="8" t="s">
        <v>19</v>
      </c>
      <c r="F2" s="8" t="s">
        <v>20</v>
      </c>
      <c r="G2" s="8" t="s">
        <v>21</v>
      </c>
      <c r="H2" s="8" t="s">
        <v>14</v>
      </c>
      <c r="I2" s="8" t="s">
        <v>15</v>
      </c>
      <c r="J2" s="8" t="s">
        <v>10</v>
      </c>
      <c r="K2" s="8" t="s">
        <v>11</v>
      </c>
      <c r="L2" s="8" t="s">
        <v>12</v>
      </c>
      <c r="M2" s="8" t="s">
        <v>13</v>
      </c>
      <c r="N2" s="8" t="s">
        <v>8</v>
      </c>
      <c r="O2" s="8" t="s">
        <v>9</v>
      </c>
      <c r="P2" s="8" t="s">
        <v>23</v>
      </c>
      <c r="Q2" s="8" t="s">
        <v>24</v>
      </c>
      <c r="R2" s="8" t="s">
        <v>25</v>
      </c>
      <c r="S2" s="8" t="s">
        <v>26</v>
      </c>
      <c r="U2" s="8">
        <v>2019</v>
      </c>
      <c r="V2" s="8">
        <v>2020</v>
      </c>
      <c r="W2" s="8">
        <v>2021</v>
      </c>
      <c r="X2" s="8">
        <v>2022</v>
      </c>
      <c r="Y2" s="8">
        <v>2023</v>
      </c>
      <c r="Z2" s="8">
        <v>2024</v>
      </c>
      <c r="AA2" s="8">
        <v>2025</v>
      </c>
      <c r="AB2" s="8">
        <v>2026</v>
      </c>
      <c r="AC2" s="8">
        <v>2027</v>
      </c>
      <c r="AD2" s="8">
        <v>2028</v>
      </c>
      <c r="AE2" s="8">
        <v>2029</v>
      </c>
      <c r="AF2" s="8">
        <v>2030</v>
      </c>
      <c r="AG2" s="8">
        <v>2031</v>
      </c>
      <c r="AH2" s="8">
        <v>2032</v>
      </c>
      <c r="AI2" s="8">
        <v>2033</v>
      </c>
      <c r="AJ2" s="8">
        <v>2034</v>
      </c>
      <c r="AK2" s="8">
        <v>2035</v>
      </c>
      <c r="AL2" s="8">
        <v>2036</v>
      </c>
      <c r="AM2" s="8">
        <v>2037</v>
      </c>
      <c r="AN2" s="8">
        <v>2038</v>
      </c>
      <c r="AO2" s="8">
        <v>2039</v>
      </c>
      <c r="AP2" s="8">
        <v>2040</v>
      </c>
      <c r="AQ2" s="8">
        <v>2041</v>
      </c>
      <c r="AR2" s="8">
        <v>2042</v>
      </c>
    </row>
    <row r="3" spans="1:44" s="10" customFormat="1">
      <c r="A3" s="9"/>
    </row>
    <row r="4" spans="1:44" s="10" customFormat="1">
      <c r="A4" s="9"/>
    </row>
    <row r="5" spans="1:44" s="10" customFormat="1">
      <c r="A5" s="9"/>
    </row>
    <row r="6" spans="1:44" s="10" customFormat="1">
      <c r="A6" s="9"/>
    </row>
    <row r="7" spans="1:44" s="10" customFormat="1">
      <c r="A7" s="9"/>
    </row>
    <row r="8" spans="1:44" s="10" customFormat="1">
      <c r="A8" s="9"/>
    </row>
    <row r="9" spans="1:44" s="10" customFormat="1">
      <c r="A9" s="9"/>
    </row>
    <row r="10" spans="1:44" s="10" customFormat="1">
      <c r="A10" s="9"/>
    </row>
    <row r="11" spans="1:44" s="10" customFormat="1">
      <c r="A11" s="9"/>
    </row>
    <row r="12" spans="1:44" s="10" customFormat="1">
      <c r="A12" s="9"/>
    </row>
    <row r="13" spans="1:44" s="10" customFormat="1">
      <c r="A13" s="9"/>
    </row>
    <row r="14" spans="1:44" s="10" customFormat="1">
      <c r="A14" s="9"/>
    </row>
    <row r="15" spans="1:44" s="10" customFormat="1">
      <c r="A15" s="9"/>
    </row>
    <row r="16" spans="1:44" s="10" customFormat="1">
      <c r="A16" s="9"/>
    </row>
    <row r="17" spans="1:1" s="10" customFormat="1">
      <c r="A17" s="9"/>
    </row>
  </sheetData>
  <phoneticPr fontId="1" type="noConversion"/>
  <hyperlinks>
    <hyperlink ref="A1" location="Main!A1" display="Main" xr:uid="{F11DAF57-F530-4668-9C6A-3624BEB892EC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5A68E-E841-458E-B8E4-64684F94496F}">
  <dimension ref="A1:C7"/>
  <sheetViews>
    <sheetView workbookViewId="0">
      <selection activeCell="C11" sqref="C11"/>
    </sheetView>
  </sheetViews>
  <sheetFormatPr defaultRowHeight="13.8"/>
  <cols>
    <col min="1" max="1" width="8.88671875" style="5"/>
    <col min="2" max="2" width="12.44140625" style="5" customWidth="1"/>
    <col min="3" max="3" width="31.77734375" style="5" customWidth="1"/>
    <col min="4" max="16384" width="8.88671875" style="5"/>
  </cols>
  <sheetData>
    <row r="1" spans="1:3" ht="15">
      <c r="A1" s="35" t="s">
        <v>16</v>
      </c>
    </row>
    <row r="2" spans="1:3">
      <c r="B2" s="13" t="s">
        <v>42</v>
      </c>
      <c r="C2" s="15" t="s">
        <v>51</v>
      </c>
    </row>
    <row r="3" spans="1:3">
      <c r="B3" s="16" t="s">
        <v>43</v>
      </c>
      <c r="C3" s="18" t="s">
        <v>44</v>
      </c>
    </row>
    <row r="4" spans="1:3">
      <c r="B4" s="16" t="s">
        <v>45</v>
      </c>
      <c r="C4" s="18" t="s">
        <v>48</v>
      </c>
    </row>
    <row r="5" spans="1:3">
      <c r="B5" s="16" t="s">
        <v>46</v>
      </c>
      <c r="C5" s="18"/>
    </row>
    <row r="6" spans="1:3">
      <c r="B6" s="19" t="s">
        <v>47</v>
      </c>
      <c r="C6" s="21" t="s">
        <v>50</v>
      </c>
    </row>
    <row r="7" spans="1:3">
      <c r="B7" s="23" t="s">
        <v>49</v>
      </c>
      <c r="C7" s="24"/>
    </row>
  </sheetData>
  <mergeCells count="1">
    <mergeCell ref="B7:C7"/>
  </mergeCells>
  <hyperlinks>
    <hyperlink ref="A1" location="Main!A1" display="Main" xr:uid="{D420BFAD-CA5E-4C57-B86D-0C5683A6FA5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0378F-F843-4B21-ACE1-9539A587030B}">
  <dimension ref="A1:C23"/>
  <sheetViews>
    <sheetView workbookViewId="0">
      <selection activeCell="C25" sqref="C25"/>
    </sheetView>
  </sheetViews>
  <sheetFormatPr defaultRowHeight="13.8"/>
  <cols>
    <col min="1" max="1" width="8.88671875" style="5"/>
    <col min="2" max="2" width="13.44140625" style="5" customWidth="1"/>
    <col min="3" max="3" width="33.88671875" style="5" customWidth="1"/>
    <col min="4" max="16384" width="8.88671875" style="5"/>
  </cols>
  <sheetData>
    <row r="1" spans="1:3" ht="15">
      <c r="A1" s="35" t="s">
        <v>16</v>
      </c>
    </row>
    <row r="2" spans="1:3">
      <c r="B2" s="13" t="s">
        <v>42</v>
      </c>
      <c r="C2" s="15" t="s">
        <v>51</v>
      </c>
    </row>
    <row r="3" spans="1:3">
      <c r="B3" s="16" t="s">
        <v>43</v>
      </c>
      <c r="C3" s="18" t="s">
        <v>44</v>
      </c>
    </row>
    <row r="4" spans="1:3">
      <c r="B4" s="16" t="s">
        <v>45</v>
      </c>
      <c r="C4" s="18" t="s">
        <v>67</v>
      </c>
    </row>
    <row r="5" spans="1:3">
      <c r="B5" s="16" t="s">
        <v>46</v>
      </c>
      <c r="C5" s="18"/>
    </row>
    <row r="6" spans="1:3">
      <c r="B6" s="19" t="s">
        <v>47</v>
      </c>
      <c r="C6" s="21" t="s">
        <v>68</v>
      </c>
    </row>
    <row r="7" spans="1:3">
      <c r="B7" s="23" t="s">
        <v>49</v>
      </c>
      <c r="C7" s="24"/>
    </row>
    <row r="9" spans="1:3">
      <c r="B9" s="5" t="s">
        <v>69</v>
      </c>
    </row>
    <row r="10" spans="1:3">
      <c r="B10" s="5" t="s">
        <v>70</v>
      </c>
    </row>
    <row r="11" spans="1:3">
      <c r="B11" s="5" t="s">
        <v>71</v>
      </c>
    </row>
    <row r="12" spans="1:3">
      <c r="B12" s="5" t="s">
        <v>72</v>
      </c>
    </row>
    <row r="13" spans="1:3">
      <c r="B13" s="5" t="s">
        <v>73</v>
      </c>
    </row>
    <row r="14" spans="1:3">
      <c r="B14" s="5" t="s">
        <v>74</v>
      </c>
    </row>
    <row r="15" spans="1:3">
      <c r="B15" s="5" t="s">
        <v>75</v>
      </c>
    </row>
    <row r="17" spans="2:2">
      <c r="B17" s="5" t="s">
        <v>76</v>
      </c>
    </row>
    <row r="18" spans="2:2">
      <c r="B18" s="5" t="s">
        <v>77</v>
      </c>
    </row>
    <row r="19" spans="2:2">
      <c r="B19" s="5" t="s">
        <v>78</v>
      </c>
    </row>
    <row r="21" spans="2:2">
      <c r="B21" s="5" t="s">
        <v>79</v>
      </c>
    </row>
    <row r="22" spans="2:2">
      <c r="B22" s="5" t="s">
        <v>80</v>
      </c>
    </row>
    <row r="23" spans="2:2">
      <c r="B23" s="5" t="s">
        <v>81</v>
      </c>
    </row>
  </sheetData>
  <mergeCells count="1">
    <mergeCell ref="B7:C7"/>
  </mergeCells>
  <hyperlinks>
    <hyperlink ref="A1" location="Main!A1" display="Main" xr:uid="{6A526EFD-BCBD-4F42-BE2C-8661676DF07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6BC64-F07C-4989-BA34-08A0437ADE1D}">
  <dimension ref="A1:C12"/>
  <sheetViews>
    <sheetView workbookViewId="0">
      <selection activeCell="B14" sqref="B14"/>
    </sheetView>
  </sheetViews>
  <sheetFormatPr defaultRowHeight="13.8"/>
  <cols>
    <col min="1" max="1" width="8.88671875" style="5"/>
    <col min="2" max="2" width="17" style="5" customWidth="1"/>
    <col min="3" max="3" width="28.6640625" style="5" customWidth="1"/>
    <col min="4" max="16384" width="8.88671875" style="5"/>
  </cols>
  <sheetData>
    <row r="1" spans="1:3" ht="15">
      <c r="A1" s="35" t="s">
        <v>16</v>
      </c>
    </row>
    <row r="2" spans="1:3">
      <c r="B2" s="13" t="s">
        <v>42</v>
      </c>
      <c r="C2" s="15" t="s">
        <v>51</v>
      </c>
    </row>
    <row r="3" spans="1:3">
      <c r="B3" s="16" t="s">
        <v>43</v>
      </c>
      <c r="C3" s="18" t="s">
        <v>44</v>
      </c>
    </row>
    <row r="4" spans="1:3">
      <c r="B4" s="16" t="s">
        <v>45</v>
      </c>
      <c r="C4" s="18" t="s">
        <v>57</v>
      </c>
    </row>
    <row r="5" spans="1:3">
      <c r="B5" s="16" t="s">
        <v>46</v>
      </c>
      <c r="C5" s="18"/>
    </row>
    <row r="6" spans="1:3">
      <c r="B6" s="19" t="s">
        <v>47</v>
      </c>
      <c r="C6" s="21" t="s">
        <v>50</v>
      </c>
    </row>
    <row r="7" spans="1:3">
      <c r="B7" s="23" t="s">
        <v>49</v>
      </c>
      <c r="C7" s="24"/>
    </row>
    <row r="9" spans="1:3">
      <c r="B9" s="5" t="s">
        <v>82</v>
      </c>
    </row>
    <row r="10" spans="1:3">
      <c r="B10" s="5" t="s">
        <v>83</v>
      </c>
    </row>
    <row r="11" spans="1:3">
      <c r="B11" s="5" t="s">
        <v>84</v>
      </c>
    </row>
    <row r="12" spans="1:3">
      <c r="B12" s="38" t="s">
        <v>85</v>
      </c>
    </row>
  </sheetData>
  <mergeCells count="1">
    <mergeCell ref="B7:C7"/>
  </mergeCells>
  <hyperlinks>
    <hyperlink ref="A1" location="Main!A1" display="Main" xr:uid="{E35413FB-7D71-4B45-9C9A-0DD98DD3001A}"/>
    <hyperlink ref="B12" r:id="rId1" xr:uid="{D2C59AA8-29C4-437D-9727-5B25EF274AAC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3D83E-B1E7-4F5B-8570-06B83ED19926}">
  <dimension ref="A1:C13"/>
  <sheetViews>
    <sheetView workbookViewId="0">
      <selection activeCell="B15" sqref="B15"/>
    </sheetView>
  </sheetViews>
  <sheetFormatPr defaultRowHeight="13.8"/>
  <cols>
    <col min="1" max="1" width="8.88671875" style="5"/>
    <col min="2" max="2" width="15" style="5" customWidth="1"/>
    <col min="3" max="3" width="28.44140625" style="5" customWidth="1"/>
    <col min="4" max="16384" width="8.88671875" style="5"/>
  </cols>
  <sheetData>
    <row r="1" spans="1:3" ht="15">
      <c r="A1" s="35" t="s">
        <v>16</v>
      </c>
    </row>
    <row r="2" spans="1:3">
      <c r="B2" s="13" t="s">
        <v>42</v>
      </c>
      <c r="C2" s="15" t="s">
        <v>51</v>
      </c>
    </row>
    <row r="3" spans="1:3">
      <c r="B3" s="16" t="s">
        <v>43</v>
      </c>
      <c r="C3" s="18" t="s">
        <v>44</v>
      </c>
    </row>
    <row r="4" spans="1:3">
      <c r="B4" s="16" t="s">
        <v>45</v>
      </c>
      <c r="C4" s="18" t="s">
        <v>58</v>
      </c>
    </row>
    <row r="5" spans="1:3">
      <c r="B5" s="16" t="s">
        <v>46</v>
      </c>
      <c r="C5" s="18"/>
    </row>
    <row r="6" spans="1:3">
      <c r="B6" s="19" t="s">
        <v>47</v>
      </c>
      <c r="C6" s="21" t="s">
        <v>50</v>
      </c>
    </row>
    <row r="7" spans="1:3">
      <c r="B7" s="23" t="s">
        <v>49</v>
      </c>
      <c r="C7" s="24"/>
    </row>
    <row r="9" spans="1:3">
      <c r="B9" s="5" t="s">
        <v>86</v>
      </c>
    </row>
    <row r="10" spans="1:3">
      <c r="B10" s="5" t="s">
        <v>87</v>
      </c>
    </row>
    <row r="11" spans="1:3">
      <c r="B11" s="5" t="s">
        <v>88</v>
      </c>
    </row>
    <row r="12" spans="1:3">
      <c r="B12" s="5" t="s">
        <v>89</v>
      </c>
    </row>
    <row r="13" spans="1:3">
      <c r="B13" s="5" t="s">
        <v>90</v>
      </c>
    </row>
  </sheetData>
  <mergeCells count="1">
    <mergeCell ref="B7:C7"/>
  </mergeCells>
  <hyperlinks>
    <hyperlink ref="A1" location="Main!A1" display="Main" xr:uid="{3516D2B0-E93E-4784-9537-17050A29947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A557E-BAE8-474D-9B0F-3889E6F94F4E}">
  <dimension ref="A1:C11"/>
  <sheetViews>
    <sheetView topLeftCell="A3" workbookViewId="0">
      <selection activeCell="B13" sqref="B13"/>
    </sheetView>
  </sheetViews>
  <sheetFormatPr defaultRowHeight="13.8"/>
  <cols>
    <col min="1" max="1" width="8.88671875" style="5"/>
    <col min="2" max="2" width="13.21875" style="5" customWidth="1"/>
    <col min="3" max="3" width="28.5546875" style="5" customWidth="1"/>
    <col min="4" max="16384" width="8.88671875" style="5"/>
  </cols>
  <sheetData>
    <row r="1" spans="1:3" ht="15">
      <c r="A1" s="35" t="s">
        <v>16</v>
      </c>
    </row>
    <row r="2" spans="1:3">
      <c r="B2" s="13" t="s">
        <v>42</v>
      </c>
      <c r="C2" s="15" t="s">
        <v>51</v>
      </c>
    </row>
    <row r="3" spans="1:3">
      <c r="B3" s="16" t="s">
        <v>43</v>
      </c>
      <c r="C3" s="18" t="s">
        <v>44</v>
      </c>
    </row>
    <row r="4" spans="1:3">
      <c r="B4" s="16" t="s">
        <v>45</v>
      </c>
      <c r="C4" s="18" t="s">
        <v>91</v>
      </c>
    </row>
    <row r="5" spans="1:3">
      <c r="B5" s="16" t="s">
        <v>46</v>
      </c>
      <c r="C5" s="18"/>
    </row>
    <row r="6" spans="1:3">
      <c r="B6" s="19" t="s">
        <v>47</v>
      </c>
      <c r="C6" s="21" t="s">
        <v>50</v>
      </c>
    </row>
    <row r="7" spans="1:3">
      <c r="B7" s="23" t="s">
        <v>49</v>
      </c>
      <c r="C7" s="24"/>
    </row>
    <row r="9" spans="1:3">
      <c r="B9" s="5" t="s">
        <v>92</v>
      </c>
    </row>
    <row r="10" spans="1:3">
      <c r="B10" s="5" t="s">
        <v>93</v>
      </c>
    </row>
    <row r="11" spans="1:3">
      <c r="B11" s="5" t="s">
        <v>94</v>
      </c>
    </row>
  </sheetData>
  <mergeCells count="1">
    <mergeCell ref="B7:C7"/>
  </mergeCells>
  <hyperlinks>
    <hyperlink ref="A1" location="Main!A1" display="Main" xr:uid="{740C80CF-E3D7-45C6-BBFA-375971E6DE4C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D24AB-520F-4AD1-A889-3506D65E1112}">
  <dimension ref="A1:C17"/>
  <sheetViews>
    <sheetView tabSelected="1" workbookViewId="0">
      <selection activeCell="B17" sqref="B17"/>
    </sheetView>
  </sheetViews>
  <sheetFormatPr defaultRowHeight="13.8"/>
  <cols>
    <col min="1" max="1" width="8.88671875" style="5"/>
    <col min="2" max="2" width="13.88671875" style="5" customWidth="1"/>
    <col min="3" max="3" width="29.6640625" style="5" customWidth="1"/>
    <col min="4" max="16384" width="8.88671875" style="5"/>
  </cols>
  <sheetData>
    <row r="1" spans="1:3" ht="15">
      <c r="A1" s="35" t="s">
        <v>16</v>
      </c>
    </row>
    <row r="2" spans="1:3">
      <c r="B2" s="13" t="s">
        <v>42</v>
      </c>
      <c r="C2" s="15" t="s">
        <v>51</v>
      </c>
    </row>
    <row r="3" spans="1:3">
      <c r="B3" s="16" t="s">
        <v>43</v>
      </c>
      <c r="C3" s="18" t="s">
        <v>44</v>
      </c>
    </row>
    <row r="4" spans="1:3">
      <c r="B4" s="16" t="s">
        <v>45</v>
      </c>
      <c r="C4" s="18" t="s">
        <v>48</v>
      </c>
    </row>
    <row r="5" spans="1:3">
      <c r="B5" s="16" t="s">
        <v>46</v>
      </c>
      <c r="C5" s="18"/>
    </row>
    <row r="6" spans="1:3">
      <c r="B6" s="19" t="s">
        <v>47</v>
      </c>
      <c r="C6" s="21" t="s">
        <v>50</v>
      </c>
    </row>
    <row r="7" spans="1:3">
      <c r="B7" s="23" t="s">
        <v>49</v>
      </c>
      <c r="C7" s="24"/>
    </row>
    <row r="9" spans="1:3">
      <c r="B9" s="39" t="s">
        <v>95</v>
      </c>
    </row>
    <row r="11" spans="1:3">
      <c r="B11" s="5" t="s">
        <v>96</v>
      </c>
    </row>
    <row r="12" spans="1:3">
      <c r="B12" s="5" t="s">
        <v>97</v>
      </c>
    </row>
    <row r="14" spans="1:3">
      <c r="B14" s="5" t="s">
        <v>98</v>
      </c>
    </row>
    <row r="15" spans="1:3">
      <c r="B15" s="5" t="s">
        <v>99</v>
      </c>
    </row>
    <row r="16" spans="1:3">
      <c r="B16" s="5" t="s">
        <v>100</v>
      </c>
    </row>
    <row r="17" spans="2:2">
      <c r="B17" s="5" t="s">
        <v>101</v>
      </c>
    </row>
  </sheetData>
  <mergeCells count="1">
    <mergeCell ref="B7:C7"/>
  </mergeCells>
  <hyperlinks>
    <hyperlink ref="A1" location="Main!A1" display="Main" xr:uid="{15055E6C-03BE-4569-88CE-D6723766FBBF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2F3DA-D23C-46E5-80FE-14E6B0ACF38F}">
  <dimension ref="A1:C7"/>
  <sheetViews>
    <sheetView workbookViewId="0">
      <selection activeCell="B2" sqref="B2:C7"/>
    </sheetView>
  </sheetViews>
  <sheetFormatPr defaultRowHeight="13.8"/>
  <cols>
    <col min="1" max="1" width="8.88671875" style="5"/>
    <col min="2" max="2" width="13.21875" style="5" customWidth="1"/>
    <col min="3" max="3" width="28.5546875" style="5" customWidth="1"/>
    <col min="4" max="16384" width="8.88671875" style="5"/>
  </cols>
  <sheetData>
    <row r="1" spans="1:3" ht="15">
      <c r="A1" s="35" t="s">
        <v>16</v>
      </c>
    </row>
    <row r="2" spans="1:3">
      <c r="B2" s="13" t="s">
        <v>42</v>
      </c>
      <c r="C2" s="15" t="s">
        <v>51</v>
      </c>
    </row>
    <row r="3" spans="1:3">
      <c r="B3" s="16" t="s">
        <v>43</v>
      </c>
      <c r="C3" s="18" t="s">
        <v>44</v>
      </c>
    </row>
    <row r="4" spans="1:3">
      <c r="B4" s="16" t="s">
        <v>45</v>
      </c>
      <c r="C4" s="18" t="s">
        <v>48</v>
      </c>
    </row>
    <row r="5" spans="1:3">
      <c r="B5" s="16" t="s">
        <v>46</v>
      </c>
      <c r="C5" s="18"/>
    </row>
    <row r="6" spans="1:3">
      <c r="B6" s="19" t="s">
        <v>47</v>
      </c>
      <c r="C6" s="21" t="s">
        <v>50</v>
      </c>
    </row>
    <row r="7" spans="1:3">
      <c r="B7" s="23" t="s">
        <v>49</v>
      </c>
      <c r="C7" s="24"/>
    </row>
  </sheetData>
  <mergeCells count="1">
    <mergeCell ref="B7:C7"/>
  </mergeCells>
  <hyperlinks>
    <hyperlink ref="A1" location="Main!A1" display="Main" xr:uid="{729FD541-27B9-4A77-8443-DA77DEDF930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Vinnublöð</vt:lpstr>
      </vt:variant>
      <vt:variant>
        <vt:i4>12</vt:i4>
      </vt:variant>
    </vt:vector>
  </HeadingPairs>
  <TitlesOfParts>
    <vt:vector size="12" baseType="lpstr">
      <vt:lpstr>Main</vt:lpstr>
      <vt:lpstr>Model</vt:lpstr>
      <vt:lpstr>Vascular Trauma</vt:lpstr>
      <vt:lpstr>AV Access</vt:lpstr>
      <vt:lpstr>Peripheral Artery Disease</vt:lpstr>
      <vt:lpstr>Pediatric Heart Surgery</vt:lpstr>
      <vt:lpstr>Coronary Artery Bypass Grafts</vt:lpstr>
      <vt:lpstr>BioVascular Pancreas</vt:lpstr>
      <vt:lpstr>Lung</vt:lpstr>
      <vt:lpstr>Urinary</vt:lpstr>
      <vt:lpstr>Tracheal</vt:lpstr>
      <vt:lpstr>Esophageal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Herbert Guðmundsson</dc:creator>
  <cp:lastModifiedBy>Kaupandi ehf</cp:lastModifiedBy>
  <dcterms:created xsi:type="dcterms:W3CDTF">2024-04-17T23:07:06Z</dcterms:created>
  <dcterms:modified xsi:type="dcterms:W3CDTF">2024-05-18T15:22:19Z</dcterms:modified>
</cp:coreProperties>
</file>