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"/>
    </mc:Choice>
  </mc:AlternateContent>
  <xr:revisionPtr revIDLastSave="103" documentId="8_{5F081EF5-9431-451E-B5F0-DCF4B995A5E0}" xr6:coauthVersionLast="47" xr6:coauthVersionMax="47" xr10:uidLastSave="{9C21BAF7-598E-4164-ACBE-6DE830C1734F}"/>
  <bookViews>
    <workbookView xWindow="-120" yWindow="-120" windowWidth="29040" windowHeight="16440" activeTab="1" xr2:uid="{079DDC75-9436-4811-B26A-CD4851239FE7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8" i="2"/>
  <c r="L4" i="2"/>
  <c r="O34" i="1" l="1"/>
  <c r="N34" i="1"/>
  <c r="M34" i="1"/>
  <c r="O33" i="1"/>
  <c r="N33" i="1"/>
  <c r="O24" i="1"/>
  <c r="O26" i="1" s="1"/>
  <c r="O29" i="1" s="1"/>
  <c r="N24" i="1"/>
  <c r="N26" i="1" s="1"/>
  <c r="N29" i="1" s="1"/>
  <c r="M24" i="1"/>
  <c r="M26" i="1" s="1"/>
  <c r="M29" i="1" s="1"/>
  <c r="S23" i="1"/>
  <c r="S21" i="1"/>
  <c r="O14" i="1"/>
  <c r="N14" i="1"/>
  <c r="M14" i="1"/>
  <c r="S24" i="1" l="1"/>
</calcChain>
</file>

<file path=xl/sharedStrings.xml><?xml version="1.0" encoding="utf-8"?>
<sst xmlns="http://schemas.openxmlformats.org/spreadsheetml/2006/main" count="55" uniqueCount="45">
  <si>
    <t>Main</t>
  </si>
  <si>
    <t>Revenue</t>
  </si>
  <si>
    <t>COGS</t>
  </si>
  <si>
    <t>Gross Margin</t>
  </si>
  <si>
    <t>R&amp;D</t>
  </si>
  <si>
    <t>MG&amp;A</t>
  </si>
  <si>
    <t>Operating Expense</t>
  </si>
  <si>
    <t>Interest</t>
  </si>
  <si>
    <t>Pretax</t>
  </si>
  <si>
    <t>Taxes</t>
  </si>
  <si>
    <t>Net income</t>
  </si>
  <si>
    <t>EPS</t>
  </si>
  <si>
    <t>Shares</t>
  </si>
  <si>
    <t>Net Income</t>
  </si>
  <si>
    <t>Depreciation</t>
  </si>
  <si>
    <t>SCB</t>
  </si>
  <si>
    <t>Price</t>
  </si>
  <si>
    <t>Restructuring</t>
  </si>
  <si>
    <t>Shares outs</t>
  </si>
  <si>
    <t>Q423</t>
  </si>
  <si>
    <t>Amortization</t>
  </si>
  <si>
    <t>MC</t>
  </si>
  <si>
    <t>Equity Investments</t>
  </si>
  <si>
    <t>Cash</t>
  </si>
  <si>
    <t>Divestitures</t>
  </si>
  <si>
    <t>Debt</t>
  </si>
  <si>
    <t>Working Capital</t>
  </si>
  <si>
    <t>EV</t>
  </si>
  <si>
    <t>CFFO</t>
  </si>
  <si>
    <t>CapEX</t>
  </si>
  <si>
    <t>FCF</t>
  </si>
  <si>
    <t>Gross margin %</t>
  </si>
  <si>
    <t>Operating Income</t>
  </si>
  <si>
    <t>Net Cash</t>
  </si>
  <si>
    <t>CEO</t>
  </si>
  <si>
    <t>INTC</t>
  </si>
  <si>
    <t>Minority</t>
  </si>
  <si>
    <t>Patrick. P. Gelsinger</t>
  </si>
  <si>
    <t>Q323</t>
  </si>
  <si>
    <t>Q122</t>
  </si>
  <si>
    <t>Q222</t>
  </si>
  <si>
    <t>Q322</t>
  </si>
  <si>
    <t>Q422</t>
  </si>
  <si>
    <t>Q123</t>
  </si>
  <si>
    <t>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</si>
</sst>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;[Red]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164" fontId="2" fillId="0" borderId="0" xfId="0" applyNumberFormat="1" applyFont="1"/>
    <xf numFmtId="9" fontId="0" fillId="0" borderId="0" xfId="1" applyFont="1"/>
    <xf numFmtId="0" fontId="3" fillId="0" borderId="0" xfId="2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E1A-3923-4EC2-9B59-CDCC42A0A63B}">
  <dimension ref="K1:L10"/>
  <sheetViews>
    <sheetView zoomScale="130" zoomScaleNormal="130" workbookViewId="0">
      <selection activeCell="F7" sqref="F7"/>
    </sheetView>
  </sheetViews>
  <sheetFormatPr defaultRowHeight="15" x14ac:dyDescent="0.25"/>
  <cols>
    <col min="12" max="12" width="18.85546875" bestFit="1" customWidth="1"/>
  </cols>
  <sheetData>
    <row r="1" spans="11:12" ht="21.75" thickBot="1" x14ac:dyDescent="0.4">
      <c r="K1" s="16" t="s">
        <v>35</v>
      </c>
      <c r="L1" s="17"/>
    </row>
    <row r="2" spans="11:12" x14ac:dyDescent="0.25">
      <c r="K2" s="10" t="s">
        <v>16</v>
      </c>
      <c r="L2" s="11">
        <v>37.200000000000003</v>
      </c>
    </row>
    <row r="3" spans="11:12" x14ac:dyDescent="0.25">
      <c r="K3" s="12" t="s">
        <v>12</v>
      </c>
      <c r="L3" s="13">
        <v>4230</v>
      </c>
    </row>
    <row r="4" spans="11:12" x14ac:dyDescent="0.25">
      <c r="K4" s="12" t="s">
        <v>21</v>
      </c>
      <c r="L4" s="13">
        <f>L3*L2</f>
        <v>157356</v>
      </c>
    </row>
    <row r="5" spans="11:12" ht="14.25" customHeight="1" x14ac:dyDescent="0.25">
      <c r="K5" s="12" t="s">
        <v>23</v>
      </c>
      <c r="L5" s="13">
        <v>25030</v>
      </c>
    </row>
    <row r="6" spans="11:12" x14ac:dyDescent="0.25">
      <c r="K6" s="12" t="s">
        <v>25</v>
      </c>
      <c r="L6" s="13">
        <v>49700</v>
      </c>
    </row>
    <row r="7" spans="11:12" x14ac:dyDescent="0.25">
      <c r="K7" s="12" t="s">
        <v>36</v>
      </c>
      <c r="L7" s="13">
        <v>4380</v>
      </c>
    </row>
    <row r="8" spans="11:12" x14ac:dyDescent="0.25">
      <c r="K8" s="12" t="s">
        <v>27</v>
      </c>
      <c r="L8" s="13">
        <f>L4-L5+L6+L7</f>
        <v>186406</v>
      </c>
    </row>
    <row r="9" spans="11:12" x14ac:dyDescent="0.25">
      <c r="K9" s="12" t="s">
        <v>33</v>
      </c>
      <c r="L9" s="13">
        <f>L5-L6</f>
        <v>-24670</v>
      </c>
    </row>
    <row r="10" spans="11:12" ht="15.75" thickBot="1" x14ac:dyDescent="0.3">
      <c r="K10" s="14" t="s">
        <v>34</v>
      </c>
      <c r="L10" s="15" t="s">
        <v>37</v>
      </c>
    </row>
  </sheetData>
  <mergeCells count="1"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25EC-1704-4569-89C7-437ED999272C}">
  <dimension ref="A1:T34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1" max="1" width="6.42578125" customWidth="1"/>
    <col min="2" max="2" width="18.5703125" customWidth="1"/>
  </cols>
  <sheetData>
    <row r="1" spans="1:15" x14ac:dyDescent="0.25">
      <c r="A1" s="9" t="s">
        <v>0</v>
      </c>
    </row>
    <row r="2" spans="1:15" s="18" customFormat="1" x14ac:dyDescent="0.25">
      <c r="D2" s="18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18" t="s">
        <v>44</v>
      </c>
      <c r="J2" s="18" t="s">
        <v>38</v>
      </c>
      <c r="K2" s="18" t="s">
        <v>19</v>
      </c>
      <c r="M2" s="18">
        <v>2021</v>
      </c>
      <c r="N2" s="18">
        <v>2022</v>
      </c>
      <c r="O2" s="18">
        <v>2023</v>
      </c>
    </row>
    <row r="3" spans="1:15" x14ac:dyDescent="0.25">
      <c r="B3" t="s">
        <v>1</v>
      </c>
      <c r="M3" s="1">
        <v>79024</v>
      </c>
      <c r="N3" s="1">
        <v>63054</v>
      </c>
      <c r="O3" s="1">
        <v>54228</v>
      </c>
    </row>
    <row r="4" spans="1:15" x14ac:dyDescent="0.25">
      <c r="B4" t="s">
        <v>2</v>
      </c>
      <c r="M4" s="1">
        <v>35209</v>
      </c>
      <c r="N4" s="1">
        <v>36188</v>
      </c>
      <c r="O4" s="1">
        <v>32517</v>
      </c>
    </row>
    <row r="5" spans="1:15" x14ac:dyDescent="0.25">
      <c r="B5" t="s">
        <v>3</v>
      </c>
      <c r="M5" s="1">
        <v>43815</v>
      </c>
      <c r="N5" s="1">
        <v>26866</v>
      </c>
      <c r="O5" s="1">
        <v>21711</v>
      </c>
    </row>
    <row r="6" spans="1:15" x14ac:dyDescent="0.25">
      <c r="B6" t="s">
        <v>4</v>
      </c>
      <c r="M6" s="1">
        <v>15190</v>
      </c>
      <c r="N6" s="1">
        <v>17528</v>
      </c>
      <c r="O6" s="1">
        <v>16046</v>
      </c>
    </row>
    <row r="7" spans="1:15" x14ac:dyDescent="0.25">
      <c r="B7" t="s">
        <v>5</v>
      </c>
      <c r="M7" s="1">
        <v>6543</v>
      </c>
      <c r="N7" s="1">
        <v>7002</v>
      </c>
      <c r="O7" s="1">
        <v>5634</v>
      </c>
    </row>
    <row r="8" spans="1:15" x14ac:dyDescent="0.25">
      <c r="B8" s="2" t="s">
        <v>6</v>
      </c>
      <c r="C8" s="2"/>
      <c r="D8" s="2"/>
      <c r="M8" s="3">
        <v>24359</v>
      </c>
      <c r="N8" s="3">
        <v>24532</v>
      </c>
      <c r="O8" s="3">
        <v>21618</v>
      </c>
    </row>
    <row r="9" spans="1:15" x14ac:dyDescent="0.25">
      <c r="B9" t="s">
        <v>32</v>
      </c>
      <c r="M9" s="1">
        <v>19456</v>
      </c>
      <c r="N9" s="1">
        <v>2334</v>
      </c>
      <c r="O9" s="1">
        <v>93</v>
      </c>
    </row>
    <row r="10" spans="1:15" x14ac:dyDescent="0.25">
      <c r="B10" t="s">
        <v>7</v>
      </c>
      <c r="M10" s="1">
        <v>-482</v>
      </c>
      <c r="N10" s="1">
        <v>1166</v>
      </c>
      <c r="O10" s="1">
        <v>629</v>
      </c>
    </row>
    <row r="11" spans="1:15" x14ac:dyDescent="0.25">
      <c r="B11" t="s">
        <v>8</v>
      </c>
      <c r="M11" s="1">
        <v>21703</v>
      </c>
      <c r="N11" s="1">
        <v>7768</v>
      </c>
      <c r="O11" s="1">
        <v>762</v>
      </c>
    </row>
    <row r="12" spans="1:15" x14ac:dyDescent="0.25">
      <c r="B12" t="s">
        <v>9</v>
      </c>
      <c r="M12" s="1">
        <v>1835</v>
      </c>
      <c r="N12" s="1">
        <v>-249</v>
      </c>
      <c r="O12" s="1">
        <v>-913</v>
      </c>
    </row>
    <row r="13" spans="1:15" x14ac:dyDescent="0.25">
      <c r="B13" t="s">
        <v>10</v>
      </c>
      <c r="M13" s="1">
        <v>19868</v>
      </c>
      <c r="N13" s="1">
        <v>8017</v>
      </c>
      <c r="O13" s="1">
        <v>1675</v>
      </c>
    </row>
    <row r="14" spans="1:15" x14ac:dyDescent="0.25">
      <c r="B14" t="s">
        <v>11</v>
      </c>
      <c r="M14" s="4">
        <f>M13/M15</f>
        <v>4.8577017114914423</v>
      </c>
      <c r="N14" s="4">
        <f t="shared" ref="N14:O14" si="0">N13/N15</f>
        <v>1.944457918991026</v>
      </c>
      <c r="O14" s="4">
        <f t="shared" si="0"/>
        <v>0.39767331433998099</v>
      </c>
    </row>
    <row r="15" spans="1:15" x14ac:dyDescent="0.25">
      <c r="B15" t="s">
        <v>12</v>
      </c>
      <c r="M15" s="1">
        <v>4090</v>
      </c>
      <c r="N15" s="1">
        <v>4123</v>
      </c>
      <c r="O15" s="1">
        <v>4212</v>
      </c>
    </row>
    <row r="17" spans="2:20" x14ac:dyDescent="0.25">
      <c r="B17" t="s">
        <v>13</v>
      </c>
      <c r="M17" s="1">
        <v>19868</v>
      </c>
      <c r="N17" s="1">
        <v>8017</v>
      </c>
      <c r="O17" s="1">
        <v>1675</v>
      </c>
    </row>
    <row r="18" spans="2:20" x14ac:dyDescent="0.25">
      <c r="B18" t="s">
        <v>14</v>
      </c>
      <c r="M18" s="1">
        <v>9953</v>
      </c>
      <c r="N18" s="1">
        <v>11128</v>
      </c>
      <c r="O18" s="1">
        <v>7847</v>
      </c>
    </row>
    <row r="19" spans="2:20" x14ac:dyDescent="0.25">
      <c r="B19" t="s">
        <v>15</v>
      </c>
      <c r="M19" s="1">
        <v>2036</v>
      </c>
      <c r="N19" s="1">
        <v>3128</v>
      </c>
      <c r="O19" s="1">
        <v>3229</v>
      </c>
      <c r="R19" t="s">
        <v>16</v>
      </c>
      <c r="S19" s="4">
        <v>44.5</v>
      </c>
    </row>
    <row r="20" spans="2:20" x14ac:dyDescent="0.25">
      <c r="B20" t="s">
        <v>17</v>
      </c>
      <c r="M20" s="1">
        <v>2626</v>
      </c>
      <c r="N20" s="1">
        <v>1074</v>
      </c>
      <c r="O20" s="1">
        <v>-424</v>
      </c>
      <c r="R20" t="s">
        <v>18</v>
      </c>
      <c r="S20">
        <v>4230</v>
      </c>
      <c r="T20" t="s">
        <v>19</v>
      </c>
    </row>
    <row r="21" spans="2:20" x14ac:dyDescent="0.25">
      <c r="B21" t="s">
        <v>20</v>
      </c>
      <c r="M21" s="1">
        <v>1839</v>
      </c>
      <c r="N21" s="1">
        <v>1907</v>
      </c>
      <c r="O21" s="1">
        <v>1755</v>
      </c>
      <c r="R21" t="s">
        <v>21</v>
      </c>
      <c r="S21" s="1">
        <f>S20*S19</f>
        <v>188235</v>
      </c>
    </row>
    <row r="22" spans="2:20" x14ac:dyDescent="0.25">
      <c r="B22" t="s">
        <v>22</v>
      </c>
      <c r="M22" s="1">
        <v>-1458</v>
      </c>
      <c r="N22" s="1">
        <v>-4254</v>
      </c>
      <c r="O22" s="1">
        <v>-42</v>
      </c>
      <c r="R22" t="s">
        <v>23</v>
      </c>
      <c r="S22" s="1">
        <v>7079</v>
      </c>
      <c r="T22" t="s">
        <v>19</v>
      </c>
    </row>
    <row r="23" spans="2:20" x14ac:dyDescent="0.25">
      <c r="B23" t="s">
        <v>24</v>
      </c>
      <c r="M23" s="1">
        <v>0</v>
      </c>
      <c r="N23" s="1">
        <v>-1059</v>
      </c>
      <c r="O23" s="1">
        <v>0</v>
      </c>
      <c r="R23" t="s">
        <v>25</v>
      </c>
      <c r="S23" s="1">
        <f>2228+46978</f>
        <v>49206</v>
      </c>
      <c r="T23" t="s">
        <v>19</v>
      </c>
    </row>
    <row r="24" spans="2:20" x14ac:dyDescent="0.25">
      <c r="B24" t="s">
        <v>26</v>
      </c>
      <c r="M24" s="1">
        <f>-2674-2339+1190+515-1583-441-76</f>
        <v>-5408</v>
      </c>
      <c r="N24" s="5">
        <f>5327-2436-29-1533-24-4535-1278</f>
        <v>-4508</v>
      </c>
      <c r="O24" s="5">
        <f>731+2097-801-614-3531-451</f>
        <v>-2569</v>
      </c>
      <c r="R24" t="s">
        <v>27</v>
      </c>
      <c r="S24" s="1">
        <f>+S21+S23-S22</f>
        <v>230362</v>
      </c>
    </row>
    <row r="26" spans="2:20" x14ac:dyDescent="0.25">
      <c r="B26" s="6" t="s">
        <v>28</v>
      </c>
      <c r="C26" s="6"/>
      <c r="D26" s="6"/>
      <c r="M26" s="7">
        <f>SUM(M17:M24)</f>
        <v>29456</v>
      </c>
      <c r="N26" s="7">
        <f>SUM(N17:N24)</f>
        <v>15433</v>
      </c>
      <c r="O26" s="7">
        <f>SUM(O17:O24)</f>
        <v>11471</v>
      </c>
    </row>
    <row r="28" spans="2:20" x14ac:dyDescent="0.25">
      <c r="B28" t="s">
        <v>29</v>
      </c>
      <c r="M28" s="1">
        <v>-18733</v>
      </c>
      <c r="N28" s="1">
        <v>-24844</v>
      </c>
      <c r="O28" s="1">
        <v>-25750</v>
      </c>
    </row>
    <row r="29" spans="2:20" x14ac:dyDescent="0.25">
      <c r="B29" t="s">
        <v>30</v>
      </c>
      <c r="M29" s="1">
        <f>M26+M28</f>
        <v>10723</v>
      </c>
      <c r="N29" s="1">
        <f t="shared" ref="N29:O29" si="1">N26+N28</f>
        <v>-9411</v>
      </c>
      <c r="O29" s="1">
        <f t="shared" si="1"/>
        <v>-14279</v>
      </c>
    </row>
    <row r="30" spans="2:20" x14ac:dyDescent="0.25">
      <c r="M30" s="1"/>
      <c r="N30" s="1"/>
      <c r="O30" s="1"/>
    </row>
    <row r="31" spans="2:20" x14ac:dyDescent="0.25">
      <c r="M31" s="1"/>
      <c r="N31" s="1"/>
      <c r="O31" s="1"/>
    </row>
    <row r="32" spans="2:20" x14ac:dyDescent="0.25">
      <c r="M32" s="1"/>
      <c r="N32" s="1"/>
      <c r="O32" s="1"/>
    </row>
    <row r="33" spans="2:15" x14ac:dyDescent="0.25">
      <c r="B33" t="s">
        <v>1</v>
      </c>
      <c r="M33" s="8"/>
      <c r="N33" s="8">
        <f>N3/M3-1</f>
        <v>-0.20209050415063778</v>
      </c>
      <c r="O33" s="8">
        <f>O3/N3-1</f>
        <v>-0.13997525930155108</v>
      </c>
    </row>
    <row r="34" spans="2:15" x14ac:dyDescent="0.25">
      <c r="B34" t="s">
        <v>31</v>
      </c>
      <c r="M34" s="8">
        <f>M5/M3</f>
        <v>0.5544518121077141</v>
      </c>
      <c r="N34" s="8">
        <f>N5/N3</f>
        <v>0.42607923367272499</v>
      </c>
      <c r="O34" s="8">
        <f>O5/O3</f>
        <v>0.40036512502766097</v>
      </c>
    </row>
  </sheetData>
  <phoneticPr fontId="6" type="noConversion"/>
  <hyperlinks>
    <hyperlink ref="A1" location="Main!A1" display="Main" xr:uid="{667039BF-870E-4EFB-93C9-0931166E2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2024-04-02T00:07:10Z</dcterms:created>
  <dcterms:modified xsi:type="dcterms:W3CDTF">2024-04-11T02:41:42Z</dcterms:modified>
</cp:coreProperties>
</file>