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gillazoega/Downloads/"/>
    </mc:Choice>
  </mc:AlternateContent>
  <xr:revisionPtr revIDLastSave="0" documentId="13_ncr:1_{A32B9CE2-59CE-D84C-82BE-9AB9692D2D0B}" xr6:coauthVersionLast="47" xr6:coauthVersionMax="47" xr10:uidLastSave="{00000000-0000-0000-0000-000000000000}"/>
  <bookViews>
    <workbookView xWindow="0" yWindow="500" windowWidth="25600" windowHeight="14260" xr2:uid="{00000000-000D-0000-FFFF-FFFF00000000}"/>
  </bookViews>
  <sheets>
    <sheet name="MAN09010" sheetId="2" r:id="rId1"/>
    <sheet name="Höfuðborgarsvæðið" sheetId="3" r:id="rId2"/>
    <sheet name="Sheet1" sheetId="11" r:id="rId3"/>
    <sheet name="Suðurland" sheetId="4" r:id="rId4"/>
    <sheet name="Suðurnes" sheetId="10" r:id="rId5"/>
    <sheet name="Vesturland" sheetId="5" r:id="rId6"/>
    <sheet name="Vestfirðir" sheetId="6" r:id="rId7"/>
    <sheet name="Norðurland vestra" sheetId="7" r:id="rId8"/>
    <sheet name="Norðurland eystra" sheetId="8" r:id="rId9"/>
    <sheet name="Austurland" sheetId="9" r:id="rId10"/>
    <sheet name="Leikskólar eftir landshlutum" sheetId="12" r:id="rId11"/>
    <sheet name="Mannfjöldaspá" sheetId="13" r:id="rId12"/>
    <sheet name="Íbúðir eftir landshlutum" sheetId="14" r:id="rId13"/>
    <sheet name="Sheet6" sheetId="16" r:id="rId14"/>
  </sheets>
  <definedNames>
    <definedName name="_xlnm._FilterDatabase" localSheetId="12" hidden="1">'Íbúðir eftir landshlutum'!$A$1:$D$241</definedName>
    <definedName name="_xlnm._FilterDatabase" localSheetId="13" hidden="1">Sheet6!$A$1:$E$241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3" l="1"/>
  <c r="C10" i="3"/>
  <c r="C13" i="3"/>
  <c r="H12" i="3"/>
  <c r="D12" i="3"/>
  <c r="C11" i="3"/>
  <c r="B12" i="3"/>
  <c r="F2" i="14"/>
  <c r="G213" i="14"/>
  <c r="G214" i="14"/>
  <c r="H214" i="14" s="1"/>
  <c r="G215" i="14"/>
  <c r="G216" i="14"/>
  <c r="G217" i="14"/>
  <c r="G218" i="14"/>
  <c r="H218" i="14" s="1"/>
  <c r="G219" i="14"/>
  <c r="G220" i="14"/>
  <c r="G221" i="14"/>
  <c r="G222" i="14"/>
  <c r="H222" i="14" s="1"/>
  <c r="G223" i="14"/>
  <c r="G224" i="14"/>
  <c r="G225" i="14"/>
  <c r="G226" i="14"/>
  <c r="H226" i="14" s="1"/>
  <c r="G227" i="14"/>
  <c r="G228" i="14"/>
  <c r="G229" i="14"/>
  <c r="G230" i="14"/>
  <c r="H230" i="14" s="1"/>
  <c r="G231" i="14"/>
  <c r="G232" i="14"/>
  <c r="G233" i="14"/>
  <c r="G234" i="14"/>
  <c r="H234" i="14" s="1"/>
  <c r="G235" i="14"/>
  <c r="G236" i="14"/>
  <c r="G237" i="14"/>
  <c r="G238" i="14"/>
  <c r="H238" i="14" s="1"/>
  <c r="G239" i="14"/>
  <c r="G240" i="14"/>
  <c r="G241" i="14"/>
  <c r="G212" i="14"/>
  <c r="G183" i="14"/>
  <c r="G184" i="14"/>
  <c r="G185" i="14"/>
  <c r="G186" i="14"/>
  <c r="H186" i="14" s="1"/>
  <c r="G187" i="14"/>
  <c r="G188" i="14"/>
  <c r="G189" i="14"/>
  <c r="G190" i="14"/>
  <c r="H190" i="14" s="1"/>
  <c r="G191" i="14"/>
  <c r="G192" i="14"/>
  <c r="G193" i="14"/>
  <c r="G194" i="14"/>
  <c r="H194" i="14" s="1"/>
  <c r="G195" i="14"/>
  <c r="G196" i="14"/>
  <c r="G197" i="14"/>
  <c r="G198" i="14"/>
  <c r="H198" i="14" s="1"/>
  <c r="G199" i="14"/>
  <c r="G200" i="14"/>
  <c r="G201" i="14"/>
  <c r="G202" i="14"/>
  <c r="H202" i="14" s="1"/>
  <c r="G203" i="14"/>
  <c r="G204" i="14"/>
  <c r="G205" i="14"/>
  <c r="G206" i="14"/>
  <c r="H206" i="14" s="1"/>
  <c r="G207" i="14"/>
  <c r="G208" i="14"/>
  <c r="G209" i="14"/>
  <c r="G210" i="14"/>
  <c r="H210" i="14" s="1"/>
  <c r="G211" i="14"/>
  <c r="G182" i="14"/>
  <c r="G153" i="14"/>
  <c r="G154" i="14"/>
  <c r="H154" i="14" s="1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H182" i="14"/>
  <c r="G152" i="14"/>
  <c r="G123" i="14"/>
  <c r="G124" i="14"/>
  <c r="G125" i="14"/>
  <c r="G126" i="14"/>
  <c r="H126" i="14" s="1"/>
  <c r="G127" i="14"/>
  <c r="G128" i="14"/>
  <c r="G129" i="14"/>
  <c r="G130" i="14"/>
  <c r="H130" i="14" s="1"/>
  <c r="G131" i="14"/>
  <c r="G132" i="14"/>
  <c r="G133" i="14"/>
  <c r="G134" i="14"/>
  <c r="H134" i="14" s="1"/>
  <c r="G135" i="14"/>
  <c r="G136" i="14"/>
  <c r="G137" i="14"/>
  <c r="G138" i="14"/>
  <c r="H138" i="14" s="1"/>
  <c r="G139" i="14"/>
  <c r="G140" i="14"/>
  <c r="G141" i="14"/>
  <c r="G142" i="14"/>
  <c r="H142" i="14" s="1"/>
  <c r="G143" i="14"/>
  <c r="G144" i="14"/>
  <c r="G145" i="14"/>
  <c r="G146" i="14"/>
  <c r="H146" i="14" s="1"/>
  <c r="G147" i="14"/>
  <c r="G148" i="14"/>
  <c r="G149" i="14"/>
  <c r="G150" i="14"/>
  <c r="H150" i="14" s="1"/>
  <c r="G151" i="14"/>
  <c r="G122" i="14"/>
  <c r="G93" i="14"/>
  <c r="G94" i="14"/>
  <c r="H94" i="14" s="1"/>
  <c r="G95" i="14"/>
  <c r="G96" i="14"/>
  <c r="G97" i="14"/>
  <c r="G98" i="14"/>
  <c r="H98" i="14" s="1"/>
  <c r="G99" i="14"/>
  <c r="G100" i="14"/>
  <c r="G101" i="14"/>
  <c r="G102" i="14"/>
  <c r="H102" i="14" s="1"/>
  <c r="G103" i="14"/>
  <c r="G104" i="14"/>
  <c r="G105" i="14"/>
  <c r="G106" i="14"/>
  <c r="H106" i="14" s="1"/>
  <c r="G107" i="14"/>
  <c r="G108" i="14"/>
  <c r="G109" i="14"/>
  <c r="G110" i="14"/>
  <c r="H110" i="14" s="1"/>
  <c r="G111" i="14"/>
  <c r="G112" i="14"/>
  <c r="G113" i="14"/>
  <c r="G114" i="14"/>
  <c r="H114" i="14" s="1"/>
  <c r="G115" i="14"/>
  <c r="G116" i="14"/>
  <c r="G117" i="14"/>
  <c r="G118" i="14"/>
  <c r="H118" i="14" s="1"/>
  <c r="G119" i="14"/>
  <c r="G120" i="14"/>
  <c r="G121" i="14"/>
  <c r="G92" i="14"/>
  <c r="G63" i="14"/>
  <c r="G64" i="14"/>
  <c r="H64" i="14" s="1"/>
  <c r="G65" i="14"/>
  <c r="G66" i="14"/>
  <c r="G67" i="14"/>
  <c r="G68" i="14"/>
  <c r="H68" i="14" s="1"/>
  <c r="G69" i="14"/>
  <c r="G70" i="14"/>
  <c r="G71" i="14"/>
  <c r="G72" i="14"/>
  <c r="H72" i="14" s="1"/>
  <c r="G73" i="14"/>
  <c r="G74" i="14"/>
  <c r="G75" i="14"/>
  <c r="G76" i="14"/>
  <c r="H76" i="14" s="1"/>
  <c r="G77" i="14"/>
  <c r="G78" i="14"/>
  <c r="G79" i="14"/>
  <c r="G80" i="14"/>
  <c r="H80" i="14" s="1"/>
  <c r="G81" i="14"/>
  <c r="G82" i="14"/>
  <c r="G83" i="14"/>
  <c r="G84" i="14"/>
  <c r="H84" i="14" s="1"/>
  <c r="G85" i="14"/>
  <c r="G86" i="14"/>
  <c r="G87" i="14"/>
  <c r="G88" i="14"/>
  <c r="H88" i="14" s="1"/>
  <c r="G89" i="14"/>
  <c r="G90" i="14"/>
  <c r="G91" i="14"/>
  <c r="G62" i="14"/>
  <c r="G33" i="14"/>
  <c r="G34" i="14"/>
  <c r="H34" i="14" s="1"/>
  <c r="G35" i="14"/>
  <c r="G36" i="14"/>
  <c r="G37" i="14"/>
  <c r="G38" i="14"/>
  <c r="H38" i="14" s="1"/>
  <c r="G39" i="14"/>
  <c r="G40" i="14"/>
  <c r="G41" i="14"/>
  <c r="G42" i="14"/>
  <c r="H42" i="14" s="1"/>
  <c r="G43" i="14"/>
  <c r="G44" i="14"/>
  <c r="G45" i="14"/>
  <c r="G46" i="14"/>
  <c r="H46" i="14" s="1"/>
  <c r="G47" i="14"/>
  <c r="G48" i="14"/>
  <c r="G49" i="14"/>
  <c r="G50" i="14"/>
  <c r="H50" i="14" s="1"/>
  <c r="G51" i="14"/>
  <c r="G52" i="14"/>
  <c r="G53" i="14"/>
  <c r="G54" i="14"/>
  <c r="H54" i="14" s="1"/>
  <c r="G55" i="14"/>
  <c r="G56" i="14"/>
  <c r="G57" i="14"/>
  <c r="G58" i="14"/>
  <c r="H58" i="14" s="1"/>
  <c r="G59" i="14"/>
  <c r="G60" i="14"/>
  <c r="G61" i="14"/>
  <c r="G32" i="14"/>
  <c r="G3" i="14"/>
  <c r="G4" i="14"/>
  <c r="H4" i="14" s="1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2" i="14"/>
  <c r="F241" i="14"/>
  <c r="F240" i="14"/>
  <c r="F239" i="14"/>
  <c r="F238" i="14"/>
  <c r="F237" i="14"/>
  <c r="F236" i="14"/>
  <c r="F235" i="14"/>
  <c r="F234" i="14"/>
  <c r="F233" i="14"/>
  <c r="F232" i="14"/>
  <c r="F231" i="14"/>
  <c r="F230" i="14"/>
  <c r="F229" i="14"/>
  <c r="F228" i="14"/>
  <c r="F227" i="14"/>
  <c r="F226" i="14"/>
  <c r="F225" i="14"/>
  <c r="F224" i="14"/>
  <c r="F223" i="14"/>
  <c r="F222" i="14"/>
  <c r="F221" i="14"/>
  <c r="F220" i="14"/>
  <c r="F219" i="14"/>
  <c r="F218" i="14"/>
  <c r="F217" i="14"/>
  <c r="F216" i="14"/>
  <c r="F215" i="14"/>
  <c r="F214" i="14"/>
  <c r="F213" i="14"/>
  <c r="F212" i="14"/>
  <c r="F211" i="14"/>
  <c r="F210" i="14"/>
  <c r="F209" i="14"/>
  <c r="F208" i="14"/>
  <c r="F207" i="14"/>
  <c r="F206" i="14"/>
  <c r="F205" i="14"/>
  <c r="F204" i="14"/>
  <c r="F203" i="14"/>
  <c r="F202" i="14"/>
  <c r="F201" i="14"/>
  <c r="F200" i="14"/>
  <c r="F199" i="14"/>
  <c r="F198" i="14"/>
  <c r="F197" i="14"/>
  <c r="F196" i="14"/>
  <c r="F195" i="14"/>
  <c r="F194" i="14"/>
  <c r="F193" i="14"/>
  <c r="F192" i="14"/>
  <c r="F191" i="14"/>
  <c r="F190" i="14"/>
  <c r="F189" i="14"/>
  <c r="F188" i="14"/>
  <c r="F187" i="14"/>
  <c r="F186" i="14"/>
  <c r="F185" i="14"/>
  <c r="F184" i="14"/>
  <c r="F183" i="14"/>
  <c r="F182" i="14"/>
  <c r="F181" i="14"/>
  <c r="F180" i="14"/>
  <c r="F179" i="14"/>
  <c r="F178" i="14"/>
  <c r="F177" i="14"/>
  <c r="F176" i="14"/>
  <c r="F175" i="14"/>
  <c r="F174" i="14"/>
  <c r="F173" i="14"/>
  <c r="F172" i="14"/>
  <c r="F171" i="14"/>
  <c r="F170" i="14"/>
  <c r="F169" i="14"/>
  <c r="F168" i="14"/>
  <c r="F167" i="14"/>
  <c r="F166" i="14"/>
  <c r="F165" i="14"/>
  <c r="F164" i="14"/>
  <c r="F163" i="14"/>
  <c r="F162" i="14"/>
  <c r="F161" i="14"/>
  <c r="F160" i="14"/>
  <c r="F159" i="14"/>
  <c r="F158" i="14"/>
  <c r="F157" i="14"/>
  <c r="F156" i="14"/>
  <c r="F155" i="14"/>
  <c r="F154" i="14"/>
  <c r="F153" i="14"/>
  <c r="F152" i="14"/>
  <c r="F151" i="14"/>
  <c r="F150" i="14"/>
  <c r="F149" i="14"/>
  <c r="F148" i="14"/>
  <c r="F147" i="14"/>
  <c r="F146" i="14"/>
  <c r="F145" i="14"/>
  <c r="F144" i="14"/>
  <c r="F143" i="14"/>
  <c r="F142" i="14"/>
  <c r="F141" i="14"/>
  <c r="F140" i="14"/>
  <c r="F139" i="14"/>
  <c r="F138" i="14"/>
  <c r="F137" i="14"/>
  <c r="F136" i="14"/>
  <c r="F135" i="14"/>
  <c r="F134" i="14"/>
  <c r="F133" i="14"/>
  <c r="F132" i="14"/>
  <c r="F131" i="14"/>
  <c r="F130" i="14"/>
  <c r="F129" i="14"/>
  <c r="F128" i="14"/>
  <c r="F127" i="14"/>
  <c r="F126" i="14"/>
  <c r="F125" i="14"/>
  <c r="F124" i="14"/>
  <c r="F123" i="14"/>
  <c r="F122" i="14"/>
  <c r="F121" i="14"/>
  <c r="F120" i="14"/>
  <c r="F119" i="14"/>
  <c r="F118" i="14"/>
  <c r="F117" i="14"/>
  <c r="F116" i="14"/>
  <c r="F115" i="14"/>
  <c r="F114" i="14"/>
  <c r="F113" i="14"/>
  <c r="F112" i="14"/>
  <c r="F111" i="14"/>
  <c r="F110" i="14"/>
  <c r="F109" i="14"/>
  <c r="F108" i="14"/>
  <c r="F107" i="14"/>
  <c r="F106" i="14"/>
  <c r="F105" i="14"/>
  <c r="F104" i="14"/>
  <c r="F103" i="14"/>
  <c r="F102" i="14"/>
  <c r="F101" i="14"/>
  <c r="F100" i="14"/>
  <c r="F99" i="14"/>
  <c r="F98" i="14"/>
  <c r="F97" i="14"/>
  <c r="F96" i="14"/>
  <c r="F95" i="14"/>
  <c r="F94" i="14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H3" i="14"/>
  <c r="H2" i="14"/>
  <c r="H213" i="14"/>
  <c r="H215" i="14"/>
  <c r="H216" i="14"/>
  <c r="H217" i="14"/>
  <c r="H219" i="14"/>
  <c r="H220" i="14"/>
  <c r="H221" i="14"/>
  <c r="H223" i="14"/>
  <c r="H224" i="14"/>
  <c r="H225" i="14"/>
  <c r="H227" i="14"/>
  <c r="H228" i="14"/>
  <c r="H229" i="14"/>
  <c r="H231" i="14"/>
  <c r="H232" i="14"/>
  <c r="H233" i="14"/>
  <c r="H235" i="14"/>
  <c r="H236" i="14"/>
  <c r="H237" i="14"/>
  <c r="H239" i="14"/>
  <c r="H240" i="14"/>
  <c r="H241" i="14"/>
  <c r="H212" i="14"/>
  <c r="H183" i="14"/>
  <c r="H184" i="14"/>
  <c r="H185" i="14"/>
  <c r="H187" i="14"/>
  <c r="H188" i="14"/>
  <c r="H189" i="14"/>
  <c r="H191" i="14"/>
  <c r="H192" i="14"/>
  <c r="H193" i="14"/>
  <c r="H195" i="14"/>
  <c r="H196" i="14"/>
  <c r="H197" i="14"/>
  <c r="H199" i="14"/>
  <c r="H200" i="14"/>
  <c r="H201" i="14"/>
  <c r="H203" i="14"/>
  <c r="H204" i="14"/>
  <c r="H205" i="14"/>
  <c r="H207" i="14"/>
  <c r="H208" i="14"/>
  <c r="H209" i="14"/>
  <c r="H211" i="14"/>
  <c r="H153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52" i="14"/>
  <c r="H123" i="14"/>
  <c r="H124" i="14"/>
  <c r="H125" i="14"/>
  <c r="H127" i="14"/>
  <c r="H128" i="14"/>
  <c r="H129" i="14"/>
  <c r="H131" i="14"/>
  <c r="H132" i="14"/>
  <c r="H133" i="14"/>
  <c r="H135" i="14"/>
  <c r="H136" i="14"/>
  <c r="H137" i="14"/>
  <c r="H139" i="14"/>
  <c r="H140" i="14"/>
  <c r="H141" i="14"/>
  <c r="H143" i="14"/>
  <c r="H144" i="14"/>
  <c r="H145" i="14"/>
  <c r="H147" i="14"/>
  <c r="H148" i="14"/>
  <c r="H149" i="14"/>
  <c r="H151" i="14"/>
  <c r="H122" i="14"/>
  <c r="H93" i="14"/>
  <c r="H95" i="14"/>
  <c r="H96" i="14"/>
  <c r="H97" i="14"/>
  <c r="H99" i="14"/>
  <c r="H100" i="14"/>
  <c r="H101" i="14"/>
  <c r="H103" i="14"/>
  <c r="H104" i="14"/>
  <c r="H105" i="14"/>
  <c r="H107" i="14"/>
  <c r="H108" i="14"/>
  <c r="H109" i="14"/>
  <c r="H111" i="14"/>
  <c r="H112" i="14"/>
  <c r="H113" i="14"/>
  <c r="H115" i="14"/>
  <c r="H116" i="14"/>
  <c r="H117" i="14"/>
  <c r="H119" i="14"/>
  <c r="H120" i="14"/>
  <c r="H121" i="14"/>
  <c r="H92" i="14"/>
  <c r="H63" i="14"/>
  <c r="H65" i="14"/>
  <c r="H66" i="14"/>
  <c r="H67" i="14"/>
  <c r="H69" i="14"/>
  <c r="H70" i="14"/>
  <c r="H71" i="14"/>
  <c r="H73" i="14"/>
  <c r="H74" i="14"/>
  <c r="H75" i="14"/>
  <c r="H77" i="14"/>
  <c r="H78" i="14"/>
  <c r="H79" i="14"/>
  <c r="H81" i="14"/>
  <c r="H82" i="14"/>
  <c r="H83" i="14"/>
  <c r="H85" i="14"/>
  <c r="H86" i="14"/>
  <c r="H87" i="14"/>
  <c r="H89" i="14"/>
  <c r="H90" i="14"/>
  <c r="H91" i="14"/>
  <c r="H62" i="14"/>
  <c r="H33" i="14"/>
  <c r="H35" i="14"/>
  <c r="H36" i="14"/>
  <c r="H37" i="14"/>
  <c r="H39" i="14"/>
  <c r="H40" i="14"/>
  <c r="H41" i="14"/>
  <c r="H43" i="14"/>
  <c r="H44" i="14"/>
  <c r="H45" i="14"/>
  <c r="H47" i="14"/>
  <c r="H48" i="14"/>
  <c r="H49" i="14"/>
  <c r="H51" i="14"/>
  <c r="H52" i="14"/>
  <c r="H53" i="14"/>
  <c r="H55" i="14"/>
  <c r="H56" i="14"/>
  <c r="H57" i="14"/>
  <c r="H59" i="14"/>
  <c r="H60" i="14"/>
  <c r="H61" i="14"/>
  <c r="H32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M12" i="8"/>
  <c r="C13" i="9"/>
  <c r="F12" i="9"/>
  <c r="B12" i="9"/>
  <c r="C13" i="8"/>
  <c r="C12" i="8"/>
  <c r="D12" i="8" s="1"/>
  <c r="C13" i="7"/>
  <c r="C12" i="7"/>
  <c r="D12" i="7"/>
  <c r="C12" i="6"/>
  <c r="D12" i="6"/>
  <c r="E12" i="6" s="1"/>
  <c r="F12" i="6" s="1"/>
  <c r="C13" i="6"/>
  <c r="M12" i="5"/>
  <c r="L12" i="5"/>
  <c r="K12" i="5"/>
  <c r="J12" i="5"/>
  <c r="I12" i="5"/>
  <c r="H12" i="5"/>
  <c r="G12" i="5"/>
  <c r="F12" i="5"/>
  <c r="E12" i="5"/>
  <c r="D12" i="5"/>
  <c r="C12" i="5"/>
  <c r="C13" i="5" s="1"/>
  <c r="M12" i="10"/>
  <c r="L12" i="10"/>
  <c r="K12" i="10"/>
  <c r="J12" i="10"/>
  <c r="I12" i="10"/>
  <c r="H12" i="10"/>
  <c r="G12" i="10"/>
  <c r="F12" i="10"/>
  <c r="E12" i="10"/>
  <c r="D12" i="10"/>
  <c r="C13" i="10"/>
  <c r="C12" i="10"/>
  <c r="M12" i="4"/>
  <c r="L12" i="4"/>
  <c r="K12" i="4"/>
  <c r="J12" i="4"/>
  <c r="I12" i="4"/>
  <c r="H12" i="4"/>
  <c r="G12" i="4"/>
  <c r="F12" i="4"/>
  <c r="E12" i="4"/>
  <c r="D12" i="4"/>
  <c r="C12" i="4"/>
  <c r="B12" i="4"/>
  <c r="D13" i="3"/>
  <c r="D11" i="9"/>
  <c r="C11" i="9"/>
  <c r="C10" i="9"/>
  <c r="C9" i="9"/>
  <c r="C5" i="9"/>
  <c r="C6" i="9"/>
  <c r="C7" i="9"/>
  <c r="C8" i="9"/>
  <c r="C4" i="9"/>
  <c r="D11" i="4"/>
  <c r="D11" i="10"/>
  <c r="D11" i="5"/>
  <c r="D11" i="6"/>
  <c r="D11" i="7"/>
  <c r="D11" i="8"/>
  <c r="C11" i="8"/>
  <c r="C10" i="8"/>
  <c r="C9" i="8"/>
  <c r="C5" i="8"/>
  <c r="C6" i="8"/>
  <c r="C7" i="8"/>
  <c r="C8" i="8"/>
  <c r="C4" i="8"/>
  <c r="C11" i="7"/>
  <c r="C10" i="7"/>
  <c r="C9" i="7"/>
  <c r="C5" i="7"/>
  <c r="C6" i="7"/>
  <c r="C7" i="7"/>
  <c r="C8" i="7"/>
  <c r="C4" i="7"/>
  <c r="C11" i="6"/>
  <c r="C10" i="6"/>
  <c r="C9" i="6"/>
  <c r="C5" i="6"/>
  <c r="C6" i="6"/>
  <c r="C7" i="6"/>
  <c r="C8" i="6"/>
  <c r="C4" i="6"/>
  <c r="C11" i="5"/>
  <c r="C10" i="5"/>
  <c r="C9" i="5"/>
  <c r="C5" i="5"/>
  <c r="C6" i="5"/>
  <c r="C7" i="5"/>
  <c r="C8" i="5"/>
  <c r="C4" i="5"/>
  <c r="C11" i="10"/>
  <c r="C10" i="10"/>
  <c r="C9" i="10"/>
  <c r="C8" i="10"/>
  <c r="C5" i="10"/>
  <c r="C6" i="10"/>
  <c r="C7" i="10"/>
  <c r="C4" i="10"/>
  <c r="C13" i="4"/>
  <c r="E11" i="4"/>
  <c r="C11" i="4"/>
  <c r="C10" i="4"/>
  <c r="B10" i="4"/>
  <c r="C9" i="4"/>
  <c r="C5" i="4"/>
  <c r="C6" i="4"/>
  <c r="C7" i="4"/>
  <c r="C8" i="4"/>
  <c r="C4" i="4"/>
  <c r="D11" i="3"/>
  <c r="C5" i="3"/>
  <c r="C6" i="3"/>
  <c r="C7" i="3"/>
  <c r="C8" i="3"/>
  <c r="C4" i="3"/>
  <c r="J49" i="2"/>
  <c r="J50" i="2"/>
  <c r="J51" i="2"/>
  <c r="J52" i="2"/>
  <c r="J48" i="2"/>
  <c r="E28" i="2"/>
  <c r="D4" i="3"/>
  <c r="D8" i="3"/>
  <c r="E4" i="3"/>
  <c r="I50" i="2"/>
  <c r="I49" i="2"/>
  <c r="I48" i="2"/>
  <c r="H53" i="2"/>
  <c r="H52" i="2"/>
  <c r="H48" i="2"/>
  <c r="I51" i="2"/>
  <c r="I52" i="2"/>
  <c r="B7" i="3"/>
  <c r="B4" i="3"/>
  <c r="H49" i="2"/>
  <c r="H50" i="2"/>
  <c r="H51" i="2"/>
  <c r="N29" i="2"/>
  <c r="N30" i="2"/>
  <c r="N31" i="2"/>
  <c r="N32" i="2"/>
  <c r="N28" i="2"/>
  <c r="M29" i="2"/>
  <c r="M30" i="2"/>
  <c r="M31" i="2"/>
  <c r="M32" i="2"/>
  <c r="L41" i="2" s="1"/>
  <c r="M28" i="2"/>
  <c r="L29" i="2"/>
  <c r="L30" i="2"/>
  <c r="K39" i="2" s="1"/>
  <c r="L31" i="2"/>
  <c r="L32" i="2"/>
  <c r="L28" i="2"/>
  <c r="K29" i="2"/>
  <c r="K30" i="2"/>
  <c r="K31" i="2"/>
  <c r="K32" i="2"/>
  <c r="K28" i="2"/>
  <c r="J29" i="2"/>
  <c r="J30" i="2"/>
  <c r="I39" i="2" s="1"/>
  <c r="J31" i="2"/>
  <c r="J32" i="2"/>
  <c r="J28" i="2"/>
  <c r="I29" i="2"/>
  <c r="I30" i="2"/>
  <c r="H39" i="2" s="1"/>
  <c r="I31" i="2"/>
  <c r="I32" i="2"/>
  <c r="I28" i="2"/>
  <c r="H29" i="2"/>
  <c r="H30" i="2"/>
  <c r="H31" i="2"/>
  <c r="H32" i="2"/>
  <c r="H28" i="2"/>
  <c r="G29" i="2"/>
  <c r="G30" i="2"/>
  <c r="F39" i="2" s="1"/>
  <c r="G31" i="2"/>
  <c r="G32" i="2"/>
  <c r="G28" i="2"/>
  <c r="F29" i="2"/>
  <c r="F30" i="2"/>
  <c r="E39" i="2" s="1"/>
  <c r="F31" i="2"/>
  <c r="F32" i="2"/>
  <c r="F28" i="2"/>
  <c r="E32" i="2"/>
  <c r="E29" i="2"/>
  <c r="E30" i="2"/>
  <c r="E31" i="2"/>
  <c r="D41" i="2"/>
  <c r="D49" i="2"/>
  <c r="D52" i="2"/>
  <c r="D50" i="2"/>
  <c r="D51" i="2"/>
  <c r="D48" i="2"/>
  <c r="D53" i="2"/>
  <c r="G53" i="2"/>
  <c r="C53" i="2"/>
  <c r="R13" i="12"/>
  <c r="R9" i="12"/>
  <c r="R7" i="12"/>
  <c r="Q8" i="12"/>
  <c r="Q9" i="12"/>
  <c r="Q10" i="12"/>
  <c r="Q11" i="12"/>
  <c r="Q12" i="12"/>
  <c r="Q13" i="12"/>
  <c r="Q7" i="12"/>
  <c r="Q6" i="12"/>
  <c r="E37" i="2"/>
  <c r="D2" i="9"/>
  <c r="D2" i="8"/>
  <c r="R12" i="12" s="1"/>
  <c r="D2" i="7"/>
  <c r="R11" i="12" s="1"/>
  <c r="D2" i="6"/>
  <c r="R10" i="12" s="1"/>
  <c r="D2" i="5"/>
  <c r="D2" i="10"/>
  <c r="R8" i="12" s="1"/>
  <c r="D2" i="4"/>
  <c r="D2" i="3"/>
  <c r="R6" i="12" s="1"/>
  <c r="B5" i="9"/>
  <c r="B6" i="9"/>
  <c r="B7" i="9"/>
  <c r="B8" i="9"/>
  <c r="B4" i="9"/>
  <c r="B5" i="8"/>
  <c r="B6" i="8"/>
  <c r="B7" i="8"/>
  <c r="B8" i="8"/>
  <c r="B4" i="8"/>
  <c r="B5" i="7"/>
  <c r="B6" i="7"/>
  <c r="B7" i="7"/>
  <c r="B8" i="7"/>
  <c r="B4" i="7"/>
  <c r="B5" i="6"/>
  <c r="B6" i="6"/>
  <c r="B7" i="6"/>
  <c r="B8" i="6"/>
  <c r="B4" i="6"/>
  <c r="B5" i="5"/>
  <c r="B6" i="5"/>
  <c r="B7" i="5"/>
  <c r="B8" i="5"/>
  <c r="B4" i="5"/>
  <c r="B5" i="10"/>
  <c r="B6" i="10"/>
  <c r="B7" i="10"/>
  <c r="L7" i="10" s="1"/>
  <c r="B8" i="10"/>
  <c r="D8" i="10" s="1"/>
  <c r="B4" i="10"/>
  <c r="F4" i="10" s="1"/>
  <c r="B8" i="4"/>
  <c r="G8" i="4" s="1"/>
  <c r="B5" i="4"/>
  <c r="H5" i="4" s="1"/>
  <c r="B6" i="4"/>
  <c r="F6" i="4" s="1"/>
  <c r="B7" i="4"/>
  <c r="E7" i="4" s="1"/>
  <c r="B4" i="4"/>
  <c r="B8" i="3"/>
  <c r="F8" i="3" s="1"/>
  <c r="B5" i="3"/>
  <c r="H5" i="3" s="1"/>
  <c r="B6" i="3"/>
  <c r="H7" i="3"/>
  <c r="F4" i="3"/>
  <c r="D29" i="2"/>
  <c r="D30" i="2"/>
  <c r="D31" i="2"/>
  <c r="D32" i="2"/>
  <c r="D28" i="2"/>
  <c r="C33" i="2"/>
  <c r="D10" i="2"/>
  <c r="E10" i="2"/>
  <c r="F10" i="2"/>
  <c r="G10" i="2"/>
  <c r="H10" i="2"/>
  <c r="I10" i="2"/>
  <c r="J10" i="2"/>
  <c r="K10" i="2"/>
  <c r="L10" i="2"/>
  <c r="C10" i="2"/>
  <c r="E41" i="2"/>
  <c r="F41" i="2"/>
  <c r="G41" i="2"/>
  <c r="H41" i="2"/>
  <c r="I41" i="2"/>
  <c r="J41" i="2"/>
  <c r="K41" i="2"/>
  <c r="M41" i="2"/>
  <c r="E40" i="2"/>
  <c r="F40" i="2"/>
  <c r="G40" i="2"/>
  <c r="H40" i="2"/>
  <c r="I40" i="2"/>
  <c r="J40" i="2"/>
  <c r="K40" i="2"/>
  <c r="L40" i="2"/>
  <c r="M40" i="2"/>
  <c r="D40" i="2"/>
  <c r="G39" i="2"/>
  <c r="J39" i="2"/>
  <c r="L39" i="2"/>
  <c r="M39" i="2"/>
  <c r="D39" i="2"/>
  <c r="E38" i="2"/>
  <c r="F38" i="2"/>
  <c r="G38" i="2"/>
  <c r="H38" i="2"/>
  <c r="I38" i="2"/>
  <c r="J38" i="2"/>
  <c r="K38" i="2"/>
  <c r="L38" i="2"/>
  <c r="M38" i="2"/>
  <c r="D38" i="2"/>
  <c r="F37" i="2"/>
  <c r="G37" i="2"/>
  <c r="H37" i="2"/>
  <c r="I37" i="2"/>
  <c r="J37" i="2"/>
  <c r="K37" i="2"/>
  <c r="L37" i="2"/>
  <c r="M37" i="2"/>
  <c r="D37" i="2"/>
  <c r="E12" i="3" l="1"/>
  <c r="F12" i="3" s="1"/>
  <c r="E12" i="8"/>
  <c r="G12" i="8" s="1"/>
  <c r="F12" i="8"/>
  <c r="E12" i="7"/>
  <c r="F12" i="7" s="1"/>
  <c r="G12" i="6"/>
  <c r="H12" i="6" s="1"/>
  <c r="C9" i="3"/>
  <c r="F6" i="10"/>
  <c r="F6" i="3"/>
  <c r="B9" i="4"/>
  <c r="B13" i="4" s="1"/>
  <c r="H7" i="5"/>
  <c r="L7" i="5"/>
  <c r="E7" i="5"/>
  <c r="I7" i="5"/>
  <c r="M7" i="5"/>
  <c r="F7" i="5"/>
  <c r="J7" i="5"/>
  <c r="D7" i="5"/>
  <c r="G7" i="5"/>
  <c r="K7" i="5"/>
  <c r="H6" i="8"/>
  <c r="L6" i="8"/>
  <c r="I6" i="8"/>
  <c r="D6" i="8"/>
  <c r="E6" i="8"/>
  <c r="J6" i="8"/>
  <c r="F6" i="8"/>
  <c r="K6" i="8"/>
  <c r="G6" i="8"/>
  <c r="M6" i="8"/>
  <c r="E7" i="9"/>
  <c r="I7" i="9"/>
  <c r="M7" i="9"/>
  <c r="G7" i="9"/>
  <c r="L7" i="9"/>
  <c r="H7" i="9"/>
  <c r="D7" i="9"/>
  <c r="J7" i="9"/>
  <c r="F7" i="9"/>
  <c r="K7" i="9"/>
  <c r="M4" i="3"/>
  <c r="I4" i="3"/>
  <c r="K5" i="3"/>
  <c r="G5" i="3"/>
  <c r="M6" i="3"/>
  <c r="I6" i="3"/>
  <c r="E6" i="3"/>
  <c r="K7" i="3"/>
  <c r="G7" i="3"/>
  <c r="M8" i="3"/>
  <c r="I8" i="3"/>
  <c r="E8" i="3"/>
  <c r="L4" i="4"/>
  <c r="H4" i="4"/>
  <c r="M4" i="4"/>
  <c r="K5" i="4"/>
  <c r="G5" i="4"/>
  <c r="M6" i="4"/>
  <c r="I6" i="4"/>
  <c r="E6" i="4"/>
  <c r="H7" i="4"/>
  <c r="J6" i="10"/>
  <c r="H8" i="4"/>
  <c r="L8" i="4"/>
  <c r="E8" i="4"/>
  <c r="I8" i="4"/>
  <c r="M8" i="4"/>
  <c r="F8" i="4"/>
  <c r="J8" i="4"/>
  <c r="E8" i="6"/>
  <c r="I8" i="6"/>
  <c r="M8" i="6"/>
  <c r="F8" i="6"/>
  <c r="J8" i="6"/>
  <c r="D8" i="6"/>
  <c r="G8" i="6"/>
  <c r="K8" i="6"/>
  <c r="H8" i="6"/>
  <c r="L8" i="6"/>
  <c r="E4" i="7"/>
  <c r="I4" i="7"/>
  <c r="M4" i="7"/>
  <c r="G4" i="7"/>
  <c r="K4" i="7"/>
  <c r="F4" i="7"/>
  <c r="D4" i="7"/>
  <c r="H4" i="7"/>
  <c r="B9" i="7"/>
  <c r="J4" i="7"/>
  <c r="L4" i="7"/>
  <c r="E5" i="10"/>
  <c r="I5" i="10"/>
  <c r="M5" i="10"/>
  <c r="F5" i="10"/>
  <c r="J5" i="10"/>
  <c r="D5" i="10"/>
  <c r="G5" i="10"/>
  <c r="K5" i="10"/>
  <c r="G7" i="6"/>
  <c r="K7" i="6"/>
  <c r="H7" i="6"/>
  <c r="L7" i="6"/>
  <c r="E7" i="6"/>
  <c r="I7" i="6"/>
  <c r="M7" i="6"/>
  <c r="F7" i="6"/>
  <c r="J7" i="6"/>
  <c r="D7" i="6"/>
  <c r="E8" i="7"/>
  <c r="I8" i="7"/>
  <c r="M8" i="7"/>
  <c r="F8" i="7"/>
  <c r="J8" i="7"/>
  <c r="D8" i="7"/>
  <c r="G8" i="7"/>
  <c r="K8" i="7"/>
  <c r="L8" i="7"/>
  <c r="H8" i="7"/>
  <c r="B9" i="8"/>
  <c r="H4" i="8"/>
  <c r="L4" i="8"/>
  <c r="E4" i="8"/>
  <c r="J4" i="8"/>
  <c r="F4" i="8"/>
  <c r="K4" i="8"/>
  <c r="G4" i="8"/>
  <c r="M4" i="8"/>
  <c r="I4" i="8"/>
  <c r="D4" i="8"/>
  <c r="F5" i="8"/>
  <c r="J5" i="8"/>
  <c r="D5" i="8"/>
  <c r="I5" i="8"/>
  <c r="E5" i="8"/>
  <c r="K5" i="8"/>
  <c r="G5" i="8"/>
  <c r="L5" i="8"/>
  <c r="H5" i="8"/>
  <c r="M5" i="8"/>
  <c r="G6" i="9"/>
  <c r="K6" i="9"/>
  <c r="H6" i="9"/>
  <c r="M6" i="9"/>
  <c r="I6" i="9"/>
  <c r="D6" i="9"/>
  <c r="E6" i="9"/>
  <c r="J6" i="9"/>
  <c r="L6" i="9"/>
  <c r="F6" i="9"/>
  <c r="L4" i="3"/>
  <c r="H4" i="3"/>
  <c r="D5" i="3"/>
  <c r="J5" i="3"/>
  <c r="F5" i="3"/>
  <c r="L6" i="3"/>
  <c r="H6" i="3"/>
  <c r="D7" i="3"/>
  <c r="J7" i="3"/>
  <c r="F7" i="3"/>
  <c r="L8" i="3"/>
  <c r="H8" i="3"/>
  <c r="K4" i="4"/>
  <c r="G4" i="4"/>
  <c r="D5" i="4"/>
  <c r="J5" i="4"/>
  <c r="F5" i="4"/>
  <c r="L6" i="4"/>
  <c r="H6" i="4"/>
  <c r="M7" i="4"/>
  <c r="L5" i="10"/>
  <c r="G6" i="10"/>
  <c r="K6" i="10"/>
  <c r="H6" i="10"/>
  <c r="L6" i="10"/>
  <c r="E6" i="10"/>
  <c r="I6" i="10"/>
  <c r="M6" i="10"/>
  <c r="G5" i="7"/>
  <c r="K5" i="7"/>
  <c r="E5" i="7"/>
  <c r="I5" i="7"/>
  <c r="M5" i="7"/>
  <c r="H5" i="7"/>
  <c r="J5" i="7"/>
  <c r="L5" i="7"/>
  <c r="F5" i="7"/>
  <c r="D5" i="7"/>
  <c r="F7" i="4"/>
  <c r="J7" i="4"/>
  <c r="D7" i="4"/>
  <c r="G7" i="4"/>
  <c r="K7" i="4"/>
  <c r="G4" i="10"/>
  <c r="K4" i="10"/>
  <c r="B9" i="10"/>
  <c r="H4" i="10"/>
  <c r="L4" i="10"/>
  <c r="E4" i="10"/>
  <c r="I4" i="10"/>
  <c r="M4" i="10"/>
  <c r="M6" i="5"/>
  <c r="H6" i="5"/>
  <c r="L6" i="5"/>
  <c r="E6" i="5"/>
  <c r="I6" i="5"/>
  <c r="F6" i="5"/>
  <c r="J6" i="5"/>
  <c r="D6" i="5"/>
  <c r="G6" i="5"/>
  <c r="K6" i="5"/>
  <c r="G8" i="10"/>
  <c r="K8" i="10"/>
  <c r="H8" i="10"/>
  <c r="L8" i="10"/>
  <c r="E8" i="10"/>
  <c r="I8" i="10"/>
  <c r="M8" i="10"/>
  <c r="F8" i="10"/>
  <c r="J8" i="10"/>
  <c r="E4" i="5"/>
  <c r="I4" i="5"/>
  <c r="M4" i="5"/>
  <c r="F4" i="5"/>
  <c r="J4" i="5"/>
  <c r="B9" i="5"/>
  <c r="G4" i="5"/>
  <c r="K4" i="5"/>
  <c r="D4" i="5"/>
  <c r="H4" i="5"/>
  <c r="L4" i="5"/>
  <c r="H8" i="8"/>
  <c r="L8" i="8"/>
  <c r="G8" i="8"/>
  <c r="M8" i="8"/>
  <c r="I8" i="8"/>
  <c r="D8" i="8"/>
  <c r="E8" i="8"/>
  <c r="J8" i="8"/>
  <c r="F8" i="8"/>
  <c r="K8" i="8"/>
  <c r="G4" i="9"/>
  <c r="K4" i="9"/>
  <c r="I4" i="9"/>
  <c r="D4" i="9"/>
  <c r="E4" i="9"/>
  <c r="J4" i="9"/>
  <c r="B9" i="9"/>
  <c r="F4" i="9"/>
  <c r="L4" i="9"/>
  <c r="M4" i="9"/>
  <c r="H4" i="9"/>
  <c r="E5" i="9"/>
  <c r="I5" i="9"/>
  <c r="M5" i="9"/>
  <c r="H5" i="9"/>
  <c r="D5" i="9"/>
  <c r="J5" i="9"/>
  <c r="F5" i="9"/>
  <c r="K5" i="9"/>
  <c r="G5" i="9"/>
  <c r="L5" i="9"/>
  <c r="K4" i="3"/>
  <c r="G4" i="3"/>
  <c r="M5" i="3"/>
  <c r="I5" i="3"/>
  <c r="E5" i="3"/>
  <c r="K6" i="3"/>
  <c r="G6" i="3"/>
  <c r="M7" i="3"/>
  <c r="I7" i="3"/>
  <c r="E7" i="3"/>
  <c r="K8" i="3"/>
  <c r="G8" i="3"/>
  <c r="B9" i="3"/>
  <c r="J4" i="4"/>
  <c r="F4" i="4"/>
  <c r="M5" i="4"/>
  <c r="I5" i="4"/>
  <c r="E5" i="4"/>
  <c r="K6" i="4"/>
  <c r="G6" i="4"/>
  <c r="L7" i="4"/>
  <c r="D8" i="4"/>
  <c r="D4" i="10"/>
  <c r="H5" i="10"/>
  <c r="H5" i="5"/>
  <c r="L5" i="5"/>
  <c r="E5" i="5"/>
  <c r="I5" i="5"/>
  <c r="M5" i="5"/>
  <c r="F5" i="5"/>
  <c r="J5" i="5"/>
  <c r="D5" i="5"/>
  <c r="G5" i="5"/>
  <c r="K5" i="5"/>
  <c r="M6" i="6"/>
  <c r="H6" i="6"/>
  <c r="L6" i="6"/>
  <c r="E6" i="6"/>
  <c r="I6" i="6"/>
  <c r="D6" i="6"/>
  <c r="F6" i="6"/>
  <c r="J6" i="6"/>
  <c r="G6" i="6"/>
  <c r="K6" i="6"/>
  <c r="G7" i="7"/>
  <c r="K7" i="7"/>
  <c r="H7" i="7"/>
  <c r="L7" i="7"/>
  <c r="E7" i="7"/>
  <c r="I7" i="7"/>
  <c r="M7" i="7"/>
  <c r="F7" i="7"/>
  <c r="J7" i="7"/>
  <c r="D7" i="7"/>
  <c r="E7" i="10"/>
  <c r="I7" i="10"/>
  <c r="M7" i="10"/>
  <c r="F7" i="10"/>
  <c r="J7" i="10"/>
  <c r="D7" i="10"/>
  <c r="G7" i="10"/>
  <c r="K7" i="10"/>
  <c r="F8" i="5"/>
  <c r="J8" i="5"/>
  <c r="D8" i="5"/>
  <c r="G8" i="5"/>
  <c r="K8" i="5"/>
  <c r="H8" i="5"/>
  <c r="L8" i="5"/>
  <c r="E8" i="5"/>
  <c r="I8" i="5"/>
  <c r="M8" i="5"/>
  <c r="M4" i="6"/>
  <c r="H4" i="6"/>
  <c r="L4" i="6"/>
  <c r="E4" i="6"/>
  <c r="I4" i="6"/>
  <c r="D4" i="6"/>
  <c r="F4" i="6"/>
  <c r="J4" i="6"/>
  <c r="B9" i="6"/>
  <c r="G4" i="6"/>
  <c r="K4" i="6"/>
  <c r="F5" i="6"/>
  <c r="J5" i="6"/>
  <c r="G5" i="6"/>
  <c r="K5" i="6"/>
  <c r="M5" i="6"/>
  <c r="H5" i="6"/>
  <c r="L5" i="6"/>
  <c r="E5" i="6"/>
  <c r="I5" i="6"/>
  <c r="D5" i="6"/>
  <c r="M6" i="7"/>
  <c r="H6" i="7"/>
  <c r="L6" i="7"/>
  <c r="E6" i="7"/>
  <c r="I6" i="7"/>
  <c r="F6" i="7"/>
  <c r="J6" i="7"/>
  <c r="G6" i="7"/>
  <c r="K6" i="7"/>
  <c r="D6" i="7"/>
  <c r="F7" i="8"/>
  <c r="J7" i="8"/>
  <c r="D7" i="8"/>
  <c r="H7" i="8"/>
  <c r="M7" i="8"/>
  <c r="I7" i="8"/>
  <c r="E7" i="8"/>
  <c r="K7" i="8"/>
  <c r="G7" i="8"/>
  <c r="L7" i="8"/>
  <c r="G8" i="9"/>
  <c r="K8" i="9"/>
  <c r="F8" i="9"/>
  <c r="L8" i="9"/>
  <c r="H8" i="9"/>
  <c r="M8" i="9"/>
  <c r="I8" i="9"/>
  <c r="D8" i="9"/>
  <c r="J8" i="9"/>
  <c r="E8" i="9"/>
  <c r="J4" i="3"/>
  <c r="L5" i="3"/>
  <c r="D6" i="3"/>
  <c r="J6" i="3"/>
  <c r="L7" i="3"/>
  <c r="J8" i="3"/>
  <c r="D4" i="4"/>
  <c r="I4" i="4"/>
  <c r="E4" i="4"/>
  <c r="L5" i="4"/>
  <c r="D6" i="4"/>
  <c r="J6" i="4"/>
  <c r="I7" i="4"/>
  <c r="K8" i="4"/>
  <c r="J4" i="10"/>
  <c r="D6" i="10"/>
  <c r="H7" i="10"/>
  <c r="G12" i="3" l="1"/>
  <c r="J12" i="8"/>
  <c r="H12" i="8"/>
  <c r="I12" i="8"/>
  <c r="G12" i="7"/>
  <c r="H12" i="7" s="1"/>
  <c r="I12" i="6"/>
  <c r="E9" i="6"/>
  <c r="E13" i="6" s="1"/>
  <c r="J9" i="10"/>
  <c r="F9" i="4"/>
  <c r="F13" i="4" s="1"/>
  <c r="E9" i="4"/>
  <c r="E13" i="4" s="1"/>
  <c r="D9" i="3"/>
  <c r="D10" i="3" s="1"/>
  <c r="J9" i="6"/>
  <c r="L9" i="6"/>
  <c r="L10" i="6" s="1"/>
  <c r="D9" i="5"/>
  <c r="D13" i="5" s="1"/>
  <c r="M9" i="10"/>
  <c r="F9" i="3"/>
  <c r="F13" i="3" s="1"/>
  <c r="F9" i="10"/>
  <c r="F10" i="10" s="1"/>
  <c r="E10" i="6"/>
  <c r="L9" i="9"/>
  <c r="E9" i="9"/>
  <c r="G9" i="9"/>
  <c r="H9" i="5"/>
  <c r="B12" i="5"/>
  <c r="B13" i="5" s="1"/>
  <c r="B10" i="5"/>
  <c r="I9" i="5"/>
  <c r="L9" i="10"/>
  <c r="G9" i="10"/>
  <c r="G9" i="4"/>
  <c r="H9" i="3"/>
  <c r="M9" i="8"/>
  <c r="J9" i="8"/>
  <c r="B10" i="8"/>
  <c r="B12" i="8"/>
  <c r="B13" i="8" s="1"/>
  <c r="H9" i="7"/>
  <c r="G9" i="7"/>
  <c r="M9" i="4"/>
  <c r="D9" i="4"/>
  <c r="K9" i="6"/>
  <c r="F9" i="9"/>
  <c r="D9" i="9"/>
  <c r="J9" i="5"/>
  <c r="E9" i="5"/>
  <c r="H9" i="10"/>
  <c r="K9" i="4"/>
  <c r="L9" i="3"/>
  <c r="G9" i="8"/>
  <c r="E9" i="8"/>
  <c r="L9" i="7"/>
  <c r="D9" i="7"/>
  <c r="M9" i="7"/>
  <c r="H9" i="4"/>
  <c r="E9" i="3"/>
  <c r="F9" i="6"/>
  <c r="G9" i="6"/>
  <c r="D9" i="6"/>
  <c r="H9" i="6"/>
  <c r="J9" i="4"/>
  <c r="G9" i="3"/>
  <c r="H9" i="9"/>
  <c r="B10" i="9"/>
  <c r="I9" i="9"/>
  <c r="K9" i="5"/>
  <c r="F9" i="5"/>
  <c r="I9" i="10"/>
  <c r="B12" i="10"/>
  <c r="B13" i="10" s="1"/>
  <c r="B10" i="10"/>
  <c r="D9" i="8"/>
  <c r="K9" i="8"/>
  <c r="L9" i="8"/>
  <c r="J9" i="7"/>
  <c r="F9" i="7"/>
  <c r="I9" i="7"/>
  <c r="L9" i="4"/>
  <c r="I9" i="3"/>
  <c r="D9" i="10"/>
  <c r="I9" i="4"/>
  <c r="J9" i="3"/>
  <c r="B12" i="6"/>
  <c r="B13" i="6" s="1"/>
  <c r="B10" i="6"/>
  <c r="I9" i="6"/>
  <c r="M9" i="6"/>
  <c r="B13" i="3"/>
  <c r="B10" i="3"/>
  <c r="K9" i="3"/>
  <c r="M9" i="9"/>
  <c r="J9" i="9"/>
  <c r="K9" i="9"/>
  <c r="L9" i="5"/>
  <c r="G9" i="5"/>
  <c r="M9" i="5"/>
  <c r="E9" i="10"/>
  <c r="K9" i="10"/>
  <c r="I9" i="8"/>
  <c r="F9" i="8"/>
  <c r="H9" i="8"/>
  <c r="B12" i="7"/>
  <c r="B13" i="7" s="1"/>
  <c r="B10" i="7"/>
  <c r="K9" i="7"/>
  <c r="E9" i="7"/>
  <c r="M9" i="3"/>
  <c r="I12" i="3" l="1"/>
  <c r="K12" i="8"/>
  <c r="L12" i="8" s="1"/>
  <c r="L13" i="8" s="1"/>
  <c r="I12" i="7"/>
  <c r="J12" i="7" s="1"/>
  <c r="J12" i="6"/>
  <c r="K12" i="6" s="1"/>
  <c r="M13" i="5"/>
  <c r="J13" i="4"/>
  <c r="J10" i="10"/>
  <c r="E10" i="4"/>
  <c r="F11" i="4" s="1"/>
  <c r="F10" i="4"/>
  <c r="F13" i="10"/>
  <c r="J10" i="6"/>
  <c r="M10" i="10"/>
  <c r="D10" i="5"/>
  <c r="F10" i="3"/>
  <c r="E13" i="7"/>
  <c r="E10" i="7"/>
  <c r="E13" i="10"/>
  <c r="E10" i="10"/>
  <c r="L10" i="8"/>
  <c r="G13" i="3"/>
  <c r="G10" i="3"/>
  <c r="L10" i="7"/>
  <c r="K10" i="4"/>
  <c r="E13" i="5"/>
  <c r="E10" i="5"/>
  <c r="D10" i="9"/>
  <c r="M10" i="4"/>
  <c r="G13" i="4"/>
  <c r="G10" i="4"/>
  <c r="E10" i="9"/>
  <c r="H13" i="8"/>
  <c r="H10" i="8"/>
  <c r="K10" i="9"/>
  <c r="L10" i="4"/>
  <c r="I13" i="7"/>
  <c r="I10" i="7"/>
  <c r="K10" i="8"/>
  <c r="I13" i="10"/>
  <c r="I10" i="10"/>
  <c r="J11" i="10" s="1"/>
  <c r="J10" i="4"/>
  <c r="F13" i="6"/>
  <c r="F10" i="6"/>
  <c r="F11" i="6" s="1"/>
  <c r="H13" i="4"/>
  <c r="H10" i="4"/>
  <c r="E10" i="8"/>
  <c r="E13" i="8"/>
  <c r="H13" i="10"/>
  <c r="H10" i="10"/>
  <c r="J13" i="5"/>
  <c r="J10" i="5"/>
  <c r="F10" i="9"/>
  <c r="G13" i="7"/>
  <c r="G10" i="7"/>
  <c r="J13" i="8"/>
  <c r="J10" i="8"/>
  <c r="G13" i="10"/>
  <c r="G10" i="10"/>
  <c r="G11" i="10" s="1"/>
  <c r="L10" i="9"/>
  <c r="I10" i="9"/>
  <c r="E13" i="3"/>
  <c r="E10" i="3"/>
  <c r="E11" i="3" s="1"/>
  <c r="K10" i="7"/>
  <c r="I10" i="8"/>
  <c r="I13" i="8"/>
  <c r="G13" i="5"/>
  <c r="G10" i="5"/>
  <c r="M10" i="6"/>
  <c r="M11" i="6" s="1"/>
  <c r="F10" i="7"/>
  <c r="F13" i="7"/>
  <c r="H13" i="6"/>
  <c r="H10" i="6"/>
  <c r="M10" i="7"/>
  <c r="G10" i="8"/>
  <c r="G13" i="8"/>
  <c r="K10" i="6"/>
  <c r="M10" i="8"/>
  <c r="H13" i="5"/>
  <c r="H10" i="5"/>
  <c r="G13" i="6"/>
  <c r="G10" i="6"/>
  <c r="F13" i="8"/>
  <c r="F10" i="8"/>
  <c r="M10" i="5"/>
  <c r="J10" i="9"/>
  <c r="M10" i="9"/>
  <c r="M11" i="9" s="1"/>
  <c r="J10" i="3"/>
  <c r="D13" i="10"/>
  <c r="D10" i="10"/>
  <c r="D13" i="8"/>
  <c r="D10" i="8"/>
  <c r="F13" i="5"/>
  <c r="F10" i="5"/>
  <c r="H10" i="7"/>
  <c r="H13" i="7"/>
  <c r="L10" i="10"/>
  <c r="M10" i="3"/>
  <c r="K10" i="10"/>
  <c r="K11" i="10" s="1"/>
  <c r="L13" i="5"/>
  <c r="L10" i="5"/>
  <c r="K10" i="3"/>
  <c r="I13" i="6"/>
  <c r="I10" i="6"/>
  <c r="I13" i="4"/>
  <c r="I10" i="4"/>
  <c r="I10" i="3"/>
  <c r="J10" i="7"/>
  <c r="K13" i="5"/>
  <c r="K10" i="5"/>
  <c r="H10" i="9"/>
  <c r="D13" i="6"/>
  <c r="D10" i="6"/>
  <c r="D13" i="7"/>
  <c r="D10" i="7"/>
  <c r="L10" i="3"/>
  <c r="D13" i="4"/>
  <c r="D10" i="4"/>
  <c r="H13" i="3"/>
  <c r="H10" i="3"/>
  <c r="I13" i="5"/>
  <c r="I10" i="5"/>
  <c r="G10" i="9"/>
  <c r="G11" i="9" s="1"/>
  <c r="J12" i="3" l="1"/>
  <c r="I13" i="3"/>
  <c r="K13" i="8"/>
  <c r="M13" i="8"/>
  <c r="K12" i="7"/>
  <c r="K13" i="7" s="1"/>
  <c r="J13" i="7"/>
  <c r="L12" i="7"/>
  <c r="L13" i="7" s="1"/>
  <c r="L12" i="6"/>
  <c r="K13" i="6"/>
  <c r="J13" i="6"/>
  <c r="M11" i="7"/>
  <c r="H11" i="3"/>
  <c r="G11" i="3"/>
  <c r="I11" i="5"/>
  <c r="H11" i="4"/>
  <c r="L11" i="4"/>
  <c r="G11" i="4"/>
  <c r="L11" i="3"/>
  <c r="K11" i="6"/>
  <c r="E11" i="9"/>
  <c r="F11" i="8"/>
  <c r="J11" i="7"/>
  <c r="F11" i="7"/>
  <c r="G11" i="6"/>
  <c r="K11" i="5"/>
  <c r="E11" i="5"/>
  <c r="I11" i="4"/>
  <c r="K11" i="3"/>
  <c r="I11" i="8"/>
  <c r="J11" i="9"/>
  <c r="L11" i="8"/>
  <c r="L11" i="9"/>
  <c r="F11" i="9"/>
  <c r="L11" i="7"/>
  <c r="H11" i="7"/>
  <c r="H11" i="5"/>
  <c r="G11" i="8"/>
  <c r="H11" i="6"/>
  <c r="J11" i="8"/>
  <c r="H11" i="10"/>
  <c r="J11" i="4"/>
  <c r="K11" i="8"/>
  <c r="H11" i="8"/>
  <c r="M11" i="4"/>
  <c r="E11" i="10"/>
  <c r="E11" i="6"/>
  <c r="J11" i="3"/>
  <c r="F11" i="3"/>
  <c r="H11" i="9"/>
  <c r="L11" i="10"/>
  <c r="M11" i="8"/>
  <c r="M11" i="10"/>
  <c r="G11" i="5"/>
  <c r="K11" i="7"/>
  <c r="G11" i="7"/>
  <c r="J11" i="5"/>
  <c r="I11" i="10"/>
  <c r="I11" i="7"/>
  <c r="K11" i="9"/>
  <c r="F11" i="10"/>
  <c r="L11" i="6"/>
  <c r="E11" i="7"/>
  <c r="I11" i="3"/>
  <c r="I11" i="6"/>
  <c r="L11" i="5"/>
  <c r="M11" i="3"/>
  <c r="F11" i="5"/>
  <c r="M11" i="5"/>
  <c r="I11" i="9"/>
  <c r="E11" i="8"/>
  <c r="J11" i="6"/>
  <c r="K11" i="4"/>
  <c r="K12" i="3" l="1"/>
  <c r="L12" i="3" s="1"/>
  <c r="M12" i="3" s="1"/>
  <c r="M12" i="7"/>
  <c r="M13" i="7" s="1"/>
  <c r="J13" i="10"/>
  <c r="K13" i="4"/>
  <c r="L13" i="4"/>
  <c r="J13" i="3"/>
  <c r="L13" i="6" l="1"/>
  <c r="M12" i="6"/>
  <c r="M13" i="6" s="1"/>
  <c r="K13" i="10"/>
  <c r="L13" i="10"/>
  <c r="M13" i="4"/>
  <c r="K13" i="3"/>
  <c r="L13" i="3"/>
  <c r="M13" i="10" l="1"/>
  <c r="M13" i="3"/>
  <c r="B13" i="9" l="1"/>
  <c r="C12" i="9"/>
  <c r="D12" i="9" l="1"/>
  <c r="D13" i="9" l="1"/>
  <c r="E12" i="9"/>
  <c r="E13" i="9" l="1"/>
  <c r="F13" i="9" l="1"/>
  <c r="G12" i="9"/>
  <c r="G13" i="9" l="1"/>
  <c r="H12" i="9"/>
  <c r="H13" i="9" l="1"/>
  <c r="I12" i="9"/>
  <c r="I13" i="9" s="1"/>
  <c r="J12" i="9" l="1"/>
  <c r="J13" i="9" s="1"/>
  <c r="K12" i="9" l="1"/>
  <c r="K13" i="9" l="1"/>
  <c r="L12" i="9"/>
  <c r="M12" i="9" s="1"/>
  <c r="M13" i="9" s="1"/>
  <c r="L13" i="9"/>
</calcChain>
</file>

<file path=xl/sharedStrings.xml><?xml version="1.0" encoding="utf-8"?>
<sst xmlns="http://schemas.openxmlformats.org/spreadsheetml/2006/main" count="1156" uniqueCount="434">
  <si>
    <t>Spá um mannfjölda eftir kyni og aldri 2025-2074</t>
  </si>
  <si>
    <t>Alls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</si>
  <si>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</si>
  <si>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</si>
  <si>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</si>
  <si>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</si>
  <si>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</si>
  <si>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</si>
  <si>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</si>
  <si>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</si>
  <si>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</si>
  <si>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</si>
  <si>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Spá: miðgildi</t>
  </si>
  <si>
    <t xml:space="preserve"> 1 árs</t>
  </si>
  <si>
    <t xml:space="preserve"> 2 ára</t>
  </si>
  <si>
    <t xml:space="preserve"> 3 ára</t>
  </si>
  <si>
    <t xml:space="preserve"> 4 ára</t>
  </si>
  <si>
    <t xml:space="preserve"> 5 ára</t>
  </si>
  <si>
    <t>Þessi spá er frá árinu 2024 og miðast við mannfjölda með vanalega búsetu á Íslandi</t>
  </si>
  <si>
    <t>Síðast uppfært:</t>
  </si>
  <si>
    <t>20241127 09:00</t>
  </si>
  <si>
    <t>Höfundaréttur</t>
  </si>
  <si>
    <t>Eining:</t>
  </si>
  <si>
    <t>Fjöldi</t>
  </si>
  <si>
    <t>Viðmiðunartími:</t>
  </si>
  <si>
    <t>2024-2074</t>
  </si>
  <si>
    <t>Töflukóði:</t>
  </si>
  <si>
    <t>MAN09010</t>
  </si>
  <si>
    <t>2023</t>
  </si>
  <si>
    <t>1 árs</t>
  </si>
  <si>
    <t>2 ára</t>
  </si>
  <si>
    <t>3 ára</t>
  </si>
  <si>
    <t>4 ára</t>
  </si>
  <si>
    <t>5 ára</t>
  </si>
  <si>
    <t>leikskólar</t>
  </si>
  <si>
    <t>þörf fyrir leikskólum</t>
  </si>
  <si>
    <t>Fjöldi leikskóla 2023</t>
  </si>
  <si>
    <t>Fjöldi leikskóla eftir rekstraraðilum</t>
  </si>
  <si>
    <t>Fjöldi barna eftir rekstraraðilum</t>
  </si>
  <si>
    <t>Höfuðborgarsvæði</t>
  </si>
  <si>
    <t>Suðurland</t>
  </si>
  <si>
    <t>Vesturland</t>
  </si>
  <si>
    <t>Suðurnes</t>
  </si>
  <si>
    <t>Vestfirðir</t>
  </si>
  <si>
    <t>Norðurland vestra</t>
  </si>
  <si>
    <t>Norðurland eystra</t>
  </si>
  <si>
    <t>Austurland</t>
  </si>
  <si>
    <t>alls</t>
  </si>
  <si>
    <t>mt barna á leikskóla</t>
  </si>
  <si>
    <t>Samtals</t>
  </si>
  <si>
    <t>Fjöldi leikskóla</t>
  </si>
  <si>
    <t>Vöntun</t>
  </si>
  <si>
    <t>mt barna a leikskola</t>
  </si>
  <si>
    <t>Leikskolar</t>
  </si>
  <si>
    <t>Leiksk'olar</t>
  </si>
  <si>
    <t>Satmals</t>
  </si>
  <si>
    <t>Leikskólar</t>
  </si>
  <si>
    <t>Samkvæmt reglugerð um starfsemi leikskóla skal húsnæði leikskóla miðast við 7,0 fermetra brúttó fyrir hvert barn</t>
  </si>
  <si>
    <t>https://www.stjornarradid.is/media/menntamalaraduneyti-media/media/ritogskyrslur/matkrila.pdf</t>
  </si>
  <si>
    <t>Fm</t>
  </si>
  <si>
    <t>fm á barn</t>
  </si>
  <si>
    <t>Einingar</t>
  </si>
  <si>
    <t>fm</t>
  </si>
  <si>
    <t>einingar</t>
  </si>
  <si>
    <t>fm a barn</t>
  </si>
  <si>
    <t>Fjöldi barna á leikskóla 2023</t>
  </si>
  <si>
    <t>hlutfallsleg aukning</t>
  </si>
  <si>
    <t xml:space="preserve">2 ára </t>
  </si>
  <si>
    <t>Landshluti</t>
  </si>
  <si>
    <t>Höfuðborgarsvæðið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</si>
  <si>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</si>
  <si>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</si>
  <si>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</si>
  <si>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</si>
  <si>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</si>
  <si>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</si>
  <si>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</si>
  <si>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</si>
  <si>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</si>
  <si>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</si>
  <si>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</si>
  <si>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</si>
  <si>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</si>
  <si>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</si>
  <si>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</si>
  <si>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</si>
  <si>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</si>
  <si>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</si>
  <si>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</si>
  <si>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</si>
  <si>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</si>
  <si>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</si>
  <si>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</si>
  <si>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</si>
  <si>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</si>
  <si>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</si>
  <si>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</si>
  <si>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</si>
  <si>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</si>
  <si>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</si>
  <si>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</si>
  <si>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</si>
  <si>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</si>
  <si>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</si>
  <si>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</si>
  <si>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</si>
  <si>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</si>
  <si>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</si>
  <si>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</si>
  <si>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</si>
  <si>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Á 1. ári</t>
  </si>
  <si>
    <t xml:space="preserve"> 6 ára</t>
  </si>
  <si>
    <t xml:space="preserve"> 7 ára</t>
  </si>
  <si>
    <t xml:space="preserve"> 8 ára</t>
  </si>
  <si>
    <t xml:space="preserve"> 9 ára</t>
  </si>
  <si>
    <t xml:space="preserve"> 10 ára</t>
  </si>
  <si>
    <t xml:space="preserve"> 11 ára</t>
  </si>
  <si>
    <t xml:space="preserve"> 12 ára</t>
  </si>
  <si>
    <t xml:space="preserve"> 13 ára</t>
  </si>
  <si>
    <t xml:space="preserve"> 14 ára</t>
  </si>
  <si>
    <t xml:space="preserve"> 15 ára</t>
  </si>
  <si>
    <t xml:space="preserve"> 16 ára</t>
  </si>
  <si>
    <t xml:space="preserve"> 17 ára</t>
  </si>
  <si>
    <t xml:space="preserve"> 18 ára</t>
  </si>
  <si>
    <t xml:space="preserve"> 19 ára</t>
  </si>
  <si>
    <t xml:space="preserve"> 20 ára</t>
  </si>
  <si>
    <t xml:space="preserve"> 21 ára</t>
  </si>
  <si>
    <t xml:space="preserve"> 22 ára</t>
  </si>
  <si>
    <t xml:space="preserve"> 23 ára</t>
  </si>
  <si>
    <t xml:space="preserve"> 24 ára</t>
  </si>
  <si>
    <t xml:space="preserve"> 25 ára</t>
  </si>
  <si>
    <t xml:space="preserve"> 26 ára</t>
  </si>
  <si>
    <t xml:space="preserve"> 27 ára</t>
  </si>
  <si>
    <t xml:space="preserve"> 28 ára</t>
  </si>
  <si>
    <t xml:space="preserve"> 29 ára</t>
  </si>
  <si>
    <t xml:space="preserve"> 30 ára</t>
  </si>
  <si>
    <t xml:space="preserve"> 31 ára</t>
  </si>
  <si>
    <t xml:space="preserve"> 32 ára</t>
  </si>
  <si>
    <t xml:space="preserve"> 33 ára</t>
  </si>
  <si>
    <t xml:space="preserve"> 34 ára</t>
  </si>
  <si>
    <t xml:space="preserve"> 35 ára</t>
  </si>
  <si>
    <t xml:space="preserve"> 36 ára</t>
  </si>
  <si>
    <t xml:space="preserve"> 37 ára</t>
  </si>
  <si>
    <t xml:space="preserve"> 38 ára</t>
  </si>
  <si>
    <t xml:space="preserve"> 39 ára</t>
  </si>
  <si>
    <t xml:space="preserve"> 40 ára</t>
  </si>
  <si>
    <t xml:space="preserve"> 41 ára</t>
  </si>
  <si>
    <t xml:space="preserve"> 42 ára</t>
  </si>
  <si>
    <t xml:space="preserve"> 43 ára</t>
  </si>
  <si>
    <t xml:space="preserve"> 44 ára</t>
  </si>
  <si>
    <t xml:space="preserve"> 45 ára</t>
  </si>
  <si>
    <t xml:space="preserve"> 46 ára</t>
  </si>
  <si>
    <t xml:space="preserve"> 47 ára</t>
  </si>
  <si>
    <t xml:space="preserve"> 48 ára</t>
  </si>
  <si>
    <t xml:space="preserve"> 49 ára</t>
  </si>
  <si>
    <t xml:space="preserve"> 50 ára</t>
  </si>
  <si>
    <t xml:space="preserve"> 51 ára</t>
  </si>
  <si>
    <t xml:space="preserve"> 52 ára</t>
  </si>
  <si>
    <t xml:space="preserve"> 53 ára</t>
  </si>
  <si>
    <t xml:space="preserve"> 54 ára</t>
  </si>
  <si>
    <t xml:space="preserve"> 55 ára</t>
  </si>
  <si>
    <t xml:space="preserve"> 56 ára</t>
  </si>
  <si>
    <t xml:space="preserve"> 57 ára</t>
  </si>
  <si>
    <t xml:space="preserve"> 58 ára</t>
  </si>
  <si>
    <t xml:space="preserve"> 59 ára</t>
  </si>
  <si>
    <t xml:space="preserve"> 60 ára</t>
  </si>
  <si>
    <t xml:space="preserve"> 61 ára</t>
  </si>
  <si>
    <t xml:space="preserve"> 62 ára</t>
  </si>
  <si>
    <t xml:space="preserve"> 63 ára</t>
  </si>
  <si>
    <t xml:space="preserve"> 64 ára</t>
  </si>
  <si>
    <t xml:space="preserve"> 65 ára</t>
  </si>
  <si>
    <t xml:space="preserve"> 66 ára</t>
  </si>
  <si>
    <t xml:space="preserve"> 67 ára</t>
  </si>
  <si>
    <t xml:space="preserve"> 68 ára</t>
  </si>
  <si>
    <t xml:space="preserve"> 69 ára</t>
  </si>
  <si>
    <t xml:space="preserve"> 70 ára</t>
  </si>
  <si>
    <t xml:space="preserve"> 71 ára</t>
  </si>
  <si>
    <t xml:space="preserve"> 72 ára</t>
  </si>
  <si>
    <t xml:space="preserve"> 73 ára</t>
  </si>
  <si>
    <t xml:space="preserve"> 74 ára</t>
  </si>
  <si>
    <t xml:space="preserve"> 75 ára</t>
  </si>
  <si>
    <t xml:space="preserve"> 76 ára</t>
  </si>
  <si>
    <t xml:space="preserve"> 77 ára</t>
  </si>
  <si>
    <t xml:space="preserve"> 78 ára</t>
  </si>
  <si>
    <t xml:space="preserve"> 79 ára</t>
  </si>
  <si>
    <t xml:space="preserve"> 80 ára</t>
  </si>
  <si>
    <t xml:space="preserve"> 81 ára</t>
  </si>
  <si>
    <t xml:space="preserve"> 82 ára</t>
  </si>
  <si>
    <t xml:space="preserve"> 83 ára</t>
  </si>
  <si>
    <t xml:space="preserve"> 84 ára</t>
  </si>
  <si>
    <t xml:space="preserve"> 85 ára</t>
  </si>
  <si>
    <t xml:space="preserve"> 86 ára</t>
  </si>
  <si>
    <t xml:space="preserve"> 87 ára</t>
  </si>
  <si>
    <t xml:space="preserve"> 88 ára</t>
  </si>
  <si>
    <t xml:space="preserve"> 89 ára</t>
  </si>
  <si>
    <t xml:space="preserve"> 90 ára</t>
  </si>
  <si>
    <t xml:space="preserve"> 91 ára</t>
  </si>
  <si>
    <t xml:space="preserve"> 92 ára</t>
  </si>
  <si>
    <t xml:space="preserve"> 93 ára</t>
  </si>
  <si>
    <t xml:space="preserve"> 94 ára</t>
  </si>
  <si>
    <t xml:space="preserve"> 95 ára</t>
  </si>
  <si>
    <t xml:space="preserve"> 96 ára</t>
  </si>
  <si>
    <t xml:space="preserve"> 97 ára</t>
  </si>
  <si>
    <t xml:space="preserve"> 98 ára</t>
  </si>
  <si>
    <t xml:space="preserve"> 99 ára</t>
  </si>
  <si>
    <t xml:space="preserve"> 100 ára</t>
  </si>
  <si>
    <t xml:space="preserve"> 101 ára</t>
  </si>
  <si>
    <t xml:space="preserve"> 102 ára</t>
  </si>
  <si>
    <t xml:space="preserve"> 103 ára</t>
  </si>
  <si>
    <t xml:space="preserve"> 104 ára</t>
  </si>
  <si>
    <t>105 ára</t>
  </si>
  <si>
    <t>106 ára</t>
  </si>
  <si>
    <t>107 ára</t>
  </si>
  <si>
    <t>108 ára</t>
  </si>
  <si>
    <t>109 ára</t>
  </si>
  <si>
    <t>110 ára</t>
  </si>
  <si>
    <t>Sviðsmynd</t>
  </si>
  <si>
    <t>Íbúðir</t>
  </si>
  <si>
    <t>Háspá</t>
  </si>
  <si>
    <t>Miðspá</t>
  </si>
  <si>
    <t>Lágspá</t>
  </si>
  <si>
    <t>ar</t>
  </si>
  <si>
    <t>landshluti</t>
  </si>
  <si>
    <t>fjoldi eininga</t>
  </si>
  <si>
    <t>ein</t>
  </si>
  <si>
    <t>Vestfriðir</t>
  </si>
  <si>
    <t>mt barna 'a leiskola</t>
  </si>
  <si>
    <t>fjoldi barna</t>
  </si>
  <si>
    <t>hlutfall a leikskola</t>
  </si>
  <si>
    <t>á leikskola 2024</t>
  </si>
  <si>
    <t>hlutfall</t>
  </si>
  <si>
    <t>Meðal fm</t>
  </si>
  <si>
    <t>Íbúðir Breyting % - Hlaupandi</t>
  </si>
  <si>
    <t>Fjöldi íbúða 2024</t>
  </si>
  <si>
    <t>0,0218719360434422</t>
  </si>
  <si>
    <t>0,0153626860943934</t>
  </si>
  <si>
    <t>0,0325518032551803</t>
  </si>
  <si>
    <t>0,0217728245626984</t>
  </si>
  <si>
    <t>0,0146622991732959</t>
  </si>
  <si>
    <t>0,0329838205680161</t>
  </si>
  <si>
    <t>0,0218867379370124</t>
  </si>
  <si>
    <t>0,0149884704073789</t>
  </si>
  <si>
    <t>0,0329389620865824</t>
  </si>
  <si>
    <t>0,0217714002968827</t>
  </si>
  <si>
    <t>0,0147671336614919</t>
  </si>
  <si>
    <t>0,0334504750748406</t>
  </si>
  <si>
    <t>0,0221376686267727</t>
  </si>
  <si>
    <t>0,0147014925373134</t>
  </si>
  <si>
    <t>0,0334382871536524</t>
  </si>
  <si>
    <t>0,0218612521150592</t>
  </si>
  <si>
    <t>0,0142678532029124</t>
  </si>
  <si>
    <t>0,0340015843032113</t>
  </si>
  <si>
    <t>0,0221883693204398</t>
  </si>
  <si>
    <t>0,0156623885142484</t>
  </si>
  <si>
    <t>0,0371402042711235</t>
  </si>
  <si>
    <t>0,0208306039565046</t>
  </si>
  <si>
    <t>0,00923970432946146</t>
  </si>
  <si>
    <t>0,0413096303875176</t>
  </si>
  <si>
    <t>0,0186088295687885</t>
  </si>
  <si>
    <t>0,0088935391054146</t>
  </si>
  <si>
    <t>0,0674281503316138</t>
  </si>
  <si>
    <t>0,0230565704926295</t>
  </si>
  <si>
    <t>0,00933367902514908</t>
  </si>
  <si>
    <t>0,050972270164538</t>
  </si>
  <si>
    <t>0,020935960591133</t>
  </si>
  <si>
    <t>0,00834831749293604</t>
  </si>
  <si>
    <t>0,0578059995620758</t>
  </si>
  <si>
    <t>0,0185765983112183</t>
  </si>
  <si>
    <t>0,00853394472041778</t>
  </si>
  <si>
    <t>0,0490581660111778</t>
  </si>
  <si>
    <t>0,0195405021316911</t>
  </si>
  <si>
    <t>0,00871432179843395</t>
  </si>
  <si>
    <t>0,0428176795580111</t>
  </si>
  <si>
    <t>0,0161458938320362</t>
  </si>
  <si>
    <t>0,00838863152623013</t>
  </si>
  <si>
    <t>0,0361400189214759</t>
  </si>
  <si>
    <t>0,0184042066758116</t>
  </si>
  <si>
    <t>0,00893965731313633</t>
  </si>
  <si>
    <t>0,0324141709276844</t>
  </si>
  <si>
    <t>0,0193063194522393</t>
  </si>
  <si>
    <t>0,0079990155057839</t>
  </si>
  <si>
    <t>0,0291854603343062</t>
  </si>
  <si>
    <t>0,0194912454575487</t>
  </si>
  <si>
    <t>0,00854596508362837</t>
  </si>
  <si>
    <t>0,02368573079145</t>
  </si>
  <si>
    <t>0,0235670643002619</t>
  </si>
  <si>
    <t>0,0145475705557172</t>
  </si>
  <si>
    <t>0,0251128668171558</t>
  </si>
  <si>
    <t>0,022740193291643</t>
  </si>
  <si>
    <t>0,0146257527960998</t>
  </si>
  <si>
    <t>0,0233966418937517</t>
  </si>
  <si>
    <t>0,0211228460255698</t>
  </si>
  <si>
    <t>0,0124364047484454</t>
  </si>
  <si>
    <t>0,020979020979021</t>
  </si>
  <si>
    <t>0,020141535111595</t>
  </si>
  <si>
    <t>0,0125628140703518</t>
  </si>
  <si>
    <t>0,0226554267650158</t>
  </si>
  <si>
    <t>0,0165421558164354</t>
  </si>
  <si>
    <t>0,00799558864074993</t>
  </si>
  <si>
    <t>0,0221535291087068</t>
  </si>
  <si>
    <t>0,0165354330708661</t>
  </si>
  <si>
    <t>0,0087527352297593</t>
  </si>
  <si>
    <t>0,0219254032258065</t>
  </si>
  <si>
    <t>0,0183320423444358</t>
  </si>
  <si>
    <t>0,00813449023861171</t>
  </si>
  <si>
    <t>0,0207151664611591</t>
  </si>
  <si>
    <t>0,0182555780933063</t>
  </si>
  <si>
    <t>0,00806885422270038</t>
  </si>
  <si>
    <t>0,019569944431022</t>
  </si>
  <si>
    <t>0,0161852589641434</t>
  </si>
  <si>
    <t>0,0080042689434365</t>
  </si>
  <si>
    <t>0,0206161137440758</t>
  </si>
  <si>
    <t>0,0173976966429797</t>
  </si>
  <si>
    <t>0,00688194812069878</t>
  </si>
  <si>
    <t>0,0197962154294032</t>
  </si>
  <si>
    <t>0,0136826783114993</t>
  </si>
  <si>
    <t>0,00582750582750583</t>
  </si>
  <si>
    <t>0,0191264630316871</t>
  </si>
  <si>
    <t>0,0129236071223435</t>
  </si>
  <si>
    <t>0,00550405561993047</t>
  </si>
  <si>
    <t>0,0168067226890756</t>
  </si>
  <si>
    <t>0,0107740289197618</t>
  </si>
  <si>
    <t>0,00374531835205993</t>
  </si>
  <si>
    <t>0,0162534435261708</t>
  </si>
  <si>
    <t>0,00981767180925666</t>
  </si>
  <si>
    <t>0,00172215843857635</t>
  </si>
  <si>
    <t>0,0157224179994578</t>
  </si>
  <si>
    <t>0,00972222222222222</t>
  </si>
  <si>
    <t>0,00200573065902579</t>
  </si>
  <si>
    <t>0,0133440085401655</t>
  </si>
  <si>
    <t>0,00687757909215956</t>
  </si>
  <si>
    <t>0,00142979696883043</t>
  </si>
  <si>
    <t>0,0134316565709771</t>
  </si>
  <si>
    <t>0,00710382513661202</t>
  </si>
  <si>
    <t>0,0019988577955454</t>
  </si>
  <si>
    <t>0,0132536382536383</t>
  </si>
  <si>
    <t>0,00678241996744438</t>
  </si>
  <si>
    <t>0,00142490738102023</t>
  </si>
  <si>
    <t>0,0133367530135932</t>
  </si>
  <si>
    <t>0,00727566693613581</t>
  </si>
  <si>
    <t>0,00170745589072282</t>
  </si>
  <si>
    <t>0,0134143254872184</t>
  </si>
  <si>
    <t>0,00695559122525415</t>
  </si>
  <si>
    <t>0,00170454545454545</t>
  </si>
  <si>
    <t>0,0263084632516704</t>
  </si>
  <si>
    <t>0,0216133305445165</t>
  </si>
  <si>
    <t>0,0143654114365411</t>
  </si>
  <si>
    <t>0,025769700257697</t>
  </si>
  <si>
    <t>0,0196546782228895</t>
  </si>
  <si>
    <t>0,0149869379898254</t>
  </si>
  <si>
    <t>0,0241306359910089</t>
  </si>
  <si>
    <t>0,018405729201526</t>
  </si>
  <si>
    <t>0,0140883229477106</t>
  </si>
  <si>
    <t>0,0236266219094958</t>
  </si>
  <si>
    <t>0,0176787592008412</t>
  </si>
  <si>
    <t>0,0138925995191023</t>
  </si>
  <si>
    <t>0,0225767799709907</t>
  </si>
  <si>
    <t>0,0165321278656765</t>
  </si>
  <si>
    <t>0,0134387351778656</t>
  </si>
  <si>
    <t>0,0214616096207216</t>
  </si>
  <si>
    <t>0,0166444317387714</t>
  </si>
  <si>
    <t>0,0131955278211128</t>
  </si>
  <si>
    <t>0,0213729396848397</t>
  </si>
  <si>
    <t>0,0161844654127351</t>
  </si>
  <si>
    <t>0,0125104253544621</t>
  </si>
  <si>
    <t>0,0211030324525625</t>
  </si>
  <si>
    <t>0,0158037141802976</t>
  </si>
  <si>
    <t>0,0122924851096186</t>
  </si>
  <si>
    <t>0,0206090077573231</t>
  </si>
  <si>
    <t>0,0155578424844119</t>
  </si>
  <si>
    <t>0,0120180270405608</t>
  </si>
  <si>
    <t>0,0213840045377198</t>
  </si>
  <si>
    <t>0,0152002861230329</t>
  </si>
  <si>
    <t>0,0119371598218704</t>
  </si>
  <si>
    <t>0,0357142857142857</t>
  </si>
  <si>
    <t>0,0325996677740864</t>
  </si>
  <si>
    <t>0,0245016611295681</t>
  </si>
  <si>
    <t>0,0182437850842021</t>
  </si>
  <si>
    <t>0,0152825256384476</t>
  </si>
  <si>
    <t>0,00830968788001621</t>
  </si>
  <si>
    <t>0,0175231344752904</t>
  </si>
  <si>
    <t>0,0150524856407209</t>
  </si>
  <si>
    <t>0,00824120603015075</t>
  </si>
  <si>
    <t>0,0178018575851393</t>
  </si>
  <si>
    <t>0,0146341463414634</t>
  </si>
  <si>
    <t>0,00837320574162679</t>
  </si>
  <si>
    <t>0,0218631178707224</t>
  </si>
  <si>
    <t>0,0151923076923077</t>
  </si>
  <si>
    <t>0,0081059707394227</t>
  </si>
  <si>
    <t>0,0288372093023256</t>
  </si>
  <si>
    <t>0,0149649554839932</t>
  </si>
  <si>
    <t>0,00804079231221808</t>
  </si>
  <si>
    <t>0,0361663652802893</t>
  </si>
  <si>
    <t>0,0145576707726764</t>
  </si>
  <si>
    <t>0,00856031128404669</t>
  </si>
  <si>
    <t>0,0172774869109948</t>
  </si>
  <si>
    <t>0,0152685798381163</t>
  </si>
  <si>
    <t>0,00868055555555556</t>
  </si>
  <si>
    <t>0,0176702693429405</t>
  </si>
  <si>
    <t>0,015038956332669</t>
  </si>
  <si>
    <t>0,00841461082424938</t>
  </si>
  <si>
    <t>0,0171948752528658</t>
  </si>
  <si>
    <t>0,0157086754730453</t>
  </si>
  <si>
    <t>0,00853404134268917</t>
  </si>
  <si>
    <t>0,0528277071459886</t>
  </si>
  <si>
    <t>0,0374551051821447</t>
  </si>
  <si>
    <t>0,019756169212691</t>
  </si>
  <si>
    <t>0,0542022347144146</t>
  </si>
  <si>
    <t>0,0391408789034902</t>
  </si>
  <si>
    <t>0,0218941303564998</t>
  </si>
  <si>
    <t>0,0537195523370639</t>
  </si>
  <si>
    <t>0,0375305955942344</t>
  </si>
  <si>
    <t>0,0195221650574389</t>
  </si>
  <si>
    <t>0,0499812570286143</t>
  </si>
  <si>
    <t>0,0353211009174312</t>
  </si>
  <si>
    <t>0,0194939858979676</t>
  </si>
  <si>
    <t>0,0498036415565869</t>
  </si>
  <si>
    <t>0,0353819862016583</t>
  </si>
  <si>
    <t>0,0200027122321671</t>
  </si>
  <si>
    <t>0,0507850138865272</t>
  </si>
  <si>
    <t>0,0348453356156009</t>
  </si>
  <si>
    <t>0,0194774978395267</t>
  </si>
  <si>
    <t>0,0515130265925886</t>
  </si>
  <si>
    <t>0,0357396030245747</t>
  </si>
  <si>
    <t>0,0193661971830986</t>
  </si>
  <si>
    <t>0,05155432440751</t>
  </si>
  <si>
    <t>0,0353048537044431</t>
  </si>
  <si>
    <t>0,0192541418793578</t>
  </si>
  <si>
    <t>0,0525391482511342</t>
  </si>
  <si>
    <t>0,0356434552666373</t>
  </si>
  <si>
    <t>0,0190786996359985</t>
  </si>
  <si>
    <t>0,0516777901371895</t>
  </si>
  <si>
    <t>0,0353210277142401</t>
  </si>
  <si>
    <t>0,0198300283286119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</si>
</sst>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0"/>
    <numFmt numFmtId="166" formatCode="0.0"/>
    <numFmt numFmtId="169" formatCode="0.000"/>
  </numFmts>
  <fonts count="9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Inherit"/>
    </font>
    <font>
      <sz val="11"/>
      <color rgb="FF000000"/>
      <name val="Inherit"/>
    </font>
    <font>
      <b/>
      <sz val="11"/>
      <color rgb="FF000000"/>
      <name val="Inherit"/>
    </font>
    <font>
      <b/>
      <sz val="14"/>
      <color rgb="FF222222"/>
      <name val="Inherit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9" fontId="0" fillId="0" borderId="0" xfId="1" applyFont="1"/>
    <xf numFmtId="164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" fontId="2" fillId="0" borderId="0" xfId="0" applyNumberFormat="1" applyFont="1"/>
    <xf numFmtId="169" fontId="0" fillId="0" borderId="0" xfId="0" applyNumberFormat="1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0" fontId="6" fillId="0" borderId="0" xfId="0" applyFont="1"/>
    <xf numFmtId="0" fontId="7" fillId="0" borderId="0" xfId="0" applyFont="1"/>
    <xf numFmtId="3" fontId="8" fillId="0" borderId="0" xfId="0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workbookViewId="0">
      <selection activeCell="O21" sqref="O21"/>
    </sheetView>
  </sheetViews>
  <sheetFormatPr baseColWidth="10" defaultColWidth="8.83203125" defaultRowHeight="15"/>
  <cols>
    <col min="1" max="2" width="9.1640625" customWidth="1"/>
    <col min="3" max="3" width="17.33203125" customWidth="1"/>
    <col min="4" max="12" width="9.1640625" customWidth="1"/>
  </cols>
  <sheetData>
    <row r="1" spans="1:12" ht="19">
      <c r="A1" s="1" t="s">
        <v>0</v>
      </c>
    </row>
    <row r="3" spans="1:12">
      <c r="C3" s="2" t="s">
        <v>1</v>
      </c>
    </row>
    <row r="4" spans="1:12"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</row>
    <row r="5" spans="1:12">
      <c r="A5" s="2" t="s">
        <v>12</v>
      </c>
      <c r="B5" s="2" t="s">
        <v>13</v>
      </c>
      <c r="C5" s="3">
        <v>4653</v>
      </c>
      <c r="D5" s="3">
        <v>4759</v>
      </c>
      <c r="E5" s="3">
        <v>4852</v>
      </c>
      <c r="F5" s="3">
        <v>4944</v>
      </c>
      <c r="G5" s="3">
        <v>5026</v>
      </c>
      <c r="H5" s="3">
        <v>5098</v>
      </c>
      <c r="I5" s="3">
        <v>5161</v>
      </c>
      <c r="J5" s="3">
        <v>5214</v>
      </c>
      <c r="K5" s="3">
        <v>5262</v>
      </c>
      <c r="L5" s="3">
        <v>5302</v>
      </c>
    </row>
    <row r="6" spans="1:12">
      <c r="B6" s="2" t="s">
        <v>14</v>
      </c>
      <c r="C6" s="3">
        <v>4459</v>
      </c>
      <c r="D6" s="3">
        <v>4682</v>
      </c>
      <c r="E6" s="3">
        <v>4789</v>
      </c>
      <c r="F6" s="3">
        <v>4883</v>
      </c>
      <c r="G6" s="3">
        <v>4978</v>
      </c>
      <c r="H6" s="3">
        <v>5060</v>
      </c>
      <c r="I6" s="3">
        <v>5132</v>
      </c>
      <c r="J6" s="3">
        <v>5198</v>
      </c>
      <c r="K6" s="3">
        <v>5250</v>
      </c>
      <c r="L6" s="3">
        <v>5298</v>
      </c>
    </row>
    <row r="7" spans="1:12">
      <c r="B7" s="2" t="s">
        <v>15</v>
      </c>
      <c r="C7" s="3">
        <v>5019</v>
      </c>
      <c r="D7" s="3">
        <v>4491</v>
      </c>
      <c r="E7" s="3">
        <v>4716</v>
      </c>
      <c r="F7" s="3">
        <v>4823</v>
      </c>
      <c r="G7" s="3">
        <v>4917</v>
      </c>
      <c r="H7" s="3">
        <v>5014</v>
      </c>
      <c r="I7" s="3">
        <v>5095</v>
      </c>
      <c r="J7" s="3">
        <v>5166</v>
      </c>
      <c r="K7" s="3">
        <v>5233</v>
      </c>
      <c r="L7" s="3">
        <v>5286</v>
      </c>
    </row>
    <row r="8" spans="1:12">
      <c r="B8" s="2" t="s">
        <v>16</v>
      </c>
      <c r="C8" s="3">
        <v>4691</v>
      </c>
      <c r="D8" s="3">
        <v>5051</v>
      </c>
      <c r="E8" s="3">
        <v>4523</v>
      </c>
      <c r="F8" s="3">
        <v>4749</v>
      </c>
      <c r="G8" s="3">
        <v>4857</v>
      </c>
      <c r="H8" s="3">
        <v>4950</v>
      </c>
      <c r="I8" s="3">
        <v>5048</v>
      </c>
      <c r="J8" s="3">
        <v>5129</v>
      </c>
      <c r="K8" s="3">
        <v>5199</v>
      </c>
      <c r="L8" s="3">
        <v>5268</v>
      </c>
    </row>
    <row r="9" spans="1:12">
      <c r="B9" s="2" t="s">
        <v>17</v>
      </c>
      <c r="C9" s="3">
        <v>4686</v>
      </c>
      <c r="D9" s="3">
        <v>4723</v>
      </c>
      <c r="E9" s="3">
        <v>5084</v>
      </c>
      <c r="F9" s="3">
        <v>4557</v>
      </c>
      <c r="G9" s="3">
        <v>4784</v>
      </c>
      <c r="H9" s="3">
        <v>4891</v>
      </c>
      <c r="I9" s="3">
        <v>4984</v>
      </c>
      <c r="J9" s="3">
        <v>5082</v>
      </c>
      <c r="K9" s="3">
        <v>5163</v>
      </c>
      <c r="L9" s="3">
        <v>5233</v>
      </c>
    </row>
    <row r="10" spans="1:12">
      <c r="B10" s="2" t="s">
        <v>47</v>
      </c>
      <c r="C10" s="3">
        <f>SUM(C5:C9)</f>
        <v>23508</v>
      </c>
      <c r="D10" s="3">
        <f t="shared" ref="D10:L10" si="0">SUM(D5:D9)</f>
        <v>23706</v>
      </c>
      <c r="E10" s="3">
        <f t="shared" si="0"/>
        <v>23964</v>
      </c>
      <c r="F10" s="3">
        <f t="shared" si="0"/>
        <v>23956</v>
      </c>
      <c r="G10" s="3">
        <f t="shared" si="0"/>
        <v>24562</v>
      </c>
      <c r="H10" s="3">
        <f t="shared" si="0"/>
        <v>25013</v>
      </c>
      <c r="I10" s="3">
        <f t="shared" si="0"/>
        <v>25420</v>
      </c>
      <c r="J10" s="3">
        <f t="shared" si="0"/>
        <v>25789</v>
      </c>
      <c r="K10" s="3">
        <f t="shared" si="0"/>
        <v>26107</v>
      </c>
      <c r="L10" s="3">
        <f t="shared" si="0"/>
        <v>26387</v>
      </c>
    </row>
    <row r="11" spans="1:12">
      <c r="A11" t="s">
        <v>18</v>
      </c>
    </row>
    <row r="13" spans="1:12">
      <c r="A13" t="s">
        <v>19</v>
      </c>
    </row>
    <row r="14" spans="1:12">
      <c r="A14" t="s">
        <v>20</v>
      </c>
    </row>
    <row r="18" spans="1:14">
      <c r="A18" t="s">
        <v>21</v>
      </c>
    </row>
    <row r="20" spans="1:14">
      <c r="A20" t="s">
        <v>22</v>
      </c>
    </row>
    <row r="21" spans="1:14">
      <c r="A21" t="s">
        <v>23</v>
      </c>
    </row>
    <row r="24" spans="1:14">
      <c r="A24" t="s">
        <v>24</v>
      </c>
      <c r="D24" s="2"/>
    </row>
    <row r="25" spans="1:14">
      <c r="A25" t="s">
        <v>25</v>
      </c>
      <c r="C25" s="2" t="s">
        <v>65</v>
      </c>
      <c r="E25" s="2" t="s">
        <v>66</v>
      </c>
    </row>
    <row r="27" spans="1:14">
      <c r="C27" s="2" t="s">
        <v>28</v>
      </c>
      <c r="E27" s="2">
        <v>2025</v>
      </c>
      <c r="F27" s="2">
        <v>2026</v>
      </c>
      <c r="G27" s="2">
        <v>2027</v>
      </c>
      <c r="H27" s="2">
        <v>2028</v>
      </c>
      <c r="I27" s="2">
        <v>2029</v>
      </c>
      <c r="J27" s="2">
        <v>2030</v>
      </c>
      <c r="K27" s="2">
        <v>2031</v>
      </c>
      <c r="L27" s="2">
        <v>2032</v>
      </c>
      <c r="M27" s="2">
        <v>2033</v>
      </c>
      <c r="N27" s="2">
        <v>2034</v>
      </c>
    </row>
    <row r="28" spans="1:14">
      <c r="B28" s="2" t="s">
        <v>29</v>
      </c>
      <c r="C28" s="3">
        <v>1937</v>
      </c>
      <c r="D28" s="6">
        <f>C28/$C$33</f>
        <v>9.8061054017111321E-2</v>
      </c>
      <c r="E28" s="4">
        <f>(C5*D48)/C28</f>
        <v>0.94438806576009737</v>
      </c>
      <c r="F28" s="5">
        <f>(D5*D48)/C28</f>
        <v>0.96590217170692094</v>
      </c>
      <c r="G28" s="5">
        <f>(E5*D48)/C28</f>
        <v>0.98477775522630395</v>
      </c>
      <c r="H28" s="5">
        <f>(F5*D48)/C28</f>
        <v>1.0034503754820379</v>
      </c>
      <c r="I28" s="5">
        <f>(G5*D48)/C28</f>
        <v>1.0200933631012787</v>
      </c>
      <c r="J28" s="5">
        <f>(H5*D48)/C28</f>
        <v>1.0347067180840268</v>
      </c>
      <c r="K28" s="5">
        <f>(I5*D48)/C28</f>
        <v>1.0474934036939314</v>
      </c>
      <c r="L28" s="5">
        <f>(J5*D48)/C28</f>
        <v>1.0582504566673432</v>
      </c>
      <c r="M28" s="5">
        <f>(K5*D48)/C28</f>
        <v>1.0679926933225086</v>
      </c>
      <c r="N28" s="5">
        <f>(L5*D48)/C28</f>
        <v>1.0761112238684798</v>
      </c>
    </row>
    <row r="29" spans="1:14">
      <c r="B29" s="2" t="s">
        <v>30</v>
      </c>
      <c r="C29" s="3">
        <v>4677</v>
      </c>
      <c r="D29" s="6">
        <f t="shared" ref="D29:D32" si="1">C29/$C$33</f>
        <v>0.23677416088695388</v>
      </c>
      <c r="E29" s="4">
        <f t="shared" ref="E29:E32" si="2">(C6*D49)/C29</f>
        <v>0.97145969498910667</v>
      </c>
      <c r="F29" s="5">
        <f t="shared" ref="F29:F32" si="3">(D6*D49)/C29</f>
        <v>1.0200435729847495</v>
      </c>
      <c r="G29" s="5">
        <f t="shared" ref="G29:G32" si="4">(E6*D49)/C29</f>
        <v>1.0433551198257081</v>
      </c>
      <c r="H29" s="5">
        <f t="shared" ref="H29:H32" si="5">(F6*D49)/C29</f>
        <v>1.0638344226579519</v>
      </c>
      <c r="I29" s="5">
        <f t="shared" ref="I29:I32" si="6">(G6*D49)/C29</f>
        <v>1.0845315904139434</v>
      </c>
      <c r="J29" s="5">
        <f t="shared" ref="J29:J32" si="7">(H6*D49)/C29</f>
        <v>1.10239651416122</v>
      </c>
      <c r="K29" s="5">
        <f t="shared" ref="K29:K32" si="8">(I6*D49)/C29</f>
        <v>1.1180827886710238</v>
      </c>
      <c r="L29" s="5">
        <f t="shared" ref="L29:L32" si="9">(J6*D49)/C29</f>
        <v>1.1324618736383441</v>
      </c>
      <c r="M29" s="5">
        <f t="shared" ref="M29:M32" si="10">(K6*D49)/C29</f>
        <v>1.1437908496732025</v>
      </c>
      <c r="N29" s="5">
        <f t="shared" ref="N29:N32" si="11">(L6*D49)/C29</f>
        <v>1.1542483660130718</v>
      </c>
    </row>
    <row r="30" spans="1:14">
      <c r="B30" s="2" t="s">
        <v>31</v>
      </c>
      <c r="C30" s="3">
        <v>4451</v>
      </c>
      <c r="D30" s="6">
        <f t="shared" si="1"/>
        <v>0.22533286083126614</v>
      </c>
      <c r="E30" s="4">
        <f t="shared" si="2"/>
        <v>1.0958515283842793</v>
      </c>
      <c r="F30" s="5">
        <f t="shared" si="3"/>
        <v>0.98056768558951968</v>
      </c>
      <c r="G30" s="5">
        <f t="shared" si="4"/>
        <v>1.0296943231441047</v>
      </c>
      <c r="H30" s="5">
        <f t="shared" si="5"/>
        <v>1.0530567685589518</v>
      </c>
      <c r="I30" s="5">
        <f t="shared" si="6"/>
        <v>1.0735807860262008</v>
      </c>
      <c r="J30" s="5">
        <f t="shared" si="7"/>
        <v>1.094759825327511</v>
      </c>
      <c r="K30" s="5">
        <f t="shared" si="8"/>
        <v>1.1124454148471616</v>
      </c>
      <c r="L30" s="5">
        <f t="shared" si="9"/>
        <v>1.1279475982532752</v>
      </c>
      <c r="M30" s="5">
        <f t="shared" si="10"/>
        <v>1.1425764192139738</v>
      </c>
      <c r="N30" s="5">
        <f t="shared" si="11"/>
        <v>1.1541484716157207</v>
      </c>
    </row>
    <row r="31" spans="1:14">
      <c r="B31" s="2" t="s">
        <v>32</v>
      </c>
      <c r="C31" s="3">
        <v>4461</v>
      </c>
      <c r="D31" s="6">
        <f t="shared" si="1"/>
        <v>0.22583911304611959</v>
      </c>
      <c r="E31" s="4">
        <f t="shared" si="2"/>
        <v>1.0796317606444188</v>
      </c>
      <c r="F31" s="5">
        <f t="shared" si="3"/>
        <v>1.1624856156501726</v>
      </c>
      <c r="G31" s="5">
        <f t="shared" si="4"/>
        <v>1.0409666283084005</v>
      </c>
      <c r="H31" s="5">
        <f t="shared" si="5"/>
        <v>1.0929804372842349</v>
      </c>
      <c r="I31" s="5">
        <f t="shared" si="6"/>
        <v>1.1178365937859609</v>
      </c>
      <c r="J31" s="5">
        <f t="shared" si="7"/>
        <v>1.1392405063291138</v>
      </c>
      <c r="K31" s="5">
        <f t="shared" si="8"/>
        <v>1.1617951668584579</v>
      </c>
      <c r="L31" s="5">
        <f t="shared" si="9"/>
        <v>1.1804372842347526</v>
      </c>
      <c r="M31" s="5">
        <f t="shared" si="10"/>
        <v>1.1965477560414268</v>
      </c>
      <c r="N31" s="5">
        <f t="shared" si="11"/>
        <v>1.212428078250863</v>
      </c>
    </row>
    <row r="32" spans="1:14">
      <c r="B32" s="2" t="s">
        <v>33</v>
      </c>
      <c r="C32" s="3">
        <v>4227</v>
      </c>
      <c r="D32" s="6">
        <f t="shared" si="1"/>
        <v>0.21399281121854907</v>
      </c>
      <c r="E32" s="4">
        <f>(C9*D52)/C32</f>
        <v>1.0917986952469712</v>
      </c>
      <c r="F32" s="5">
        <f t="shared" si="3"/>
        <v>1.1004193849021435</v>
      </c>
      <c r="G32" s="5">
        <f t="shared" si="4"/>
        <v>1.1845293569431501</v>
      </c>
      <c r="H32" s="5">
        <f t="shared" si="5"/>
        <v>1.0617427772600188</v>
      </c>
      <c r="I32" s="5">
        <f t="shared" si="6"/>
        <v>1.1146318732525629</v>
      </c>
      <c r="J32" s="5">
        <f t="shared" si="7"/>
        <v>1.1395619757688724</v>
      </c>
      <c r="K32" s="5">
        <f t="shared" si="8"/>
        <v>1.1612301957129543</v>
      </c>
      <c r="L32" s="5">
        <f t="shared" si="9"/>
        <v>1.1840633737185462</v>
      </c>
      <c r="M32" s="5">
        <f t="shared" si="10"/>
        <v>1.2029356943150047</v>
      </c>
      <c r="N32" s="5">
        <f t="shared" si="11"/>
        <v>1.2192451071761417</v>
      </c>
    </row>
    <row r="33" spans="1:13">
      <c r="A33" t="s">
        <v>26</v>
      </c>
      <c r="B33" s="2" t="s">
        <v>47</v>
      </c>
      <c r="C33" s="3">
        <f>SUM(C28:C32)</f>
        <v>19753</v>
      </c>
    </row>
    <row r="34" spans="1:13">
      <c r="A34" t="s">
        <v>27</v>
      </c>
    </row>
    <row r="35" spans="1:13">
      <c r="C35" s="2" t="s">
        <v>36</v>
      </c>
      <c r="D35" s="2" t="s">
        <v>35</v>
      </c>
    </row>
    <row r="36" spans="1:13">
      <c r="D36" s="2">
        <v>2025</v>
      </c>
      <c r="E36" s="2">
        <v>2026</v>
      </c>
      <c r="F36" s="2">
        <v>2027</v>
      </c>
      <c r="G36" s="2">
        <v>2028</v>
      </c>
      <c r="H36" s="2">
        <v>2029</v>
      </c>
      <c r="I36" s="2">
        <v>2030</v>
      </c>
      <c r="J36" s="2">
        <v>2031</v>
      </c>
      <c r="K36" s="2">
        <v>2032</v>
      </c>
      <c r="L36" s="2">
        <v>2033</v>
      </c>
      <c r="M36" s="2">
        <v>2034</v>
      </c>
    </row>
    <row r="37" spans="1:13">
      <c r="B37" s="2" t="s">
        <v>29</v>
      </c>
      <c r="C37">
        <v>210</v>
      </c>
      <c r="D37">
        <f t="shared" ref="D37:M37" si="12">$C$37*E28</f>
        <v>198.32149380962045</v>
      </c>
      <c r="E37">
        <f t="shared" si="12"/>
        <v>202.83945605845341</v>
      </c>
      <c r="F37">
        <f t="shared" si="12"/>
        <v>206.80332859752383</v>
      </c>
      <c r="G37">
        <f t="shared" si="12"/>
        <v>210.72457885122796</v>
      </c>
      <c r="H37">
        <f t="shared" si="12"/>
        <v>214.21960625126854</v>
      </c>
      <c r="I37">
        <f t="shared" si="12"/>
        <v>217.28841079764564</v>
      </c>
      <c r="J37">
        <f t="shared" si="12"/>
        <v>219.97361477572559</v>
      </c>
      <c r="K37">
        <f t="shared" si="12"/>
        <v>222.23259590014206</v>
      </c>
      <c r="L37">
        <f t="shared" si="12"/>
        <v>224.27846559772681</v>
      </c>
      <c r="M37">
        <f t="shared" si="12"/>
        <v>225.98335701238076</v>
      </c>
    </row>
    <row r="38" spans="1:13">
      <c r="B38" s="2" t="s">
        <v>30</v>
      </c>
      <c r="C38">
        <v>243</v>
      </c>
      <c r="D38">
        <f t="shared" ref="D38:M38" si="13">$C$38*E29</f>
        <v>236.06470588235291</v>
      </c>
      <c r="E38">
        <f t="shared" si="13"/>
        <v>247.87058823529412</v>
      </c>
      <c r="F38">
        <f t="shared" si="13"/>
        <v>253.53529411764706</v>
      </c>
      <c r="G38">
        <f t="shared" si="13"/>
        <v>258.51176470588234</v>
      </c>
      <c r="H38">
        <f t="shared" si="13"/>
        <v>263.54117647058825</v>
      </c>
      <c r="I38">
        <f t="shared" si="13"/>
        <v>267.88235294117646</v>
      </c>
      <c r="J38">
        <f t="shared" si="13"/>
        <v>271.69411764705882</v>
      </c>
      <c r="K38">
        <f t="shared" si="13"/>
        <v>275.18823529411759</v>
      </c>
      <c r="L38">
        <f t="shared" si="13"/>
        <v>277.94117647058823</v>
      </c>
      <c r="M38">
        <f t="shared" si="13"/>
        <v>280.48235294117643</v>
      </c>
    </row>
    <row r="39" spans="1:13">
      <c r="B39" s="2" t="s">
        <v>31</v>
      </c>
      <c r="C39">
        <v>239</v>
      </c>
      <c r="D39">
        <f t="shared" ref="D39:M39" si="14">$C$39*E30</f>
        <v>261.90851528384275</v>
      </c>
      <c r="E39">
        <f t="shared" si="14"/>
        <v>234.35567685589521</v>
      </c>
      <c r="F39">
        <f t="shared" si="14"/>
        <v>246.09694323144103</v>
      </c>
      <c r="G39">
        <f t="shared" si="14"/>
        <v>251.68056768558949</v>
      </c>
      <c r="H39">
        <f t="shared" si="14"/>
        <v>256.58580786026198</v>
      </c>
      <c r="I39">
        <f t="shared" si="14"/>
        <v>261.64759825327513</v>
      </c>
      <c r="J39">
        <f t="shared" si="14"/>
        <v>265.87445414847161</v>
      </c>
      <c r="K39">
        <f t="shared" si="14"/>
        <v>269.57947598253276</v>
      </c>
      <c r="L39">
        <f t="shared" si="14"/>
        <v>273.07576419213973</v>
      </c>
      <c r="M39">
        <f t="shared" si="14"/>
        <v>275.84148471615725</v>
      </c>
    </row>
    <row r="40" spans="1:13">
      <c r="B40" s="2" t="s">
        <v>32</v>
      </c>
      <c r="C40">
        <v>238</v>
      </c>
      <c r="D40">
        <f t="shared" ref="D40:M40" si="15">$C$40*E31</f>
        <v>256.95235903337169</v>
      </c>
      <c r="E40">
        <f t="shared" si="15"/>
        <v>276.67157652474106</v>
      </c>
      <c r="F40">
        <f t="shared" si="15"/>
        <v>247.7500575373993</v>
      </c>
      <c r="G40">
        <f t="shared" si="15"/>
        <v>260.12934407364793</v>
      </c>
      <c r="H40">
        <f t="shared" si="15"/>
        <v>266.0451093210587</v>
      </c>
      <c r="I40">
        <f t="shared" si="15"/>
        <v>271.13924050632909</v>
      </c>
      <c r="J40">
        <f t="shared" si="15"/>
        <v>276.50724971231296</v>
      </c>
      <c r="K40">
        <f t="shared" si="15"/>
        <v>280.94407364787111</v>
      </c>
      <c r="L40">
        <f t="shared" si="15"/>
        <v>284.77836593785958</v>
      </c>
      <c r="M40">
        <f t="shared" si="15"/>
        <v>288.55788262370538</v>
      </c>
    </row>
    <row r="41" spans="1:13">
      <c r="B41" s="2" t="s">
        <v>33</v>
      </c>
      <c r="C41">
        <v>236</v>
      </c>
      <c r="D41">
        <f t="shared" ref="D41:M41" si="16">$C$41*E32</f>
        <v>257.66449207828521</v>
      </c>
      <c r="E41">
        <f t="shared" si="16"/>
        <v>259.69897483690585</v>
      </c>
      <c r="F41">
        <f t="shared" si="16"/>
        <v>279.54892823858341</v>
      </c>
      <c r="G41">
        <f t="shared" si="16"/>
        <v>250.57129543336441</v>
      </c>
      <c r="H41">
        <f t="shared" si="16"/>
        <v>263.05312208760483</v>
      </c>
      <c r="I41">
        <f t="shared" si="16"/>
        <v>268.93662628145387</v>
      </c>
      <c r="J41">
        <f t="shared" si="16"/>
        <v>274.0503261882572</v>
      </c>
      <c r="K41">
        <f t="shared" si="16"/>
        <v>279.43895619757689</v>
      </c>
      <c r="L41">
        <f t="shared" si="16"/>
        <v>283.8928238583411</v>
      </c>
      <c r="M41">
        <f t="shared" si="16"/>
        <v>287.74184529356944</v>
      </c>
    </row>
    <row r="44" spans="1:13">
      <c r="A44" t="s">
        <v>57</v>
      </c>
      <c r="B44" s="3"/>
      <c r="C44" s="3"/>
      <c r="D44" s="3"/>
      <c r="E44" s="3"/>
      <c r="F44" s="3"/>
    </row>
    <row r="45" spans="1:13">
      <c r="A45" t="s">
        <v>58</v>
      </c>
    </row>
    <row r="46" spans="1:13" ht="18">
      <c r="B46" s="15" t="s">
        <v>227</v>
      </c>
      <c r="C46" s="12"/>
    </row>
    <row r="47" spans="1:13">
      <c r="C47" s="2">
        <v>2023</v>
      </c>
      <c r="D47" s="2" t="s">
        <v>228</v>
      </c>
      <c r="G47" s="2">
        <v>2024</v>
      </c>
      <c r="H47" s="2" t="s">
        <v>229</v>
      </c>
      <c r="I47" s="2" t="s">
        <v>230</v>
      </c>
      <c r="J47" s="2" t="s">
        <v>66</v>
      </c>
    </row>
    <row r="48" spans="1:13" ht="18">
      <c r="B48" s="16" t="s">
        <v>29</v>
      </c>
      <c r="C48" s="14">
        <v>4927</v>
      </c>
      <c r="D48">
        <f>C28/C48</f>
        <v>0.39313984168865435</v>
      </c>
      <c r="G48" s="14">
        <v>4429</v>
      </c>
      <c r="H48">
        <f>G48*D48</f>
        <v>1741.2163588390501</v>
      </c>
      <c r="I48" s="4">
        <f>H48/$H$53</f>
        <v>8.5469169218479468E-2</v>
      </c>
      <c r="J48" s="4">
        <f>H48/C28</f>
        <v>0.89892429470265878</v>
      </c>
    </row>
    <row r="49" spans="2:10" ht="18">
      <c r="B49" s="16" t="s">
        <v>30</v>
      </c>
      <c r="C49" s="14">
        <v>4590</v>
      </c>
      <c r="D49">
        <f>C29/C49</f>
        <v>1.018954248366013</v>
      </c>
      <c r="G49" s="14">
        <v>4957</v>
      </c>
      <c r="H49">
        <f t="shared" ref="H49:H52" si="17">G49*D49</f>
        <v>5050.9562091503267</v>
      </c>
      <c r="I49" s="4">
        <f>H49/$H$53</f>
        <v>0.2479307231198046</v>
      </c>
      <c r="J49" s="4">
        <f t="shared" ref="J49:J52" si="18">H49/C29</f>
        <v>1.0799564270152506</v>
      </c>
    </row>
    <row r="50" spans="2:10" ht="18">
      <c r="B50" s="16" t="s">
        <v>31</v>
      </c>
      <c r="C50" s="14">
        <v>4580</v>
      </c>
      <c r="D50">
        <f t="shared" ref="D49:D52" si="19">C30/C50</f>
        <v>0.97183406113537119</v>
      </c>
      <c r="G50" s="14">
        <v>4643</v>
      </c>
      <c r="H50">
        <f t="shared" si="17"/>
        <v>4512.2255458515283</v>
      </c>
      <c r="I50" s="4">
        <f>H50/$H$53</f>
        <v>0.22148664453592951</v>
      </c>
      <c r="J50" s="4">
        <f t="shared" si="18"/>
        <v>1.0137554585152839</v>
      </c>
    </row>
    <row r="51" spans="2:10" ht="18">
      <c r="B51" s="16" t="s">
        <v>32</v>
      </c>
      <c r="C51" s="14">
        <v>4345</v>
      </c>
      <c r="D51">
        <f t="shared" si="19"/>
        <v>1.0266973532796317</v>
      </c>
      <c r="G51" s="14">
        <v>4625</v>
      </c>
      <c r="H51">
        <f t="shared" si="17"/>
        <v>4748.4752589182972</v>
      </c>
      <c r="I51" s="4">
        <f>H51/$H$53</f>
        <v>0.23308317393988243</v>
      </c>
      <c r="J51" s="4">
        <f t="shared" si="18"/>
        <v>1.0644418872266974</v>
      </c>
    </row>
    <row r="52" spans="2:10" ht="18">
      <c r="B52" s="16" t="s">
        <v>33</v>
      </c>
      <c r="C52" s="14">
        <v>4292</v>
      </c>
      <c r="D52">
        <f>C32/C52</f>
        <v>0.98485554520037277</v>
      </c>
      <c r="G52" s="17">
        <v>4386</v>
      </c>
      <c r="H52">
        <f>G52*D52</f>
        <v>4319.5764212488348</v>
      </c>
      <c r="I52" s="4">
        <f t="shared" ref="I49:I52" si="20">H52/$H$53</f>
        <v>0.21203028918590403</v>
      </c>
      <c r="J52" s="4">
        <f t="shared" si="18"/>
        <v>1.0219012115563839</v>
      </c>
    </row>
    <row r="53" spans="2:10" ht="18">
      <c r="B53" s="16" t="s">
        <v>49</v>
      </c>
      <c r="C53" s="13">
        <f>SUM(C48:C52)</f>
        <v>22734</v>
      </c>
      <c r="D53">
        <f>C33/C53</f>
        <v>0.86887481305533565</v>
      </c>
      <c r="G53" s="13">
        <f>SUM(G48:G52)</f>
        <v>23040</v>
      </c>
      <c r="H53" s="13">
        <f>SUM(H48:H52)</f>
        <v>20372.449794008036</v>
      </c>
    </row>
    <row r="55" spans="2:10" ht="18">
      <c r="B55" s="16"/>
    </row>
  </sheetData>
  <pageMargins left="0.75" right="0.75" top="0.75" bottom="0.5" header="0.5" footer="0.7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941E5-3762-454F-861D-D0F1608379EB}">
  <dimension ref="A1:M13"/>
  <sheetViews>
    <sheetView workbookViewId="0">
      <selection activeCell="P13" sqref="P13"/>
    </sheetView>
  </sheetViews>
  <sheetFormatPr baseColWidth="10" defaultRowHeight="15"/>
  <sheetData>
    <row r="1" spans="1:13">
      <c r="B1" s="2" t="s">
        <v>37</v>
      </c>
      <c r="C1" s="2" t="s">
        <v>38</v>
      </c>
      <c r="D1" s="2" t="s">
        <v>48</v>
      </c>
      <c r="E1" s="2" t="s">
        <v>64</v>
      </c>
    </row>
    <row r="2" spans="1:13">
      <c r="A2" s="2" t="s">
        <v>46</v>
      </c>
      <c r="B2">
        <v>11</v>
      </c>
      <c r="C2">
        <v>552</v>
      </c>
      <c r="D2">
        <f>C2/B2</f>
        <v>50.18181818181818</v>
      </c>
      <c r="E2">
        <v>7</v>
      </c>
    </row>
    <row r="3" spans="1:13">
      <c r="B3" s="2">
        <v>2023</v>
      </c>
      <c r="C3" s="2">
        <v>2024</v>
      </c>
      <c r="D3" s="2">
        <v>2025</v>
      </c>
      <c r="E3" s="2">
        <v>2026</v>
      </c>
      <c r="F3" s="2">
        <v>2027</v>
      </c>
      <c r="G3" s="2">
        <v>2028</v>
      </c>
      <c r="H3" s="2">
        <v>2029</v>
      </c>
      <c r="I3" s="2">
        <v>2030</v>
      </c>
      <c r="J3" s="2">
        <v>2031</v>
      </c>
      <c r="K3" s="2">
        <v>2032</v>
      </c>
      <c r="L3" s="2">
        <v>2033</v>
      </c>
      <c r="M3" s="2">
        <v>2034</v>
      </c>
    </row>
    <row r="4" spans="1:13">
      <c r="A4" s="2" t="s">
        <v>29</v>
      </c>
      <c r="B4">
        <f>$C$2*'MAN09010'!D28</f>
        <v>54.129701817445451</v>
      </c>
      <c r="C4">
        <f>B4*'MAN09010'!J48</f>
        <v>48.658504028712379</v>
      </c>
      <c r="D4">
        <f>$B$4*'MAN09010'!E28</f>
        <v>51.119444399548136</v>
      </c>
      <c r="E4">
        <f>$B$4*'MAN09010'!F28</f>
        <v>52.283996539318629</v>
      </c>
      <c r="F4">
        <f>$B$4*'MAN09010'!G28</f>
        <v>53.305726246853119</v>
      </c>
      <c r="G4">
        <f>$B$4*'MAN09010'!H28</f>
        <v>54.316469613446387</v>
      </c>
      <c r="H4">
        <f>$B$4*'MAN09010'!I28</f>
        <v>55.217349570627327</v>
      </c>
      <c r="I4">
        <f>$B$4*'MAN09010'!J28</f>
        <v>56.008366118395962</v>
      </c>
      <c r="J4">
        <f>$B$4*'MAN09010'!K28</f>
        <v>56.700505597693521</v>
      </c>
      <c r="K4">
        <f>$B$4*'MAN09010'!L28</f>
        <v>57.282781667578767</v>
      </c>
      <c r="L4">
        <f>$B$4*'MAN09010'!M28</f>
        <v>57.810126032757857</v>
      </c>
      <c r="M4">
        <f>$B$4*'MAN09010'!N28</f>
        <v>58.249579670407101</v>
      </c>
    </row>
    <row r="5" spans="1:13">
      <c r="A5" s="2" t="s">
        <v>30</v>
      </c>
      <c r="B5">
        <f>$C$2*'MAN09010'!D29</f>
        <v>130.69933680959855</v>
      </c>
      <c r="C5">
        <f>B5*'MAN09010'!J49</f>
        <v>141.14958879415687</v>
      </c>
      <c r="D5">
        <f>$B$5*'MAN09010'!E29</f>
        <v>126.96913787233113</v>
      </c>
      <c r="E5">
        <f>$B$5*'MAN09010'!F29</f>
        <v>133.31901850600008</v>
      </c>
      <c r="F5">
        <f>$B$5*'MAN09010'!G29</f>
        <v>136.36582221811926</v>
      </c>
      <c r="G5">
        <f>$B$5*'MAN09010'!H29</f>
        <v>139.04245351661646</v>
      </c>
      <c r="H5">
        <f>$B$5*'MAN09010'!I29</f>
        <v>141.74755961616157</v>
      </c>
      <c r="I5">
        <f>$B$5*'MAN09010'!J29</f>
        <v>144.08249330208466</v>
      </c>
      <c r="J5">
        <f>$B$5*'MAN09010'!K29</f>
        <v>146.13267897752934</v>
      </c>
      <c r="K5">
        <f>$B$5*'MAN09010'!L29</f>
        <v>148.01201584668695</v>
      </c>
      <c r="L5">
        <f>$B$5*'MAN09010'!M29</f>
        <v>149.49270550117481</v>
      </c>
      <c r="M5">
        <f>$B$5*'MAN09010'!N29</f>
        <v>150.85949595147125</v>
      </c>
    </row>
    <row r="6" spans="1:13">
      <c r="A6" s="2" t="s">
        <v>31</v>
      </c>
      <c r="B6">
        <f>$C$2*'MAN09010'!D30</f>
        <v>124.3837391788589</v>
      </c>
      <c r="C6">
        <f>B6*'MAN09010'!J50</f>
        <v>126.0946945431096</v>
      </c>
      <c r="D6">
        <f>$B$6*'MAN09010'!E30</f>
        <v>136.30611068530411</v>
      </c>
      <c r="E6">
        <f>$B$6*'MAN09010'!F30</f>
        <v>121.96667525158414</v>
      </c>
      <c r="F6">
        <f>$B$6*'MAN09010'!G30</f>
        <v>128.07723012390798</v>
      </c>
      <c r="G6">
        <f>$B$6*'MAN09010'!H30</f>
        <v>130.98313844096864</v>
      </c>
      <c r="H6">
        <f>$B$6*'MAN09010'!I30</f>
        <v>133.53599247651729</v>
      </c>
      <c r="I6">
        <f>$B$6*'MAN09010'!J30</f>
        <v>136.17032057703025</v>
      </c>
      <c r="J6">
        <f>$B$6*'MAN09010'!K30</f>
        <v>138.37012033106686</v>
      </c>
      <c r="K6">
        <f>$B$6*'MAN09010'!L30</f>
        <v>140.2983398685557</v>
      </c>
      <c r="L6">
        <f>$B$6*'MAN09010'!M30</f>
        <v>142.11792731942546</v>
      </c>
      <c r="M6">
        <f>$B$6*'MAN09010'!N30</f>
        <v>143.55730246712844</v>
      </c>
    </row>
    <row r="7" spans="1:13">
      <c r="A7" s="2" t="s">
        <v>32</v>
      </c>
      <c r="B7">
        <f>$C$2*'MAN09010'!D31</f>
        <v>124.66319040145801</v>
      </c>
      <c r="C7">
        <f>B7*'MAN09010'!J51</f>
        <v>132.69672165862909</v>
      </c>
      <c r="D7">
        <f>$B$7*'MAN09010'!E31</f>
        <v>134.59033974067651</v>
      </c>
      <c r="E7">
        <f>$B$7*'MAN09010'!F31</f>
        <v>144.9191656427536</v>
      </c>
      <c r="F7">
        <f>$B$7*'MAN09010'!G31</f>
        <v>129.77022098637389</v>
      </c>
      <c r="G7">
        <f>$B$7*'MAN09010'!H31</f>
        <v>136.25442835823341</v>
      </c>
      <c r="H7">
        <f>$B$7*'MAN09010'!I31</f>
        <v>139.35307612885651</v>
      </c>
      <c r="I7">
        <f>$B$7*'MAN09010'!J31</f>
        <v>142.02135615355974</v>
      </c>
      <c r="J7">
        <f>$B$7*'MAN09010'!K31</f>
        <v>144.8330920935696</v>
      </c>
      <c r="K7">
        <f>$B$7*'MAN09010'!L31</f>
        <v>147.15707792153697</v>
      </c>
      <c r="L7">
        <f>$B$7*'MAN09010'!M31</f>
        <v>149.16546073582973</v>
      </c>
      <c r="M7">
        <f>$B$7*'MAN09010'!N31</f>
        <v>151.14515236706117</v>
      </c>
    </row>
    <row r="8" spans="1:13">
      <c r="A8" s="2" t="s">
        <v>33</v>
      </c>
      <c r="B8">
        <f>$C$2*'MAN09010'!D32</f>
        <v>118.12403179263909</v>
      </c>
      <c r="C8">
        <f>B8*'MAN09010'!J52</f>
        <v>120.7110912028227</v>
      </c>
      <c r="D8">
        <f>$B$8*'MAN09010'!E32</f>
        <v>128.9676637885151</v>
      </c>
      <c r="E8">
        <f>$B$8*'MAN09010'!F32</f>
        <v>129.98597440741716</v>
      </c>
      <c r="F8">
        <f>$B$8*'MAN09010'!G32</f>
        <v>139.92138341886701</v>
      </c>
      <c r="G8">
        <f>$B$8*'MAN09010'!H32</f>
        <v>125.41733757666738</v>
      </c>
      <c r="H8">
        <f>$B$8*'MAN09010'!I32</f>
        <v>131.66481083317458</v>
      </c>
      <c r="I8">
        <f>$B$8*'MAN09010'!J32</f>
        <v>134.60965505540489</v>
      </c>
      <c r="J8">
        <f>$B$8*'MAN09010'!K32</f>
        <v>137.16919255696951</v>
      </c>
      <c r="K8">
        <f>$B$8*'MAN09010'!L32</f>
        <v>139.86633960162905</v>
      </c>
      <c r="L8">
        <f>$B$8*'MAN09010'!M32</f>
        <v>142.09561419976598</v>
      </c>
      <c r="M8">
        <f>$B$8*'MAN09010'!N32</f>
        <v>144.02214780309421</v>
      </c>
    </row>
    <row r="9" spans="1:13">
      <c r="A9" s="2" t="s">
        <v>49</v>
      </c>
      <c r="B9">
        <f>SUM(B4:B8)</f>
        <v>552</v>
      </c>
      <c r="C9">
        <f>SUM(C4:C8)</f>
        <v>569.31060022743065</v>
      </c>
      <c r="D9">
        <f t="shared" ref="D9:M9" si="0">SUM(D4:D8)</f>
        <v>577.95269648637498</v>
      </c>
      <c r="E9">
        <f t="shared" si="0"/>
        <v>582.47483034707363</v>
      </c>
      <c r="F9">
        <f t="shared" si="0"/>
        <v>587.44038299412125</v>
      </c>
      <c r="G9">
        <f t="shared" si="0"/>
        <v>586.01382750593234</v>
      </c>
      <c r="H9">
        <f t="shared" si="0"/>
        <v>601.51878862533727</v>
      </c>
      <c r="I9">
        <f t="shared" si="0"/>
        <v>612.89219120647556</v>
      </c>
      <c r="J9">
        <f t="shared" si="0"/>
        <v>623.20558955682884</v>
      </c>
      <c r="K9">
        <f t="shared" si="0"/>
        <v>632.61655490598741</v>
      </c>
      <c r="L9">
        <f t="shared" si="0"/>
        <v>640.68183378895378</v>
      </c>
      <c r="M9">
        <f t="shared" si="0"/>
        <v>647.83367825916218</v>
      </c>
    </row>
    <row r="10" spans="1:13">
      <c r="A10" s="2" t="s">
        <v>56</v>
      </c>
      <c r="B10">
        <f t="shared" ref="B10:C10" si="1">B9/$D$2</f>
        <v>11</v>
      </c>
      <c r="C10">
        <f t="shared" si="1"/>
        <v>11.344957613227786</v>
      </c>
      <c r="D10">
        <f>D9/$D$2</f>
        <v>11.517173299547327</v>
      </c>
      <c r="E10">
        <f>E9/$D$2</f>
        <v>11.607288285901831</v>
      </c>
      <c r="F10">
        <f>F9/$D$2</f>
        <v>11.7062395161872</v>
      </c>
      <c r="G10">
        <f>G9/$D$2</f>
        <v>11.677811780009522</v>
      </c>
      <c r="H10">
        <f>H9/$D$2</f>
        <v>11.986787454490416</v>
      </c>
      <c r="I10">
        <f>I9/$D$2</f>
        <v>12.213431346505853</v>
      </c>
      <c r="J10">
        <f>J9/$D$2</f>
        <v>12.418951965806372</v>
      </c>
      <c r="K10">
        <f>K9/$D$2</f>
        <v>12.606489318778735</v>
      </c>
      <c r="L10">
        <f>L9/$D$2</f>
        <v>12.767210455939297</v>
      </c>
      <c r="M10">
        <f>M9/$D$2</f>
        <v>12.909729095744174</v>
      </c>
    </row>
    <row r="11" spans="1:13">
      <c r="A11" s="2" t="s">
        <v>51</v>
      </c>
      <c r="C11" s="8">
        <f>C10-B10</f>
        <v>0.34495761322778584</v>
      </c>
      <c r="D11" s="8">
        <f>D10-C10</f>
        <v>0.17221568631954121</v>
      </c>
      <c r="E11" s="8">
        <f t="shared" ref="E11:M11" si="2">E10-D10</f>
        <v>9.0114986354503657E-2</v>
      </c>
      <c r="F11" s="8">
        <f t="shared" si="2"/>
        <v>9.8951230285369007E-2</v>
      </c>
      <c r="G11" s="8">
        <f t="shared" si="2"/>
        <v>-2.8427736177677687E-2</v>
      </c>
      <c r="H11" s="8">
        <f t="shared" si="2"/>
        <v>0.30897567448089447</v>
      </c>
      <c r="I11" s="8">
        <f t="shared" si="2"/>
        <v>0.22664389201543678</v>
      </c>
      <c r="J11" s="8">
        <f t="shared" si="2"/>
        <v>0.20552061930051835</v>
      </c>
      <c r="K11" s="8">
        <f t="shared" si="2"/>
        <v>0.18753735297236318</v>
      </c>
      <c r="L11" s="8">
        <f t="shared" si="2"/>
        <v>0.16072113716056258</v>
      </c>
      <c r="M11" s="8">
        <f t="shared" si="2"/>
        <v>0.14251863980487656</v>
      </c>
    </row>
    <row r="12" spans="1:13">
      <c r="A12" s="2" t="s">
        <v>62</v>
      </c>
      <c r="B12">
        <f>(B9*$E$2)</f>
        <v>3864</v>
      </c>
      <c r="C12">
        <f>(C9*$E$2)-SUM($B$12:B12)</f>
        <v>121.17420159201447</v>
      </c>
      <c r="D12">
        <f>(D9*$E$2)-SUM($B$12:C12)</f>
        <v>60.494673812610472</v>
      </c>
      <c r="E12">
        <f>(E9*$E$2)-SUM($B$12:D12)</f>
        <v>31.654937024890387</v>
      </c>
      <c r="F12">
        <f>(F9*$E$2)-SUM($B$12:E12)</f>
        <v>34.75886852933354</v>
      </c>
      <c r="G12">
        <f>(G9*$E$2)-SUM($B$12:F12)</f>
        <v>-9.9858884173227125</v>
      </c>
      <c r="H12">
        <f>(H9*$E$2)-SUM($B$12:G12)</f>
        <v>108.53472783583493</v>
      </c>
      <c r="I12">
        <f>(I9*$E$2)-SUM($B$12:H12)</f>
        <v>79.613818067968168</v>
      </c>
      <c r="J12">
        <f>(J9*$E$2)-SUM($B$12:I12)</f>
        <v>72.19378845247229</v>
      </c>
      <c r="K12">
        <f>(K9*$E$2)-SUM($B$12:J12)</f>
        <v>65.876757444109899</v>
      </c>
      <c r="L12">
        <f>(L9*$E$2)-SUM($B$12:K12)</f>
        <v>56.456952180765256</v>
      </c>
      <c r="M12">
        <f>(M9*$E$2)-SUM($B$12:L12)</f>
        <v>50.062911291458477</v>
      </c>
    </row>
    <row r="13" spans="1:13">
      <c r="A13" s="2" t="s">
        <v>63</v>
      </c>
      <c r="B13">
        <f>B12/6.5</f>
        <v>594.46153846153845</v>
      </c>
      <c r="C13">
        <f>C12/6.5</f>
        <v>18.642184860309918</v>
      </c>
      <c r="D13">
        <f t="shared" ref="D13:M13" si="3">D12/6.5</f>
        <v>9.3068728942477641</v>
      </c>
      <c r="E13">
        <f t="shared" si="3"/>
        <v>4.8699903115215983</v>
      </c>
      <c r="F13">
        <f t="shared" si="3"/>
        <v>5.3475182352820827</v>
      </c>
      <c r="G13">
        <f t="shared" si="3"/>
        <v>-1.5362905257419557</v>
      </c>
      <c r="H13">
        <f t="shared" si="3"/>
        <v>16.697650436282295</v>
      </c>
      <c r="I13">
        <f t="shared" si="3"/>
        <v>12.248279702764334</v>
      </c>
      <c r="J13">
        <f t="shared" si="3"/>
        <v>11.106736684995736</v>
      </c>
      <c r="K13">
        <f t="shared" si="3"/>
        <v>10.134885760632292</v>
      </c>
      <c r="L13">
        <f t="shared" si="3"/>
        <v>8.6856849508869622</v>
      </c>
      <c r="M13">
        <f t="shared" si="3"/>
        <v>7.7019863525320735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BC131-EDC2-C54E-93FE-E3184F1117F2}">
  <dimension ref="A1:R89"/>
  <sheetViews>
    <sheetView topLeftCell="A64" workbookViewId="0">
      <selection activeCell="G7" sqref="G7"/>
    </sheetView>
  </sheetViews>
  <sheetFormatPr baseColWidth="10" defaultRowHeight="15"/>
  <sheetData>
    <row r="1" spans="1:18">
      <c r="A1" s="2" t="s">
        <v>221</v>
      </c>
      <c r="B1" s="2" t="s">
        <v>222</v>
      </c>
      <c r="C1" s="2" t="s">
        <v>29</v>
      </c>
      <c r="D1" s="2" t="s">
        <v>67</v>
      </c>
      <c r="E1" s="2" t="s">
        <v>31</v>
      </c>
      <c r="F1" s="2" t="s">
        <v>32</v>
      </c>
      <c r="G1" s="2" t="s">
        <v>33</v>
      </c>
      <c r="H1" s="2" t="s">
        <v>49</v>
      </c>
      <c r="I1" s="2" t="s">
        <v>223</v>
      </c>
      <c r="J1" s="2"/>
      <c r="K1" s="2"/>
      <c r="L1" s="2"/>
      <c r="M1" s="2"/>
      <c r="N1" s="2"/>
      <c r="O1" s="2"/>
    </row>
    <row r="2" spans="1:18">
      <c r="A2">
        <v>2024</v>
      </c>
      <c r="B2" t="s">
        <v>69</v>
      </c>
      <c r="C2">
        <v>1116.5889999999999</v>
      </c>
      <c r="D2">
        <v>3239.0250000000001</v>
      </c>
      <c r="E2">
        <v>2893.5529999999999</v>
      </c>
      <c r="F2">
        <v>3045.0529999999999</v>
      </c>
      <c r="G2">
        <v>2770.0129999999999</v>
      </c>
      <c r="H2">
        <v>13064.234</v>
      </c>
      <c r="I2">
        <v>427.79086160000003</v>
      </c>
    </row>
    <row r="3" spans="1:18">
      <c r="A3">
        <v>2025</v>
      </c>
      <c r="B3" t="s">
        <v>69</v>
      </c>
      <c r="C3">
        <v>1173.0616</v>
      </c>
      <c r="D3">
        <v>2913.6197000000002</v>
      </c>
      <c r="E3">
        <v>3127.8795</v>
      </c>
      <c r="F3">
        <v>3088.5068999999999</v>
      </c>
      <c r="G3">
        <v>2959.4807999999998</v>
      </c>
      <c r="H3">
        <v>13262.5486</v>
      </c>
      <c r="I3">
        <v>213.56912850000001</v>
      </c>
    </row>
    <row r="4" spans="1:18">
      <c r="A4">
        <v>2026</v>
      </c>
      <c r="B4" t="s">
        <v>69</v>
      </c>
      <c r="C4">
        <v>1199.7851000000001</v>
      </c>
      <c r="D4">
        <v>3059.3332999999998</v>
      </c>
      <c r="E4">
        <v>2798.8258999999998</v>
      </c>
      <c r="F4">
        <v>3325.5273000000002</v>
      </c>
      <c r="G4">
        <v>2982.8483999999999</v>
      </c>
      <c r="H4">
        <v>13366.320100000001</v>
      </c>
      <c r="I4">
        <v>111.7539262</v>
      </c>
    </row>
    <row r="5" spans="1:18">
      <c r="A5">
        <v>2027</v>
      </c>
      <c r="B5" t="s">
        <v>69</v>
      </c>
      <c r="C5">
        <v>1223.2311999999999</v>
      </c>
      <c r="D5">
        <v>3129.2498000000001</v>
      </c>
      <c r="E5">
        <v>2939.0475999999999</v>
      </c>
      <c r="F5">
        <v>2977.8973999999998</v>
      </c>
      <c r="G5">
        <v>3210.8409000000001</v>
      </c>
      <c r="H5">
        <v>13480.266900000001</v>
      </c>
      <c r="I5">
        <v>122.71198099999999</v>
      </c>
      <c r="Q5" t="s">
        <v>54</v>
      </c>
      <c r="R5" t="s">
        <v>226</v>
      </c>
    </row>
    <row r="6" spans="1:18">
      <c r="A6">
        <v>2028</v>
      </c>
      <c r="B6" t="s">
        <v>69</v>
      </c>
      <c r="C6">
        <v>1246.4251999999999</v>
      </c>
      <c r="D6">
        <v>3190.6716999999999</v>
      </c>
      <c r="E6">
        <v>3005.7307999999998</v>
      </c>
      <c r="F6">
        <v>3126.6936000000001</v>
      </c>
      <c r="G6">
        <v>2878.0097999999998</v>
      </c>
      <c r="H6">
        <v>13447.5311</v>
      </c>
      <c r="I6">
        <v>-35.253971180000001</v>
      </c>
      <c r="P6" t="s">
        <v>69</v>
      </c>
      <c r="Q6">
        <f>Höfuðborgarsvæðið!B2</f>
        <v>153</v>
      </c>
      <c r="R6" s="9">
        <f>Höfuðborgarsvæðið!D2</f>
        <v>82.790849673202615</v>
      </c>
    </row>
    <row r="7" spans="1:18">
      <c r="A7">
        <v>2029</v>
      </c>
      <c r="B7" t="s">
        <v>69</v>
      </c>
      <c r="C7">
        <v>1267.0980999999999</v>
      </c>
      <c r="D7">
        <v>3252.7469999999998</v>
      </c>
      <c r="E7">
        <v>3064.3123000000001</v>
      </c>
      <c r="F7">
        <v>3197.7997</v>
      </c>
      <c r="G7">
        <v>3021.3735000000001</v>
      </c>
      <c r="H7">
        <v>13803.330599999999</v>
      </c>
      <c r="I7">
        <v>383.16872840000002</v>
      </c>
      <c r="P7" t="s">
        <v>40</v>
      </c>
      <c r="Q7">
        <f>Suðurland!B2</f>
        <v>26</v>
      </c>
      <c r="R7" s="9">
        <f>Suðurland!D2</f>
        <v>70.57692307692308</v>
      </c>
    </row>
    <row r="8" spans="1:18">
      <c r="A8">
        <v>2030</v>
      </c>
      <c r="B8" t="s">
        <v>69</v>
      </c>
      <c r="C8">
        <v>1285.25</v>
      </c>
      <c r="D8">
        <v>3306.3278</v>
      </c>
      <c r="E8">
        <v>3124.7635</v>
      </c>
      <c r="F8">
        <v>3259.0299</v>
      </c>
      <c r="G8">
        <v>3088.9502000000002</v>
      </c>
      <c r="H8">
        <v>14064.321400000001</v>
      </c>
      <c r="I8">
        <v>281.0669547</v>
      </c>
      <c r="P8" t="s">
        <v>42</v>
      </c>
      <c r="Q8" s="3">
        <f>Suðurnes!B2</f>
        <v>13</v>
      </c>
      <c r="R8" s="9">
        <f>Suðurnes!D2</f>
        <v>98.615384615384613</v>
      </c>
    </row>
    <row r="9" spans="1:18">
      <c r="A9">
        <v>2031</v>
      </c>
      <c r="B9" t="s">
        <v>69</v>
      </c>
      <c r="C9">
        <v>1301.1328000000001</v>
      </c>
      <c r="D9">
        <v>3353.3744000000002</v>
      </c>
      <c r="E9">
        <v>3175.2433000000001</v>
      </c>
      <c r="F9">
        <v>3323.5520999999999</v>
      </c>
      <c r="G9">
        <v>3147.6851000000001</v>
      </c>
      <c r="H9">
        <v>14300.9877</v>
      </c>
      <c r="I9">
        <v>254.8714377</v>
      </c>
      <c r="P9" t="s">
        <v>41</v>
      </c>
      <c r="Q9">
        <f>Vesturland!B2</f>
        <v>15</v>
      </c>
      <c r="R9" s="9">
        <f>Vesturland!D2</f>
        <v>63.466666666666669</v>
      </c>
    </row>
    <row r="10" spans="1:18">
      <c r="A10">
        <v>2032</v>
      </c>
      <c r="B10" t="s">
        <v>69</v>
      </c>
      <c r="C10">
        <v>1314.4946</v>
      </c>
      <c r="D10">
        <v>3396.5003999999999</v>
      </c>
      <c r="E10">
        <v>3219.4911000000002</v>
      </c>
      <c r="F10">
        <v>3376.8816999999999</v>
      </c>
      <c r="G10">
        <v>3209.5778</v>
      </c>
      <c r="H10">
        <v>14516.9455</v>
      </c>
      <c r="I10">
        <v>232.5699238</v>
      </c>
      <c r="P10" t="s">
        <v>225</v>
      </c>
      <c r="Q10">
        <f>Vestfirðir!B2</f>
        <v>14</v>
      </c>
      <c r="R10" s="9">
        <f>Vestfirðir!D2</f>
        <v>28.142857142857142</v>
      </c>
    </row>
    <row r="11" spans="1:18">
      <c r="A11">
        <v>2033</v>
      </c>
      <c r="B11" t="s">
        <v>69</v>
      </c>
      <c r="C11">
        <v>1326.5958000000001</v>
      </c>
      <c r="D11">
        <v>3430.4784</v>
      </c>
      <c r="E11">
        <v>3261.2460000000001</v>
      </c>
      <c r="F11">
        <v>3422.9690000000001</v>
      </c>
      <c r="G11">
        <v>3260.7339999999999</v>
      </c>
      <c r="H11">
        <v>14702.0232</v>
      </c>
      <c r="I11">
        <v>199.31444070000001</v>
      </c>
      <c r="P11" t="s">
        <v>44</v>
      </c>
      <c r="Q11">
        <f>'Norðurland vestra'!B2</f>
        <v>6</v>
      </c>
      <c r="R11" s="9">
        <f>'Norðurland vestra'!D2</f>
        <v>69.666666666666671</v>
      </c>
    </row>
    <row r="12" spans="1:18">
      <c r="A12">
        <v>2034</v>
      </c>
      <c r="B12" t="s">
        <v>69</v>
      </c>
      <c r="C12">
        <v>1336.6801</v>
      </c>
      <c r="D12">
        <v>3461.8427999999999</v>
      </c>
      <c r="E12">
        <v>3294.2759999999998</v>
      </c>
      <c r="F12">
        <v>3468.3978999999999</v>
      </c>
      <c r="G12">
        <v>3304.9430000000002</v>
      </c>
      <c r="H12">
        <v>14866.1399</v>
      </c>
      <c r="I12">
        <v>176.74105280000001</v>
      </c>
      <c r="P12" t="s">
        <v>45</v>
      </c>
      <c r="Q12">
        <f>'Norðurland eystra'!B2</f>
        <v>23</v>
      </c>
      <c r="R12" s="9">
        <f>'Norðurland eystra'!D2</f>
        <v>72.391304347826093</v>
      </c>
    </row>
    <row r="13" spans="1:18">
      <c r="A13">
        <v>2024</v>
      </c>
      <c r="B13" t="s">
        <v>40</v>
      </c>
      <c r="C13">
        <v>161.75426999999999</v>
      </c>
      <c r="D13">
        <v>469.2201</v>
      </c>
      <c r="E13">
        <v>419.17349000000002</v>
      </c>
      <c r="F13">
        <v>441.12043999999997</v>
      </c>
      <c r="G13">
        <v>401.27690999999999</v>
      </c>
      <c r="H13">
        <v>1892.5452</v>
      </c>
      <c r="I13">
        <v>61.971760000000003</v>
      </c>
      <c r="P13" t="s">
        <v>46</v>
      </c>
      <c r="Q13">
        <f>Austurland!B2</f>
        <v>11</v>
      </c>
      <c r="R13" s="9">
        <f>Austurland!D2</f>
        <v>50.18181818181818</v>
      </c>
    </row>
    <row r="14" spans="1:18">
      <c r="A14">
        <v>2025</v>
      </c>
      <c r="B14" t="s">
        <v>40</v>
      </c>
      <c r="C14">
        <v>169.93511000000001</v>
      </c>
      <c r="D14">
        <v>422.08037999999999</v>
      </c>
      <c r="E14">
        <v>453.11905000000002</v>
      </c>
      <c r="F14">
        <v>447.41534999999999</v>
      </c>
      <c r="G14">
        <v>428.72403000000003</v>
      </c>
      <c r="H14">
        <v>1921.2739099999999</v>
      </c>
      <c r="I14">
        <v>30.938610000000001</v>
      </c>
    </row>
    <row r="15" spans="1:18">
      <c r="A15">
        <v>2026</v>
      </c>
      <c r="B15" t="s">
        <v>40</v>
      </c>
      <c r="C15">
        <v>173.8064</v>
      </c>
      <c r="D15">
        <v>443.18912999999998</v>
      </c>
      <c r="E15">
        <v>405.45080999999999</v>
      </c>
      <c r="F15">
        <v>481.75121000000001</v>
      </c>
      <c r="G15">
        <v>432.10917000000001</v>
      </c>
      <c r="H15">
        <v>1936.30673</v>
      </c>
      <c r="I15">
        <v>16.18919</v>
      </c>
    </row>
    <row r="16" spans="1:18">
      <c r="A16">
        <v>2027</v>
      </c>
      <c r="B16" t="s">
        <v>40</v>
      </c>
      <c r="C16">
        <v>177.20291</v>
      </c>
      <c r="D16">
        <v>453.31754000000001</v>
      </c>
      <c r="E16">
        <v>425.76398</v>
      </c>
      <c r="F16">
        <v>431.39195000000001</v>
      </c>
      <c r="G16">
        <v>465.13720999999998</v>
      </c>
      <c r="H16">
        <v>1952.81359</v>
      </c>
      <c r="I16">
        <v>17.776620000000001</v>
      </c>
    </row>
    <row r="17" spans="1:11">
      <c r="A17">
        <v>2028</v>
      </c>
      <c r="B17" t="s">
        <v>40</v>
      </c>
      <c r="C17">
        <v>180.56290000000001</v>
      </c>
      <c r="D17">
        <v>462.21539999999999</v>
      </c>
      <c r="E17">
        <v>435.42401999999998</v>
      </c>
      <c r="F17">
        <v>452.94724000000002</v>
      </c>
      <c r="G17">
        <v>416.92176999999998</v>
      </c>
      <c r="H17">
        <v>1948.07133</v>
      </c>
      <c r="I17">
        <v>-5.1070500000000001</v>
      </c>
    </row>
    <row r="18" spans="1:11">
      <c r="A18">
        <v>2029</v>
      </c>
      <c r="B18" t="s">
        <v>40</v>
      </c>
      <c r="C18">
        <v>183.55767</v>
      </c>
      <c r="D18">
        <v>471.20792</v>
      </c>
      <c r="E18">
        <v>443.91041000000001</v>
      </c>
      <c r="F18">
        <v>463.24799999999999</v>
      </c>
      <c r="G18">
        <v>437.69009</v>
      </c>
      <c r="H18">
        <v>1999.61409</v>
      </c>
      <c r="I18">
        <v>55.50759</v>
      </c>
    </row>
    <row r="19" spans="1:11">
      <c r="A19">
        <v>2030</v>
      </c>
      <c r="B19" t="s">
        <v>40</v>
      </c>
      <c r="C19">
        <v>186.18723</v>
      </c>
      <c r="D19">
        <v>478.96987999999999</v>
      </c>
      <c r="E19">
        <v>452.66764000000001</v>
      </c>
      <c r="F19">
        <v>472.11810000000003</v>
      </c>
      <c r="G19">
        <v>447.47955999999999</v>
      </c>
      <c r="H19">
        <v>2037.4224099999999</v>
      </c>
      <c r="I19">
        <v>40.716650000000001</v>
      </c>
    </row>
    <row r="20" spans="1:11">
      <c r="A20">
        <v>2031</v>
      </c>
      <c r="B20" t="s">
        <v>40</v>
      </c>
      <c r="C20">
        <v>188.48809</v>
      </c>
      <c r="D20">
        <v>485.78525999999999</v>
      </c>
      <c r="E20">
        <v>459.98038000000003</v>
      </c>
      <c r="F20">
        <v>481.46508</v>
      </c>
      <c r="G20">
        <v>455.98817000000003</v>
      </c>
      <c r="H20">
        <v>2071.7069900000001</v>
      </c>
      <c r="I20">
        <v>36.921849999999999</v>
      </c>
    </row>
    <row r="21" spans="1:11">
      <c r="A21">
        <v>2032</v>
      </c>
      <c r="B21" t="s">
        <v>40</v>
      </c>
      <c r="C21">
        <v>190.42374000000001</v>
      </c>
      <c r="D21">
        <v>492.03269999999998</v>
      </c>
      <c r="E21">
        <v>466.39031</v>
      </c>
      <c r="F21">
        <v>489.19065000000001</v>
      </c>
      <c r="G21">
        <v>464.95423</v>
      </c>
      <c r="H21">
        <v>2102.99163</v>
      </c>
      <c r="I21">
        <v>33.69115</v>
      </c>
    </row>
    <row r="22" spans="1:11">
      <c r="A22">
        <v>2033</v>
      </c>
      <c r="B22" t="s">
        <v>40</v>
      </c>
      <c r="C22">
        <v>192.17678000000001</v>
      </c>
      <c r="D22">
        <v>496.95492000000002</v>
      </c>
      <c r="E22">
        <v>472.43912</v>
      </c>
      <c r="F22">
        <v>495.86707000000001</v>
      </c>
      <c r="G22">
        <v>472.36495000000002</v>
      </c>
      <c r="H22">
        <v>2129.8028300000001</v>
      </c>
      <c r="I22">
        <v>28.873609999999999</v>
      </c>
    </row>
    <row r="23" spans="1:11">
      <c r="A23">
        <v>2034</v>
      </c>
      <c r="B23" t="s">
        <v>40</v>
      </c>
      <c r="C23">
        <v>193.63764</v>
      </c>
      <c r="D23">
        <v>501.49851000000001</v>
      </c>
      <c r="E23">
        <v>477.22399999999999</v>
      </c>
      <c r="F23">
        <v>502.44810999999999</v>
      </c>
      <c r="G23">
        <v>478.76927999999998</v>
      </c>
      <c r="H23">
        <v>2153.5775400000002</v>
      </c>
      <c r="I23">
        <v>25.60352</v>
      </c>
    </row>
    <row r="24" spans="1:11">
      <c r="A24">
        <v>2024</v>
      </c>
      <c r="B24" t="s">
        <v>42</v>
      </c>
      <c r="C24">
        <v>113.00761</v>
      </c>
      <c r="D24">
        <v>327.81481000000002</v>
      </c>
      <c r="E24">
        <v>292.85036000000002</v>
      </c>
      <c r="F24">
        <v>308.18333000000001</v>
      </c>
      <c r="G24">
        <v>280.34714000000002</v>
      </c>
      <c r="H24">
        <v>1322.2032400000001</v>
      </c>
      <c r="I24">
        <v>43.2958</v>
      </c>
      <c r="J24" s="2"/>
      <c r="K24" s="2"/>
    </row>
    <row r="25" spans="1:11">
      <c r="A25">
        <v>2025</v>
      </c>
      <c r="B25" t="s">
        <v>42</v>
      </c>
      <c r="C25">
        <v>118.72306</v>
      </c>
      <c r="D25">
        <v>294.88121999999998</v>
      </c>
      <c r="E25">
        <v>316.56599999999997</v>
      </c>
      <c r="F25">
        <v>312.58118999999999</v>
      </c>
      <c r="G25">
        <v>299.52273000000002</v>
      </c>
      <c r="H25">
        <v>1342.2742000000001</v>
      </c>
      <c r="I25">
        <v>21.614879999999999</v>
      </c>
    </row>
    <row r="26" spans="1:11">
      <c r="A26">
        <v>2026</v>
      </c>
      <c r="B26" t="s">
        <v>42</v>
      </c>
      <c r="C26">
        <v>121.42769</v>
      </c>
      <c r="D26">
        <v>309.62858999999997</v>
      </c>
      <c r="E26">
        <v>283.26317999999998</v>
      </c>
      <c r="F26">
        <v>336.56950999999998</v>
      </c>
      <c r="G26">
        <v>301.88772</v>
      </c>
      <c r="H26">
        <v>1352.7766899999999</v>
      </c>
      <c r="I26">
        <v>11.31038</v>
      </c>
    </row>
    <row r="27" spans="1:11">
      <c r="A27">
        <v>2027</v>
      </c>
      <c r="B27" t="s">
        <v>42</v>
      </c>
      <c r="C27">
        <v>123.80062</v>
      </c>
      <c r="D27">
        <v>316.70468</v>
      </c>
      <c r="E27">
        <v>297.45472999999998</v>
      </c>
      <c r="F27">
        <v>301.38664</v>
      </c>
      <c r="G27">
        <v>324.96233999999998</v>
      </c>
      <c r="H27">
        <v>1364.3090099999999</v>
      </c>
      <c r="I27">
        <v>12.419420000000001</v>
      </c>
    </row>
    <row r="28" spans="1:11">
      <c r="A28">
        <v>2028</v>
      </c>
      <c r="B28" t="s">
        <v>42</v>
      </c>
      <c r="C28">
        <v>126.14803000000001</v>
      </c>
      <c r="D28">
        <v>322.92106000000001</v>
      </c>
      <c r="E28">
        <v>304.20359000000002</v>
      </c>
      <c r="F28">
        <v>316.44596999999999</v>
      </c>
      <c r="G28">
        <v>291.27722</v>
      </c>
      <c r="H28">
        <v>1360.9958799999999</v>
      </c>
      <c r="I28">
        <v>-3.5679799999999999</v>
      </c>
    </row>
    <row r="29" spans="1:11">
      <c r="A29">
        <v>2029</v>
      </c>
      <c r="B29" t="s">
        <v>42</v>
      </c>
      <c r="C29">
        <v>128.24028999999999</v>
      </c>
      <c r="D29">
        <v>329.20357000000001</v>
      </c>
      <c r="E29">
        <v>310.13249999999999</v>
      </c>
      <c r="F29">
        <v>323.64247</v>
      </c>
      <c r="G29">
        <v>305.78674999999998</v>
      </c>
      <c r="H29">
        <v>1397.00559</v>
      </c>
      <c r="I29">
        <v>38.779690000000002</v>
      </c>
    </row>
    <row r="30" spans="1:11">
      <c r="A30">
        <v>2030</v>
      </c>
      <c r="B30" t="s">
        <v>42</v>
      </c>
      <c r="C30">
        <v>130.07740000000001</v>
      </c>
      <c r="D30">
        <v>334.62637000000001</v>
      </c>
      <c r="E30">
        <v>316.25063999999998</v>
      </c>
      <c r="F30">
        <v>329.83945</v>
      </c>
      <c r="G30">
        <v>312.62605000000002</v>
      </c>
      <c r="H30">
        <v>1423.4199100000001</v>
      </c>
      <c r="I30">
        <v>28.446190000000001</v>
      </c>
    </row>
    <row r="31" spans="1:11">
      <c r="A31">
        <v>2031</v>
      </c>
      <c r="B31" t="s">
        <v>42</v>
      </c>
      <c r="C31">
        <v>131.68486999999999</v>
      </c>
      <c r="D31">
        <v>339.38785000000001</v>
      </c>
      <c r="E31">
        <v>321.35959000000003</v>
      </c>
      <c r="F31">
        <v>336.36961000000002</v>
      </c>
      <c r="G31">
        <v>318.57047999999998</v>
      </c>
      <c r="H31">
        <v>1447.3724</v>
      </c>
      <c r="I31">
        <v>25.794989999999999</v>
      </c>
    </row>
    <row r="32" spans="1:11">
      <c r="A32">
        <v>2032</v>
      </c>
      <c r="B32" t="s">
        <v>42</v>
      </c>
      <c r="C32">
        <v>133.03719000000001</v>
      </c>
      <c r="D32">
        <v>343.75254000000001</v>
      </c>
      <c r="E32">
        <v>325.83780999999999</v>
      </c>
      <c r="F32">
        <v>341.76697999999999</v>
      </c>
      <c r="G32">
        <v>324.83451000000002</v>
      </c>
      <c r="H32">
        <v>1469.22903</v>
      </c>
      <c r="I32">
        <v>23.5379</v>
      </c>
    </row>
    <row r="33" spans="1:9">
      <c r="A33">
        <v>2033</v>
      </c>
      <c r="B33" t="s">
        <v>42</v>
      </c>
      <c r="C33">
        <v>134.26192</v>
      </c>
      <c r="D33">
        <v>347.19139000000001</v>
      </c>
      <c r="E33">
        <v>330.06374</v>
      </c>
      <c r="F33">
        <v>346.43137999999999</v>
      </c>
      <c r="G33">
        <v>330.01191999999998</v>
      </c>
      <c r="H33">
        <v>1487.9603500000001</v>
      </c>
      <c r="I33">
        <v>20.172190000000001</v>
      </c>
    </row>
    <row r="34" spans="1:9">
      <c r="A34">
        <v>2034</v>
      </c>
      <c r="B34" t="s">
        <v>42</v>
      </c>
      <c r="C34">
        <v>135.28254000000001</v>
      </c>
      <c r="D34">
        <v>350.36570999999998</v>
      </c>
      <c r="E34">
        <v>333.40663000000001</v>
      </c>
      <c r="F34">
        <v>351.02913999999998</v>
      </c>
      <c r="G34">
        <v>334.48622</v>
      </c>
      <c r="H34">
        <v>1504.57025</v>
      </c>
      <c r="I34">
        <v>17.88758</v>
      </c>
    </row>
    <row r="35" spans="1:9">
      <c r="A35">
        <v>2024</v>
      </c>
      <c r="B35" t="s">
        <v>41</v>
      </c>
      <c r="C35">
        <v>83.918289999999999</v>
      </c>
      <c r="D35">
        <v>243.43190000000001</v>
      </c>
      <c r="E35">
        <v>217.46766</v>
      </c>
      <c r="F35">
        <v>228.85377</v>
      </c>
      <c r="G35">
        <v>208.18289999999999</v>
      </c>
      <c r="H35">
        <v>981.85451</v>
      </c>
      <c r="I35">
        <v>32.151009999999999</v>
      </c>
    </row>
    <row r="36" spans="1:9">
      <c r="A36">
        <v>2025</v>
      </c>
      <c r="B36" t="s">
        <v>41</v>
      </c>
      <c r="C36">
        <v>88.162520000000001</v>
      </c>
      <c r="D36">
        <v>218.97576000000001</v>
      </c>
      <c r="E36">
        <v>235.07865000000001</v>
      </c>
      <c r="F36">
        <v>232.11957000000001</v>
      </c>
      <c r="G36">
        <v>222.42249000000001</v>
      </c>
      <c r="H36">
        <v>996.75900000000001</v>
      </c>
      <c r="I36">
        <v>16.050979999999999</v>
      </c>
    </row>
    <row r="37" spans="1:9">
      <c r="A37">
        <v>2026</v>
      </c>
      <c r="B37" t="s">
        <v>41</v>
      </c>
      <c r="C37">
        <v>90.170950000000005</v>
      </c>
      <c r="D37">
        <v>229.92699999999999</v>
      </c>
      <c r="E37">
        <v>210.34832</v>
      </c>
      <c r="F37">
        <v>249.93305000000001</v>
      </c>
      <c r="G37">
        <v>224.17871</v>
      </c>
      <c r="H37">
        <v>1004.55804</v>
      </c>
      <c r="I37">
        <v>8.3989700000000003</v>
      </c>
    </row>
    <row r="38" spans="1:9">
      <c r="A38">
        <v>2027</v>
      </c>
      <c r="B38" t="s">
        <v>41</v>
      </c>
      <c r="C38">
        <v>91.933059999999998</v>
      </c>
      <c r="D38">
        <v>235.18163999999999</v>
      </c>
      <c r="E38">
        <v>220.88682</v>
      </c>
      <c r="F38">
        <v>223.80661000000001</v>
      </c>
      <c r="G38">
        <v>241.31369000000001</v>
      </c>
      <c r="H38">
        <v>1013.12182</v>
      </c>
      <c r="I38">
        <v>9.2225300000000008</v>
      </c>
    </row>
    <row r="39" spans="1:9">
      <c r="A39">
        <v>2028</v>
      </c>
      <c r="B39" t="s">
        <v>41</v>
      </c>
      <c r="C39">
        <v>93.676230000000004</v>
      </c>
      <c r="D39">
        <v>239.79785000000001</v>
      </c>
      <c r="E39">
        <v>225.89846</v>
      </c>
      <c r="F39">
        <v>234.98952</v>
      </c>
      <c r="G39">
        <v>216.29947000000001</v>
      </c>
      <c r="H39">
        <v>1010.66153</v>
      </c>
      <c r="I39">
        <v>-2.64954</v>
      </c>
    </row>
    <row r="40" spans="1:9">
      <c r="A40">
        <v>2029</v>
      </c>
      <c r="B40" t="s">
        <v>41</v>
      </c>
      <c r="C40">
        <v>95.229920000000007</v>
      </c>
      <c r="D40">
        <v>244.46317999999999</v>
      </c>
      <c r="E40">
        <v>230.30119999999999</v>
      </c>
      <c r="F40">
        <v>240.33357000000001</v>
      </c>
      <c r="G40">
        <v>227.07409000000001</v>
      </c>
      <c r="H40">
        <v>1037.4019699999999</v>
      </c>
      <c r="I40">
        <v>28.7974</v>
      </c>
    </row>
    <row r="41" spans="1:9">
      <c r="A41">
        <v>2030</v>
      </c>
      <c r="B41" t="s">
        <v>41</v>
      </c>
      <c r="C41">
        <v>96.594139999999996</v>
      </c>
      <c r="D41">
        <v>248.49010000000001</v>
      </c>
      <c r="E41">
        <v>234.84447</v>
      </c>
      <c r="F41">
        <v>244.93538000000001</v>
      </c>
      <c r="G41">
        <v>232.15288000000001</v>
      </c>
      <c r="H41">
        <v>1057.0169699999999</v>
      </c>
      <c r="I41">
        <v>21.123840000000001</v>
      </c>
    </row>
    <row r="42" spans="1:9">
      <c r="A42">
        <v>2031</v>
      </c>
      <c r="B42" t="s">
        <v>41</v>
      </c>
      <c r="C42">
        <v>97.78783</v>
      </c>
      <c r="D42">
        <v>252.02592000000001</v>
      </c>
      <c r="E42">
        <v>238.63831999999999</v>
      </c>
      <c r="F42">
        <v>249.78460999999999</v>
      </c>
      <c r="G42">
        <v>236.56716</v>
      </c>
      <c r="H42">
        <v>1074.80384</v>
      </c>
      <c r="I42">
        <v>19.155100000000001</v>
      </c>
    </row>
    <row r="43" spans="1:9">
      <c r="A43">
        <v>2032</v>
      </c>
      <c r="B43" t="s">
        <v>41</v>
      </c>
      <c r="C43">
        <v>98.79204</v>
      </c>
      <c r="D43">
        <v>255.2671</v>
      </c>
      <c r="E43">
        <v>241.96379999999999</v>
      </c>
      <c r="F43">
        <v>253.79264000000001</v>
      </c>
      <c r="G43">
        <v>241.21876</v>
      </c>
      <c r="H43">
        <v>1091.0343499999999</v>
      </c>
      <c r="I43">
        <v>17.479009999999999</v>
      </c>
    </row>
    <row r="44" spans="1:9">
      <c r="A44">
        <v>2033</v>
      </c>
      <c r="B44" t="s">
        <v>41</v>
      </c>
      <c r="C44">
        <v>99.701520000000002</v>
      </c>
      <c r="D44">
        <v>257.82074999999998</v>
      </c>
      <c r="E44">
        <v>245.10193000000001</v>
      </c>
      <c r="F44">
        <v>257.25637</v>
      </c>
      <c r="G44">
        <v>245.06344999999999</v>
      </c>
      <c r="H44">
        <v>1104.9440300000001</v>
      </c>
      <c r="I44">
        <v>14.979660000000001</v>
      </c>
    </row>
    <row r="45" spans="1:9">
      <c r="A45">
        <v>2034</v>
      </c>
      <c r="B45" t="s">
        <v>41</v>
      </c>
      <c r="C45">
        <v>100.45941999999999</v>
      </c>
      <c r="D45">
        <v>260.17797000000002</v>
      </c>
      <c r="E45">
        <v>247.58432999999999</v>
      </c>
      <c r="F45">
        <v>260.67063000000002</v>
      </c>
      <c r="G45">
        <v>248.38602</v>
      </c>
      <c r="H45">
        <v>1117.27837</v>
      </c>
      <c r="I45">
        <v>13.28314</v>
      </c>
    </row>
    <row r="46" spans="1:9">
      <c r="A46">
        <v>2024</v>
      </c>
      <c r="B46" t="s">
        <v>43</v>
      </c>
      <c r="C46">
        <v>34.730890000000002</v>
      </c>
      <c r="D46">
        <v>100.74808</v>
      </c>
      <c r="E46">
        <v>90.002369999999999</v>
      </c>
      <c r="F46">
        <v>94.714690000000004</v>
      </c>
      <c r="G46">
        <v>86.159729999999996</v>
      </c>
      <c r="H46">
        <v>406.35575</v>
      </c>
      <c r="I46">
        <v>13.3062</v>
      </c>
    </row>
    <row r="47" spans="1:9">
      <c r="A47">
        <v>2025</v>
      </c>
      <c r="B47" t="s">
        <v>43</v>
      </c>
      <c r="C47">
        <v>36.487430000000003</v>
      </c>
      <c r="D47">
        <v>90.626519999999999</v>
      </c>
      <c r="E47">
        <v>97.290959999999998</v>
      </c>
      <c r="F47">
        <v>96.066289999999995</v>
      </c>
      <c r="G47">
        <v>92.05301</v>
      </c>
      <c r="H47">
        <v>412.52420999999998</v>
      </c>
      <c r="I47">
        <v>6.6429499999999999</v>
      </c>
    </row>
    <row r="48" spans="1:9">
      <c r="A48">
        <v>2026</v>
      </c>
      <c r="B48" t="s">
        <v>43</v>
      </c>
      <c r="C48">
        <v>37.318649999999998</v>
      </c>
      <c r="D48">
        <v>95.158860000000004</v>
      </c>
      <c r="E48">
        <v>87.05592</v>
      </c>
      <c r="F48">
        <v>103.43868000000001</v>
      </c>
      <c r="G48">
        <v>92.779839999999993</v>
      </c>
      <c r="H48">
        <v>415.75196</v>
      </c>
      <c r="I48">
        <v>3.4760399999999998</v>
      </c>
    </row>
    <row r="49" spans="1:9">
      <c r="A49">
        <v>2027</v>
      </c>
      <c r="B49" t="s">
        <v>43</v>
      </c>
      <c r="C49">
        <v>38.047930000000001</v>
      </c>
      <c r="D49">
        <v>97.333579999999998</v>
      </c>
      <c r="E49">
        <v>91.417439999999999</v>
      </c>
      <c r="F49">
        <v>92.62585</v>
      </c>
      <c r="G49">
        <v>99.871420000000001</v>
      </c>
      <c r="H49">
        <v>419.29622000000001</v>
      </c>
      <c r="I49">
        <v>3.8168899999999999</v>
      </c>
    </row>
    <row r="50" spans="1:9">
      <c r="A50">
        <v>2028</v>
      </c>
      <c r="B50" t="s">
        <v>43</v>
      </c>
      <c r="C50">
        <v>38.769359999999999</v>
      </c>
      <c r="D50">
        <v>99.244069999999994</v>
      </c>
      <c r="E50">
        <v>93.491590000000002</v>
      </c>
      <c r="F50">
        <v>97.254069999999999</v>
      </c>
      <c r="G50">
        <v>89.518900000000002</v>
      </c>
      <c r="H50">
        <v>418.27798999999999</v>
      </c>
      <c r="I50">
        <v>-1.09656</v>
      </c>
    </row>
    <row r="51" spans="1:9">
      <c r="A51">
        <v>2029</v>
      </c>
      <c r="B51" t="s">
        <v>43</v>
      </c>
      <c r="C51">
        <v>39.412379999999999</v>
      </c>
      <c r="D51">
        <v>101.17489</v>
      </c>
      <c r="E51">
        <v>95.313730000000007</v>
      </c>
      <c r="F51">
        <v>99.465779999999995</v>
      </c>
      <c r="G51">
        <v>93.978139999999996</v>
      </c>
      <c r="H51">
        <v>429.34492999999998</v>
      </c>
      <c r="I51">
        <v>11.91825</v>
      </c>
    </row>
    <row r="52" spans="1:9">
      <c r="A52">
        <v>2030</v>
      </c>
      <c r="B52" t="s">
        <v>43</v>
      </c>
      <c r="C52">
        <v>39.976990000000001</v>
      </c>
      <c r="D52">
        <v>102.84148999999999</v>
      </c>
      <c r="E52">
        <v>97.194029999999998</v>
      </c>
      <c r="F52">
        <v>101.37032000000001</v>
      </c>
      <c r="G52">
        <v>96.080079999999995</v>
      </c>
      <c r="H52">
        <v>437.46289999999999</v>
      </c>
      <c r="I52">
        <v>8.7424300000000006</v>
      </c>
    </row>
    <row r="53" spans="1:9">
      <c r="A53">
        <v>2031</v>
      </c>
      <c r="B53" t="s">
        <v>43</v>
      </c>
      <c r="C53">
        <v>40.47101</v>
      </c>
      <c r="D53">
        <v>104.30485</v>
      </c>
      <c r="E53">
        <v>98.764179999999996</v>
      </c>
      <c r="F53">
        <v>103.37724</v>
      </c>
      <c r="G53">
        <v>97.906999999999996</v>
      </c>
      <c r="H53">
        <v>444.82427999999999</v>
      </c>
      <c r="I53">
        <v>7.9276299999999997</v>
      </c>
    </row>
    <row r="54" spans="1:9">
      <c r="A54">
        <v>2032</v>
      </c>
      <c r="B54" t="s">
        <v>43</v>
      </c>
      <c r="C54">
        <v>40.886620000000001</v>
      </c>
      <c r="D54">
        <v>105.64626</v>
      </c>
      <c r="E54">
        <v>100.14048</v>
      </c>
      <c r="F54">
        <v>105.03603</v>
      </c>
      <c r="G54">
        <v>99.832130000000006</v>
      </c>
      <c r="H54">
        <v>451.54153000000002</v>
      </c>
      <c r="I54">
        <v>7.2339599999999997</v>
      </c>
    </row>
    <row r="55" spans="1:9">
      <c r="A55">
        <v>2033</v>
      </c>
      <c r="B55" t="s">
        <v>43</v>
      </c>
      <c r="C55">
        <v>41.263019999999997</v>
      </c>
      <c r="D55">
        <v>106.70313</v>
      </c>
      <c r="E55">
        <v>101.43925</v>
      </c>
      <c r="F55">
        <v>106.46955</v>
      </c>
      <c r="G55">
        <v>101.42332</v>
      </c>
      <c r="H55">
        <v>457.29827</v>
      </c>
      <c r="I55">
        <v>6.19956</v>
      </c>
    </row>
    <row r="56" spans="1:9">
      <c r="A56">
        <v>2034</v>
      </c>
      <c r="B56" t="s">
        <v>43</v>
      </c>
      <c r="C56">
        <v>41.576689999999999</v>
      </c>
      <c r="D56">
        <v>107.67870000000001</v>
      </c>
      <c r="E56">
        <v>102.46662999999999</v>
      </c>
      <c r="F56">
        <v>107.88258999999999</v>
      </c>
      <c r="G56">
        <v>102.79841999999999</v>
      </c>
      <c r="H56">
        <v>462.40302000000003</v>
      </c>
      <c r="I56">
        <v>5.4974299999999996</v>
      </c>
    </row>
    <row r="57" spans="1:9">
      <c r="A57">
        <v>2024</v>
      </c>
      <c r="B57" t="s">
        <v>44</v>
      </c>
      <c r="C57">
        <v>36.85</v>
      </c>
      <c r="D57">
        <v>106.89</v>
      </c>
      <c r="E57">
        <v>95.48</v>
      </c>
      <c r="F57">
        <v>100.48</v>
      </c>
      <c r="G57">
        <v>91.41</v>
      </c>
      <c r="H57">
        <v>431.11</v>
      </c>
      <c r="I57">
        <v>14.1</v>
      </c>
    </row>
    <row r="58" spans="1:9">
      <c r="A58">
        <v>2025</v>
      </c>
      <c r="B58" t="s">
        <v>44</v>
      </c>
      <c r="C58">
        <v>38.71</v>
      </c>
      <c r="D58">
        <v>96.15</v>
      </c>
      <c r="E58">
        <v>103.22</v>
      </c>
      <c r="F58">
        <v>101.92</v>
      </c>
      <c r="G58">
        <v>97.66</v>
      </c>
      <c r="H58">
        <v>437.65</v>
      </c>
      <c r="I58">
        <v>7</v>
      </c>
    </row>
    <row r="59" spans="1:9">
      <c r="A59">
        <v>2026</v>
      </c>
      <c r="B59" t="s">
        <v>44</v>
      </c>
      <c r="C59">
        <v>39.590000000000003</v>
      </c>
      <c r="D59">
        <v>100.96</v>
      </c>
      <c r="E59">
        <v>92.36</v>
      </c>
      <c r="F59">
        <v>109.74</v>
      </c>
      <c r="G59">
        <v>98.43</v>
      </c>
      <c r="H59">
        <v>441.08</v>
      </c>
      <c r="I59">
        <v>3.7</v>
      </c>
    </row>
    <row r="60" spans="1:9">
      <c r="A60">
        <v>2027</v>
      </c>
      <c r="B60" t="s">
        <v>44</v>
      </c>
      <c r="C60">
        <v>40.369999999999997</v>
      </c>
      <c r="D60">
        <v>103.26</v>
      </c>
      <c r="E60">
        <v>96.99</v>
      </c>
      <c r="F60">
        <v>98.27</v>
      </c>
      <c r="G60">
        <v>105.95</v>
      </c>
      <c r="H60">
        <v>444.84</v>
      </c>
      <c r="I60">
        <v>4</v>
      </c>
    </row>
    <row r="61" spans="1:9">
      <c r="A61">
        <v>2028</v>
      </c>
      <c r="B61" t="s">
        <v>44</v>
      </c>
      <c r="C61">
        <v>41.13</v>
      </c>
      <c r="D61">
        <v>105.29</v>
      </c>
      <c r="E61">
        <v>99.19</v>
      </c>
      <c r="F61">
        <v>103.18</v>
      </c>
      <c r="G61">
        <v>94.97</v>
      </c>
      <c r="H61">
        <v>443.76</v>
      </c>
      <c r="I61">
        <v>-1.2</v>
      </c>
    </row>
    <row r="62" spans="1:9">
      <c r="A62">
        <v>2029</v>
      </c>
      <c r="B62" t="s">
        <v>44</v>
      </c>
      <c r="C62">
        <v>41.81</v>
      </c>
      <c r="D62">
        <v>107.34</v>
      </c>
      <c r="E62">
        <v>101.12</v>
      </c>
      <c r="F62">
        <v>105.52</v>
      </c>
      <c r="G62">
        <v>99.7</v>
      </c>
      <c r="H62">
        <v>455.5</v>
      </c>
      <c r="I62">
        <v>12.6</v>
      </c>
    </row>
    <row r="63" spans="1:9">
      <c r="A63">
        <v>2030</v>
      </c>
      <c r="B63" t="s">
        <v>44</v>
      </c>
      <c r="C63">
        <v>42.41</v>
      </c>
      <c r="D63">
        <v>109.11</v>
      </c>
      <c r="E63">
        <v>103.11</v>
      </c>
      <c r="F63">
        <v>107.55</v>
      </c>
      <c r="G63">
        <v>101.93</v>
      </c>
      <c r="H63">
        <v>464.11</v>
      </c>
      <c r="I63">
        <v>9.3000000000000007</v>
      </c>
    </row>
    <row r="64" spans="1:9">
      <c r="A64">
        <v>2031</v>
      </c>
      <c r="B64" t="s">
        <v>44</v>
      </c>
      <c r="C64">
        <v>42.94</v>
      </c>
      <c r="D64">
        <v>110.66</v>
      </c>
      <c r="E64">
        <v>104.78</v>
      </c>
      <c r="F64">
        <v>109.67</v>
      </c>
      <c r="G64">
        <v>103.87</v>
      </c>
      <c r="H64">
        <v>471.92</v>
      </c>
      <c r="I64">
        <v>8.4</v>
      </c>
    </row>
    <row r="65" spans="1:9">
      <c r="A65">
        <v>2032</v>
      </c>
      <c r="B65" t="s">
        <v>44</v>
      </c>
      <c r="C65">
        <v>43.38</v>
      </c>
      <c r="D65">
        <v>112.08</v>
      </c>
      <c r="E65">
        <v>106.24</v>
      </c>
      <c r="F65">
        <v>111.43</v>
      </c>
      <c r="G65">
        <v>105.91</v>
      </c>
      <c r="H65">
        <v>479.05</v>
      </c>
      <c r="I65">
        <v>7.7</v>
      </c>
    </row>
    <row r="66" spans="1:9">
      <c r="A66">
        <v>2033</v>
      </c>
      <c r="B66" t="s">
        <v>44</v>
      </c>
      <c r="C66">
        <v>43.78</v>
      </c>
      <c r="D66">
        <v>113.2</v>
      </c>
      <c r="E66">
        <v>107.62</v>
      </c>
      <c r="F66">
        <v>112.96</v>
      </c>
      <c r="G66">
        <v>107.6</v>
      </c>
      <c r="H66">
        <v>485.15</v>
      </c>
      <c r="I66">
        <v>6.6</v>
      </c>
    </row>
    <row r="67" spans="1:9">
      <c r="A67">
        <v>2034</v>
      </c>
      <c r="B67" t="s">
        <v>44</v>
      </c>
      <c r="C67">
        <v>44.11</v>
      </c>
      <c r="D67">
        <v>114.24</v>
      </c>
      <c r="E67">
        <v>108.71</v>
      </c>
      <c r="F67">
        <v>114.45</v>
      </c>
      <c r="G67">
        <v>109.06</v>
      </c>
      <c r="H67">
        <v>490.57</v>
      </c>
      <c r="I67">
        <v>5.8</v>
      </c>
    </row>
    <row r="68" spans="1:9">
      <c r="A68">
        <v>2024</v>
      </c>
      <c r="B68" t="s">
        <v>45</v>
      </c>
      <c r="C68">
        <v>146.77000000000001</v>
      </c>
      <c r="D68">
        <v>425.75</v>
      </c>
      <c r="E68">
        <v>380.34</v>
      </c>
      <c r="F68">
        <v>400.25</v>
      </c>
      <c r="G68">
        <v>364.1</v>
      </c>
      <c r="H68">
        <v>1717.21</v>
      </c>
      <c r="I68">
        <v>56.2</v>
      </c>
    </row>
    <row r="69" spans="1:9">
      <c r="A69">
        <v>2025</v>
      </c>
      <c r="B69" t="s">
        <v>45</v>
      </c>
      <c r="C69">
        <v>154.19</v>
      </c>
      <c r="D69">
        <v>382.98</v>
      </c>
      <c r="E69">
        <v>411.14</v>
      </c>
      <c r="F69">
        <v>405.97</v>
      </c>
      <c r="G69">
        <v>389.01</v>
      </c>
      <c r="H69">
        <v>1743.28</v>
      </c>
      <c r="I69">
        <v>28.1</v>
      </c>
    </row>
    <row r="70" spans="1:9">
      <c r="A70">
        <v>2026</v>
      </c>
      <c r="B70" t="s">
        <v>45</v>
      </c>
      <c r="C70">
        <v>157.69999999999999</v>
      </c>
      <c r="D70">
        <v>402.13</v>
      </c>
      <c r="E70">
        <v>367.89</v>
      </c>
      <c r="F70">
        <v>437.12</v>
      </c>
      <c r="G70">
        <v>392.08</v>
      </c>
      <c r="H70">
        <v>1756.92</v>
      </c>
      <c r="I70">
        <v>14.7</v>
      </c>
    </row>
    <row r="71" spans="1:9">
      <c r="A71">
        <v>2027</v>
      </c>
      <c r="B71" t="s">
        <v>45</v>
      </c>
      <c r="C71">
        <v>160.79</v>
      </c>
      <c r="D71">
        <v>411.32</v>
      </c>
      <c r="E71">
        <v>386.32</v>
      </c>
      <c r="F71">
        <v>391.43</v>
      </c>
      <c r="G71">
        <v>422.05</v>
      </c>
      <c r="H71">
        <v>1771.9</v>
      </c>
      <c r="I71">
        <v>16.100000000000001</v>
      </c>
    </row>
    <row r="72" spans="1:9">
      <c r="A72">
        <v>2028</v>
      </c>
      <c r="B72" t="s">
        <v>45</v>
      </c>
      <c r="C72">
        <v>163.84</v>
      </c>
      <c r="D72">
        <v>419.39</v>
      </c>
      <c r="E72">
        <v>395.09</v>
      </c>
      <c r="F72">
        <v>410.98</v>
      </c>
      <c r="G72">
        <v>378.3</v>
      </c>
      <c r="H72">
        <v>1767.6</v>
      </c>
      <c r="I72">
        <v>-4.5999999999999996</v>
      </c>
    </row>
    <row r="73" spans="1:9">
      <c r="A73">
        <v>2029</v>
      </c>
      <c r="B73" t="s">
        <v>45</v>
      </c>
      <c r="C73">
        <v>166.55</v>
      </c>
      <c r="D73">
        <v>427.55</v>
      </c>
      <c r="E73">
        <v>402.79</v>
      </c>
      <c r="F73">
        <v>420.33</v>
      </c>
      <c r="G73">
        <v>397.14</v>
      </c>
      <c r="H73">
        <v>1814.36</v>
      </c>
      <c r="I73">
        <v>50.4</v>
      </c>
    </row>
    <row r="74" spans="1:9">
      <c r="A74">
        <v>2030</v>
      </c>
      <c r="B74" t="s">
        <v>45</v>
      </c>
      <c r="C74">
        <v>168.94</v>
      </c>
      <c r="D74">
        <v>434.6</v>
      </c>
      <c r="E74">
        <v>410.73</v>
      </c>
      <c r="F74">
        <v>428.38</v>
      </c>
      <c r="G74">
        <v>406.02</v>
      </c>
      <c r="H74">
        <v>1848.67</v>
      </c>
      <c r="I74">
        <v>36.9</v>
      </c>
    </row>
    <row r="75" spans="1:9">
      <c r="A75">
        <v>2031</v>
      </c>
      <c r="B75" t="s">
        <v>45</v>
      </c>
      <c r="C75">
        <v>171.03</v>
      </c>
      <c r="D75">
        <v>440.78</v>
      </c>
      <c r="E75">
        <v>417.37</v>
      </c>
      <c r="F75">
        <v>436.86</v>
      </c>
      <c r="G75">
        <v>413.74</v>
      </c>
      <c r="H75">
        <v>1879.78</v>
      </c>
      <c r="I75">
        <v>33.5</v>
      </c>
    </row>
    <row r="76" spans="1:9">
      <c r="A76">
        <v>2032</v>
      </c>
      <c r="B76" t="s">
        <v>45</v>
      </c>
      <c r="C76">
        <v>172.78</v>
      </c>
      <c r="D76">
        <v>446.45</v>
      </c>
      <c r="E76">
        <v>423.18</v>
      </c>
      <c r="F76">
        <v>443.87</v>
      </c>
      <c r="G76">
        <v>421.88</v>
      </c>
      <c r="H76">
        <v>1908.16</v>
      </c>
      <c r="I76">
        <v>30.6</v>
      </c>
    </row>
    <row r="77" spans="1:9">
      <c r="A77">
        <v>2033</v>
      </c>
      <c r="B77" t="s">
        <v>45</v>
      </c>
      <c r="C77">
        <v>174.37</v>
      </c>
      <c r="D77">
        <v>450.92</v>
      </c>
      <c r="E77">
        <v>428.67</v>
      </c>
      <c r="F77">
        <v>449.93</v>
      </c>
      <c r="G77">
        <v>428.6</v>
      </c>
      <c r="H77">
        <v>1932.49</v>
      </c>
      <c r="I77">
        <v>26.2</v>
      </c>
    </row>
    <row r="78" spans="1:9">
      <c r="A78">
        <v>2034</v>
      </c>
      <c r="B78" t="s">
        <v>45</v>
      </c>
      <c r="C78">
        <v>175.7</v>
      </c>
      <c r="D78">
        <v>455.04</v>
      </c>
      <c r="E78">
        <v>433.01</v>
      </c>
      <c r="F78">
        <v>455.9</v>
      </c>
      <c r="G78">
        <v>434.41</v>
      </c>
      <c r="H78">
        <v>1954.06</v>
      </c>
      <c r="I78">
        <v>23.2</v>
      </c>
    </row>
    <row r="79" spans="1:9">
      <c r="A79">
        <v>2024</v>
      </c>
      <c r="B79" t="s">
        <v>46</v>
      </c>
      <c r="C79">
        <v>48.66</v>
      </c>
      <c r="D79">
        <v>141.15</v>
      </c>
      <c r="E79">
        <v>126.09</v>
      </c>
      <c r="F79">
        <v>132.69999999999999</v>
      </c>
      <c r="G79">
        <v>120.71</v>
      </c>
      <c r="H79">
        <v>569.30999999999995</v>
      </c>
      <c r="I79">
        <v>18.64</v>
      </c>
    </row>
    <row r="80" spans="1:9">
      <c r="A80">
        <v>2025</v>
      </c>
      <c r="B80" t="s">
        <v>46</v>
      </c>
      <c r="C80">
        <v>51.12</v>
      </c>
      <c r="D80">
        <v>126.97</v>
      </c>
      <c r="E80">
        <v>136.31</v>
      </c>
      <c r="F80">
        <v>134.59</v>
      </c>
      <c r="G80">
        <v>128.97</v>
      </c>
      <c r="H80">
        <v>577.95000000000005</v>
      </c>
      <c r="I80">
        <v>9.31</v>
      </c>
    </row>
    <row r="81" spans="1:9">
      <c r="A81">
        <v>2026</v>
      </c>
      <c r="B81" t="s">
        <v>46</v>
      </c>
      <c r="C81">
        <v>52.28</v>
      </c>
      <c r="D81">
        <v>133.32</v>
      </c>
      <c r="E81">
        <v>121.97</v>
      </c>
      <c r="F81">
        <v>144.91999999999999</v>
      </c>
      <c r="G81">
        <v>129.99</v>
      </c>
      <c r="H81">
        <v>582.47</v>
      </c>
      <c r="I81">
        <v>4.87</v>
      </c>
    </row>
    <row r="82" spans="1:9">
      <c r="A82">
        <v>2027</v>
      </c>
      <c r="B82" t="s">
        <v>46</v>
      </c>
      <c r="C82">
        <v>53.31</v>
      </c>
      <c r="D82">
        <v>136.37</v>
      </c>
      <c r="E82">
        <v>128.08000000000001</v>
      </c>
      <c r="F82">
        <v>129.77000000000001</v>
      </c>
      <c r="G82">
        <v>139.91999999999999</v>
      </c>
      <c r="H82">
        <v>587.44000000000005</v>
      </c>
      <c r="I82">
        <v>5.35</v>
      </c>
    </row>
    <row r="83" spans="1:9">
      <c r="A83">
        <v>2028</v>
      </c>
      <c r="B83" t="s">
        <v>46</v>
      </c>
      <c r="C83">
        <v>54.32</v>
      </c>
      <c r="D83">
        <v>139.04</v>
      </c>
      <c r="E83">
        <v>130.97999999999999</v>
      </c>
      <c r="F83">
        <v>136.25</v>
      </c>
      <c r="G83">
        <v>125.42</v>
      </c>
      <c r="H83">
        <v>586.01</v>
      </c>
      <c r="I83">
        <v>-1.54</v>
      </c>
    </row>
    <row r="84" spans="1:9">
      <c r="A84">
        <v>2029</v>
      </c>
      <c r="B84" t="s">
        <v>46</v>
      </c>
      <c r="C84">
        <v>55.22</v>
      </c>
      <c r="D84">
        <v>141.75</v>
      </c>
      <c r="E84">
        <v>133.54</v>
      </c>
      <c r="F84">
        <v>139.35</v>
      </c>
      <c r="G84">
        <v>131.66</v>
      </c>
      <c r="H84">
        <v>601.52</v>
      </c>
      <c r="I84">
        <v>16.7</v>
      </c>
    </row>
    <row r="85" spans="1:9">
      <c r="A85">
        <v>2030</v>
      </c>
      <c r="B85" t="s">
        <v>46</v>
      </c>
      <c r="C85">
        <v>56.01</v>
      </c>
      <c r="D85">
        <v>144.08000000000001</v>
      </c>
      <c r="E85">
        <v>136.16999999999999</v>
      </c>
      <c r="F85">
        <v>142.02000000000001</v>
      </c>
      <c r="G85">
        <v>134.61000000000001</v>
      </c>
      <c r="H85">
        <v>612.89</v>
      </c>
      <c r="I85">
        <v>12.25</v>
      </c>
    </row>
    <row r="86" spans="1:9">
      <c r="A86">
        <v>2031</v>
      </c>
      <c r="B86" t="s">
        <v>46</v>
      </c>
      <c r="C86">
        <v>56.7</v>
      </c>
      <c r="D86">
        <v>146.13</v>
      </c>
      <c r="E86">
        <v>138.37</v>
      </c>
      <c r="F86">
        <v>144.83000000000001</v>
      </c>
      <c r="G86">
        <v>137.16999999999999</v>
      </c>
      <c r="H86">
        <v>623.21</v>
      </c>
      <c r="I86">
        <v>11.11</v>
      </c>
    </row>
    <row r="87" spans="1:9">
      <c r="A87">
        <v>2032</v>
      </c>
      <c r="B87" t="s">
        <v>46</v>
      </c>
      <c r="C87">
        <v>57.28</v>
      </c>
      <c r="D87">
        <v>148.01</v>
      </c>
      <c r="E87">
        <v>140.30000000000001</v>
      </c>
      <c r="F87">
        <v>147.16</v>
      </c>
      <c r="G87">
        <v>139.87</v>
      </c>
      <c r="H87">
        <v>632.62</v>
      </c>
      <c r="I87">
        <v>10.130000000000001</v>
      </c>
    </row>
    <row r="88" spans="1:9">
      <c r="A88">
        <v>2033</v>
      </c>
      <c r="B88" t="s">
        <v>46</v>
      </c>
      <c r="C88">
        <v>57.81</v>
      </c>
      <c r="D88">
        <v>149.49</v>
      </c>
      <c r="E88">
        <v>142.12</v>
      </c>
      <c r="F88">
        <v>149.16999999999999</v>
      </c>
      <c r="G88">
        <v>142.1</v>
      </c>
      <c r="H88">
        <v>640.67999999999995</v>
      </c>
      <c r="I88">
        <v>8.69</v>
      </c>
    </row>
    <row r="89" spans="1:9">
      <c r="A89">
        <v>2034</v>
      </c>
      <c r="B89" t="s">
        <v>46</v>
      </c>
      <c r="C89">
        <v>58.25</v>
      </c>
      <c r="D89">
        <v>150.86000000000001</v>
      </c>
      <c r="E89">
        <v>143.56</v>
      </c>
      <c r="F89">
        <v>151.15</v>
      </c>
      <c r="G89">
        <v>144.02000000000001</v>
      </c>
      <c r="H89">
        <v>647.83000000000004</v>
      </c>
      <c r="I89">
        <v>7.7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DC43F-70E0-C441-8523-DBCDC3D9700D}">
  <dimension ref="A1:AZ115"/>
  <sheetViews>
    <sheetView workbookViewId="0">
      <selection activeCell="Q26" sqref="Q26"/>
    </sheetView>
  </sheetViews>
  <sheetFormatPr baseColWidth="10" defaultRowHeight="15"/>
  <sheetData>
    <row r="1" spans="1:52" ht="19">
      <c r="A1" s="1" t="s">
        <v>0</v>
      </c>
    </row>
    <row r="3" spans="1:52">
      <c r="C3" s="2" t="s">
        <v>1</v>
      </c>
    </row>
    <row r="4" spans="1:52"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70</v>
      </c>
      <c r="N4" s="2" t="s">
        <v>71</v>
      </c>
      <c r="O4" s="2" t="s">
        <v>72</v>
      </c>
      <c r="P4" s="2" t="s">
        <v>73</v>
      </c>
      <c r="Q4" s="2" t="s">
        <v>74</v>
      </c>
      <c r="R4" s="2" t="s">
        <v>75</v>
      </c>
      <c r="S4" s="2" t="s">
        <v>76</v>
      </c>
      <c r="T4" s="2" t="s">
        <v>77</v>
      </c>
      <c r="U4" s="2" t="s">
        <v>78</v>
      </c>
      <c r="V4" s="2" t="s">
        <v>79</v>
      </c>
      <c r="W4" s="2" t="s">
        <v>80</v>
      </c>
      <c r="X4" s="2" t="s">
        <v>81</v>
      </c>
      <c r="Y4" s="2" t="s">
        <v>82</v>
      </c>
      <c r="Z4" s="2" t="s">
        <v>83</v>
      </c>
      <c r="AA4" s="2" t="s">
        <v>84</v>
      </c>
      <c r="AB4" s="2" t="s">
        <v>85</v>
      </c>
      <c r="AC4" s="2" t="s">
        <v>86</v>
      </c>
      <c r="AD4" s="2" t="s">
        <v>87</v>
      </c>
      <c r="AE4" s="2" t="s">
        <v>88</v>
      </c>
      <c r="AF4" s="2" t="s">
        <v>89</v>
      </c>
      <c r="AG4" s="2" t="s">
        <v>90</v>
      </c>
      <c r="AH4" s="2" t="s">
        <v>91</v>
      </c>
      <c r="AI4" s="2" t="s">
        <v>92</v>
      </c>
      <c r="AJ4" s="2" t="s">
        <v>93</v>
      </c>
      <c r="AK4" s="2" t="s">
        <v>94</v>
      </c>
      <c r="AL4" s="2" t="s">
        <v>95</v>
      </c>
      <c r="AM4" s="2" t="s">
        <v>96</v>
      </c>
      <c r="AN4" s="2" t="s">
        <v>97</v>
      </c>
      <c r="AO4" s="2" t="s">
        <v>98</v>
      </c>
      <c r="AP4" s="2" t="s">
        <v>99</v>
      </c>
      <c r="AQ4" s="2" t="s">
        <v>100</v>
      </c>
      <c r="AR4" s="2" t="s">
        <v>101</v>
      </c>
      <c r="AS4" s="2" t="s">
        <v>102</v>
      </c>
      <c r="AT4" s="2" t="s">
        <v>103</v>
      </c>
      <c r="AU4" s="2" t="s">
        <v>104</v>
      </c>
      <c r="AV4" s="2" t="s">
        <v>105</v>
      </c>
      <c r="AW4" s="2" t="s">
        <v>106</v>
      </c>
      <c r="AX4" s="2" t="s">
        <v>107</v>
      </c>
      <c r="AY4" s="2" t="s">
        <v>108</v>
      </c>
      <c r="AZ4" s="2" t="s">
        <v>109</v>
      </c>
    </row>
    <row r="5" spans="1:52">
      <c r="A5" s="2" t="s">
        <v>12</v>
      </c>
      <c r="B5" s="2" t="s">
        <v>110</v>
      </c>
      <c r="C5" s="3">
        <v>4745</v>
      </c>
      <c r="D5" s="3">
        <v>4837</v>
      </c>
      <c r="E5" s="3">
        <v>4926</v>
      </c>
      <c r="F5" s="3">
        <v>5008</v>
      </c>
      <c r="G5" s="3">
        <v>5079</v>
      </c>
      <c r="H5" s="3">
        <v>5140</v>
      </c>
      <c r="I5" s="3">
        <v>5194</v>
      </c>
      <c r="J5" s="3">
        <v>5241</v>
      </c>
      <c r="K5" s="3">
        <v>5279</v>
      </c>
      <c r="L5" s="3">
        <v>5306</v>
      </c>
      <c r="M5" s="3">
        <v>5325</v>
      </c>
      <c r="N5" s="3">
        <v>5346</v>
      </c>
      <c r="O5" s="3">
        <v>5351</v>
      </c>
      <c r="P5" s="3">
        <v>5353</v>
      </c>
      <c r="Q5" s="3">
        <v>5342</v>
      </c>
      <c r="R5" s="3">
        <v>5339</v>
      </c>
      <c r="S5" s="3">
        <v>5313</v>
      </c>
      <c r="T5" s="3">
        <v>5289</v>
      </c>
      <c r="U5" s="3">
        <v>5260</v>
      </c>
      <c r="V5" s="3">
        <v>5224</v>
      </c>
      <c r="W5" s="3">
        <v>5186</v>
      </c>
      <c r="X5" s="3">
        <v>5145</v>
      </c>
      <c r="Y5" s="3">
        <v>5102</v>
      </c>
      <c r="Z5" s="3">
        <v>5064</v>
      </c>
      <c r="AA5" s="3">
        <v>5028</v>
      </c>
      <c r="AB5" s="3">
        <v>4987</v>
      </c>
      <c r="AC5" s="3">
        <v>4943</v>
      </c>
      <c r="AD5" s="3">
        <v>4902</v>
      </c>
      <c r="AE5" s="3">
        <v>4864</v>
      </c>
      <c r="AF5" s="3">
        <v>4827</v>
      </c>
      <c r="AG5" s="3">
        <v>4798</v>
      </c>
      <c r="AH5" s="3">
        <v>4773</v>
      </c>
      <c r="AI5" s="3">
        <v>4756</v>
      </c>
      <c r="AJ5" s="3">
        <v>4734</v>
      </c>
      <c r="AK5" s="3">
        <v>4715</v>
      </c>
      <c r="AL5" s="3">
        <v>4696</v>
      </c>
      <c r="AM5" s="3">
        <v>4677</v>
      </c>
      <c r="AN5" s="3">
        <v>4657</v>
      </c>
      <c r="AO5" s="3">
        <v>4637</v>
      </c>
      <c r="AP5" s="3">
        <v>4618</v>
      </c>
      <c r="AQ5" s="3">
        <v>4597</v>
      </c>
      <c r="AR5" s="3">
        <v>4562</v>
      </c>
      <c r="AS5" s="3">
        <v>4536</v>
      </c>
      <c r="AT5" s="3">
        <v>4506</v>
      </c>
      <c r="AU5" s="3">
        <v>4463</v>
      </c>
      <c r="AV5" s="3">
        <v>4418</v>
      </c>
      <c r="AW5" s="3">
        <v>4374</v>
      </c>
      <c r="AX5" s="3">
        <v>4324</v>
      </c>
      <c r="AY5" s="3">
        <v>4277</v>
      </c>
      <c r="AZ5" s="3">
        <v>4215</v>
      </c>
    </row>
    <row r="6" spans="1:52">
      <c r="B6" s="2" t="s">
        <v>13</v>
      </c>
      <c r="C6" s="3">
        <v>4653</v>
      </c>
      <c r="D6" s="3">
        <v>4759</v>
      </c>
      <c r="E6" s="3">
        <v>4852</v>
      </c>
      <c r="F6" s="3">
        <v>4944</v>
      </c>
      <c r="G6" s="3">
        <v>5026</v>
      </c>
      <c r="H6" s="3">
        <v>5098</v>
      </c>
      <c r="I6" s="3">
        <v>5161</v>
      </c>
      <c r="J6" s="3">
        <v>5214</v>
      </c>
      <c r="K6" s="3">
        <v>5262</v>
      </c>
      <c r="L6" s="3">
        <v>5302</v>
      </c>
      <c r="M6" s="3">
        <v>5328</v>
      </c>
      <c r="N6" s="3">
        <v>5349</v>
      </c>
      <c r="O6" s="3">
        <v>5369</v>
      </c>
      <c r="P6" s="3">
        <v>5375</v>
      </c>
      <c r="Q6" s="3">
        <v>5377</v>
      </c>
      <c r="R6" s="3">
        <v>5366</v>
      </c>
      <c r="S6" s="3">
        <v>5362</v>
      </c>
      <c r="T6" s="3">
        <v>5337</v>
      </c>
      <c r="U6" s="3">
        <v>5314</v>
      </c>
      <c r="V6" s="3">
        <v>5285</v>
      </c>
      <c r="W6" s="3">
        <v>5249</v>
      </c>
      <c r="X6" s="3">
        <v>5210</v>
      </c>
      <c r="Y6" s="3">
        <v>5168</v>
      </c>
      <c r="Z6" s="3">
        <v>5125</v>
      </c>
      <c r="AA6" s="3">
        <v>5086</v>
      </c>
      <c r="AB6" s="3">
        <v>5053</v>
      </c>
      <c r="AC6" s="3">
        <v>5010</v>
      </c>
      <c r="AD6" s="3">
        <v>4966</v>
      </c>
      <c r="AE6" s="3">
        <v>4925</v>
      </c>
      <c r="AF6" s="3">
        <v>4887</v>
      </c>
      <c r="AG6" s="3">
        <v>4849</v>
      </c>
      <c r="AH6" s="3">
        <v>4820</v>
      </c>
      <c r="AI6" s="3">
        <v>4793</v>
      </c>
      <c r="AJ6" s="3">
        <v>4777</v>
      </c>
      <c r="AK6" s="3">
        <v>4755</v>
      </c>
      <c r="AL6" s="3">
        <v>4734</v>
      </c>
      <c r="AM6" s="3">
        <v>4715</v>
      </c>
      <c r="AN6" s="3">
        <v>4697</v>
      </c>
      <c r="AO6" s="3">
        <v>4675</v>
      </c>
      <c r="AP6" s="3">
        <v>4655</v>
      </c>
      <c r="AQ6" s="3">
        <v>4637</v>
      </c>
      <c r="AR6" s="3">
        <v>4615</v>
      </c>
      <c r="AS6" s="3">
        <v>4579</v>
      </c>
      <c r="AT6" s="3">
        <v>4553</v>
      </c>
      <c r="AU6" s="3">
        <v>4523</v>
      </c>
      <c r="AV6" s="3">
        <v>4479</v>
      </c>
      <c r="AW6" s="3">
        <v>4432</v>
      </c>
      <c r="AX6" s="3">
        <v>4388</v>
      </c>
      <c r="AY6" s="3">
        <v>4338</v>
      </c>
      <c r="AZ6" s="3">
        <v>4290</v>
      </c>
    </row>
    <row r="7" spans="1:52">
      <c r="B7" s="2" t="s">
        <v>14</v>
      </c>
      <c r="C7" s="3">
        <v>4459</v>
      </c>
      <c r="D7" s="3">
        <v>4682</v>
      </c>
      <c r="E7" s="3">
        <v>4789</v>
      </c>
      <c r="F7" s="3">
        <v>4883</v>
      </c>
      <c r="G7" s="3">
        <v>4978</v>
      </c>
      <c r="H7" s="3">
        <v>5060</v>
      </c>
      <c r="I7" s="3">
        <v>5132</v>
      </c>
      <c r="J7" s="3">
        <v>5198</v>
      </c>
      <c r="K7" s="3">
        <v>5250</v>
      </c>
      <c r="L7" s="3">
        <v>5298</v>
      </c>
      <c r="M7" s="3">
        <v>5337</v>
      </c>
      <c r="N7" s="3">
        <v>5365</v>
      </c>
      <c r="O7" s="3">
        <v>5385</v>
      </c>
      <c r="P7" s="3">
        <v>5404</v>
      </c>
      <c r="Q7" s="3">
        <v>5411</v>
      </c>
      <c r="R7" s="3">
        <v>5414</v>
      </c>
      <c r="S7" s="3">
        <v>5404</v>
      </c>
      <c r="T7" s="3">
        <v>5397</v>
      </c>
      <c r="U7" s="3">
        <v>5373</v>
      </c>
      <c r="V7" s="3">
        <v>5347</v>
      </c>
      <c r="W7" s="3">
        <v>5319</v>
      </c>
      <c r="X7" s="3">
        <v>5281</v>
      </c>
      <c r="Y7" s="3">
        <v>5244</v>
      </c>
      <c r="Z7" s="3">
        <v>5201</v>
      </c>
      <c r="AA7" s="3">
        <v>5159</v>
      </c>
      <c r="AB7" s="3">
        <v>5118</v>
      </c>
      <c r="AC7" s="3">
        <v>5085</v>
      </c>
      <c r="AD7" s="3">
        <v>5040</v>
      </c>
      <c r="AE7" s="3">
        <v>4996</v>
      </c>
      <c r="AF7" s="3">
        <v>4956</v>
      </c>
      <c r="AG7" s="3">
        <v>4916</v>
      </c>
      <c r="AH7" s="3">
        <v>4877</v>
      </c>
      <c r="AI7" s="3">
        <v>4848</v>
      </c>
      <c r="AJ7" s="3">
        <v>4821</v>
      </c>
      <c r="AK7" s="3">
        <v>4804</v>
      </c>
      <c r="AL7" s="3">
        <v>4780</v>
      </c>
      <c r="AM7" s="3">
        <v>4758</v>
      </c>
      <c r="AN7" s="3">
        <v>4739</v>
      </c>
      <c r="AO7" s="3">
        <v>4721</v>
      </c>
      <c r="AP7" s="3">
        <v>4700</v>
      </c>
      <c r="AQ7" s="3">
        <v>4677</v>
      </c>
      <c r="AR7" s="3">
        <v>4659</v>
      </c>
      <c r="AS7" s="3">
        <v>4636</v>
      </c>
      <c r="AT7" s="3">
        <v>4601</v>
      </c>
      <c r="AU7" s="3">
        <v>4573</v>
      </c>
      <c r="AV7" s="3">
        <v>4542</v>
      </c>
      <c r="AW7" s="3">
        <v>4499</v>
      </c>
      <c r="AX7" s="3">
        <v>4451</v>
      </c>
      <c r="AY7" s="3">
        <v>4406</v>
      </c>
      <c r="AZ7" s="3">
        <v>4356</v>
      </c>
    </row>
    <row r="8" spans="1:52">
      <c r="B8" s="2" t="s">
        <v>15</v>
      </c>
      <c r="C8" s="3">
        <v>5019</v>
      </c>
      <c r="D8" s="3">
        <v>4491</v>
      </c>
      <c r="E8" s="3">
        <v>4716</v>
      </c>
      <c r="F8" s="3">
        <v>4823</v>
      </c>
      <c r="G8" s="3">
        <v>4917</v>
      </c>
      <c r="H8" s="3">
        <v>5014</v>
      </c>
      <c r="I8" s="3">
        <v>5095</v>
      </c>
      <c r="J8" s="3">
        <v>5166</v>
      </c>
      <c r="K8" s="3">
        <v>5233</v>
      </c>
      <c r="L8" s="3">
        <v>5286</v>
      </c>
      <c r="M8" s="3">
        <v>5334</v>
      </c>
      <c r="N8" s="3">
        <v>5374</v>
      </c>
      <c r="O8" s="3">
        <v>5400</v>
      </c>
      <c r="P8" s="3">
        <v>5421</v>
      </c>
      <c r="Q8" s="3">
        <v>5440</v>
      </c>
      <c r="R8" s="3">
        <v>5446</v>
      </c>
      <c r="S8" s="3">
        <v>5448</v>
      </c>
      <c r="T8" s="3">
        <v>5437</v>
      </c>
      <c r="U8" s="3">
        <v>5433</v>
      </c>
      <c r="V8" s="3">
        <v>5407</v>
      </c>
      <c r="W8" s="3">
        <v>5380</v>
      </c>
      <c r="X8" s="3">
        <v>5352</v>
      </c>
      <c r="Y8" s="3">
        <v>5313</v>
      </c>
      <c r="Z8" s="3">
        <v>5275</v>
      </c>
      <c r="AA8" s="3">
        <v>5231</v>
      </c>
      <c r="AB8" s="3">
        <v>5191</v>
      </c>
      <c r="AC8" s="3">
        <v>5148</v>
      </c>
      <c r="AD8" s="3">
        <v>5113</v>
      </c>
      <c r="AE8" s="3">
        <v>5069</v>
      </c>
      <c r="AF8" s="3">
        <v>5025</v>
      </c>
      <c r="AG8" s="3">
        <v>4983</v>
      </c>
      <c r="AH8" s="3">
        <v>4941</v>
      </c>
      <c r="AI8" s="3">
        <v>4903</v>
      </c>
      <c r="AJ8" s="3">
        <v>4873</v>
      </c>
      <c r="AK8" s="3">
        <v>4845</v>
      </c>
      <c r="AL8" s="3">
        <v>4827</v>
      </c>
      <c r="AM8" s="3">
        <v>4804</v>
      </c>
      <c r="AN8" s="3">
        <v>4780</v>
      </c>
      <c r="AO8" s="3">
        <v>4761</v>
      </c>
      <c r="AP8" s="3">
        <v>4742</v>
      </c>
      <c r="AQ8" s="3">
        <v>4721</v>
      </c>
      <c r="AR8" s="3">
        <v>4697</v>
      </c>
      <c r="AS8" s="3">
        <v>4678</v>
      </c>
      <c r="AT8" s="3">
        <v>4655</v>
      </c>
      <c r="AU8" s="3">
        <v>4619</v>
      </c>
      <c r="AV8" s="3">
        <v>4590</v>
      </c>
      <c r="AW8" s="3">
        <v>4559</v>
      </c>
      <c r="AX8" s="3">
        <v>4516</v>
      </c>
      <c r="AY8" s="3">
        <v>4468</v>
      </c>
      <c r="AZ8" s="3">
        <v>4423</v>
      </c>
    </row>
    <row r="9" spans="1:52">
      <c r="B9" s="2" t="s">
        <v>16</v>
      </c>
      <c r="C9" s="3">
        <v>4691</v>
      </c>
      <c r="D9" s="3">
        <v>5051</v>
      </c>
      <c r="E9" s="3">
        <v>4523</v>
      </c>
      <c r="F9" s="3">
        <v>4749</v>
      </c>
      <c r="G9" s="3">
        <v>4857</v>
      </c>
      <c r="H9" s="3">
        <v>4950</v>
      </c>
      <c r="I9" s="3">
        <v>5048</v>
      </c>
      <c r="J9" s="3">
        <v>5129</v>
      </c>
      <c r="K9" s="3">
        <v>5199</v>
      </c>
      <c r="L9" s="3">
        <v>5268</v>
      </c>
      <c r="M9" s="3">
        <v>5319</v>
      </c>
      <c r="N9" s="3">
        <v>5366</v>
      </c>
      <c r="O9" s="3">
        <v>5406</v>
      </c>
      <c r="P9" s="3">
        <v>5431</v>
      </c>
      <c r="Q9" s="3">
        <v>5455</v>
      </c>
      <c r="R9" s="3">
        <v>5472</v>
      </c>
      <c r="S9" s="3">
        <v>5477</v>
      </c>
      <c r="T9" s="3">
        <v>5481</v>
      </c>
      <c r="U9" s="3">
        <v>5469</v>
      </c>
      <c r="V9" s="3">
        <v>5463</v>
      </c>
      <c r="W9" s="3">
        <v>5437</v>
      </c>
      <c r="X9" s="3">
        <v>5410</v>
      </c>
      <c r="Y9" s="3">
        <v>5381</v>
      </c>
      <c r="Z9" s="3">
        <v>5340</v>
      </c>
      <c r="AA9" s="3">
        <v>5303</v>
      </c>
      <c r="AB9" s="3">
        <v>5260</v>
      </c>
      <c r="AC9" s="3">
        <v>5218</v>
      </c>
      <c r="AD9" s="3">
        <v>5174</v>
      </c>
      <c r="AE9" s="3">
        <v>5138</v>
      </c>
      <c r="AF9" s="3">
        <v>5094</v>
      </c>
      <c r="AG9" s="3">
        <v>5048</v>
      </c>
      <c r="AH9" s="3">
        <v>5005</v>
      </c>
      <c r="AI9" s="3">
        <v>4964</v>
      </c>
      <c r="AJ9" s="3">
        <v>4926</v>
      </c>
      <c r="AK9" s="3">
        <v>4895</v>
      </c>
      <c r="AL9" s="3">
        <v>4866</v>
      </c>
      <c r="AM9" s="3">
        <v>4848</v>
      </c>
      <c r="AN9" s="3">
        <v>4824</v>
      </c>
      <c r="AO9" s="3">
        <v>4799</v>
      </c>
      <c r="AP9" s="3">
        <v>4779</v>
      </c>
      <c r="AQ9" s="3">
        <v>4760</v>
      </c>
      <c r="AR9" s="3">
        <v>4738</v>
      </c>
      <c r="AS9" s="3">
        <v>4714</v>
      </c>
      <c r="AT9" s="3">
        <v>4696</v>
      </c>
      <c r="AU9" s="3">
        <v>4670</v>
      </c>
      <c r="AV9" s="3">
        <v>4634</v>
      </c>
      <c r="AW9" s="3">
        <v>4606</v>
      </c>
      <c r="AX9" s="3">
        <v>4575</v>
      </c>
      <c r="AY9" s="3">
        <v>4532</v>
      </c>
      <c r="AZ9" s="3">
        <v>4484</v>
      </c>
    </row>
    <row r="10" spans="1:52">
      <c r="B10" s="2" t="s">
        <v>17</v>
      </c>
      <c r="C10" s="3">
        <v>4686</v>
      </c>
      <c r="D10" s="3">
        <v>4723</v>
      </c>
      <c r="E10" s="3">
        <v>5084</v>
      </c>
      <c r="F10" s="3">
        <v>4557</v>
      </c>
      <c r="G10" s="3">
        <v>4784</v>
      </c>
      <c r="H10" s="3">
        <v>4891</v>
      </c>
      <c r="I10" s="3">
        <v>4984</v>
      </c>
      <c r="J10" s="3">
        <v>5082</v>
      </c>
      <c r="K10" s="3">
        <v>5163</v>
      </c>
      <c r="L10" s="3">
        <v>5233</v>
      </c>
      <c r="M10" s="3">
        <v>5301</v>
      </c>
      <c r="N10" s="3">
        <v>5354</v>
      </c>
      <c r="O10" s="3">
        <v>5399</v>
      </c>
      <c r="P10" s="3">
        <v>5437</v>
      </c>
      <c r="Q10" s="3">
        <v>5464</v>
      </c>
      <c r="R10" s="3">
        <v>5488</v>
      </c>
      <c r="S10" s="3">
        <v>5503</v>
      </c>
      <c r="T10" s="3">
        <v>5507</v>
      </c>
      <c r="U10" s="3">
        <v>5511</v>
      </c>
      <c r="V10" s="3">
        <v>5498</v>
      </c>
      <c r="W10" s="3">
        <v>5492</v>
      </c>
      <c r="X10" s="3">
        <v>5465</v>
      </c>
      <c r="Y10" s="3">
        <v>5437</v>
      </c>
      <c r="Z10" s="3">
        <v>5408</v>
      </c>
      <c r="AA10" s="3">
        <v>5366</v>
      </c>
      <c r="AB10" s="3">
        <v>5329</v>
      </c>
      <c r="AC10" s="3">
        <v>5286</v>
      </c>
      <c r="AD10" s="3">
        <v>5243</v>
      </c>
      <c r="AE10" s="3">
        <v>5198</v>
      </c>
      <c r="AF10" s="3">
        <v>5161</v>
      </c>
      <c r="AG10" s="3">
        <v>5118</v>
      </c>
      <c r="AH10" s="3">
        <v>5070</v>
      </c>
      <c r="AI10" s="3">
        <v>5027</v>
      </c>
      <c r="AJ10" s="3">
        <v>4985</v>
      </c>
      <c r="AK10" s="3">
        <v>4946</v>
      </c>
      <c r="AL10" s="3">
        <v>4915</v>
      </c>
      <c r="AM10" s="3">
        <v>4886</v>
      </c>
      <c r="AN10" s="3">
        <v>4865</v>
      </c>
      <c r="AO10" s="3">
        <v>4841</v>
      </c>
      <c r="AP10" s="3">
        <v>4816</v>
      </c>
      <c r="AQ10" s="3">
        <v>4795</v>
      </c>
      <c r="AR10" s="3">
        <v>4777</v>
      </c>
      <c r="AS10" s="3">
        <v>4754</v>
      </c>
      <c r="AT10" s="3">
        <v>4730</v>
      </c>
      <c r="AU10" s="3">
        <v>4712</v>
      </c>
      <c r="AV10" s="3">
        <v>4686</v>
      </c>
      <c r="AW10" s="3">
        <v>4650</v>
      </c>
      <c r="AX10" s="3">
        <v>4621</v>
      </c>
      <c r="AY10" s="3">
        <v>4590</v>
      </c>
      <c r="AZ10" s="3">
        <v>4547</v>
      </c>
    </row>
    <row r="11" spans="1:52">
      <c r="B11" s="2" t="s">
        <v>111</v>
      </c>
      <c r="C11" s="3">
        <v>4472</v>
      </c>
      <c r="D11" s="3">
        <v>4722</v>
      </c>
      <c r="E11" s="3">
        <v>4761</v>
      </c>
      <c r="F11" s="3">
        <v>5122</v>
      </c>
      <c r="G11" s="3">
        <v>4595</v>
      </c>
      <c r="H11" s="3">
        <v>4822</v>
      </c>
      <c r="I11" s="3">
        <v>4927</v>
      </c>
      <c r="J11" s="3">
        <v>5021</v>
      </c>
      <c r="K11" s="3">
        <v>5120</v>
      </c>
      <c r="L11" s="3">
        <v>5199</v>
      </c>
      <c r="M11" s="3">
        <v>5269</v>
      </c>
      <c r="N11" s="3">
        <v>5338</v>
      </c>
      <c r="O11" s="3">
        <v>5390</v>
      </c>
      <c r="P11" s="3">
        <v>5435</v>
      </c>
      <c r="Q11" s="3">
        <v>5471</v>
      </c>
      <c r="R11" s="3">
        <v>5498</v>
      </c>
      <c r="S11" s="3">
        <v>5521</v>
      </c>
      <c r="T11" s="3">
        <v>5535</v>
      </c>
      <c r="U11" s="3">
        <v>5538</v>
      </c>
      <c r="V11" s="3">
        <v>5541</v>
      </c>
      <c r="W11" s="3">
        <v>5529</v>
      </c>
      <c r="X11" s="3">
        <v>5523</v>
      </c>
      <c r="Y11" s="3">
        <v>5494</v>
      </c>
      <c r="Z11" s="3">
        <v>5466</v>
      </c>
      <c r="AA11" s="3">
        <v>5435</v>
      </c>
      <c r="AB11" s="3">
        <v>5393</v>
      </c>
      <c r="AC11" s="3">
        <v>5355</v>
      </c>
      <c r="AD11" s="3">
        <v>5312</v>
      </c>
      <c r="AE11" s="3">
        <v>5269</v>
      </c>
      <c r="AF11" s="3">
        <v>5223</v>
      </c>
      <c r="AG11" s="3">
        <v>5185</v>
      </c>
      <c r="AH11" s="3">
        <v>5142</v>
      </c>
      <c r="AI11" s="3">
        <v>5092</v>
      </c>
      <c r="AJ11" s="3">
        <v>5049</v>
      </c>
      <c r="AK11" s="3">
        <v>5006</v>
      </c>
      <c r="AL11" s="3">
        <v>4966</v>
      </c>
      <c r="AM11" s="3">
        <v>4934</v>
      </c>
      <c r="AN11" s="3">
        <v>4905</v>
      </c>
      <c r="AO11" s="3">
        <v>4884</v>
      </c>
      <c r="AP11" s="3">
        <v>4860</v>
      </c>
      <c r="AQ11" s="3">
        <v>4833</v>
      </c>
      <c r="AR11" s="3">
        <v>4813</v>
      </c>
      <c r="AS11" s="3">
        <v>4794</v>
      </c>
      <c r="AT11" s="3">
        <v>4772</v>
      </c>
      <c r="AU11" s="3">
        <v>4747</v>
      </c>
      <c r="AV11" s="3">
        <v>4729</v>
      </c>
      <c r="AW11" s="3">
        <v>4703</v>
      </c>
      <c r="AX11" s="3">
        <v>4667</v>
      </c>
      <c r="AY11" s="3">
        <v>4637</v>
      </c>
      <c r="AZ11" s="3">
        <v>4606</v>
      </c>
    </row>
    <row r="12" spans="1:52">
      <c r="B12" s="2" t="s">
        <v>112</v>
      </c>
      <c r="C12" s="3">
        <v>4403</v>
      </c>
      <c r="D12" s="3">
        <v>4508</v>
      </c>
      <c r="E12" s="3">
        <v>4757</v>
      </c>
      <c r="F12" s="3">
        <v>4797</v>
      </c>
      <c r="G12" s="3">
        <v>5159</v>
      </c>
      <c r="H12" s="3">
        <v>4631</v>
      </c>
      <c r="I12" s="3">
        <v>4858</v>
      </c>
      <c r="J12" s="3">
        <v>4962</v>
      </c>
      <c r="K12" s="3">
        <v>5056</v>
      </c>
      <c r="L12" s="3">
        <v>5156</v>
      </c>
      <c r="M12" s="3">
        <v>5232</v>
      </c>
      <c r="N12" s="3">
        <v>5304</v>
      </c>
      <c r="O12" s="3">
        <v>5371</v>
      </c>
      <c r="P12" s="3">
        <v>5424</v>
      </c>
      <c r="Q12" s="3">
        <v>5467</v>
      </c>
      <c r="R12" s="3">
        <v>5504</v>
      </c>
      <c r="S12" s="3">
        <v>5529</v>
      </c>
      <c r="T12" s="3">
        <v>5552</v>
      </c>
      <c r="U12" s="3">
        <v>5566</v>
      </c>
      <c r="V12" s="3">
        <v>5568</v>
      </c>
      <c r="W12" s="3">
        <v>5569</v>
      </c>
      <c r="X12" s="3">
        <v>5557</v>
      </c>
      <c r="Y12" s="3">
        <v>5551</v>
      </c>
      <c r="Z12" s="3">
        <v>5522</v>
      </c>
      <c r="AA12" s="3">
        <v>5493</v>
      </c>
      <c r="AB12" s="3">
        <v>5459</v>
      </c>
      <c r="AC12" s="3">
        <v>5417</v>
      </c>
      <c r="AD12" s="3">
        <v>5381</v>
      </c>
      <c r="AE12" s="3">
        <v>5337</v>
      </c>
      <c r="AF12" s="3">
        <v>5294</v>
      </c>
      <c r="AG12" s="3">
        <v>5247</v>
      </c>
      <c r="AH12" s="3">
        <v>5207</v>
      </c>
      <c r="AI12" s="3">
        <v>5162</v>
      </c>
      <c r="AJ12" s="3">
        <v>5112</v>
      </c>
      <c r="AK12" s="3">
        <v>5068</v>
      </c>
      <c r="AL12" s="3">
        <v>5025</v>
      </c>
      <c r="AM12" s="3">
        <v>4986</v>
      </c>
      <c r="AN12" s="3">
        <v>4953</v>
      </c>
      <c r="AO12" s="3">
        <v>4923</v>
      </c>
      <c r="AP12" s="3">
        <v>4902</v>
      </c>
      <c r="AQ12" s="3">
        <v>4876</v>
      </c>
      <c r="AR12" s="3">
        <v>4850</v>
      </c>
      <c r="AS12" s="3">
        <v>4832</v>
      </c>
      <c r="AT12" s="3">
        <v>4812</v>
      </c>
      <c r="AU12" s="3">
        <v>4789</v>
      </c>
      <c r="AV12" s="3">
        <v>4764</v>
      </c>
      <c r="AW12" s="3">
        <v>4746</v>
      </c>
      <c r="AX12" s="3">
        <v>4719</v>
      </c>
      <c r="AY12" s="3">
        <v>4683</v>
      </c>
      <c r="AZ12" s="3">
        <v>4651</v>
      </c>
    </row>
    <row r="13" spans="1:52">
      <c r="B13" s="2" t="s">
        <v>113</v>
      </c>
      <c r="C13" s="3">
        <v>4409</v>
      </c>
      <c r="D13" s="3">
        <v>4441</v>
      </c>
      <c r="E13" s="3">
        <v>4546</v>
      </c>
      <c r="F13" s="3">
        <v>4793</v>
      </c>
      <c r="G13" s="3">
        <v>4835</v>
      </c>
      <c r="H13" s="3">
        <v>5195</v>
      </c>
      <c r="I13" s="3">
        <v>4668</v>
      </c>
      <c r="J13" s="3">
        <v>4894</v>
      </c>
      <c r="K13" s="3">
        <v>4999</v>
      </c>
      <c r="L13" s="3">
        <v>5092</v>
      </c>
      <c r="M13" s="3">
        <v>5191</v>
      </c>
      <c r="N13" s="3">
        <v>5267</v>
      </c>
      <c r="O13" s="3">
        <v>5338</v>
      </c>
      <c r="P13" s="3">
        <v>5406</v>
      </c>
      <c r="Q13" s="3">
        <v>5458</v>
      </c>
      <c r="R13" s="3">
        <v>5499</v>
      </c>
      <c r="S13" s="3">
        <v>5537</v>
      </c>
      <c r="T13" s="3">
        <v>5559</v>
      </c>
      <c r="U13" s="3">
        <v>5583</v>
      </c>
      <c r="V13" s="3">
        <v>5596</v>
      </c>
      <c r="W13" s="3">
        <v>5597</v>
      </c>
      <c r="X13" s="3">
        <v>5598</v>
      </c>
      <c r="Y13" s="3">
        <v>5586</v>
      </c>
      <c r="Z13" s="3">
        <v>5578</v>
      </c>
      <c r="AA13" s="3">
        <v>5548</v>
      </c>
      <c r="AB13" s="3">
        <v>5520</v>
      </c>
      <c r="AC13" s="3">
        <v>5485</v>
      </c>
      <c r="AD13" s="3">
        <v>5443</v>
      </c>
      <c r="AE13" s="3">
        <v>5406</v>
      </c>
      <c r="AF13" s="3">
        <v>5361</v>
      </c>
      <c r="AG13" s="3">
        <v>5317</v>
      </c>
      <c r="AH13" s="3">
        <v>5269</v>
      </c>
      <c r="AI13" s="3">
        <v>5228</v>
      </c>
      <c r="AJ13" s="3">
        <v>5183</v>
      </c>
      <c r="AK13" s="3">
        <v>5133</v>
      </c>
      <c r="AL13" s="3">
        <v>5088</v>
      </c>
      <c r="AM13" s="3">
        <v>5045</v>
      </c>
      <c r="AN13" s="3">
        <v>5005</v>
      </c>
      <c r="AO13" s="3">
        <v>4971</v>
      </c>
      <c r="AP13" s="3">
        <v>4941</v>
      </c>
      <c r="AQ13" s="3">
        <v>4921</v>
      </c>
      <c r="AR13" s="3">
        <v>4895</v>
      </c>
      <c r="AS13" s="3">
        <v>4868</v>
      </c>
      <c r="AT13" s="3">
        <v>4851</v>
      </c>
      <c r="AU13" s="3">
        <v>4830</v>
      </c>
      <c r="AV13" s="3">
        <v>4806</v>
      </c>
      <c r="AW13" s="3">
        <v>4780</v>
      </c>
      <c r="AX13" s="3">
        <v>4761</v>
      </c>
      <c r="AY13" s="3">
        <v>4733</v>
      </c>
      <c r="AZ13" s="3">
        <v>4697</v>
      </c>
    </row>
    <row r="14" spans="1:52">
      <c r="B14" s="2" t="s">
        <v>114</v>
      </c>
      <c r="C14" s="3">
        <v>4522</v>
      </c>
      <c r="D14" s="3">
        <v>4440</v>
      </c>
      <c r="E14" s="3">
        <v>4474</v>
      </c>
      <c r="F14" s="3">
        <v>4579</v>
      </c>
      <c r="G14" s="3">
        <v>4825</v>
      </c>
      <c r="H14" s="3">
        <v>4867</v>
      </c>
      <c r="I14" s="3">
        <v>5228</v>
      </c>
      <c r="J14" s="3">
        <v>4701</v>
      </c>
      <c r="K14" s="3">
        <v>4926</v>
      </c>
      <c r="L14" s="3">
        <v>5030</v>
      </c>
      <c r="M14" s="3">
        <v>5123</v>
      </c>
      <c r="N14" s="3">
        <v>5223</v>
      </c>
      <c r="O14" s="3">
        <v>5297</v>
      </c>
      <c r="P14" s="3">
        <v>5367</v>
      </c>
      <c r="Q14" s="3">
        <v>5436</v>
      </c>
      <c r="R14" s="3">
        <v>5487</v>
      </c>
      <c r="S14" s="3">
        <v>5527</v>
      </c>
      <c r="T14" s="3">
        <v>5564</v>
      </c>
      <c r="U14" s="3">
        <v>5586</v>
      </c>
      <c r="V14" s="3">
        <v>5610</v>
      </c>
      <c r="W14" s="3">
        <v>5623</v>
      </c>
      <c r="X14" s="3">
        <v>5622</v>
      </c>
      <c r="Y14" s="3">
        <v>5622</v>
      </c>
      <c r="Z14" s="3">
        <v>5609</v>
      </c>
      <c r="AA14" s="3">
        <v>5600</v>
      </c>
      <c r="AB14" s="3">
        <v>5573</v>
      </c>
      <c r="AC14" s="3">
        <v>5544</v>
      </c>
      <c r="AD14" s="3">
        <v>5508</v>
      </c>
      <c r="AE14" s="3">
        <v>5464</v>
      </c>
      <c r="AF14" s="3">
        <v>5427</v>
      </c>
      <c r="AG14" s="3">
        <v>5380</v>
      </c>
      <c r="AH14" s="3">
        <v>5336</v>
      </c>
      <c r="AI14" s="3">
        <v>5289</v>
      </c>
      <c r="AJ14" s="3">
        <v>5247</v>
      </c>
      <c r="AK14" s="3">
        <v>5201</v>
      </c>
      <c r="AL14" s="3">
        <v>5152</v>
      </c>
      <c r="AM14" s="3">
        <v>5105</v>
      </c>
      <c r="AN14" s="3">
        <v>5062</v>
      </c>
      <c r="AO14" s="3">
        <v>5022</v>
      </c>
      <c r="AP14" s="3">
        <v>4988</v>
      </c>
      <c r="AQ14" s="3">
        <v>4958</v>
      </c>
      <c r="AR14" s="3">
        <v>4938</v>
      </c>
      <c r="AS14" s="3">
        <v>4913</v>
      </c>
      <c r="AT14" s="3">
        <v>4885</v>
      </c>
      <c r="AU14" s="3">
        <v>4866</v>
      </c>
      <c r="AV14" s="3">
        <v>4845</v>
      </c>
      <c r="AW14" s="3">
        <v>4820</v>
      </c>
      <c r="AX14" s="3">
        <v>4794</v>
      </c>
      <c r="AY14" s="3">
        <v>4774</v>
      </c>
      <c r="AZ14" s="3">
        <v>4746</v>
      </c>
    </row>
    <row r="15" spans="1:52">
      <c r="B15" s="2" t="s">
        <v>115</v>
      </c>
      <c r="C15" s="3">
        <v>4719</v>
      </c>
      <c r="D15" s="3">
        <v>4554</v>
      </c>
      <c r="E15" s="3">
        <v>4472</v>
      </c>
      <c r="F15" s="3">
        <v>4505</v>
      </c>
      <c r="G15" s="3">
        <v>4609</v>
      </c>
      <c r="H15" s="3">
        <v>4858</v>
      </c>
      <c r="I15" s="3">
        <v>4899</v>
      </c>
      <c r="J15" s="3">
        <v>5258</v>
      </c>
      <c r="K15" s="3">
        <v>4731</v>
      </c>
      <c r="L15" s="3">
        <v>4956</v>
      </c>
      <c r="M15" s="3">
        <v>5059</v>
      </c>
      <c r="N15" s="3">
        <v>5154</v>
      </c>
      <c r="O15" s="3">
        <v>5252</v>
      </c>
      <c r="P15" s="3">
        <v>5325</v>
      </c>
      <c r="Q15" s="3">
        <v>5395</v>
      </c>
      <c r="R15" s="3">
        <v>5464</v>
      </c>
      <c r="S15" s="3">
        <v>5514</v>
      </c>
      <c r="T15" s="3">
        <v>5554</v>
      </c>
      <c r="U15" s="3">
        <v>5589</v>
      </c>
      <c r="V15" s="3">
        <v>5611</v>
      </c>
      <c r="W15" s="3">
        <v>5636</v>
      </c>
      <c r="X15" s="3">
        <v>5647</v>
      </c>
      <c r="Y15" s="3">
        <v>5646</v>
      </c>
      <c r="Z15" s="3">
        <v>5644</v>
      </c>
      <c r="AA15" s="3">
        <v>5631</v>
      </c>
      <c r="AB15" s="3">
        <v>5622</v>
      </c>
      <c r="AC15" s="3">
        <v>5595</v>
      </c>
      <c r="AD15" s="3">
        <v>5565</v>
      </c>
      <c r="AE15" s="3">
        <v>5529</v>
      </c>
      <c r="AF15" s="3">
        <v>5484</v>
      </c>
      <c r="AG15" s="3">
        <v>5446</v>
      </c>
      <c r="AH15" s="3">
        <v>5399</v>
      </c>
      <c r="AI15" s="3">
        <v>5354</v>
      </c>
      <c r="AJ15" s="3">
        <v>5306</v>
      </c>
      <c r="AK15" s="3">
        <v>5265</v>
      </c>
      <c r="AL15" s="3">
        <v>5219</v>
      </c>
      <c r="AM15" s="3">
        <v>5169</v>
      </c>
      <c r="AN15" s="3">
        <v>5122</v>
      </c>
      <c r="AO15" s="3">
        <v>5080</v>
      </c>
      <c r="AP15" s="3">
        <v>5039</v>
      </c>
      <c r="AQ15" s="3">
        <v>5005</v>
      </c>
      <c r="AR15" s="3">
        <v>4976</v>
      </c>
      <c r="AS15" s="3">
        <v>4954</v>
      </c>
      <c r="AT15" s="3">
        <v>4927</v>
      </c>
      <c r="AU15" s="3">
        <v>4899</v>
      </c>
      <c r="AV15" s="3">
        <v>4880</v>
      </c>
      <c r="AW15" s="3">
        <v>4859</v>
      </c>
      <c r="AX15" s="3">
        <v>4834</v>
      </c>
      <c r="AY15" s="3">
        <v>4807</v>
      </c>
      <c r="AZ15" s="3">
        <v>4787</v>
      </c>
    </row>
    <row r="16" spans="1:52">
      <c r="B16" s="2" t="s">
        <v>116</v>
      </c>
      <c r="C16" s="3">
        <v>4689</v>
      </c>
      <c r="D16" s="3">
        <v>4753</v>
      </c>
      <c r="E16" s="3">
        <v>4589</v>
      </c>
      <c r="F16" s="3">
        <v>4506</v>
      </c>
      <c r="G16" s="3">
        <v>4540</v>
      </c>
      <c r="H16" s="3">
        <v>4643</v>
      </c>
      <c r="I16" s="3">
        <v>4892</v>
      </c>
      <c r="J16" s="3">
        <v>4933</v>
      </c>
      <c r="K16" s="3">
        <v>5292</v>
      </c>
      <c r="L16" s="3">
        <v>4764</v>
      </c>
      <c r="M16" s="3">
        <v>4988</v>
      </c>
      <c r="N16" s="3">
        <v>5091</v>
      </c>
      <c r="O16" s="3">
        <v>5185</v>
      </c>
      <c r="P16" s="3">
        <v>5284</v>
      </c>
      <c r="Q16" s="3">
        <v>5355</v>
      </c>
      <c r="R16" s="3">
        <v>5426</v>
      </c>
      <c r="S16" s="3">
        <v>5492</v>
      </c>
      <c r="T16" s="3">
        <v>5543</v>
      </c>
      <c r="U16" s="3">
        <v>5583</v>
      </c>
      <c r="V16" s="3">
        <v>5617</v>
      </c>
      <c r="W16" s="3">
        <v>5638</v>
      </c>
      <c r="X16" s="3">
        <v>5663</v>
      </c>
      <c r="Y16" s="3">
        <v>5672</v>
      </c>
      <c r="Z16" s="3">
        <v>5670</v>
      </c>
      <c r="AA16" s="3">
        <v>5669</v>
      </c>
      <c r="AB16" s="3">
        <v>5654</v>
      </c>
      <c r="AC16" s="3">
        <v>5645</v>
      </c>
      <c r="AD16" s="3">
        <v>5619</v>
      </c>
      <c r="AE16" s="3">
        <v>5587</v>
      </c>
      <c r="AF16" s="3">
        <v>5551</v>
      </c>
      <c r="AG16" s="3">
        <v>5506</v>
      </c>
      <c r="AH16" s="3">
        <v>5465</v>
      </c>
      <c r="AI16" s="3">
        <v>5418</v>
      </c>
      <c r="AJ16" s="3">
        <v>5373</v>
      </c>
      <c r="AK16" s="3">
        <v>5326</v>
      </c>
      <c r="AL16" s="3">
        <v>5284</v>
      </c>
      <c r="AM16" s="3">
        <v>5238</v>
      </c>
      <c r="AN16" s="3">
        <v>5188</v>
      </c>
      <c r="AO16" s="3">
        <v>5141</v>
      </c>
      <c r="AP16" s="3">
        <v>5098</v>
      </c>
      <c r="AQ16" s="3">
        <v>5057</v>
      </c>
      <c r="AR16" s="3">
        <v>5022</v>
      </c>
      <c r="AS16" s="3">
        <v>4994</v>
      </c>
      <c r="AT16" s="3">
        <v>4970</v>
      </c>
      <c r="AU16" s="3">
        <v>4942</v>
      </c>
      <c r="AV16" s="3">
        <v>4914</v>
      </c>
      <c r="AW16" s="3">
        <v>4895</v>
      </c>
      <c r="AX16" s="3">
        <v>4873</v>
      </c>
      <c r="AY16" s="3">
        <v>4848</v>
      </c>
      <c r="AZ16" s="3">
        <v>4820</v>
      </c>
    </row>
    <row r="17" spans="2:52">
      <c r="B17" s="2" t="s">
        <v>117</v>
      </c>
      <c r="C17" s="3">
        <v>4933</v>
      </c>
      <c r="D17" s="3">
        <v>4721</v>
      </c>
      <c r="E17" s="3">
        <v>4785</v>
      </c>
      <c r="F17" s="3">
        <v>4621</v>
      </c>
      <c r="G17" s="3">
        <v>4537</v>
      </c>
      <c r="H17" s="3">
        <v>4571</v>
      </c>
      <c r="I17" s="3">
        <v>4676</v>
      </c>
      <c r="J17" s="3">
        <v>4925</v>
      </c>
      <c r="K17" s="3">
        <v>4962</v>
      </c>
      <c r="L17" s="3">
        <v>5323</v>
      </c>
      <c r="M17" s="3">
        <v>4794</v>
      </c>
      <c r="N17" s="3">
        <v>5018</v>
      </c>
      <c r="O17" s="3">
        <v>5121</v>
      </c>
      <c r="P17" s="3">
        <v>5213</v>
      </c>
      <c r="Q17" s="3">
        <v>5312</v>
      </c>
      <c r="R17" s="3">
        <v>5382</v>
      </c>
      <c r="S17" s="3">
        <v>5452</v>
      </c>
      <c r="T17" s="3">
        <v>5520</v>
      </c>
      <c r="U17" s="3">
        <v>5570</v>
      </c>
      <c r="V17" s="3">
        <v>5609</v>
      </c>
      <c r="W17" s="3">
        <v>5641</v>
      </c>
      <c r="X17" s="3">
        <v>5662</v>
      </c>
      <c r="Y17" s="3">
        <v>5686</v>
      </c>
      <c r="Z17" s="3">
        <v>5696</v>
      </c>
      <c r="AA17" s="3">
        <v>5692</v>
      </c>
      <c r="AB17" s="3">
        <v>5692</v>
      </c>
      <c r="AC17" s="3">
        <v>5676</v>
      </c>
      <c r="AD17" s="3">
        <v>5667</v>
      </c>
      <c r="AE17" s="3">
        <v>5640</v>
      </c>
      <c r="AF17" s="3">
        <v>5606</v>
      </c>
      <c r="AG17" s="3">
        <v>5570</v>
      </c>
      <c r="AH17" s="3">
        <v>5525</v>
      </c>
      <c r="AI17" s="3">
        <v>5484</v>
      </c>
      <c r="AJ17" s="3">
        <v>5437</v>
      </c>
      <c r="AK17" s="3">
        <v>5391</v>
      </c>
      <c r="AL17" s="3">
        <v>5345</v>
      </c>
      <c r="AM17" s="3">
        <v>5303</v>
      </c>
      <c r="AN17" s="3">
        <v>5255</v>
      </c>
      <c r="AO17" s="3">
        <v>5205</v>
      </c>
      <c r="AP17" s="3">
        <v>5158</v>
      </c>
      <c r="AQ17" s="3">
        <v>5114</v>
      </c>
      <c r="AR17" s="3">
        <v>5074</v>
      </c>
      <c r="AS17" s="3">
        <v>5038</v>
      </c>
      <c r="AT17" s="3">
        <v>5009</v>
      </c>
      <c r="AU17" s="3">
        <v>4984</v>
      </c>
      <c r="AV17" s="3">
        <v>4956</v>
      </c>
      <c r="AW17" s="3">
        <v>4928</v>
      </c>
      <c r="AX17" s="3">
        <v>4908</v>
      </c>
      <c r="AY17" s="3">
        <v>4886</v>
      </c>
      <c r="AZ17" s="3">
        <v>4861</v>
      </c>
    </row>
    <row r="18" spans="2:52">
      <c r="B18" s="2" t="s">
        <v>118</v>
      </c>
      <c r="C18" s="3">
        <v>4879</v>
      </c>
      <c r="D18" s="3">
        <v>4962</v>
      </c>
      <c r="E18" s="3">
        <v>4750</v>
      </c>
      <c r="F18" s="3">
        <v>4814</v>
      </c>
      <c r="G18" s="3">
        <v>4650</v>
      </c>
      <c r="H18" s="3">
        <v>4564</v>
      </c>
      <c r="I18" s="3">
        <v>4601</v>
      </c>
      <c r="J18" s="3">
        <v>4704</v>
      </c>
      <c r="K18" s="3">
        <v>4951</v>
      </c>
      <c r="L18" s="3">
        <v>4990</v>
      </c>
      <c r="M18" s="3">
        <v>5351</v>
      </c>
      <c r="N18" s="3">
        <v>4820</v>
      </c>
      <c r="O18" s="3">
        <v>5047</v>
      </c>
      <c r="P18" s="3">
        <v>5148</v>
      </c>
      <c r="Q18" s="3">
        <v>5238</v>
      </c>
      <c r="R18" s="3">
        <v>5337</v>
      </c>
      <c r="S18" s="3">
        <v>5406</v>
      </c>
      <c r="T18" s="3">
        <v>5477</v>
      </c>
      <c r="U18" s="3">
        <v>5544</v>
      </c>
      <c r="V18" s="3">
        <v>5594</v>
      </c>
      <c r="W18" s="3">
        <v>5632</v>
      </c>
      <c r="X18" s="3">
        <v>5662</v>
      </c>
      <c r="Y18" s="3">
        <v>5683</v>
      </c>
      <c r="Z18" s="3">
        <v>5707</v>
      </c>
      <c r="AA18" s="3">
        <v>5718</v>
      </c>
      <c r="AB18" s="3">
        <v>5714</v>
      </c>
      <c r="AC18" s="3">
        <v>5712</v>
      </c>
      <c r="AD18" s="3">
        <v>5696</v>
      </c>
      <c r="AE18" s="3">
        <v>5686</v>
      </c>
      <c r="AF18" s="3">
        <v>5658</v>
      </c>
      <c r="AG18" s="3">
        <v>5623</v>
      </c>
      <c r="AH18" s="3">
        <v>5588</v>
      </c>
      <c r="AI18" s="3">
        <v>5543</v>
      </c>
      <c r="AJ18" s="3">
        <v>5502</v>
      </c>
      <c r="AK18" s="3">
        <v>5453</v>
      </c>
      <c r="AL18" s="3">
        <v>5407</v>
      </c>
      <c r="AM18" s="3">
        <v>5362</v>
      </c>
      <c r="AN18" s="3">
        <v>5320</v>
      </c>
      <c r="AO18" s="3">
        <v>5272</v>
      </c>
      <c r="AP18" s="3">
        <v>5220</v>
      </c>
      <c r="AQ18" s="3">
        <v>5174</v>
      </c>
      <c r="AR18" s="3">
        <v>5130</v>
      </c>
      <c r="AS18" s="3">
        <v>5089</v>
      </c>
      <c r="AT18" s="3">
        <v>5052</v>
      </c>
      <c r="AU18" s="3">
        <v>5022</v>
      </c>
      <c r="AV18" s="3">
        <v>4997</v>
      </c>
      <c r="AW18" s="3">
        <v>4968</v>
      </c>
      <c r="AX18" s="3">
        <v>4941</v>
      </c>
      <c r="AY18" s="3">
        <v>4921</v>
      </c>
      <c r="AZ18" s="3">
        <v>4899</v>
      </c>
    </row>
    <row r="19" spans="2:52">
      <c r="B19" s="2" t="s">
        <v>119</v>
      </c>
      <c r="C19" s="3">
        <v>5200</v>
      </c>
      <c r="D19" s="3">
        <v>4903</v>
      </c>
      <c r="E19" s="3">
        <v>4989</v>
      </c>
      <c r="F19" s="3">
        <v>4776</v>
      </c>
      <c r="G19" s="3">
        <v>4840</v>
      </c>
      <c r="H19" s="3">
        <v>4675</v>
      </c>
      <c r="I19" s="3">
        <v>4589</v>
      </c>
      <c r="J19" s="3">
        <v>4627</v>
      </c>
      <c r="K19" s="3">
        <v>4730</v>
      </c>
      <c r="L19" s="3">
        <v>4975</v>
      </c>
      <c r="M19" s="3">
        <v>5014</v>
      </c>
      <c r="N19" s="3">
        <v>5376</v>
      </c>
      <c r="O19" s="3">
        <v>4844</v>
      </c>
      <c r="P19" s="3">
        <v>5071</v>
      </c>
      <c r="Q19" s="3">
        <v>5171</v>
      </c>
      <c r="R19" s="3">
        <v>5263</v>
      </c>
      <c r="S19" s="3">
        <v>5360</v>
      </c>
      <c r="T19" s="3">
        <v>5428</v>
      </c>
      <c r="U19" s="3">
        <v>5499</v>
      </c>
      <c r="V19" s="3">
        <v>5565</v>
      </c>
      <c r="W19" s="3">
        <v>5614</v>
      </c>
      <c r="X19" s="3">
        <v>5652</v>
      </c>
      <c r="Y19" s="3">
        <v>5682</v>
      </c>
      <c r="Z19" s="3">
        <v>5704</v>
      </c>
      <c r="AA19" s="3">
        <v>5727</v>
      </c>
      <c r="AB19" s="3">
        <v>5737</v>
      </c>
      <c r="AC19" s="3">
        <v>5732</v>
      </c>
      <c r="AD19" s="3">
        <v>5729</v>
      </c>
      <c r="AE19" s="3">
        <v>5713</v>
      </c>
      <c r="AF19" s="3">
        <v>5701</v>
      </c>
      <c r="AG19" s="3">
        <v>5674</v>
      </c>
      <c r="AH19" s="3">
        <v>5640</v>
      </c>
      <c r="AI19" s="3">
        <v>5604</v>
      </c>
      <c r="AJ19" s="3">
        <v>5559</v>
      </c>
      <c r="AK19" s="3">
        <v>5518</v>
      </c>
      <c r="AL19" s="3">
        <v>5468</v>
      </c>
      <c r="AM19" s="3">
        <v>5421</v>
      </c>
      <c r="AN19" s="3">
        <v>5377</v>
      </c>
      <c r="AO19" s="3">
        <v>5336</v>
      </c>
      <c r="AP19" s="3">
        <v>5288</v>
      </c>
      <c r="AQ19" s="3">
        <v>5234</v>
      </c>
      <c r="AR19" s="3">
        <v>5187</v>
      </c>
      <c r="AS19" s="3">
        <v>5143</v>
      </c>
      <c r="AT19" s="3">
        <v>5102</v>
      </c>
      <c r="AU19" s="3">
        <v>5065</v>
      </c>
      <c r="AV19" s="3">
        <v>5034</v>
      </c>
      <c r="AW19" s="3">
        <v>5010</v>
      </c>
      <c r="AX19" s="3">
        <v>4981</v>
      </c>
      <c r="AY19" s="3">
        <v>4953</v>
      </c>
      <c r="AZ19" s="3">
        <v>4933</v>
      </c>
    </row>
    <row r="20" spans="2:52">
      <c r="B20" s="2" t="s">
        <v>120</v>
      </c>
      <c r="C20" s="3">
        <v>5246</v>
      </c>
      <c r="D20" s="3">
        <v>5224</v>
      </c>
      <c r="E20" s="3">
        <v>4926</v>
      </c>
      <c r="F20" s="3">
        <v>5013</v>
      </c>
      <c r="G20" s="3">
        <v>4801</v>
      </c>
      <c r="H20" s="3">
        <v>4864</v>
      </c>
      <c r="I20" s="3">
        <v>4700</v>
      </c>
      <c r="J20" s="3">
        <v>4613</v>
      </c>
      <c r="K20" s="3">
        <v>4650</v>
      </c>
      <c r="L20" s="3">
        <v>4752</v>
      </c>
      <c r="M20" s="3">
        <v>5000</v>
      </c>
      <c r="N20" s="3">
        <v>5037</v>
      </c>
      <c r="O20" s="3">
        <v>5398</v>
      </c>
      <c r="P20" s="3">
        <v>4865</v>
      </c>
      <c r="Q20" s="3">
        <v>5092</v>
      </c>
      <c r="R20" s="3">
        <v>5193</v>
      </c>
      <c r="S20" s="3">
        <v>5284</v>
      </c>
      <c r="T20" s="3">
        <v>5381</v>
      </c>
      <c r="U20" s="3">
        <v>5449</v>
      </c>
      <c r="V20" s="3">
        <v>5517</v>
      </c>
      <c r="W20" s="3">
        <v>5584</v>
      </c>
      <c r="X20" s="3">
        <v>5634</v>
      </c>
      <c r="Y20" s="3">
        <v>5671</v>
      </c>
      <c r="Z20" s="3">
        <v>5701</v>
      </c>
      <c r="AA20" s="3">
        <v>5722</v>
      </c>
      <c r="AB20" s="3">
        <v>5745</v>
      </c>
      <c r="AC20" s="3">
        <v>5753</v>
      </c>
      <c r="AD20" s="3">
        <v>5747</v>
      </c>
      <c r="AE20" s="3">
        <v>5744</v>
      </c>
      <c r="AF20" s="3">
        <v>5729</v>
      </c>
      <c r="AG20" s="3">
        <v>5717</v>
      </c>
      <c r="AH20" s="3">
        <v>5690</v>
      </c>
      <c r="AI20" s="3">
        <v>5655</v>
      </c>
      <c r="AJ20" s="3">
        <v>5618</v>
      </c>
      <c r="AK20" s="3">
        <v>5573</v>
      </c>
      <c r="AL20" s="3">
        <v>5531</v>
      </c>
      <c r="AM20" s="3">
        <v>5482</v>
      </c>
      <c r="AN20" s="3">
        <v>5435</v>
      </c>
      <c r="AO20" s="3">
        <v>5391</v>
      </c>
      <c r="AP20" s="3">
        <v>5350</v>
      </c>
      <c r="AQ20" s="3">
        <v>5302</v>
      </c>
      <c r="AR20" s="3">
        <v>5247</v>
      </c>
      <c r="AS20" s="3">
        <v>5199</v>
      </c>
      <c r="AT20" s="3">
        <v>5155</v>
      </c>
      <c r="AU20" s="3">
        <v>5114</v>
      </c>
      <c r="AV20" s="3">
        <v>5078</v>
      </c>
      <c r="AW20" s="3">
        <v>5046</v>
      </c>
      <c r="AX20" s="3">
        <v>5021</v>
      </c>
      <c r="AY20" s="3">
        <v>4992</v>
      </c>
      <c r="AZ20" s="3">
        <v>4964</v>
      </c>
    </row>
    <row r="21" spans="2:52">
      <c r="B21" s="2" t="s">
        <v>121</v>
      </c>
      <c r="C21" s="3">
        <v>5088</v>
      </c>
      <c r="D21" s="3">
        <v>5272</v>
      </c>
      <c r="E21" s="3">
        <v>5249</v>
      </c>
      <c r="F21" s="3">
        <v>4952</v>
      </c>
      <c r="G21" s="3">
        <v>5039</v>
      </c>
      <c r="H21" s="3">
        <v>4826</v>
      </c>
      <c r="I21" s="3">
        <v>4890</v>
      </c>
      <c r="J21" s="3">
        <v>4724</v>
      </c>
      <c r="K21" s="3">
        <v>4637</v>
      </c>
      <c r="L21" s="3">
        <v>4674</v>
      </c>
      <c r="M21" s="3">
        <v>4776</v>
      </c>
      <c r="N21" s="3">
        <v>5025</v>
      </c>
      <c r="O21" s="3">
        <v>5061</v>
      </c>
      <c r="P21" s="3">
        <v>5420</v>
      </c>
      <c r="Q21" s="3">
        <v>4888</v>
      </c>
      <c r="R21" s="3">
        <v>5114</v>
      </c>
      <c r="S21" s="3">
        <v>5215</v>
      </c>
      <c r="T21" s="3">
        <v>5307</v>
      </c>
      <c r="U21" s="3">
        <v>5402</v>
      </c>
      <c r="V21" s="3">
        <v>5470</v>
      </c>
      <c r="W21" s="3">
        <v>5537</v>
      </c>
      <c r="X21" s="3">
        <v>5603</v>
      </c>
      <c r="Y21" s="3">
        <v>5654</v>
      </c>
      <c r="Z21" s="3">
        <v>5691</v>
      </c>
      <c r="AA21" s="3">
        <v>5720</v>
      </c>
      <c r="AB21" s="3">
        <v>5740</v>
      </c>
      <c r="AC21" s="3">
        <v>5763</v>
      </c>
      <c r="AD21" s="3">
        <v>5770</v>
      </c>
      <c r="AE21" s="3">
        <v>5763</v>
      </c>
      <c r="AF21" s="3">
        <v>5760</v>
      </c>
      <c r="AG21" s="3">
        <v>5747</v>
      </c>
      <c r="AH21" s="3">
        <v>5733</v>
      </c>
      <c r="AI21" s="3">
        <v>5705</v>
      </c>
      <c r="AJ21" s="3">
        <v>5670</v>
      </c>
      <c r="AK21" s="3">
        <v>5633</v>
      </c>
      <c r="AL21" s="3">
        <v>5587</v>
      </c>
      <c r="AM21" s="3">
        <v>5546</v>
      </c>
      <c r="AN21" s="3">
        <v>5496</v>
      </c>
      <c r="AO21" s="3">
        <v>5448</v>
      </c>
      <c r="AP21" s="3">
        <v>5405</v>
      </c>
      <c r="AQ21" s="3">
        <v>5364</v>
      </c>
      <c r="AR21" s="3">
        <v>5316</v>
      </c>
      <c r="AS21" s="3">
        <v>5260</v>
      </c>
      <c r="AT21" s="3">
        <v>5211</v>
      </c>
      <c r="AU21" s="3">
        <v>5167</v>
      </c>
      <c r="AV21" s="3">
        <v>5125</v>
      </c>
      <c r="AW21" s="3">
        <v>5090</v>
      </c>
      <c r="AX21" s="3">
        <v>5058</v>
      </c>
      <c r="AY21" s="3">
        <v>5034</v>
      </c>
      <c r="AZ21" s="3">
        <v>5004</v>
      </c>
    </row>
    <row r="22" spans="2:52">
      <c r="B22" s="2" t="s">
        <v>122</v>
      </c>
      <c r="C22" s="3">
        <v>4638</v>
      </c>
      <c r="D22" s="3">
        <v>5115</v>
      </c>
      <c r="E22" s="3">
        <v>5300</v>
      </c>
      <c r="F22" s="3">
        <v>5278</v>
      </c>
      <c r="G22" s="3">
        <v>4980</v>
      </c>
      <c r="H22" s="3">
        <v>5067</v>
      </c>
      <c r="I22" s="3">
        <v>4853</v>
      </c>
      <c r="J22" s="3">
        <v>4918</v>
      </c>
      <c r="K22" s="3">
        <v>4752</v>
      </c>
      <c r="L22" s="3">
        <v>4665</v>
      </c>
      <c r="M22" s="3">
        <v>4699</v>
      </c>
      <c r="N22" s="3">
        <v>4802</v>
      </c>
      <c r="O22" s="3">
        <v>5052</v>
      </c>
      <c r="P22" s="3">
        <v>5087</v>
      </c>
      <c r="Q22" s="3">
        <v>5444</v>
      </c>
      <c r="R22" s="3">
        <v>4914</v>
      </c>
      <c r="S22" s="3">
        <v>5139</v>
      </c>
      <c r="T22" s="3">
        <v>5239</v>
      </c>
      <c r="U22" s="3">
        <v>5330</v>
      </c>
      <c r="V22" s="3">
        <v>5424</v>
      </c>
      <c r="W22" s="3">
        <v>5492</v>
      </c>
      <c r="X22" s="3">
        <v>5558</v>
      </c>
      <c r="Y22" s="3">
        <v>5624</v>
      </c>
      <c r="Z22" s="3">
        <v>5675</v>
      </c>
      <c r="AA22" s="3">
        <v>5713</v>
      </c>
      <c r="AB22" s="3">
        <v>5740</v>
      </c>
      <c r="AC22" s="3">
        <v>5759</v>
      </c>
      <c r="AD22" s="3">
        <v>5782</v>
      </c>
      <c r="AE22" s="3">
        <v>5788</v>
      </c>
      <c r="AF22" s="3">
        <v>5780</v>
      </c>
      <c r="AG22" s="3">
        <v>5777</v>
      </c>
      <c r="AH22" s="3">
        <v>5765</v>
      </c>
      <c r="AI22" s="3">
        <v>5751</v>
      </c>
      <c r="AJ22" s="3">
        <v>5722</v>
      </c>
      <c r="AK22" s="3">
        <v>5686</v>
      </c>
      <c r="AL22" s="3">
        <v>5648</v>
      </c>
      <c r="AM22" s="3">
        <v>5602</v>
      </c>
      <c r="AN22" s="3">
        <v>5562</v>
      </c>
      <c r="AO22" s="3">
        <v>5510</v>
      </c>
      <c r="AP22" s="3">
        <v>5463</v>
      </c>
      <c r="AQ22" s="3">
        <v>5419</v>
      </c>
      <c r="AR22" s="3">
        <v>5379</v>
      </c>
      <c r="AS22" s="3">
        <v>5330</v>
      </c>
      <c r="AT22" s="3">
        <v>5274</v>
      </c>
      <c r="AU22" s="3">
        <v>5224</v>
      </c>
      <c r="AV22" s="3">
        <v>5180</v>
      </c>
      <c r="AW22" s="3">
        <v>5138</v>
      </c>
      <c r="AX22" s="3">
        <v>5102</v>
      </c>
      <c r="AY22" s="3">
        <v>5071</v>
      </c>
      <c r="AZ22" s="3">
        <v>5047</v>
      </c>
    </row>
    <row r="23" spans="2:52">
      <c r="B23" s="2" t="s">
        <v>123</v>
      </c>
      <c r="C23" s="3">
        <v>4550</v>
      </c>
      <c r="D23" s="3">
        <v>4673</v>
      </c>
      <c r="E23" s="3">
        <v>5151</v>
      </c>
      <c r="F23" s="3">
        <v>5336</v>
      </c>
      <c r="G23" s="3">
        <v>5316</v>
      </c>
      <c r="H23" s="3">
        <v>5016</v>
      </c>
      <c r="I23" s="3">
        <v>5101</v>
      </c>
      <c r="J23" s="3">
        <v>4888</v>
      </c>
      <c r="K23" s="3">
        <v>4952</v>
      </c>
      <c r="L23" s="3">
        <v>4788</v>
      </c>
      <c r="M23" s="3">
        <v>4699</v>
      </c>
      <c r="N23" s="3">
        <v>4733</v>
      </c>
      <c r="O23" s="3">
        <v>4835</v>
      </c>
      <c r="P23" s="3">
        <v>5086</v>
      </c>
      <c r="Q23" s="3">
        <v>5119</v>
      </c>
      <c r="R23" s="3">
        <v>5475</v>
      </c>
      <c r="S23" s="3">
        <v>4944</v>
      </c>
      <c r="T23" s="3">
        <v>5169</v>
      </c>
      <c r="U23" s="3">
        <v>5269</v>
      </c>
      <c r="V23" s="3">
        <v>5360</v>
      </c>
      <c r="W23" s="3">
        <v>5453</v>
      </c>
      <c r="X23" s="3">
        <v>5519</v>
      </c>
      <c r="Y23" s="3">
        <v>5585</v>
      </c>
      <c r="Z23" s="3">
        <v>5649</v>
      </c>
      <c r="AA23" s="3">
        <v>5702</v>
      </c>
      <c r="AB23" s="3">
        <v>5739</v>
      </c>
      <c r="AC23" s="3">
        <v>5764</v>
      </c>
      <c r="AD23" s="3">
        <v>5783</v>
      </c>
      <c r="AE23" s="3">
        <v>5807</v>
      </c>
      <c r="AF23" s="3">
        <v>5811</v>
      </c>
      <c r="AG23" s="3">
        <v>5803</v>
      </c>
      <c r="AH23" s="3">
        <v>5799</v>
      </c>
      <c r="AI23" s="3">
        <v>5786</v>
      </c>
      <c r="AJ23" s="3">
        <v>5772</v>
      </c>
      <c r="AK23" s="3">
        <v>5742</v>
      </c>
      <c r="AL23" s="3">
        <v>5707</v>
      </c>
      <c r="AM23" s="3">
        <v>5667</v>
      </c>
      <c r="AN23" s="3">
        <v>5621</v>
      </c>
      <c r="AO23" s="3">
        <v>5580</v>
      </c>
      <c r="AP23" s="3">
        <v>5529</v>
      </c>
      <c r="AQ23" s="3">
        <v>5481</v>
      </c>
      <c r="AR23" s="3">
        <v>5437</v>
      </c>
      <c r="AS23" s="3">
        <v>5395</v>
      </c>
      <c r="AT23" s="3">
        <v>5348</v>
      </c>
      <c r="AU23" s="3">
        <v>5292</v>
      </c>
      <c r="AV23" s="3">
        <v>5239</v>
      </c>
      <c r="AW23" s="3">
        <v>5195</v>
      </c>
      <c r="AX23" s="3">
        <v>5153</v>
      </c>
      <c r="AY23" s="3">
        <v>5117</v>
      </c>
      <c r="AZ23" s="3">
        <v>5085</v>
      </c>
    </row>
    <row r="24" spans="2:52">
      <c r="B24" s="2" t="s">
        <v>124</v>
      </c>
      <c r="C24" s="3">
        <v>4507</v>
      </c>
      <c r="D24" s="3">
        <v>4610</v>
      </c>
      <c r="E24" s="3">
        <v>4733</v>
      </c>
      <c r="F24" s="3">
        <v>5210</v>
      </c>
      <c r="G24" s="3">
        <v>5394</v>
      </c>
      <c r="H24" s="3">
        <v>5373</v>
      </c>
      <c r="I24" s="3">
        <v>5074</v>
      </c>
      <c r="J24" s="3">
        <v>5159</v>
      </c>
      <c r="K24" s="3">
        <v>4946</v>
      </c>
      <c r="L24" s="3">
        <v>5006</v>
      </c>
      <c r="M24" s="3">
        <v>4843</v>
      </c>
      <c r="N24" s="3">
        <v>4753</v>
      </c>
      <c r="O24" s="3">
        <v>4787</v>
      </c>
      <c r="P24" s="3">
        <v>4888</v>
      </c>
      <c r="Q24" s="3">
        <v>5137</v>
      </c>
      <c r="R24" s="3">
        <v>5170</v>
      </c>
      <c r="S24" s="3">
        <v>5526</v>
      </c>
      <c r="T24" s="3">
        <v>4994</v>
      </c>
      <c r="U24" s="3">
        <v>5217</v>
      </c>
      <c r="V24" s="3">
        <v>5316</v>
      </c>
      <c r="W24" s="3">
        <v>5407</v>
      </c>
      <c r="X24" s="3">
        <v>5499</v>
      </c>
      <c r="Y24" s="3">
        <v>5563</v>
      </c>
      <c r="Z24" s="3">
        <v>5629</v>
      </c>
      <c r="AA24" s="3">
        <v>5691</v>
      </c>
      <c r="AB24" s="3">
        <v>5742</v>
      </c>
      <c r="AC24" s="3">
        <v>5779</v>
      </c>
      <c r="AD24" s="3">
        <v>5803</v>
      </c>
      <c r="AE24" s="3">
        <v>5822</v>
      </c>
      <c r="AF24" s="3">
        <v>5844</v>
      </c>
      <c r="AG24" s="3">
        <v>5847</v>
      </c>
      <c r="AH24" s="3">
        <v>5838</v>
      </c>
      <c r="AI24" s="3">
        <v>5834</v>
      </c>
      <c r="AJ24" s="3">
        <v>5820</v>
      </c>
      <c r="AK24" s="3">
        <v>5805</v>
      </c>
      <c r="AL24" s="3">
        <v>5776</v>
      </c>
      <c r="AM24" s="3">
        <v>5738</v>
      </c>
      <c r="AN24" s="3">
        <v>5697</v>
      </c>
      <c r="AO24" s="3">
        <v>5651</v>
      </c>
      <c r="AP24" s="3">
        <v>5609</v>
      </c>
      <c r="AQ24" s="3">
        <v>5557</v>
      </c>
      <c r="AR24" s="3">
        <v>5509</v>
      </c>
      <c r="AS24" s="3">
        <v>5464</v>
      </c>
      <c r="AT24" s="3">
        <v>5423</v>
      </c>
      <c r="AU24" s="3">
        <v>5373</v>
      </c>
      <c r="AV24" s="3">
        <v>5316</v>
      </c>
      <c r="AW24" s="3">
        <v>5263</v>
      </c>
      <c r="AX24" s="3">
        <v>5219</v>
      </c>
      <c r="AY24" s="3">
        <v>5176</v>
      </c>
      <c r="AZ24" s="3">
        <v>5139</v>
      </c>
    </row>
    <row r="25" spans="2:52">
      <c r="B25" s="2" t="s">
        <v>125</v>
      </c>
      <c r="C25" s="3">
        <v>4707</v>
      </c>
      <c r="D25" s="3">
        <v>4608</v>
      </c>
      <c r="E25" s="3">
        <v>4710</v>
      </c>
      <c r="F25" s="3">
        <v>4832</v>
      </c>
      <c r="G25" s="3">
        <v>5311</v>
      </c>
      <c r="H25" s="3">
        <v>5492</v>
      </c>
      <c r="I25" s="3">
        <v>5470</v>
      </c>
      <c r="J25" s="3">
        <v>5170</v>
      </c>
      <c r="K25" s="3">
        <v>5255</v>
      </c>
      <c r="L25" s="3">
        <v>5040</v>
      </c>
      <c r="M25" s="3">
        <v>5098</v>
      </c>
      <c r="N25" s="3">
        <v>4933</v>
      </c>
      <c r="O25" s="3">
        <v>4842</v>
      </c>
      <c r="P25" s="3">
        <v>4874</v>
      </c>
      <c r="Q25" s="3">
        <v>4975</v>
      </c>
      <c r="R25" s="3">
        <v>5222</v>
      </c>
      <c r="S25" s="3">
        <v>5253</v>
      </c>
      <c r="T25" s="3">
        <v>5607</v>
      </c>
      <c r="U25" s="3">
        <v>5074</v>
      </c>
      <c r="V25" s="3">
        <v>5297</v>
      </c>
      <c r="W25" s="3">
        <v>5391</v>
      </c>
      <c r="X25" s="3">
        <v>5484</v>
      </c>
      <c r="Y25" s="3">
        <v>5574</v>
      </c>
      <c r="Z25" s="3">
        <v>5634</v>
      </c>
      <c r="AA25" s="3">
        <v>5698</v>
      </c>
      <c r="AB25" s="3">
        <v>5760</v>
      </c>
      <c r="AC25" s="3">
        <v>5810</v>
      </c>
      <c r="AD25" s="3">
        <v>5845</v>
      </c>
      <c r="AE25" s="3">
        <v>5865</v>
      </c>
      <c r="AF25" s="3">
        <v>5884</v>
      </c>
      <c r="AG25" s="3">
        <v>5903</v>
      </c>
      <c r="AH25" s="3">
        <v>5904</v>
      </c>
      <c r="AI25" s="3">
        <v>5894</v>
      </c>
      <c r="AJ25" s="3">
        <v>5890</v>
      </c>
      <c r="AK25" s="3">
        <v>5875</v>
      </c>
      <c r="AL25" s="3">
        <v>5858</v>
      </c>
      <c r="AM25" s="3">
        <v>5829</v>
      </c>
      <c r="AN25" s="3">
        <v>5789</v>
      </c>
      <c r="AO25" s="3">
        <v>5746</v>
      </c>
      <c r="AP25" s="3">
        <v>5699</v>
      </c>
      <c r="AQ25" s="3">
        <v>5655</v>
      </c>
      <c r="AR25" s="3">
        <v>5602</v>
      </c>
      <c r="AS25" s="3">
        <v>5553</v>
      </c>
      <c r="AT25" s="3">
        <v>5505</v>
      </c>
      <c r="AU25" s="3">
        <v>5465</v>
      </c>
      <c r="AV25" s="3">
        <v>5414</v>
      </c>
      <c r="AW25" s="3">
        <v>5355</v>
      </c>
      <c r="AX25" s="3">
        <v>5301</v>
      </c>
      <c r="AY25" s="3">
        <v>5258</v>
      </c>
      <c r="AZ25" s="3">
        <v>5214</v>
      </c>
    </row>
    <row r="26" spans="2:52">
      <c r="B26" s="2" t="s">
        <v>126</v>
      </c>
      <c r="C26" s="3">
        <v>4800</v>
      </c>
      <c r="D26" s="3">
        <v>4871</v>
      </c>
      <c r="E26" s="3">
        <v>4772</v>
      </c>
      <c r="F26" s="3">
        <v>4872</v>
      </c>
      <c r="G26" s="3">
        <v>4993</v>
      </c>
      <c r="H26" s="3">
        <v>5472</v>
      </c>
      <c r="I26" s="3">
        <v>5651</v>
      </c>
      <c r="J26" s="3">
        <v>5627</v>
      </c>
      <c r="K26" s="3">
        <v>5325</v>
      </c>
      <c r="L26" s="3">
        <v>5407</v>
      </c>
      <c r="M26" s="3">
        <v>5190</v>
      </c>
      <c r="N26" s="3">
        <v>5246</v>
      </c>
      <c r="O26" s="3">
        <v>5078</v>
      </c>
      <c r="P26" s="3">
        <v>4984</v>
      </c>
      <c r="Q26" s="3">
        <v>5015</v>
      </c>
      <c r="R26" s="3">
        <v>5111</v>
      </c>
      <c r="S26" s="3">
        <v>5357</v>
      </c>
      <c r="T26" s="3">
        <v>5383</v>
      </c>
      <c r="U26" s="3">
        <v>5735</v>
      </c>
      <c r="V26" s="3">
        <v>5200</v>
      </c>
      <c r="W26" s="3">
        <v>5420</v>
      </c>
      <c r="X26" s="3">
        <v>5512</v>
      </c>
      <c r="Y26" s="3">
        <v>5601</v>
      </c>
      <c r="Z26" s="3">
        <v>5688</v>
      </c>
      <c r="AA26" s="3">
        <v>5747</v>
      </c>
      <c r="AB26" s="3">
        <v>5808</v>
      </c>
      <c r="AC26" s="3">
        <v>5866</v>
      </c>
      <c r="AD26" s="3">
        <v>5914</v>
      </c>
      <c r="AE26" s="3">
        <v>5946</v>
      </c>
      <c r="AF26" s="3">
        <v>5965</v>
      </c>
      <c r="AG26" s="3">
        <v>5981</v>
      </c>
      <c r="AH26" s="3">
        <v>5997</v>
      </c>
      <c r="AI26" s="3">
        <v>5995</v>
      </c>
      <c r="AJ26" s="3">
        <v>5982</v>
      </c>
      <c r="AK26" s="3">
        <v>5977</v>
      </c>
      <c r="AL26" s="3">
        <v>5960</v>
      </c>
      <c r="AM26" s="3">
        <v>5941</v>
      </c>
      <c r="AN26" s="3">
        <v>5909</v>
      </c>
      <c r="AO26" s="3">
        <v>5868</v>
      </c>
      <c r="AP26" s="3">
        <v>5822</v>
      </c>
      <c r="AQ26" s="3">
        <v>5774</v>
      </c>
      <c r="AR26" s="3">
        <v>5728</v>
      </c>
      <c r="AS26" s="3">
        <v>5671</v>
      </c>
      <c r="AT26" s="3">
        <v>5620</v>
      </c>
      <c r="AU26" s="3">
        <v>5571</v>
      </c>
      <c r="AV26" s="3">
        <v>5529</v>
      </c>
      <c r="AW26" s="3">
        <v>5476</v>
      </c>
      <c r="AX26" s="3">
        <v>5414</v>
      </c>
      <c r="AY26" s="3">
        <v>5358</v>
      </c>
      <c r="AZ26" s="3">
        <v>5314</v>
      </c>
    </row>
    <row r="27" spans="2:52">
      <c r="B27" s="2" t="s">
        <v>127</v>
      </c>
      <c r="C27" s="3">
        <v>5004</v>
      </c>
      <c r="D27" s="3">
        <v>4993</v>
      </c>
      <c r="E27" s="3">
        <v>5062</v>
      </c>
      <c r="F27" s="3">
        <v>4964</v>
      </c>
      <c r="G27" s="3">
        <v>5061</v>
      </c>
      <c r="H27" s="3">
        <v>5180</v>
      </c>
      <c r="I27" s="3">
        <v>5657</v>
      </c>
      <c r="J27" s="3">
        <v>5835</v>
      </c>
      <c r="K27" s="3">
        <v>5808</v>
      </c>
      <c r="L27" s="3">
        <v>5503</v>
      </c>
      <c r="M27" s="3">
        <v>5581</v>
      </c>
      <c r="N27" s="3">
        <v>5362</v>
      </c>
      <c r="O27" s="3">
        <v>5415</v>
      </c>
      <c r="P27" s="3">
        <v>5244</v>
      </c>
      <c r="Q27" s="3">
        <v>5148</v>
      </c>
      <c r="R27" s="3">
        <v>5176</v>
      </c>
      <c r="S27" s="3">
        <v>5268</v>
      </c>
      <c r="T27" s="3">
        <v>5511</v>
      </c>
      <c r="U27" s="3">
        <v>5534</v>
      </c>
      <c r="V27" s="3">
        <v>5883</v>
      </c>
      <c r="W27" s="3">
        <v>5344</v>
      </c>
      <c r="X27" s="3">
        <v>5562</v>
      </c>
      <c r="Y27" s="3">
        <v>5650</v>
      </c>
      <c r="Z27" s="3">
        <v>5734</v>
      </c>
      <c r="AA27" s="3">
        <v>5820</v>
      </c>
      <c r="AB27" s="3">
        <v>5874</v>
      </c>
      <c r="AC27" s="3">
        <v>5932</v>
      </c>
      <c r="AD27" s="3">
        <v>5988</v>
      </c>
      <c r="AE27" s="3">
        <v>6033</v>
      </c>
      <c r="AF27" s="3">
        <v>6061</v>
      </c>
      <c r="AG27" s="3">
        <v>6077</v>
      </c>
      <c r="AH27" s="3">
        <v>6091</v>
      </c>
      <c r="AI27" s="3">
        <v>6104</v>
      </c>
      <c r="AJ27" s="3">
        <v>6099</v>
      </c>
      <c r="AK27" s="3">
        <v>6082</v>
      </c>
      <c r="AL27" s="3">
        <v>6074</v>
      </c>
      <c r="AM27" s="3">
        <v>6056</v>
      </c>
      <c r="AN27" s="3">
        <v>6034</v>
      </c>
      <c r="AO27" s="3">
        <v>6000</v>
      </c>
      <c r="AP27" s="3">
        <v>5957</v>
      </c>
      <c r="AQ27" s="3">
        <v>5909</v>
      </c>
      <c r="AR27" s="3">
        <v>5859</v>
      </c>
      <c r="AS27" s="3">
        <v>5808</v>
      </c>
      <c r="AT27" s="3">
        <v>5750</v>
      </c>
      <c r="AU27" s="3">
        <v>5698</v>
      </c>
      <c r="AV27" s="3">
        <v>5645</v>
      </c>
      <c r="AW27" s="3">
        <v>5601</v>
      </c>
      <c r="AX27" s="3">
        <v>5545</v>
      </c>
      <c r="AY27" s="3">
        <v>5481</v>
      </c>
      <c r="AZ27" s="3">
        <v>5423</v>
      </c>
    </row>
    <row r="28" spans="2:52">
      <c r="B28" s="2" t="s">
        <v>128</v>
      </c>
      <c r="C28" s="3">
        <v>5211</v>
      </c>
      <c r="D28" s="3">
        <v>5233</v>
      </c>
      <c r="E28" s="3">
        <v>5220</v>
      </c>
      <c r="F28" s="3">
        <v>5287</v>
      </c>
      <c r="G28" s="3">
        <v>5189</v>
      </c>
      <c r="H28" s="3">
        <v>5282</v>
      </c>
      <c r="I28" s="3">
        <v>5398</v>
      </c>
      <c r="J28" s="3">
        <v>5871</v>
      </c>
      <c r="K28" s="3">
        <v>6047</v>
      </c>
      <c r="L28" s="3">
        <v>6016</v>
      </c>
      <c r="M28" s="3">
        <v>5709</v>
      </c>
      <c r="N28" s="3">
        <v>5784</v>
      </c>
      <c r="O28" s="3">
        <v>5560</v>
      </c>
      <c r="P28" s="3">
        <v>5610</v>
      </c>
      <c r="Q28" s="3">
        <v>5437</v>
      </c>
      <c r="R28" s="3">
        <v>5336</v>
      </c>
      <c r="S28" s="3">
        <v>5360</v>
      </c>
      <c r="T28" s="3">
        <v>5448</v>
      </c>
      <c r="U28" s="3">
        <v>5687</v>
      </c>
      <c r="V28" s="3">
        <v>5706</v>
      </c>
      <c r="W28" s="3">
        <v>6052</v>
      </c>
      <c r="X28" s="3">
        <v>5508</v>
      </c>
      <c r="Y28" s="3">
        <v>5724</v>
      </c>
      <c r="Z28" s="3">
        <v>5808</v>
      </c>
      <c r="AA28" s="3">
        <v>5888</v>
      </c>
      <c r="AB28" s="3">
        <v>5969</v>
      </c>
      <c r="AC28" s="3">
        <v>6021</v>
      </c>
      <c r="AD28" s="3">
        <v>6074</v>
      </c>
      <c r="AE28" s="3">
        <v>6126</v>
      </c>
      <c r="AF28" s="3">
        <v>6168</v>
      </c>
      <c r="AG28" s="3">
        <v>6191</v>
      </c>
      <c r="AH28" s="3">
        <v>6206</v>
      </c>
      <c r="AI28" s="3">
        <v>6216</v>
      </c>
      <c r="AJ28" s="3">
        <v>6226</v>
      </c>
      <c r="AK28" s="3">
        <v>6216</v>
      </c>
      <c r="AL28" s="3">
        <v>6197</v>
      </c>
      <c r="AM28" s="3">
        <v>6186</v>
      </c>
      <c r="AN28" s="3">
        <v>6164</v>
      </c>
      <c r="AO28" s="3">
        <v>6140</v>
      </c>
      <c r="AP28" s="3">
        <v>6102</v>
      </c>
      <c r="AQ28" s="3">
        <v>6057</v>
      </c>
      <c r="AR28" s="3">
        <v>6007</v>
      </c>
      <c r="AS28" s="3">
        <v>5954</v>
      </c>
      <c r="AT28" s="3">
        <v>5901</v>
      </c>
      <c r="AU28" s="3">
        <v>5840</v>
      </c>
      <c r="AV28" s="3">
        <v>5784</v>
      </c>
      <c r="AW28" s="3">
        <v>5729</v>
      </c>
      <c r="AX28" s="3">
        <v>5682</v>
      </c>
      <c r="AY28" s="3">
        <v>5624</v>
      </c>
      <c r="AZ28" s="3">
        <v>5557</v>
      </c>
    </row>
    <row r="29" spans="2:52">
      <c r="B29" s="2" t="s">
        <v>129</v>
      </c>
      <c r="C29" s="3">
        <v>5644</v>
      </c>
      <c r="D29" s="3">
        <v>5463</v>
      </c>
      <c r="E29" s="3">
        <v>5484</v>
      </c>
      <c r="F29" s="3">
        <v>5469</v>
      </c>
      <c r="G29" s="3">
        <v>5534</v>
      </c>
      <c r="H29" s="3">
        <v>5432</v>
      </c>
      <c r="I29" s="3">
        <v>5523</v>
      </c>
      <c r="J29" s="3">
        <v>5635</v>
      </c>
      <c r="K29" s="3">
        <v>6105</v>
      </c>
      <c r="L29" s="3">
        <v>6278</v>
      </c>
      <c r="M29" s="3">
        <v>6244</v>
      </c>
      <c r="N29" s="3">
        <v>5932</v>
      </c>
      <c r="O29" s="3">
        <v>6003</v>
      </c>
      <c r="P29" s="3">
        <v>5777</v>
      </c>
      <c r="Q29" s="3">
        <v>5822</v>
      </c>
      <c r="R29" s="3">
        <v>5646</v>
      </c>
      <c r="S29" s="3">
        <v>5538</v>
      </c>
      <c r="T29" s="3">
        <v>5559</v>
      </c>
      <c r="U29" s="3">
        <v>5642</v>
      </c>
      <c r="V29" s="3">
        <v>5878</v>
      </c>
      <c r="W29" s="3">
        <v>5893</v>
      </c>
      <c r="X29" s="3">
        <v>6232</v>
      </c>
      <c r="Y29" s="3">
        <v>5686</v>
      </c>
      <c r="Z29" s="3">
        <v>5897</v>
      </c>
      <c r="AA29" s="3">
        <v>5977</v>
      </c>
      <c r="AB29" s="3">
        <v>6054</v>
      </c>
      <c r="AC29" s="3">
        <v>6130</v>
      </c>
      <c r="AD29" s="3">
        <v>6179</v>
      </c>
      <c r="AE29" s="3">
        <v>6227</v>
      </c>
      <c r="AF29" s="3">
        <v>6274</v>
      </c>
      <c r="AG29" s="3">
        <v>6312</v>
      </c>
      <c r="AH29" s="3">
        <v>6333</v>
      </c>
      <c r="AI29" s="3">
        <v>6343</v>
      </c>
      <c r="AJ29" s="3">
        <v>6350</v>
      </c>
      <c r="AK29" s="3">
        <v>6355</v>
      </c>
      <c r="AL29" s="3">
        <v>6344</v>
      </c>
      <c r="AM29" s="3">
        <v>6320</v>
      </c>
      <c r="AN29" s="3">
        <v>6306</v>
      </c>
      <c r="AO29" s="3">
        <v>6280</v>
      </c>
      <c r="AP29" s="3">
        <v>6253</v>
      </c>
      <c r="AQ29" s="3">
        <v>6212</v>
      </c>
      <c r="AR29" s="3">
        <v>6163</v>
      </c>
      <c r="AS29" s="3">
        <v>6112</v>
      </c>
      <c r="AT29" s="3">
        <v>6055</v>
      </c>
      <c r="AU29" s="3">
        <v>6001</v>
      </c>
      <c r="AV29" s="3">
        <v>5935</v>
      </c>
      <c r="AW29" s="3">
        <v>5876</v>
      </c>
      <c r="AX29" s="3">
        <v>5819</v>
      </c>
      <c r="AY29" s="3">
        <v>5769</v>
      </c>
      <c r="AZ29" s="3">
        <v>5709</v>
      </c>
    </row>
    <row r="30" spans="2:52">
      <c r="B30" s="2" t="s">
        <v>130</v>
      </c>
      <c r="C30" s="3">
        <v>5680</v>
      </c>
      <c r="D30" s="3">
        <v>5933</v>
      </c>
      <c r="E30" s="3">
        <v>5750</v>
      </c>
      <c r="F30" s="3">
        <v>5769</v>
      </c>
      <c r="G30" s="3">
        <v>5749</v>
      </c>
      <c r="H30" s="3">
        <v>5813</v>
      </c>
      <c r="I30" s="3">
        <v>5707</v>
      </c>
      <c r="J30" s="3">
        <v>5794</v>
      </c>
      <c r="K30" s="3">
        <v>5901</v>
      </c>
      <c r="L30" s="3">
        <v>6368</v>
      </c>
      <c r="M30" s="3">
        <v>6536</v>
      </c>
      <c r="N30" s="3">
        <v>6499</v>
      </c>
      <c r="O30" s="3">
        <v>6183</v>
      </c>
      <c r="P30" s="3">
        <v>6248</v>
      </c>
      <c r="Q30" s="3">
        <v>6017</v>
      </c>
      <c r="R30" s="3">
        <v>6057</v>
      </c>
      <c r="S30" s="3">
        <v>5877</v>
      </c>
      <c r="T30" s="3">
        <v>5766</v>
      </c>
      <c r="U30" s="3">
        <v>5780</v>
      </c>
      <c r="V30" s="3">
        <v>5859</v>
      </c>
      <c r="W30" s="3">
        <v>6089</v>
      </c>
      <c r="X30" s="3">
        <v>6100</v>
      </c>
      <c r="Y30" s="3">
        <v>6434</v>
      </c>
      <c r="Z30" s="3">
        <v>5883</v>
      </c>
      <c r="AA30" s="3">
        <v>6090</v>
      </c>
      <c r="AB30" s="3">
        <v>6165</v>
      </c>
      <c r="AC30" s="3">
        <v>6237</v>
      </c>
      <c r="AD30" s="3">
        <v>6310</v>
      </c>
      <c r="AE30" s="3">
        <v>6353</v>
      </c>
      <c r="AF30" s="3">
        <v>6395</v>
      </c>
      <c r="AG30" s="3">
        <v>6438</v>
      </c>
      <c r="AH30" s="3">
        <v>6473</v>
      </c>
      <c r="AI30" s="3">
        <v>6489</v>
      </c>
      <c r="AJ30" s="3">
        <v>6494</v>
      </c>
      <c r="AK30" s="3">
        <v>6497</v>
      </c>
      <c r="AL30" s="3">
        <v>6499</v>
      </c>
      <c r="AM30" s="3">
        <v>6484</v>
      </c>
      <c r="AN30" s="3">
        <v>6456</v>
      </c>
      <c r="AO30" s="3">
        <v>6438</v>
      </c>
      <c r="AP30" s="3">
        <v>6409</v>
      </c>
      <c r="AQ30" s="3">
        <v>6378</v>
      </c>
      <c r="AR30" s="3">
        <v>6333</v>
      </c>
      <c r="AS30" s="3">
        <v>6281</v>
      </c>
      <c r="AT30" s="3">
        <v>6226</v>
      </c>
      <c r="AU30" s="3">
        <v>6166</v>
      </c>
      <c r="AV30" s="3">
        <v>6111</v>
      </c>
      <c r="AW30" s="3">
        <v>6040</v>
      </c>
      <c r="AX30" s="3">
        <v>5978</v>
      </c>
      <c r="AY30" s="3">
        <v>5917</v>
      </c>
      <c r="AZ30" s="3">
        <v>5864</v>
      </c>
    </row>
    <row r="31" spans="2:52">
      <c r="B31" s="2" t="s">
        <v>131</v>
      </c>
      <c r="C31" s="3">
        <v>5988</v>
      </c>
      <c r="D31" s="3">
        <v>5985</v>
      </c>
      <c r="E31" s="3">
        <v>6238</v>
      </c>
      <c r="F31" s="3">
        <v>6051</v>
      </c>
      <c r="G31" s="3">
        <v>6067</v>
      </c>
      <c r="H31" s="3">
        <v>6043</v>
      </c>
      <c r="I31" s="3">
        <v>6104</v>
      </c>
      <c r="J31" s="3">
        <v>5994</v>
      </c>
      <c r="K31" s="3">
        <v>6077</v>
      </c>
      <c r="L31" s="3">
        <v>6179</v>
      </c>
      <c r="M31" s="3">
        <v>6640</v>
      </c>
      <c r="N31" s="3">
        <v>6805</v>
      </c>
      <c r="O31" s="3">
        <v>6763</v>
      </c>
      <c r="P31" s="3">
        <v>6443</v>
      </c>
      <c r="Q31" s="3">
        <v>6503</v>
      </c>
      <c r="R31" s="3">
        <v>6265</v>
      </c>
      <c r="S31" s="3">
        <v>6301</v>
      </c>
      <c r="T31" s="3">
        <v>6115</v>
      </c>
      <c r="U31" s="3">
        <v>6000</v>
      </c>
      <c r="V31" s="3">
        <v>6009</v>
      </c>
      <c r="W31" s="3">
        <v>6083</v>
      </c>
      <c r="X31" s="3">
        <v>6308</v>
      </c>
      <c r="Y31" s="3">
        <v>6314</v>
      </c>
      <c r="Z31" s="3">
        <v>6641</v>
      </c>
      <c r="AA31" s="3">
        <v>6086</v>
      </c>
      <c r="AB31" s="3">
        <v>6288</v>
      </c>
      <c r="AC31" s="3">
        <v>6359</v>
      </c>
      <c r="AD31" s="3">
        <v>6426</v>
      </c>
      <c r="AE31" s="3">
        <v>6494</v>
      </c>
      <c r="AF31" s="3">
        <v>6533</v>
      </c>
      <c r="AG31" s="3">
        <v>6569</v>
      </c>
      <c r="AH31" s="3">
        <v>6608</v>
      </c>
      <c r="AI31" s="3">
        <v>6639</v>
      </c>
      <c r="AJ31" s="3">
        <v>6649</v>
      </c>
      <c r="AK31" s="3">
        <v>6650</v>
      </c>
      <c r="AL31" s="3">
        <v>6648</v>
      </c>
      <c r="AM31" s="3">
        <v>6646</v>
      </c>
      <c r="AN31" s="3">
        <v>6627</v>
      </c>
      <c r="AO31" s="3">
        <v>6596</v>
      </c>
      <c r="AP31" s="3">
        <v>6573</v>
      </c>
      <c r="AQ31" s="3">
        <v>6541</v>
      </c>
      <c r="AR31" s="3">
        <v>6507</v>
      </c>
      <c r="AS31" s="3">
        <v>6457</v>
      </c>
      <c r="AT31" s="3">
        <v>6402</v>
      </c>
      <c r="AU31" s="3">
        <v>6342</v>
      </c>
      <c r="AV31" s="3">
        <v>6279</v>
      </c>
      <c r="AW31" s="3">
        <v>6221</v>
      </c>
      <c r="AX31" s="3">
        <v>6147</v>
      </c>
      <c r="AY31" s="3">
        <v>6082</v>
      </c>
      <c r="AZ31" s="3">
        <v>6018</v>
      </c>
    </row>
    <row r="32" spans="2:52">
      <c r="B32" s="2" t="s">
        <v>132</v>
      </c>
      <c r="C32" s="3">
        <v>6196</v>
      </c>
      <c r="D32" s="3">
        <v>6283</v>
      </c>
      <c r="E32" s="3">
        <v>6277</v>
      </c>
      <c r="F32" s="3">
        <v>6527</v>
      </c>
      <c r="G32" s="3">
        <v>6337</v>
      </c>
      <c r="H32" s="3">
        <v>6350</v>
      </c>
      <c r="I32" s="3">
        <v>6322</v>
      </c>
      <c r="J32" s="3">
        <v>6379</v>
      </c>
      <c r="K32" s="3">
        <v>6265</v>
      </c>
      <c r="L32" s="3">
        <v>6345</v>
      </c>
      <c r="M32" s="3">
        <v>6441</v>
      </c>
      <c r="N32" s="3">
        <v>6897</v>
      </c>
      <c r="O32" s="3">
        <v>7059</v>
      </c>
      <c r="P32" s="3">
        <v>7011</v>
      </c>
      <c r="Q32" s="3">
        <v>6687</v>
      </c>
      <c r="R32" s="3">
        <v>6742</v>
      </c>
      <c r="S32" s="3">
        <v>6499</v>
      </c>
      <c r="T32" s="3">
        <v>6530</v>
      </c>
      <c r="U32" s="3">
        <v>6339</v>
      </c>
      <c r="V32" s="3">
        <v>6219</v>
      </c>
      <c r="W32" s="3">
        <v>6222</v>
      </c>
      <c r="X32" s="3">
        <v>6292</v>
      </c>
      <c r="Y32" s="3">
        <v>6512</v>
      </c>
      <c r="Z32" s="3">
        <v>6514</v>
      </c>
      <c r="AA32" s="3">
        <v>6835</v>
      </c>
      <c r="AB32" s="3">
        <v>6277</v>
      </c>
      <c r="AC32" s="3">
        <v>6474</v>
      </c>
      <c r="AD32" s="3">
        <v>6538</v>
      </c>
      <c r="AE32" s="3">
        <v>6602</v>
      </c>
      <c r="AF32" s="3">
        <v>6666</v>
      </c>
      <c r="AG32" s="3">
        <v>6701</v>
      </c>
      <c r="AH32" s="3">
        <v>6731</v>
      </c>
      <c r="AI32" s="3">
        <v>6766</v>
      </c>
      <c r="AJ32" s="3">
        <v>6793</v>
      </c>
      <c r="AK32" s="3">
        <v>6798</v>
      </c>
      <c r="AL32" s="3">
        <v>6795</v>
      </c>
      <c r="AM32" s="3">
        <v>6791</v>
      </c>
      <c r="AN32" s="3">
        <v>6784</v>
      </c>
      <c r="AO32" s="3">
        <v>6761</v>
      </c>
      <c r="AP32" s="3">
        <v>6726</v>
      </c>
      <c r="AQ32" s="3">
        <v>6700</v>
      </c>
      <c r="AR32" s="3">
        <v>6665</v>
      </c>
      <c r="AS32" s="3">
        <v>6627</v>
      </c>
      <c r="AT32" s="3">
        <v>6572</v>
      </c>
      <c r="AU32" s="3">
        <v>6514</v>
      </c>
      <c r="AV32" s="3">
        <v>6450</v>
      </c>
      <c r="AW32" s="3">
        <v>6385</v>
      </c>
      <c r="AX32" s="3">
        <v>6322</v>
      </c>
      <c r="AY32" s="3">
        <v>6247</v>
      </c>
      <c r="AZ32" s="3">
        <v>6179</v>
      </c>
    </row>
    <row r="33" spans="2:52">
      <c r="B33" s="2" t="s">
        <v>133</v>
      </c>
      <c r="C33" s="3">
        <v>6348</v>
      </c>
      <c r="D33" s="3">
        <v>6471</v>
      </c>
      <c r="E33" s="3">
        <v>6554</v>
      </c>
      <c r="F33" s="3">
        <v>6546</v>
      </c>
      <c r="G33" s="3">
        <v>6793</v>
      </c>
      <c r="H33" s="3">
        <v>6601</v>
      </c>
      <c r="I33" s="3">
        <v>6611</v>
      </c>
      <c r="J33" s="3">
        <v>6578</v>
      </c>
      <c r="K33" s="3">
        <v>6633</v>
      </c>
      <c r="L33" s="3">
        <v>6514</v>
      </c>
      <c r="M33" s="3">
        <v>6590</v>
      </c>
      <c r="N33" s="3">
        <v>6683</v>
      </c>
      <c r="O33" s="3">
        <v>7134</v>
      </c>
      <c r="P33" s="3">
        <v>7291</v>
      </c>
      <c r="Q33" s="3">
        <v>7238</v>
      </c>
      <c r="R33" s="3">
        <v>6911</v>
      </c>
      <c r="S33" s="3">
        <v>6960</v>
      </c>
      <c r="T33" s="3">
        <v>6712</v>
      </c>
      <c r="U33" s="3">
        <v>6740</v>
      </c>
      <c r="V33" s="3">
        <v>6543</v>
      </c>
      <c r="W33" s="3">
        <v>6419</v>
      </c>
      <c r="X33" s="3">
        <v>6417</v>
      </c>
      <c r="Y33" s="3">
        <v>6482</v>
      </c>
      <c r="Z33" s="3">
        <v>6697</v>
      </c>
      <c r="AA33" s="3">
        <v>6697</v>
      </c>
      <c r="AB33" s="3">
        <v>7012</v>
      </c>
      <c r="AC33" s="3">
        <v>6450</v>
      </c>
      <c r="AD33" s="3">
        <v>6643</v>
      </c>
      <c r="AE33" s="3">
        <v>6702</v>
      </c>
      <c r="AF33" s="3">
        <v>6761</v>
      </c>
      <c r="AG33" s="3">
        <v>6823</v>
      </c>
      <c r="AH33" s="3">
        <v>6853</v>
      </c>
      <c r="AI33" s="3">
        <v>6880</v>
      </c>
      <c r="AJ33" s="3">
        <v>6910</v>
      </c>
      <c r="AK33" s="3">
        <v>6932</v>
      </c>
      <c r="AL33" s="3">
        <v>6935</v>
      </c>
      <c r="AM33" s="3">
        <v>6927</v>
      </c>
      <c r="AN33" s="3">
        <v>6920</v>
      </c>
      <c r="AO33" s="3">
        <v>6910</v>
      </c>
      <c r="AP33" s="3">
        <v>6883</v>
      </c>
      <c r="AQ33" s="3">
        <v>6845</v>
      </c>
      <c r="AR33" s="3">
        <v>6815</v>
      </c>
      <c r="AS33" s="3">
        <v>6777</v>
      </c>
      <c r="AT33" s="3">
        <v>6735</v>
      </c>
      <c r="AU33" s="3">
        <v>6677</v>
      </c>
      <c r="AV33" s="3">
        <v>6616</v>
      </c>
      <c r="AW33" s="3">
        <v>6547</v>
      </c>
      <c r="AX33" s="3">
        <v>6481</v>
      </c>
      <c r="AY33" s="3">
        <v>6415</v>
      </c>
      <c r="AZ33" s="3">
        <v>6337</v>
      </c>
    </row>
    <row r="34" spans="2:52">
      <c r="B34" s="2" t="s">
        <v>134</v>
      </c>
      <c r="C34" s="3">
        <v>6322</v>
      </c>
      <c r="D34" s="3">
        <v>6634</v>
      </c>
      <c r="E34" s="3">
        <v>6756</v>
      </c>
      <c r="F34" s="3">
        <v>6835</v>
      </c>
      <c r="G34" s="3">
        <v>6826</v>
      </c>
      <c r="H34" s="3">
        <v>7069</v>
      </c>
      <c r="I34" s="3">
        <v>6874</v>
      </c>
      <c r="J34" s="3">
        <v>6879</v>
      </c>
      <c r="K34" s="3">
        <v>6844</v>
      </c>
      <c r="L34" s="3">
        <v>6894</v>
      </c>
      <c r="M34" s="3">
        <v>6770</v>
      </c>
      <c r="N34" s="3">
        <v>6842</v>
      </c>
      <c r="O34" s="3">
        <v>6930</v>
      </c>
      <c r="P34" s="3">
        <v>7376</v>
      </c>
      <c r="Q34" s="3">
        <v>7528</v>
      </c>
      <c r="R34" s="3">
        <v>7472</v>
      </c>
      <c r="S34" s="3">
        <v>7138</v>
      </c>
      <c r="T34" s="3">
        <v>7184</v>
      </c>
      <c r="U34" s="3">
        <v>6930</v>
      </c>
      <c r="V34" s="3">
        <v>6953</v>
      </c>
      <c r="W34" s="3">
        <v>6752</v>
      </c>
      <c r="X34" s="3">
        <v>6622</v>
      </c>
      <c r="Y34" s="3">
        <v>6616</v>
      </c>
      <c r="Z34" s="3">
        <v>6678</v>
      </c>
      <c r="AA34" s="3">
        <v>6887</v>
      </c>
      <c r="AB34" s="3">
        <v>6883</v>
      </c>
      <c r="AC34" s="3">
        <v>7192</v>
      </c>
      <c r="AD34" s="3">
        <v>6625</v>
      </c>
      <c r="AE34" s="3">
        <v>6814</v>
      </c>
      <c r="AF34" s="3">
        <v>6868</v>
      </c>
      <c r="AG34" s="3">
        <v>6925</v>
      </c>
      <c r="AH34" s="3">
        <v>6981</v>
      </c>
      <c r="AI34" s="3">
        <v>7007</v>
      </c>
      <c r="AJ34" s="3">
        <v>7030</v>
      </c>
      <c r="AK34" s="3">
        <v>7057</v>
      </c>
      <c r="AL34" s="3">
        <v>7074</v>
      </c>
      <c r="AM34" s="3">
        <v>7073</v>
      </c>
      <c r="AN34" s="3">
        <v>7062</v>
      </c>
      <c r="AO34" s="3">
        <v>7052</v>
      </c>
      <c r="AP34" s="3">
        <v>7038</v>
      </c>
      <c r="AQ34" s="3">
        <v>7006</v>
      </c>
      <c r="AR34" s="3">
        <v>6966</v>
      </c>
      <c r="AS34" s="3">
        <v>6931</v>
      </c>
      <c r="AT34" s="3">
        <v>6890</v>
      </c>
      <c r="AU34" s="3">
        <v>6844</v>
      </c>
      <c r="AV34" s="3">
        <v>6784</v>
      </c>
      <c r="AW34" s="3">
        <v>6720</v>
      </c>
      <c r="AX34" s="3">
        <v>6647</v>
      </c>
      <c r="AY34" s="3">
        <v>6578</v>
      </c>
      <c r="AZ34" s="3">
        <v>6509</v>
      </c>
    </row>
    <row r="35" spans="2:52">
      <c r="B35" s="2" t="s">
        <v>135</v>
      </c>
      <c r="C35" s="3">
        <v>6705</v>
      </c>
      <c r="D35" s="3">
        <v>6595</v>
      </c>
      <c r="E35" s="3">
        <v>6907</v>
      </c>
      <c r="F35" s="3">
        <v>7027</v>
      </c>
      <c r="G35" s="3">
        <v>7103</v>
      </c>
      <c r="H35" s="3">
        <v>7091</v>
      </c>
      <c r="I35" s="3">
        <v>7330</v>
      </c>
      <c r="J35" s="3">
        <v>7132</v>
      </c>
      <c r="K35" s="3">
        <v>7134</v>
      </c>
      <c r="L35" s="3">
        <v>7094</v>
      </c>
      <c r="M35" s="3">
        <v>7141</v>
      </c>
      <c r="N35" s="3">
        <v>7010</v>
      </c>
      <c r="O35" s="3">
        <v>7080</v>
      </c>
      <c r="P35" s="3">
        <v>7162</v>
      </c>
      <c r="Q35" s="3">
        <v>7604</v>
      </c>
      <c r="R35" s="3">
        <v>7752</v>
      </c>
      <c r="S35" s="3">
        <v>7692</v>
      </c>
      <c r="T35" s="3">
        <v>7352</v>
      </c>
      <c r="U35" s="3">
        <v>7394</v>
      </c>
      <c r="V35" s="3">
        <v>7136</v>
      </c>
      <c r="W35" s="3">
        <v>7155</v>
      </c>
      <c r="X35" s="3">
        <v>6948</v>
      </c>
      <c r="Y35" s="3">
        <v>6812</v>
      </c>
      <c r="Z35" s="3">
        <v>6804</v>
      </c>
      <c r="AA35" s="3">
        <v>6861</v>
      </c>
      <c r="AB35" s="3">
        <v>7065</v>
      </c>
      <c r="AC35" s="3">
        <v>7056</v>
      </c>
      <c r="AD35" s="3">
        <v>7362</v>
      </c>
      <c r="AE35" s="3">
        <v>6790</v>
      </c>
      <c r="AF35" s="3">
        <v>6974</v>
      </c>
      <c r="AG35" s="3">
        <v>7024</v>
      </c>
      <c r="AH35" s="3">
        <v>7077</v>
      </c>
      <c r="AI35" s="3">
        <v>7131</v>
      </c>
      <c r="AJ35" s="3">
        <v>7150</v>
      </c>
      <c r="AK35" s="3">
        <v>7173</v>
      </c>
      <c r="AL35" s="3">
        <v>7195</v>
      </c>
      <c r="AM35" s="3">
        <v>7208</v>
      </c>
      <c r="AN35" s="3">
        <v>7204</v>
      </c>
      <c r="AO35" s="3">
        <v>7188</v>
      </c>
      <c r="AP35" s="3">
        <v>7174</v>
      </c>
      <c r="AQ35" s="3">
        <v>7158</v>
      </c>
      <c r="AR35" s="3">
        <v>7123</v>
      </c>
      <c r="AS35" s="3">
        <v>7079</v>
      </c>
      <c r="AT35" s="3">
        <v>7041</v>
      </c>
      <c r="AU35" s="3">
        <v>6995</v>
      </c>
      <c r="AV35" s="3">
        <v>6947</v>
      </c>
      <c r="AW35" s="3">
        <v>6883</v>
      </c>
      <c r="AX35" s="3">
        <v>6817</v>
      </c>
      <c r="AY35" s="3">
        <v>6742</v>
      </c>
      <c r="AZ35" s="3">
        <v>6669</v>
      </c>
    </row>
    <row r="36" spans="2:52">
      <c r="B36" s="2" t="s">
        <v>136</v>
      </c>
      <c r="C36" s="3">
        <v>6887</v>
      </c>
      <c r="D36" s="3">
        <v>6958</v>
      </c>
      <c r="E36" s="3">
        <v>6846</v>
      </c>
      <c r="F36" s="3">
        <v>7157</v>
      </c>
      <c r="G36" s="3">
        <v>7273</v>
      </c>
      <c r="H36" s="3">
        <v>7347</v>
      </c>
      <c r="I36" s="3">
        <v>7332</v>
      </c>
      <c r="J36" s="3">
        <v>7567</v>
      </c>
      <c r="K36" s="3">
        <v>7366</v>
      </c>
      <c r="L36" s="3">
        <v>7365</v>
      </c>
      <c r="M36" s="3">
        <v>7321</v>
      </c>
      <c r="N36" s="3">
        <v>7365</v>
      </c>
      <c r="O36" s="3">
        <v>7230</v>
      </c>
      <c r="P36" s="3">
        <v>7295</v>
      </c>
      <c r="Q36" s="3">
        <v>7373</v>
      </c>
      <c r="R36" s="3">
        <v>7810</v>
      </c>
      <c r="S36" s="3">
        <v>7955</v>
      </c>
      <c r="T36" s="3">
        <v>7891</v>
      </c>
      <c r="U36" s="3">
        <v>7545</v>
      </c>
      <c r="V36" s="3">
        <v>7584</v>
      </c>
      <c r="W36" s="3">
        <v>7320</v>
      </c>
      <c r="X36" s="3">
        <v>7335</v>
      </c>
      <c r="Y36" s="3">
        <v>7125</v>
      </c>
      <c r="Z36" s="3">
        <v>6986</v>
      </c>
      <c r="AA36" s="3">
        <v>6973</v>
      </c>
      <c r="AB36" s="3">
        <v>7026</v>
      </c>
      <c r="AC36" s="3">
        <v>7227</v>
      </c>
      <c r="AD36" s="3">
        <v>7213</v>
      </c>
      <c r="AE36" s="3">
        <v>7514</v>
      </c>
      <c r="AF36" s="3">
        <v>6938</v>
      </c>
      <c r="AG36" s="3">
        <v>7119</v>
      </c>
      <c r="AH36" s="3">
        <v>7166</v>
      </c>
      <c r="AI36" s="3">
        <v>7214</v>
      </c>
      <c r="AJ36" s="3">
        <v>7264</v>
      </c>
      <c r="AK36" s="3">
        <v>7280</v>
      </c>
      <c r="AL36" s="3">
        <v>7298</v>
      </c>
      <c r="AM36" s="3">
        <v>7320</v>
      </c>
      <c r="AN36" s="3">
        <v>7330</v>
      </c>
      <c r="AO36" s="3">
        <v>7320</v>
      </c>
      <c r="AP36" s="3">
        <v>7302</v>
      </c>
      <c r="AQ36" s="3">
        <v>7284</v>
      </c>
      <c r="AR36" s="3">
        <v>7265</v>
      </c>
      <c r="AS36" s="3">
        <v>7229</v>
      </c>
      <c r="AT36" s="3">
        <v>7179</v>
      </c>
      <c r="AU36" s="3">
        <v>7139</v>
      </c>
      <c r="AV36" s="3">
        <v>7090</v>
      </c>
      <c r="AW36" s="3">
        <v>7039</v>
      </c>
      <c r="AX36" s="3">
        <v>6974</v>
      </c>
      <c r="AY36" s="3">
        <v>6904</v>
      </c>
      <c r="AZ36" s="3">
        <v>6828</v>
      </c>
    </row>
    <row r="37" spans="2:52">
      <c r="B37" s="2" t="s">
        <v>137</v>
      </c>
      <c r="C37" s="3">
        <v>6717</v>
      </c>
      <c r="D37" s="3">
        <v>7128</v>
      </c>
      <c r="E37" s="3">
        <v>7197</v>
      </c>
      <c r="F37" s="3">
        <v>7082</v>
      </c>
      <c r="G37" s="3">
        <v>7391</v>
      </c>
      <c r="H37" s="3">
        <v>7504</v>
      </c>
      <c r="I37" s="3">
        <v>7574</v>
      </c>
      <c r="J37" s="3">
        <v>7557</v>
      </c>
      <c r="K37" s="3">
        <v>7788</v>
      </c>
      <c r="L37" s="3">
        <v>7586</v>
      </c>
      <c r="M37" s="3">
        <v>7581</v>
      </c>
      <c r="N37" s="3">
        <v>7535</v>
      </c>
      <c r="O37" s="3">
        <v>7575</v>
      </c>
      <c r="P37" s="3">
        <v>7435</v>
      </c>
      <c r="Q37" s="3">
        <v>7496</v>
      </c>
      <c r="R37" s="3">
        <v>7571</v>
      </c>
      <c r="S37" s="3">
        <v>8002</v>
      </c>
      <c r="T37" s="3">
        <v>8144</v>
      </c>
      <c r="U37" s="3">
        <v>8075</v>
      </c>
      <c r="V37" s="3">
        <v>7725</v>
      </c>
      <c r="W37" s="3">
        <v>7761</v>
      </c>
      <c r="X37" s="3">
        <v>7493</v>
      </c>
      <c r="Y37" s="3">
        <v>7503</v>
      </c>
      <c r="Z37" s="3">
        <v>7290</v>
      </c>
      <c r="AA37" s="3">
        <v>7149</v>
      </c>
      <c r="AB37" s="3">
        <v>7130</v>
      </c>
      <c r="AC37" s="3">
        <v>7178</v>
      </c>
      <c r="AD37" s="3">
        <v>7376</v>
      </c>
      <c r="AE37" s="3">
        <v>7360</v>
      </c>
      <c r="AF37" s="3">
        <v>7656</v>
      </c>
      <c r="AG37" s="3">
        <v>7075</v>
      </c>
      <c r="AH37" s="3">
        <v>7253</v>
      </c>
      <c r="AI37" s="3">
        <v>7297</v>
      </c>
      <c r="AJ37" s="3">
        <v>7342</v>
      </c>
      <c r="AK37" s="3">
        <v>7389</v>
      </c>
      <c r="AL37" s="3">
        <v>7401</v>
      </c>
      <c r="AM37" s="3">
        <v>7414</v>
      </c>
      <c r="AN37" s="3">
        <v>7434</v>
      </c>
      <c r="AO37" s="3">
        <v>7443</v>
      </c>
      <c r="AP37" s="3">
        <v>7428</v>
      </c>
      <c r="AQ37" s="3">
        <v>7408</v>
      </c>
      <c r="AR37" s="3">
        <v>7387</v>
      </c>
      <c r="AS37" s="3">
        <v>7364</v>
      </c>
      <c r="AT37" s="3">
        <v>7324</v>
      </c>
      <c r="AU37" s="3">
        <v>7273</v>
      </c>
      <c r="AV37" s="3">
        <v>7230</v>
      </c>
      <c r="AW37" s="3">
        <v>7180</v>
      </c>
      <c r="AX37" s="3">
        <v>7126</v>
      </c>
      <c r="AY37" s="3">
        <v>7058</v>
      </c>
      <c r="AZ37" s="3">
        <v>6985</v>
      </c>
    </row>
    <row r="38" spans="2:52">
      <c r="B38" s="2" t="s">
        <v>138</v>
      </c>
      <c r="C38" s="3">
        <v>6571</v>
      </c>
      <c r="D38" s="3">
        <v>6942</v>
      </c>
      <c r="E38" s="3">
        <v>7352</v>
      </c>
      <c r="F38" s="3">
        <v>7420</v>
      </c>
      <c r="G38" s="3">
        <v>7302</v>
      </c>
      <c r="H38" s="3">
        <v>7609</v>
      </c>
      <c r="I38" s="3">
        <v>7718</v>
      </c>
      <c r="J38" s="3">
        <v>7785</v>
      </c>
      <c r="K38" s="3">
        <v>7767</v>
      </c>
      <c r="L38" s="3">
        <v>7994</v>
      </c>
      <c r="M38" s="3">
        <v>7790</v>
      </c>
      <c r="N38" s="3">
        <v>7781</v>
      </c>
      <c r="O38" s="3">
        <v>7732</v>
      </c>
      <c r="P38" s="3">
        <v>7768</v>
      </c>
      <c r="Q38" s="3">
        <v>7624</v>
      </c>
      <c r="R38" s="3">
        <v>7683</v>
      </c>
      <c r="S38" s="3">
        <v>7754</v>
      </c>
      <c r="T38" s="3">
        <v>8182</v>
      </c>
      <c r="U38" s="3">
        <v>8318</v>
      </c>
      <c r="V38" s="3">
        <v>8246</v>
      </c>
      <c r="W38" s="3">
        <v>7893</v>
      </c>
      <c r="X38" s="3">
        <v>7924</v>
      </c>
      <c r="Y38" s="3">
        <v>7653</v>
      </c>
      <c r="Z38" s="3">
        <v>7659</v>
      </c>
      <c r="AA38" s="3">
        <v>7444</v>
      </c>
      <c r="AB38" s="3">
        <v>7296</v>
      </c>
      <c r="AC38" s="3">
        <v>7275</v>
      </c>
      <c r="AD38" s="3">
        <v>7320</v>
      </c>
      <c r="AE38" s="3">
        <v>7514</v>
      </c>
      <c r="AF38" s="3">
        <v>7495</v>
      </c>
      <c r="AG38" s="3">
        <v>7785</v>
      </c>
      <c r="AH38" s="3">
        <v>7202</v>
      </c>
      <c r="AI38" s="3">
        <v>7376</v>
      </c>
      <c r="AJ38" s="3">
        <v>7418</v>
      </c>
      <c r="AK38" s="3">
        <v>7459</v>
      </c>
      <c r="AL38" s="3">
        <v>7504</v>
      </c>
      <c r="AM38" s="3">
        <v>7511</v>
      </c>
      <c r="AN38" s="3">
        <v>7523</v>
      </c>
      <c r="AO38" s="3">
        <v>7539</v>
      </c>
      <c r="AP38" s="3">
        <v>7546</v>
      </c>
      <c r="AQ38" s="3">
        <v>7528</v>
      </c>
      <c r="AR38" s="3">
        <v>7506</v>
      </c>
      <c r="AS38" s="3">
        <v>7481</v>
      </c>
      <c r="AT38" s="3">
        <v>7455</v>
      </c>
      <c r="AU38" s="3">
        <v>7413</v>
      </c>
      <c r="AV38" s="3">
        <v>7360</v>
      </c>
      <c r="AW38" s="3">
        <v>7315</v>
      </c>
      <c r="AX38" s="3">
        <v>7261</v>
      </c>
      <c r="AY38" s="3">
        <v>7205</v>
      </c>
      <c r="AZ38" s="3">
        <v>7135</v>
      </c>
    </row>
    <row r="39" spans="2:52">
      <c r="B39" s="2" t="s">
        <v>139</v>
      </c>
      <c r="C39" s="3">
        <v>6762</v>
      </c>
      <c r="D39" s="3">
        <v>6769</v>
      </c>
      <c r="E39" s="3">
        <v>7138</v>
      </c>
      <c r="F39" s="3">
        <v>7545</v>
      </c>
      <c r="G39" s="3">
        <v>7612</v>
      </c>
      <c r="H39" s="3">
        <v>7491</v>
      </c>
      <c r="I39" s="3">
        <v>7797</v>
      </c>
      <c r="J39" s="3">
        <v>7903</v>
      </c>
      <c r="K39" s="3">
        <v>7968</v>
      </c>
      <c r="L39" s="3">
        <v>7947</v>
      </c>
      <c r="M39" s="3">
        <v>8170</v>
      </c>
      <c r="N39" s="3">
        <v>7965</v>
      </c>
      <c r="O39" s="3">
        <v>7952</v>
      </c>
      <c r="P39" s="3">
        <v>7901</v>
      </c>
      <c r="Q39" s="3">
        <v>7932</v>
      </c>
      <c r="R39" s="3">
        <v>7789</v>
      </c>
      <c r="S39" s="3">
        <v>7842</v>
      </c>
      <c r="T39" s="3">
        <v>7909</v>
      </c>
      <c r="U39" s="3">
        <v>8334</v>
      </c>
      <c r="V39" s="3">
        <v>8469</v>
      </c>
      <c r="W39" s="3">
        <v>8393</v>
      </c>
      <c r="X39" s="3">
        <v>8035</v>
      </c>
      <c r="Y39" s="3">
        <v>8065</v>
      </c>
      <c r="Z39" s="3">
        <v>7789</v>
      </c>
      <c r="AA39" s="3">
        <v>7792</v>
      </c>
      <c r="AB39" s="3">
        <v>7574</v>
      </c>
      <c r="AC39" s="3">
        <v>7423</v>
      </c>
      <c r="AD39" s="3">
        <v>7399</v>
      </c>
      <c r="AE39" s="3">
        <v>7441</v>
      </c>
      <c r="AF39" s="3">
        <v>7632</v>
      </c>
      <c r="AG39" s="3">
        <v>7609</v>
      </c>
      <c r="AH39" s="3">
        <v>7896</v>
      </c>
      <c r="AI39" s="3">
        <v>7310</v>
      </c>
      <c r="AJ39" s="3">
        <v>7482</v>
      </c>
      <c r="AK39" s="3">
        <v>7522</v>
      </c>
      <c r="AL39" s="3">
        <v>7559</v>
      </c>
      <c r="AM39" s="3">
        <v>7601</v>
      </c>
      <c r="AN39" s="3">
        <v>7606</v>
      </c>
      <c r="AO39" s="3">
        <v>7615</v>
      </c>
      <c r="AP39" s="3">
        <v>7629</v>
      </c>
      <c r="AQ39" s="3">
        <v>7633</v>
      </c>
      <c r="AR39" s="3">
        <v>7613</v>
      </c>
      <c r="AS39" s="3">
        <v>7588</v>
      </c>
      <c r="AT39" s="3">
        <v>7561</v>
      </c>
      <c r="AU39" s="3">
        <v>7534</v>
      </c>
      <c r="AV39" s="3">
        <v>7488</v>
      </c>
      <c r="AW39" s="3">
        <v>7434</v>
      </c>
      <c r="AX39" s="3">
        <v>7388</v>
      </c>
      <c r="AY39" s="3">
        <v>7331</v>
      </c>
      <c r="AZ39" s="3">
        <v>7273</v>
      </c>
    </row>
    <row r="40" spans="2:52">
      <c r="B40" s="2" t="s">
        <v>140</v>
      </c>
      <c r="C40" s="3">
        <v>6293</v>
      </c>
      <c r="D40" s="3">
        <v>6945</v>
      </c>
      <c r="E40" s="3">
        <v>6951</v>
      </c>
      <c r="F40" s="3">
        <v>7317</v>
      </c>
      <c r="G40" s="3">
        <v>7724</v>
      </c>
      <c r="H40" s="3">
        <v>7788</v>
      </c>
      <c r="I40" s="3">
        <v>7664</v>
      </c>
      <c r="J40" s="3">
        <v>7970</v>
      </c>
      <c r="K40" s="3">
        <v>8072</v>
      </c>
      <c r="L40" s="3">
        <v>8137</v>
      </c>
      <c r="M40" s="3">
        <v>8111</v>
      </c>
      <c r="N40" s="3">
        <v>8332</v>
      </c>
      <c r="O40" s="3">
        <v>8123</v>
      </c>
      <c r="P40" s="3">
        <v>8110</v>
      </c>
      <c r="Q40" s="3">
        <v>8053</v>
      </c>
      <c r="R40" s="3">
        <v>8082</v>
      </c>
      <c r="S40" s="3">
        <v>7939</v>
      </c>
      <c r="T40" s="3">
        <v>7987</v>
      </c>
      <c r="U40" s="3">
        <v>8050</v>
      </c>
      <c r="V40" s="3">
        <v>8474</v>
      </c>
      <c r="W40" s="3">
        <v>8606</v>
      </c>
      <c r="X40" s="3">
        <v>8526</v>
      </c>
      <c r="Y40" s="3">
        <v>8165</v>
      </c>
      <c r="Z40" s="3">
        <v>8192</v>
      </c>
      <c r="AA40" s="3">
        <v>7913</v>
      </c>
      <c r="AB40" s="3">
        <v>7913</v>
      </c>
      <c r="AC40" s="3">
        <v>7692</v>
      </c>
      <c r="AD40" s="3">
        <v>7538</v>
      </c>
      <c r="AE40" s="3">
        <v>7512</v>
      </c>
      <c r="AF40" s="3">
        <v>7550</v>
      </c>
      <c r="AG40" s="3">
        <v>7738</v>
      </c>
      <c r="AH40" s="3">
        <v>7713</v>
      </c>
      <c r="AI40" s="3">
        <v>7998</v>
      </c>
      <c r="AJ40" s="3">
        <v>7409</v>
      </c>
      <c r="AK40" s="3">
        <v>7579</v>
      </c>
      <c r="AL40" s="3">
        <v>7615</v>
      </c>
      <c r="AM40" s="3">
        <v>7649</v>
      </c>
      <c r="AN40" s="3">
        <v>7688</v>
      </c>
      <c r="AO40" s="3">
        <v>7692</v>
      </c>
      <c r="AP40" s="3">
        <v>7698</v>
      </c>
      <c r="AQ40" s="3">
        <v>7710</v>
      </c>
      <c r="AR40" s="3">
        <v>7714</v>
      </c>
      <c r="AS40" s="3">
        <v>7691</v>
      </c>
      <c r="AT40" s="3">
        <v>7663</v>
      </c>
      <c r="AU40" s="3">
        <v>7634</v>
      </c>
      <c r="AV40" s="3">
        <v>7604</v>
      </c>
      <c r="AW40" s="3">
        <v>7558</v>
      </c>
      <c r="AX40" s="3">
        <v>7501</v>
      </c>
      <c r="AY40" s="3">
        <v>7454</v>
      </c>
      <c r="AZ40" s="3">
        <v>7395</v>
      </c>
    </row>
    <row r="41" spans="2:52">
      <c r="B41" s="2" t="s">
        <v>141</v>
      </c>
      <c r="C41" s="3">
        <v>6216</v>
      </c>
      <c r="D41" s="3">
        <v>6436</v>
      </c>
      <c r="E41" s="3">
        <v>7084</v>
      </c>
      <c r="F41" s="3">
        <v>7086</v>
      </c>
      <c r="G41" s="3">
        <v>7440</v>
      </c>
      <c r="H41" s="3">
        <v>7852</v>
      </c>
      <c r="I41" s="3">
        <v>7910</v>
      </c>
      <c r="J41" s="3">
        <v>7784</v>
      </c>
      <c r="K41" s="3">
        <v>8057</v>
      </c>
      <c r="L41" s="3">
        <v>8159</v>
      </c>
      <c r="M41" s="3">
        <v>8264</v>
      </c>
      <c r="N41" s="3">
        <v>8235</v>
      </c>
      <c r="O41" s="3">
        <v>8431</v>
      </c>
      <c r="P41" s="3">
        <v>8218</v>
      </c>
      <c r="Q41" s="3">
        <v>8204</v>
      </c>
      <c r="R41" s="3">
        <v>8145</v>
      </c>
      <c r="S41" s="3">
        <v>8170</v>
      </c>
      <c r="T41" s="3">
        <v>8006</v>
      </c>
      <c r="U41" s="3">
        <v>7979</v>
      </c>
      <c r="V41" s="3">
        <v>8043</v>
      </c>
      <c r="W41" s="3">
        <v>8466</v>
      </c>
      <c r="X41" s="3">
        <v>8605</v>
      </c>
      <c r="Y41" s="3">
        <v>8525</v>
      </c>
      <c r="Z41" s="3">
        <v>8139</v>
      </c>
      <c r="AA41" s="3">
        <v>8193</v>
      </c>
      <c r="AB41" s="3">
        <v>7913</v>
      </c>
      <c r="AC41" s="3">
        <v>7912</v>
      </c>
      <c r="AD41" s="3">
        <v>7692</v>
      </c>
      <c r="AE41" s="3">
        <v>7537</v>
      </c>
      <c r="AF41" s="3">
        <v>7515</v>
      </c>
      <c r="AG41" s="3">
        <v>7551</v>
      </c>
      <c r="AH41" s="3">
        <v>7739</v>
      </c>
      <c r="AI41" s="3">
        <v>7715</v>
      </c>
      <c r="AJ41" s="3">
        <v>8000</v>
      </c>
      <c r="AK41" s="3">
        <v>7411</v>
      </c>
      <c r="AL41" s="3">
        <v>7623</v>
      </c>
      <c r="AM41" s="3">
        <v>7657</v>
      </c>
      <c r="AN41" s="3">
        <v>7691</v>
      </c>
      <c r="AO41" s="3">
        <v>7727</v>
      </c>
      <c r="AP41" s="3">
        <v>7731</v>
      </c>
      <c r="AQ41" s="3">
        <v>7736</v>
      </c>
      <c r="AR41" s="3">
        <v>7738</v>
      </c>
      <c r="AS41" s="3">
        <v>7739</v>
      </c>
      <c r="AT41" s="3">
        <v>7678</v>
      </c>
      <c r="AU41" s="3">
        <v>7650</v>
      </c>
      <c r="AV41" s="3">
        <v>7622</v>
      </c>
      <c r="AW41" s="3">
        <v>7627</v>
      </c>
      <c r="AX41" s="3">
        <v>7579</v>
      </c>
      <c r="AY41" s="3">
        <v>7489</v>
      </c>
      <c r="AZ41" s="3">
        <v>7441</v>
      </c>
    </row>
    <row r="42" spans="2:52">
      <c r="B42" s="2" t="s">
        <v>142</v>
      </c>
      <c r="C42" s="3">
        <v>5606</v>
      </c>
      <c r="D42" s="3">
        <v>6309</v>
      </c>
      <c r="E42" s="3">
        <v>6526</v>
      </c>
      <c r="F42" s="3">
        <v>7172</v>
      </c>
      <c r="G42" s="3">
        <v>7171</v>
      </c>
      <c r="H42" s="3">
        <v>7523</v>
      </c>
      <c r="I42" s="3">
        <v>7935</v>
      </c>
      <c r="J42" s="3">
        <v>7990</v>
      </c>
      <c r="K42" s="3">
        <v>7861</v>
      </c>
      <c r="L42" s="3">
        <v>8132</v>
      </c>
      <c r="M42" s="3">
        <v>8234</v>
      </c>
      <c r="N42" s="3">
        <v>8335</v>
      </c>
      <c r="O42" s="3">
        <v>8305</v>
      </c>
      <c r="P42" s="3">
        <v>8499</v>
      </c>
      <c r="Q42" s="3">
        <v>8283</v>
      </c>
      <c r="R42" s="3">
        <v>8269</v>
      </c>
      <c r="S42" s="3">
        <v>8169</v>
      </c>
      <c r="T42" s="3">
        <v>8186</v>
      </c>
      <c r="U42" s="3">
        <v>8020</v>
      </c>
      <c r="V42" s="3">
        <v>7994</v>
      </c>
      <c r="W42" s="3">
        <v>8060</v>
      </c>
      <c r="X42" s="3">
        <v>8484</v>
      </c>
      <c r="Y42" s="3">
        <v>8623</v>
      </c>
      <c r="Z42" s="3">
        <v>8571</v>
      </c>
      <c r="AA42" s="3">
        <v>8212</v>
      </c>
      <c r="AB42" s="3">
        <v>8263</v>
      </c>
      <c r="AC42" s="3">
        <v>7980</v>
      </c>
      <c r="AD42" s="3">
        <v>7975</v>
      </c>
      <c r="AE42" s="3">
        <v>7755</v>
      </c>
      <c r="AF42" s="3">
        <v>7599</v>
      </c>
      <c r="AG42" s="3">
        <v>7544</v>
      </c>
      <c r="AH42" s="3">
        <v>7578</v>
      </c>
      <c r="AI42" s="3">
        <v>7765</v>
      </c>
      <c r="AJ42" s="3">
        <v>7740</v>
      </c>
      <c r="AK42" s="3">
        <v>8024</v>
      </c>
      <c r="AL42" s="3">
        <v>7435</v>
      </c>
      <c r="AM42" s="3">
        <v>7646</v>
      </c>
      <c r="AN42" s="3">
        <v>7681</v>
      </c>
      <c r="AO42" s="3">
        <v>7714</v>
      </c>
      <c r="AP42" s="3">
        <v>7748</v>
      </c>
      <c r="AQ42" s="3">
        <v>7691</v>
      </c>
      <c r="AR42" s="3">
        <v>7755</v>
      </c>
      <c r="AS42" s="3">
        <v>7757</v>
      </c>
      <c r="AT42" s="3">
        <v>7758</v>
      </c>
      <c r="AU42" s="3">
        <v>7698</v>
      </c>
      <c r="AV42" s="3">
        <v>7669</v>
      </c>
      <c r="AW42" s="3">
        <v>7640</v>
      </c>
      <c r="AX42" s="3">
        <v>7645</v>
      </c>
      <c r="AY42" s="3">
        <v>7550</v>
      </c>
      <c r="AZ42" s="3">
        <v>7460</v>
      </c>
    </row>
    <row r="43" spans="2:52">
      <c r="B43" s="2" t="s">
        <v>143</v>
      </c>
      <c r="C43" s="3">
        <v>5314</v>
      </c>
      <c r="D43" s="3">
        <v>5692</v>
      </c>
      <c r="E43" s="3">
        <v>6376</v>
      </c>
      <c r="F43" s="3">
        <v>6592</v>
      </c>
      <c r="G43" s="3">
        <v>7250</v>
      </c>
      <c r="H43" s="3">
        <v>7247</v>
      </c>
      <c r="I43" s="3">
        <v>7597</v>
      </c>
      <c r="J43" s="3">
        <v>8008</v>
      </c>
      <c r="K43" s="3">
        <v>8061</v>
      </c>
      <c r="L43" s="3">
        <v>7930</v>
      </c>
      <c r="M43" s="3">
        <v>8198</v>
      </c>
      <c r="N43" s="3">
        <v>8300</v>
      </c>
      <c r="O43" s="3">
        <v>8397</v>
      </c>
      <c r="P43" s="3">
        <v>8366</v>
      </c>
      <c r="Q43" s="3">
        <v>8560</v>
      </c>
      <c r="R43" s="3">
        <v>8307</v>
      </c>
      <c r="S43" s="3">
        <v>8291</v>
      </c>
      <c r="T43" s="3">
        <v>8225</v>
      </c>
      <c r="U43" s="3">
        <v>8239</v>
      </c>
      <c r="V43" s="3">
        <v>8073</v>
      </c>
      <c r="W43" s="3">
        <v>8047</v>
      </c>
      <c r="X43" s="3">
        <v>8113</v>
      </c>
      <c r="Y43" s="3">
        <v>8534</v>
      </c>
      <c r="Z43" s="3">
        <v>8676</v>
      </c>
      <c r="AA43" s="3">
        <v>8620</v>
      </c>
      <c r="AB43" s="3">
        <v>8260</v>
      </c>
      <c r="AC43" s="3">
        <v>8310</v>
      </c>
      <c r="AD43" s="3">
        <v>7975</v>
      </c>
      <c r="AE43" s="3">
        <v>7972</v>
      </c>
      <c r="AF43" s="3">
        <v>7792</v>
      </c>
      <c r="AG43" s="3">
        <v>7634</v>
      </c>
      <c r="AH43" s="3">
        <v>7588</v>
      </c>
      <c r="AI43" s="3">
        <v>7620</v>
      </c>
      <c r="AJ43" s="3">
        <v>7807</v>
      </c>
      <c r="AK43" s="3">
        <v>7780</v>
      </c>
      <c r="AL43" s="3">
        <v>8054</v>
      </c>
      <c r="AM43" s="3">
        <v>7464</v>
      </c>
      <c r="AN43" s="3">
        <v>7676</v>
      </c>
      <c r="AO43" s="3">
        <v>7709</v>
      </c>
      <c r="AP43" s="3">
        <v>7741</v>
      </c>
      <c r="AQ43" s="3">
        <v>7774</v>
      </c>
      <c r="AR43" s="3">
        <v>7714</v>
      </c>
      <c r="AS43" s="3">
        <v>7779</v>
      </c>
      <c r="AT43" s="3">
        <v>7769</v>
      </c>
      <c r="AU43" s="3">
        <v>7785</v>
      </c>
      <c r="AV43" s="3">
        <v>7725</v>
      </c>
      <c r="AW43" s="3">
        <v>7694</v>
      </c>
      <c r="AX43" s="3">
        <v>7661</v>
      </c>
      <c r="AY43" s="3">
        <v>7625</v>
      </c>
      <c r="AZ43" s="3">
        <v>7531</v>
      </c>
    </row>
    <row r="44" spans="2:52">
      <c r="B44" s="2" t="s">
        <v>144</v>
      </c>
      <c r="C44" s="3">
        <v>5283</v>
      </c>
      <c r="D44" s="3">
        <v>5409</v>
      </c>
      <c r="E44" s="3">
        <v>5784</v>
      </c>
      <c r="F44" s="3">
        <v>6504</v>
      </c>
      <c r="G44" s="3">
        <v>6714</v>
      </c>
      <c r="H44" s="3">
        <v>7371</v>
      </c>
      <c r="I44" s="3">
        <v>7363</v>
      </c>
      <c r="J44" s="3">
        <v>7712</v>
      </c>
      <c r="K44" s="3">
        <v>8119</v>
      </c>
      <c r="L44" s="3">
        <v>8168</v>
      </c>
      <c r="M44" s="3">
        <v>8034</v>
      </c>
      <c r="N44" s="3">
        <v>8299</v>
      </c>
      <c r="O44" s="3">
        <v>8398</v>
      </c>
      <c r="P44" s="3">
        <v>8492</v>
      </c>
      <c r="Q44" s="3">
        <v>8458</v>
      </c>
      <c r="R44" s="3">
        <v>8651</v>
      </c>
      <c r="S44" s="3">
        <v>8395</v>
      </c>
      <c r="T44" s="3">
        <v>8377</v>
      </c>
      <c r="U44" s="3">
        <v>8307</v>
      </c>
      <c r="V44" s="3">
        <v>8319</v>
      </c>
      <c r="W44" s="3">
        <v>8127</v>
      </c>
      <c r="X44" s="3">
        <v>8104</v>
      </c>
      <c r="Y44" s="3">
        <v>8170</v>
      </c>
      <c r="Z44" s="3">
        <v>8552</v>
      </c>
      <c r="AA44" s="3">
        <v>8694</v>
      </c>
      <c r="AB44" s="3">
        <v>8638</v>
      </c>
      <c r="AC44" s="3">
        <v>8299</v>
      </c>
      <c r="AD44" s="3">
        <v>8349</v>
      </c>
      <c r="AE44" s="3">
        <v>8013</v>
      </c>
      <c r="AF44" s="3">
        <v>8010</v>
      </c>
      <c r="AG44" s="3">
        <v>7767</v>
      </c>
      <c r="AH44" s="3">
        <v>7610</v>
      </c>
      <c r="AI44" s="3">
        <v>7564</v>
      </c>
      <c r="AJ44" s="3">
        <v>7550</v>
      </c>
      <c r="AK44" s="3">
        <v>7740</v>
      </c>
      <c r="AL44" s="3">
        <v>7714</v>
      </c>
      <c r="AM44" s="3">
        <v>7990</v>
      </c>
      <c r="AN44" s="3">
        <v>7404</v>
      </c>
      <c r="AO44" s="3">
        <v>7618</v>
      </c>
      <c r="AP44" s="3">
        <v>7653</v>
      </c>
      <c r="AQ44" s="3">
        <v>7687</v>
      </c>
      <c r="AR44" s="3">
        <v>7723</v>
      </c>
      <c r="AS44" s="3">
        <v>7663</v>
      </c>
      <c r="AT44" s="3">
        <v>7771</v>
      </c>
      <c r="AU44" s="3">
        <v>7762</v>
      </c>
      <c r="AV44" s="3">
        <v>7740</v>
      </c>
      <c r="AW44" s="3">
        <v>7683</v>
      </c>
      <c r="AX44" s="3">
        <v>7654</v>
      </c>
      <c r="AY44" s="3">
        <v>7623</v>
      </c>
      <c r="AZ44" s="3">
        <v>7588</v>
      </c>
    </row>
    <row r="45" spans="2:52">
      <c r="B45" s="2" t="s">
        <v>145</v>
      </c>
      <c r="C45" s="3">
        <v>5445</v>
      </c>
      <c r="D45" s="3">
        <v>5413</v>
      </c>
      <c r="E45" s="3">
        <v>5544</v>
      </c>
      <c r="F45" s="3">
        <v>5913</v>
      </c>
      <c r="G45" s="3">
        <v>6629</v>
      </c>
      <c r="H45" s="3">
        <v>6837</v>
      </c>
      <c r="I45" s="3">
        <v>7489</v>
      </c>
      <c r="J45" s="3">
        <v>7478</v>
      </c>
      <c r="K45" s="3">
        <v>7824</v>
      </c>
      <c r="L45" s="3">
        <v>8228</v>
      </c>
      <c r="M45" s="3">
        <v>8274</v>
      </c>
      <c r="N45" s="3">
        <v>8137</v>
      </c>
      <c r="O45" s="3">
        <v>8398</v>
      </c>
      <c r="P45" s="3">
        <v>8475</v>
      </c>
      <c r="Q45" s="3">
        <v>8569</v>
      </c>
      <c r="R45" s="3">
        <v>8457</v>
      </c>
      <c r="S45" s="3">
        <v>8650</v>
      </c>
      <c r="T45" s="3">
        <v>8394</v>
      </c>
      <c r="U45" s="3">
        <v>8378</v>
      </c>
      <c r="V45" s="3">
        <v>8307</v>
      </c>
      <c r="W45" s="3">
        <v>8322</v>
      </c>
      <c r="X45" s="3">
        <v>8128</v>
      </c>
      <c r="Y45" s="3">
        <v>8105</v>
      </c>
      <c r="Z45" s="3">
        <v>8130</v>
      </c>
      <c r="AA45" s="3">
        <v>8495</v>
      </c>
      <c r="AB45" s="3">
        <v>8639</v>
      </c>
      <c r="AC45" s="3">
        <v>8584</v>
      </c>
      <c r="AD45" s="3">
        <v>8249</v>
      </c>
      <c r="AE45" s="3">
        <v>8299</v>
      </c>
      <c r="AF45" s="3">
        <v>7967</v>
      </c>
      <c r="AG45" s="3">
        <v>7978</v>
      </c>
      <c r="AH45" s="3">
        <v>7740</v>
      </c>
      <c r="AI45" s="3">
        <v>7589</v>
      </c>
      <c r="AJ45" s="3">
        <v>7525</v>
      </c>
      <c r="AK45" s="3">
        <v>7512</v>
      </c>
      <c r="AL45" s="3">
        <v>7733</v>
      </c>
      <c r="AM45" s="3">
        <v>7705</v>
      </c>
      <c r="AN45" s="3">
        <v>7982</v>
      </c>
      <c r="AO45" s="3">
        <v>7396</v>
      </c>
      <c r="AP45" s="3">
        <v>7612</v>
      </c>
      <c r="AQ45" s="3">
        <v>7647</v>
      </c>
      <c r="AR45" s="3">
        <v>7680</v>
      </c>
      <c r="AS45" s="3">
        <v>7717</v>
      </c>
      <c r="AT45" s="3">
        <v>7610</v>
      </c>
      <c r="AU45" s="3">
        <v>7719</v>
      </c>
      <c r="AV45" s="3">
        <v>7761</v>
      </c>
      <c r="AW45" s="3">
        <v>7736</v>
      </c>
      <c r="AX45" s="3">
        <v>7676</v>
      </c>
      <c r="AY45" s="3">
        <v>7648</v>
      </c>
      <c r="AZ45" s="3">
        <v>7620</v>
      </c>
    </row>
    <row r="46" spans="2:52">
      <c r="B46" s="2" t="s">
        <v>146</v>
      </c>
      <c r="C46" s="3">
        <v>5449</v>
      </c>
      <c r="D46" s="3">
        <v>5527</v>
      </c>
      <c r="E46" s="3">
        <v>5491</v>
      </c>
      <c r="F46" s="3">
        <v>5622</v>
      </c>
      <c r="G46" s="3">
        <v>5988</v>
      </c>
      <c r="H46" s="3">
        <v>6704</v>
      </c>
      <c r="I46" s="3">
        <v>6910</v>
      </c>
      <c r="J46" s="3">
        <v>7560</v>
      </c>
      <c r="K46" s="3">
        <v>7546</v>
      </c>
      <c r="L46" s="3">
        <v>7891</v>
      </c>
      <c r="M46" s="3">
        <v>8294</v>
      </c>
      <c r="N46" s="3">
        <v>8339</v>
      </c>
      <c r="O46" s="3">
        <v>8198</v>
      </c>
      <c r="P46" s="3">
        <v>8460</v>
      </c>
      <c r="Q46" s="3">
        <v>8534</v>
      </c>
      <c r="R46" s="3">
        <v>8626</v>
      </c>
      <c r="S46" s="3">
        <v>8512</v>
      </c>
      <c r="T46" s="3">
        <v>8717</v>
      </c>
      <c r="U46" s="3">
        <v>8458</v>
      </c>
      <c r="V46" s="3">
        <v>8441</v>
      </c>
      <c r="W46" s="3">
        <v>8368</v>
      </c>
      <c r="X46" s="3">
        <v>8382</v>
      </c>
      <c r="Y46" s="3">
        <v>8146</v>
      </c>
      <c r="Z46" s="3">
        <v>8108</v>
      </c>
      <c r="AA46" s="3">
        <v>8131</v>
      </c>
      <c r="AB46" s="3">
        <v>8496</v>
      </c>
      <c r="AC46" s="3">
        <v>8640</v>
      </c>
      <c r="AD46" s="3">
        <v>8586</v>
      </c>
      <c r="AE46" s="3">
        <v>8254</v>
      </c>
      <c r="AF46" s="3">
        <v>8305</v>
      </c>
      <c r="AG46" s="3">
        <v>7983</v>
      </c>
      <c r="AH46" s="3">
        <v>7956</v>
      </c>
      <c r="AI46" s="3">
        <v>7718</v>
      </c>
      <c r="AJ46" s="3">
        <v>7567</v>
      </c>
      <c r="AK46" s="3">
        <v>7503</v>
      </c>
      <c r="AL46" s="3">
        <v>7491</v>
      </c>
      <c r="AM46" s="3">
        <v>7712</v>
      </c>
      <c r="AN46" s="3">
        <v>7619</v>
      </c>
      <c r="AO46" s="3">
        <v>7898</v>
      </c>
      <c r="AP46" s="3">
        <v>7400</v>
      </c>
      <c r="AQ46" s="3">
        <v>7616</v>
      </c>
      <c r="AR46" s="3">
        <v>7648</v>
      </c>
      <c r="AS46" s="3">
        <v>7681</v>
      </c>
      <c r="AT46" s="3">
        <v>7709</v>
      </c>
      <c r="AU46" s="3">
        <v>7604</v>
      </c>
      <c r="AV46" s="3">
        <v>7712</v>
      </c>
      <c r="AW46" s="3">
        <v>7755</v>
      </c>
      <c r="AX46" s="3">
        <v>7730</v>
      </c>
      <c r="AY46" s="3">
        <v>7670</v>
      </c>
      <c r="AZ46" s="3">
        <v>7644</v>
      </c>
    </row>
    <row r="47" spans="2:52">
      <c r="B47" s="2" t="s">
        <v>147</v>
      </c>
      <c r="C47" s="3">
        <v>5338</v>
      </c>
      <c r="D47" s="3">
        <v>5505</v>
      </c>
      <c r="E47" s="3">
        <v>5582</v>
      </c>
      <c r="F47" s="3">
        <v>5559</v>
      </c>
      <c r="G47" s="3">
        <v>5687</v>
      </c>
      <c r="H47" s="3">
        <v>6052</v>
      </c>
      <c r="I47" s="3">
        <v>6766</v>
      </c>
      <c r="J47" s="3">
        <v>6970</v>
      </c>
      <c r="K47" s="3">
        <v>7618</v>
      </c>
      <c r="L47" s="3">
        <v>7605</v>
      </c>
      <c r="M47" s="3">
        <v>7947</v>
      </c>
      <c r="N47" s="3">
        <v>8380</v>
      </c>
      <c r="O47" s="3">
        <v>8423</v>
      </c>
      <c r="P47" s="3">
        <v>8282</v>
      </c>
      <c r="Q47" s="3">
        <v>8541</v>
      </c>
      <c r="R47" s="3">
        <v>8614</v>
      </c>
      <c r="S47" s="3">
        <v>8703</v>
      </c>
      <c r="T47" s="3">
        <v>8586</v>
      </c>
      <c r="U47" s="3">
        <v>8789</v>
      </c>
      <c r="V47" s="3">
        <v>8527</v>
      </c>
      <c r="W47" s="3">
        <v>8510</v>
      </c>
      <c r="X47" s="3">
        <v>8436</v>
      </c>
      <c r="Y47" s="3">
        <v>8448</v>
      </c>
      <c r="Z47" s="3">
        <v>8161</v>
      </c>
      <c r="AA47" s="3">
        <v>8134</v>
      </c>
      <c r="AB47" s="3">
        <v>8156</v>
      </c>
      <c r="AC47" s="3">
        <v>8478</v>
      </c>
      <c r="AD47" s="3">
        <v>8661</v>
      </c>
      <c r="AE47" s="3">
        <v>8569</v>
      </c>
      <c r="AF47" s="3">
        <v>8237</v>
      </c>
      <c r="AG47" s="3">
        <v>8280</v>
      </c>
      <c r="AH47" s="3">
        <v>7959</v>
      </c>
      <c r="AI47" s="3">
        <v>7898</v>
      </c>
      <c r="AJ47" s="3">
        <v>7662</v>
      </c>
      <c r="AK47" s="3">
        <v>7513</v>
      </c>
      <c r="AL47" s="3">
        <v>7482</v>
      </c>
      <c r="AM47" s="3">
        <v>7470</v>
      </c>
      <c r="AN47" s="3">
        <v>7693</v>
      </c>
      <c r="AO47" s="3">
        <v>7601</v>
      </c>
      <c r="AP47" s="3">
        <v>7881</v>
      </c>
      <c r="AQ47" s="3">
        <v>7382</v>
      </c>
      <c r="AR47" s="3">
        <v>7600</v>
      </c>
      <c r="AS47" s="3">
        <v>7596</v>
      </c>
      <c r="AT47" s="3">
        <v>7631</v>
      </c>
      <c r="AU47" s="3">
        <v>7664</v>
      </c>
      <c r="AV47" s="3">
        <v>7560</v>
      </c>
      <c r="AW47" s="3">
        <v>7663</v>
      </c>
      <c r="AX47" s="3">
        <v>7707</v>
      </c>
      <c r="AY47" s="3">
        <v>7688</v>
      </c>
      <c r="AZ47" s="3">
        <v>7629</v>
      </c>
    </row>
    <row r="48" spans="2:52">
      <c r="B48" s="2" t="s">
        <v>148</v>
      </c>
      <c r="C48" s="3">
        <v>5183</v>
      </c>
      <c r="D48" s="3">
        <v>5383</v>
      </c>
      <c r="E48" s="3">
        <v>5549</v>
      </c>
      <c r="F48" s="3">
        <v>5621</v>
      </c>
      <c r="G48" s="3">
        <v>5583</v>
      </c>
      <c r="H48" s="3">
        <v>5770</v>
      </c>
      <c r="I48" s="3">
        <v>6133</v>
      </c>
      <c r="J48" s="3">
        <v>6830</v>
      </c>
      <c r="K48" s="3">
        <v>7030</v>
      </c>
      <c r="L48" s="3">
        <v>7677</v>
      </c>
      <c r="M48" s="3">
        <v>7663</v>
      </c>
      <c r="N48" s="3">
        <v>8002</v>
      </c>
      <c r="O48" s="3">
        <v>8435</v>
      </c>
      <c r="P48" s="3">
        <v>8475</v>
      </c>
      <c r="Q48" s="3">
        <v>8333</v>
      </c>
      <c r="R48" s="3">
        <v>8593</v>
      </c>
      <c r="S48" s="3">
        <v>8663</v>
      </c>
      <c r="T48" s="3">
        <v>8751</v>
      </c>
      <c r="U48" s="3">
        <v>8641</v>
      </c>
      <c r="V48" s="3">
        <v>8842</v>
      </c>
      <c r="W48" s="3">
        <v>8572</v>
      </c>
      <c r="X48" s="3">
        <v>8557</v>
      </c>
      <c r="Y48" s="3">
        <v>8478</v>
      </c>
      <c r="Z48" s="3">
        <v>8506</v>
      </c>
      <c r="AA48" s="3">
        <v>8217</v>
      </c>
      <c r="AB48" s="3">
        <v>8188</v>
      </c>
      <c r="AC48" s="3">
        <v>8208</v>
      </c>
      <c r="AD48" s="3">
        <v>8509</v>
      </c>
      <c r="AE48" s="3">
        <v>8693</v>
      </c>
      <c r="AF48" s="3">
        <v>8600</v>
      </c>
      <c r="AG48" s="3">
        <v>8270</v>
      </c>
      <c r="AH48" s="3">
        <v>8248</v>
      </c>
      <c r="AI48" s="3">
        <v>7931</v>
      </c>
      <c r="AJ48" s="3">
        <v>7870</v>
      </c>
      <c r="AK48" s="3">
        <v>7633</v>
      </c>
      <c r="AL48" s="3">
        <v>7486</v>
      </c>
      <c r="AM48" s="3">
        <v>7456</v>
      </c>
      <c r="AN48" s="3">
        <v>7445</v>
      </c>
      <c r="AO48" s="3">
        <v>7670</v>
      </c>
      <c r="AP48" s="3">
        <v>7579</v>
      </c>
      <c r="AQ48" s="3">
        <v>7860</v>
      </c>
      <c r="AR48" s="3">
        <v>7361</v>
      </c>
      <c r="AS48" s="3">
        <v>7581</v>
      </c>
      <c r="AT48" s="3">
        <v>7576</v>
      </c>
      <c r="AU48" s="3">
        <v>7613</v>
      </c>
      <c r="AV48" s="3">
        <v>7677</v>
      </c>
      <c r="AW48" s="3">
        <v>7573</v>
      </c>
      <c r="AX48" s="3">
        <v>7676</v>
      </c>
      <c r="AY48" s="3">
        <v>7717</v>
      </c>
      <c r="AZ48" s="3">
        <v>7700</v>
      </c>
    </row>
    <row r="49" spans="2:52">
      <c r="B49" s="2" t="s">
        <v>149</v>
      </c>
      <c r="C49" s="3">
        <v>5404</v>
      </c>
      <c r="D49" s="3">
        <v>5303</v>
      </c>
      <c r="E49" s="3">
        <v>5499</v>
      </c>
      <c r="F49" s="3">
        <v>5663</v>
      </c>
      <c r="G49" s="3">
        <v>5732</v>
      </c>
      <c r="H49" s="3">
        <v>5691</v>
      </c>
      <c r="I49" s="3">
        <v>5876</v>
      </c>
      <c r="J49" s="3">
        <v>6202</v>
      </c>
      <c r="K49" s="3">
        <v>6896</v>
      </c>
      <c r="L49" s="3">
        <v>7095</v>
      </c>
      <c r="M49" s="3">
        <v>7741</v>
      </c>
      <c r="N49" s="3">
        <v>7724</v>
      </c>
      <c r="O49" s="3">
        <v>8062</v>
      </c>
      <c r="P49" s="3">
        <v>8494</v>
      </c>
      <c r="Q49" s="3">
        <v>8531</v>
      </c>
      <c r="R49" s="3">
        <v>8387</v>
      </c>
      <c r="S49" s="3">
        <v>8647</v>
      </c>
      <c r="T49" s="3">
        <v>8716</v>
      </c>
      <c r="U49" s="3">
        <v>8801</v>
      </c>
      <c r="V49" s="3">
        <v>8689</v>
      </c>
      <c r="W49" s="3">
        <v>8889</v>
      </c>
      <c r="X49" s="3">
        <v>8619</v>
      </c>
      <c r="Y49" s="3">
        <v>8604</v>
      </c>
      <c r="Z49" s="3">
        <v>8468</v>
      </c>
      <c r="AA49" s="3">
        <v>8496</v>
      </c>
      <c r="AB49" s="3">
        <v>8207</v>
      </c>
      <c r="AC49" s="3">
        <v>8177</v>
      </c>
      <c r="AD49" s="3">
        <v>8198</v>
      </c>
      <c r="AE49" s="3">
        <v>8501</v>
      </c>
      <c r="AF49" s="3">
        <v>8652</v>
      </c>
      <c r="AG49" s="3">
        <v>8569</v>
      </c>
      <c r="AH49" s="3">
        <v>8239</v>
      </c>
      <c r="AI49" s="3">
        <v>8219</v>
      </c>
      <c r="AJ49" s="3">
        <v>7902</v>
      </c>
      <c r="AK49" s="3">
        <v>7841</v>
      </c>
      <c r="AL49" s="3">
        <v>7607</v>
      </c>
      <c r="AM49" s="3">
        <v>7489</v>
      </c>
      <c r="AN49" s="3">
        <v>7459</v>
      </c>
      <c r="AO49" s="3">
        <v>7450</v>
      </c>
      <c r="AP49" s="3">
        <v>7674</v>
      </c>
      <c r="AQ49" s="3">
        <v>7582</v>
      </c>
      <c r="AR49" s="3">
        <v>7865</v>
      </c>
      <c r="AS49" s="3">
        <v>7343</v>
      </c>
      <c r="AT49" s="3">
        <v>7563</v>
      </c>
      <c r="AU49" s="3">
        <v>7559</v>
      </c>
      <c r="AV49" s="3">
        <v>7595</v>
      </c>
      <c r="AW49" s="3">
        <v>7620</v>
      </c>
      <c r="AX49" s="3">
        <v>7544</v>
      </c>
      <c r="AY49" s="3">
        <v>7648</v>
      </c>
      <c r="AZ49" s="3">
        <v>7690</v>
      </c>
    </row>
    <row r="50" spans="2:52">
      <c r="B50" s="2" t="s">
        <v>150</v>
      </c>
      <c r="C50" s="3">
        <v>5350</v>
      </c>
      <c r="D50" s="3">
        <v>5513</v>
      </c>
      <c r="E50" s="3">
        <v>5409</v>
      </c>
      <c r="F50" s="3">
        <v>5601</v>
      </c>
      <c r="G50" s="3">
        <v>5763</v>
      </c>
      <c r="H50" s="3">
        <v>5829</v>
      </c>
      <c r="I50" s="3">
        <v>5785</v>
      </c>
      <c r="J50" s="3">
        <v>5969</v>
      </c>
      <c r="K50" s="3">
        <v>6291</v>
      </c>
      <c r="L50" s="3">
        <v>6983</v>
      </c>
      <c r="M50" s="3">
        <v>7179</v>
      </c>
      <c r="N50" s="3">
        <v>7822</v>
      </c>
      <c r="O50" s="3">
        <v>7768</v>
      </c>
      <c r="P50" s="3">
        <v>8107</v>
      </c>
      <c r="Q50" s="3">
        <v>8536</v>
      </c>
      <c r="R50" s="3">
        <v>8573</v>
      </c>
      <c r="S50" s="3">
        <v>8427</v>
      </c>
      <c r="T50" s="3">
        <v>8686</v>
      </c>
      <c r="U50" s="3">
        <v>8754</v>
      </c>
      <c r="V50" s="3">
        <v>8837</v>
      </c>
      <c r="W50" s="3">
        <v>8725</v>
      </c>
      <c r="X50" s="3">
        <v>8924</v>
      </c>
      <c r="Y50" s="3">
        <v>8652</v>
      </c>
      <c r="Z50" s="3">
        <v>8608</v>
      </c>
      <c r="AA50" s="3">
        <v>8476</v>
      </c>
      <c r="AB50" s="3">
        <v>8471</v>
      </c>
      <c r="AC50" s="3">
        <v>8184</v>
      </c>
      <c r="AD50" s="3">
        <v>8156</v>
      </c>
      <c r="AE50" s="3">
        <v>8177</v>
      </c>
      <c r="AF50" s="3">
        <v>8479</v>
      </c>
      <c r="AG50" s="3">
        <v>8631</v>
      </c>
      <c r="AH50" s="3">
        <v>8548</v>
      </c>
      <c r="AI50" s="3">
        <v>8220</v>
      </c>
      <c r="AJ50" s="3">
        <v>8201</v>
      </c>
      <c r="AK50" s="3">
        <v>7884</v>
      </c>
      <c r="AL50" s="3">
        <v>7822</v>
      </c>
      <c r="AM50" s="3">
        <v>7592</v>
      </c>
      <c r="AN50" s="3">
        <v>7474</v>
      </c>
      <c r="AO50" s="3">
        <v>7455</v>
      </c>
      <c r="AP50" s="3">
        <v>7446</v>
      </c>
      <c r="AQ50" s="3">
        <v>7673</v>
      </c>
      <c r="AR50" s="3">
        <v>7586</v>
      </c>
      <c r="AS50" s="3">
        <v>7861</v>
      </c>
      <c r="AT50" s="3">
        <v>7327</v>
      </c>
      <c r="AU50" s="3">
        <v>7555</v>
      </c>
      <c r="AV50" s="3">
        <v>7506</v>
      </c>
      <c r="AW50" s="3">
        <v>7543</v>
      </c>
      <c r="AX50" s="3">
        <v>7571</v>
      </c>
      <c r="AY50" s="3">
        <v>7496</v>
      </c>
      <c r="AZ50" s="3">
        <v>7602</v>
      </c>
    </row>
    <row r="51" spans="2:52">
      <c r="B51" s="2" t="s">
        <v>151</v>
      </c>
      <c r="C51" s="3">
        <v>4917</v>
      </c>
      <c r="D51" s="3">
        <v>5438</v>
      </c>
      <c r="E51" s="3">
        <v>5597</v>
      </c>
      <c r="F51" s="3">
        <v>5467</v>
      </c>
      <c r="G51" s="3">
        <v>5656</v>
      </c>
      <c r="H51" s="3">
        <v>5816</v>
      </c>
      <c r="I51" s="3">
        <v>5881</v>
      </c>
      <c r="J51" s="3">
        <v>5838</v>
      </c>
      <c r="K51" s="3">
        <v>6004</v>
      </c>
      <c r="L51" s="3">
        <v>6340</v>
      </c>
      <c r="M51" s="3">
        <v>7031</v>
      </c>
      <c r="N51" s="3">
        <v>7225</v>
      </c>
      <c r="O51" s="3">
        <v>7902</v>
      </c>
      <c r="P51" s="3">
        <v>7844</v>
      </c>
      <c r="Q51" s="3">
        <v>8182</v>
      </c>
      <c r="R51" s="3">
        <v>8608</v>
      </c>
      <c r="S51" s="3">
        <v>8642</v>
      </c>
      <c r="T51" s="3">
        <v>8497</v>
      </c>
      <c r="U51" s="3">
        <v>8753</v>
      </c>
      <c r="V51" s="3">
        <v>8818</v>
      </c>
      <c r="W51" s="3">
        <v>8899</v>
      </c>
      <c r="X51" s="3">
        <v>8786</v>
      </c>
      <c r="Y51" s="3">
        <v>8983</v>
      </c>
      <c r="Z51" s="3">
        <v>8635</v>
      </c>
      <c r="AA51" s="3">
        <v>8606</v>
      </c>
      <c r="AB51" s="3">
        <v>8473</v>
      </c>
      <c r="AC51" s="3">
        <v>8469</v>
      </c>
      <c r="AD51" s="3">
        <v>8173</v>
      </c>
      <c r="AE51" s="3">
        <v>8147</v>
      </c>
      <c r="AF51" s="3">
        <v>8168</v>
      </c>
      <c r="AG51" s="3">
        <v>8474</v>
      </c>
      <c r="AH51" s="3">
        <v>8626</v>
      </c>
      <c r="AI51" s="3">
        <v>8543</v>
      </c>
      <c r="AJ51" s="3">
        <v>8216</v>
      </c>
      <c r="AK51" s="3">
        <v>8199</v>
      </c>
      <c r="AL51" s="3">
        <v>7880</v>
      </c>
      <c r="AM51" s="3">
        <v>7819</v>
      </c>
      <c r="AN51" s="3">
        <v>7588</v>
      </c>
      <c r="AO51" s="3">
        <v>7470</v>
      </c>
      <c r="AP51" s="3">
        <v>7453</v>
      </c>
      <c r="AQ51" s="3">
        <v>7445</v>
      </c>
      <c r="AR51" s="3">
        <v>7672</v>
      </c>
      <c r="AS51" s="3">
        <v>7586</v>
      </c>
      <c r="AT51" s="3">
        <v>7859</v>
      </c>
      <c r="AU51" s="3">
        <v>7327</v>
      </c>
      <c r="AV51" s="3">
        <v>7530</v>
      </c>
      <c r="AW51" s="3">
        <v>7482</v>
      </c>
      <c r="AX51" s="3">
        <v>7519</v>
      </c>
      <c r="AY51" s="3">
        <v>7546</v>
      </c>
      <c r="AZ51" s="3">
        <v>7473</v>
      </c>
    </row>
    <row r="52" spans="2:52">
      <c r="B52" s="2" t="s">
        <v>152</v>
      </c>
      <c r="C52" s="3">
        <v>4734</v>
      </c>
      <c r="D52" s="3">
        <v>5028</v>
      </c>
      <c r="E52" s="3">
        <v>5499</v>
      </c>
      <c r="F52" s="3">
        <v>5655</v>
      </c>
      <c r="G52" s="3">
        <v>5524</v>
      </c>
      <c r="H52" s="3">
        <v>5712</v>
      </c>
      <c r="I52" s="3">
        <v>5871</v>
      </c>
      <c r="J52" s="3">
        <v>5934</v>
      </c>
      <c r="K52" s="3">
        <v>5889</v>
      </c>
      <c r="L52" s="3">
        <v>6055</v>
      </c>
      <c r="M52" s="3">
        <v>6390</v>
      </c>
      <c r="N52" s="3">
        <v>7079</v>
      </c>
      <c r="O52" s="3">
        <v>7272</v>
      </c>
      <c r="P52" s="3">
        <v>7945</v>
      </c>
      <c r="Q52" s="3">
        <v>7887</v>
      </c>
      <c r="R52" s="3">
        <v>8224</v>
      </c>
      <c r="S52" s="3">
        <v>8648</v>
      </c>
      <c r="T52" s="3">
        <v>8702</v>
      </c>
      <c r="U52" s="3">
        <v>8556</v>
      </c>
      <c r="V52" s="3">
        <v>8810</v>
      </c>
      <c r="W52" s="3">
        <v>8874</v>
      </c>
      <c r="X52" s="3">
        <v>8953</v>
      </c>
      <c r="Y52" s="3">
        <v>8839</v>
      </c>
      <c r="Z52" s="3">
        <v>8958</v>
      </c>
      <c r="AA52" s="3">
        <v>8603</v>
      </c>
      <c r="AB52" s="3">
        <v>8575</v>
      </c>
      <c r="AC52" s="3">
        <v>8476</v>
      </c>
      <c r="AD52" s="3">
        <v>8471</v>
      </c>
      <c r="AE52" s="3">
        <v>8175</v>
      </c>
      <c r="AF52" s="3">
        <v>8148</v>
      </c>
      <c r="AG52" s="3">
        <v>8169</v>
      </c>
      <c r="AH52" s="3">
        <v>8458</v>
      </c>
      <c r="AI52" s="3">
        <v>8610</v>
      </c>
      <c r="AJ52" s="3">
        <v>8529</v>
      </c>
      <c r="AK52" s="3">
        <v>8202</v>
      </c>
      <c r="AL52" s="3">
        <v>8187</v>
      </c>
      <c r="AM52" s="3">
        <v>7868</v>
      </c>
      <c r="AN52" s="3">
        <v>7808</v>
      </c>
      <c r="AO52" s="3">
        <v>7576</v>
      </c>
      <c r="AP52" s="3">
        <v>7470</v>
      </c>
      <c r="AQ52" s="3">
        <v>7452</v>
      </c>
      <c r="AR52" s="3">
        <v>7445</v>
      </c>
      <c r="AS52" s="3">
        <v>7620</v>
      </c>
      <c r="AT52" s="3">
        <v>7540</v>
      </c>
      <c r="AU52" s="3">
        <v>7859</v>
      </c>
      <c r="AV52" s="3">
        <v>7325</v>
      </c>
      <c r="AW52" s="3">
        <v>7526</v>
      </c>
      <c r="AX52" s="3">
        <v>7476</v>
      </c>
      <c r="AY52" s="3">
        <v>7515</v>
      </c>
      <c r="AZ52" s="3">
        <v>7542</v>
      </c>
    </row>
    <row r="53" spans="2:52">
      <c r="B53" s="2" t="s">
        <v>153</v>
      </c>
      <c r="C53" s="3">
        <v>4864</v>
      </c>
      <c r="D53" s="3">
        <v>4801</v>
      </c>
      <c r="E53" s="3">
        <v>5097</v>
      </c>
      <c r="F53" s="3">
        <v>5520</v>
      </c>
      <c r="G53" s="3">
        <v>5676</v>
      </c>
      <c r="H53" s="3">
        <v>5545</v>
      </c>
      <c r="I53" s="3">
        <v>5747</v>
      </c>
      <c r="J53" s="3">
        <v>5904</v>
      </c>
      <c r="K53" s="3">
        <v>5968</v>
      </c>
      <c r="L53" s="3">
        <v>5921</v>
      </c>
      <c r="M53" s="3">
        <v>6088</v>
      </c>
      <c r="N53" s="3">
        <v>6421</v>
      </c>
      <c r="O53" s="3">
        <v>7107</v>
      </c>
      <c r="P53" s="3">
        <v>7301</v>
      </c>
      <c r="Q53" s="3">
        <v>7974</v>
      </c>
      <c r="R53" s="3">
        <v>7914</v>
      </c>
      <c r="S53" s="3">
        <v>8250</v>
      </c>
      <c r="T53" s="3">
        <v>8672</v>
      </c>
      <c r="U53" s="3">
        <v>8727</v>
      </c>
      <c r="V53" s="3">
        <v>8580</v>
      </c>
      <c r="W53" s="3">
        <v>8834</v>
      </c>
      <c r="X53" s="3">
        <v>8899</v>
      </c>
      <c r="Y53" s="3">
        <v>8974</v>
      </c>
      <c r="Z53" s="3">
        <v>8870</v>
      </c>
      <c r="AA53" s="3">
        <v>8987</v>
      </c>
      <c r="AB53" s="3">
        <v>8633</v>
      </c>
      <c r="AC53" s="3">
        <v>8606</v>
      </c>
      <c r="AD53" s="3">
        <v>8493</v>
      </c>
      <c r="AE53" s="3">
        <v>8488</v>
      </c>
      <c r="AF53" s="3">
        <v>8197</v>
      </c>
      <c r="AG53" s="3">
        <v>8144</v>
      </c>
      <c r="AH53" s="3">
        <v>8166</v>
      </c>
      <c r="AI53" s="3">
        <v>8444</v>
      </c>
      <c r="AJ53" s="3">
        <v>8614</v>
      </c>
      <c r="AK53" s="3">
        <v>8534</v>
      </c>
      <c r="AL53" s="3">
        <v>8206</v>
      </c>
      <c r="AM53" s="3">
        <v>8193</v>
      </c>
      <c r="AN53" s="3">
        <v>7866</v>
      </c>
      <c r="AO53" s="3">
        <v>7806</v>
      </c>
      <c r="AP53" s="3">
        <v>7574</v>
      </c>
      <c r="AQ53" s="3">
        <v>7468</v>
      </c>
      <c r="AR53" s="3">
        <v>7450</v>
      </c>
      <c r="AS53" s="3">
        <v>7443</v>
      </c>
      <c r="AT53" s="3">
        <v>7620</v>
      </c>
      <c r="AU53" s="3">
        <v>7539</v>
      </c>
      <c r="AV53" s="3">
        <v>7858</v>
      </c>
      <c r="AW53" s="3">
        <v>7336</v>
      </c>
      <c r="AX53" s="3">
        <v>7537</v>
      </c>
      <c r="AY53" s="3">
        <v>7486</v>
      </c>
      <c r="AZ53" s="3">
        <v>7525</v>
      </c>
    </row>
    <row r="54" spans="2:52">
      <c r="B54" s="2" t="s">
        <v>154</v>
      </c>
      <c r="C54" s="3">
        <v>4818</v>
      </c>
      <c r="D54" s="3">
        <v>4944</v>
      </c>
      <c r="E54" s="3">
        <v>4880</v>
      </c>
      <c r="F54" s="3">
        <v>5172</v>
      </c>
      <c r="G54" s="3">
        <v>5595</v>
      </c>
      <c r="H54" s="3">
        <v>5746</v>
      </c>
      <c r="I54" s="3">
        <v>5615</v>
      </c>
      <c r="J54" s="3">
        <v>5814</v>
      </c>
      <c r="K54" s="3">
        <v>5970</v>
      </c>
      <c r="L54" s="3">
        <v>6033</v>
      </c>
      <c r="M54" s="3">
        <v>5985</v>
      </c>
      <c r="N54" s="3">
        <v>6149</v>
      </c>
      <c r="O54" s="3">
        <v>6478</v>
      </c>
      <c r="P54" s="3">
        <v>7164</v>
      </c>
      <c r="Q54" s="3">
        <v>7358</v>
      </c>
      <c r="R54" s="3">
        <v>8027</v>
      </c>
      <c r="S54" s="3">
        <v>7939</v>
      </c>
      <c r="T54" s="3">
        <v>8274</v>
      </c>
      <c r="U54" s="3">
        <v>8695</v>
      </c>
      <c r="V54" s="3">
        <v>8750</v>
      </c>
      <c r="W54" s="3">
        <v>8603</v>
      </c>
      <c r="X54" s="3">
        <v>8855</v>
      </c>
      <c r="Y54" s="3">
        <v>8918</v>
      </c>
      <c r="Z54" s="3">
        <v>8955</v>
      </c>
      <c r="AA54" s="3">
        <v>8853</v>
      </c>
      <c r="AB54" s="3">
        <v>8973</v>
      </c>
      <c r="AC54" s="3">
        <v>8618</v>
      </c>
      <c r="AD54" s="3">
        <v>8591</v>
      </c>
      <c r="AE54" s="3">
        <v>8477</v>
      </c>
      <c r="AF54" s="3">
        <v>8473</v>
      </c>
      <c r="AG54" s="3">
        <v>8169</v>
      </c>
      <c r="AH54" s="3">
        <v>8134</v>
      </c>
      <c r="AI54" s="3">
        <v>8157</v>
      </c>
      <c r="AJ54" s="3">
        <v>8435</v>
      </c>
      <c r="AK54" s="3">
        <v>8606</v>
      </c>
      <c r="AL54" s="3">
        <v>8534</v>
      </c>
      <c r="AM54" s="3">
        <v>8206</v>
      </c>
      <c r="AN54" s="3">
        <v>8192</v>
      </c>
      <c r="AO54" s="3">
        <v>7865</v>
      </c>
      <c r="AP54" s="3">
        <v>7804</v>
      </c>
      <c r="AQ54" s="3">
        <v>7573</v>
      </c>
      <c r="AR54" s="3">
        <v>7469</v>
      </c>
      <c r="AS54" s="3">
        <v>7412</v>
      </c>
      <c r="AT54" s="3">
        <v>7391</v>
      </c>
      <c r="AU54" s="3">
        <v>7569</v>
      </c>
      <c r="AV54" s="3">
        <v>7490</v>
      </c>
      <c r="AW54" s="3">
        <v>7811</v>
      </c>
      <c r="AX54" s="3">
        <v>7291</v>
      </c>
      <c r="AY54" s="3">
        <v>7504</v>
      </c>
      <c r="AZ54" s="3">
        <v>7455</v>
      </c>
    </row>
    <row r="55" spans="2:52">
      <c r="B55" s="2" t="s">
        <v>155</v>
      </c>
      <c r="C55" s="3">
        <v>4665</v>
      </c>
      <c r="D55" s="3">
        <v>4905</v>
      </c>
      <c r="E55" s="3">
        <v>5024</v>
      </c>
      <c r="F55" s="3">
        <v>4959</v>
      </c>
      <c r="G55" s="3">
        <v>5247</v>
      </c>
      <c r="H55" s="3">
        <v>5669</v>
      </c>
      <c r="I55" s="3">
        <v>5817</v>
      </c>
      <c r="J55" s="3">
        <v>5685</v>
      </c>
      <c r="K55" s="3">
        <v>5882</v>
      </c>
      <c r="L55" s="3">
        <v>6017</v>
      </c>
      <c r="M55" s="3">
        <v>6078</v>
      </c>
      <c r="N55" s="3">
        <v>6029</v>
      </c>
      <c r="O55" s="3">
        <v>6193</v>
      </c>
      <c r="P55" s="3">
        <v>6520</v>
      </c>
      <c r="Q55" s="3">
        <v>7204</v>
      </c>
      <c r="R55" s="3">
        <v>7396</v>
      </c>
      <c r="S55" s="3">
        <v>8036</v>
      </c>
      <c r="T55" s="3">
        <v>7949</v>
      </c>
      <c r="U55" s="3">
        <v>8283</v>
      </c>
      <c r="V55" s="3">
        <v>8705</v>
      </c>
      <c r="W55" s="3">
        <v>8760</v>
      </c>
      <c r="X55" s="3">
        <v>8612</v>
      </c>
      <c r="Y55" s="3">
        <v>8863</v>
      </c>
      <c r="Z55" s="3">
        <v>8902</v>
      </c>
      <c r="AA55" s="3">
        <v>8938</v>
      </c>
      <c r="AB55" s="3">
        <v>8850</v>
      </c>
      <c r="AC55" s="3">
        <v>8971</v>
      </c>
      <c r="AD55" s="3">
        <v>8616</v>
      </c>
      <c r="AE55" s="3">
        <v>8605</v>
      </c>
      <c r="AF55" s="3">
        <v>8491</v>
      </c>
      <c r="AG55" s="3">
        <v>8473</v>
      </c>
      <c r="AH55" s="3">
        <v>8167</v>
      </c>
      <c r="AI55" s="3">
        <v>8133</v>
      </c>
      <c r="AJ55" s="3">
        <v>8157</v>
      </c>
      <c r="AK55" s="3">
        <v>8440</v>
      </c>
      <c r="AL55" s="3">
        <v>8611</v>
      </c>
      <c r="AM55" s="3">
        <v>8539</v>
      </c>
      <c r="AN55" s="3">
        <v>8212</v>
      </c>
      <c r="AO55" s="3">
        <v>8200</v>
      </c>
      <c r="AP55" s="3">
        <v>7870</v>
      </c>
      <c r="AQ55" s="3">
        <v>7809</v>
      </c>
      <c r="AR55" s="3">
        <v>7577</v>
      </c>
      <c r="AS55" s="3">
        <v>7447</v>
      </c>
      <c r="AT55" s="3">
        <v>7390</v>
      </c>
      <c r="AU55" s="3">
        <v>7370</v>
      </c>
      <c r="AV55" s="3">
        <v>7550</v>
      </c>
      <c r="AW55" s="3">
        <v>7470</v>
      </c>
      <c r="AX55" s="3">
        <v>7794</v>
      </c>
      <c r="AY55" s="3">
        <v>7252</v>
      </c>
      <c r="AZ55" s="3">
        <v>7467</v>
      </c>
    </row>
    <row r="56" spans="2:52">
      <c r="B56" s="2" t="s">
        <v>156</v>
      </c>
      <c r="C56" s="3">
        <v>4934</v>
      </c>
      <c r="D56" s="3">
        <v>4725</v>
      </c>
      <c r="E56" s="3">
        <v>4964</v>
      </c>
      <c r="F56" s="3">
        <v>5082</v>
      </c>
      <c r="G56" s="3">
        <v>5014</v>
      </c>
      <c r="H56" s="3">
        <v>5302</v>
      </c>
      <c r="I56" s="3">
        <v>5724</v>
      </c>
      <c r="J56" s="3">
        <v>5868</v>
      </c>
      <c r="K56" s="3">
        <v>5735</v>
      </c>
      <c r="L56" s="3">
        <v>5930</v>
      </c>
      <c r="M56" s="3">
        <v>6065</v>
      </c>
      <c r="N56" s="3">
        <v>6124</v>
      </c>
      <c r="O56" s="3">
        <v>6074</v>
      </c>
      <c r="P56" s="3">
        <v>6236</v>
      </c>
      <c r="Q56" s="3">
        <v>6573</v>
      </c>
      <c r="R56" s="3">
        <v>7256</v>
      </c>
      <c r="S56" s="3">
        <v>7446</v>
      </c>
      <c r="T56" s="3">
        <v>8081</v>
      </c>
      <c r="U56" s="3">
        <v>7995</v>
      </c>
      <c r="V56" s="3">
        <v>8327</v>
      </c>
      <c r="W56" s="3">
        <v>8747</v>
      </c>
      <c r="X56" s="3">
        <v>8802</v>
      </c>
      <c r="Y56" s="3">
        <v>8652</v>
      </c>
      <c r="Z56" s="3">
        <v>8851</v>
      </c>
      <c r="AA56" s="3">
        <v>8892</v>
      </c>
      <c r="AB56" s="3">
        <v>8928</v>
      </c>
      <c r="AC56" s="3">
        <v>8841</v>
      </c>
      <c r="AD56" s="3">
        <v>8967</v>
      </c>
      <c r="AE56" s="3">
        <v>8613</v>
      </c>
      <c r="AF56" s="3">
        <v>8601</v>
      </c>
      <c r="AG56" s="3">
        <v>8474</v>
      </c>
      <c r="AH56" s="3">
        <v>8455</v>
      </c>
      <c r="AI56" s="3">
        <v>8151</v>
      </c>
      <c r="AJ56" s="3">
        <v>8117</v>
      </c>
      <c r="AK56" s="3">
        <v>8141</v>
      </c>
      <c r="AL56" s="3">
        <v>8424</v>
      </c>
      <c r="AM56" s="3">
        <v>8596</v>
      </c>
      <c r="AN56" s="3">
        <v>8526</v>
      </c>
      <c r="AO56" s="3">
        <v>8198</v>
      </c>
      <c r="AP56" s="3">
        <v>8188</v>
      </c>
      <c r="AQ56" s="3">
        <v>7858</v>
      </c>
      <c r="AR56" s="3">
        <v>7798</v>
      </c>
      <c r="AS56" s="3">
        <v>7566</v>
      </c>
      <c r="AT56" s="3">
        <v>7437</v>
      </c>
      <c r="AU56" s="3">
        <v>7380</v>
      </c>
      <c r="AV56" s="3">
        <v>7361</v>
      </c>
      <c r="AW56" s="3">
        <v>7541</v>
      </c>
      <c r="AX56" s="3">
        <v>7462</v>
      </c>
      <c r="AY56" s="3">
        <v>7785</v>
      </c>
      <c r="AZ56" s="3">
        <v>7246</v>
      </c>
    </row>
    <row r="57" spans="2:52">
      <c r="B57" s="2" t="s">
        <v>157</v>
      </c>
      <c r="C57" s="3">
        <v>4845</v>
      </c>
      <c r="D57" s="3">
        <v>4971</v>
      </c>
      <c r="E57" s="3">
        <v>4764</v>
      </c>
      <c r="F57" s="3">
        <v>4997</v>
      </c>
      <c r="G57" s="3">
        <v>5124</v>
      </c>
      <c r="H57" s="3">
        <v>5055</v>
      </c>
      <c r="I57" s="3">
        <v>5343</v>
      </c>
      <c r="J57" s="3">
        <v>5764</v>
      </c>
      <c r="K57" s="3">
        <v>5912</v>
      </c>
      <c r="L57" s="3">
        <v>5781</v>
      </c>
      <c r="M57" s="3">
        <v>5974</v>
      </c>
      <c r="N57" s="3">
        <v>6108</v>
      </c>
      <c r="O57" s="3">
        <v>6166</v>
      </c>
      <c r="P57" s="3">
        <v>6113</v>
      </c>
      <c r="Q57" s="3">
        <v>6275</v>
      </c>
      <c r="R57" s="3">
        <v>6611</v>
      </c>
      <c r="S57" s="3">
        <v>7290</v>
      </c>
      <c r="T57" s="3">
        <v>7479</v>
      </c>
      <c r="U57" s="3">
        <v>8113</v>
      </c>
      <c r="V57" s="3">
        <v>8027</v>
      </c>
      <c r="W57" s="3">
        <v>8356</v>
      </c>
      <c r="X57" s="3">
        <v>8776</v>
      </c>
      <c r="Y57" s="3">
        <v>8829</v>
      </c>
      <c r="Z57" s="3">
        <v>8669</v>
      </c>
      <c r="AA57" s="3">
        <v>8867</v>
      </c>
      <c r="AB57" s="3">
        <v>8900</v>
      </c>
      <c r="AC57" s="3">
        <v>8936</v>
      </c>
      <c r="AD57" s="3">
        <v>8847</v>
      </c>
      <c r="AE57" s="3">
        <v>8975</v>
      </c>
      <c r="AF57" s="3">
        <v>8622</v>
      </c>
      <c r="AG57" s="3">
        <v>8611</v>
      </c>
      <c r="AH57" s="3">
        <v>8483</v>
      </c>
      <c r="AI57" s="3">
        <v>8439</v>
      </c>
      <c r="AJ57" s="3">
        <v>8137</v>
      </c>
      <c r="AK57" s="3">
        <v>8103</v>
      </c>
      <c r="AL57" s="3">
        <v>8126</v>
      </c>
      <c r="AM57" s="3">
        <v>8410</v>
      </c>
      <c r="AN57" s="3">
        <v>8567</v>
      </c>
      <c r="AO57" s="3">
        <v>8497</v>
      </c>
      <c r="AP57" s="3">
        <v>8171</v>
      </c>
      <c r="AQ57" s="3">
        <v>8163</v>
      </c>
      <c r="AR57" s="3">
        <v>7833</v>
      </c>
      <c r="AS57" s="3">
        <v>7782</v>
      </c>
      <c r="AT57" s="3">
        <v>7552</v>
      </c>
      <c r="AU57" s="3">
        <v>7423</v>
      </c>
      <c r="AV57" s="3">
        <v>7339</v>
      </c>
      <c r="AW57" s="3">
        <v>7330</v>
      </c>
      <c r="AX57" s="3">
        <v>7499</v>
      </c>
      <c r="AY57" s="3">
        <v>7421</v>
      </c>
      <c r="AZ57" s="3">
        <v>7755</v>
      </c>
    </row>
    <row r="58" spans="2:52">
      <c r="B58" s="2" t="s">
        <v>158</v>
      </c>
      <c r="C58" s="3">
        <v>4395</v>
      </c>
      <c r="D58" s="3">
        <v>4857</v>
      </c>
      <c r="E58" s="3">
        <v>4989</v>
      </c>
      <c r="F58" s="3">
        <v>4782</v>
      </c>
      <c r="G58" s="3">
        <v>5007</v>
      </c>
      <c r="H58" s="3">
        <v>5135</v>
      </c>
      <c r="I58" s="3">
        <v>5080</v>
      </c>
      <c r="J58" s="3">
        <v>5369</v>
      </c>
      <c r="K58" s="3">
        <v>5774</v>
      </c>
      <c r="L58" s="3">
        <v>5919</v>
      </c>
      <c r="M58" s="3">
        <v>5789</v>
      </c>
      <c r="N58" s="3">
        <v>5984</v>
      </c>
      <c r="O58" s="3">
        <v>6116</v>
      </c>
      <c r="P58" s="3">
        <v>6175</v>
      </c>
      <c r="Q58" s="3">
        <v>6121</v>
      </c>
      <c r="R58" s="3">
        <v>6282</v>
      </c>
      <c r="S58" s="3">
        <v>6619</v>
      </c>
      <c r="T58" s="3">
        <v>7297</v>
      </c>
      <c r="U58" s="3">
        <v>7485</v>
      </c>
      <c r="V58" s="3">
        <v>8125</v>
      </c>
      <c r="W58" s="3">
        <v>8037</v>
      </c>
      <c r="X58" s="3">
        <v>8366</v>
      </c>
      <c r="Y58" s="3">
        <v>8782</v>
      </c>
      <c r="Z58" s="3">
        <v>8831</v>
      </c>
      <c r="AA58" s="3">
        <v>8677</v>
      </c>
      <c r="AB58" s="3">
        <v>8874</v>
      </c>
      <c r="AC58" s="3">
        <v>8907</v>
      </c>
      <c r="AD58" s="3">
        <v>8943</v>
      </c>
      <c r="AE58" s="3">
        <v>8855</v>
      </c>
      <c r="AF58" s="3">
        <v>8982</v>
      </c>
      <c r="AG58" s="3">
        <v>8608</v>
      </c>
      <c r="AH58" s="3">
        <v>8597</v>
      </c>
      <c r="AI58" s="3">
        <v>8470</v>
      </c>
      <c r="AJ58" s="3">
        <v>8426</v>
      </c>
      <c r="AK58" s="3">
        <v>8143</v>
      </c>
      <c r="AL58" s="3">
        <v>8109</v>
      </c>
      <c r="AM58" s="3">
        <v>8132</v>
      </c>
      <c r="AN58" s="3">
        <v>8416</v>
      </c>
      <c r="AO58" s="3">
        <v>8573</v>
      </c>
      <c r="AP58" s="3">
        <v>8503</v>
      </c>
      <c r="AQ58" s="3">
        <v>8176</v>
      </c>
      <c r="AR58" s="3">
        <v>8171</v>
      </c>
      <c r="AS58" s="3">
        <v>7838</v>
      </c>
      <c r="AT58" s="3">
        <v>7784</v>
      </c>
      <c r="AU58" s="3">
        <v>7554</v>
      </c>
      <c r="AV58" s="3">
        <v>7424</v>
      </c>
      <c r="AW58" s="3">
        <v>7341</v>
      </c>
      <c r="AX58" s="3">
        <v>7334</v>
      </c>
      <c r="AY58" s="3">
        <v>7487</v>
      </c>
      <c r="AZ58" s="3">
        <v>7408</v>
      </c>
    </row>
    <row r="59" spans="2:52">
      <c r="B59" s="2" t="s">
        <v>159</v>
      </c>
      <c r="C59" s="3">
        <v>4122</v>
      </c>
      <c r="D59" s="3">
        <v>4412</v>
      </c>
      <c r="E59" s="3">
        <v>4873</v>
      </c>
      <c r="F59" s="3">
        <v>5004</v>
      </c>
      <c r="G59" s="3">
        <v>4798</v>
      </c>
      <c r="H59" s="3">
        <v>5022</v>
      </c>
      <c r="I59" s="3">
        <v>5162</v>
      </c>
      <c r="J59" s="3">
        <v>5091</v>
      </c>
      <c r="K59" s="3">
        <v>5370</v>
      </c>
      <c r="L59" s="3">
        <v>5773</v>
      </c>
      <c r="M59" s="3">
        <v>5918</v>
      </c>
      <c r="N59" s="3">
        <v>5789</v>
      </c>
      <c r="O59" s="3">
        <v>5985</v>
      </c>
      <c r="P59" s="3">
        <v>6116</v>
      </c>
      <c r="Q59" s="3">
        <v>6175</v>
      </c>
      <c r="R59" s="3">
        <v>6119</v>
      </c>
      <c r="S59" s="3">
        <v>6281</v>
      </c>
      <c r="T59" s="3">
        <v>6618</v>
      </c>
      <c r="U59" s="3">
        <v>7296</v>
      </c>
      <c r="V59" s="3">
        <v>7487</v>
      </c>
      <c r="W59" s="3">
        <v>8125</v>
      </c>
      <c r="X59" s="3">
        <v>8034</v>
      </c>
      <c r="Y59" s="3">
        <v>8362</v>
      </c>
      <c r="Z59" s="3">
        <v>8785</v>
      </c>
      <c r="AA59" s="3">
        <v>8833</v>
      </c>
      <c r="AB59" s="3">
        <v>8679</v>
      </c>
      <c r="AC59" s="3">
        <v>8876</v>
      </c>
      <c r="AD59" s="3">
        <v>8911</v>
      </c>
      <c r="AE59" s="3">
        <v>8947</v>
      </c>
      <c r="AF59" s="3">
        <v>8859</v>
      </c>
      <c r="AG59" s="3">
        <v>8987</v>
      </c>
      <c r="AH59" s="3">
        <v>8613</v>
      </c>
      <c r="AI59" s="3">
        <v>8600</v>
      </c>
      <c r="AJ59" s="3">
        <v>8474</v>
      </c>
      <c r="AK59" s="3">
        <v>8431</v>
      </c>
      <c r="AL59" s="3">
        <v>8147</v>
      </c>
      <c r="AM59" s="3">
        <v>8112</v>
      </c>
      <c r="AN59" s="3">
        <v>8136</v>
      </c>
      <c r="AO59" s="3">
        <v>8418</v>
      </c>
      <c r="AP59" s="3">
        <v>8549</v>
      </c>
      <c r="AQ59" s="3">
        <v>8480</v>
      </c>
      <c r="AR59" s="3">
        <v>8140</v>
      </c>
      <c r="AS59" s="3">
        <v>8164</v>
      </c>
      <c r="AT59" s="3">
        <v>7832</v>
      </c>
      <c r="AU59" s="3">
        <v>7776</v>
      </c>
      <c r="AV59" s="3">
        <v>7547</v>
      </c>
      <c r="AW59" s="3">
        <v>7417</v>
      </c>
      <c r="AX59" s="3">
        <v>7335</v>
      </c>
      <c r="AY59" s="3">
        <v>7327</v>
      </c>
      <c r="AZ59" s="3">
        <v>7480</v>
      </c>
    </row>
    <row r="60" spans="2:52">
      <c r="B60" s="2" t="s">
        <v>160</v>
      </c>
      <c r="C60" s="3">
        <v>4197</v>
      </c>
      <c r="D60" s="3">
        <v>4130</v>
      </c>
      <c r="E60" s="3">
        <v>4419</v>
      </c>
      <c r="F60" s="3">
        <v>4878</v>
      </c>
      <c r="G60" s="3">
        <v>5010</v>
      </c>
      <c r="H60" s="3">
        <v>4805</v>
      </c>
      <c r="I60" s="3">
        <v>5028</v>
      </c>
      <c r="J60" s="3">
        <v>5158</v>
      </c>
      <c r="K60" s="3">
        <v>5086</v>
      </c>
      <c r="L60" s="3">
        <v>5364</v>
      </c>
      <c r="M60" s="3">
        <v>5771</v>
      </c>
      <c r="N60" s="3">
        <v>5916</v>
      </c>
      <c r="O60" s="3">
        <v>5788</v>
      </c>
      <c r="P60" s="3">
        <v>5994</v>
      </c>
      <c r="Q60" s="3">
        <v>6124</v>
      </c>
      <c r="R60" s="3">
        <v>6184</v>
      </c>
      <c r="S60" s="3">
        <v>6127</v>
      </c>
      <c r="T60" s="3">
        <v>6289</v>
      </c>
      <c r="U60" s="3">
        <v>6625</v>
      </c>
      <c r="V60" s="3">
        <v>7301</v>
      </c>
      <c r="W60" s="3">
        <v>7491</v>
      </c>
      <c r="X60" s="3">
        <v>8128</v>
      </c>
      <c r="Y60" s="3">
        <v>8037</v>
      </c>
      <c r="Z60" s="3">
        <v>8364</v>
      </c>
      <c r="AA60" s="3">
        <v>8786</v>
      </c>
      <c r="AB60" s="3">
        <v>8833</v>
      </c>
      <c r="AC60" s="3">
        <v>8681</v>
      </c>
      <c r="AD60" s="3">
        <v>8849</v>
      </c>
      <c r="AE60" s="3">
        <v>8885</v>
      </c>
      <c r="AF60" s="3">
        <v>8946</v>
      </c>
      <c r="AG60" s="3">
        <v>8842</v>
      </c>
      <c r="AH60" s="3">
        <v>8971</v>
      </c>
      <c r="AI60" s="3">
        <v>8597</v>
      </c>
      <c r="AJ60" s="3">
        <v>8589</v>
      </c>
      <c r="AK60" s="3">
        <v>8465</v>
      </c>
      <c r="AL60" s="3">
        <v>8422</v>
      </c>
      <c r="AM60" s="3">
        <v>8139</v>
      </c>
      <c r="AN60" s="3">
        <v>8104</v>
      </c>
      <c r="AO60" s="3">
        <v>8129</v>
      </c>
      <c r="AP60" s="3">
        <v>8411</v>
      </c>
      <c r="AQ60" s="3">
        <v>8535</v>
      </c>
      <c r="AR60" s="3">
        <v>8473</v>
      </c>
      <c r="AS60" s="3">
        <v>8131</v>
      </c>
      <c r="AT60" s="3">
        <v>8157</v>
      </c>
      <c r="AU60" s="3">
        <v>7824</v>
      </c>
      <c r="AV60" s="3">
        <v>7768</v>
      </c>
      <c r="AW60" s="3">
        <v>7541</v>
      </c>
      <c r="AX60" s="3">
        <v>7411</v>
      </c>
      <c r="AY60" s="3">
        <v>7329</v>
      </c>
      <c r="AZ60" s="3">
        <v>7322</v>
      </c>
    </row>
    <row r="61" spans="2:52">
      <c r="B61" s="2" t="s">
        <v>161</v>
      </c>
      <c r="C61" s="3">
        <v>4106</v>
      </c>
      <c r="D61" s="3">
        <v>4200</v>
      </c>
      <c r="E61" s="3">
        <v>4146</v>
      </c>
      <c r="F61" s="3">
        <v>4434</v>
      </c>
      <c r="G61" s="3">
        <v>4892</v>
      </c>
      <c r="H61" s="3">
        <v>5023</v>
      </c>
      <c r="I61" s="3">
        <v>4817</v>
      </c>
      <c r="J61" s="3">
        <v>5041</v>
      </c>
      <c r="K61" s="3">
        <v>5171</v>
      </c>
      <c r="L61" s="3">
        <v>5098</v>
      </c>
      <c r="M61" s="3">
        <v>5375</v>
      </c>
      <c r="N61" s="3">
        <v>5781</v>
      </c>
      <c r="O61" s="3">
        <v>5926</v>
      </c>
      <c r="P61" s="3">
        <v>5798</v>
      </c>
      <c r="Q61" s="3">
        <v>6003</v>
      </c>
      <c r="R61" s="3">
        <v>6109</v>
      </c>
      <c r="S61" s="3">
        <v>6169</v>
      </c>
      <c r="T61" s="3">
        <v>6117</v>
      </c>
      <c r="U61" s="3">
        <v>6276</v>
      </c>
      <c r="V61" s="3">
        <v>6606</v>
      </c>
      <c r="W61" s="3">
        <v>7282</v>
      </c>
      <c r="X61" s="3">
        <v>7476</v>
      </c>
      <c r="Y61" s="3">
        <v>8111</v>
      </c>
      <c r="Z61" s="3">
        <v>8024</v>
      </c>
      <c r="AA61" s="3">
        <v>8351</v>
      </c>
      <c r="AB61" s="3">
        <v>8771</v>
      </c>
      <c r="AC61" s="3">
        <v>8819</v>
      </c>
      <c r="AD61" s="3">
        <v>8666</v>
      </c>
      <c r="AE61" s="3">
        <v>8834</v>
      </c>
      <c r="AF61" s="3">
        <v>8866</v>
      </c>
      <c r="AG61" s="3">
        <v>8926</v>
      </c>
      <c r="AH61" s="3">
        <v>8822</v>
      </c>
      <c r="AI61" s="3">
        <v>8954</v>
      </c>
      <c r="AJ61" s="3">
        <v>8580</v>
      </c>
      <c r="AK61" s="3">
        <v>8572</v>
      </c>
      <c r="AL61" s="3">
        <v>8456</v>
      </c>
      <c r="AM61" s="3">
        <v>8413</v>
      </c>
      <c r="AN61" s="3">
        <v>8132</v>
      </c>
      <c r="AO61" s="3">
        <v>8097</v>
      </c>
      <c r="AP61" s="3">
        <v>8100</v>
      </c>
      <c r="AQ61" s="3">
        <v>8379</v>
      </c>
      <c r="AR61" s="3">
        <v>8503</v>
      </c>
      <c r="AS61" s="3">
        <v>8464</v>
      </c>
      <c r="AT61" s="3">
        <v>8113</v>
      </c>
      <c r="AU61" s="3">
        <v>8139</v>
      </c>
      <c r="AV61" s="3">
        <v>7806</v>
      </c>
      <c r="AW61" s="3">
        <v>7751</v>
      </c>
      <c r="AX61" s="3">
        <v>7525</v>
      </c>
      <c r="AY61" s="3">
        <v>7403</v>
      </c>
      <c r="AZ61" s="3">
        <v>7321</v>
      </c>
    </row>
    <row r="62" spans="2:52">
      <c r="B62" s="2" t="s">
        <v>162</v>
      </c>
      <c r="C62" s="3">
        <v>4211</v>
      </c>
      <c r="D62" s="3">
        <v>4115</v>
      </c>
      <c r="E62" s="3">
        <v>4209</v>
      </c>
      <c r="F62" s="3">
        <v>4157</v>
      </c>
      <c r="G62" s="3">
        <v>4443</v>
      </c>
      <c r="H62" s="3">
        <v>4900</v>
      </c>
      <c r="I62" s="3">
        <v>5014</v>
      </c>
      <c r="J62" s="3">
        <v>4809</v>
      </c>
      <c r="K62" s="3">
        <v>5032</v>
      </c>
      <c r="L62" s="3">
        <v>5163</v>
      </c>
      <c r="M62" s="3">
        <v>5089</v>
      </c>
      <c r="N62" s="3">
        <v>5367</v>
      </c>
      <c r="O62" s="3">
        <v>5771</v>
      </c>
      <c r="P62" s="3">
        <v>5913</v>
      </c>
      <c r="Q62" s="3">
        <v>5797</v>
      </c>
      <c r="R62" s="3">
        <v>6002</v>
      </c>
      <c r="S62" s="3">
        <v>6096</v>
      </c>
      <c r="T62" s="3">
        <v>6157</v>
      </c>
      <c r="U62" s="3">
        <v>6104</v>
      </c>
      <c r="V62" s="3">
        <v>6263</v>
      </c>
      <c r="W62" s="3">
        <v>6586</v>
      </c>
      <c r="X62" s="3">
        <v>7259</v>
      </c>
      <c r="Y62" s="3">
        <v>7455</v>
      </c>
      <c r="Z62" s="3">
        <v>8098</v>
      </c>
      <c r="AA62" s="3">
        <v>8012</v>
      </c>
      <c r="AB62" s="3">
        <v>8338</v>
      </c>
      <c r="AC62" s="3">
        <v>8757</v>
      </c>
      <c r="AD62" s="3">
        <v>8807</v>
      </c>
      <c r="AE62" s="3">
        <v>8653</v>
      </c>
      <c r="AF62" s="3">
        <v>8820</v>
      </c>
      <c r="AG62" s="3">
        <v>8852</v>
      </c>
      <c r="AH62" s="3">
        <v>8912</v>
      </c>
      <c r="AI62" s="3">
        <v>8810</v>
      </c>
      <c r="AJ62" s="3">
        <v>8942</v>
      </c>
      <c r="AK62" s="3">
        <v>8575</v>
      </c>
      <c r="AL62" s="3">
        <v>8566</v>
      </c>
      <c r="AM62" s="3">
        <v>8453</v>
      </c>
      <c r="AN62" s="3">
        <v>8410</v>
      </c>
      <c r="AO62" s="3">
        <v>8129</v>
      </c>
      <c r="AP62" s="3">
        <v>8071</v>
      </c>
      <c r="AQ62" s="3">
        <v>8075</v>
      </c>
      <c r="AR62" s="3">
        <v>8353</v>
      </c>
      <c r="AS62" s="3">
        <v>8486</v>
      </c>
      <c r="AT62" s="3">
        <v>8441</v>
      </c>
      <c r="AU62" s="3">
        <v>8090</v>
      </c>
      <c r="AV62" s="3">
        <v>8124</v>
      </c>
      <c r="AW62" s="3">
        <v>7793</v>
      </c>
      <c r="AX62" s="3">
        <v>7737</v>
      </c>
      <c r="AY62" s="3">
        <v>7511</v>
      </c>
      <c r="AZ62" s="3">
        <v>7391</v>
      </c>
    </row>
    <row r="63" spans="2:52">
      <c r="B63" s="2" t="s">
        <v>163</v>
      </c>
      <c r="C63" s="3">
        <v>4395</v>
      </c>
      <c r="D63" s="3">
        <v>4189</v>
      </c>
      <c r="E63" s="3">
        <v>4095</v>
      </c>
      <c r="F63" s="3">
        <v>4194</v>
      </c>
      <c r="G63" s="3">
        <v>4143</v>
      </c>
      <c r="H63" s="3">
        <v>4423</v>
      </c>
      <c r="I63" s="3">
        <v>4882</v>
      </c>
      <c r="J63" s="3">
        <v>5000</v>
      </c>
      <c r="K63" s="3">
        <v>4796</v>
      </c>
      <c r="L63" s="3">
        <v>5019</v>
      </c>
      <c r="M63" s="3">
        <v>5151</v>
      </c>
      <c r="N63" s="3">
        <v>5078</v>
      </c>
      <c r="O63" s="3">
        <v>5353</v>
      </c>
      <c r="P63" s="3">
        <v>5757</v>
      </c>
      <c r="Q63" s="3">
        <v>5900</v>
      </c>
      <c r="R63" s="3">
        <v>5785</v>
      </c>
      <c r="S63" s="3">
        <v>5990</v>
      </c>
      <c r="T63" s="3">
        <v>6083</v>
      </c>
      <c r="U63" s="3">
        <v>6144</v>
      </c>
      <c r="V63" s="3">
        <v>6091</v>
      </c>
      <c r="W63" s="3">
        <v>6250</v>
      </c>
      <c r="X63" s="3">
        <v>6578</v>
      </c>
      <c r="Y63" s="3">
        <v>7252</v>
      </c>
      <c r="Z63" s="3">
        <v>7447</v>
      </c>
      <c r="AA63" s="3">
        <v>8086</v>
      </c>
      <c r="AB63" s="3">
        <v>8003</v>
      </c>
      <c r="AC63" s="3">
        <v>8326</v>
      </c>
      <c r="AD63" s="3">
        <v>8745</v>
      </c>
      <c r="AE63" s="3">
        <v>8794</v>
      </c>
      <c r="AF63" s="3">
        <v>8640</v>
      </c>
      <c r="AG63" s="3">
        <v>8801</v>
      </c>
      <c r="AH63" s="3">
        <v>8835</v>
      </c>
      <c r="AI63" s="3">
        <v>8895</v>
      </c>
      <c r="AJ63" s="3">
        <v>8794</v>
      </c>
      <c r="AK63" s="3">
        <v>8925</v>
      </c>
      <c r="AL63" s="3">
        <v>8560</v>
      </c>
      <c r="AM63" s="3">
        <v>8551</v>
      </c>
      <c r="AN63" s="3">
        <v>8440</v>
      </c>
      <c r="AO63" s="3">
        <v>8398</v>
      </c>
      <c r="AP63" s="3">
        <v>8117</v>
      </c>
      <c r="AQ63" s="3">
        <v>8059</v>
      </c>
      <c r="AR63" s="3">
        <v>8063</v>
      </c>
      <c r="AS63" s="3">
        <v>8341</v>
      </c>
      <c r="AT63" s="3">
        <v>8475</v>
      </c>
      <c r="AU63" s="3">
        <v>8430</v>
      </c>
      <c r="AV63" s="3">
        <v>8078</v>
      </c>
      <c r="AW63" s="3">
        <v>8113</v>
      </c>
      <c r="AX63" s="3">
        <v>7760</v>
      </c>
      <c r="AY63" s="3">
        <v>7705</v>
      </c>
      <c r="AZ63" s="3">
        <v>7481</v>
      </c>
    </row>
    <row r="64" spans="2:52">
      <c r="B64" s="2" t="s">
        <v>164</v>
      </c>
      <c r="C64" s="3">
        <v>4269</v>
      </c>
      <c r="D64" s="3">
        <v>4381</v>
      </c>
      <c r="E64" s="3">
        <v>4179</v>
      </c>
      <c r="F64" s="3">
        <v>4085</v>
      </c>
      <c r="G64" s="3">
        <v>4185</v>
      </c>
      <c r="H64" s="3">
        <v>4134</v>
      </c>
      <c r="I64" s="3">
        <v>4414</v>
      </c>
      <c r="J64" s="3">
        <v>4870</v>
      </c>
      <c r="K64" s="3">
        <v>4990</v>
      </c>
      <c r="L64" s="3">
        <v>4786</v>
      </c>
      <c r="M64" s="3">
        <v>5010</v>
      </c>
      <c r="N64" s="3">
        <v>5136</v>
      </c>
      <c r="O64" s="3">
        <v>5063</v>
      </c>
      <c r="P64" s="3">
        <v>5339</v>
      </c>
      <c r="Q64" s="3">
        <v>5743</v>
      </c>
      <c r="R64" s="3">
        <v>5870</v>
      </c>
      <c r="S64" s="3">
        <v>5755</v>
      </c>
      <c r="T64" s="3">
        <v>5961</v>
      </c>
      <c r="U64" s="3">
        <v>6053</v>
      </c>
      <c r="V64" s="3">
        <v>6117</v>
      </c>
      <c r="W64" s="3">
        <v>6063</v>
      </c>
      <c r="X64" s="3">
        <v>6225</v>
      </c>
      <c r="Y64" s="3">
        <v>6553</v>
      </c>
      <c r="Z64" s="3">
        <v>7238</v>
      </c>
      <c r="AA64" s="3">
        <v>7432</v>
      </c>
      <c r="AB64" s="3">
        <v>8066</v>
      </c>
      <c r="AC64" s="3">
        <v>7988</v>
      </c>
      <c r="AD64" s="3">
        <v>8313</v>
      </c>
      <c r="AE64" s="3">
        <v>8730</v>
      </c>
      <c r="AF64" s="3">
        <v>8775</v>
      </c>
      <c r="AG64" s="3">
        <v>8621</v>
      </c>
      <c r="AH64" s="3">
        <v>8785</v>
      </c>
      <c r="AI64" s="3">
        <v>8818</v>
      </c>
      <c r="AJ64" s="3">
        <v>8878</v>
      </c>
      <c r="AK64" s="3">
        <v>8779</v>
      </c>
      <c r="AL64" s="3">
        <v>8908</v>
      </c>
      <c r="AM64" s="3">
        <v>8545</v>
      </c>
      <c r="AN64" s="3">
        <v>8537</v>
      </c>
      <c r="AO64" s="3">
        <v>8425</v>
      </c>
      <c r="AP64" s="3">
        <v>8366</v>
      </c>
      <c r="AQ64" s="3">
        <v>8086</v>
      </c>
      <c r="AR64" s="3">
        <v>8030</v>
      </c>
      <c r="AS64" s="3">
        <v>8049</v>
      </c>
      <c r="AT64" s="3">
        <v>8329</v>
      </c>
      <c r="AU64" s="3">
        <v>8462</v>
      </c>
      <c r="AV64" s="3">
        <v>8417</v>
      </c>
      <c r="AW64" s="3">
        <v>8058</v>
      </c>
      <c r="AX64" s="3">
        <v>8093</v>
      </c>
      <c r="AY64" s="3">
        <v>7743</v>
      </c>
      <c r="AZ64" s="3">
        <v>7687</v>
      </c>
    </row>
    <row r="65" spans="2:52">
      <c r="B65" s="2" t="s">
        <v>165</v>
      </c>
      <c r="C65" s="3">
        <v>4251</v>
      </c>
      <c r="D65" s="3">
        <v>4242</v>
      </c>
      <c r="E65" s="3">
        <v>4361</v>
      </c>
      <c r="F65" s="3">
        <v>4160</v>
      </c>
      <c r="G65" s="3">
        <v>4069</v>
      </c>
      <c r="H65" s="3">
        <v>4169</v>
      </c>
      <c r="I65" s="3">
        <v>4116</v>
      </c>
      <c r="J65" s="3">
        <v>4399</v>
      </c>
      <c r="K65" s="3">
        <v>4853</v>
      </c>
      <c r="L65" s="3">
        <v>4972</v>
      </c>
      <c r="M65" s="3">
        <v>4768</v>
      </c>
      <c r="N65" s="3">
        <v>4992</v>
      </c>
      <c r="O65" s="3">
        <v>5120</v>
      </c>
      <c r="P65" s="3">
        <v>5049</v>
      </c>
      <c r="Q65" s="3">
        <v>5323</v>
      </c>
      <c r="R65" s="3">
        <v>5725</v>
      </c>
      <c r="S65" s="3">
        <v>5854</v>
      </c>
      <c r="T65" s="3">
        <v>5737</v>
      </c>
      <c r="U65" s="3">
        <v>5944</v>
      </c>
      <c r="V65" s="3">
        <v>6037</v>
      </c>
      <c r="W65" s="3">
        <v>6101</v>
      </c>
      <c r="X65" s="3">
        <v>6047</v>
      </c>
      <c r="Y65" s="3">
        <v>6210</v>
      </c>
      <c r="Z65" s="3">
        <v>6537</v>
      </c>
      <c r="AA65" s="3">
        <v>7202</v>
      </c>
      <c r="AB65" s="3">
        <v>7412</v>
      </c>
      <c r="AC65" s="3">
        <v>8026</v>
      </c>
      <c r="AD65" s="3">
        <v>7948</v>
      </c>
      <c r="AE65" s="3">
        <v>8296</v>
      </c>
      <c r="AF65" s="3">
        <v>8709</v>
      </c>
      <c r="AG65" s="3">
        <v>8740</v>
      </c>
      <c r="AH65" s="3">
        <v>8587</v>
      </c>
      <c r="AI65" s="3">
        <v>8751</v>
      </c>
      <c r="AJ65" s="3">
        <v>8787</v>
      </c>
      <c r="AK65" s="3">
        <v>8846</v>
      </c>
      <c r="AL65" s="3">
        <v>8747</v>
      </c>
      <c r="AM65" s="3">
        <v>8878</v>
      </c>
      <c r="AN65" s="3">
        <v>8517</v>
      </c>
      <c r="AO65" s="3">
        <v>8509</v>
      </c>
      <c r="AP65" s="3">
        <v>8397</v>
      </c>
      <c r="AQ65" s="3">
        <v>8339</v>
      </c>
      <c r="AR65" s="3">
        <v>8062</v>
      </c>
      <c r="AS65" s="3">
        <v>8016</v>
      </c>
      <c r="AT65" s="3">
        <v>8033</v>
      </c>
      <c r="AU65" s="3">
        <v>8312</v>
      </c>
      <c r="AV65" s="3">
        <v>8446</v>
      </c>
      <c r="AW65" s="3">
        <v>8400</v>
      </c>
      <c r="AX65" s="3">
        <v>8043</v>
      </c>
      <c r="AY65" s="3">
        <v>8078</v>
      </c>
      <c r="AZ65" s="3">
        <v>7730</v>
      </c>
    </row>
    <row r="66" spans="2:52">
      <c r="B66" s="2" t="s">
        <v>166</v>
      </c>
      <c r="C66" s="3">
        <v>4239</v>
      </c>
      <c r="D66" s="3">
        <v>4237</v>
      </c>
      <c r="E66" s="3">
        <v>4230</v>
      </c>
      <c r="F66" s="3">
        <v>4348</v>
      </c>
      <c r="G66" s="3">
        <v>4150</v>
      </c>
      <c r="H66" s="3">
        <v>4045</v>
      </c>
      <c r="I66" s="3">
        <v>4147</v>
      </c>
      <c r="J66" s="3">
        <v>4095</v>
      </c>
      <c r="K66" s="3">
        <v>4373</v>
      </c>
      <c r="L66" s="3">
        <v>4826</v>
      </c>
      <c r="M66" s="3">
        <v>4945</v>
      </c>
      <c r="N66" s="3">
        <v>4743</v>
      </c>
      <c r="O66" s="3">
        <v>4968</v>
      </c>
      <c r="P66" s="3">
        <v>5093</v>
      </c>
      <c r="Q66" s="3">
        <v>5021</v>
      </c>
      <c r="R66" s="3">
        <v>5296</v>
      </c>
      <c r="S66" s="3">
        <v>5697</v>
      </c>
      <c r="T66" s="3">
        <v>5825</v>
      </c>
      <c r="U66" s="3">
        <v>5712</v>
      </c>
      <c r="V66" s="3">
        <v>5913</v>
      </c>
      <c r="W66" s="3">
        <v>6006</v>
      </c>
      <c r="X66" s="3">
        <v>6071</v>
      </c>
      <c r="Y66" s="3">
        <v>6016</v>
      </c>
      <c r="Z66" s="3">
        <v>6186</v>
      </c>
      <c r="AA66" s="3">
        <v>6513</v>
      </c>
      <c r="AB66" s="3">
        <v>7175</v>
      </c>
      <c r="AC66" s="3">
        <v>7386</v>
      </c>
      <c r="AD66" s="3">
        <v>7999</v>
      </c>
      <c r="AE66" s="3">
        <v>7923</v>
      </c>
      <c r="AF66" s="3">
        <v>8270</v>
      </c>
      <c r="AG66" s="3">
        <v>8682</v>
      </c>
      <c r="AH66" s="3">
        <v>8712</v>
      </c>
      <c r="AI66" s="3">
        <v>8562</v>
      </c>
      <c r="AJ66" s="3">
        <v>8727</v>
      </c>
      <c r="AK66" s="3">
        <v>8764</v>
      </c>
      <c r="AL66" s="3">
        <v>8825</v>
      </c>
      <c r="AM66" s="3">
        <v>8726</v>
      </c>
      <c r="AN66" s="3">
        <v>8858</v>
      </c>
      <c r="AO66" s="3">
        <v>8498</v>
      </c>
      <c r="AP66" s="3">
        <v>8472</v>
      </c>
      <c r="AQ66" s="3">
        <v>8361</v>
      </c>
      <c r="AR66" s="3">
        <v>8304</v>
      </c>
      <c r="AS66" s="3">
        <v>8039</v>
      </c>
      <c r="AT66" s="3">
        <v>7986</v>
      </c>
      <c r="AU66" s="3">
        <v>8010</v>
      </c>
      <c r="AV66" s="3">
        <v>8289</v>
      </c>
      <c r="AW66" s="3">
        <v>8424</v>
      </c>
      <c r="AX66" s="3">
        <v>8377</v>
      </c>
      <c r="AY66" s="3">
        <v>8022</v>
      </c>
      <c r="AZ66" s="3">
        <v>8058</v>
      </c>
    </row>
    <row r="67" spans="2:52">
      <c r="B67" s="2" t="s">
        <v>167</v>
      </c>
      <c r="C67" s="3">
        <v>4124</v>
      </c>
      <c r="D67" s="3">
        <v>4215</v>
      </c>
      <c r="E67" s="3">
        <v>4212</v>
      </c>
      <c r="F67" s="3">
        <v>4198</v>
      </c>
      <c r="G67" s="3">
        <v>4317</v>
      </c>
      <c r="H67" s="3">
        <v>4121</v>
      </c>
      <c r="I67" s="3">
        <v>4018</v>
      </c>
      <c r="J67" s="3">
        <v>4119</v>
      </c>
      <c r="K67" s="3">
        <v>4068</v>
      </c>
      <c r="L67" s="3">
        <v>4346</v>
      </c>
      <c r="M67" s="3">
        <v>4799</v>
      </c>
      <c r="N67" s="3">
        <v>4918</v>
      </c>
      <c r="O67" s="3">
        <v>4718</v>
      </c>
      <c r="P67" s="3">
        <v>4940</v>
      </c>
      <c r="Q67" s="3">
        <v>5066</v>
      </c>
      <c r="R67" s="3">
        <v>4996</v>
      </c>
      <c r="S67" s="3">
        <v>5271</v>
      </c>
      <c r="T67" s="3">
        <v>5671</v>
      </c>
      <c r="U67" s="3">
        <v>5800</v>
      </c>
      <c r="V67" s="3">
        <v>5686</v>
      </c>
      <c r="W67" s="3">
        <v>5888</v>
      </c>
      <c r="X67" s="3">
        <v>5987</v>
      </c>
      <c r="Y67" s="3">
        <v>6051</v>
      </c>
      <c r="Z67" s="3">
        <v>5998</v>
      </c>
      <c r="AA67" s="3">
        <v>6167</v>
      </c>
      <c r="AB67" s="3">
        <v>6494</v>
      </c>
      <c r="AC67" s="3">
        <v>7155</v>
      </c>
      <c r="AD67" s="3">
        <v>7364</v>
      </c>
      <c r="AE67" s="3">
        <v>7977</v>
      </c>
      <c r="AF67" s="3">
        <v>7901</v>
      </c>
      <c r="AG67" s="3">
        <v>8241</v>
      </c>
      <c r="AH67" s="3">
        <v>8651</v>
      </c>
      <c r="AI67" s="3">
        <v>8683</v>
      </c>
      <c r="AJ67" s="3">
        <v>8536</v>
      </c>
      <c r="AK67" s="3">
        <v>8701</v>
      </c>
      <c r="AL67" s="3">
        <v>8738</v>
      </c>
      <c r="AM67" s="3">
        <v>8799</v>
      </c>
      <c r="AN67" s="3">
        <v>8701</v>
      </c>
      <c r="AO67" s="3">
        <v>8834</v>
      </c>
      <c r="AP67" s="3">
        <v>8475</v>
      </c>
      <c r="AQ67" s="3">
        <v>8427</v>
      </c>
      <c r="AR67" s="3">
        <v>8318</v>
      </c>
      <c r="AS67" s="3">
        <v>8276</v>
      </c>
      <c r="AT67" s="3">
        <v>8010</v>
      </c>
      <c r="AU67" s="3">
        <v>7959</v>
      </c>
      <c r="AV67" s="3">
        <v>7984</v>
      </c>
      <c r="AW67" s="3">
        <v>8263</v>
      </c>
      <c r="AX67" s="3">
        <v>8397</v>
      </c>
      <c r="AY67" s="3">
        <v>8356</v>
      </c>
      <c r="AZ67" s="3">
        <v>8003</v>
      </c>
    </row>
    <row r="68" spans="2:52">
      <c r="B68" s="2" t="s">
        <v>168</v>
      </c>
      <c r="C68" s="3">
        <v>3893</v>
      </c>
      <c r="D68" s="3">
        <v>4098</v>
      </c>
      <c r="E68" s="3">
        <v>4189</v>
      </c>
      <c r="F68" s="3">
        <v>4186</v>
      </c>
      <c r="G68" s="3">
        <v>4175</v>
      </c>
      <c r="H68" s="3">
        <v>4292</v>
      </c>
      <c r="I68" s="3">
        <v>4098</v>
      </c>
      <c r="J68" s="3">
        <v>3996</v>
      </c>
      <c r="K68" s="3">
        <v>4097</v>
      </c>
      <c r="L68" s="3">
        <v>4042</v>
      </c>
      <c r="M68" s="3">
        <v>4329</v>
      </c>
      <c r="N68" s="3">
        <v>4780</v>
      </c>
      <c r="O68" s="3">
        <v>4899</v>
      </c>
      <c r="P68" s="3">
        <v>4700</v>
      </c>
      <c r="Q68" s="3">
        <v>4921</v>
      </c>
      <c r="R68" s="3">
        <v>5034</v>
      </c>
      <c r="S68" s="3">
        <v>4963</v>
      </c>
      <c r="T68" s="3">
        <v>5239</v>
      </c>
      <c r="U68" s="3">
        <v>5637</v>
      </c>
      <c r="V68" s="3">
        <v>5766</v>
      </c>
      <c r="W68" s="3">
        <v>5653</v>
      </c>
      <c r="X68" s="3">
        <v>5855</v>
      </c>
      <c r="Y68" s="3">
        <v>5954</v>
      </c>
      <c r="Z68" s="3">
        <v>6028</v>
      </c>
      <c r="AA68" s="3">
        <v>5979</v>
      </c>
      <c r="AB68" s="3">
        <v>6141</v>
      </c>
      <c r="AC68" s="3">
        <v>6468</v>
      </c>
      <c r="AD68" s="3">
        <v>7127</v>
      </c>
      <c r="AE68" s="3">
        <v>7334</v>
      </c>
      <c r="AF68" s="3">
        <v>7943</v>
      </c>
      <c r="AG68" s="3">
        <v>7861</v>
      </c>
      <c r="AH68" s="3">
        <v>8201</v>
      </c>
      <c r="AI68" s="3">
        <v>8609</v>
      </c>
      <c r="AJ68" s="3">
        <v>8643</v>
      </c>
      <c r="AK68" s="3">
        <v>8502</v>
      </c>
      <c r="AL68" s="3">
        <v>8668</v>
      </c>
      <c r="AM68" s="3">
        <v>8706</v>
      </c>
      <c r="AN68" s="3">
        <v>8770</v>
      </c>
      <c r="AO68" s="3">
        <v>8674</v>
      </c>
      <c r="AP68" s="3">
        <v>8789</v>
      </c>
      <c r="AQ68" s="3">
        <v>8432</v>
      </c>
      <c r="AR68" s="3">
        <v>8386</v>
      </c>
      <c r="AS68" s="3">
        <v>8290</v>
      </c>
      <c r="AT68" s="3">
        <v>8249</v>
      </c>
      <c r="AU68" s="3">
        <v>7984</v>
      </c>
      <c r="AV68" s="3">
        <v>7934</v>
      </c>
      <c r="AW68" s="3">
        <v>7961</v>
      </c>
      <c r="AX68" s="3">
        <v>8239</v>
      </c>
      <c r="AY68" s="3">
        <v>8372</v>
      </c>
      <c r="AZ68" s="3">
        <v>8332</v>
      </c>
    </row>
    <row r="69" spans="2:52">
      <c r="B69" s="2" t="s">
        <v>169</v>
      </c>
      <c r="C69" s="3">
        <v>4051</v>
      </c>
      <c r="D69" s="3">
        <v>3865</v>
      </c>
      <c r="E69" s="3">
        <v>4069</v>
      </c>
      <c r="F69" s="3">
        <v>4168</v>
      </c>
      <c r="G69" s="3">
        <v>4164</v>
      </c>
      <c r="H69" s="3">
        <v>4152</v>
      </c>
      <c r="I69" s="3">
        <v>4269</v>
      </c>
      <c r="J69" s="3">
        <v>4078</v>
      </c>
      <c r="K69" s="3">
        <v>3977</v>
      </c>
      <c r="L69" s="3">
        <v>4078</v>
      </c>
      <c r="M69" s="3">
        <v>4025</v>
      </c>
      <c r="N69" s="3">
        <v>4310</v>
      </c>
      <c r="O69" s="3">
        <v>4759</v>
      </c>
      <c r="P69" s="3">
        <v>4866</v>
      </c>
      <c r="Q69" s="3">
        <v>4670</v>
      </c>
      <c r="R69" s="3">
        <v>4888</v>
      </c>
      <c r="S69" s="3">
        <v>5004</v>
      </c>
      <c r="T69" s="3">
        <v>4934</v>
      </c>
      <c r="U69" s="3">
        <v>5209</v>
      </c>
      <c r="V69" s="3">
        <v>5605</v>
      </c>
      <c r="W69" s="3">
        <v>5734</v>
      </c>
      <c r="X69" s="3">
        <v>5627</v>
      </c>
      <c r="Y69" s="3">
        <v>5831</v>
      </c>
      <c r="Z69" s="3">
        <v>5931</v>
      </c>
      <c r="AA69" s="3">
        <v>6005</v>
      </c>
      <c r="AB69" s="3">
        <v>5955</v>
      </c>
      <c r="AC69" s="3">
        <v>6120</v>
      </c>
      <c r="AD69" s="3">
        <v>6437</v>
      </c>
      <c r="AE69" s="3">
        <v>7093</v>
      </c>
      <c r="AF69" s="3">
        <v>7299</v>
      </c>
      <c r="AG69" s="3">
        <v>7905</v>
      </c>
      <c r="AH69" s="3">
        <v>7824</v>
      </c>
      <c r="AI69" s="3">
        <v>8166</v>
      </c>
      <c r="AJ69" s="3">
        <v>8574</v>
      </c>
      <c r="AK69" s="3">
        <v>8609</v>
      </c>
      <c r="AL69" s="3">
        <v>8467</v>
      </c>
      <c r="AM69" s="3">
        <v>8631</v>
      </c>
      <c r="AN69" s="3">
        <v>8671</v>
      </c>
      <c r="AO69" s="3">
        <v>8736</v>
      </c>
      <c r="AP69" s="3">
        <v>8629</v>
      </c>
      <c r="AQ69" s="3">
        <v>8750</v>
      </c>
      <c r="AR69" s="3">
        <v>8395</v>
      </c>
      <c r="AS69" s="3">
        <v>8358</v>
      </c>
      <c r="AT69" s="3">
        <v>8256</v>
      </c>
      <c r="AU69" s="3">
        <v>8217</v>
      </c>
      <c r="AV69" s="3">
        <v>7953</v>
      </c>
      <c r="AW69" s="3">
        <v>7908</v>
      </c>
      <c r="AX69" s="3">
        <v>7935</v>
      </c>
      <c r="AY69" s="3">
        <v>8211</v>
      </c>
      <c r="AZ69" s="3">
        <v>8345</v>
      </c>
    </row>
    <row r="70" spans="2:52">
      <c r="B70" s="2" t="s">
        <v>170</v>
      </c>
      <c r="C70" s="3">
        <v>4036</v>
      </c>
      <c r="D70" s="3">
        <v>4015</v>
      </c>
      <c r="E70" s="3">
        <v>3834</v>
      </c>
      <c r="F70" s="3">
        <v>4037</v>
      </c>
      <c r="G70" s="3">
        <v>4137</v>
      </c>
      <c r="H70" s="3">
        <v>4132</v>
      </c>
      <c r="I70" s="3">
        <v>4122</v>
      </c>
      <c r="J70" s="3">
        <v>4240</v>
      </c>
      <c r="K70" s="3">
        <v>4052</v>
      </c>
      <c r="L70" s="3">
        <v>3955</v>
      </c>
      <c r="M70" s="3">
        <v>4044</v>
      </c>
      <c r="N70" s="3">
        <v>3994</v>
      </c>
      <c r="O70" s="3">
        <v>4278</v>
      </c>
      <c r="P70" s="3">
        <v>4725</v>
      </c>
      <c r="Q70" s="3">
        <v>4833</v>
      </c>
      <c r="R70" s="3">
        <v>4643</v>
      </c>
      <c r="S70" s="3">
        <v>4861</v>
      </c>
      <c r="T70" s="3">
        <v>4977</v>
      </c>
      <c r="U70" s="3">
        <v>4907</v>
      </c>
      <c r="V70" s="3">
        <v>5179</v>
      </c>
      <c r="W70" s="3">
        <v>5572</v>
      </c>
      <c r="X70" s="3">
        <v>5702</v>
      </c>
      <c r="Y70" s="3">
        <v>5597</v>
      </c>
      <c r="Z70" s="3">
        <v>5806</v>
      </c>
      <c r="AA70" s="3">
        <v>5904</v>
      </c>
      <c r="AB70" s="3">
        <v>5978</v>
      </c>
      <c r="AC70" s="3">
        <v>5924</v>
      </c>
      <c r="AD70" s="3">
        <v>6090</v>
      </c>
      <c r="AE70" s="3">
        <v>6405</v>
      </c>
      <c r="AF70" s="3">
        <v>7060</v>
      </c>
      <c r="AG70" s="3">
        <v>7266</v>
      </c>
      <c r="AH70" s="3">
        <v>7869</v>
      </c>
      <c r="AI70" s="3">
        <v>7789</v>
      </c>
      <c r="AJ70" s="3">
        <v>8130</v>
      </c>
      <c r="AK70" s="3">
        <v>8538</v>
      </c>
      <c r="AL70" s="3">
        <v>8573</v>
      </c>
      <c r="AM70" s="3">
        <v>8433</v>
      </c>
      <c r="AN70" s="3">
        <v>8597</v>
      </c>
      <c r="AO70" s="3">
        <v>8637</v>
      </c>
      <c r="AP70" s="3">
        <v>8701</v>
      </c>
      <c r="AQ70" s="3">
        <v>8595</v>
      </c>
      <c r="AR70" s="3">
        <v>8716</v>
      </c>
      <c r="AS70" s="3">
        <v>8364</v>
      </c>
      <c r="AT70" s="3">
        <v>8328</v>
      </c>
      <c r="AU70" s="3">
        <v>8226</v>
      </c>
      <c r="AV70" s="3">
        <v>8188</v>
      </c>
      <c r="AW70" s="3">
        <v>7925</v>
      </c>
      <c r="AX70" s="3">
        <v>7882</v>
      </c>
      <c r="AY70" s="3">
        <v>7909</v>
      </c>
      <c r="AZ70" s="3">
        <v>8185</v>
      </c>
    </row>
    <row r="71" spans="2:52">
      <c r="B71" s="2" t="s">
        <v>171</v>
      </c>
      <c r="C71" s="3">
        <v>3820</v>
      </c>
      <c r="D71" s="3">
        <v>4010</v>
      </c>
      <c r="E71" s="3">
        <v>3984</v>
      </c>
      <c r="F71" s="3">
        <v>3806</v>
      </c>
      <c r="G71" s="3">
        <v>4009</v>
      </c>
      <c r="H71" s="3">
        <v>4098</v>
      </c>
      <c r="I71" s="3">
        <v>4094</v>
      </c>
      <c r="J71" s="3">
        <v>4085</v>
      </c>
      <c r="K71" s="3">
        <v>4202</v>
      </c>
      <c r="L71" s="3">
        <v>4028</v>
      </c>
      <c r="M71" s="3">
        <v>3932</v>
      </c>
      <c r="N71" s="3">
        <v>4019</v>
      </c>
      <c r="O71" s="3">
        <v>3972</v>
      </c>
      <c r="P71" s="3">
        <v>4244</v>
      </c>
      <c r="Q71" s="3">
        <v>4688</v>
      </c>
      <c r="R71" s="3">
        <v>4797</v>
      </c>
      <c r="S71" s="3">
        <v>4608</v>
      </c>
      <c r="T71" s="3">
        <v>4828</v>
      </c>
      <c r="U71" s="3">
        <v>4943</v>
      </c>
      <c r="V71" s="3">
        <v>4873</v>
      </c>
      <c r="W71" s="3">
        <v>5145</v>
      </c>
      <c r="X71" s="3">
        <v>5537</v>
      </c>
      <c r="Y71" s="3">
        <v>5668</v>
      </c>
      <c r="Z71" s="3">
        <v>5563</v>
      </c>
      <c r="AA71" s="3">
        <v>5772</v>
      </c>
      <c r="AB71" s="3">
        <v>5869</v>
      </c>
      <c r="AC71" s="3">
        <v>5945</v>
      </c>
      <c r="AD71" s="3">
        <v>5891</v>
      </c>
      <c r="AE71" s="3">
        <v>6056</v>
      </c>
      <c r="AF71" s="3">
        <v>6370</v>
      </c>
      <c r="AG71" s="3">
        <v>7026</v>
      </c>
      <c r="AH71" s="3">
        <v>7230</v>
      </c>
      <c r="AI71" s="3">
        <v>7832</v>
      </c>
      <c r="AJ71" s="3">
        <v>7752</v>
      </c>
      <c r="AK71" s="3">
        <v>8092</v>
      </c>
      <c r="AL71" s="3">
        <v>8498</v>
      </c>
      <c r="AM71" s="3">
        <v>8534</v>
      </c>
      <c r="AN71" s="3">
        <v>8395</v>
      </c>
      <c r="AO71" s="3">
        <v>8558</v>
      </c>
      <c r="AP71" s="3">
        <v>8599</v>
      </c>
      <c r="AQ71" s="3">
        <v>8665</v>
      </c>
      <c r="AR71" s="3">
        <v>8561</v>
      </c>
      <c r="AS71" s="3">
        <v>8681</v>
      </c>
      <c r="AT71" s="3">
        <v>8332</v>
      </c>
      <c r="AU71" s="3">
        <v>8293</v>
      </c>
      <c r="AV71" s="3">
        <v>8184</v>
      </c>
      <c r="AW71" s="3">
        <v>8146</v>
      </c>
      <c r="AX71" s="3">
        <v>7891</v>
      </c>
      <c r="AY71" s="3">
        <v>7842</v>
      </c>
      <c r="AZ71" s="3">
        <v>7872</v>
      </c>
    </row>
    <row r="72" spans="2:52">
      <c r="B72" s="2" t="s">
        <v>172</v>
      </c>
      <c r="C72" s="3">
        <v>3997</v>
      </c>
      <c r="D72" s="3">
        <v>3789</v>
      </c>
      <c r="E72" s="3">
        <v>3978</v>
      </c>
      <c r="F72" s="3">
        <v>3950</v>
      </c>
      <c r="G72" s="3">
        <v>3775</v>
      </c>
      <c r="H72" s="3">
        <v>3977</v>
      </c>
      <c r="I72" s="3">
        <v>4066</v>
      </c>
      <c r="J72" s="3">
        <v>4063</v>
      </c>
      <c r="K72" s="3">
        <v>4045</v>
      </c>
      <c r="L72" s="3">
        <v>4165</v>
      </c>
      <c r="M72" s="3">
        <v>3994</v>
      </c>
      <c r="N72" s="3">
        <v>3900</v>
      </c>
      <c r="O72" s="3">
        <v>3988</v>
      </c>
      <c r="P72" s="3">
        <v>3941</v>
      </c>
      <c r="Q72" s="3">
        <v>4213</v>
      </c>
      <c r="R72" s="3">
        <v>4653</v>
      </c>
      <c r="S72" s="3">
        <v>4762</v>
      </c>
      <c r="T72" s="3">
        <v>4575</v>
      </c>
      <c r="U72" s="3">
        <v>4794</v>
      </c>
      <c r="V72" s="3">
        <v>4909</v>
      </c>
      <c r="W72" s="3">
        <v>4840</v>
      </c>
      <c r="X72" s="3">
        <v>5112</v>
      </c>
      <c r="Y72" s="3">
        <v>5501</v>
      </c>
      <c r="Z72" s="3">
        <v>5632</v>
      </c>
      <c r="AA72" s="3">
        <v>5530</v>
      </c>
      <c r="AB72" s="3">
        <v>5738</v>
      </c>
      <c r="AC72" s="3">
        <v>5834</v>
      </c>
      <c r="AD72" s="3">
        <v>5910</v>
      </c>
      <c r="AE72" s="3">
        <v>5857</v>
      </c>
      <c r="AF72" s="3">
        <v>6023</v>
      </c>
      <c r="AG72" s="3">
        <v>6328</v>
      </c>
      <c r="AH72" s="3">
        <v>6980</v>
      </c>
      <c r="AI72" s="3">
        <v>7184</v>
      </c>
      <c r="AJ72" s="3">
        <v>7786</v>
      </c>
      <c r="AK72" s="3">
        <v>7709</v>
      </c>
      <c r="AL72" s="3">
        <v>8048</v>
      </c>
      <c r="AM72" s="3">
        <v>8453</v>
      </c>
      <c r="AN72" s="3">
        <v>8490</v>
      </c>
      <c r="AO72" s="3">
        <v>8353</v>
      </c>
      <c r="AP72" s="3">
        <v>8515</v>
      </c>
      <c r="AQ72" s="3">
        <v>8557</v>
      </c>
      <c r="AR72" s="3">
        <v>8622</v>
      </c>
      <c r="AS72" s="3">
        <v>8518</v>
      </c>
      <c r="AT72" s="3">
        <v>8638</v>
      </c>
      <c r="AU72" s="3">
        <v>8293</v>
      </c>
      <c r="AV72" s="3">
        <v>8254</v>
      </c>
      <c r="AW72" s="3">
        <v>8146</v>
      </c>
      <c r="AX72" s="3">
        <v>8108</v>
      </c>
      <c r="AY72" s="3">
        <v>7856</v>
      </c>
      <c r="AZ72" s="3">
        <v>7811</v>
      </c>
    </row>
    <row r="73" spans="2:52">
      <c r="B73" s="2" t="s">
        <v>173</v>
      </c>
      <c r="C73" s="3">
        <v>3821</v>
      </c>
      <c r="D73" s="3">
        <v>3964</v>
      </c>
      <c r="E73" s="3">
        <v>3758</v>
      </c>
      <c r="F73" s="3">
        <v>3946</v>
      </c>
      <c r="G73" s="3">
        <v>3921</v>
      </c>
      <c r="H73" s="3">
        <v>3750</v>
      </c>
      <c r="I73" s="3">
        <v>3950</v>
      </c>
      <c r="J73" s="3">
        <v>4037</v>
      </c>
      <c r="K73" s="3">
        <v>4034</v>
      </c>
      <c r="L73" s="3">
        <v>4017</v>
      </c>
      <c r="M73" s="3">
        <v>4136</v>
      </c>
      <c r="N73" s="3">
        <v>3967</v>
      </c>
      <c r="O73" s="3">
        <v>3874</v>
      </c>
      <c r="P73" s="3">
        <v>3962</v>
      </c>
      <c r="Q73" s="3">
        <v>3917</v>
      </c>
      <c r="R73" s="3">
        <v>4182</v>
      </c>
      <c r="S73" s="3">
        <v>4618</v>
      </c>
      <c r="T73" s="3">
        <v>4726</v>
      </c>
      <c r="U73" s="3">
        <v>4541</v>
      </c>
      <c r="V73" s="3">
        <v>4760</v>
      </c>
      <c r="W73" s="3">
        <v>4875</v>
      </c>
      <c r="X73" s="3">
        <v>4807</v>
      </c>
      <c r="Y73" s="3">
        <v>5077</v>
      </c>
      <c r="Z73" s="3">
        <v>5456</v>
      </c>
      <c r="AA73" s="3">
        <v>5588</v>
      </c>
      <c r="AB73" s="3">
        <v>5487</v>
      </c>
      <c r="AC73" s="3">
        <v>5694</v>
      </c>
      <c r="AD73" s="3">
        <v>5793</v>
      </c>
      <c r="AE73" s="3">
        <v>5868</v>
      </c>
      <c r="AF73" s="3">
        <v>5819</v>
      </c>
      <c r="AG73" s="3">
        <v>5976</v>
      </c>
      <c r="AH73" s="3">
        <v>6281</v>
      </c>
      <c r="AI73" s="3">
        <v>6933</v>
      </c>
      <c r="AJ73" s="3">
        <v>7136</v>
      </c>
      <c r="AK73" s="3">
        <v>7736</v>
      </c>
      <c r="AL73" s="3">
        <v>7660</v>
      </c>
      <c r="AM73" s="3">
        <v>7998</v>
      </c>
      <c r="AN73" s="3">
        <v>8402</v>
      </c>
      <c r="AO73" s="3">
        <v>8441</v>
      </c>
      <c r="AP73" s="3">
        <v>8306</v>
      </c>
      <c r="AQ73" s="3">
        <v>8467</v>
      </c>
      <c r="AR73" s="3">
        <v>8509</v>
      </c>
      <c r="AS73" s="3">
        <v>8577</v>
      </c>
      <c r="AT73" s="3">
        <v>8471</v>
      </c>
      <c r="AU73" s="3">
        <v>8591</v>
      </c>
      <c r="AV73" s="3">
        <v>8247</v>
      </c>
      <c r="AW73" s="3">
        <v>8206</v>
      </c>
      <c r="AX73" s="3">
        <v>8100</v>
      </c>
      <c r="AY73" s="3">
        <v>8062</v>
      </c>
      <c r="AZ73" s="3">
        <v>7813</v>
      </c>
    </row>
    <row r="74" spans="2:52">
      <c r="B74" s="2" t="s">
        <v>174</v>
      </c>
      <c r="C74" s="3">
        <v>3660</v>
      </c>
      <c r="D74" s="3">
        <v>3786</v>
      </c>
      <c r="E74" s="3">
        <v>3930</v>
      </c>
      <c r="F74" s="3">
        <v>3725</v>
      </c>
      <c r="G74" s="3">
        <v>3913</v>
      </c>
      <c r="H74" s="3">
        <v>3886</v>
      </c>
      <c r="I74" s="3">
        <v>3717</v>
      </c>
      <c r="J74" s="3">
        <v>3916</v>
      </c>
      <c r="K74" s="3">
        <v>4005</v>
      </c>
      <c r="L74" s="3">
        <v>4002</v>
      </c>
      <c r="M74" s="3">
        <v>3980</v>
      </c>
      <c r="N74" s="3">
        <v>4099</v>
      </c>
      <c r="O74" s="3">
        <v>3934</v>
      </c>
      <c r="P74" s="3">
        <v>3842</v>
      </c>
      <c r="Q74" s="3">
        <v>3929</v>
      </c>
      <c r="R74" s="3">
        <v>3885</v>
      </c>
      <c r="S74" s="3">
        <v>4148</v>
      </c>
      <c r="T74" s="3">
        <v>4582</v>
      </c>
      <c r="U74" s="3">
        <v>4689</v>
      </c>
      <c r="V74" s="3">
        <v>4506</v>
      </c>
      <c r="W74" s="3">
        <v>4725</v>
      </c>
      <c r="X74" s="3">
        <v>4839</v>
      </c>
      <c r="Y74" s="3">
        <v>4772</v>
      </c>
      <c r="Z74" s="3">
        <v>5035</v>
      </c>
      <c r="AA74" s="3">
        <v>5411</v>
      </c>
      <c r="AB74" s="3">
        <v>5542</v>
      </c>
      <c r="AC74" s="3">
        <v>5443</v>
      </c>
      <c r="AD74" s="3">
        <v>5649</v>
      </c>
      <c r="AE74" s="3">
        <v>5749</v>
      </c>
      <c r="AF74" s="3">
        <v>5823</v>
      </c>
      <c r="AG74" s="3">
        <v>5773</v>
      </c>
      <c r="AH74" s="3">
        <v>5931</v>
      </c>
      <c r="AI74" s="3">
        <v>6235</v>
      </c>
      <c r="AJ74" s="3">
        <v>6884</v>
      </c>
      <c r="AK74" s="3">
        <v>7087</v>
      </c>
      <c r="AL74" s="3">
        <v>7683</v>
      </c>
      <c r="AM74" s="3">
        <v>7611</v>
      </c>
      <c r="AN74" s="3">
        <v>7946</v>
      </c>
      <c r="AO74" s="3">
        <v>8349</v>
      </c>
      <c r="AP74" s="3">
        <v>8389</v>
      </c>
      <c r="AQ74" s="3">
        <v>8256</v>
      </c>
      <c r="AR74" s="3">
        <v>8415</v>
      </c>
      <c r="AS74" s="3">
        <v>8459</v>
      </c>
      <c r="AT74" s="3">
        <v>8527</v>
      </c>
      <c r="AU74" s="3">
        <v>8422</v>
      </c>
      <c r="AV74" s="3">
        <v>8542</v>
      </c>
      <c r="AW74" s="3">
        <v>8201</v>
      </c>
      <c r="AX74" s="3">
        <v>8160</v>
      </c>
      <c r="AY74" s="3">
        <v>8054</v>
      </c>
      <c r="AZ74" s="3">
        <v>8020</v>
      </c>
    </row>
    <row r="75" spans="2:52">
      <c r="B75" s="2" t="s">
        <v>175</v>
      </c>
      <c r="C75" s="3">
        <v>3466</v>
      </c>
      <c r="D75" s="3">
        <v>3611</v>
      </c>
      <c r="E75" s="3">
        <v>3743</v>
      </c>
      <c r="F75" s="3">
        <v>3887</v>
      </c>
      <c r="G75" s="3">
        <v>3686</v>
      </c>
      <c r="H75" s="3">
        <v>3872</v>
      </c>
      <c r="I75" s="3">
        <v>3846</v>
      </c>
      <c r="J75" s="3">
        <v>3680</v>
      </c>
      <c r="K75" s="3">
        <v>3877</v>
      </c>
      <c r="L75" s="3">
        <v>3966</v>
      </c>
      <c r="M75" s="3">
        <v>3964</v>
      </c>
      <c r="N75" s="3">
        <v>3943</v>
      </c>
      <c r="O75" s="3">
        <v>4062</v>
      </c>
      <c r="P75" s="3">
        <v>3898</v>
      </c>
      <c r="Q75" s="3">
        <v>3802</v>
      </c>
      <c r="R75" s="3">
        <v>3890</v>
      </c>
      <c r="S75" s="3">
        <v>3847</v>
      </c>
      <c r="T75" s="3">
        <v>4110</v>
      </c>
      <c r="U75" s="3">
        <v>4542</v>
      </c>
      <c r="V75" s="3">
        <v>4646</v>
      </c>
      <c r="W75" s="3">
        <v>4465</v>
      </c>
      <c r="X75" s="3">
        <v>4682</v>
      </c>
      <c r="Y75" s="3">
        <v>4797</v>
      </c>
      <c r="Z75" s="3">
        <v>4732</v>
      </c>
      <c r="AA75" s="3">
        <v>4992</v>
      </c>
      <c r="AB75" s="3">
        <v>5366</v>
      </c>
      <c r="AC75" s="3">
        <v>5497</v>
      </c>
      <c r="AD75" s="3">
        <v>5402</v>
      </c>
      <c r="AE75" s="3">
        <v>5606</v>
      </c>
      <c r="AF75" s="3">
        <v>5706</v>
      </c>
      <c r="AG75" s="3">
        <v>5778</v>
      </c>
      <c r="AH75" s="3">
        <v>5728</v>
      </c>
      <c r="AI75" s="3">
        <v>5885</v>
      </c>
      <c r="AJ75" s="3">
        <v>6187</v>
      </c>
      <c r="AK75" s="3">
        <v>6833</v>
      </c>
      <c r="AL75" s="3">
        <v>7035</v>
      </c>
      <c r="AM75" s="3">
        <v>7627</v>
      </c>
      <c r="AN75" s="3">
        <v>7556</v>
      </c>
      <c r="AO75" s="3">
        <v>7890</v>
      </c>
      <c r="AP75" s="3">
        <v>8292</v>
      </c>
      <c r="AQ75" s="3">
        <v>8332</v>
      </c>
      <c r="AR75" s="3">
        <v>8201</v>
      </c>
      <c r="AS75" s="3">
        <v>8356</v>
      </c>
      <c r="AT75" s="3">
        <v>8403</v>
      </c>
      <c r="AU75" s="3">
        <v>8472</v>
      </c>
      <c r="AV75" s="3">
        <v>8368</v>
      </c>
      <c r="AW75" s="3">
        <v>8484</v>
      </c>
      <c r="AX75" s="3">
        <v>8146</v>
      </c>
      <c r="AY75" s="3">
        <v>8107</v>
      </c>
      <c r="AZ75" s="3">
        <v>8002</v>
      </c>
    </row>
    <row r="76" spans="2:52">
      <c r="B76" s="2" t="s">
        <v>176</v>
      </c>
      <c r="C76" s="3">
        <v>3402</v>
      </c>
      <c r="D76" s="3">
        <v>3424</v>
      </c>
      <c r="E76" s="3">
        <v>3568</v>
      </c>
      <c r="F76" s="3">
        <v>3697</v>
      </c>
      <c r="G76" s="3">
        <v>3839</v>
      </c>
      <c r="H76" s="3">
        <v>3642</v>
      </c>
      <c r="I76" s="3">
        <v>3826</v>
      </c>
      <c r="J76" s="3">
        <v>3802</v>
      </c>
      <c r="K76" s="3">
        <v>3637</v>
      </c>
      <c r="L76" s="3">
        <v>3834</v>
      </c>
      <c r="M76" s="3">
        <v>3922</v>
      </c>
      <c r="N76" s="3">
        <v>3923</v>
      </c>
      <c r="O76" s="3">
        <v>3902</v>
      </c>
      <c r="P76" s="3">
        <v>4020</v>
      </c>
      <c r="Q76" s="3">
        <v>3860</v>
      </c>
      <c r="R76" s="3">
        <v>3763</v>
      </c>
      <c r="S76" s="3">
        <v>3852</v>
      </c>
      <c r="T76" s="3">
        <v>3810</v>
      </c>
      <c r="U76" s="3">
        <v>4070</v>
      </c>
      <c r="V76" s="3">
        <v>4500</v>
      </c>
      <c r="W76" s="3">
        <v>4603</v>
      </c>
      <c r="X76" s="3">
        <v>4425</v>
      </c>
      <c r="Y76" s="3">
        <v>4636</v>
      </c>
      <c r="Z76" s="3">
        <v>4750</v>
      </c>
      <c r="AA76" s="3">
        <v>4687</v>
      </c>
      <c r="AB76" s="3">
        <v>4945</v>
      </c>
      <c r="AC76" s="3">
        <v>5317</v>
      </c>
      <c r="AD76" s="3">
        <v>5447</v>
      </c>
      <c r="AE76" s="3">
        <v>5353</v>
      </c>
      <c r="AF76" s="3">
        <v>5556</v>
      </c>
      <c r="AG76" s="3">
        <v>5657</v>
      </c>
      <c r="AH76" s="3">
        <v>5728</v>
      </c>
      <c r="AI76" s="3">
        <v>5679</v>
      </c>
      <c r="AJ76" s="3">
        <v>5834</v>
      </c>
      <c r="AK76" s="3">
        <v>6136</v>
      </c>
      <c r="AL76" s="3">
        <v>6778</v>
      </c>
      <c r="AM76" s="3">
        <v>6978</v>
      </c>
      <c r="AN76" s="3">
        <v>7567</v>
      </c>
      <c r="AO76" s="3">
        <v>7496</v>
      </c>
      <c r="AP76" s="3">
        <v>7829</v>
      </c>
      <c r="AQ76" s="3">
        <v>8229</v>
      </c>
      <c r="AR76" s="3">
        <v>8266</v>
      </c>
      <c r="AS76" s="3">
        <v>8134</v>
      </c>
      <c r="AT76" s="3">
        <v>8291</v>
      </c>
      <c r="AU76" s="3">
        <v>8336</v>
      </c>
      <c r="AV76" s="3">
        <v>8406</v>
      </c>
      <c r="AW76" s="3">
        <v>8304</v>
      </c>
      <c r="AX76" s="3">
        <v>8419</v>
      </c>
      <c r="AY76" s="3">
        <v>8086</v>
      </c>
      <c r="AZ76" s="3">
        <v>8049</v>
      </c>
    </row>
    <row r="77" spans="2:52">
      <c r="B77" s="2" t="s">
        <v>177</v>
      </c>
      <c r="C77" s="3">
        <v>3136</v>
      </c>
      <c r="D77" s="3">
        <v>3352</v>
      </c>
      <c r="E77" s="3">
        <v>3375</v>
      </c>
      <c r="F77" s="3">
        <v>3516</v>
      </c>
      <c r="G77" s="3">
        <v>3645</v>
      </c>
      <c r="H77" s="3">
        <v>3785</v>
      </c>
      <c r="I77" s="3">
        <v>3591</v>
      </c>
      <c r="J77" s="3">
        <v>3775</v>
      </c>
      <c r="K77" s="3">
        <v>3752</v>
      </c>
      <c r="L77" s="3">
        <v>3590</v>
      </c>
      <c r="M77" s="3">
        <v>3786</v>
      </c>
      <c r="N77" s="3">
        <v>3871</v>
      </c>
      <c r="O77" s="3">
        <v>3874</v>
      </c>
      <c r="P77" s="3">
        <v>3854</v>
      </c>
      <c r="Q77" s="3">
        <v>3973</v>
      </c>
      <c r="R77" s="3">
        <v>3815</v>
      </c>
      <c r="S77" s="3">
        <v>3720</v>
      </c>
      <c r="T77" s="3">
        <v>3809</v>
      </c>
      <c r="U77" s="3">
        <v>3768</v>
      </c>
      <c r="V77" s="3">
        <v>4026</v>
      </c>
      <c r="W77" s="3">
        <v>4452</v>
      </c>
      <c r="X77" s="3">
        <v>4554</v>
      </c>
      <c r="Y77" s="3">
        <v>4378</v>
      </c>
      <c r="Z77" s="3">
        <v>4589</v>
      </c>
      <c r="AA77" s="3">
        <v>4702</v>
      </c>
      <c r="AB77" s="3">
        <v>4640</v>
      </c>
      <c r="AC77" s="3">
        <v>4894</v>
      </c>
      <c r="AD77" s="3">
        <v>5263</v>
      </c>
      <c r="AE77" s="3">
        <v>5393</v>
      </c>
      <c r="AF77" s="3">
        <v>5301</v>
      </c>
      <c r="AG77" s="3">
        <v>5500</v>
      </c>
      <c r="AH77" s="3">
        <v>5600</v>
      </c>
      <c r="AI77" s="3">
        <v>5671</v>
      </c>
      <c r="AJ77" s="3">
        <v>5625</v>
      </c>
      <c r="AK77" s="3">
        <v>5779</v>
      </c>
      <c r="AL77" s="3">
        <v>6079</v>
      </c>
      <c r="AM77" s="3">
        <v>6719</v>
      </c>
      <c r="AN77" s="3">
        <v>6920</v>
      </c>
      <c r="AO77" s="3">
        <v>7504</v>
      </c>
      <c r="AP77" s="3">
        <v>7433</v>
      </c>
      <c r="AQ77" s="3">
        <v>7765</v>
      </c>
      <c r="AR77" s="3">
        <v>8162</v>
      </c>
      <c r="AS77" s="3">
        <v>8200</v>
      </c>
      <c r="AT77" s="3">
        <v>8068</v>
      </c>
      <c r="AU77" s="3">
        <v>8225</v>
      </c>
      <c r="AV77" s="3">
        <v>8271</v>
      </c>
      <c r="AW77" s="3">
        <v>8342</v>
      </c>
      <c r="AX77" s="3">
        <v>8242</v>
      </c>
      <c r="AY77" s="3">
        <v>8356</v>
      </c>
      <c r="AZ77" s="3">
        <v>8028</v>
      </c>
    </row>
    <row r="78" spans="2:52">
      <c r="B78" s="2" t="s">
        <v>178</v>
      </c>
      <c r="C78" s="3">
        <v>3038</v>
      </c>
      <c r="D78" s="3">
        <v>3089</v>
      </c>
      <c r="E78" s="3">
        <v>3304</v>
      </c>
      <c r="F78" s="3">
        <v>3327</v>
      </c>
      <c r="G78" s="3">
        <v>3467</v>
      </c>
      <c r="H78" s="3">
        <v>3593</v>
      </c>
      <c r="I78" s="3">
        <v>3730</v>
      </c>
      <c r="J78" s="3">
        <v>3540</v>
      </c>
      <c r="K78" s="3">
        <v>3722</v>
      </c>
      <c r="L78" s="3">
        <v>3701</v>
      </c>
      <c r="M78" s="3">
        <v>3540</v>
      </c>
      <c r="N78" s="3">
        <v>3731</v>
      </c>
      <c r="O78" s="3">
        <v>3816</v>
      </c>
      <c r="P78" s="3">
        <v>3822</v>
      </c>
      <c r="Q78" s="3">
        <v>3802</v>
      </c>
      <c r="R78" s="3">
        <v>3922</v>
      </c>
      <c r="S78" s="3">
        <v>3765</v>
      </c>
      <c r="T78" s="3">
        <v>3671</v>
      </c>
      <c r="U78" s="3">
        <v>3761</v>
      </c>
      <c r="V78" s="3">
        <v>3719</v>
      </c>
      <c r="W78" s="3">
        <v>3976</v>
      </c>
      <c r="X78" s="3">
        <v>4397</v>
      </c>
      <c r="Y78" s="3">
        <v>4499</v>
      </c>
      <c r="Z78" s="3">
        <v>4323</v>
      </c>
      <c r="AA78" s="3">
        <v>4536</v>
      </c>
      <c r="AB78" s="3">
        <v>4648</v>
      </c>
      <c r="AC78" s="3">
        <v>4587</v>
      </c>
      <c r="AD78" s="3">
        <v>4837</v>
      </c>
      <c r="AE78" s="3">
        <v>5204</v>
      </c>
      <c r="AF78" s="3">
        <v>5334</v>
      </c>
      <c r="AG78" s="3">
        <v>5245</v>
      </c>
      <c r="AH78" s="3">
        <v>5443</v>
      </c>
      <c r="AI78" s="3">
        <v>5542</v>
      </c>
      <c r="AJ78" s="3">
        <v>5612</v>
      </c>
      <c r="AK78" s="3">
        <v>5569</v>
      </c>
      <c r="AL78" s="3">
        <v>5721</v>
      </c>
      <c r="AM78" s="3">
        <v>6019</v>
      </c>
      <c r="AN78" s="3">
        <v>6653</v>
      </c>
      <c r="AO78" s="3">
        <v>6853</v>
      </c>
      <c r="AP78" s="3">
        <v>7434</v>
      </c>
      <c r="AQ78" s="3">
        <v>7365</v>
      </c>
      <c r="AR78" s="3">
        <v>7694</v>
      </c>
      <c r="AS78" s="3">
        <v>8085</v>
      </c>
      <c r="AT78" s="3">
        <v>8125</v>
      </c>
      <c r="AU78" s="3">
        <v>7995</v>
      </c>
      <c r="AV78" s="3">
        <v>8150</v>
      </c>
      <c r="AW78" s="3">
        <v>8197</v>
      </c>
      <c r="AX78" s="3">
        <v>8268</v>
      </c>
      <c r="AY78" s="3">
        <v>8171</v>
      </c>
      <c r="AZ78" s="3">
        <v>8285</v>
      </c>
    </row>
    <row r="79" spans="2:52">
      <c r="B79" s="2" t="s">
        <v>179</v>
      </c>
      <c r="C79" s="3">
        <v>2979</v>
      </c>
      <c r="D79" s="3">
        <v>2986</v>
      </c>
      <c r="E79" s="3">
        <v>3035</v>
      </c>
      <c r="F79" s="3">
        <v>3247</v>
      </c>
      <c r="G79" s="3">
        <v>3271</v>
      </c>
      <c r="H79" s="3">
        <v>3409</v>
      </c>
      <c r="I79" s="3">
        <v>3534</v>
      </c>
      <c r="J79" s="3">
        <v>3671</v>
      </c>
      <c r="K79" s="3">
        <v>3483</v>
      </c>
      <c r="L79" s="3">
        <v>3663</v>
      </c>
      <c r="M79" s="3">
        <v>3643</v>
      </c>
      <c r="N79" s="3">
        <v>3487</v>
      </c>
      <c r="O79" s="3">
        <v>3677</v>
      </c>
      <c r="P79" s="3">
        <v>3759</v>
      </c>
      <c r="Q79" s="3">
        <v>3767</v>
      </c>
      <c r="R79" s="3">
        <v>3743</v>
      </c>
      <c r="S79" s="3">
        <v>3865</v>
      </c>
      <c r="T79" s="3">
        <v>3711</v>
      </c>
      <c r="U79" s="3">
        <v>3618</v>
      </c>
      <c r="V79" s="3">
        <v>3708</v>
      </c>
      <c r="W79" s="3">
        <v>3667</v>
      </c>
      <c r="X79" s="3">
        <v>3922</v>
      </c>
      <c r="Y79" s="3">
        <v>4338</v>
      </c>
      <c r="Z79" s="3">
        <v>4441</v>
      </c>
      <c r="AA79" s="3">
        <v>4266</v>
      </c>
      <c r="AB79" s="3">
        <v>4478</v>
      </c>
      <c r="AC79" s="3">
        <v>4588</v>
      </c>
      <c r="AD79" s="3">
        <v>4529</v>
      </c>
      <c r="AE79" s="3">
        <v>4776</v>
      </c>
      <c r="AF79" s="3">
        <v>5140</v>
      </c>
      <c r="AG79" s="3">
        <v>5268</v>
      </c>
      <c r="AH79" s="3">
        <v>5181</v>
      </c>
      <c r="AI79" s="3">
        <v>5377</v>
      </c>
      <c r="AJ79" s="3">
        <v>5477</v>
      </c>
      <c r="AK79" s="3">
        <v>5547</v>
      </c>
      <c r="AL79" s="3">
        <v>5506</v>
      </c>
      <c r="AM79" s="3">
        <v>5657</v>
      </c>
      <c r="AN79" s="3">
        <v>5952</v>
      </c>
      <c r="AO79" s="3">
        <v>6580</v>
      </c>
      <c r="AP79" s="3">
        <v>6779</v>
      </c>
      <c r="AQ79" s="3">
        <v>7355</v>
      </c>
      <c r="AR79" s="3">
        <v>7289</v>
      </c>
      <c r="AS79" s="3">
        <v>7616</v>
      </c>
      <c r="AT79" s="3">
        <v>8002</v>
      </c>
      <c r="AU79" s="3">
        <v>8043</v>
      </c>
      <c r="AV79" s="3">
        <v>7915</v>
      </c>
      <c r="AW79" s="3">
        <v>8071</v>
      </c>
      <c r="AX79" s="3">
        <v>8118</v>
      </c>
      <c r="AY79" s="3">
        <v>8191</v>
      </c>
      <c r="AZ79" s="3">
        <v>8096</v>
      </c>
    </row>
    <row r="80" spans="2:52">
      <c r="B80" s="2" t="s">
        <v>180</v>
      </c>
      <c r="C80" s="3">
        <v>2781</v>
      </c>
      <c r="D80" s="3">
        <v>2919</v>
      </c>
      <c r="E80" s="3">
        <v>2925</v>
      </c>
      <c r="F80" s="3">
        <v>2974</v>
      </c>
      <c r="G80" s="3">
        <v>3184</v>
      </c>
      <c r="H80" s="3">
        <v>3210</v>
      </c>
      <c r="I80" s="3">
        <v>3347</v>
      </c>
      <c r="J80" s="3">
        <v>3469</v>
      </c>
      <c r="K80" s="3">
        <v>3603</v>
      </c>
      <c r="L80" s="3">
        <v>3421</v>
      </c>
      <c r="M80" s="3">
        <v>3599</v>
      </c>
      <c r="N80" s="3">
        <v>3581</v>
      </c>
      <c r="O80" s="3">
        <v>3428</v>
      </c>
      <c r="P80" s="3">
        <v>3616</v>
      </c>
      <c r="Q80" s="3">
        <v>3697</v>
      </c>
      <c r="R80" s="3">
        <v>3707</v>
      </c>
      <c r="S80" s="3">
        <v>3683</v>
      </c>
      <c r="T80" s="3">
        <v>3804</v>
      </c>
      <c r="U80" s="3">
        <v>3655</v>
      </c>
      <c r="V80" s="3">
        <v>3562</v>
      </c>
      <c r="W80" s="3">
        <v>3651</v>
      </c>
      <c r="X80" s="3">
        <v>3613</v>
      </c>
      <c r="Y80" s="3">
        <v>3865</v>
      </c>
      <c r="Z80" s="3">
        <v>4276</v>
      </c>
      <c r="AA80" s="3">
        <v>4375</v>
      </c>
      <c r="AB80" s="3">
        <v>4205</v>
      </c>
      <c r="AC80" s="3">
        <v>4414</v>
      </c>
      <c r="AD80" s="3">
        <v>4524</v>
      </c>
      <c r="AE80" s="3">
        <v>4466</v>
      </c>
      <c r="AF80" s="3">
        <v>4711</v>
      </c>
      <c r="AG80" s="3">
        <v>5070</v>
      </c>
      <c r="AH80" s="3">
        <v>5196</v>
      </c>
      <c r="AI80" s="3">
        <v>5111</v>
      </c>
      <c r="AJ80" s="3">
        <v>5306</v>
      </c>
      <c r="AK80" s="3">
        <v>5407</v>
      </c>
      <c r="AL80" s="3">
        <v>5477</v>
      </c>
      <c r="AM80" s="3">
        <v>5437</v>
      </c>
      <c r="AN80" s="3">
        <v>5587</v>
      </c>
      <c r="AO80" s="3">
        <v>5879</v>
      </c>
      <c r="AP80" s="3">
        <v>6501</v>
      </c>
      <c r="AQ80" s="3">
        <v>6699</v>
      </c>
      <c r="AR80" s="3">
        <v>7269</v>
      </c>
      <c r="AS80" s="3">
        <v>7205</v>
      </c>
      <c r="AT80" s="3">
        <v>7529</v>
      </c>
      <c r="AU80" s="3">
        <v>7912</v>
      </c>
      <c r="AV80" s="3">
        <v>7953</v>
      </c>
      <c r="AW80" s="3">
        <v>7827</v>
      </c>
      <c r="AX80" s="3">
        <v>7982</v>
      </c>
      <c r="AY80" s="3">
        <v>8030</v>
      </c>
      <c r="AZ80" s="3">
        <v>8104</v>
      </c>
    </row>
    <row r="81" spans="2:52">
      <c r="B81" s="2" t="s">
        <v>181</v>
      </c>
      <c r="C81" s="3">
        <v>2665</v>
      </c>
      <c r="D81" s="3">
        <v>2719</v>
      </c>
      <c r="E81" s="3">
        <v>2857</v>
      </c>
      <c r="F81" s="3">
        <v>2864</v>
      </c>
      <c r="G81" s="3">
        <v>2909</v>
      </c>
      <c r="H81" s="3">
        <v>3118</v>
      </c>
      <c r="I81" s="3">
        <v>3144</v>
      </c>
      <c r="J81" s="3">
        <v>3279</v>
      </c>
      <c r="K81" s="3">
        <v>3400</v>
      </c>
      <c r="L81" s="3">
        <v>3534</v>
      </c>
      <c r="M81" s="3">
        <v>3357</v>
      </c>
      <c r="N81" s="3">
        <v>3531</v>
      </c>
      <c r="O81" s="3">
        <v>3515</v>
      </c>
      <c r="P81" s="3">
        <v>3363</v>
      </c>
      <c r="Q81" s="3">
        <v>3549</v>
      </c>
      <c r="R81" s="3">
        <v>3629</v>
      </c>
      <c r="S81" s="3">
        <v>3641</v>
      </c>
      <c r="T81" s="3">
        <v>3618</v>
      </c>
      <c r="U81" s="3">
        <v>3736</v>
      </c>
      <c r="V81" s="3">
        <v>3590</v>
      </c>
      <c r="W81" s="3">
        <v>3499</v>
      </c>
      <c r="X81" s="3">
        <v>3589</v>
      </c>
      <c r="Y81" s="3">
        <v>3552</v>
      </c>
      <c r="Z81" s="3">
        <v>3801</v>
      </c>
      <c r="AA81" s="3">
        <v>4205</v>
      </c>
      <c r="AB81" s="3">
        <v>4304</v>
      </c>
      <c r="AC81" s="3">
        <v>4137</v>
      </c>
      <c r="AD81" s="3">
        <v>4344</v>
      </c>
      <c r="AE81" s="3">
        <v>4452</v>
      </c>
      <c r="AF81" s="3">
        <v>4396</v>
      </c>
      <c r="AG81" s="3">
        <v>4638</v>
      </c>
      <c r="AH81" s="3">
        <v>4994</v>
      </c>
      <c r="AI81" s="3">
        <v>5119</v>
      </c>
      <c r="AJ81" s="3">
        <v>5036</v>
      </c>
      <c r="AK81" s="3">
        <v>5230</v>
      </c>
      <c r="AL81" s="3">
        <v>5331</v>
      </c>
      <c r="AM81" s="3">
        <v>5402</v>
      </c>
      <c r="AN81" s="3">
        <v>5363</v>
      </c>
      <c r="AO81" s="3">
        <v>5512</v>
      </c>
      <c r="AP81" s="3">
        <v>5800</v>
      </c>
      <c r="AQ81" s="3">
        <v>6415</v>
      </c>
      <c r="AR81" s="3">
        <v>6612</v>
      </c>
      <c r="AS81" s="3">
        <v>7175</v>
      </c>
      <c r="AT81" s="3">
        <v>7112</v>
      </c>
      <c r="AU81" s="3">
        <v>7433</v>
      </c>
      <c r="AV81" s="3">
        <v>7813</v>
      </c>
      <c r="AW81" s="3">
        <v>7855</v>
      </c>
      <c r="AX81" s="3">
        <v>7732</v>
      </c>
      <c r="AY81" s="3">
        <v>7887</v>
      </c>
      <c r="AZ81" s="3">
        <v>7935</v>
      </c>
    </row>
    <row r="82" spans="2:52">
      <c r="B82" s="2" t="s">
        <v>182</v>
      </c>
      <c r="C82" s="3">
        <v>2468</v>
      </c>
      <c r="D82" s="3">
        <v>2600</v>
      </c>
      <c r="E82" s="3">
        <v>2653</v>
      </c>
      <c r="F82" s="3">
        <v>2789</v>
      </c>
      <c r="G82" s="3">
        <v>2798</v>
      </c>
      <c r="H82" s="3">
        <v>2841</v>
      </c>
      <c r="I82" s="3">
        <v>3046</v>
      </c>
      <c r="J82" s="3">
        <v>3074</v>
      </c>
      <c r="K82" s="3">
        <v>3206</v>
      </c>
      <c r="L82" s="3">
        <v>3324</v>
      </c>
      <c r="M82" s="3">
        <v>3456</v>
      </c>
      <c r="N82" s="3">
        <v>3285</v>
      </c>
      <c r="O82" s="3">
        <v>3456</v>
      </c>
      <c r="P82" s="3">
        <v>3441</v>
      </c>
      <c r="Q82" s="3">
        <v>3293</v>
      </c>
      <c r="R82" s="3">
        <v>3477</v>
      </c>
      <c r="S82" s="3">
        <v>3557</v>
      </c>
      <c r="T82" s="3">
        <v>3569</v>
      </c>
      <c r="U82" s="3">
        <v>3547</v>
      </c>
      <c r="V82" s="3">
        <v>3664</v>
      </c>
      <c r="W82" s="3">
        <v>3522</v>
      </c>
      <c r="X82" s="3">
        <v>3433</v>
      </c>
      <c r="Y82" s="3">
        <v>3522</v>
      </c>
      <c r="Z82" s="3">
        <v>3487</v>
      </c>
      <c r="AA82" s="3">
        <v>3733</v>
      </c>
      <c r="AB82" s="3">
        <v>4131</v>
      </c>
      <c r="AC82" s="3">
        <v>4229</v>
      </c>
      <c r="AD82" s="3">
        <v>4064</v>
      </c>
      <c r="AE82" s="3">
        <v>4270</v>
      </c>
      <c r="AF82" s="3">
        <v>4377</v>
      </c>
      <c r="AG82" s="3">
        <v>4321</v>
      </c>
      <c r="AH82" s="3">
        <v>4559</v>
      </c>
      <c r="AI82" s="3">
        <v>4910</v>
      </c>
      <c r="AJ82" s="3">
        <v>5034</v>
      </c>
      <c r="AK82" s="3">
        <v>4955</v>
      </c>
      <c r="AL82" s="3">
        <v>5146</v>
      </c>
      <c r="AM82" s="3">
        <v>5247</v>
      </c>
      <c r="AN82" s="3">
        <v>5318</v>
      </c>
      <c r="AO82" s="3">
        <v>5280</v>
      </c>
      <c r="AP82" s="3">
        <v>5428</v>
      </c>
      <c r="AQ82" s="3">
        <v>5712</v>
      </c>
      <c r="AR82" s="3">
        <v>6319</v>
      </c>
      <c r="AS82" s="3">
        <v>6514</v>
      </c>
      <c r="AT82" s="3">
        <v>7070</v>
      </c>
      <c r="AU82" s="3">
        <v>7009</v>
      </c>
      <c r="AV82" s="3">
        <v>7327</v>
      </c>
      <c r="AW82" s="3">
        <v>7703</v>
      </c>
      <c r="AX82" s="3">
        <v>7744</v>
      </c>
      <c r="AY82" s="3">
        <v>7625</v>
      </c>
      <c r="AZ82" s="3">
        <v>7779</v>
      </c>
    </row>
    <row r="83" spans="2:52">
      <c r="B83" s="2" t="s">
        <v>183</v>
      </c>
      <c r="C83" s="3">
        <v>2227</v>
      </c>
      <c r="D83" s="3">
        <v>2399</v>
      </c>
      <c r="E83" s="3">
        <v>2529</v>
      </c>
      <c r="F83" s="3">
        <v>2581</v>
      </c>
      <c r="G83" s="3">
        <v>2713</v>
      </c>
      <c r="H83" s="3">
        <v>2725</v>
      </c>
      <c r="I83" s="3">
        <v>2767</v>
      </c>
      <c r="J83" s="3">
        <v>2969</v>
      </c>
      <c r="K83" s="3">
        <v>2997</v>
      </c>
      <c r="L83" s="3">
        <v>3126</v>
      </c>
      <c r="M83" s="3">
        <v>3242</v>
      </c>
      <c r="N83" s="3">
        <v>3372</v>
      </c>
      <c r="O83" s="3">
        <v>3207</v>
      </c>
      <c r="P83" s="3">
        <v>3373</v>
      </c>
      <c r="Q83" s="3">
        <v>3360</v>
      </c>
      <c r="R83" s="3">
        <v>3218</v>
      </c>
      <c r="S83" s="3">
        <v>3399</v>
      </c>
      <c r="T83" s="3">
        <v>3476</v>
      </c>
      <c r="U83" s="3">
        <v>3491</v>
      </c>
      <c r="V83" s="3">
        <v>3470</v>
      </c>
      <c r="W83" s="3">
        <v>3585</v>
      </c>
      <c r="X83" s="3">
        <v>3446</v>
      </c>
      <c r="Y83" s="3">
        <v>3360</v>
      </c>
      <c r="Z83" s="3">
        <v>3448</v>
      </c>
      <c r="AA83" s="3">
        <v>3414</v>
      </c>
      <c r="AB83" s="3">
        <v>3656</v>
      </c>
      <c r="AC83" s="3">
        <v>4048</v>
      </c>
      <c r="AD83" s="3">
        <v>4143</v>
      </c>
      <c r="AE83" s="3">
        <v>3983</v>
      </c>
      <c r="AF83" s="3">
        <v>4187</v>
      </c>
      <c r="AG83" s="3">
        <v>4292</v>
      </c>
      <c r="AH83" s="3">
        <v>4238</v>
      </c>
      <c r="AI83" s="3">
        <v>4472</v>
      </c>
      <c r="AJ83" s="3">
        <v>4819</v>
      </c>
      <c r="AK83" s="3">
        <v>4942</v>
      </c>
      <c r="AL83" s="3">
        <v>4866</v>
      </c>
      <c r="AM83" s="3">
        <v>5053</v>
      </c>
      <c r="AN83" s="3">
        <v>5155</v>
      </c>
      <c r="AO83" s="3">
        <v>5225</v>
      </c>
      <c r="AP83" s="3">
        <v>5188</v>
      </c>
      <c r="AQ83" s="3">
        <v>5335</v>
      </c>
      <c r="AR83" s="3">
        <v>5615</v>
      </c>
      <c r="AS83" s="3">
        <v>6212</v>
      </c>
      <c r="AT83" s="3">
        <v>6404</v>
      </c>
      <c r="AU83" s="3">
        <v>6953</v>
      </c>
      <c r="AV83" s="3">
        <v>6894</v>
      </c>
      <c r="AW83" s="3">
        <v>7209</v>
      </c>
      <c r="AX83" s="3">
        <v>7580</v>
      </c>
      <c r="AY83" s="3">
        <v>7623</v>
      </c>
      <c r="AZ83" s="3">
        <v>7507</v>
      </c>
    </row>
    <row r="84" spans="2:52">
      <c r="B84" s="2" t="s">
        <v>184</v>
      </c>
      <c r="C84" s="3">
        <v>2132</v>
      </c>
      <c r="D84" s="3">
        <v>2158</v>
      </c>
      <c r="E84" s="3">
        <v>2326</v>
      </c>
      <c r="F84" s="3">
        <v>2454</v>
      </c>
      <c r="G84" s="3">
        <v>2503</v>
      </c>
      <c r="H84" s="3">
        <v>2634</v>
      </c>
      <c r="I84" s="3">
        <v>2646</v>
      </c>
      <c r="J84" s="3">
        <v>2688</v>
      </c>
      <c r="K84" s="3">
        <v>2884</v>
      </c>
      <c r="L84" s="3">
        <v>2913</v>
      </c>
      <c r="M84" s="3">
        <v>3039</v>
      </c>
      <c r="N84" s="3">
        <v>3153</v>
      </c>
      <c r="O84" s="3">
        <v>3279</v>
      </c>
      <c r="P84" s="3">
        <v>3121</v>
      </c>
      <c r="Q84" s="3">
        <v>3282</v>
      </c>
      <c r="R84" s="3">
        <v>3271</v>
      </c>
      <c r="S84" s="3">
        <v>3133</v>
      </c>
      <c r="T84" s="3">
        <v>3312</v>
      </c>
      <c r="U84" s="3">
        <v>3388</v>
      </c>
      <c r="V84" s="3">
        <v>3404</v>
      </c>
      <c r="W84" s="3">
        <v>3384</v>
      </c>
      <c r="X84" s="3">
        <v>3498</v>
      </c>
      <c r="Y84" s="3">
        <v>3363</v>
      </c>
      <c r="Z84" s="3">
        <v>3280</v>
      </c>
      <c r="AA84" s="3">
        <v>3367</v>
      </c>
      <c r="AB84" s="3">
        <v>3334</v>
      </c>
      <c r="AC84" s="3">
        <v>3571</v>
      </c>
      <c r="AD84" s="3">
        <v>3957</v>
      </c>
      <c r="AE84" s="3">
        <v>4051</v>
      </c>
      <c r="AF84" s="3">
        <v>3897</v>
      </c>
      <c r="AG84" s="3">
        <v>4095</v>
      </c>
      <c r="AH84" s="3">
        <v>4198</v>
      </c>
      <c r="AI84" s="3">
        <v>4148</v>
      </c>
      <c r="AJ84" s="3">
        <v>4378</v>
      </c>
      <c r="AK84" s="3">
        <v>4719</v>
      </c>
      <c r="AL84" s="3">
        <v>4840</v>
      </c>
      <c r="AM84" s="3">
        <v>4768</v>
      </c>
      <c r="AN84" s="3">
        <v>4952</v>
      </c>
      <c r="AO84" s="3">
        <v>5052</v>
      </c>
      <c r="AP84" s="3">
        <v>5121</v>
      </c>
      <c r="AQ84" s="3">
        <v>5087</v>
      </c>
      <c r="AR84" s="3">
        <v>5232</v>
      </c>
      <c r="AS84" s="3">
        <v>5508</v>
      </c>
      <c r="AT84" s="3">
        <v>6096</v>
      </c>
      <c r="AU84" s="3">
        <v>6286</v>
      </c>
      <c r="AV84" s="3">
        <v>6825</v>
      </c>
      <c r="AW84" s="3">
        <v>6768</v>
      </c>
      <c r="AX84" s="3">
        <v>7080</v>
      </c>
      <c r="AY84" s="3">
        <v>7446</v>
      </c>
      <c r="AZ84" s="3">
        <v>7489</v>
      </c>
    </row>
    <row r="85" spans="2:52">
      <c r="B85" s="2" t="s">
        <v>185</v>
      </c>
      <c r="C85" s="3">
        <v>1895</v>
      </c>
      <c r="D85" s="3">
        <v>2056</v>
      </c>
      <c r="E85" s="3">
        <v>2082</v>
      </c>
      <c r="F85" s="3">
        <v>2244</v>
      </c>
      <c r="G85" s="3">
        <v>2369</v>
      </c>
      <c r="H85" s="3">
        <v>2418</v>
      </c>
      <c r="I85" s="3">
        <v>2545</v>
      </c>
      <c r="J85" s="3">
        <v>2560</v>
      </c>
      <c r="K85" s="3">
        <v>2602</v>
      </c>
      <c r="L85" s="3">
        <v>2794</v>
      </c>
      <c r="M85" s="3">
        <v>2823</v>
      </c>
      <c r="N85" s="3">
        <v>2946</v>
      </c>
      <c r="O85" s="3">
        <v>3058</v>
      </c>
      <c r="P85" s="3">
        <v>3178</v>
      </c>
      <c r="Q85" s="3">
        <v>3027</v>
      </c>
      <c r="R85" s="3">
        <v>3183</v>
      </c>
      <c r="S85" s="3">
        <v>3174</v>
      </c>
      <c r="T85" s="3">
        <v>3043</v>
      </c>
      <c r="U85" s="3">
        <v>3219</v>
      </c>
      <c r="V85" s="3">
        <v>3294</v>
      </c>
      <c r="W85" s="3">
        <v>3311</v>
      </c>
      <c r="X85" s="3">
        <v>3292</v>
      </c>
      <c r="Y85" s="3">
        <v>3405</v>
      </c>
      <c r="Z85" s="3">
        <v>3274</v>
      </c>
      <c r="AA85" s="3">
        <v>3194</v>
      </c>
      <c r="AB85" s="3">
        <v>3280</v>
      </c>
      <c r="AC85" s="3">
        <v>3248</v>
      </c>
      <c r="AD85" s="3">
        <v>3482</v>
      </c>
      <c r="AE85" s="3">
        <v>3860</v>
      </c>
      <c r="AF85" s="3">
        <v>3951</v>
      </c>
      <c r="AG85" s="3">
        <v>3800</v>
      </c>
      <c r="AH85" s="3">
        <v>3995</v>
      </c>
      <c r="AI85" s="3">
        <v>4095</v>
      </c>
      <c r="AJ85" s="3">
        <v>4048</v>
      </c>
      <c r="AK85" s="3">
        <v>4273</v>
      </c>
      <c r="AL85" s="3">
        <v>4608</v>
      </c>
      <c r="AM85" s="3">
        <v>4728</v>
      </c>
      <c r="AN85" s="3">
        <v>4659</v>
      </c>
      <c r="AO85" s="3">
        <v>4840</v>
      </c>
      <c r="AP85" s="3">
        <v>4939</v>
      </c>
      <c r="AQ85" s="3">
        <v>5008</v>
      </c>
      <c r="AR85" s="3">
        <v>4976</v>
      </c>
      <c r="AS85" s="3">
        <v>5119</v>
      </c>
      <c r="AT85" s="3">
        <v>5389</v>
      </c>
      <c r="AU85" s="3">
        <v>5966</v>
      </c>
      <c r="AV85" s="3">
        <v>6155</v>
      </c>
      <c r="AW85" s="3">
        <v>6684</v>
      </c>
      <c r="AX85" s="3">
        <v>6629</v>
      </c>
      <c r="AY85" s="3">
        <v>6936</v>
      </c>
      <c r="AZ85" s="3">
        <v>7297</v>
      </c>
    </row>
    <row r="86" spans="2:52">
      <c r="B86" s="2" t="s">
        <v>186</v>
      </c>
      <c r="C86" s="3">
        <v>1719</v>
      </c>
      <c r="D86" s="3">
        <v>1819</v>
      </c>
      <c r="E86" s="3">
        <v>1975</v>
      </c>
      <c r="F86" s="3">
        <v>2000</v>
      </c>
      <c r="G86" s="3">
        <v>2158</v>
      </c>
      <c r="H86" s="3">
        <v>2280</v>
      </c>
      <c r="I86" s="3">
        <v>2326</v>
      </c>
      <c r="J86" s="3">
        <v>2449</v>
      </c>
      <c r="K86" s="3">
        <v>2466</v>
      </c>
      <c r="L86" s="3">
        <v>2507</v>
      </c>
      <c r="M86" s="3">
        <v>2694</v>
      </c>
      <c r="N86" s="3">
        <v>2723</v>
      </c>
      <c r="O86" s="3">
        <v>2843</v>
      </c>
      <c r="P86" s="3">
        <v>2951</v>
      </c>
      <c r="Q86" s="3">
        <v>3068</v>
      </c>
      <c r="R86" s="3">
        <v>2925</v>
      </c>
      <c r="S86" s="3">
        <v>3077</v>
      </c>
      <c r="T86" s="3">
        <v>3071</v>
      </c>
      <c r="U86" s="3">
        <v>2946</v>
      </c>
      <c r="V86" s="3">
        <v>3117</v>
      </c>
      <c r="W86" s="3">
        <v>3191</v>
      </c>
      <c r="X86" s="3">
        <v>3209</v>
      </c>
      <c r="Y86" s="3">
        <v>3191</v>
      </c>
      <c r="Z86" s="3">
        <v>3301</v>
      </c>
      <c r="AA86" s="3">
        <v>3176</v>
      </c>
      <c r="AB86" s="3">
        <v>3099</v>
      </c>
      <c r="AC86" s="3">
        <v>3185</v>
      </c>
      <c r="AD86" s="3">
        <v>3155</v>
      </c>
      <c r="AE86" s="3">
        <v>3382</v>
      </c>
      <c r="AF86" s="3">
        <v>3751</v>
      </c>
      <c r="AG86" s="3">
        <v>3841</v>
      </c>
      <c r="AH86" s="3">
        <v>3695</v>
      </c>
      <c r="AI86" s="3">
        <v>3885</v>
      </c>
      <c r="AJ86" s="3">
        <v>3984</v>
      </c>
      <c r="AK86" s="3">
        <v>3939</v>
      </c>
      <c r="AL86" s="3">
        <v>4161</v>
      </c>
      <c r="AM86" s="3">
        <v>4487</v>
      </c>
      <c r="AN86" s="3">
        <v>4606</v>
      </c>
      <c r="AO86" s="3">
        <v>4540</v>
      </c>
      <c r="AP86" s="3">
        <v>4717</v>
      </c>
      <c r="AQ86" s="3">
        <v>4816</v>
      </c>
      <c r="AR86" s="3">
        <v>4885</v>
      </c>
      <c r="AS86" s="3">
        <v>4854</v>
      </c>
      <c r="AT86" s="3">
        <v>4994</v>
      </c>
      <c r="AU86" s="3">
        <v>5258</v>
      </c>
      <c r="AV86" s="3">
        <v>5824</v>
      </c>
      <c r="AW86" s="3">
        <v>6010</v>
      </c>
      <c r="AX86" s="3">
        <v>6528</v>
      </c>
      <c r="AY86" s="3">
        <v>6475</v>
      </c>
      <c r="AZ86" s="3">
        <v>6776</v>
      </c>
    </row>
    <row r="87" spans="2:52">
      <c r="B87" s="2" t="s">
        <v>187</v>
      </c>
      <c r="C87" s="3">
        <v>1573</v>
      </c>
      <c r="D87" s="3">
        <v>1643</v>
      </c>
      <c r="E87" s="3">
        <v>1739</v>
      </c>
      <c r="F87" s="3">
        <v>1889</v>
      </c>
      <c r="G87" s="3">
        <v>1913</v>
      </c>
      <c r="H87" s="3">
        <v>2065</v>
      </c>
      <c r="I87" s="3">
        <v>2183</v>
      </c>
      <c r="J87" s="3">
        <v>2227</v>
      </c>
      <c r="K87" s="3">
        <v>2347</v>
      </c>
      <c r="L87" s="3">
        <v>2365</v>
      </c>
      <c r="M87" s="3">
        <v>2405</v>
      </c>
      <c r="N87" s="3">
        <v>2586</v>
      </c>
      <c r="O87" s="3">
        <v>2615</v>
      </c>
      <c r="P87" s="3">
        <v>2733</v>
      </c>
      <c r="Q87" s="3">
        <v>2838</v>
      </c>
      <c r="R87" s="3">
        <v>2951</v>
      </c>
      <c r="S87" s="3">
        <v>2816</v>
      </c>
      <c r="T87" s="3">
        <v>2964</v>
      </c>
      <c r="U87" s="3">
        <v>2959</v>
      </c>
      <c r="V87" s="3">
        <v>2840</v>
      </c>
      <c r="W87" s="3">
        <v>3006</v>
      </c>
      <c r="X87" s="3">
        <v>3079</v>
      </c>
      <c r="Y87" s="3">
        <v>3098</v>
      </c>
      <c r="Z87" s="3">
        <v>3083</v>
      </c>
      <c r="AA87" s="3">
        <v>3190</v>
      </c>
      <c r="AB87" s="3">
        <v>3070</v>
      </c>
      <c r="AC87" s="3">
        <v>2996</v>
      </c>
      <c r="AD87" s="3">
        <v>3081</v>
      </c>
      <c r="AE87" s="3">
        <v>3052</v>
      </c>
      <c r="AF87" s="3">
        <v>3273</v>
      </c>
      <c r="AG87" s="3">
        <v>3631</v>
      </c>
      <c r="AH87" s="3">
        <v>3719</v>
      </c>
      <c r="AI87" s="3">
        <v>3578</v>
      </c>
      <c r="AJ87" s="3">
        <v>3764</v>
      </c>
      <c r="AK87" s="3">
        <v>3861</v>
      </c>
      <c r="AL87" s="3">
        <v>3821</v>
      </c>
      <c r="AM87" s="3">
        <v>4035</v>
      </c>
      <c r="AN87" s="3">
        <v>4355</v>
      </c>
      <c r="AO87" s="3">
        <v>4472</v>
      </c>
      <c r="AP87" s="3">
        <v>4409</v>
      </c>
      <c r="AQ87" s="3">
        <v>4582</v>
      </c>
      <c r="AR87" s="3">
        <v>4680</v>
      </c>
      <c r="AS87" s="3">
        <v>4748</v>
      </c>
      <c r="AT87" s="3">
        <v>4719</v>
      </c>
      <c r="AU87" s="3">
        <v>4855</v>
      </c>
      <c r="AV87" s="3">
        <v>5114</v>
      </c>
      <c r="AW87" s="3">
        <v>5666</v>
      </c>
      <c r="AX87" s="3">
        <v>5849</v>
      </c>
      <c r="AY87" s="3">
        <v>6355</v>
      </c>
      <c r="AZ87" s="3">
        <v>6305</v>
      </c>
    </row>
    <row r="88" spans="2:52">
      <c r="B88" s="2" t="s">
        <v>188</v>
      </c>
      <c r="C88" s="3">
        <v>1315</v>
      </c>
      <c r="D88" s="3">
        <v>1495</v>
      </c>
      <c r="E88" s="3">
        <v>1562</v>
      </c>
      <c r="F88" s="3">
        <v>1653</v>
      </c>
      <c r="G88" s="3">
        <v>1796</v>
      </c>
      <c r="H88" s="3">
        <v>1819</v>
      </c>
      <c r="I88" s="3">
        <v>1964</v>
      </c>
      <c r="J88" s="3">
        <v>2079</v>
      </c>
      <c r="K88" s="3">
        <v>2122</v>
      </c>
      <c r="L88" s="3">
        <v>2237</v>
      </c>
      <c r="M88" s="3">
        <v>2256</v>
      </c>
      <c r="N88" s="3">
        <v>2294</v>
      </c>
      <c r="O88" s="3">
        <v>2470</v>
      </c>
      <c r="P88" s="3">
        <v>2499</v>
      </c>
      <c r="Q88" s="3">
        <v>2613</v>
      </c>
      <c r="R88" s="3">
        <v>2714</v>
      </c>
      <c r="S88" s="3">
        <v>2824</v>
      </c>
      <c r="T88" s="3">
        <v>2696</v>
      </c>
      <c r="U88" s="3">
        <v>2839</v>
      </c>
      <c r="V88" s="3">
        <v>2835</v>
      </c>
      <c r="W88" s="3">
        <v>2723</v>
      </c>
      <c r="X88" s="3">
        <v>2884</v>
      </c>
      <c r="Y88" s="3">
        <v>2956</v>
      </c>
      <c r="Z88" s="3">
        <v>2978</v>
      </c>
      <c r="AA88" s="3">
        <v>2963</v>
      </c>
      <c r="AB88" s="3">
        <v>3068</v>
      </c>
      <c r="AC88" s="3">
        <v>2954</v>
      </c>
      <c r="AD88" s="3">
        <v>2883</v>
      </c>
      <c r="AE88" s="3">
        <v>2967</v>
      </c>
      <c r="AF88" s="3">
        <v>2940</v>
      </c>
      <c r="AG88" s="3">
        <v>3154</v>
      </c>
      <c r="AH88" s="3">
        <v>3502</v>
      </c>
      <c r="AI88" s="3">
        <v>3588</v>
      </c>
      <c r="AJ88" s="3">
        <v>3453</v>
      </c>
      <c r="AK88" s="3">
        <v>3634</v>
      </c>
      <c r="AL88" s="3">
        <v>3728</v>
      </c>
      <c r="AM88" s="3">
        <v>3691</v>
      </c>
      <c r="AN88" s="3">
        <v>3899</v>
      </c>
      <c r="AO88" s="3">
        <v>4210</v>
      </c>
      <c r="AP88" s="3">
        <v>4324</v>
      </c>
      <c r="AQ88" s="3">
        <v>4264</v>
      </c>
      <c r="AR88" s="3">
        <v>4433</v>
      </c>
      <c r="AS88" s="3">
        <v>4529</v>
      </c>
      <c r="AT88" s="3">
        <v>4596</v>
      </c>
      <c r="AU88" s="3">
        <v>4571</v>
      </c>
      <c r="AV88" s="3">
        <v>4703</v>
      </c>
      <c r="AW88" s="3">
        <v>4955</v>
      </c>
      <c r="AX88" s="3">
        <v>5493</v>
      </c>
      <c r="AY88" s="3">
        <v>5673</v>
      </c>
      <c r="AZ88" s="3">
        <v>6166</v>
      </c>
    </row>
    <row r="89" spans="2:52">
      <c r="B89" s="2" t="s">
        <v>189</v>
      </c>
      <c r="C89" s="3">
        <v>1170</v>
      </c>
      <c r="D89" s="3">
        <v>1239</v>
      </c>
      <c r="E89" s="3">
        <v>1409</v>
      </c>
      <c r="F89" s="3">
        <v>1473</v>
      </c>
      <c r="G89" s="3">
        <v>1560</v>
      </c>
      <c r="H89" s="3">
        <v>1697</v>
      </c>
      <c r="I89" s="3">
        <v>1720</v>
      </c>
      <c r="J89" s="3">
        <v>1857</v>
      </c>
      <c r="K89" s="3">
        <v>1968</v>
      </c>
      <c r="L89" s="3">
        <v>2009</v>
      </c>
      <c r="M89" s="3">
        <v>2119</v>
      </c>
      <c r="N89" s="3">
        <v>2140</v>
      </c>
      <c r="O89" s="3">
        <v>2176</v>
      </c>
      <c r="P89" s="3">
        <v>2345</v>
      </c>
      <c r="Q89" s="3">
        <v>2374</v>
      </c>
      <c r="R89" s="3">
        <v>2485</v>
      </c>
      <c r="S89" s="3">
        <v>2583</v>
      </c>
      <c r="T89" s="3">
        <v>2688</v>
      </c>
      <c r="U89" s="3">
        <v>2569</v>
      </c>
      <c r="V89" s="3">
        <v>2706</v>
      </c>
      <c r="W89" s="3">
        <v>2703</v>
      </c>
      <c r="X89" s="3">
        <v>2599</v>
      </c>
      <c r="Y89" s="3">
        <v>2754</v>
      </c>
      <c r="Z89" s="3">
        <v>2824</v>
      </c>
      <c r="AA89" s="3">
        <v>2847</v>
      </c>
      <c r="AB89" s="3">
        <v>2833</v>
      </c>
      <c r="AC89" s="3">
        <v>2936</v>
      </c>
      <c r="AD89" s="3">
        <v>2828</v>
      </c>
      <c r="AE89" s="3">
        <v>2759</v>
      </c>
      <c r="AF89" s="3">
        <v>2843</v>
      </c>
      <c r="AG89" s="3">
        <v>2817</v>
      </c>
      <c r="AH89" s="3">
        <v>3024</v>
      </c>
      <c r="AI89" s="3">
        <v>3359</v>
      </c>
      <c r="AJ89" s="3">
        <v>3443</v>
      </c>
      <c r="AK89" s="3">
        <v>3315</v>
      </c>
      <c r="AL89" s="3">
        <v>3490</v>
      </c>
      <c r="AM89" s="3">
        <v>3581</v>
      </c>
      <c r="AN89" s="3">
        <v>3549</v>
      </c>
      <c r="AO89" s="3">
        <v>3750</v>
      </c>
      <c r="AP89" s="3">
        <v>4052</v>
      </c>
      <c r="AQ89" s="3">
        <v>4163</v>
      </c>
      <c r="AR89" s="3">
        <v>4106</v>
      </c>
      <c r="AS89" s="3">
        <v>4269</v>
      </c>
      <c r="AT89" s="3">
        <v>4364</v>
      </c>
      <c r="AU89" s="3">
        <v>4430</v>
      </c>
      <c r="AV89" s="3">
        <v>4408</v>
      </c>
      <c r="AW89" s="3">
        <v>4538</v>
      </c>
      <c r="AX89" s="3">
        <v>4782</v>
      </c>
      <c r="AY89" s="3">
        <v>5304</v>
      </c>
      <c r="AZ89" s="3">
        <v>5480</v>
      </c>
    </row>
    <row r="90" spans="2:52">
      <c r="B90" s="2" t="s">
        <v>190</v>
      </c>
      <c r="C90" s="3">
        <v>1051</v>
      </c>
      <c r="D90" s="3">
        <v>1094</v>
      </c>
      <c r="E90" s="3">
        <v>1158</v>
      </c>
      <c r="F90" s="3">
        <v>1317</v>
      </c>
      <c r="G90" s="3">
        <v>1378</v>
      </c>
      <c r="H90" s="3">
        <v>1462</v>
      </c>
      <c r="I90" s="3">
        <v>1590</v>
      </c>
      <c r="J90" s="3">
        <v>1613</v>
      </c>
      <c r="K90" s="3">
        <v>1743</v>
      </c>
      <c r="L90" s="3">
        <v>1850</v>
      </c>
      <c r="M90" s="3">
        <v>1888</v>
      </c>
      <c r="N90" s="3">
        <v>1993</v>
      </c>
      <c r="O90" s="3">
        <v>2016</v>
      </c>
      <c r="P90" s="3">
        <v>2051</v>
      </c>
      <c r="Q90" s="3">
        <v>2211</v>
      </c>
      <c r="R90" s="3">
        <v>2240</v>
      </c>
      <c r="S90" s="3">
        <v>2347</v>
      </c>
      <c r="T90" s="3">
        <v>2441</v>
      </c>
      <c r="U90" s="3">
        <v>2541</v>
      </c>
      <c r="V90" s="3">
        <v>2431</v>
      </c>
      <c r="W90" s="3">
        <v>2562</v>
      </c>
      <c r="X90" s="3">
        <v>2562</v>
      </c>
      <c r="Y90" s="3">
        <v>2465</v>
      </c>
      <c r="Z90" s="3">
        <v>2614</v>
      </c>
      <c r="AA90" s="3">
        <v>2682</v>
      </c>
      <c r="AB90" s="3">
        <v>2706</v>
      </c>
      <c r="AC90" s="3">
        <v>2693</v>
      </c>
      <c r="AD90" s="3">
        <v>2793</v>
      </c>
      <c r="AE90" s="3">
        <v>2691</v>
      </c>
      <c r="AF90" s="3">
        <v>2626</v>
      </c>
      <c r="AG90" s="3">
        <v>2709</v>
      </c>
      <c r="AH90" s="3">
        <v>2685</v>
      </c>
      <c r="AI90" s="3">
        <v>2883</v>
      </c>
      <c r="AJ90" s="3">
        <v>3205</v>
      </c>
      <c r="AK90" s="3">
        <v>3286</v>
      </c>
      <c r="AL90" s="3">
        <v>3166</v>
      </c>
      <c r="AM90" s="3">
        <v>3334</v>
      </c>
      <c r="AN90" s="3">
        <v>3422</v>
      </c>
      <c r="AO90" s="3">
        <v>3395</v>
      </c>
      <c r="AP90" s="3">
        <v>3588</v>
      </c>
      <c r="AQ90" s="3">
        <v>3879</v>
      </c>
      <c r="AR90" s="3">
        <v>3987</v>
      </c>
      <c r="AS90" s="3">
        <v>3934</v>
      </c>
      <c r="AT90" s="3">
        <v>4092</v>
      </c>
      <c r="AU90" s="3">
        <v>4185</v>
      </c>
      <c r="AV90" s="3">
        <v>4250</v>
      </c>
      <c r="AW90" s="3">
        <v>4230</v>
      </c>
      <c r="AX90" s="3">
        <v>4356</v>
      </c>
      <c r="AY90" s="3">
        <v>4592</v>
      </c>
      <c r="AZ90" s="3">
        <v>5096</v>
      </c>
    </row>
    <row r="91" spans="2:52">
      <c r="B91" s="2" t="s">
        <v>191</v>
      </c>
      <c r="C91" s="3">
        <v>910</v>
      </c>
      <c r="D91" s="3">
        <v>973</v>
      </c>
      <c r="E91" s="3">
        <v>1014</v>
      </c>
      <c r="F91" s="3">
        <v>1074</v>
      </c>
      <c r="G91" s="3">
        <v>1223</v>
      </c>
      <c r="H91" s="3">
        <v>1279</v>
      </c>
      <c r="I91" s="3">
        <v>1357</v>
      </c>
      <c r="J91" s="3">
        <v>1478</v>
      </c>
      <c r="K91" s="3">
        <v>1500</v>
      </c>
      <c r="L91" s="3">
        <v>1622</v>
      </c>
      <c r="M91" s="3">
        <v>1725</v>
      </c>
      <c r="N91" s="3">
        <v>1760</v>
      </c>
      <c r="O91" s="3">
        <v>1859</v>
      </c>
      <c r="P91" s="3">
        <v>1885</v>
      </c>
      <c r="Q91" s="3">
        <v>1919</v>
      </c>
      <c r="R91" s="3">
        <v>2071</v>
      </c>
      <c r="S91" s="3">
        <v>2099</v>
      </c>
      <c r="T91" s="3">
        <v>2202</v>
      </c>
      <c r="U91" s="3">
        <v>2290</v>
      </c>
      <c r="V91" s="3">
        <v>2385</v>
      </c>
      <c r="W91" s="3">
        <v>2284</v>
      </c>
      <c r="X91" s="3">
        <v>2409</v>
      </c>
      <c r="Y91" s="3">
        <v>2411</v>
      </c>
      <c r="Z91" s="3">
        <v>2321</v>
      </c>
      <c r="AA91" s="3">
        <v>2463</v>
      </c>
      <c r="AB91" s="3">
        <v>2530</v>
      </c>
      <c r="AC91" s="3">
        <v>2554</v>
      </c>
      <c r="AD91" s="3">
        <v>2542</v>
      </c>
      <c r="AE91" s="3">
        <v>2639</v>
      </c>
      <c r="AF91" s="3">
        <v>2544</v>
      </c>
      <c r="AG91" s="3">
        <v>2483</v>
      </c>
      <c r="AH91" s="3">
        <v>2565</v>
      </c>
      <c r="AI91" s="3">
        <v>2542</v>
      </c>
      <c r="AJ91" s="3">
        <v>2733</v>
      </c>
      <c r="AK91" s="3">
        <v>3040</v>
      </c>
      <c r="AL91" s="3">
        <v>3118</v>
      </c>
      <c r="AM91" s="3">
        <v>3005</v>
      </c>
      <c r="AN91" s="3">
        <v>3167</v>
      </c>
      <c r="AO91" s="3">
        <v>3252</v>
      </c>
      <c r="AP91" s="3">
        <v>3228</v>
      </c>
      <c r="AQ91" s="3">
        <v>3414</v>
      </c>
      <c r="AR91" s="3">
        <v>3692</v>
      </c>
      <c r="AS91" s="3">
        <v>3796</v>
      </c>
      <c r="AT91" s="3">
        <v>3748</v>
      </c>
      <c r="AU91" s="3">
        <v>3900</v>
      </c>
      <c r="AV91" s="3">
        <v>3992</v>
      </c>
      <c r="AW91" s="3">
        <v>4055</v>
      </c>
      <c r="AX91" s="3">
        <v>4038</v>
      </c>
      <c r="AY91" s="3">
        <v>4159</v>
      </c>
      <c r="AZ91" s="3">
        <v>4386</v>
      </c>
    </row>
    <row r="92" spans="2:52">
      <c r="B92" s="2" t="s">
        <v>192</v>
      </c>
      <c r="C92" s="3">
        <v>858</v>
      </c>
      <c r="D92" s="3">
        <v>832</v>
      </c>
      <c r="E92" s="3">
        <v>892</v>
      </c>
      <c r="F92" s="3">
        <v>930</v>
      </c>
      <c r="G92" s="3">
        <v>985</v>
      </c>
      <c r="H92" s="3">
        <v>1122</v>
      </c>
      <c r="I92" s="3">
        <v>1175</v>
      </c>
      <c r="J92" s="3">
        <v>1247</v>
      </c>
      <c r="K92" s="3">
        <v>1361</v>
      </c>
      <c r="L92" s="3">
        <v>1383</v>
      </c>
      <c r="M92" s="3">
        <v>1496</v>
      </c>
      <c r="N92" s="3">
        <v>1595</v>
      </c>
      <c r="O92" s="3">
        <v>1628</v>
      </c>
      <c r="P92" s="3">
        <v>1721</v>
      </c>
      <c r="Q92" s="3">
        <v>1747</v>
      </c>
      <c r="R92" s="3">
        <v>1779</v>
      </c>
      <c r="S92" s="3">
        <v>1922</v>
      </c>
      <c r="T92" s="3">
        <v>1950</v>
      </c>
      <c r="U92" s="3">
        <v>2047</v>
      </c>
      <c r="V92" s="3">
        <v>2130</v>
      </c>
      <c r="W92" s="3">
        <v>2220</v>
      </c>
      <c r="X92" s="3">
        <v>2128</v>
      </c>
      <c r="Y92" s="3">
        <v>2246</v>
      </c>
      <c r="Z92" s="3">
        <v>2249</v>
      </c>
      <c r="AA92" s="3">
        <v>2167</v>
      </c>
      <c r="AB92" s="3">
        <v>2301</v>
      </c>
      <c r="AC92" s="3">
        <v>2367</v>
      </c>
      <c r="AD92" s="3">
        <v>2392</v>
      </c>
      <c r="AE92" s="3">
        <v>2382</v>
      </c>
      <c r="AF92" s="3">
        <v>2475</v>
      </c>
      <c r="AG92" s="3">
        <v>2388</v>
      </c>
      <c r="AH92" s="3">
        <v>2332</v>
      </c>
      <c r="AI92" s="3">
        <v>2411</v>
      </c>
      <c r="AJ92" s="3">
        <v>2391</v>
      </c>
      <c r="AK92" s="3">
        <v>2572</v>
      </c>
      <c r="AL92" s="3">
        <v>2863</v>
      </c>
      <c r="AM92" s="3">
        <v>2936</v>
      </c>
      <c r="AN92" s="3">
        <v>2832</v>
      </c>
      <c r="AO92" s="3">
        <v>2985</v>
      </c>
      <c r="AP92" s="3">
        <v>3066</v>
      </c>
      <c r="AQ92" s="3">
        <v>3047</v>
      </c>
      <c r="AR92" s="3">
        <v>3224</v>
      </c>
      <c r="AS92" s="3">
        <v>3488</v>
      </c>
      <c r="AT92" s="3">
        <v>3589</v>
      </c>
      <c r="AU92" s="3">
        <v>3546</v>
      </c>
      <c r="AV92" s="3">
        <v>3692</v>
      </c>
      <c r="AW92" s="3">
        <v>3782</v>
      </c>
      <c r="AX92" s="3">
        <v>3844</v>
      </c>
      <c r="AY92" s="3">
        <v>3829</v>
      </c>
      <c r="AZ92" s="3">
        <v>3946</v>
      </c>
    </row>
    <row r="93" spans="2:52">
      <c r="B93" s="2" t="s">
        <v>193</v>
      </c>
      <c r="C93" s="3">
        <v>778</v>
      </c>
      <c r="D93" s="3">
        <v>775</v>
      </c>
      <c r="E93" s="3">
        <v>752</v>
      </c>
      <c r="F93" s="3">
        <v>807</v>
      </c>
      <c r="G93" s="3">
        <v>842</v>
      </c>
      <c r="H93" s="3">
        <v>894</v>
      </c>
      <c r="I93" s="3">
        <v>1019</v>
      </c>
      <c r="J93" s="3">
        <v>1068</v>
      </c>
      <c r="K93" s="3">
        <v>1134</v>
      </c>
      <c r="L93" s="3">
        <v>1239</v>
      </c>
      <c r="M93" s="3">
        <v>1260</v>
      </c>
      <c r="N93" s="3">
        <v>1365</v>
      </c>
      <c r="O93" s="3">
        <v>1458</v>
      </c>
      <c r="P93" s="3">
        <v>1489</v>
      </c>
      <c r="Q93" s="3">
        <v>1575</v>
      </c>
      <c r="R93" s="3">
        <v>1602</v>
      </c>
      <c r="S93" s="3">
        <v>1632</v>
      </c>
      <c r="T93" s="3">
        <v>1765</v>
      </c>
      <c r="U93" s="3">
        <v>1792</v>
      </c>
      <c r="V93" s="3">
        <v>1884</v>
      </c>
      <c r="W93" s="3">
        <v>1961</v>
      </c>
      <c r="X93" s="3">
        <v>2045</v>
      </c>
      <c r="Y93" s="3">
        <v>1964</v>
      </c>
      <c r="Z93" s="3">
        <v>2075</v>
      </c>
      <c r="AA93" s="3">
        <v>2079</v>
      </c>
      <c r="AB93" s="3">
        <v>2006</v>
      </c>
      <c r="AC93" s="3">
        <v>2132</v>
      </c>
      <c r="AD93" s="3">
        <v>2195</v>
      </c>
      <c r="AE93" s="3">
        <v>2220</v>
      </c>
      <c r="AF93" s="3">
        <v>2212</v>
      </c>
      <c r="AG93" s="3">
        <v>2301</v>
      </c>
      <c r="AH93" s="3">
        <v>2222</v>
      </c>
      <c r="AI93" s="3">
        <v>2171</v>
      </c>
      <c r="AJ93" s="3">
        <v>2247</v>
      </c>
      <c r="AK93" s="3">
        <v>2229</v>
      </c>
      <c r="AL93" s="3">
        <v>2400</v>
      </c>
      <c r="AM93" s="3">
        <v>2674</v>
      </c>
      <c r="AN93" s="3">
        <v>2742</v>
      </c>
      <c r="AO93" s="3">
        <v>2647</v>
      </c>
      <c r="AP93" s="3">
        <v>2792</v>
      </c>
      <c r="AQ93" s="3">
        <v>2869</v>
      </c>
      <c r="AR93" s="3">
        <v>2853</v>
      </c>
      <c r="AS93" s="3">
        <v>3021</v>
      </c>
      <c r="AT93" s="3">
        <v>3272</v>
      </c>
      <c r="AU93" s="3">
        <v>3367</v>
      </c>
      <c r="AV93" s="3">
        <v>3329</v>
      </c>
      <c r="AW93" s="3">
        <v>3469</v>
      </c>
      <c r="AX93" s="3">
        <v>3556</v>
      </c>
      <c r="AY93" s="3">
        <v>3616</v>
      </c>
      <c r="AZ93" s="3">
        <v>3605</v>
      </c>
    </row>
    <row r="94" spans="2:52">
      <c r="B94" s="2" t="s">
        <v>194</v>
      </c>
      <c r="C94" s="3">
        <v>640</v>
      </c>
      <c r="D94" s="3">
        <v>692</v>
      </c>
      <c r="E94" s="3">
        <v>689</v>
      </c>
      <c r="F94" s="3">
        <v>671</v>
      </c>
      <c r="G94" s="3">
        <v>721</v>
      </c>
      <c r="H94" s="3">
        <v>754</v>
      </c>
      <c r="I94" s="3">
        <v>801</v>
      </c>
      <c r="J94" s="3">
        <v>915</v>
      </c>
      <c r="K94" s="3">
        <v>958</v>
      </c>
      <c r="L94" s="3">
        <v>1018</v>
      </c>
      <c r="M94" s="3">
        <v>1114</v>
      </c>
      <c r="N94" s="3">
        <v>1134</v>
      </c>
      <c r="O94" s="3">
        <v>1231</v>
      </c>
      <c r="P94" s="3">
        <v>1317</v>
      </c>
      <c r="Q94" s="3">
        <v>1346</v>
      </c>
      <c r="R94" s="3">
        <v>1424</v>
      </c>
      <c r="S94" s="3">
        <v>1452</v>
      </c>
      <c r="T94" s="3">
        <v>1480</v>
      </c>
      <c r="U94" s="3">
        <v>1602</v>
      </c>
      <c r="V94" s="3">
        <v>1629</v>
      </c>
      <c r="W94" s="3">
        <v>1714</v>
      </c>
      <c r="X94" s="3">
        <v>1786</v>
      </c>
      <c r="Y94" s="3">
        <v>1864</v>
      </c>
      <c r="Z94" s="3">
        <v>1793</v>
      </c>
      <c r="AA94" s="3">
        <v>1894</v>
      </c>
      <c r="AB94" s="3">
        <v>1902</v>
      </c>
      <c r="AC94" s="3">
        <v>1837</v>
      </c>
      <c r="AD94" s="3">
        <v>1955</v>
      </c>
      <c r="AE94" s="3">
        <v>2014</v>
      </c>
      <c r="AF94" s="3">
        <v>2039</v>
      </c>
      <c r="AG94" s="3">
        <v>2033</v>
      </c>
      <c r="AH94" s="3">
        <v>2117</v>
      </c>
      <c r="AI94" s="3">
        <v>2047</v>
      </c>
      <c r="AJ94" s="3">
        <v>2000</v>
      </c>
      <c r="AK94" s="3">
        <v>2073</v>
      </c>
      <c r="AL94" s="3">
        <v>2058</v>
      </c>
      <c r="AM94" s="3">
        <v>2217</v>
      </c>
      <c r="AN94" s="3">
        <v>2473</v>
      </c>
      <c r="AO94" s="3">
        <v>2538</v>
      </c>
      <c r="AP94" s="3">
        <v>2451</v>
      </c>
      <c r="AQ94" s="3">
        <v>2587</v>
      </c>
      <c r="AR94" s="3">
        <v>2660</v>
      </c>
      <c r="AS94" s="3">
        <v>2646</v>
      </c>
      <c r="AT94" s="3">
        <v>2805</v>
      </c>
      <c r="AU94" s="3">
        <v>3040</v>
      </c>
      <c r="AV94" s="3">
        <v>3131</v>
      </c>
      <c r="AW94" s="3">
        <v>3099</v>
      </c>
      <c r="AX94" s="3">
        <v>3231</v>
      </c>
      <c r="AY94" s="3">
        <v>3315</v>
      </c>
      <c r="AZ94" s="3">
        <v>3373</v>
      </c>
    </row>
    <row r="95" spans="2:52">
      <c r="B95" s="2" t="s">
        <v>195</v>
      </c>
      <c r="C95" s="3">
        <v>563</v>
      </c>
      <c r="D95" s="3">
        <v>560</v>
      </c>
      <c r="E95" s="3">
        <v>607</v>
      </c>
      <c r="F95" s="3">
        <v>604</v>
      </c>
      <c r="G95" s="3">
        <v>590</v>
      </c>
      <c r="H95" s="3">
        <v>635</v>
      </c>
      <c r="I95" s="3">
        <v>666</v>
      </c>
      <c r="J95" s="3">
        <v>708</v>
      </c>
      <c r="K95" s="3">
        <v>809</v>
      </c>
      <c r="L95" s="3">
        <v>849</v>
      </c>
      <c r="M95" s="3">
        <v>902</v>
      </c>
      <c r="N95" s="3">
        <v>987</v>
      </c>
      <c r="O95" s="3">
        <v>1007</v>
      </c>
      <c r="P95" s="3">
        <v>1094</v>
      </c>
      <c r="Q95" s="3">
        <v>1173</v>
      </c>
      <c r="R95" s="3">
        <v>1198</v>
      </c>
      <c r="S95" s="3">
        <v>1270</v>
      </c>
      <c r="T95" s="3">
        <v>1298</v>
      </c>
      <c r="U95" s="3">
        <v>1324</v>
      </c>
      <c r="V95" s="3">
        <v>1435</v>
      </c>
      <c r="W95" s="3">
        <v>1461</v>
      </c>
      <c r="X95" s="3">
        <v>1539</v>
      </c>
      <c r="Y95" s="3">
        <v>1605</v>
      </c>
      <c r="Z95" s="3">
        <v>1677</v>
      </c>
      <c r="AA95" s="3">
        <v>1615</v>
      </c>
      <c r="AB95" s="3">
        <v>1708</v>
      </c>
      <c r="AC95" s="3">
        <v>1718</v>
      </c>
      <c r="AD95" s="3">
        <v>1662</v>
      </c>
      <c r="AE95" s="3">
        <v>1771</v>
      </c>
      <c r="AF95" s="3">
        <v>1827</v>
      </c>
      <c r="AG95" s="3">
        <v>1851</v>
      </c>
      <c r="AH95" s="3">
        <v>1847</v>
      </c>
      <c r="AI95" s="3">
        <v>1926</v>
      </c>
      <c r="AJ95" s="3">
        <v>1864</v>
      </c>
      <c r="AK95" s="3">
        <v>1823</v>
      </c>
      <c r="AL95" s="3">
        <v>1892</v>
      </c>
      <c r="AM95" s="3">
        <v>1879</v>
      </c>
      <c r="AN95" s="3">
        <v>2027</v>
      </c>
      <c r="AO95" s="3">
        <v>2262</v>
      </c>
      <c r="AP95" s="3">
        <v>2324</v>
      </c>
      <c r="AQ95" s="3">
        <v>2245</v>
      </c>
      <c r="AR95" s="3">
        <v>2372</v>
      </c>
      <c r="AS95" s="3">
        <v>2440</v>
      </c>
      <c r="AT95" s="3">
        <v>2430</v>
      </c>
      <c r="AU95" s="3">
        <v>2579</v>
      </c>
      <c r="AV95" s="3">
        <v>2798</v>
      </c>
      <c r="AW95" s="3">
        <v>2884</v>
      </c>
      <c r="AX95" s="3">
        <v>2857</v>
      </c>
      <c r="AY95" s="3">
        <v>2980</v>
      </c>
      <c r="AZ95" s="3">
        <v>3061</v>
      </c>
    </row>
    <row r="96" spans="2:52">
      <c r="B96" s="2" t="s">
        <v>196</v>
      </c>
      <c r="C96" s="3">
        <v>476</v>
      </c>
      <c r="D96" s="3">
        <v>483</v>
      </c>
      <c r="E96" s="3">
        <v>482</v>
      </c>
      <c r="F96" s="3">
        <v>524</v>
      </c>
      <c r="G96" s="3">
        <v>521</v>
      </c>
      <c r="H96" s="3">
        <v>511</v>
      </c>
      <c r="I96" s="3">
        <v>551</v>
      </c>
      <c r="J96" s="3">
        <v>579</v>
      </c>
      <c r="K96" s="3">
        <v>616</v>
      </c>
      <c r="L96" s="3">
        <v>703</v>
      </c>
      <c r="M96" s="3">
        <v>740</v>
      </c>
      <c r="N96" s="3">
        <v>787</v>
      </c>
      <c r="O96" s="3">
        <v>862</v>
      </c>
      <c r="P96" s="3">
        <v>881</v>
      </c>
      <c r="Q96" s="3">
        <v>958</v>
      </c>
      <c r="R96" s="3">
        <v>1030</v>
      </c>
      <c r="S96" s="3">
        <v>1052</v>
      </c>
      <c r="T96" s="3">
        <v>1116</v>
      </c>
      <c r="U96" s="3">
        <v>1144</v>
      </c>
      <c r="V96" s="3">
        <v>1168</v>
      </c>
      <c r="W96" s="3">
        <v>1267</v>
      </c>
      <c r="X96" s="3">
        <v>1293</v>
      </c>
      <c r="Y96" s="3">
        <v>1363</v>
      </c>
      <c r="Z96" s="3">
        <v>1422</v>
      </c>
      <c r="AA96" s="3">
        <v>1487</v>
      </c>
      <c r="AB96" s="3">
        <v>1436</v>
      </c>
      <c r="AC96" s="3">
        <v>1520</v>
      </c>
      <c r="AD96" s="3">
        <v>1531</v>
      </c>
      <c r="AE96" s="3">
        <v>1484</v>
      </c>
      <c r="AF96" s="3">
        <v>1583</v>
      </c>
      <c r="AG96" s="3">
        <v>1635</v>
      </c>
      <c r="AH96" s="3">
        <v>1660</v>
      </c>
      <c r="AI96" s="3">
        <v>1656</v>
      </c>
      <c r="AJ96" s="3">
        <v>1730</v>
      </c>
      <c r="AK96" s="3">
        <v>1676</v>
      </c>
      <c r="AL96" s="3">
        <v>1641</v>
      </c>
      <c r="AM96" s="3">
        <v>1706</v>
      </c>
      <c r="AN96" s="3">
        <v>1694</v>
      </c>
      <c r="AO96" s="3">
        <v>1829</v>
      </c>
      <c r="AP96" s="3">
        <v>2045</v>
      </c>
      <c r="AQ96" s="3">
        <v>2102</v>
      </c>
      <c r="AR96" s="3">
        <v>2032</v>
      </c>
      <c r="AS96" s="3">
        <v>2150</v>
      </c>
      <c r="AT96" s="3">
        <v>2213</v>
      </c>
      <c r="AU96" s="3">
        <v>2206</v>
      </c>
      <c r="AV96" s="3">
        <v>2344</v>
      </c>
      <c r="AW96" s="3">
        <v>2546</v>
      </c>
      <c r="AX96" s="3">
        <v>2627</v>
      </c>
      <c r="AY96" s="3">
        <v>2605</v>
      </c>
      <c r="AZ96" s="3">
        <v>2719</v>
      </c>
    </row>
    <row r="97" spans="2:52">
      <c r="B97" s="2" t="s">
        <v>197</v>
      </c>
      <c r="C97" s="3">
        <v>381</v>
      </c>
      <c r="D97" s="3">
        <v>399</v>
      </c>
      <c r="E97" s="3">
        <v>406</v>
      </c>
      <c r="F97" s="3">
        <v>405</v>
      </c>
      <c r="G97" s="3">
        <v>442</v>
      </c>
      <c r="H97" s="3">
        <v>440</v>
      </c>
      <c r="I97" s="3">
        <v>432</v>
      </c>
      <c r="J97" s="3">
        <v>467</v>
      </c>
      <c r="K97" s="3">
        <v>492</v>
      </c>
      <c r="L97" s="3">
        <v>524</v>
      </c>
      <c r="M97" s="3">
        <v>599</v>
      </c>
      <c r="N97" s="3">
        <v>632</v>
      </c>
      <c r="O97" s="3">
        <v>673</v>
      </c>
      <c r="P97" s="3">
        <v>738</v>
      </c>
      <c r="Q97" s="3">
        <v>755</v>
      </c>
      <c r="R97" s="3">
        <v>823</v>
      </c>
      <c r="S97" s="3">
        <v>887</v>
      </c>
      <c r="T97" s="3">
        <v>906</v>
      </c>
      <c r="U97" s="3">
        <v>963</v>
      </c>
      <c r="V97" s="3">
        <v>990</v>
      </c>
      <c r="W97" s="3">
        <v>1011</v>
      </c>
      <c r="X97" s="3">
        <v>1099</v>
      </c>
      <c r="Y97" s="3">
        <v>1124</v>
      </c>
      <c r="Z97" s="3">
        <v>1186</v>
      </c>
      <c r="AA97" s="3">
        <v>1240</v>
      </c>
      <c r="AB97" s="3">
        <v>1298</v>
      </c>
      <c r="AC97" s="3">
        <v>1255</v>
      </c>
      <c r="AD97" s="3">
        <v>1330</v>
      </c>
      <c r="AE97" s="3">
        <v>1342</v>
      </c>
      <c r="AF97" s="3">
        <v>1303</v>
      </c>
      <c r="AG97" s="3">
        <v>1392</v>
      </c>
      <c r="AH97" s="3">
        <v>1440</v>
      </c>
      <c r="AI97" s="3">
        <v>1465</v>
      </c>
      <c r="AJ97" s="3">
        <v>1462</v>
      </c>
      <c r="AK97" s="3">
        <v>1530</v>
      </c>
      <c r="AL97" s="3">
        <v>1484</v>
      </c>
      <c r="AM97" s="3">
        <v>1454</v>
      </c>
      <c r="AN97" s="3">
        <v>1515</v>
      </c>
      <c r="AO97" s="3">
        <v>1506</v>
      </c>
      <c r="AP97" s="3">
        <v>1627</v>
      </c>
      <c r="AQ97" s="3">
        <v>1823</v>
      </c>
      <c r="AR97" s="3">
        <v>1874</v>
      </c>
      <c r="AS97" s="3">
        <v>1814</v>
      </c>
      <c r="AT97" s="3">
        <v>1922</v>
      </c>
      <c r="AU97" s="3">
        <v>1980</v>
      </c>
      <c r="AV97" s="3">
        <v>1976</v>
      </c>
      <c r="AW97" s="3">
        <v>2102</v>
      </c>
      <c r="AX97" s="3">
        <v>2287</v>
      </c>
      <c r="AY97" s="3">
        <v>2361</v>
      </c>
      <c r="AZ97" s="3">
        <v>2344</v>
      </c>
    </row>
    <row r="98" spans="2:52">
      <c r="B98" s="2" t="s">
        <v>198</v>
      </c>
      <c r="C98" s="3">
        <v>329</v>
      </c>
      <c r="D98" s="3">
        <v>311</v>
      </c>
      <c r="E98" s="3">
        <v>327</v>
      </c>
      <c r="F98" s="3">
        <v>333</v>
      </c>
      <c r="G98" s="3">
        <v>334</v>
      </c>
      <c r="H98" s="3">
        <v>364</v>
      </c>
      <c r="I98" s="3">
        <v>363</v>
      </c>
      <c r="J98" s="3">
        <v>358</v>
      </c>
      <c r="K98" s="3">
        <v>387</v>
      </c>
      <c r="L98" s="3">
        <v>410</v>
      </c>
      <c r="M98" s="3">
        <v>436</v>
      </c>
      <c r="N98" s="3">
        <v>500</v>
      </c>
      <c r="O98" s="3">
        <v>529</v>
      </c>
      <c r="P98" s="3">
        <v>564</v>
      </c>
      <c r="Q98" s="3">
        <v>620</v>
      </c>
      <c r="R98" s="3">
        <v>634</v>
      </c>
      <c r="S98" s="3">
        <v>693</v>
      </c>
      <c r="T98" s="3">
        <v>750</v>
      </c>
      <c r="U98" s="3">
        <v>766</v>
      </c>
      <c r="V98" s="3">
        <v>816</v>
      </c>
      <c r="W98" s="3">
        <v>841</v>
      </c>
      <c r="X98" s="3">
        <v>859</v>
      </c>
      <c r="Y98" s="3">
        <v>936</v>
      </c>
      <c r="Z98" s="3">
        <v>959</v>
      </c>
      <c r="AA98" s="3">
        <v>1014</v>
      </c>
      <c r="AB98" s="3">
        <v>1062</v>
      </c>
      <c r="AC98" s="3">
        <v>1113</v>
      </c>
      <c r="AD98" s="3">
        <v>1078</v>
      </c>
      <c r="AE98" s="3">
        <v>1144</v>
      </c>
      <c r="AF98" s="3">
        <v>1157</v>
      </c>
      <c r="AG98" s="3">
        <v>1125</v>
      </c>
      <c r="AH98" s="3">
        <v>1204</v>
      </c>
      <c r="AI98" s="3">
        <v>1248</v>
      </c>
      <c r="AJ98" s="3">
        <v>1272</v>
      </c>
      <c r="AK98" s="3">
        <v>1270</v>
      </c>
      <c r="AL98" s="3">
        <v>1332</v>
      </c>
      <c r="AM98" s="3">
        <v>1294</v>
      </c>
      <c r="AN98" s="3">
        <v>1268</v>
      </c>
      <c r="AO98" s="3">
        <v>1324</v>
      </c>
      <c r="AP98" s="3">
        <v>1318</v>
      </c>
      <c r="AQ98" s="3">
        <v>1425</v>
      </c>
      <c r="AR98" s="3">
        <v>1601</v>
      </c>
      <c r="AS98" s="3">
        <v>1647</v>
      </c>
      <c r="AT98" s="3">
        <v>1595</v>
      </c>
      <c r="AU98" s="3">
        <v>1693</v>
      </c>
      <c r="AV98" s="3">
        <v>1746</v>
      </c>
      <c r="AW98" s="3">
        <v>1745</v>
      </c>
      <c r="AX98" s="3">
        <v>1858</v>
      </c>
      <c r="AY98" s="3">
        <v>2025</v>
      </c>
      <c r="AZ98" s="3">
        <v>2093</v>
      </c>
    </row>
    <row r="99" spans="2:52">
      <c r="B99" s="2" t="s">
        <v>199</v>
      </c>
      <c r="C99" s="3">
        <v>288</v>
      </c>
      <c r="D99" s="3">
        <v>261</v>
      </c>
      <c r="E99" s="3">
        <v>248</v>
      </c>
      <c r="F99" s="3">
        <v>261</v>
      </c>
      <c r="G99" s="3">
        <v>267</v>
      </c>
      <c r="H99" s="3">
        <v>268</v>
      </c>
      <c r="I99" s="3">
        <v>293</v>
      </c>
      <c r="J99" s="3">
        <v>293</v>
      </c>
      <c r="K99" s="3">
        <v>290</v>
      </c>
      <c r="L99" s="3">
        <v>313</v>
      </c>
      <c r="M99" s="3">
        <v>333</v>
      </c>
      <c r="N99" s="3">
        <v>355</v>
      </c>
      <c r="O99" s="3">
        <v>408</v>
      </c>
      <c r="P99" s="3">
        <v>433</v>
      </c>
      <c r="Q99" s="3">
        <v>463</v>
      </c>
      <c r="R99" s="3">
        <v>509</v>
      </c>
      <c r="S99" s="3">
        <v>522</v>
      </c>
      <c r="T99" s="3">
        <v>572</v>
      </c>
      <c r="U99" s="3">
        <v>620</v>
      </c>
      <c r="V99" s="3">
        <v>634</v>
      </c>
      <c r="W99" s="3">
        <v>676</v>
      </c>
      <c r="X99" s="3">
        <v>699</v>
      </c>
      <c r="Y99" s="3">
        <v>715</v>
      </c>
      <c r="Z99" s="3">
        <v>781</v>
      </c>
      <c r="AA99" s="3">
        <v>802</v>
      </c>
      <c r="AB99" s="3">
        <v>850</v>
      </c>
      <c r="AC99" s="3">
        <v>892</v>
      </c>
      <c r="AD99" s="3">
        <v>936</v>
      </c>
      <c r="AE99" s="3">
        <v>909</v>
      </c>
      <c r="AF99" s="3">
        <v>966</v>
      </c>
      <c r="AG99" s="3">
        <v>978</v>
      </c>
      <c r="AH99" s="3">
        <v>953</v>
      </c>
      <c r="AI99" s="3">
        <v>1023</v>
      </c>
      <c r="AJ99" s="3">
        <v>1062</v>
      </c>
      <c r="AK99" s="3">
        <v>1085</v>
      </c>
      <c r="AL99" s="3">
        <v>1084</v>
      </c>
      <c r="AM99" s="3">
        <v>1139</v>
      </c>
      <c r="AN99" s="3">
        <v>1108</v>
      </c>
      <c r="AO99" s="3">
        <v>1087</v>
      </c>
      <c r="AP99" s="3">
        <v>1137</v>
      </c>
      <c r="AQ99" s="3">
        <v>1134</v>
      </c>
      <c r="AR99" s="3">
        <v>1227</v>
      </c>
      <c r="AS99" s="3">
        <v>1382</v>
      </c>
      <c r="AT99" s="3">
        <v>1423</v>
      </c>
      <c r="AU99" s="3">
        <v>1380</v>
      </c>
      <c r="AV99" s="3">
        <v>1467</v>
      </c>
      <c r="AW99" s="3">
        <v>1515</v>
      </c>
      <c r="AX99" s="3">
        <v>1517</v>
      </c>
      <c r="AY99" s="3">
        <v>1617</v>
      </c>
      <c r="AZ99" s="3">
        <v>1765</v>
      </c>
    </row>
    <row r="100" spans="2:52">
      <c r="B100" s="2" t="s">
        <v>200</v>
      </c>
      <c r="C100" s="3">
        <v>201</v>
      </c>
      <c r="D100" s="3">
        <v>222</v>
      </c>
      <c r="E100" s="3">
        <v>202</v>
      </c>
      <c r="F100" s="3">
        <v>192</v>
      </c>
      <c r="G100" s="3">
        <v>203</v>
      </c>
      <c r="H100" s="3">
        <v>208</v>
      </c>
      <c r="I100" s="3">
        <v>210</v>
      </c>
      <c r="J100" s="3">
        <v>229</v>
      </c>
      <c r="K100" s="3">
        <v>229</v>
      </c>
      <c r="L100" s="3">
        <v>228</v>
      </c>
      <c r="M100" s="3">
        <v>247</v>
      </c>
      <c r="N100" s="3">
        <v>264</v>
      </c>
      <c r="O100" s="3">
        <v>282</v>
      </c>
      <c r="P100" s="3">
        <v>325</v>
      </c>
      <c r="Q100" s="3">
        <v>345</v>
      </c>
      <c r="R100" s="3">
        <v>370</v>
      </c>
      <c r="S100" s="3">
        <v>408</v>
      </c>
      <c r="T100" s="3">
        <v>419</v>
      </c>
      <c r="U100" s="3">
        <v>460</v>
      </c>
      <c r="V100" s="3">
        <v>501</v>
      </c>
      <c r="W100" s="3">
        <v>513</v>
      </c>
      <c r="X100" s="3">
        <v>548</v>
      </c>
      <c r="Y100" s="3">
        <v>568</v>
      </c>
      <c r="Z100" s="3">
        <v>582</v>
      </c>
      <c r="AA100" s="3">
        <v>637</v>
      </c>
      <c r="AB100" s="3">
        <v>656</v>
      </c>
      <c r="AC100" s="3">
        <v>697</v>
      </c>
      <c r="AD100" s="3">
        <v>732</v>
      </c>
      <c r="AE100" s="3">
        <v>770</v>
      </c>
      <c r="AF100" s="3">
        <v>750</v>
      </c>
      <c r="AG100" s="3">
        <v>798</v>
      </c>
      <c r="AH100" s="3">
        <v>810</v>
      </c>
      <c r="AI100" s="3">
        <v>791</v>
      </c>
      <c r="AJ100" s="3">
        <v>851</v>
      </c>
      <c r="AK100" s="3">
        <v>886</v>
      </c>
      <c r="AL100" s="3">
        <v>907</v>
      </c>
      <c r="AM100" s="3">
        <v>907</v>
      </c>
      <c r="AN100" s="3">
        <v>955</v>
      </c>
      <c r="AO100" s="3">
        <v>931</v>
      </c>
      <c r="AP100" s="3">
        <v>914</v>
      </c>
      <c r="AQ100" s="3">
        <v>958</v>
      </c>
      <c r="AR100" s="3">
        <v>957</v>
      </c>
      <c r="AS100" s="3">
        <v>1038</v>
      </c>
      <c r="AT100" s="3">
        <v>1172</v>
      </c>
      <c r="AU100" s="3">
        <v>1208</v>
      </c>
      <c r="AV100" s="3">
        <v>1173</v>
      </c>
      <c r="AW100" s="3">
        <v>1249</v>
      </c>
      <c r="AX100" s="3">
        <v>1291</v>
      </c>
      <c r="AY100" s="3">
        <v>1295</v>
      </c>
      <c r="AZ100" s="3">
        <v>1383</v>
      </c>
    </row>
    <row r="101" spans="2:52">
      <c r="B101" s="2" t="s">
        <v>201</v>
      </c>
      <c r="C101" s="3">
        <v>132</v>
      </c>
      <c r="D101" s="3">
        <v>150</v>
      </c>
      <c r="E101" s="3">
        <v>166</v>
      </c>
      <c r="F101" s="3">
        <v>151</v>
      </c>
      <c r="G101" s="3">
        <v>145</v>
      </c>
      <c r="H101" s="3">
        <v>153</v>
      </c>
      <c r="I101" s="3">
        <v>158</v>
      </c>
      <c r="J101" s="3">
        <v>159</v>
      </c>
      <c r="K101" s="3">
        <v>175</v>
      </c>
      <c r="L101" s="3">
        <v>174</v>
      </c>
      <c r="M101" s="3">
        <v>174</v>
      </c>
      <c r="N101" s="3">
        <v>190</v>
      </c>
      <c r="O101" s="3">
        <v>203</v>
      </c>
      <c r="P101" s="3">
        <v>218</v>
      </c>
      <c r="Q101" s="3">
        <v>251</v>
      </c>
      <c r="R101" s="3">
        <v>268</v>
      </c>
      <c r="S101" s="3">
        <v>288</v>
      </c>
      <c r="T101" s="3">
        <v>319</v>
      </c>
      <c r="U101" s="3">
        <v>328</v>
      </c>
      <c r="V101" s="3">
        <v>360</v>
      </c>
      <c r="W101" s="3">
        <v>395</v>
      </c>
      <c r="X101" s="3">
        <v>404</v>
      </c>
      <c r="Y101" s="3">
        <v>433</v>
      </c>
      <c r="Z101" s="3">
        <v>451</v>
      </c>
      <c r="AA101" s="3">
        <v>462</v>
      </c>
      <c r="AB101" s="3">
        <v>508</v>
      </c>
      <c r="AC101" s="3">
        <v>524</v>
      </c>
      <c r="AD101" s="3">
        <v>558</v>
      </c>
      <c r="AE101" s="3">
        <v>587</v>
      </c>
      <c r="AF101" s="3">
        <v>619</v>
      </c>
      <c r="AG101" s="3">
        <v>604</v>
      </c>
      <c r="AH101" s="3">
        <v>644</v>
      </c>
      <c r="AI101" s="3">
        <v>655</v>
      </c>
      <c r="AJ101" s="3">
        <v>642</v>
      </c>
      <c r="AK101" s="3">
        <v>692</v>
      </c>
      <c r="AL101" s="3">
        <v>722</v>
      </c>
      <c r="AM101" s="3">
        <v>741</v>
      </c>
      <c r="AN101" s="3">
        <v>742</v>
      </c>
      <c r="AO101" s="3">
        <v>784</v>
      </c>
      <c r="AP101" s="3">
        <v>766</v>
      </c>
      <c r="AQ101" s="3">
        <v>753</v>
      </c>
      <c r="AR101" s="3">
        <v>791</v>
      </c>
      <c r="AS101" s="3">
        <v>791</v>
      </c>
      <c r="AT101" s="3">
        <v>860</v>
      </c>
      <c r="AU101" s="3">
        <v>973</v>
      </c>
      <c r="AV101" s="3">
        <v>1005</v>
      </c>
      <c r="AW101" s="3">
        <v>977</v>
      </c>
      <c r="AX101" s="3">
        <v>1042</v>
      </c>
      <c r="AY101" s="3">
        <v>1079</v>
      </c>
      <c r="AZ101" s="3">
        <v>1084</v>
      </c>
    </row>
    <row r="102" spans="2:52">
      <c r="B102" s="2" t="s">
        <v>202</v>
      </c>
      <c r="C102" s="3">
        <v>89</v>
      </c>
      <c r="D102" s="3">
        <v>95</v>
      </c>
      <c r="E102" s="3">
        <v>108</v>
      </c>
      <c r="F102" s="3">
        <v>120</v>
      </c>
      <c r="G102" s="3">
        <v>109</v>
      </c>
      <c r="H102" s="3">
        <v>106</v>
      </c>
      <c r="I102" s="3">
        <v>112</v>
      </c>
      <c r="J102" s="3">
        <v>116</v>
      </c>
      <c r="K102" s="3">
        <v>117</v>
      </c>
      <c r="L102" s="3">
        <v>129</v>
      </c>
      <c r="M102" s="3">
        <v>128</v>
      </c>
      <c r="N102" s="3">
        <v>129</v>
      </c>
      <c r="O102" s="3">
        <v>141</v>
      </c>
      <c r="P102" s="3">
        <v>152</v>
      </c>
      <c r="Q102" s="3">
        <v>164</v>
      </c>
      <c r="R102" s="3">
        <v>188</v>
      </c>
      <c r="S102" s="3">
        <v>203</v>
      </c>
      <c r="T102" s="3">
        <v>217</v>
      </c>
      <c r="U102" s="3">
        <v>242</v>
      </c>
      <c r="V102" s="3">
        <v>249</v>
      </c>
      <c r="W102" s="3">
        <v>274</v>
      </c>
      <c r="X102" s="3">
        <v>302</v>
      </c>
      <c r="Y102" s="3">
        <v>310</v>
      </c>
      <c r="Z102" s="3">
        <v>333</v>
      </c>
      <c r="AA102" s="3">
        <v>348</v>
      </c>
      <c r="AB102" s="3">
        <v>357</v>
      </c>
      <c r="AC102" s="3">
        <v>394</v>
      </c>
      <c r="AD102" s="3">
        <v>407</v>
      </c>
      <c r="AE102" s="3">
        <v>436</v>
      </c>
      <c r="AF102" s="3">
        <v>459</v>
      </c>
      <c r="AG102" s="3">
        <v>485</v>
      </c>
      <c r="AH102" s="3">
        <v>475</v>
      </c>
      <c r="AI102" s="3">
        <v>507</v>
      </c>
      <c r="AJ102" s="3">
        <v>517</v>
      </c>
      <c r="AK102" s="3">
        <v>509</v>
      </c>
      <c r="AL102" s="3">
        <v>550</v>
      </c>
      <c r="AM102" s="3">
        <v>575</v>
      </c>
      <c r="AN102" s="3">
        <v>592</v>
      </c>
      <c r="AO102" s="3">
        <v>594</v>
      </c>
      <c r="AP102" s="3">
        <v>629</v>
      </c>
      <c r="AQ102" s="3">
        <v>616</v>
      </c>
      <c r="AR102" s="3">
        <v>606</v>
      </c>
      <c r="AS102" s="3">
        <v>639</v>
      </c>
      <c r="AT102" s="3">
        <v>640</v>
      </c>
      <c r="AU102" s="3">
        <v>697</v>
      </c>
      <c r="AV102" s="3">
        <v>790</v>
      </c>
      <c r="AW102" s="3">
        <v>818</v>
      </c>
      <c r="AX102" s="3">
        <v>796</v>
      </c>
      <c r="AY102" s="3">
        <v>851</v>
      </c>
      <c r="AZ102" s="3">
        <v>883</v>
      </c>
    </row>
    <row r="103" spans="2:52">
      <c r="B103" s="2" t="s">
        <v>203</v>
      </c>
      <c r="C103" s="3">
        <v>61</v>
      </c>
      <c r="D103" s="3">
        <v>61</v>
      </c>
      <c r="E103" s="3">
        <v>65</v>
      </c>
      <c r="F103" s="3">
        <v>75</v>
      </c>
      <c r="G103" s="3">
        <v>84</v>
      </c>
      <c r="H103" s="3">
        <v>76</v>
      </c>
      <c r="I103" s="3">
        <v>74</v>
      </c>
      <c r="J103" s="3">
        <v>79</v>
      </c>
      <c r="K103" s="3">
        <v>82</v>
      </c>
      <c r="L103" s="3">
        <v>83</v>
      </c>
      <c r="M103" s="3">
        <v>92</v>
      </c>
      <c r="N103" s="3">
        <v>91</v>
      </c>
      <c r="O103" s="3">
        <v>93</v>
      </c>
      <c r="P103" s="3">
        <v>101</v>
      </c>
      <c r="Q103" s="3">
        <v>110</v>
      </c>
      <c r="R103" s="3">
        <v>119</v>
      </c>
      <c r="S103" s="3">
        <v>137</v>
      </c>
      <c r="T103" s="3">
        <v>148</v>
      </c>
      <c r="U103" s="3">
        <v>159</v>
      </c>
      <c r="V103" s="3">
        <v>178</v>
      </c>
      <c r="W103" s="3">
        <v>184</v>
      </c>
      <c r="X103" s="3">
        <v>202</v>
      </c>
      <c r="Y103" s="3">
        <v>225</v>
      </c>
      <c r="Z103" s="3">
        <v>230</v>
      </c>
      <c r="AA103" s="3">
        <v>248</v>
      </c>
      <c r="AB103" s="3">
        <v>261</v>
      </c>
      <c r="AC103" s="3">
        <v>268</v>
      </c>
      <c r="AD103" s="3">
        <v>296</v>
      </c>
      <c r="AE103" s="3">
        <v>307</v>
      </c>
      <c r="AF103" s="3">
        <v>330</v>
      </c>
      <c r="AG103" s="3">
        <v>348</v>
      </c>
      <c r="AH103" s="3">
        <v>369</v>
      </c>
      <c r="AI103" s="3">
        <v>363</v>
      </c>
      <c r="AJ103" s="3">
        <v>388</v>
      </c>
      <c r="AK103" s="3">
        <v>397</v>
      </c>
      <c r="AL103" s="3">
        <v>392</v>
      </c>
      <c r="AM103" s="3">
        <v>425</v>
      </c>
      <c r="AN103" s="3">
        <v>445</v>
      </c>
      <c r="AO103" s="3">
        <v>460</v>
      </c>
      <c r="AP103" s="3">
        <v>463</v>
      </c>
      <c r="AQ103" s="3">
        <v>492</v>
      </c>
      <c r="AR103" s="3">
        <v>483</v>
      </c>
      <c r="AS103" s="3">
        <v>476</v>
      </c>
      <c r="AT103" s="3">
        <v>503</v>
      </c>
      <c r="AU103" s="3">
        <v>505</v>
      </c>
      <c r="AV103" s="3">
        <v>551</v>
      </c>
      <c r="AW103" s="3">
        <v>626</v>
      </c>
      <c r="AX103" s="3">
        <v>650</v>
      </c>
      <c r="AY103" s="3">
        <v>634</v>
      </c>
      <c r="AZ103" s="3">
        <v>680</v>
      </c>
    </row>
    <row r="104" spans="2:52">
      <c r="B104" s="2" t="s">
        <v>204</v>
      </c>
      <c r="C104" s="3">
        <v>31</v>
      </c>
      <c r="D104" s="3">
        <v>40</v>
      </c>
      <c r="E104" s="3">
        <v>40</v>
      </c>
      <c r="F104" s="3">
        <v>43</v>
      </c>
      <c r="G104" s="3">
        <v>49</v>
      </c>
      <c r="H104" s="3">
        <v>56</v>
      </c>
      <c r="I104" s="3">
        <v>51</v>
      </c>
      <c r="J104" s="3">
        <v>49</v>
      </c>
      <c r="K104" s="3">
        <v>54</v>
      </c>
      <c r="L104" s="3">
        <v>56</v>
      </c>
      <c r="M104" s="3">
        <v>57</v>
      </c>
      <c r="N104" s="3">
        <v>63</v>
      </c>
      <c r="O104" s="3">
        <v>62</v>
      </c>
      <c r="P104" s="3">
        <v>64</v>
      </c>
      <c r="Q104" s="3">
        <v>70</v>
      </c>
      <c r="R104" s="3">
        <v>77</v>
      </c>
      <c r="S104" s="3">
        <v>83</v>
      </c>
      <c r="T104" s="3">
        <v>96</v>
      </c>
      <c r="U104" s="3">
        <v>105</v>
      </c>
      <c r="V104" s="3">
        <v>113</v>
      </c>
      <c r="W104" s="3">
        <v>127</v>
      </c>
      <c r="X104" s="3">
        <v>130</v>
      </c>
      <c r="Y104" s="3">
        <v>144</v>
      </c>
      <c r="Z104" s="3">
        <v>161</v>
      </c>
      <c r="AA104" s="3">
        <v>166</v>
      </c>
      <c r="AB104" s="3">
        <v>179</v>
      </c>
      <c r="AC104" s="3">
        <v>189</v>
      </c>
      <c r="AD104" s="3">
        <v>195</v>
      </c>
      <c r="AE104" s="3">
        <v>216</v>
      </c>
      <c r="AF104" s="3">
        <v>225</v>
      </c>
      <c r="AG104" s="3">
        <v>244</v>
      </c>
      <c r="AH104" s="3">
        <v>257</v>
      </c>
      <c r="AI104" s="3">
        <v>273</v>
      </c>
      <c r="AJ104" s="3">
        <v>269</v>
      </c>
      <c r="AK104" s="3">
        <v>289</v>
      </c>
      <c r="AL104" s="3">
        <v>296</v>
      </c>
      <c r="AM104" s="3">
        <v>293</v>
      </c>
      <c r="AN104" s="3">
        <v>319</v>
      </c>
      <c r="AO104" s="3">
        <v>335</v>
      </c>
      <c r="AP104" s="3">
        <v>348</v>
      </c>
      <c r="AQ104" s="3">
        <v>350</v>
      </c>
      <c r="AR104" s="3">
        <v>374</v>
      </c>
      <c r="AS104" s="3">
        <v>368</v>
      </c>
      <c r="AT104" s="3">
        <v>363</v>
      </c>
      <c r="AU104" s="3">
        <v>385</v>
      </c>
      <c r="AV104" s="3">
        <v>388</v>
      </c>
      <c r="AW104" s="3">
        <v>426</v>
      </c>
      <c r="AX104" s="3">
        <v>485</v>
      </c>
      <c r="AY104" s="3">
        <v>504</v>
      </c>
      <c r="AZ104" s="3">
        <v>492</v>
      </c>
    </row>
    <row r="105" spans="2:52">
      <c r="B105" s="2" t="s">
        <v>205</v>
      </c>
      <c r="C105" s="3">
        <v>23</v>
      </c>
      <c r="D105" s="3">
        <v>19</v>
      </c>
      <c r="E105" s="3">
        <v>25</v>
      </c>
      <c r="F105" s="3">
        <v>26</v>
      </c>
      <c r="G105" s="3">
        <v>28</v>
      </c>
      <c r="H105" s="3">
        <v>31</v>
      </c>
      <c r="I105" s="3">
        <v>35</v>
      </c>
      <c r="J105" s="3">
        <v>32</v>
      </c>
      <c r="K105" s="3">
        <v>32</v>
      </c>
      <c r="L105" s="3">
        <v>35</v>
      </c>
      <c r="M105" s="3">
        <v>36</v>
      </c>
      <c r="N105" s="3">
        <v>37</v>
      </c>
      <c r="O105" s="3">
        <v>41</v>
      </c>
      <c r="P105" s="3">
        <v>40</v>
      </c>
      <c r="Q105" s="3">
        <v>42</v>
      </c>
      <c r="R105" s="3">
        <v>47</v>
      </c>
      <c r="S105" s="3">
        <v>51</v>
      </c>
      <c r="T105" s="3">
        <v>56</v>
      </c>
      <c r="U105" s="3">
        <v>65</v>
      </c>
      <c r="V105" s="3">
        <v>71</v>
      </c>
      <c r="W105" s="3">
        <v>77</v>
      </c>
      <c r="X105" s="3">
        <v>87</v>
      </c>
      <c r="Y105" s="3">
        <v>89</v>
      </c>
      <c r="Z105" s="3">
        <v>99</v>
      </c>
      <c r="AA105" s="3">
        <v>111</v>
      </c>
      <c r="AB105" s="3">
        <v>115</v>
      </c>
      <c r="AC105" s="3">
        <v>124</v>
      </c>
      <c r="AD105" s="3">
        <v>132</v>
      </c>
      <c r="AE105" s="3">
        <v>137</v>
      </c>
      <c r="AF105" s="3">
        <v>152</v>
      </c>
      <c r="AG105" s="3">
        <v>159</v>
      </c>
      <c r="AH105" s="3">
        <v>173</v>
      </c>
      <c r="AI105" s="3">
        <v>183</v>
      </c>
      <c r="AJ105" s="3">
        <v>195</v>
      </c>
      <c r="AK105" s="3">
        <v>193</v>
      </c>
      <c r="AL105" s="3">
        <v>208</v>
      </c>
      <c r="AM105" s="3">
        <v>214</v>
      </c>
      <c r="AN105" s="3">
        <v>213</v>
      </c>
      <c r="AO105" s="3">
        <v>232</v>
      </c>
      <c r="AP105" s="3">
        <v>245</v>
      </c>
      <c r="AQ105" s="3">
        <v>255</v>
      </c>
      <c r="AR105" s="3">
        <v>257</v>
      </c>
      <c r="AS105" s="3">
        <v>275</v>
      </c>
      <c r="AT105" s="3">
        <v>272</v>
      </c>
      <c r="AU105" s="3">
        <v>269</v>
      </c>
      <c r="AV105" s="3">
        <v>286</v>
      </c>
      <c r="AW105" s="3">
        <v>290</v>
      </c>
      <c r="AX105" s="3">
        <v>318</v>
      </c>
      <c r="AY105" s="3">
        <v>364</v>
      </c>
      <c r="AZ105" s="3">
        <v>379</v>
      </c>
    </row>
    <row r="106" spans="2:52">
      <c r="B106" s="2" t="s">
        <v>206</v>
      </c>
      <c r="C106" s="3">
        <v>8</v>
      </c>
      <c r="D106" s="3">
        <v>14</v>
      </c>
      <c r="E106" s="3">
        <v>11</v>
      </c>
      <c r="F106" s="3">
        <v>15</v>
      </c>
      <c r="G106" s="3">
        <v>15</v>
      </c>
      <c r="H106" s="3">
        <v>17</v>
      </c>
      <c r="I106" s="3">
        <v>19</v>
      </c>
      <c r="J106" s="3">
        <v>22</v>
      </c>
      <c r="K106" s="3">
        <v>20</v>
      </c>
      <c r="L106" s="3">
        <v>20</v>
      </c>
      <c r="M106" s="3">
        <v>21</v>
      </c>
      <c r="N106" s="3">
        <v>22</v>
      </c>
      <c r="O106" s="3">
        <v>23</v>
      </c>
      <c r="P106" s="3">
        <v>26</v>
      </c>
      <c r="Q106" s="3">
        <v>25</v>
      </c>
      <c r="R106" s="3">
        <v>27</v>
      </c>
      <c r="S106" s="3">
        <v>30</v>
      </c>
      <c r="T106" s="3">
        <v>33</v>
      </c>
      <c r="U106" s="3">
        <v>36</v>
      </c>
      <c r="V106" s="3">
        <v>42</v>
      </c>
      <c r="W106" s="3">
        <v>46</v>
      </c>
      <c r="X106" s="3">
        <v>50</v>
      </c>
      <c r="Y106" s="3">
        <v>56</v>
      </c>
      <c r="Z106" s="3">
        <v>58</v>
      </c>
      <c r="AA106" s="3">
        <v>65</v>
      </c>
      <c r="AB106" s="3">
        <v>74</v>
      </c>
      <c r="AC106" s="3">
        <v>76</v>
      </c>
      <c r="AD106" s="3">
        <v>83</v>
      </c>
      <c r="AE106" s="3">
        <v>88</v>
      </c>
      <c r="AF106" s="3">
        <v>92</v>
      </c>
      <c r="AG106" s="3">
        <v>103</v>
      </c>
      <c r="AH106" s="3">
        <v>108</v>
      </c>
      <c r="AI106" s="3">
        <v>118</v>
      </c>
      <c r="AJ106" s="3">
        <v>126</v>
      </c>
      <c r="AK106" s="3">
        <v>134</v>
      </c>
      <c r="AL106" s="3">
        <v>133</v>
      </c>
      <c r="AM106" s="3">
        <v>145</v>
      </c>
      <c r="AN106" s="3">
        <v>150</v>
      </c>
      <c r="AO106" s="3">
        <v>149</v>
      </c>
      <c r="AP106" s="3">
        <v>163</v>
      </c>
      <c r="AQ106" s="3">
        <v>172</v>
      </c>
      <c r="AR106" s="3">
        <v>180</v>
      </c>
      <c r="AS106" s="3">
        <v>183</v>
      </c>
      <c r="AT106" s="3">
        <v>196</v>
      </c>
      <c r="AU106" s="3">
        <v>195</v>
      </c>
      <c r="AV106" s="3">
        <v>193</v>
      </c>
      <c r="AW106" s="3">
        <v>206</v>
      </c>
      <c r="AX106" s="3">
        <v>209</v>
      </c>
      <c r="AY106" s="3">
        <v>231</v>
      </c>
      <c r="AZ106" s="3">
        <v>265</v>
      </c>
    </row>
    <row r="107" spans="2:52">
      <c r="B107" s="2" t="s">
        <v>207</v>
      </c>
      <c r="C107" s="3">
        <v>9</v>
      </c>
      <c r="D107" s="3">
        <v>4</v>
      </c>
      <c r="E107" s="3">
        <v>9</v>
      </c>
      <c r="F107" s="3">
        <v>7</v>
      </c>
      <c r="G107" s="3">
        <v>9</v>
      </c>
      <c r="H107" s="3">
        <v>9</v>
      </c>
      <c r="I107" s="3">
        <v>10</v>
      </c>
      <c r="J107" s="3">
        <v>12</v>
      </c>
      <c r="K107" s="3">
        <v>13</v>
      </c>
      <c r="L107" s="3">
        <v>12</v>
      </c>
      <c r="M107" s="3">
        <v>12</v>
      </c>
      <c r="N107" s="3">
        <v>12</v>
      </c>
      <c r="O107" s="3">
        <v>13</v>
      </c>
      <c r="P107" s="3">
        <v>14</v>
      </c>
      <c r="Q107" s="3">
        <v>16</v>
      </c>
      <c r="R107" s="3">
        <v>15</v>
      </c>
      <c r="S107" s="3">
        <v>16</v>
      </c>
      <c r="T107" s="3">
        <v>18</v>
      </c>
      <c r="U107" s="3">
        <v>20</v>
      </c>
      <c r="V107" s="3">
        <v>22</v>
      </c>
      <c r="W107" s="3">
        <v>26</v>
      </c>
      <c r="X107" s="3">
        <v>28</v>
      </c>
      <c r="Y107" s="3">
        <v>30</v>
      </c>
      <c r="Z107" s="3">
        <v>35</v>
      </c>
      <c r="AA107" s="3">
        <v>36</v>
      </c>
      <c r="AB107" s="3">
        <v>41</v>
      </c>
      <c r="AC107" s="3">
        <v>47</v>
      </c>
      <c r="AD107" s="3">
        <v>48</v>
      </c>
      <c r="AE107" s="3">
        <v>53</v>
      </c>
      <c r="AF107" s="3">
        <v>57</v>
      </c>
      <c r="AG107" s="3">
        <v>60</v>
      </c>
      <c r="AH107" s="3">
        <v>67</v>
      </c>
      <c r="AI107" s="3">
        <v>71</v>
      </c>
      <c r="AJ107" s="3">
        <v>78</v>
      </c>
      <c r="AK107" s="3">
        <v>83</v>
      </c>
      <c r="AL107" s="3">
        <v>89</v>
      </c>
      <c r="AM107" s="3">
        <v>89</v>
      </c>
      <c r="AN107" s="3">
        <v>97</v>
      </c>
      <c r="AO107" s="3">
        <v>101</v>
      </c>
      <c r="AP107" s="3">
        <v>100</v>
      </c>
      <c r="AQ107" s="3">
        <v>110</v>
      </c>
      <c r="AR107" s="3">
        <v>117</v>
      </c>
      <c r="AS107" s="3">
        <v>123</v>
      </c>
      <c r="AT107" s="3">
        <v>125</v>
      </c>
      <c r="AU107" s="3">
        <v>135</v>
      </c>
      <c r="AV107" s="3">
        <v>134</v>
      </c>
      <c r="AW107" s="3">
        <v>134</v>
      </c>
      <c r="AX107" s="3">
        <v>143</v>
      </c>
      <c r="AY107" s="3">
        <v>147</v>
      </c>
      <c r="AZ107" s="3">
        <v>162</v>
      </c>
    </row>
    <row r="108" spans="2:52">
      <c r="B108" s="2" t="s">
        <v>208</v>
      </c>
      <c r="C108" s="3">
        <v>2</v>
      </c>
      <c r="D108" s="3">
        <v>5</v>
      </c>
      <c r="E108" s="3">
        <v>3</v>
      </c>
      <c r="F108" s="3">
        <v>6</v>
      </c>
      <c r="G108" s="3">
        <v>4</v>
      </c>
      <c r="H108" s="3">
        <v>6</v>
      </c>
      <c r="I108" s="3">
        <v>6</v>
      </c>
      <c r="J108" s="3">
        <v>6</v>
      </c>
      <c r="K108" s="3">
        <v>7</v>
      </c>
      <c r="L108" s="3">
        <v>8</v>
      </c>
      <c r="M108" s="3">
        <v>7</v>
      </c>
      <c r="N108" s="3">
        <v>7</v>
      </c>
      <c r="O108" s="3">
        <v>7</v>
      </c>
      <c r="P108" s="3">
        <v>8</v>
      </c>
      <c r="Q108" s="3">
        <v>8</v>
      </c>
      <c r="R108" s="3">
        <v>10</v>
      </c>
      <c r="S108" s="3">
        <v>9</v>
      </c>
      <c r="T108" s="3">
        <v>10</v>
      </c>
      <c r="U108" s="3">
        <v>10</v>
      </c>
      <c r="V108" s="3">
        <v>12</v>
      </c>
      <c r="W108" s="3">
        <v>13</v>
      </c>
      <c r="X108" s="3">
        <v>15</v>
      </c>
      <c r="Y108" s="3">
        <v>16</v>
      </c>
      <c r="Z108" s="3">
        <v>18</v>
      </c>
      <c r="AA108" s="3">
        <v>21</v>
      </c>
      <c r="AB108" s="3">
        <v>21</v>
      </c>
      <c r="AC108" s="3">
        <v>24</v>
      </c>
      <c r="AD108" s="3">
        <v>28</v>
      </c>
      <c r="AE108" s="3">
        <v>29</v>
      </c>
      <c r="AF108" s="3">
        <v>33</v>
      </c>
      <c r="AG108" s="3">
        <v>35</v>
      </c>
      <c r="AH108" s="3">
        <v>37</v>
      </c>
      <c r="AI108" s="3">
        <v>41</v>
      </c>
      <c r="AJ108" s="3">
        <v>44</v>
      </c>
      <c r="AK108" s="3">
        <v>48</v>
      </c>
      <c r="AL108" s="3">
        <v>52</v>
      </c>
      <c r="AM108" s="3">
        <v>57</v>
      </c>
      <c r="AN108" s="3">
        <v>56</v>
      </c>
      <c r="AO108" s="3">
        <v>62</v>
      </c>
      <c r="AP108" s="3">
        <v>65</v>
      </c>
      <c r="AQ108" s="3">
        <v>64</v>
      </c>
      <c r="AR108" s="3">
        <v>71</v>
      </c>
      <c r="AS108" s="3">
        <v>76</v>
      </c>
      <c r="AT108" s="3">
        <v>80</v>
      </c>
      <c r="AU108" s="3">
        <v>82</v>
      </c>
      <c r="AV108" s="3">
        <v>89</v>
      </c>
      <c r="AW108" s="3">
        <v>89</v>
      </c>
      <c r="AX108" s="3">
        <v>89</v>
      </c>
      <c r="AY108" s="3">
        <v>96</v>
      </c>
      <c r="AZ108" s="3">
        <v>98</v>
      </c>
    </row>
    <row r="109" spans="2:52">
      <c r="B109" s="2" t="s">
        <v>209</v>
      </c>
      <c r="C109" s="3">
        <v>1</v>
      </c>
      <c r="D109" s="3">
        <v>1</v>
      </c>
      <c r="E109" s="3">
        <v>2</v>
      </c>
      <c r="F109" s="3">
        <v>1</v>
      </c>
      <c r="G109" s="3">
        <v>5</v>
      </c>
      <c r="H109" s="3">
        <v>1</v>
      </c>
      <c r="I109" s="3">
        <v>5</v>
      </c>
      <c r="J109" s="3">
        <v>5</v>
      </c>
      <c r="K109" s="3">
        <v>5</v>
      </c>
      <c r="L109" s="3">
        <v>4</v>
      </c>
      <c r="M109" s="3">
        <v>6</v>
      </c>
      <c r="N109" s="3">
        <v>4</v>
      </c>
      <c r="O109" s="3">
        <v>4</v>
      </c>
      <c r="P109" s="3">
        <v>5</v>
      </c>
      <c r="Q109" s="3">
        <v>6</v>
      </c>
      <c r="R109" s="3">
        <v>6</v>
      </c>
      <c r="S109" s="3">
        <v>6</v>
      </c>
      <c r="T109" s="3">
        <v>6</v>
      </c>
      <c r="U109" s="3">
        <v>6</v>
      </c>
      <c r="V109" s="3">
        <v>6</v>
      </c>
      <c r="W109" s="3">
        <v>7</v>
      </c>
      <c r="X109" s="3">
        <v>8</v>
      </c>
      <c r="Y109" s="3">
        <v>9</v>
      </c>
      <c r="Z109" s="3">
        <v>10</v>
      </c>
      <c r="AA109" s="3">
        <v>10</v>
      </c>
      <c r="AB109" s="3">
        <v>12</v>
      </c>
      <c r="AC109" s="3">
        <v>12</v>
      </c>
      <c r="AD109" s="3">
        <v>13</v>
      </c>
      <c r="AE109" s="3">
        <v>16</v>
      </c>
      <c r="AF109" s="3">
        <v>17</v>
      </c>
      <c r="AG109" s="3">
        <v>19</v>
      </c>
      <c r="AH109" s="3">
        <v>20</v>
      </c>
      <c r="AI109" s="3">
        <v>22</v>
      </c>
      <c r="AJ109" s="3">
        <v>24</v>
      </c>
      <c r="AK109" s="3">
        <v>26</v>
      </c>
      <c r="AL109" s="3">
        <v>28</v>
      </c>
      <c r="AM109" s="3">
        <v>31</v>
      </c>
      <c r="AN109" s="3">
        <v>34</v>
      </c>
      <c r="AO109" s="3">
        <v>33</v>
      </c>
      <c r="AP109" s="3">
        <v>38</v>
      </c>
      <c r="AQ109" s="3">
        <v>40</v>
      </c>
      <c r="AR109" s="3">
        <v>40</v>
      </c>
      <c r="AS109" s="3">
        <v>44</v>
      </c>
      <c r="AT109" s="3">
        <v>48</v>
      </c>
      <c r="AU109" s="3">
        <v>50</v>
      </c>
      <c r="AV109" s="3">
        <v>52</v>
      </c>
      <c r="AW109" s="3">
        <v>56</v>
      </c>
      <c r="AX109" s="3">
        <v>56</v>
      </c>
      <c r="AY109" s="3">
        <v>56</v>
      </c>
      <c r="AZ109" s="3">
        <v>61</v>
      </c>
    </row>
    <row r="110" spans="2:52">
      <c r="B110" s="2" t="s">
        <v>210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3</v>
      </c>
      <c r="I110" s="3">
        <v>0</v>
      </c>
      <c r="J110" s="3">
        <v>3</v>
      </c>
      <c r="K110" s="3">
        <v>3</v>
      </c>
      <c r="L110" s="3">
        <v>3</v>
      </c>
      <c r="M110" s="3">
        <v>3</v>
      </c>
      <c r="N110" s="3">
        <v>5</v>
      </c>
      <c r="O110" s="3">
        <v>3</v>
      </c>
      <c r="P110" s="3">
        <v>3</v>
      </c>
      <c r="Q110" s="3">
        <v>3</v>
      </c>
      <c r="R110" s="3">
        <v>5</v>
      </c>
      <c r="S110" s="3">
        <v>5</v>
      </c>
      <c r="T110" s="3">
        <v>5</v>
      </c>
      <c r="U110" s="3">
        <v>5</v>
      </c>
      <c r="V110" s="3">
        <v>5</v>
      </c>
      <c r="W110" s="3">
        <v>5</v>
      </c>
      <c r="X110" s="3">
        <v>4</v>
      </c>
      <c r="Y110" s="3">
        <v>6</v>
      </c>
      <c r="Z110" s="3">
        <v>6</v>
      </c>
      <c r="AA110" s="3">
        <v>5</v>
      </c>
      <c r="AB110" s="3">
        <v>6</v>
      </c>
      <c r="AC110" s="3">
        <v>8</v>
      </c>
      <c r="AD110" s="3">
        <v>8</v>
      </c>
      <c r="AE110" s="3">
        <v>8</v>
      </c>
      <c r="AF110" s="3">
        <v>9</v>
      </c>
      <c r="AG110" s="3">
        <v>10</v>
      </c>
      <c r="AH110" s="3">
        <v>11</v>
      </c>
      <c r="AI110" s="3">
        <v>12</v>
      </c>
      <c r="AJ110" s="3">
        <v>12</v>
      </c>
      <c r="AK110" s="3">
        <v>13</v>
      </c>
      <c r="AL110" s="3">
        <v>15</v>
      </c>
      <c r="AM110" s="3">
        <v>16</v>
      </c>
      <c r="AN110" s="3">
        <v>18</v>
      </c>
      <c r="AO110" s="3">
        <v>20</v>
      </c>
      <c r="AP110" s="3">
        <v>19</v>
      </c>
      <c r="AQ110" s="3">
        <v>22</v>
      </c>
      <c r="AR110" s="3">
        <v>23</v>
      </c>
      <c r="AS110" s="3">
        <v>23</v>
      </c>
      <c r="AT110" s="3">
        <v>26</v>
      </c>
      <c r="AU110" s="3">
        <v>28</v>
      </c>
      <c r="AV110" s="3">
        <v>29</v>
      </c>
      <c r="AW110" s="3">
        <v>31</v>
      </c>
      <c r="AX110" s="3">
        <v>33</v>
      </c>
      <c r="AY110" s="3">
        <v>33</v>
      </c>
      <c r="AZ110" s="3">
        <v>34</v>
      </c>
    </row>
    <row r="111" spans="2:52">
      <c r="B111" s="2" t="s">
        <v>211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2</v>
      </c>
      <c r="J111" s="3">
        <v>0</v>
      </c>
      <c r="K111" s="3">
        <v>2</v>
      </c>
      <c r="L111" s="3">
        <v>2</v>
      </c>
      <c r="M111" s="3">
        <v>2</v>
      </c>
      <c r="N111" s="3">
        <v>2</v>
      </c>
      <c r="O111" s="3">
        <v>3</v>
      </c>
      <c r="P111" s="3">
        <v>2</v>
      </c>
      <c r="Q111" s="3">
        <v>2</v>
      </c>
      <c r="R111" s="3">
        <v>2</v>
      </c>
      <c r="S111" s="3">
        <v>3</v>
      </c>
      <c r="T111" s="3">
        <v>3</v>
      </c>
      <c r="U111" s="3">
        <v>3</v>
      </c>
      <c r="V111" s="3">
        <v>3</v>
      </c>
      <c r="W111" s="3">
        <v>3</v>
      </c>
      <c r="X111" s="3">
        <v>3</v>
      </c>
      <c r="Y111" s="3">
        <v>3</v>
      </c>
      <c r="Z111" s="3">
        <v>5</v>
      </c>
      <c r="AA111" s="3">
        <v>5</v>
      </c>
      <c r="AB111" s="3">
        <v>3</v>
      </c>
      <c r="AC111" s="3">
        <v>5</v>
      </c>
      <c r="AD111" s="3">
        <v>4</v>
      </c>
      <c r="AE111" s="3">
        <v>4</v>
      </c>
      <c r="AF111" s="3">
        <v>4</v>
      </c>
      <c r="AG111" s="3">
        <v>6</v>
      </c>
      <c r="AH111" s="3">
        <v>5</v>
      </c>
      <c r="AI111" s="3">
        <v>6</v>
      </c>
      <c r="AJ111" s="3">
        <v>8</v>
      </c>
      <c r="AK111" s="3">
        <v>8</v>
      </c>
      <c r="AL111" s="3">
        <v>7</v>
      </c>
      <c r="AM111" s="3">
        <v>9</v>
      </c>
      <c r="AN111" s="3">
        <v>9</v>
      </c>
      <c r="AO111" s="3">
        <v>11</v>
      </c>
      <c r="AP111" s="3">
        <v>11</v>
      </c>
      <c r="AQ111" s="3">
        <v>11</v>
      </c>
      <c r="AR111" s="3">
        <v>12</v>
      </c>
      <c r="AS111" s="3">
        <v>13</v>
      </c>
      <c r="AT111" s="3">
        <v>13</v>
      </c>
      <c r="AU111" s="3">
        <v>14</v>
      </c>
      <c r="AV111" s="3">
        <v>15</v>
      </c>
      <c r="AW111" s="3">
        <v>16</v>
      </c>
      <c r="AX111" s="3">
        <v>18</v>
      </c>
      <c r="AY111" s="3">
        <v>19</v>
      </c>
      <c r="AZ111" s="3">
        <v>19</v>
      </c>
    </row>
    <row r="112" spans="2:52">
      <c r="B112" s="2" t="s">
        <v>212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2</v>
      </c>
      <c r="K112" s="3">
        <v>0</v>
      </c>
      <c r="L112" s="3">
        <v>2</v>
      </c>
      <c r="M112" s="3">
        <v>2</v>
      </c>
      <c r="N112" s="3">
        <v>2</v>
      </c>
      <c r="O112" s="3">
        <v>2</v>
      </c>
      <c r="P112" s="3">
        <v>2</v>
      </c>
      <c r="Q112" s="3">
        <v>2</v>
      </c>
      <c r="R112" s="3">
        <v>2</v>
      </c>
      <c r="S112" s="3">
        <v>2</v>
      </c>
      <c r="T112" s="3">
        <v>2</v>
      </c>
      <c r="U112" s="3">
        <v>2</v>
      </c>
      <c r="V112" s="3">
        <v>2</v>
      </c>
      <c r="W112" s="3">
        <v>2</v>
      </c>
      <c r="X112" s="3">
        <v>2</v>
      </c>
      <c r="Y112" s="3">
        <v>2</v>
      </c>
      <c r="Z112" s="3">
        <v>2</v>
      </c>
      <c r="AA112" s="3">
        <v>3</v>
      </c>
      <c r="AB112" s="3">
        <v>3</v>
      </c>
      <c r="AC112" s="3">
        <v>2</v>
      </c>
      <c r="AD112" s="3">
        <v>3</v>
      </c>
      <c r="AE112" s="3">
        <v>3</v>
      </c>
      <c r="AF112" s="3">
        <v>3</v>
      </c>
      <c r="AG112" s="3">
        <v>3</v>
      </c>
      <c r="AH112" s="3">
        <v>5</v>
      </c>
      <c r="AI112" s="3">
        <v>3</v>
      </c>
      <c r="AJ112" s="3">
        <v>3</v>
      </c>
      <c r="AK112" s="3">
        <v>4</v>
      </c>
      <c r="AL112" s="3">
        <v>4</v>
      </c>
      <c r="AM112" s="3">
        <v>4</v>
      </c>
      <c r="AN112" s="3">
        <v>6</v>
      </c>
      <c r="AO112" s="3">
        <v>6</v>
      </c>
      <c r="AP112" s="3">
        <v>6</v>
      </c>
      <c r="AQ112" s="3">
        <v>6</v>
      </c>
      <c r="AR112" s="3">
        <v>6</v>
      </c>
      <c r="AS112" s="3">
        <v>8</v>
      </c>
      <c r="AT112" s="3">
        <v>8</v>
      </c>
      <c r="AU112" s="3">
        <v>8</v>
      </c>
      <c r="AV112" s="3">
        <v>7</v>
      </c>
      <c r="AW112" s="3">
        <v>9</v>
      </c>
      <c r="AX112" s="3">
        <v>8</v>
      </c>
      <c r="AY112" s="3">
        <v>10</v>
      </c>
      <c r="AZ112" s="3">
        <v>10</v>
      </c>
    </row>
    <row r="113" spans="2:52">
      <c r="B113" s="2" t="s">
        <v>213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2</v>
      </c>
      <c r="L113" s="3">
        <v>0</v>
      </c>
      <c r="M113" s="3">
        <v>2</v>
      </c>
      <c r="N113" s="3">
        <v>2</v>
      </c>
      <c r="O113" s="3">
        <v>2</v>
      </c>
      <c r="P113" s="3">
        <v>2</v>
      </c>
      <c r="Q113" s="3">
        <v>2</v>
      </c>
      <c r="R113" s="3">
        <v>2</v>
      </c>
      <c r="S113" s="3">
        <v>2</v>
      </c>
      <c r="T113" s="3">
        <v>2</v>
      </c>
      <c r="U113" s="3">
        <v>2</v>
      </c>
      <c r="V113" s="3">
        <v>2</v>
      </c>
      <c r="W113" s="3">
        <v>2</v>
      </c>
      <c r="X113" s="3">
        <v>2</v>
      </c>
      <c r="Y113" s="3">
        <v>2</v>
      </c>
      <c r="Z113" s="3">
        <v>2</v>
      </c>
      <c r="AA113" s="3">
        <v>2</v>
      </c>
      <c r="AB113" s="3">
        <v>2</v>
      </c>
      <c r="AC113" s="3">
        <v>2</v>
      </c>
      <c r="AD113" s="3">
        <v>2</v>
      </c>
      <c r="AE113" s="3">
        <v>2</v>
      </c>
      <c r="AF113" s="3">
        <v>2</v>
      </c>
      <c r="AG113" s="3">
        <v>2</v>
      </c>
      <c r="AH113" s="3">
        <v>2</v>
      </c>
      <c r="AI113" s="3">
        <v>3</v>
      </c>
      <c r="AJ113" s="3">
        <v>2</v>
      </c>
      <c r="AK113" s="3">
        <v>2</v>
      </c>
      <c r="AL113" s="3">
        <v>3</v>
      </c>
      <c r="AM113" s="3">
        <v>3</v>
      </c>
      <c r="AN113" s="3">
        <v>3</v>
      </c>
      <c r="AO113" s="3">
        <v>5</v>
      </c>
      <c r="AP113" s="3">
        <v>5</v>
      </c>
      <c r="AQ113" s="3">
        <v>3</v>
      </c>
      <c r="AR113" s="3">
        <v>3</v>
      </c>
      <c r="AS113" s="3">
        <v>3</v>
      </c>
      <c r="AT113" s="3">
        <v>4</v>
      </c>
      <c r="AU113" s="3">
        <v>4</v>
      </c>
      <c r="AV113" s="3">
        <v>4</v>
      </c>
      <c r="AW113" s="3">
        <v>4</v>
      </c>
      <c r="AX113" s="3">
        <v>6</v>
      </c>
      <c r="AY113" s="3">
        <v>4</v>
      </c>
      <c r="AZ113" s="3">
        <v>7</v>
      </c>
    </row>
    <row r="114" spans="2:52">
      <c r="B114" s="2" t="s">
        <v>214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  <c r="AO114" s="3">
        <v>0</v>
      </c>
      <c r="AP114" s="3">
        <v>0</v>
      </c>
      <c r="AQ114" s="3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</row>
    <row r="115" spans="2:52">
      <c r="B115" s="2" t="s">
        <v>215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v>0</v>
      </c>
      <c r="AQ115" s="3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40808-EFD0-0E46-AA8F-11FDC4C9B27F}">
  <dimension ref="A1:M241"/>
  <sheetViews>
    <sheetView topLeftCell="A90" workbookViewId="0">
      <selection activeCell="M111" sqref="M111"/>
    </sheetView>
  </sheetViews>
  <sheetFormatPr baseColWidth="10" defaultRowHeight="15"/>
  <sheetData>
    <row r="1" spans="1:13">
      <c r="A1" s="2" t="s">
        <v>221</v>
      </c>
      <c r="B1" s="2" t="s">
        <v>222</v>
      </c>
      <c r="C1" s="2" t="s">
        <v>216</v>
      </c>
      <c r="D1" s="2" t="s">
        <v>217</v>
      </c>
      <c r="E1" t="s">
        <v>232</v>
      </c>
      <c r="G1" s="2" t="s">
        <v>62</v>
      </c>
      <c r="H1" s="2" t="s">
        <v>223</v>
      </c>
    </row>
    <row r="2" spans="1:13">
      <c r="A2">
        <v>2024</v>
      </c>
      <c r="B2" t="s">
        <v>69</v>
      </c>
      <c r="C2" t="s">
        <v>218</v>
      </c>
      <c r="D2">
        <v>3003</v>
      </c>
      <c r="E2">
        <v>3.0297999999999999E-2</v>
      </c>
      <c r="F2">
        <f>$J$9*E2</f>
        <v>3029.7394039999999</v>
      </c>
      <c r="G2">
        <f>$M$9*F2</f>
        <v>400864.82054324</v>
      </c>
      <c r="H2" s="3">
        <f>G2/6.5</f>
        <v>61671.510852806154</v>
      </c>
    </row>
    <row r="3" spans="1:13">
      <c r="A3">
        <v>2024</v>
      </c>
      <c r="B3" t="s">
        <v>69</v>
      </c>
      <c r="C3" t="s">
        <v>219</v>
      </c>
      <c r="D3">
        <v>2499</v>
      </c>
      <c r="E3">
        <v>2.5366E-2</v>
      </c>
      <c r="F3">
        <f t="shared" ref="F3:F31" si="0">$J$9*E3</f>
        <v>2536.5492679999998</v>
      </c>
      <c r="G3">
        <f t="shared" ref="G3:G31" si="1">$M$9*F3</f>
        <v>335610.83364907996</v>
      </c>
      <c r="H3" s="3">
        <f>G3/6.5</f>
        <v>51632.435946012301</v>
      </c>
    </row>
    <row r="4" spans="1:13">
      <c r="A4">
        <v>2024</v>
      </c>
      <c r="B4" t="s">
        <v>69</v>
      </c>
      <c r="C4" t="s">
        <v>220</v>
      </c>
      <c r="D4">
        <v>1997</v>
      </c>
      <c r="E4">
        <v>2.0322E-2</v>
      </c>
      <c r="F4">
        <f t="shared" si="0"/>
        <v>2032.1593559999999</v>
      </c>
      <c r="G4">
        <f t="shared" si="1"/>
        <v>268875.00439235999</v>
      </c>
      <c r="H4" s="3">
        <f t="shared" ref="H3:H66" si="2">G4/6.5</f>
        <v>41365.385291132305</v>
      </c>
    </row>
    <row r="5" spans="1:13">
      <c r="A5">
        <v>2025</v>
      </c>
      <c r="B5" t="s">
        <v>69</v>
      </c>
      <c r="C5" t="s">
        <v>218</v>
      </c>
      <c r="D5">
        <v>3784</v>
      </c>
      <c r="E5">
        <v>3.7053999999999997E-2</v>
      </c>
      <c r="F5">
        <f t="shared" si="0"/>
        <v>3705.3258919999998</v>
      </c>
      <c r="G5">
        <f t="shared" si="1"/>
        <v>490251.66877051996</v>
      </c>
      <c r="H5" s="3">
        <f t="shared" si="2"/>
        <v>75423.333657003066</v>
      </c>
    </row>
    <row r="6" spans="1:13">
      <c r="A6">
        <v>2025</v>
      </c>
      <c r="B6" t="s">
        <v>69</v>
      </c>
      <c r="C6" t="s">
        <v>219</v>
      </c>
      <c r="D6">
        <v>3321</v>
      </c>
      <c r="E6">
        <v>3.2876000000000002E-2</v>
      </c>
      <c r="F6">
        <f t="shared" si="0"/>
        <v>3287.5342480000004</v>
      </c>
      <c r="G6">
        <f t="shared" si="1"/>
        <v>434973.65635288006</v>
      </c>
      <c r="H6" s="3">
        <f t="shared" si="2"/>
        <v>66919.024054289242</v>
      </c>
    </row>
    <row r="7" spans="1:13">
      <c r="A7">
        <v>2025</v>
      </c>
      <c r="B7" t="s">
        <v>69</v>
      </c>
      <c r="C7" t="s">
        <v>220</v>
      </c>
      <c r="D7">
        <v>2699</v>
      </c>
      <c r="E7">
        <v>2.6918000000000001E-2</v>
      </c>
      <c r="F7">
        <f t="shared" si="0"/>
        <v>2691.7461640000001</v>
      </c>
      <c r="G7">
        <f t="shared" si="1"/>
        <v>356144.93495884002</v>
      </c>
      <c r="H7" s="3">
        <f t="shared" si="2"/>
        <v>54791.528455206157</v>
      </c>
    </row>
    <row r="8" spans="1:13">
      <c r="A8">
        <v>2026</v>
      </c>
      <c r="B8" t="s">
        <v>69</v>
      </c>
      <c r="C8" t="s">
        <v>218</v>
      </c>
      <c r="D8">
        <v>3819</v>
      </c>
      <c r="E8">
        <v>3.6061000000000003E-2</v>
      </c>
      <c r="F8">
        <f t="shared" si="0"/>
        <v>3606.0278780000003</v>
      </c>
      <c r="G8">
        <f t="shared" si="1"/>
        <v>477113.54853818007</v>
      </c>
      <c r="H8" s="3">
        <f t="shared" si="2"/>
        <v>73402.084390489239</v>
      </c>
      <c r="I8" t="s">
        <v>68</v>
      </c>
      <c r="J8" t="s">
        <v>233</v>
      </c>
      <c r="L8" t="s">
        <v>68</v>
      </c>
      <c r="M8" t="s">
        <v>231</v>
      </c>
    </row>
    <row r="9" spans="1:13">
      <c r="A9">
        <v>2026</v>
      </c>
      <c r="B9" t="s">
        <v>69</v>
      </c>
      <c r="C9" t="s">
        <v>219</v>
      </c>
      <c r="D9">
        <v>3323</v>
      </c>
      <c r="E9">
        <v>3.1849000000000002E-2</v>
      </c>
      <c r="F9">
        <f t="shared" si="0"/>
        <v>3184.8363020000002</v>
      </c>
      <c r="G9">
        <f t="shared" si="1"/>
        <v>421385.69111762004</v>
      </c>
      <c r="H9" s="3">
        <f t="shared" si="2"/>
        <v>64828.567864249235</v>
      </c>
      <c r="I9" t="s">
        <v>69</v>
      </c>
      <c r="J9">
        <v>99998</v>
      </c>
      <c r="L9" t="s">
        <v>69</v>
      </c>
      <c r="M9">
        <v>132.31</v>
      </c>
    </row>
    <row r="10" spans="1:13">
      <c r="A10">
        <v>2026</v>
      </c>
      <c r="B10" t="s">
        <v>69</v>
      </c>
      <c r="C10" t="s">
        <v>220</v>
      </c>
      <c r="D10">
        <v>2687</v>
      </c>
      <c r="E10">
        <v>2.6096000000000001E-2</v>
      </c>
      <c r="F10">
        <f t="shared" si="0"/>
        <v>2609.5478080000003</v>
      </c>
      <c r="G10">
        <f t="shared" si="1"/>
        <v>345269.27047648001</v>
      </c>
      <c r="H10" s="3">
        <f t="shared" si="2"/>
        <v>53118.349304073847</v>
      </c>
      <c r="I10" t="s">
        <v>42</v>
      </c>
      <c r="J10">
        <v>11609</v>
      </c>
      <c r="L10" t="s">
        <v>42</v>
      </c>
      <c r="M10">
        <v>128.04</v>
      </c>
    </row>
    <row r="11" spans="1:13">
      <c r="A11">
        <v>2027</v>
      </c>
      <c r="B11" t="s">
        <v>69</v>
      </c>
      <c r="C11" t="s">
        <v>218</v>
      </c>
      <c r="D11">
        <v>3678</v>
      </c>
      <c r="E11">
        <v>3.3521000000000002E-2</v>
      </c>
      <c r="F11">
        <f t="shared" si="0"/>
        <v>3352.0329580000002</v>
      </c>
      <c r="G11">
        <f t="shared" si="1"/>
        <v>443507.48067298002</v>
      </c>
      <c r="H11" s="3">
        <f t="shared" si="2"/>
        <v>68231.920103535391</v>
      </c>
      <c r="I11" t="s">
        <v>41</v>
      </c>
      <c r="J11">
        <v>7661</v>
      </c>
      <c r="L11" t="s">
        <v>41</v>
      </c>
      <c r="M11">
        <v>126.3</v>
      </c>
    </row>
    <row r="12" spans="1:13">
      <c r="A12">
        <v>2027</v>
      </c>
      <c r="B12" t="s">
        <v>69</v>
      </c>
      <c r="C12" t="s">
        <v>219</v>
      </c>
      <c r="D12">
        <v>3176</v>
      </c>
      <c r="E12">
        <v>2.9500999999999999E-2</v>
      </c>
      <c r="F12">
        <f t="shared" si="0"/>
        <v>2950.0409979999999</v>
      </c>
      <c r="G12">
        <f t="shared" si="1"/>
        <v>390319.92444537999</v>
      </c>
      <c r="H12" s="3">
        <f t="shared" si="2"/>
        <v>60049.219145443072</v>
      </c>
      <c r="I12" t="s">
        <v>43</v>
      </c>
      <c r="J12">
        <v>3487</v>
      </c>
      <c r="L12" t="s">
        <v>43</v>
      </c>
      <c r="M12">
        <v>105.42</v>
      </c>
    </row>
    <row r="13" spans="1:13">
      <c r="A13">
        <v>2027</v>
      </c>
      <c r="B13" t="s">
        <v>69</v>
      </c>
      <c r="C13" t="s">
        <v>220</v>
      </c>
      <c r="D13">
        <v>2516</v>
      </c>
      <c r="E13">
        <v>2.3813999999999998E-2</v>
      </c>
      <c r="F13">
        <f t="shared" si="0"/>
        <v>2381.3523719999998</v>
      </c>
      <c r="G13">
        <f t="shared" si="1"/>
        <v>315076.73233932001</v>
      </c>
      <c r="H13" s="3">
        <f t="shared" si="2"/>
        <v>48473.343436818461</v>
      </c>
      <c r="I13" t="s">
        <v>44</v>
      </c>
      <c r="J13">
        <v>3411</v>
      </c>
      <c r="L13" t="s">
        <v>44</v>
      </c>
      <c r="M13">
        <v>124.29</v>
      </c>
    </row>
    <row r="14" spans="1:13">
      <c r="A14">
        <v>2028</v>
      </c>
      <c r="B14" t="s">
        <v>69</v>
      </c>
      <c r="C14" t="s">
        <v>218</v>
      </c>
      <c r="D14">
        <v>3785</v>
      </c>
      <c r="E14">
        <v>3.3376999999999997E-2</v>
      </c>
      <c r="F14">
        <f t="shared" si="0"/>
        <v>3337.6332459999999</v>
      </c>
      <c r="G14">
        <f t="shared" si="1"/>
        <v>441602.25477826002</v>
      </c>
      <c r="H14" s="3">
        <f t="shared" si="2"/>
        <v>67938.808427424621</v>
      </c>
      <c r="I14" t="s">
        <v>45</v>
      </c>
      <c r="J14">
        <v>14358</v>
      </c>
      <c r="L14" t="s">
        <v>45</v>
      </c>
      <c r="M14">
        <v>132.33000000000001</v>
      </c>
    </row>
    <row r="15" spans="1:13">
      <c r="A15">
        <v>2028</v>
      </c>
      <c r="B15" t="s">
        <v>69</v>
      </c>
      <c r="C15" t="s">
        <v>219</v>
      </c>
      <c r="D15">
        <v>3256</v>
      </c>
      <c r="E15">
        <v>2.9377E-2</v>
      </c>
      <c r="F15">
        <f t="shared" si="0"/>
        <v>2937.6412460000001</v>
      </c>
      <c r="G15">
        <f t="shared" si="1"/>
        <v>388679.31325826002</v>
      </c>
      <c r="H15" s="3">
        <f t="shared" si="2"/>
        <v>59796.817424347697</v>
      </c>
      <c r="I15" t="s">
        <v>46</v>
      </c>
      <c r="J15">
        <v>4763</v>
      </c>
      <c r="L15" t="s">
        <v>46</v>
      </c>
      <c r="M15">
        <v>116.32</v>
      </c>
    </row>
    <row r="16" spans="1:13">
      <c r="A16">
        <v>2028</v>
      </c>
      <c r="B16" t="s">
        <v>69</v>
      </c>
      <c r="C16" t="s">
        <v>220</v>
      </c>
      <c r="D16">
        <v>2578</v>
      </c>
      <c r="E16">
        <v>2.3833E-2</v>
      </c>
      <c r="F16">
        <f t="shared" si="0"/>
        <v>2383.2523339999998</v>
      </c>
      <c r="G16">
        <f t="shared" si="1"/>
        <v>315328.11631153995</v>
      </c>
      <c r="H16" s="3">
        <f t="shared" si="2"/>
        <v>48512.017894083066</v>
      </c>
      <c r="I16" t="s">
        <v>40</v>
      </c>
      <c r="J16">
        <v>14139</v>
      </c>
      <c r="L16" t="s">
        <v>40</v>
      </c>
      <c r="M16">
        <v>142.43</v>
      </c>
    </row>
    <row r="17" spans="1:8">
      <c r="A17">
        <v>2029</v>
      </c>
      <c r="B17" t="s">
        <v>69</v>
      </c>
      <c r="C17" t="s">
        <v>218</v>
      </c>
      <c r="D17">
        <v>3586</v>
      </c>
      <c r="E17">
        <v>3.0601E-2</v>
      </c>
      <c r="F17">
        <f t="shared" si="0"/>
        <v>3060.038798</v>
      </c>
      <c r="G17">
        <f t="shared" si="1"/>
        <v>404873.73336338002</v>
      </c>
      <c r="H17" s="3">
        <f t="shared" si="2"/>
        <v>62288.266671289231</v>
      </c>
    </row>
    <row r="18" spans="1:8">
      <c r="A18">
        <v>2029</v>
      </c>
      <c r="B18" t="s">
        <v>69</v>
      </c>
      <c r="C18" t="s">
        <v>219</v>
      </c>
      <c r="D18">
        <v>3044</v>
      </c>
      <c r="E18">
        <v>2.6679999999999999E-2</v>
      </c>
      <c r="F18">
        <f t="shared" si="0"/>
        <v>2667.9466399999997</v>
      </c>
      <c r="G18">
        <f t="shared" si="1"/>
        <v>352996.01993839996</v>
      </c>
      <c r="H18" s="3">
        <f t="shared" si="2"/>
        <v>54307.079990523067</v>
      </c>
    </row>
    <row r="19" spans="1:8">
      <c r="A19">
        <v>2029</v>
      </c>
      <c r="B19" t="s">
        <v>69</v>
      </c>
      <c r="C19" t="s">
        <v>220</v>
      </c>
      <c r="D19">
        <v>2342</v>
      </c>
      <c r="E19">
        <v>2.1146999999999999E-2</v>
      </c>
      <c r="F19">
        <f t="shared" si="0"/>
        <v>2114.657706</v>
      </c>
      <c r="G19">
        <f t="shared" si="1"/>
        <v>279790.36108086002</v>
      </c>
      <c r="H19" s="3">
        <f t="shared" si="2"/>
        <v>43044.67093551693</v>
      </c>
    </row>
    <row r="20" spans="1:8">
      <c r="A20">
        <v>2030</v>
      </c>
      <c r="B20" t="s">
        <v>69</v>
      </c>
      <c r="C20" t="s">
        <v>218</v>
      </c>
      <c r="D20">
        <v>3078</v>
      </c>
      <c r="E20">
        <v>2.5486000000000002E-2</v>
      </c>
      <c r="F20">
        <f t="shared" si="0"/>
        <v>2548.5490280000004</v>
      </c>
      <c r="G20">
        <f t="shared" si="1"/>
        <v>337198.52189468005</v>
      </c>
      <c r="H20" s="3">
        <f t="shared" si="2"/>
        <v>51876.695676104624</v>
      </c>
    </row>
    <row r="21" spans="1:8">
      <c r="A21">
        <v>2030</v>
      </c>
      <c r="B21" t="s">
        <v>69</v>
      </c>
      <c r="C21" t="s">
        <v>219</v>
      </c>
      <c r="D21">
        <v>2615</v>
      </c>
      <c r="E21">
        <v>2.2325000000000001E-2</v>
      </c>
      <c r="F21">
        <f t="shared" si="0"/>
        <v>2232.4553500000002</v>
      </c>
      <c r="G21">
        <f t="shared" si="1"/>
        <v>295376.16735850001</v>
      </c>
      <c r="H21" s="3">
        <f t="shared" si="2"/>
        <v>45442.487285923082</v>
      </c>
    </row>
    <row r="22" spans="1:8">
      <c r="A22">
        <v>2030</v>
      </c>
      <c r="B22" t="s">
        <v>69</v>
      </c>
      <c r="C22" t="s">
        <v>220</v>
      </c>
      <c r="D22">
        <v>1896</v>
      </c>
      <c r="E22">
        <v>1.6766E-2</v>
      </c>
      <c r="F22">
        <f t="shared" si="0"/>
        <v>1676.566468</v>
      </c>
      <c r="G22">
        <f t="shared" si="1"/>
        <v>221826.50938107999</v>
      </c>
      <c r="H22" s="3">
        <f t="shared" si="2"/>
        <v>34127.15528939692</v>
      </c>
    </row>
    <row r="23" spans="1:8">
      <c r="A23">
        <v>2031</v>
      </c>
      <c r="B23" t="s">
        <v>69</v>
      </c>
      <c r="C23" t="s">
        <v>218</v>
      </c>
      <c r="D23">
        <v>2884</v>
      </c>
      <c r="E23">
        <v>2.3286000000000001E-2</v>
      </c>
      <c r="F23">
        <f t="shared" si="0"/>
        <v>2328.5534280000002</v>
      </c>
      <c r="G23">
        <f t="shared" si="1"/>
        <v>308090.90405868005</v>
      </c>
      <c r="H23" s="3">
        <f t="shared" si="2"/>
        <v>47398.600624412313</v>
      </c>
    </row>
    <row r="24" spans="1:8">
      <c r="A24">
        <v>2031</v>
      </c>
      <c r="B24" t="s">
        <v>69</v>
      </c>
      <c r="C24" t="s">
        <v>219</v>
      </c>
      <c r="D24">
        <v>2670</v>
      </c>
      <c r="E24">
        <v>2.2296E-2</v>
      </c>
      <c r="F24">
        <f t="shared" si="0"/>
        <v>2229.5554080000002</v>
      </c>
      <c r="G24">
        <f t="shared" si="1"/>
        <v>294992.47603248002</v>
      </c>
      <c r="H24" s="3">
        <f t="shared" si="2"/>
        <v>45383.457851150772</v>
      </c>
    </row>
    <row r="25" spans="1:8">
      <c r="A25">
        <v>2031</v>
      </c>
      <c r="B25" t="s">
        <v>69</v>
      </c>
      <c r="C25" t="s">
        <v>220</v>
      </c>
      <c r="D25">
        <v>1925</v>
      </c>
      <c r="E25">
        <v>1.6740999999999999E-2</v>
      </c>
      <c r="F25">
        <f t="shared" si="0"/>
        <v>1674.0665179999999</v>
      </c>
      <c r="G25">
        <f t="shared" si="1"/>
        <v>221495.74099657999</v>
      </c>
      <c r="H25" s="3">
        <f t="shared" si="2"/>
        <v>34076.267845627692</v>
      </c>
    </row>
    <row r="26" spans="1:8">
      <c r="A26">
        <v>2032</v>
      </c>
      <c r="B26" t="s">
        <v>69</v>
      </c>
      <c r="C26" t="s">
        <v>218</v>
      </c>
      <c r="D26">
        <v>3208</v>
      </c>
      <c r="E26">
        <v>2.5312999999999999E-2</v>
      </c>
      <c r="F26">
        <f t="shared" si="0"/>
        <v>2531.249374</v>
      </c>
      <c r="G26">
        <f t="shared" si="1"/>
        <v>334909.60467393999</v>
      </c>
      <c r="H26" s="3">
        <f t="shared" si="2"/>
        <v>51524.554565221537</v>
      </c>
    </row>
    <row r="27" spans="1:8">
      <c r="A27">
        <v>2032</v>
      </c>
      <c r="B27" t="s">
        <v>69</v>
      </c>
      <c r="C27" t="s">
        <v>219</v>
      </c>
      <c r="D27">
        <v>2974</v>
      </c>
      <c r="E27">
        <v>2.4292999999999999E-2</v>
      </c>
      <c r="F27">
        <f t="shared" si="0"/>
        <v>2429.2514139999998</v>
      </c>
      <c r="G27">
        <f t="shared" si="1"/>
        <v>321414.25458633999</v>
      </c>
      <c r="H27" s="3">
        <f t="shared" si="2"/>
        <v>49448.346859436919</v>
      </c>
    </row>
    <row r="28" spans="1:8">
      <c r="A28">
        <v>2032</v>
      </c>
      <c r="B28" t="s">
        <v>69</v>
      </c>
      <c r="C28" t="s">
        <v>220</v>
      </c>
      <c r="D28">
        <v>2181</v>
      </c>
      <c r="E28">
        <v>1.8655000000000001E-2</v>
      </c>
      <c r="F28">
        <f t="shared" si="0"/>
        <v>1865.4626900000001</v>
      </c>
      <c r="G28">
        <f t="shared" si="1"/>
        <v>246819.3685139</v>
      </c>
      <c r="H28" s="3">
        <f t="shared" si="2"/>
        <v>37972.210540599997</v>
      </c>
    </row>
    <row r="29" spans="1:8">
      <c r="A29">
        <v>2033</v>
      </c>
      <c r="B29" t="s">
        <v>69</v>
      </c>
      <c r="C29" t="s">
        <v>218</v>
      </c>
      <c r="D29">
        <v>2704</v>
      </c>
      <c r="E29">
        <v>2.0809000000000001E-2</v>
      </c>
      <c r="F29">
        <f t="shared" si="0"/>
        <v>2080.8583819999999</v>
      </c>
      <c r="G29">
        <f t="shared" si="1"/>
        <v>275318.37252242002</v>
      </c>
      <c r="H29" s="3">
        <f t="shared" si="2"/>
        <v>42356.672695756926</v>
      </c>
    </row>
    <row r="30" spans="1:8">
      <c r="A30">
        <v>2033</v>
      </c>
      <c r="B30" t="s">
        <v>69</v>
      </c>
      <c r="C30" t="s">
        <v>219</v>
      </c>
      <c r="D30">
        <v>2478</v>
      </c>
      <c r="E30">
        <v>1.9761999999999998E-2</v>
      </c>
      <c r="F30">
        <f t="shared" si="0"/>
        <v>1976.1604759999998</v>
      </c>
      <c r="G30">
        <f t="shared" si="1"/>
        <v>261465.79257955999</v>
      </c>
      <c r="H30" s="3">
        <f t="shared" si="2"/>
        <v>40225.506550701539</v>
      </c>
    </row>
    <row r="31" spans="1:8">
      <c r="A31">
        <v>2033</v>
      </c>
      <c r="B31" t="s">
        <v>69</v>
      </c>
      <c r="C31" t="s">
        <v>220</v>
      </c>
      <c r="D31">
        <v>1695</v>
      </c>
      <c r="E31">
        <v>1.4233000000000001E-2</v>
      </c>
      <c r="F31">
        <f t="shared" si="0"/>
        <v>1423.271534</v>
      </c>
      <c r="G31">
        <f t="shared" si="1"/>
        <v>188313.05666353999</v>
      </c>
      <c r="H31" s="3">
        <f t="shared" si="2"/>
        <v>28971.239486698461</v>
      </c>
    </row>
    <row r="32" spans="1:8">
      <c r="A32">
        <v>2024</v>
      </c>
      <c r="B32" t="s">
        <v>42</v>
      </c>
      <c r="C32" t="s">
        <v>218</v>
      </c>
      <c r="D32">
        <v>471</v>
      </c>
      <c r="E32">
        <v>3.8670000000000003E-2</v>
      </c>
      <c r="F32">
        <f>$J$10*E32</f>
        <v>448.92003000000005</v>
      </c>
      <c r="G32">
        <f>$M$10*F32</f>
        <v>57479.720641200001</v>
      </c>
      <c r="H32" s="3">
        <f t="shared" si="2"/>
        <v>8843.0339447999995</v>
      </c>
    </row>
    <row r="33" spans="1:8">
      <c r="A33">
        <v>2024</v>
      </c>
      <c r="B33" t="s">
        <v>42</v>
      </c>
      <c r="C33" t="s">
        <v>219</v>
      </c>
      <c r="D33">
        <v>411</v>
      </c>
      <c r="E33">
        <v>3.3744000000000003E-2</v>
      </c>
      <c r="F33">
        <f t="shared" ref="F33:F61" si="3">$J$10*E33</f>
        <v>391.73409600000002</v>
      </c>
      <c r="G33">
        <f t="shared" ref="G33:G61" si="4">$M$10*F33</f>
        <v>50157.633651839998</v>
      </c>
      <c r="H33" s="3">
        <f t="shared" si="2"/>
        <v>7716.5590233599996</v>
      </c>
    </row>
    <row r="34" spans="1:8">
      <c r="A34">
        <v>2024</v>
      </c>
      <c r="B34" t="s">
        <v>42</v>
      </c>
      <c r="C34" t="s">
        <v>220</v>
      </c>
      <c r="D34">
        <v>198</v>
      </c>
      <c r="E34">
        <v>1.6448000000000001E-2</v>
      </c>
      <c r="F34">
        <f t="shared" si="3"/>
        <v>190.94483200000002</v>
      </c>
      <c r="G34">
        <f t="shared" si="4"/>
        <v>24448.576289280001</v>
      </c>
      <c r="H34" s="3">
        <f t="shared" si="2"/>
        <v>3761.3194291200002</v>
      </c>
    </row>
    <row r="35" spans="1:8">
      <c r="A35">
        <v>2025</v>
      </c>
      <c r="B35" t="s">
        <v>42</v>
      </c>
      <c r="C35" t="s">
        <v>218</v>
      </c>
      <c r="D35">
        <v>441</v>
      </c>
      <c r="E35">
        <v>3.4859000000000001E-2</v>
      </c>
      <c r="F35">
        <f t="shared" si="3"/>
        <v>404.67813100000001</v>
      </c>
      <c r="G35">
        <f t="shared" si="4"/>
        <v>51814.987893239995</v>
      </c>
      <c r="H35" s="3">
        <f t="shared" si="2"/>
        <v>7971.5365989599995</v>
      </c>
    </row>
    <row r="36" spans="1:8">
      <c r="A36">
        <v>2025</v>
      </c>
      <c r="B36" t="s">
        <v>42</v>
      </c>
      <c r="C36" t="s">
        <v>219</v>
      </c>
      <c r="D36">
        <v>379</v>
      </c>
      <c r="E36">
        <v>3.0100999999999999E-2</v>
      </c>
      <c r="F36">
        <f t="shared" si="3"/>
        <v>349.44250899999997</v>
      </c>
      <c r="G36">
        <f t="shared" si="4"/>
        <v>44742.618852359992</v>
      </c>
      <c r="H36" s="3">
        <f t="shared" si="2"/>
        <v>6883.4798234399987</v>
      </c>
    </row>
    <row r="37" spans="1:8">
      <c r="A37">
        <v>2025</v>
      </c>
      <c r="B37" t="s">
        <v>42</v>
      </c>
      <c r="C37" t="s">
        <v>220</v>
      </c>
      <c r="D37">
        <v>200</v>
      </c>
      <c r="E37">
        <v>1.6344999999999998E-2</v>
      </c>
      <c r="F37">
        <f t="shared" si="3"/>
        <v>189.74910499999999</v>
      </c>
      <c r="G37">
        <f t="shared" si="4"/>
        <v>24295.475404199995</v>
      </c>
      <c r="H37" s="3">
        <f t="shared" si="2"/>
        <v>3737.7654467999992</v>
      </c>
    </row>
    <row r="38" spans="1:8">
      <c r="A38">
        <v>2026</v>
      </c>
      <c r="B38" t="s">
        <v>42</v>
      </c>
      <c r="C38" t="s">
        <v>218</v>
      </c>
      <c r="D38">
        <v>418</v>
      </c>
      <c r="E38">
        <v>3.1927999999999998E-2</v>
      </c>
      <c r="F38">
        <f t="shared" si="3"/>
        <v>370.652152</v>
      </c>
      <c r="G38">
        <f t="shared" si="4"/>
        <v>47458.30154208</v>
      </c>
      <c r="H38" s="3">
        <f t="shared" si="2"/>
        <v>7301.2771603199999</v>
      </c>
    </row>
    <row r="39" spans="1:8">
      <c r="A39">
        <v>2026</v>
      </c>
      <c r="B39" t="s">
        <v>42</v>
      </c>
      <c r="C39" t="s">
        <v>219</v>
      </c>
      <c r="D39">
        <v>289</v>
      </c>
      <c r="E39">
        <v>2.2282E-2</v>
      </c>
      <c r="F39">
        <f t="shared" si="3"/>
        <v>258.671738</v>
      </c>
      <c r="G39">
        <f t="shared" si="4"/>
        <v>33120.32933352</v>
      </c>
      <c r="H39" s="3">
        <f t="shared" si="2"/>
        <v>5095.4352820799995</v>
      </c>
    </row>
    <row r="40" spans="1:8">
      <c r="A40">
        <v>2026</v>
      </c>
      <c r="B40" t="s">
        <v>42</v>
      </c>
      <c r="C40" t="s">
        <v>220</v>
      </c>
      <c r="D40">
        <v>192</v>
      </c>
      <c r="E40">
        <v>1.5439E-2</v>
      </c>
      <c r="F40">
        <f t="shared" si="3"/>
        <v>179.23135099999999</v>
      </c>
      <c r="G40">
        <f t="shared" si="4"/>
        <v>22948.782182039999</v>
      </c>
      <c r="H40" s="3">
        <f t="shared" si="2"/>
        <v>3530.5818741599996</v>
      </c>
    </row>
    <row r="41" spans="1:8">
      <c r="A41">
        <v>2027</v>
      </c>
      <c r="B41" t="s">
        <v>42</v>
      </c>
      <c r="C41" t="s">
        <v>218</v>
      </c>
      <c r="D41">
        <v>437</v>
      </c>
      <c r="E41">
        <v>3.2346E-2</v>
      </c>
      <c r="F41">
        <f t="shared" si="3"/>
        <v>375.50471399999998</v>
      </c>
      <c r="G41">
        <f t="shared" si="4"/>
        <v>48079.623580559994</v>
      </c>
      <c r="H41" s="3">
        <f t="shared" si="2"/>
        <v>7396.8651662399989</v>
      </c>
    </row>
    <row r="42" spans="1:8">
      <c r="A42">
        <v>2027</v>
      </c>
      <c r="B42" t="s">
        <v>42</v>
      </c>
      <c r="C42" t="s">
        <v>219</v>
      </c>
      <c r="D42">
        <v>290</v>
      </c>
      <c r="E42" t="s">
        <v>234</v>
      </c>
      <c r="F42">
        <f t="shared" si="3"/>
        <v>253.9113055283205</v>
      </c>
      <c r="G42">
        <f t="shared" si="4"/>
        <v>32510.803559846154</v>
      </c>
      <c r="H42" s="3">
        <f t="shared" si="2"/>
        <v>5001.6620861301772</v>
      </c>
    </row>
    <row r="43" spans="1:8">
      <c r="A43">
        <v>2027</v>
      </c>
      <c r="B43" t="s">
        <v>42</v>
      </c>
      <c r="C43" t="s">
        <v>220</v>
      </c>
      <c r="D43">
        <v>194</v>
      </c>
      <c r="E43" t="s">
        <v>235</v>
      </c>
      <c r="F43">
        <f t="shared" si="3"/>
        <v>178.34542286981298</v>
      </c>
      <c r="G43">
        <f t="shared" si="4"/>
        <v>22835.347944250851</v>
      </c>
      <c r="H43" s="3">
        <f t="shared" si="2"/>
        <v>3513.1304529616691</v>
      </c>
    </row>
    <row r="44" spans="1:8">
      <c r="A44">
        <v>2028</v>
      </c>
      <c r="B44" t="s">
        <v>42</v>
      </c>
      <c r="C44" t="s">
        <v>218</v>
      </c>
      <c r="D44">
        <v>454</v>
      </c>
      <c r="E44" t="s">
        <v>236</v>
      </c>
      <c r="F44">
        <f t="shared" si="3"/>
        <v>377.89388398938809</v>
      </c>
      <c r="G44">
        <f t="shared" si="4"/>
        <v>48385.532906001245</v>
      </c>
      <c r="H44" s="3">
        <f t="shared" si="2"/>
        <v>7443.9281393848069</v>
      </c>
    </row>
    <row r="45" spans="1:8">
      <c r="A45">
        <v>2028</v>
      </c>
      <c r="B45" t="s">
        <v>42</v>
      </c>
      <c r="C45" t="s">
        <v>219</v>
      </c>
      <c r="D45">
        <v>295</v>
      </c>
      <c r="E45" t="s">
        <v>237</v>
      </c>
      <c r="F45">
        <f t="shared" si="3"/>
        <v>252.76072034836574</v>
      </c>
      <c r="G45">
        <f t="shared" si="4"/>
        <v>32363.482633404747</v>
      </c>
      <c r="H45" s="3">
        <f t="shared" si="2"/>
        <v>4978.9973282161145</v>
      </c>
    </row>
    <row r="46" spans="1:8">
      <c r="A46">
        <v>2028</v>
      </c>
      <c r="B46" t="s">
        <v>42</v>
      </c>
      <c r="C46" t="s">
        <v>220</v>
      </c>
      <c r="D46">
        <v>188</v>
      </c>
      <c r="E46" t="s">
        <v>238</v>
      </c>
      <c r="F46">
        <f t="shared" si="3"/>
        <v>170.21463110279211</v>
      </c>
      <c r="G46">
        <f t="shared" si="4"/>
        <v>21794.281366401501</v>
      </c>
      <c r="H46" s="3">
        <f t="shared" si="2"/>
        <v>3352.9663640617696</v>
      </c>
    </row>
    <row r="47" spans="1:8">
      <c r="A47">
        <v>2029</v>
      </c>
      <c r="B47" t="s">
        <v>42</v>
      </c>
      <c r="C47" t="s">
        <v>218</v>
      </c>
      <c r="D47">
        <v>475</v>
      </c>
      <c r="E47" t="s">
        <v>239</v>
      </c>
      <c r="F47">
        <f t="shared" si="3"/>
        <v>382.90917297409896</v>
      </c>
      <c r="G47">
        <f t="shared" si="4"/>
        <v>49027.690507603627</v>
      </c>
      <c r="H47" s="3">
        <f t="shared" si="2"/>
        <v>7542.7216165544041</v>
      </c>
    </row>
    <row r="48" spans="1:8">
      <c r="A48">
        <v>2029</v>
      </c>
      <c r="B48" t="s">
        <v>42</v>
      </c>
      <c r="C48" t="s">
        <v>219</v>
      </c>
      <c r="D48">
        <v>303</v>
      </c>
      <c r="E48" t="s">
        <v>240</v>
      </c>
      <c r="F48">
        <f t="shared" si="3"/>
        <v>254.08314071077697</v>
      </c>
      <c r="G48">
        <f t="shared" si="4"/>
        <v>32532.805336607882</v>
      </c>
      <c r="H48" s="3">
        <f t="shared" si="2"/>
        <v>5005.0469748627511</v>
      </c>
    </row>
    <row r="49" spans="1:8">
      <c r="A49">
        <v>2029</v>
      </c>
      <c r="B49" t="s">
        <v>42</v>
      </c>
      <c r="C49" t="s">
        <v>220</v>
      </c>
      <c r="D49">
        <v>195</v>
      </c>
      <c r="E49" t="s">
        <v>241</v>
      </c>
      <c r="F49">
        <f t="shared" si="3"/>
        <v>174.00115295926165</v>
      </c>
      <c r="G49">
        <f t="shared" si="4"/>
        <v>22279.10762490386</v>
      </c>
      <c r="H49" s="3">
        <f t="shared" si="2"/>
        <v>3427.5550192159785</v>
      </c>
    </row>
    <row r="50" spans="1:8">
      <c r="A50">
        <v>2030</v>
      </c>
      <c r="B50" t="s">
        <v>42</v>
      </c>
      <c r="C50" t="s">
        <v>218</v>
      </c>
      <c r="D50">
        <v>490</v>
      </c>
      <c r="E50" t="s">
        <v>242</v>
      </c>
      <c r="F50">
        <f t="shared" si="3"/>
        <v>382.38841086313511</v>
      </c>
      <c r="G50">
        <f t="shared" si="4"/>
        <v>48961.012126915819</v>
      </c>
      <c r="H50" s="3">
        <f t="shared" si="2"/>
        <v>7532.4634041408954</v>
      </c>
    </row>
    <row r="51" spans="1:8">
      <c r="A51">
        <v>2030</v>
      </c>
      <c r="B51" t="s">
        <v>42</v>
      </c>
      <c r="C51" t="s">
        <v>219</v>
      </c>
      <c r="D51">
        <v>308</v>
      </c>
      <c r="E51" t="s">
        <v>243</v>
      </c>
      <c r="F51">
        <f t="shared" si="3"/>
        <v>252.74418604651126</v>
      </c>
      <c r="G51">
        <f t="shared" si="4"/>
        <v>32361.365581395301</v>
      </c>
      <c r="H51" s="3">
        <f t="shared" si="2"/>
        <v>4978.6716279069697</v>
      </c>
    </row>
    <row r="52" spans="1:8">
      <c r="A52">
        <v>2030</v>
      </c>
      <c r="B52" t="s">
        <v>42</v>
      </c>
      <c r="C52" t="s">
        <v>220</v>
      </c>
      <c r="D52">
        <v>195</v>
      </c>
      <c r="E52" t="s">
        <v>244</v>
      </c>
      <c r="F52">
        <f t="shared" si="3"/>
        <v>171.43165467625946</v>
      </c>
      <c r="G52">
        <f t="shared" si="4"/>
        <v>21950.10906474826</v>
      </c>
      <c r="H52" s="3">
        <f t="shared" si="2"/>
        <v>3376.939856115117</v>
      </c>
    </row>
    <row r="53" spans="1:8">
      <c r="A53">
        <v>2031</v>
      </c>
      <c r="B53" t="s">
        <v>42</v>
      </c>
      <c r="C53" t="s">
        <v>218</v>
      </c>
      <c r="D53">
        <v>514</v>
      </c>
      <c r="E53" t="s">
        <v>245</v>
      </c>
      <c r="F53">
        <f t="shared" si="3"/>
        <v>388.3265651438245</v>
      </c>
      <c r="G53">
        <f t="shared" si="4"/>
        <v>49721.333401015283</v>
      </c>
      <c r="H53" s="3">
        <f t="shared" si="2"/>
        <v>7649.4359078485049</v>
      </c>
    </row>
    <row r="54" spans="1:8">
      <c r="A54">
        <v>2031</v>
      </c>
      <c r="B54" t="s">
        <v>42</v>
      </c>
      <c r="C54" t="s">
        <v>219</v>
      </c>
      <c r="D54">
        <v>320</v>
      </c>
      <c r="E54" t="s">
        <v>246</v>
      </c>
      <c r="F54">
        <f t="shared" si="3"/>
        <v>256.99619508820427</v>
      </c>
      <c r="G54">
        <f t="shared" si="4"/>
        <v>32905.792819093673</v>
      </c>
      <c r="H54" s="3">
        <f t="shared" si="2"/>
        <v>5062.4296644759497</v>
      </c>
    </row>
    <row r="55" spans="1:8">
      <c r="A55">
        <v>2031</v>
      </c>
      <c r="B55" t="s">
        <v>42</v>
      </c>
      <c r="C55" t="s">
        <v>220</v>
      </c>
      <c r="D55">
        <v>197</v>
      </c>
      <c r="E55" t="s">
        <v>247</v>
      </c>
      <c r="F55">
        <f t="shared" si="3"/>
        <v>170.66962686567126</v>
      </c>
      <c r="G55">
        <f t="shared" si="4"/>
        <v>21852.539023880548</v>
      </c>
      <c r="H55" s="3">
        <f t="shared" si="2"/>
        <v>3361.9290805970077</v>
      </c>
    </row>
    <row r="56" spans="1:8">
      <c r="A56">
        <v>2032</v>
      </c>
      <c r="B56" t="s">
        <v>42</v>
      </c>
      <c r="C56" t="s">
        <v>218</v>
      </c>
      <c r="D56">
        <v>531</v>
      </c>
      <c r="E56" t="s">
        <v>248</v>
      </c>
      <c r="F56">
        <f t="shared" si="3"/>
        <v>388.1850755667507</v>
      </c>
      <c r="G56">
        <f t="shared" si="4"/>
        <v>49703.217075566754</v>
      </c>
      <c r="H56" s="3">
        <f t="shared" si="2"/>
        <v>7646.6487808564234</v>
      </c>
    </row>
    <row r="57" spans="1:8">
      <c r="A57">
        <v>2032</v>
      </c>
      <c r="B57" t="s">
        <v>42</v>
      </c>
      <c r="C57" t="s">
        <v>219</v>
      </c>
      <c r="D57">
        <v>323</v>
      </c>
      <c r="E57" t="s">
        <v>249</v>
      </c>
      <c r="F57">
        <f t="shared" si="3"/>
        <v>253.78727580372225</v>
      </c>
      <c r="G57">
        <f t="shared" si="4"/>
        <v>32494.922793908594</v>
      </c>
      <c r="H57" s="3">
        <f t="shared" si="2"/>
        <v>4999.2188913705531</v>
      </c>
    </row>
    <row r="58" spans="1:8">
      <c r="A58">
        <v>2032</v>
      </c>
      <c r="B58" t="s">
        <v>42</v>
      </c>
      <c r="C58" t="s">
        <v>220</v>
      </c>
      <c r="D58">
        <v>194</v>
      </c>
      <c r="E58" t="s">
        <v>250</v>
      </c>
      <c r="F58">
        <f t="shared" si="3"/>
        <v>165.63550783261005</v>
      </c>
      <c r="G58">
        <f t="shared" si="4"/>
        <v>21207.970422887389</v>
      </c>
      <c r="H58" s="3">
        <f t="shared" si="2"/>
        <v>3262.7646804442138</v>
      </c>
    </row>
    <row r="59" spans="1:8">
      <c r="A59">
        <v>2033</v>
      </c>
      <c r="B59" t="s">
        <v>42</v>
      </c>
      <c r="C59" t="s">
        <v>218</v>
      </c>
      <c r="D59">
        <v>558</v>
      </c>
      <c r="E59" t="s">
        <v>251</v>
      </c>
      <c r="F59">
        <f t="shared" si="3"/>
        <v>394.72439217597997</v>
      </c>
      <c r="G59">
        <f t="shared" si="4"/>
        <v>50540.511174212472</v>
      </c>
      <c r="H59" s="3">
        <f t="shared" si="2"/>
        <v>7775.4632575711494</v>
      </c>
    </row>
    <row r="60" spans="1:8">
      <c r="A60">
        <v>2033</v>
      </c>
      <c r="B60" t="s">
        <v>42</v>
      </c>
      <c r="C60" t="s">
        <v>219</v>
      </c>
      <c r="D60">
        <v>335</v>
      </c>
      <c r="E60" t="s">
        <v>252</v>
      </c>
      <c r="F60">
        <f t="shared" si="3"/>
        <v>257.58477944098564</v>
      </c>
      <c r="G60">
        <f t="shared" si="4"/>
        <v>32981.155159623799</v>
      </c>
      <c r="H60" s="3">
        <f t="shared" si="2"/>
        <v>5074.023870711354</v>
      </c>
    </row>
    <row r="61" spans="1:8">
      <c r="A61">
        <v>2033</v>
      </c>
      <c r="B61" t="s">
        <v>42</v>
      </c>
      <c r="C61" t="s">
        <v>220</v>
      </c>
      <c r="D61">
        <v>216</v>
      </c>
      <c r="E61" t="s">
        <v>253</v>
      </c>
      <c r="F61">
        <f t="shared" si="3"/>
        <v>181.82466826190966</v>
      </c>
      <c r="G61">
        <f t="shared" si="4"/>
        <v>23280.83052425491</v>
      </c>
      <c r="H61" s="3">
        <f t="shared" si="2"/>
        <v>3581.6662345007553</v>
      </c>
    </row>
    <row r="62" spans="1:8">
      <c r="A62">
        <v>2024</v>
      </c>
      <c r="B62" t="s">
        <v>41</v>
      </c>
      <c r="C62" t="s">
        <v>218</v>
      </c>
      <c r="D62">
        <v>280</v>
      </c>
      <c r="E62" t="s">
        <v>254</v>
      </c>
      <c r="F62">
        <f>$J$11*E62</f>
        <v>284.53110492107714</v>
      </c>
      <c r="G62">
        <f>$M$11*F62</f>
        <v>35936.278551532043</v>
      </c>
      <c r="H62" s="3">
        <f t="shared" si="2"/>
        <v>5528.6582386972377</v>
      </c>
    </row>
    <row r="63" spans="1:8">
      <c r="A63">
        <v>2024</v>
      </c>
      <c r="B63" t="s">
        <v>41</v>
      </c>
      <c r="C63" t="s">
        <v>219</v>
      </c>
      <c r="D63">
        <v>159</v>
      </c>
      <c r="E63" t="s">
        <v>255</v>
      </c>
      <c r="F63">
        <f t="shared" ref="F63:F91" si="5">$J$11*E63</f>
        <v>159.58325691078176</v>
      </c>
      <c r="G63">
        <f t="shared" ref="G63:G91" si="6">$M$11*F63</f>
        <v>20155.365347831736</v>
      </c>
      <c r="H63" s="3">
        <f t="shared" si="2"/>
        <v>3100.8254381279594</v>
      </c>
    </row>
    <row r="64" spans="1:8">
      <c r="A64">
        <v>2024</v>
      </c>
      <c r="B64" t="s">
        <v>41</v>
      </c>
      <c r="C64" t="s">
        <v>220</v>
      </c>
      <c r="D64">
        <v>70</v>
      </c>
      <c r="E64" t="s">
        <v>256</v>
      </c>
      <c r="F64">
        <f t="shared" si="5"/>
        <v>70.78537486800424</v>
      </c>
      <c r="G64">
        <f t="shared" si="6"/>
        <v>8940.1928458289349</v>
      </c>
      <c r="H64" s="3">
        <f t="shared" si="2"/>
        <v>1375.4142839736824</v>
      </c>
    </row>
    <row r="65" spans="1:8">
      <c r="A65">
        <v>2025</v>
      </c>
      <c r="B65" t="s">
        <v>41</v>
      </c>
      <c r="C65" t="s">
        <v>218</v>
      </c>
      <c r="D65">
        <v>323</v>
      </c>
      <c r="E65" t="s">
        <v>257</v>
      </c>
      <c r="F65">
        <f t="shared" si="5"/>
        <v>316.47307839877232</v>
      </c>
      <c r="G65">
        <f t="shared" si="6"/>
        <v>39970.549801764944</v>
      </c>
      <c r="H65" s="3">
        <f t="shared" si="2"/>
        <v>6149.3153541176835</v>
      </c>
    </row>
    <row r="66" spans="1:8">
      <c r="A66">
        <v>2025</v>
      </c>
      <c r="B66" t="s">
        <v>41</v>
      </c>
      <c r="C66" t="s">
        <v>219</v>
      </c>
      <c r="D66">
        <v>145</v>
      </c>
      <c r="E66" t="s">
        <v>258</v>
      </c>
      <c r="F66">
        <f t="shared" si="5"/>
        <v>142.5622433264887</v>
      </c>
      <c r="G66">
        <f t="shared" si="6"/>
        <v>18005.611332135522</v>
      </c>
      <c r="H66" s="3">
        <f t="shared" si="2"/>
        <v>2770.0940510977725</v>
      </c>
    </row>
    <row r="67" spans="1:8">
      <c r="A67">
        <v>2025</v>
      </c>
      <c r="B67" t="s">
        <v>41</v>
      </c>
      <c r="C67" t="s">
        <v>220</v>
      </c>
      <c r="D67">
        <v>68</v>
      </c>
      <c r="E67" t="s">
        <v>259</v>
      </c>
      <c r="F67">
        <f t="shared" si="5"/>
        <v>68.133403086581254</v>
      </c>
      <c r="G67">
        <f t="shared" si="6"/>
        <v>8605.2488098352114</v>
      </c>
      <c r="H67" s="3">
        <f t="shared" ref="H67:H130" si="7">G67/6.5</f>
        <v>1323.8844322823402</v>
      </c>
    </row>
    <row r="68" spans="1:8">
      <c r="A68">
        <v>2026</v>
      </c>
      <c r="B68" t="s">
        <v>41</v>
      </c>
      <c r="C68" t="s">
        <v>218</v>
      </c>
      <c r="D68">
        <v>549</v>
      </c>
      <c r="E68" t="s">
        <v>260</v>
      </c>
      <c r="F68">
        <f t="shared" si="5"/>
        <v>516.56705969049335</v>
      </c>
      <c r="G68">
        <f t="shared" si="6"/>
        <v>65242.419638909312</v>
      </c>
      <c r="H68" s="3">
        <f t="shared" si="7"/>
        <v>10037.29532906297</v>
      </c>
    </row>
    <row r="69" spans="1:8">
      <c r="A69">
        <v>2026</v>
      </c>
      <c r="B69" t="s">
        <v>41</v>
      </c>
      <c r="C69" t="s">
        <v>219</v>
      </c>
      <c r="D69">
        <v>183</v>
      </c>
      <c r="E69" t="s">
        <v>261</v>
      </c>
      <c r="F69">
        <f t="shared" si="5"/>
        <v>176.63638654403462</v>
      </c>
      <c r="G69">
        <f t="shared" si="6"/>
        <v>22309.175620511571</v>
      </c>
      <c r="H69" s="3">
        <f t="shared" si="7"/>
        <v>3432.1808646940876</v>
      </c>
    </row>
    <row r="70" spans="1:8">
      <c r="A70">
        <v>2026</v>
      </c>
      <c r="B70" t="s">
        <v>41</v>
      </c>
      <c r="C70" t="s">
        <v>220</v>
      </c>
      <c r="D70">
        <v>72</v>
      </c>
      <c r="E70" t="s">
        <v>262</v>
      </c>
      <c r="F70">
        <f t="shared" si="5"/>
        <v>71.505315011667108</v>
      </c>
      <c r="G70">
        <f t="shared" si="6"/>
        <v>9031.1212859735551</v>
      </c>
      <c r="H70" s="3">
        <f t="shared" si="7"/>
        <v>1389.4032747651622</v>
      </c>
    </row>
    <row r="71" spans="1:8">
      <c r="A71">
        <v>2027</v>
      </c>
      <c r="B71" t="s">
        <v>41</v>
      </c>
      <c r="C71" t="s">
        <v>218</v>
      </c>
      <c r="D71">
        <v>443</v>
      </c>
      <c r="E71" t="s">
        <v>263</v>
      </c>
      <c r="F71">
        <f t="shared" si="5"/>
        <v>390.49856173052564</v>
      </c>
      <c r="G71">
        <f t="shared" si="6"/>
        <v>49319.968346565387</v>
      </c>
      <c r="H71" s="3">
        <f t="shared" si="7"/>
        <v>7587.6874379331366</v>
      </c>
    </row>
    <row r="72" spans="1:8">
      <c r="A72">
        <v>2027</v>
      </c>
      <c r="B72" t="s">
        <v>41</v>
      </c>
      <c r="C72" t="s">
        <v>219</v>
      </c>
      <c r="D72">
        <v>170</v>
      </c>
      <c r="E72" t="s">
        <v>264</v>
      </c>
      <c r="F72">
        <f t="shared" si="5"/>
        <v>160.39039408866992</v>
      </c>
      <c r="G72">
        <f t="shared" si="6"/>
        <v>20257.30677339901</v>
      </c>
      <c r="H72" s="3">
        <f t="shared" si="7"/>
        <v>3116.5087343690784</v>
      </c>
    </row>
    <row r="73" spans="1:8">
      <c r="A73">
        <v>2027</v>
      </c>
      <c r="B73" t="s">
        <v>41</v>
      </c>
      <c r="C73" t="s">
        <v>220</v>
      </c>
      <c r="D73">
        <v>65</v>
      </c>
      <c r="E73" t="s">
        <v>265</v>
      </c>
      <c r="F73">
        <f t="shared" si="5"/>
        <v>63.956460313383005</v>
      </c>
      <c r="G73">
        <f t="shared" si="6"/>
        <v>8077.7009375802736</v>
      </c>
      <c r="H73" s="3">
        <f t="shared" si="7"/>
        <v>1242.723221166196</v>
      </c>
    </row>
    <row r="74" spans="1:8">
      <c r="A74">
        <v>2028</v>
      </c>
      <c r="B74" t="s">
        <v>41</v>
      </c>
      <c r="C74" t="s">
        <v>218</v>
      </c>
      <c r="D74">
        <v>528</v>
      </c>
      <c r="E74" t="s">
        <v>266</v>
      </c>
      <c r="F74">
        <f t="shared" si="5"/>
        <v>442.85176264506271</v>
      </c>
      <c r="G74">
        <f t="shared" si="6"/>
        <v>55932.177622071416</v>
      </c>
      <c r="H74" s="3">
        <f t="shared" si="7"/>
        <v>8604.9504033956018</v>
      </c>
    </row>
    <row r="75" spans="1:8">
      <c r="A75">
        <v>2028</v>
      </c>
      <c r="B75" t="s">
        <v>41</v>
      </c>
      <c r="C75" t="s">
        <v>219</v>
      </c>
      <c r="D75">
        <v>154</v>
      </c>
      <c r="E75" t="s">
        <v>267</v>
      </c>
      <c r="F75">
        <f t="shared" si="5"/>
        <v>142.31531966224341</v>
      </c>
      <c r="G75">
        <f t="shared" si="6"/>
        <v>17974.424873341344</v>
      </c>
      <c r="H75" s="3">
        <f t="shared" si="7"/>
        <v>2765.2961343602069</v>
      </c>
    </row>
    <row r="76" spans="1:8">
      <c r="A76">
        <v>2028</v>
      </c>
      <c r="B76" t="s">
        <v>41</v>
      </c>
      <c r="C76" t="s">
        <v>220</v>
      </c>
      <c r="D76">
        <v>67</v>
      </c>
      <c r="E76" t="s">
        <v>268</v>
      </c>
      <c r="F76">
        <f t="shared" si="5"/>
        <v>65.378550503120607</v>
      </c>
      <c r="G76">
        <f t="shared" si="6"/>
        <v>8257.3109285441333</v>
      </c>
      <c r="H76" s="3">
        <f t="shared" si="7"/>
        <v>1270.3555274683281</v>
      </c>
    </row>
    <row r="77" spans="1:8">
      <c r="A77">
        <v>2029</v>
      </c>
      <c r="B77" t="s">
        <v>41</v>
      </c>
      <c r="C77" t="s">
        <v>218</v>
      </c>
      <c r="D77">
        <v>474</v>
      </c>
      <c r="E77" t="s">
        <v>269</v>
      </c>
      <c r="F77">
        <f t="shared" si="5"/>
        <v>375.83460981163313</v>
      </c>
      <c r="G77">
        <f t="shared" si="6"/>
        <v>47467.911219209265</v>
      </c>
      <c r="H77" s="3">
        <f t="shared" si="7"/>
        <v>7302.7555721860408</v>
      </c>
    </row>
    <row r="78" spans="1:8">
      <c r="A78">
        <v>2029</v>
      </c>
      <c r="B78" t="s">
        <v>41</v>
      </c>
      <c r="C78" t="s">
        <v>219</v>
      </c>
      <c r="D78">
        <v>165</v>
      </c>
      <c r="E78" t="s">
        <v>270</v>
      </c>
      <c r="F78">
        <f t="shared" si="5"/>
        <v>149.69978683088553</v>
      </c>
      <c r="G78">
        <f t="shared" si="6"/>
        <v>18907.083076740841</v>
      </c>
      <c r="H78" s="3">
        <f t="shared" si="7"/>
        <v>2908.7820118062832</v>
      </c>
    </row>
    <row r="79" spans="1:8">
      <c r="A79">
        <v>2029</v>
      </c>
      <c r="B79" t="s">
        <v>41</v>
      </c>
      <c r="C79" t="s">
        <v>220</v>
      </c>
      <c r="D79">
        <v>69</v>
      </c>
      <c r="E79" t="s">
        <v>271</v>
      </c>
      <c r="F79">
        <f t="shared" si="5"/>
        <v>66.760419297802486</v>
      </c>
      <c r="G79">
        <f t="shared" si="6"/>
        <v>8431.8409573124536</v>
      </c>
      <c r="H79" s="3">
        <f t="shared" si="7"/>
        <v>1297.2063011249929</v>
      </c>
    </row>
    <row r="80" spans="1:8">
      <c r="A80">
        <v>2030</v>
      </c>
      <c r="B80" t="s">
        <v>41</v>
      </c>
      <c r="C80" t="s">
        <v>218</v>
      </c>
      <c r="D80">
        <v>434</v>
      </c>
      <c r="E80" t="s">
        <v>272</v>
      </c>
      <c r="F80">
        <f t="shared" si="5"/>
        <v>328.02624309392303</v>
      </c>
      <c r="G80">
        <f t="shared" si="6"/>
        <v>41429.714502762479</v>
      </c>
      <c r="H80" s="3">
        <f t="shared" si="7"/>
        <v>6373.8022311942277</v>
      </c>
    </row>
    <row r="81" spans="1:8">
      <c r="A81">
        <v>2030</v>
      </c>
      <c r="B81" t="s">
        <v>41</v>
      </c>
      <c r="C81" t="s">
        <v>219</v>
      </c>
      <c r="D81">
        <v>139</v>
      </c>
      <c r="E81" t="s">
        <v>273</v>
      </c>
      <c r="F81">
        <f t="shared" si="5"/>
        <v>123.69369264722931</v>
      </c>
      <c r="G81">
        <f t="shared" si="6"/>
        <v>15622.513381345061</v>
      </c>
      <c r="H81" s="3">
        <f t="shared" si="7"/>
        <v>2403.4635971300095</v>
      </c>
    </row>
    <row r="82" spans="1:8">
      <c r="A82">
        <v>2030</v>
      </c>
      <c r="B82" t="s">
        <v>41</v>
      </c>
      <c r="C82" t="s">
        <v>220</v>
      </c>
      <c r="D82">
        <v>67</v>
      </c>
      <c r="E82" t="s">
        <v>274</v>
      </c>
      <c r="F82">
        <f t="shared" si="5"/>
        <v>64.265306122449019</v>
      </c>
      <c r="G82">
        <f t="shared" si="6"/>
        <v>8116.7081632653108</v>
      </c>
      <c r="H82" s="3">
        <f t="shared" si="7"/>
        <v>1248.7243328100478</v>
      </c>
    </row>
    <row r="83" spans="1:8">
      <c r="A83">
        <v>2031</v>
      </c>
      <c r="B83" t="s">
        <v>41</v>
      </c>
      <c r="C83" t="s">
        <v>218</v>
      </c>
      <c r="D83">
        <v>382</v>
      </c>
      <c r="E83" t="s">
        <v>275</v>
      </c>
      <c r="F83">
        <f t="shared" si="5"/>
        <v>276.86868495742686</v>
      </c>
      <c r="G83">
        <f t="shared" si="6"/>
        <v>34968.514910123013</v>
      </c>
      <c r="H83" s="3">
        <f t="shared" si="7"/>
        <v>5379.7715246343096</v>
      </c>
    </row>
    <row r="84" spans="1:8">
      <c r="A84">
        <v>2031</v>
      </c>
      <c r="B84" t="s">
        <v>41</v>
      </c>
      <c r="C84" t="s">
        <v>219</v>
      </c>
      <c r="D84">
        <v>161</v>
      </c>
      <c r="E84" t="s">
        <v>276</v>
      </c>
      <c r="F84">
        <f t="shared" si="5"/>
        <v>140.99462734339266</v>
      </c>
      <c r="G84">
        <f t="shared" si="6"/>
        <v>17807.621433470493</v>
      </c>
      <c r="H84" s="3">
        <f t="shared" si="7"/>
        <v>2739.6340666877682</v>
      </c>
    </row>
    <row r="85" spans="1:8">
      <c r="A85">
        <v>2031</v>
      </c>
      <c r="B85" t="s">
        <v>41</v>
      </c>
      <c r="C85" t="s">
        <v>220</v>
      </c>
      <c r="D85">
        <v>72</v>
      </c>
      <c r="E85" t="s">
        <v>277</v>
      </c>
      <c r="F85">
        <f t="shared" si="5"/>
        <v>68.486714675937421</v>
      </c>
      <c r="G85">
        <f t="shared" si="6"/>
        <v>8649.872063570896</v>
      </c>
      <c r="H85" s="3">
        <f t="shared" si="7"/>
        <v>1330.7495482416764</v>
      </c>
    </row>
    <row r="86" spans="1:8">
      <c r="A86">
        <v>2032</v>
      </c>
      <c r="B86" t="s">
        <v>41</v>
      </c>
      <c r="C86" t="s">
        <v>218</v>
      </c>
      <c r="D86">
        <v>355</v>
      </c>
      <c r="E86" t="s">
        <v>278</v>
      </c>
      <c r="F86">
        <f t="shared" si="5"/>
        <v>248.32496347699021</v>
      </c>
      <c r="G86">
        <f t="shared" si="6"/>
        <v>31363.442887143861</v>
      </c>
      <c r="H86" s="3">
        <f t="shared" si="7"/>
        <v>4825.1450595605938</v>
      </c>
    </row>
    <row r="87" spans="1:8">
      <c r="A87">
        <v>2032</v>
      </c>
      <c r="B87" t="s">
        <v>41</v>
      </c>
      <c r="C87" t="s">
        <v>219</v>
      </c>
      <c r="D87">
        <v>172</v>
      </c>
      <c r="E87" t="s">
        <v>279</v>
      </c>
      <c r="F87">
        <f t="shared" si="5"/>
        <v>147.90571332360528</v>
      </c>
      <c r="G87">
        <f t="shared" si="6"/>
        <v>18680.491592771348</v>
      </c>
      <c r="H87" s="3">
        <f t="shared" si="7"/>
        <v>2873.9217835032841</v>
      </c>
    </row>
    <row r="88" spans="1:8">
      <c r="A88">
        <v>2032</v>
      </c>
      <c r="B88" t="s">
        <v>41</v>
      </c>
      <c r="C88" t="s">
        <v>220</v>
      </c>
      <c r="D88">
        <v>65</v>
      </c>
      <c r="E88" t="s">
        <v>280</v>
      </c>
      <c r="F88">
        <f t="shared" si="5"/>
        <v>61.280457789810463</v>
      </c>
      <c r="G88">
        <f t="shared" si="6"/>
        <v>7739.7218188530614</v>
      </c>
      <c r="H88" s="3">
        <f t="shared" si="7"/>
        <v>1190.7264336697017</v>
      </c>
    </row>
    <row r="89" spans="1:8">
      <c r="A89">
        <v>2033</v>
      </c>
      <c r="B89" t="s">
        <v>41</v>
      </c>
      <c r="C89" t="s">
        <v>218</v>
      </c>
      <c r="D89">
        <v>330</v>
      </c>
      <c r="E89" t="s">
        <v>281</v>
      </c>
      <c r="F89">
        <f t="shared" si="5"/>
        <v>223.58981162111979</v>
      </c>
      <c r="G89">
        <f t="shared" si="6"/>
        <v>28239.393207747431</v>
      </c>
      <c r="H89" s="3">
        <f t="shared" si="7"/>
        <v>4344.5220319611435</v>
      </c>
    </row>
    <row r="90" spans="1:8">
      <c r="A90">
        <v>2033</v>
      </c>
      <c r="B90" t="s">
        <v>41</v>
      </c>
      <c r="C90" t="s">
        <v>219</v>
      </c>
      <c r="D90">
        <v>177</v>
      </c>
      <c r="E90" t="s">
        <v>282</v>
      </c>
      <c r="F90">
        <f t="shared" si="5"/>
        <v>149.32243145028059</v>
      </c>
      <c r="G90">
        <f t="shared" si="6"/>
        <v>18859.423092170437</v>
      </c>
      <c r="H90" s="3">
        <f t="shared" si="7"/>
        <v>2901.4497064877596</v>
      </c>
    </row>
    <row r="91" spans="1:8">
      <c r="A91">
        <v>2033</v>
      </c>
      <c r="B91" t="s">
        <v>41</v>
      </c>
      <c r="C91" t="s">
        <v>220</v>
      </c>
      <c r="D91">
        <v>70</v>
      </c>
      <c r="E91" t="s">
        <v>283</v>
      </c>
      <c r="F91">
        <f t="shared" si="5"/>
        <v>65.470638505676945</v>
      </c>
      <c r="G91">
        <f t="shared" si="6"/>
        <v>8268.9416432669987</v>
      </c>
      <c r="H91" s="3">
        <f t="shared" si="7"/>
        <v>1272.1448681949228</v>
      </c>
    </row>
    <row r="92" spans="1:8">
      <c r="A92">
        <v>2024</v>
      </c>
      <c r="B92" t="s">
        <v>43</v>
      </c>
      <c r="C92" t="s">
        <v>218</v>
      </c>
      <c r="D92">
        <v>82</v>
      </c>
      <c r="E92" t="s">
        <v>284</v>
      </c>
      <c r="F92">
        <f>$J$12*E92</f>
        <v>82.592143269786149</v>
      </c>
      <c r="G92">
        <f>$M$12*F92</f>
        <v>8706.8637435008568</v>
      </c>
      <c r="H92" s="3">
        <f t="shared" si="7"/>
        <v>1339.5174990001319</v>
      </c>
    </row>
    <row r="93" spans="1:8">
      <c r="A93">
        <v>2024</v>
      </c>
      <c r="B93" t="s">
        <v>43</v>
      </c>
      <c r="C93" t="s">
        <v>219</v>
      </c>
      <c r="D93">
        <v>81</v>
      </c>
      <c r="E93" t="s">
        <v>285</v>
      </c>
      <c r="F93">
        <f t="shared" ref="F93:F121" si="8">$J$12*E93</f>
        <v>82.178353215013246</v>
      </c>
      <c r="G93">
        <f t="shared" ref="G93:G121" si="9">$M$12*F93</f>
        <v>8663.2419959266972</v>
      </c>
      <c r="H93" s="3">
        <f t="shared" si="7"/>
        <v>1332.8064609117996</v>
      </c>
    </row>
    <row r="94" spans="1:8">
      <c r="A94">
        <v>2024</v>
      </c>
      <c r="B94" t="s">
        <v>43</v>
      </c>
      <c r="C94" t="s">
        <v>220</v>
      </c>
      <c r="D94">
        <v>50</v>
      </c>
      <c r="E94" t="s">
        <v>286</v>
      </c>
      <c r="F94">
        <f t="shared" si="8"/>
        <v>50.727378527785881</v>
      </c>
      <c r="G94">
        <f t="shared" si="9"/>
        <v>5347.6802443991874</v>
      </c>
      <c r="H94" s="3">
        <f t="shared" si="7"/>
        <v>822.72003759987501</v>
      </c>
    </row>
    <row r="95" spans="1:8">
      <c r="A95">
        <v>2025</v>
      </c>
      <c r="B95" t="s">
        <v>43</v>
      </c>
      <c r="C95" t="s">
        <v>218</v>
      </c>
      <c r="D95">
        <v>89</v>
      </c>
      <c r="E95" t="s">
        <v>287</v>
      </c>
      <c r="F95">
        <f t="shared" si="8"/>
        <v>87.568566591422268</v>
      </c>
      <c r="G95">
        <f t="shared" si="9"/>
        <v>9231.4782900677365</v>
      </c>
      <c r="H95" s="3">
        <f t="shared" si="7"/>
        <v>1420.2274292411903</v>
      </c>
    </row>
    <row r="96" spans="1:8">
      <c r="A96">
        <v>2025</v>
      </c>
      <c r="B96" t="s">
        <v>43</v>
      </c>
      <c r="C96" t="s">
        <v>219</v>
      </c>
      <c r="D96">
        <v>80</v>
      </c>
      <c r="E96" t="s">
        <v>288</v>
      </c>
      <c r="F96">
        <f t="shared" si="8"/>
        <v>79.295054007959138</v>
      </c>
      <c r="G96">
        <f t="shared" si="9"/>
        <v>8359.2845935190526</v>
      </c>
      <c r="H96" s="3">
        <f t="shared" si="7"/>
        <v>1286.0437836183157</v>
      </c>
    </row>
    <row r="97" spans="1:8">
      <c r="A97">
        <v>2025</v>
      </c>
      <c r="B97" t="s">
        <v>43</v>
      </c>
      <c r="C97" t="s">
        <v>220</v>
      </c>
      <c r="D97">
        <v>51</v>
      </c>
      <c r="E97" t="s">
        <v>289</v>
      </c>
      <c r="F97">
        <f t="shared" si="8"/>
        <v>51</v>
      </c>
      <c r="G97">
        <f t="shared" si="9"/>
        <v>5376.42</v>
      </c>
      <c r="H97" s="3">
        <f t="shared" si="7"/>
        <v>827.14153846153852</v>
      </c>
    </row>
    <row r="98" spans="1:8">
      <c r="A98">
        <v>2026</v>
      </c>
      <c r="B98" t="s">
        <v>43</v>
      </c>
      <c r="C98" t="s">
        <v>218</v>
      </c>
      <c r="D98">
        <v>85</v>
      </c>
      <c r="E98" t="s">
        <v>290</v>
      </c>
      <c r="F98">
        <f t="shared" si="8"/>
        <v>81.584090283512182</v>
      </c>
      <c r="G98">
        <f t="shared" si="9"/>
        <v>8600.5947976878542</v>
      </c>
      <c r="H98" s="3">
        <f t="shared" si="7"/>
        <v>1323.168430413516</v>
      </c>
    </row>
    <row r="99" spans="1:8">
      <c r="A99">
        <v>2026</v>
      </c>
      <c r="B99" t="s">
        <v>43</v>
      </c>
      <c r="C99" t="s">
        <v>219</v>
      </c>
      <c r="D99">
        <v>76</v>
      </c>
      <c r="E99" t="s">
        <v>291</v>
      </c>
      <c r="F99">
        <f t="shared" si="8"/>
        <v>73.6553640911619</v>
      </c>
      <c r="G99">
        <f t="shared" si="9"/>
        <v>7764.7484824902876</v>
      </c>
      <c r="H99" s="3">
        <f t="shared" si="7"/>
        <v>1194.5766896138905</v>
      </c>
    </row>
    <row r="100" spans="1:8">
      <c r="A100">
        <v>2026</v>
      </c>
      <c r="B100" t="s">
        <v>43</v>
      </c>
      <c r="C100" t="s">
        <v>220</v>
      </c>
      <c r="D100">
        <v>44</v>
      </c>
      <c r="E100" t="s">
        <v>292</v>
      </c>
      <c r="F100">
        <f t="shared" si="8"/>
        <v>43.36574335782911</v>
      </c>
      <c r="G100">
        <f t="shared" si="9"/>
        <v>4571.6166647823447</v>
      </c>
      <c r="H100" s="3">
        <f t="shared" si="7"/>
        <v>703.32564073574531</v>
      </c>
    </row>
    <row r="101" spans="1:8">
      <c r="A101">
        <v>2027</v>
      </c>
      <c r="B101" t="s">
        <v>43</v>
      </c>
      <c r="C101" t="s">
        <v>218</v>
      </c>
      <c r="D101">
        <v>78</v>
      </c>
      <c r="E101" t="s">
        <v>293</v>
      </c>
      <c r="F101">
        <f t="shared" si="8"/>
        <v>73.153846153846231</v>
      </c>
      <c r="G101">
        <f t="shared" si="9"/>
        <v>7711.8784615384702</v>
      </c>
      <c r="H101" s="3">
        <f t="shared" si="7"/>
        <v>1186.4428402366877</v>
      </c>
    </row>
    <row r="102" spans="1:8">
      <c r="A102">
        <v>2027</v>
      </c>
      <c r="B102" t="s">
        <v>43</v>
      </c>
      <c r="C102" t="s">
        <v>219</v>
      </c>
      <c r="D102">
        <v>74</v>
      </c>
      <c r="E102" t="s">
        <v>294</v>
      </c>
      <c r="F102">
        <f t="shared" si="8"/>
        <v>70.233532934131759</v>
      </c>
      <c r="G102">
        <f t="shared" si="9"/>
        <v>7404.01904191617</v>
      </c>
      <c r="H102" s="3">
        <f t="shared" si="7"/>
        <v>1139.0798526024878</v>
      </c>
    </row>
    <row r="103" spans="1:8">
      <c r="A103">
        <v>2027</v>
      </c>
      <c r="B103" t="s">
        <v>43</v>
      </c>
      <c r="C103" t="s">
        <v>220</v>
      </c>
      <c r="D103">
        <v>45</v>
      </c>
      <c r="E103" t="s">
        <v>295</v>
      </c>
      <c r="F103">
        <f t="shared" si="8"/>
        <v>43.806532663316723</v>
      </c>
      <c r="G103">
        <f t="shared" si="9"/>
        <v>4618.0846733668486</v>
      </c>
      <c r="H103" s="3">
        <f t="shared" si="7"/>
        <v>710.47456513336135</v>
      </c>
    </row>
    <row r="104" spans="1:8">
      <c r="A104">
        <v>2028</v>
      </c>
      <c r="B104" t="s">
        <v>43</v>
      </c>
      <c r="C104" t="s">
        <v>218</v>
      </c>
      <c r="D104">
        <v>86</v>
      </c>
      <c r="E104" t="s">
        <v>296</v>
      </c>
      <c r="F104">
        <f t="shared" si="8"/>
        <v>78.999473129610095</v>
      </c>
      <c r="G104">
        <f t="shared" si="9"/>
        <v>8328.1244573234962</v>
      </c>
      <c r="H104" s="3">
        <f t="shared" si="7"/>
        <v>1281.2499165113072</v>
      </c>
    </row>
    <row r="105" spans="1:8">
      <c r="A105">
        <v>2028</v>
      </c>
      <c r="B105" t="s">
        <v>43</v>
      </c>
      <c r="C105" t="s">
        <v>219</v>
      </c>
      <c r="D105">
        <v>62</v>
      </c>
      <c r="E105" t="s">
        <v>297</v>
      </c>
      <c r="F105">
        <f t="shared" si="8"/>
        <v>57.682497331910241</v>
      </c>
      <c r="G105">
        <f t="shared" si="9"/>
        <v>6080.8888687299777</v>
      </c>
      <c r="H105" s="3">
        <f t="shared" si="7"/>
        <v>935.52136441999653</v>
      </c>
    </row>
    <row r="106" spans="1:8">
      <c r="A106">
        <v>2028</v>
      </c>
      <c r="B106" t="s">
        <v>43</v>
      </c>
      <c r="C106" t="s">
        <v>220</v>
      </c>
      <c r="D106">
        <v>29</v>
      </c>
      <c r="E106" t="s">
        <v>298</v>
      </c>
      <c r="F106">
        <f t="shared" si="8"/>
        <v>27.880617590295007</v>
      </c>
      <c r="G106">
        <f t="shared" si="9"/>
        <v>2939.1747063688995</v>
      </c>
      <c r="H106" s="3">
        <f t="shared" si="7"/>
        <v>452.18072405675377</v>
      </c>
    </row>
    <row r="107" spans="1:8">
      <c r="A107">
        <v>2029</v>
      </c>
      <c r="B107" t="s">
        <v>43</v>
      </c>
      <c r="C107" t="s">
        <v>218</v>
      </c>
      <c r="D107">
        <v>86</v>
      </c>
      <c r="E107" t="s">
        <v>299</v>
      </c>
      <c r="F107">
        <f t="shared" si="8"/>
        <v>77.249356002060608</v>
      </c>
      <c r="G107">
        <f t="shared" si="9"/>
        <v>8143.6271097372291</v>
      </c>
      <c r="H107" s="3">
        <f t="shared" si="7"/>
        <v>1252.8657091903428</v>
      </c>
    </row>
    <row r="108" spans="1:8">
      <c r="A108">
        <v>2029</v>
      </c>
      <c r="B108" t="s">
        <v>43</v>
      </c>
      <c r="C108" t="s">
        <v>219</v>
      </c>
      <c r="D108">
        <v>63</v>
      </c>
      <c r="E108" t="s">
        <v>300</v>
      </c>
      <c r="F108">
        <f t="shared" si="8"/>
        <v>57.659055118110089</v>
      </c>
      <c r="G108">
        <f t="shared" si="9"/>
        <v>6078.4175905511656</v>
      </c>
      <c r="H108" s="3">
        <f t="shared" si="7"/>
        <v>935.1411677771024</v>
      </c>
    </row>
    <row r="109" spans="1:8">
      <c r="A109">
        <v>2029</v>
      </c>
      <c r="B109" t="s">
        <v>43</v>
      </c>
      <c r="C109" t="s">
        <v>220</v>
      </c>
      <c r="D109">
        <v>32</v>
      </c>
      <c r="E109" t="s">
        <v>301</v>
      </c>
      <c r="F109">
        <f t="shared" si="8"/>
        <v>30.520787746170676</v>
      </c>
      <c r="G109">
        <f t="shared" si="9"/>
        <v>3217.5014442013126</v>
      </c>
      <c r="H109" s="3">
        <f t="shared" si="7"/>
        <v>495.00022218481729</v>
      </c>
    </row>
    <row r="110" spans="1:8">
      <c r="A110">
        <v>2030</v>
      </c>
      <c r="B110" t="s">
        <v>43</v>
      </c>
      <c r="C110" t="s">
        <v>218</v>
      </c>
      <c r="D110">
        <v>87</v>
      </c>
      <c r="E110" t="s">
        <v>302</v>
      </c>
      <c r="F110">
        <f t="shared" si="8"/>
        <v>76.453881048387274</v>
      </c>
      <c r="G110">
        <f t="shared" si="9"/>
        <v>8059.7681401209866</v>
      </c>
      <c r="H110" s="3">
        <f t="shared" si="7"/>
        <v>1239.9643292493824</v>
      </c>
    </row>
    <row r="111" spans="1:8">
      <c r="A111">
        <v>2030</v>
      </c>
      <c r="B111" t="s">
        <v>43</v>
      </c>
      <c r="C111" t="s">
        <v>219</v>
      </c>
      <c r="D111">
        <v>71</v>
      </c>
      <c r="E111" t="s">
        <v>303</v>
      </c>
      <c r="F111">
        <f t="shared" si="8"/>
        <v>63.923831655047628</v>
      </c>
      <c r="G111">
        <f t="shared" si="9"/>
        <v>6738.8503330751209</v>
      </c>
      <c r="H111" s="3">
        <f t="shared" si="7"/>
        <v>1036.7462050884801</v>
      </c>
    </row>
    <row r="112" spans="1:8">
      <c r="A112">
        <v>2030</v>
      </c>
      <c r="B112" t="s">
        <v>43</v>
      </c>
      <c r="C112" t="s">
        <v>220</v>
      </c>
      <c r="D112">
        <v>30</v>
      </c>
      <c r="E112" t="s">
        <v>304</v>
      </c>
      <c r="F112">
        <f t="shared" si="8"/>
        <v>28.364967462039033</v>
      </c>
      <c r="G112">
        <f t="shared" si="9"/>
        <v>2990.2348698481551</v>
      </c>
      <c r="H112" s="3">
        <f t="shared" si="7"/>
        <v>460.03613382279309</v>
      </c>
    </row>
    <row r="113" spans="1:8">
      <c r="A113">
        <v>2031</v>
      </c>
      <c r="B113" t="s">
        <v>43</v>
      </c>
      <c r="C113" t="s">
        <v>218</v>
      </c>
      <c r="D113">
        <v>84</v>
      </c>
      <c r="E113" t="s">
        <v>305</v>
      </c>
      <c r="F113">
        <f t="shared" si="8"/>
        <v>72.233785450061788</v>
      </c>
      <c r="G113">
        <f t="shared" si="9"/>
        <v>7614.8856621455134</v>
      </c>
      <c r="H113" s="3">
        <f t="shared" si="7"/>
        <v>1171.5208710993097</v>
      </c>
    </row>
    <row r="114" spans="1:8">
      <c r="A114">
        <v>2031</v>
      </c>
      <c r="B114" t="s">
        <v>43</v>
      </c>
      <c r="C114" t="s">
        <v>219</v>
      </c>
      <c r="D114">
        <v>72</v>
      </c>
      <c r="E114" t="s">
        <v>306</v>
      </c>
      <c r="F114">
        <f t="shared" si="8"/>
        <v>63.657200811359075</v>
      </c>
      <c r="G114">
        <f t="shared" si="9"/>
        <v>6710.7421095334739</v>
      </c>
      <c r="H114" s="3">
        <f t="shared" si="7"/>
        <v>1032.4218630051498</v>
      </c>
    </row>
    <row r="115" spans="1:8">
      <c r="A115">
        <v>2031</v>
      </c>
      <c r="B115" t="s">
        <v>43</v>
      </c>
      <c r="C115" t="s">
        <v>220</v>
      </c>
      <c r="D115">
        <v>30</v>
      </c>
      <c r="E115" t="s">
        <v>307</v>
      </c>
      <c r="F115">
        <f t="shared" si="8"/>
        <v>28.136094674556222</v>
      </c>
      <c r="G115">
        <f t="shared" si="9"/>
        <v>2966.107100591717</v>
      </c>
      <c r="H115" s="3">
        <f t="shared" si="7"/>
        <v>456.32416932180263</v>
      </c>
    </row>
    <row r="116" spans="1:8">
      <c r="A116">
        <v>2032</v>
      </c>
      <c r="B116" t="s">
        <v>43</v>
      </c>
      <c r="C116" t="s">
        <v>218</v>
      </c>
      <c r="D116">
        <v>81</v>
      </c>
      <c r="E116" t="s">
        <v>308</v>
      </c>
      <c r="F116">
        <f t="shared" si="8"/>
        <v>68.240396230973715</v>
      </c>
      <c r="G116">
        <f t="shared" si="9"/>
        <v>7193.9025706692491</v>
      </c>
      <c r="H116" s="3">
        <f t="shared" si="7"/>
        <v>1106.7542416414231</v>
      </c>
    </row>
    <row r="117" spans="1:8">
      <c r="A117">
        <v>2032</v>
      </c>
      <c r="B117" t="s">
        <v>43</v>
      </c>
      <c r="C117" t="s">
        <v>219</v>
      </c>
      <c r="D117">
        <v>65</v>
      </c>
      <c r="E117" t="s">
        <v>309</v>
      </c>
      <c r="F117">
        <f t="shared" si="8"/>
        <v>56.437998007968041</v>
      </c>
      <c r="G117">
        <f t="shared" si="9"/>
        <v>5949.6937499999913</v>
      </c>
      <c r="H117" s="3">
        <f t="shared" si="7"/>
        <v>915.33749999999861</v>
      </c>
    </row>
    <row r="118" spans="1:8">
      <c r="A118">
        <v>2032</v>
      </c>
      <c r="B118" t="s">
        <v>43</v>
      </c>
      <c r="C118" t="s">
        <v>220</v>
      </c>
      <c r="D118">
        <v>30</v>
      </c>
      <c r="E118" t="s">
        <v>310</v>
      </c>
      <c r="F118">
        <f t="shared" si="8"/>
        <v>27.910885805763073</v>
      </c>
      <c r="G118">
        <f t="shared" si="9"/>
        <v>2942.365581643543</v>
      </c>
      <c r="H118" s="3">
        <f t="shared" si="7"/>
        <v>452.67162794516048</v>
      </c>
    </row>
    <row r="119" spans="1:8">
      <c r="A119">
        <v>2033</v>
      </c>
      <c r="B119" t="s">
        <v>43</v>
      </c>
      <c r="C119" t="s">
        <v>218</v>
      </c>
      <c r="D119">
        <v>87</v>
      </c>
      <c r="E119" t="s">
        <v>311</v>
      </c>
      <c r="F119">
        <f t="shared" si="8"/>
        <v>71.888388625592313</v>
      </c>
      <c r="G119">
        <f t="shared" si="9"/>
        <v>7578.4739289099416</v>
      </c>
      <c r="H119" s="3">
        <f t="shared" si="7"/>
        <v>1165.9190659861449</v>
      </c>
    </row>
    <row r="120" spans="1:8">
      <c r="A120">
        <v>2033</v>
      </c>
      <c r="B120" t="s">
        <v>43</v>
      </c>
      <c r="C120" t="s">
        <v>219</v>
      </c>
      <c r="D120">
        <v>71</v>
      </c>
      <c r="E120" t="s">
        <v>312</v>
      </c>
      <c r="F120">
        <f t="shared" si="8"/>
        <v>60.665768194070218</v>
      </c>
      <c r="G120">
        <f t="shared" si="9"/>
        <v>6395.3852830188825</v>
      </c>
      <c r="H120" s="3">
        <f t="shared" si="7"/>
        <v>983.90542815675121</v>
      </c>
    </row>
    <row r="121" spans="1:8">
      <c r="A121">
        <v>2033</v>
      </c>
      <c r="B121" t="s">
        <v>43</v>
      </c>
      <c r="C121" t="s">
        <v>220</v>
      </c>
      <c r="D121">
        <v>26</v>
      </c>
      <c r="E121" t="s">
        <v>313</v>
      </c>
      <c r="F121">
        <f t="shared" si="8"/>
        <v>23.997353096876644</v>
      </c>
      <c r="G121">
        <f t="shared" si="9"/>
        <v>2529.8009634727359</v>
      </c>
      <c r="H121" s="3">
        <f t="shared" si="7"/>
        <v>389.20014822657475</v>
      </c>
    </row>
    <row r="122" spans="1:8">
      <c r="A122">
        <v>2024</v>
      </c>
      <c r="B122" t="s">
        <v>44</v>
      </c>
      <c r="C122" t="s">
        <v>218</v>
      </c>
      <c r="D122">
        <v>68</v>
      </c>
      <c r="E122" t="s">
        <v>314</v>
      </c>
      <c r="F122">
        <f>$J$13*E122</f>
        <v>67.524890829694314</v>
      </c>
      <c r="G122">
        <f>$M$13*F122</f>
        <v>8392.6686812227072</v>
      </c>
      <c r="H122" s="3">
        <f t="shared" si="7"/>
        <v>1291.1797971111857</v>
      </c>
    </row>
    <row r="123" spans="1:8">
      <c r="A123">
        <v>2024</v>
      </c>
      <c r="B123" t="s">
        <v>44</v>
      </c>
      <c r="C123" t="s">
        <v>219</v>
      </c>
      <c r="D123">
        <v>47</v>
      </c>
      <c r="E123" t="s">
        <v>315</v>
      </c>
      <c r="F123">
        <f t="shared" ref="F123:F151" si="10">$J$13*E123</f>
        <v>46.671615720524116</v>
      </c>
      <c r="G123">
        <f t="shared" ref="G123:G151" si="11">$M$13*F123</f>
        <v>5800.8151179039423</v>
      </c>
      <c r="H123" s="3">
        <f t="shared" si="7"/>
        <v>892.43309506214496</v>
      </c>
    </row>
    <row r="124" spans="1:8">
      <c r="A124">
        <v>2024</v>
      </c>
      <c r="B124" t="s">
        <v>44</v>
      </c>
      <c r="C124" t="s">
        <v>220</v>
      </c>
      <c r="D124">
        <v>20</v>
      </c>
      <c r="E124" t="s">
        <v>316</v>
      </c>
      <c r="F124">
        <f t="shared" si="10"/>
        <v>19.877622377622384</v>
      </c>
      <c r="G124">
        <f t="shared" si="11"/>
        <v>2470.589685314686</v>
      </c>
      <c r="H124" s="3">
        <f t="shared" si="7"/>
        <v>380.09072081764401</v>
      </c>
    </row>
    <row r="125" spans="1:8">
      <c r="A125">
        <v>2025</v>
      </c>
      <c r="B125" t="s">
        <v>44</v>
      </c>
      <c r="C125" t="s">
        <v>218</v>
      </c>
      <c r="D125">
        <v>67</v>
      </c>
      <c r="E125" t="s">
        <v>317</v>
      </c>
      <c r="F125">
        <f t="shared" si="10"/>
        <v>65.240365401084702</v>
      </c>
      <c r="G125">
        <f t="shared" si="11"/>
        <v>8108.7250157008184</v>
      </c>
      <c r="H125" s="3">
        <f t="shared" si="7"/>
        <v>1247.4961562616643</v>
      </c>
    </row>
    <row r="126" spans="1:8">
      <c r="A126">
        <v>2025</v>
      </c>
      <c r="B126" t="s">
        <v>44</v>
      </c>
      <c r="C126" t="s">
        <v>219</v>
      </c>
      <c r="D126">
        <v>45</v>
      </c>
      <c r="E126" t="s">
        <v>318</v>
      </c>
      <c r="F126">
        <f t="shared" si="10"/>
        <v>44.082423894313678</v>
      </c>
      <c r="G126">
        <f t="shared" si="11"/>
        <v>5479.0044658242468</v>
      </c>
      <c r="H126" s="3">
        <f t="shared" si="7"/>
        <v>842.92376397296107</v>
      </c>
    </row>
    <row r="127" spans="1:8">
      <c r="A127">
        <v>2025</v>
      </c>
      <c r="B127" t="s">
        <v>44</v>
      </c>
      <c r="C127" t="s">
        <v>220</v>
      </c>
      <c r="D127">
        <v>19</v>
      </c>
      <c r="E127" t="s">
        <v>319</v>
      </c>
      <c r="F127">
        <f t="shared" si="10"/>
        <v>18.774333719582831</v>
      </c>
      <c r="G127">
        <f t="shared" si="11"/>
        <v>2333.4619380069503</v>
      </c>
      <c r="H127" s="3">
        <f t="shared" si="7"/>
        <v>358.99414430876158</v>
      </c>
    </row>
    <row r="128" spans="1:8">
      <c r="A128">
        <v>2026</v>
      </c>
      <c r="B128" t="s">
        <v>44</v>
      </c>
      <c r="C128" t="s">
        <v>218</v>
      </c>
      <c r="D128">
        <v>60</v>
      </c>
      <c r="E128" t="s">
        <v>320</v>
      </c>
      <c r="F128">
        <f t="shared" si="10"/>
        <v>57.327731092436863</v>
      </c>
      <c r="G128">
        <f t="shared" si="11"/>
        <v>7125.2636974789784</v>
      </c>
      <c r="H128" s="3">
        <f t="shared" si="7"/>
        <v>1096.194414996766</v>
      </c>
    </row>
    <row r="129" spans="1:8">
      <c r="A129">
        <v>2026</v>
      </c>
      <c r="B129" t="s">
        <v>44</v>
      </c>
      <c r="C129" t="s">
        <v>219</v>
      </c>
      <c r="D129">
        <v>38</v>
      </c>
      <c r="E129" t="s">
        <v>321</v>
      </c>
      <c r="F129">
        <f t="shared" si="10"/>
        <v>36.750212645307499</v>
      </c>
      <c r="G129">
        <f t="shared" si="11"/>
        <v>4567.6839296852695</v>
      </c>
      <c r="H129" s="3">
        <f t="shared" si="7"/>
        <v>702.72060456696454</v>
      </c>
    </row>
    <row r="130" spans="1:8">
      <c r="A130">
        <v>2026</v>
      </c>
      <c r="B130" t="s">
        <v>44</v>
      </c>
      <c r="C130" t="s">
        <v>220</v>
      </c>
      <c r="D130">
        <v>13</v>
      </c>
      <c r="E130" t="s">
        <v>322</v>
      </c>
      <c r="F130">
        <f t="shared" si="10"/>
        <v>12.775280898876421</v>
      </c>
      <c r="G130">
        <f t="shared" si="11"/>
        <v>1587.8396629213505</v>
      </c>
      <c r="H130" s="3">
        <f t="shared" si="7"/>
        <v>244.28302506482316</v>
      </c>
    </row>
    <row r="131" spans="1:8">
      <c r="A131">
        <v>2027</v>
      </c>
      <c r="B131" t="s">
        <v>44</v>
      </c>
      <c r="C131" t="s">
        <v>218</v>
      </c>
      <c r="D131">
        <v>59</v>
      </c>
      <c r="E131" t="s">
        <v>323</v>
      </c>
      <c r="F131">
        <f t="shared" si="10"/>
        <v>55.440495867768604</v>
      </c>
      <c r="G131">
        <f t="shared" si="11"/>
        <v>6890.6992314049603</v>
      </c>
      <c r="H131" s="3">
        <f t="shared" ref="H131:H194" si="12">G131/6.5</f>
        <v>1060.1075740623016</v>
      </c>
    </row>
    <row r="132" spans="1:8">
      <c r="A132">
        <v>2027</v>
      </c>
      <c r="B132" t="s">
        <v>44</v>
      </c>
      <c r="C132" t="s">
        <v>219</v>
      </c>
      <c r="D132">
        <v>35</v>
      </c>
      <c r="E132" t="s">
        <v>324</v>
      </c>
      <c r="F132">
        <f t="shared" si="10"/>
        <v>33.48807854137447</v>
      </c>
      <c r="G132">
        <f t="shared" si="11"/>
        <v>4162.2332819074327</v>
      </c>
      <c r="H132" s="3">
        <f t="shared" si="12"/>
        <v>640.34358183191273</v>
      </c>
    </row>
    <row r="133" spans="1:8">
      <c r="A133">
        <v>2027</v>
      </c>
      <c r="B133" t="s">
        <v>44</v>
      </c>
      <c r="C133" t="s">
        <v>220</v>
      </c>
      <c r="D133">
        <v>6</v>
      </c>
      <c r="E133" t="s">
        <v>325</v>
      </c>
      <c r="F133">
        <f t="shared" si="10"/>
        <v>5.8742824339839297</v>
      </c>
      <c r="G133">
        <f t="shared" si="11"/>
        <v>730.11456371986264</v>
      </c>
      <c r="H133" s="3">
        <f t="shared" si="12"/>
        <v>112.32531749536348</v>
      </c>
    </row>
    <row r="134" spans="1:8">
      <c r="A134">
        <v>2028</v>
      </c>
      <c r="B134" t="s">
        <v>44</v>
      </c>
      <c r="C134" t="s">
        <v>218</v>
      </c>
      <c r="D134">
        <v>58</v>
      </c>
      <c r="E134" t="s">
        <v>326</v>
      </c>
      <c r="F134">
        <f t="shared" si="10"/>
        <v>53.629167796150554</v>
      </c>
      <c r="G134">
        <f t="shared" si="11"/>
        <v>6665.5692653835531</v>
      </c>
      <c r="H134" s="3">
        <f t="shared" si="12"/>
        <v>1025.4721946743928</v>
      </c>
    </row>
    <row r="135" spans="1:8">
      <c r="A135">
        <v>2028</v>
      </c>
      <c r="B135" t="s">
        <v>44</v>
      </c>
      <c r="C135" t="s">
        <v>219</v>
      </c>
      <c r="D135">
        <v>35</v>
      </c>
      <c r="E135" t="s">
        <v>327</v>
      </c>
      <c r="F135">
        <f t="shared" si="10"/>
        <v>33.162499999999994</v>
      </c>
      <c r="G135">
        <f t="shared" si="11"/>
        <v>4121.7671249999994</v>
      </c>
      <c r="H135" s="3">
        <f t="shared" si="12"/>
        <v>634.11801923076916</v>
      </c>
    </row>
    <row r="136" spans="1:8">
      <c r="A136">
        <v>2028</v>
      </c>
      <c r="B136" t="s">
        <v>44</v>
      </c>
      <c r="C136" t="s">
        <v>220</v>
      </c>
      <c r="D136">
        <v>7</v>
      </c>
      <c r="E136" t="s">
        <v>328</v>
      </c>
      <c r="F136">
        <f t="shared" si="10"/>
        <v>6.8415472779369697</v>
      </c>
      <c r="G136">
        <f t="shared" si="11"/>
        <v>850.33591117478602</v>
      </c>
      <c r="H136" s="3">
        <f t="shared" si="12"/>
        <v>130.82090941150554</v>
      </c>
    </row>
    <row r="137" spans="1:8">
      <c r="A137">
        <v>2029</v>
      </c>
      <c r="B137" t="s">
        <v>44</v>
      </c>
      <c r="C137" t="s">
        <v>218</v>
      </c>
      <c r="D137">
        <v>50</v>
      </c>
      <c r="E137" t="s">
        <v>329</v>
      </c>
      <c r="F137">
        <f t="shared" si="10"/>
        <v>45.516413130504517</v>
      </c>
      <c r="G137">
        <f t="shared" si="11"/>
        <v>5657.2349879904068</v>
      </c>
      <c r="H137" s="3">
        <f t="shared" si="12"/>
        <v>870.3438443062164</v>
      </c>
    </row>
    <row r="138" spans="1:8">
      <c r="A138">
        <v>2029</v>
      </c>
      <c r="B138" t="s">
        <v>44</v>
      </c>
      <c r="C138" t="s">
        <v>219</v>
      </c>
      <c r="D138">
        <v>25</v>
      </c>
      <c r="E138" t="s">
        <v>330</v>
      </c>
      <c r="F138">
        <f t="shared" si="10"/>
        <v>23.459422283356261</v>
      </c>
      <c r="G138">
        <f t="shared" si="11"/>
        <v>2915.7715955983499</v>
      </c>
      <c r="H138" s="3">
        <f t="shared" si="12"/>
        <v>448.58024547666923</v>
      </c>
    </row>
    <row r="139" spans="1:8">
      <c r="A139">
        <v>2029</v>
      </c>
      <c r="B139" t="s">
        <v>44</v>
      </c>
      <c r="C139" t="s">
        <v>220</v>
      </c>
      <c r="D139">
        <v>5</v>
      </c>
      <c r="E139" t="s">
        <v>331</v>
      </c>
      <c r="F139">
        <f t="shared" si="10"/>
        <v>4.8770374606805973</v>
      </c>
      <c r="G139">
        <f t="shared" si="11"/>
        <v>606.16698598799144</v>
      </c>
      <c r="H139" s="3">
        <f t="shared" si="12"/>
        <v>93.256459382767915</v>
      </c>
    </row>
    <row r="140" spans="1:8">
      <c r="A140">
        <v>2030</v>
      </c>
      <c r="B140" t="s">
        <v>44</v>
      </c>
      <c r="C140" t="s">
        <v>218</v>
      </c>
      <c r="D140">
        <v>51</v>
      </c>
      <c r="E140" t="s">
        <v>332</v>
      </c>
      <c r="F140">
        <f t="shared" si="10"/>
        <v>45.815380563602893</v>
      </c>
      <c r="G140">
        <f t="shared" si="11"/>
        <v>5694.3936502502038</v>
      </c>
      <c r="H140" s="3">
        <f t="shared" si="12"/>
        <v>876.06056157695446</v>
      </c>
    </row>
    <row r="141" spans="1:8">
      <c r="A141">
        <v>2030</v>
      </c>
      <c r="B141" t="s">
        <v>44</v>
      </c>
      <c r="C141" t="s">
        <v>219</v>
      </c>
      <c r="D141">
        <v>26</v>
      </c>
      <c r="E141" t="s">
        <v>333</v>
      </c>
      <c r="F141">
        <f t="shared" si="10"/>
        <v>24.231147540983599</v>
      </c>
      <c r="G141">
        <f t="shared" si="11"/>
        <v>3011.6893278688517</v>
      </c>
      <c r="H141" s="3">
        <f t="shared" si="12"/>
        <v>463.33681967213101</v>
      </c>
    </row>
    <row r="142" spans="1:8">
      <c r="A142">
        <v>2030</v>
      </c>
      <c r="B142" t="s">
        <v>44</v>
      </c>
      <c r="C142" t="s">
        <v>220</v>
      </c>
      <c r="D142">
        <v>7</v>
      </c>
      <c r="E142" t="s">
        <v>334</v>
      </c>
      <c r="F142">
        <f t="shared" si="10"/>
        <v>6.8181039406053596</v>
      </c>
      <c r="G142">
        <f t="shared" si="11"/>
        <v>847.42213877784025</v>
      </c>
      <c r="H142" s="3">
        <f t="shared" si="12"/>
        <v>130.37263673505234</v>
      </c>
    </row>
    <row r="143" spans="1:8">
      <c r="A143">
        <v>2031</v>
      </c>
      <c r="B143" t="s">
        <v>44</v>
      </c>
      <c r="C143" t="s">
        <v>218</v>
      </c>
      <c r="D143">
        <v>51</v>
      </c>
      <c r="E143" t="s">
        <v>335</v>
      </c>
      <c r="F143">
        <f t="shared" si="10"/>
        <v>45.208160083160237</v>
      </c>
      <c r="G143">
        <f t="shared" si="11"/>
        <v>5618.9222167359858</v>
      </c>
      <c r="H143" s="3">
        <f t="shared" si="12"/>
        <v>864.44957180553627</v>
      </c>
    </row>
    <row r="144" spans="1:8">
      <c r="A144">
        <v>2031</v>
      </c>
      <c r="B144" t="s">
        <v>44</v>
      </c>
      <c r="C144" t="s">
        <v>219</v>
      </c>
      <c r="D144">
        <v>25</v>
      </c>
      <c r="E144" t="s">
        <v>336</v>
      </c>
      <c r="F144">
        <f t="shared" si="10"/>
        <v>23.134834508952782</v>
      </c>
      <c r="G144">
        <f t="shared" si="11"/>
        <v>2875.4285811177415</v>
      </c>
      <c r="H144" s="3">
        <f t="shared" si="12"/>
        <v>442.37362786426792</v>
      </c>
    </row>
    <row r="145" spans="1:8">
      <c r="A145">
        <v>2031</v>
      </c>
      <c r="B145" t="s">
        <v>44</v>
      </c>
      <c r="C145" t="s">
        <v>220</v>
      </c>
      <c r="D145">
        <v>5</v>
      </c>
      <c r="E145" t="s">
        <v>337</v>
      </c>
      <c r="F145">
        <f t="shared" si="10"/>
        <v>4.8603590766600044</v>
      </c>
      <c r="G145">
        <f t="shared" si="11"/>
        <v>604.09402963807202</v>
      </c>
      <c r="H145" s="3">
        <f t="shared" si="12"/>
        <v>92.937543021241851</v>
      </c>
    </row>
    <row r="146" spans="1:8">
      <c r="A146">
        <v>2032</v>
      </c>
      <c r="B146" t="s">
        <v>44</v>
      </c>
      <c r="C146" t="s">
        <v>218</v>
      </c>
      <c r="D146">
        <v>52</v>
      </c>
      <c r="E146" t="s">
        <v>338</v>
      </c>
      <c r="F146">
        <f t="shared" si="10"/>
        <v>45.491664529366403</v>
      </c>
      <c r="G146">
        <f t="shared" si="11"/>
        <v>5654.1589843549509</v>
      </c>
      <c r="H146" s="3">
        <f t="shared" si="12"/>
        <v>869.8706129776848</v>
      </c>
    </row>
    <row r="147" spans="1:8">
      <c r="A147">
        <v>2032</v>
      </c>
      <c r="B147" t="s">
        <v>44</v>
      </c>
      <c r="C147" t="s">
        <v>219</v>
      </c>
      <c r="D147">
        <v>27</v>
      </c>
      <c r="E147" t="s">
        <v>339</v>
      </c>
      <c r="F147">
        <f t="shared" si="10"/>
        <v>24.817299919159247</v>
      </c>
      <c r="G147">
        <f t="shared" si="11"/>
        <v>3084.5422069523029</v>
      </c>
      <c r="H147" s="3">
        <f t="shared" si="12"/>
        <v>474.54495491573891</v>
      </c>
    </row>
    <row r="148" spans="1:8">
      <c r="A148">
        <v>2032</v>
      </c>
      <c r="B148" t="s">
        <v>44</v>
      </c>
      <c r="C148" t="s">
        <v>220</v>
      </c>
      <c r="D148">
        <v>6</v>
      </c>
      <c r="E148" t="s">
        <v>340</v>
      </c>
      <c r="F148">
        <f t="shared" si="10"/>
        <v>5.8241320432555392</v>
      </c>
      <c r="G148">
        <f t="shared" si="11"/>
        <v>723.88137165623095</v>
      </c>
      <c r="H148" s="3">
        <f t="shared" si="12"/>
        <v>111.36636487018937</v>
      </c>
    </row>
    <row r="149" spans="1:8">
      <c r="A149">
        <v>2033</v>
      </c>
      <c r="B149" t="s">
        <v>44</v>
      </c>
      <c r="C149" t="s">
        <v>218</v>
      </c>
      <c r="D149">
        <v>53</v>
      </c>
      <c r="E149" t="s">
        <v>341</v>
      </c>
      <c r="F149">
        <f t="shared" si="10"/>
        <v>45.756264236901963</v>
      </c>
      <c r="G149">
        <f t="shared" si="11"/>
        <v>5687.0460820045455</v>
      </c>
      <c r="H149" s="3">
        <f t="shared" si="12"/>
        <v>874.93016646223782</v>
      </c>
    </row>
    <row r="150" spans="1:8">
      <c r="A150">
        <v>2033</v>
      </c>
      <c r="B150" t="s">
        <v>44</v>
      </c>
      <c r="C150" t="s">
        <v>219</v>
      </c>
      <c r="D150">
        <v>26</v>
      </c>
      <c r="E150" t="s">
        <v>342</v>
      </c>
      <c r="F150">
        <f t="shared" si="10"/>
        <v>23.725521669341905</v>
      </c>
      <c r="G150">
        <f t="shared" si="11"/>
        <v>2948.8450882825055</v>
      </c>
      <c r="H150" s="3">
        <f t="shared" si="12"/>
        <v>453.66847512038544</v>
      </c>
    </row>
    <row r="151" spans="1:8">
      <c r="A151">
        <v>2033</v>
      </c>
      <c r="B151" t="s">
        <v>44</v>
      </c>
      <c r="C151" t="s">
        <v>220</v>
      </c>
      <c r="D151">
        <v>6</v>
      </c>
      <c r="E151" t="s">
        <v>343</v>
      </c>
      <c r="F151">
        <f t="shared" si="10"/>
        <v>5.8142045454545297</v>
      </c>
      <c r="G151">
        <f t="shared" si="11"/>
        <v>722.64748295454353</v>
      </c>
      <c r="H151" s="3">
        <f t="shared" si="12"/>
        <v>111.17653583916055</v>
      </c>
    </row>
    <row r="152" spans="1:8">
      <c r="A152">
        <v>2024</v>
      </c>
      <c r="B152" t="s">
        <v>45</v>
      </c>
      <c r="C152" t="s">
        <v>218</v>
      </c>
      <c r="D152">
        <v>378</v>
      </c>
      <c r="E152" t="s">
        <v>344</v>
      </c>
      <c r="F152">
        <f>$J$14*E152</f>
        <v>377.73691536748362</v>
      </c>
      <c r="G152">
        <f>$M$14*F152</f>
        <v>49985.926010579111</v>
      </c>
      <c r="H152" s="3">
        <f t="shared" si="12"/>
        <v>7690.1424631660175</v>
      </c>
    </row>
    <row r="153" spans="1:8">
      <c r="A153">
        <v>2024</v>
      </c>
      <c r="B153" t="s">
        <v>45</v>
      </c>
      <c r="C153" t="s">
        <v>219</v>
      </c>
      <c r="D153">
        <v>310</v>
      </c>
      <c r="E153" t="s">
        <v>345</v>
      </c>
      <c r="F153">
        <f t="shared" ref="F153:F181" si="13">$J$14*E153</f>
        <v>310.32419995816792</v>
      </c>
      <c r="G153">
        <f t="shared" ref="G153:G182" si="14">$M$14*F153</f>
        <v>41065.201380464365</v>
      </c>
      <c r="H153" s="3">
        <f t="shared" si="12"/>
        <v>6317.7232893022101</v>
      </c>
    </row>
    <row r="154" spans="1:8">
      <c r="A154">
        <v>2024</v>
      </c>
      <c r="B154" t="s">
        <v>45</v>
      </c>
      <c r="C154" t="s">
        <v>220</v>
      </c>
      <c r="D154">
        <v>206</v>
      </c>
      <c r="E154" t="s">
        <v>346</v>
      </c>
      <c r="F154">
        <f t="shared" si="13"/>
        <v>206.25857740585712</v>
      </c>
      <c r="G154">
        <f t="shared" si="14"/>
        <v>27294.197548117078</v>
      </c>
      <c r="H154" s="3">
        <f t="shared" si="12"/>
        <v>4199.1073150949351</v>
      </c>
    </row>
    <row r="155" spans="1:8">
      <c r="A155">
        <v>2025</v>
      </c>
      <c r="B155" t="s">
        <v>45</v>
      </c>
      <c r="C155" t="s">
        <v>218</v>
      </c>
      <c r="D155">
        <v>380</v>
      </c>
      <c r="E155" t="s">
        <v>347</v>
      </c>
      <c r="F155">
        <f t="shared" si="13"/>
        <v>370.00135630001353</v>
      </c>
      <c r="G155">
        <f t="shared" si="14"/>
        <v>48962.279479180797</v>
      </c>
      <c r="H155" s="3">
        <f t="shared" si="12"/>
        <v>7532.6583814124306</v>
      </c>
    </row>
    <row r="156" spans="1:8">
      <c r="A156">
        <v>2025</v>
      </c>
      <c r="B156" t="s">
        <v>45</v>
      </c>
      <c r="C156" t="s">
        <v>219</v>
      </c>
      <c r="D156">
        <v>288</v>
      </c>
      <c r="E156" t="s">
        <v>348</v>
      </c>
      <c r="F156">
        <f t="shared" si="13"/>
        <v>282.20186992424743</v>
      </c>
      <c r="G156">
        <f t="shared" si="14"/>
        <v>37343.77344707567</v>
      </c>
      <c r="H156" s="3">
        <f t="shared" si="12"/>
        <v>5745.1959149347185</v>
      </c>
    </row>
    <row r="157" spans="1:8">
      <c r="A157">
        <v>2025</v>
      </c>
      <c r="B157" t="s">
        <v>45</v>
      </c>
      <c r="C157" t="s">
        <v>220</v>
      </c>
      <c r="D157">
        <v>218</v>
      </c>
      <c r="E157" t="s">
        <v>349</v>
      </c>
      <c r="F157">
        <f t="shared" si="13"/>
        <v>215.1824556579131</v>
      </c>
      <c r="G157">
        <f t="shared" si="14"/>
        <v>28475.094357211641</v>
      </c>
      <c r="H157" s="3">
        <f t="shared" si="12"/>
        <v>4380.7837472633291</v>
      </c>
    </row>
    <row r="158" spans="1:8">
      <c r="A158">
        <v>2026</v>
      </c>
      <c r="B158" t="s">
        <v>45</v>
      </c>
      <c r="C158" t="s">
        <v>218</v>
      </c>
      <c r="D158">
        <v>365</v>
      </c>
      <c r="E158" t="s">
        <v>350</v>
      </c>
      <c r="F158">
        <f t="shared" si="13"/>
        <v>346.46767155890581</v>
      </c>
      <c r="G158">
        <f t="shared" si="14"/>
        <v>45848.066977390008</v>
      </c>
      <c r="H158" s="3">
        <f t="shared" si="12"/>
        <v>7053.548765752309</v>
      </c>
    </row>
    <row r="159" spans="1:8">
      <c r="A159">
        <v>2026</v>
      </c>
      <c r="B159" t="s">
        <v>45</v>
      </c>
      <c r="C159" t="s">
        <v>219</v>
      </c>
      <c r="D159">
        <v>275</v>
      </c>
      <c r="E159" t="s">
        <v>351</v>
      </c>
      <c r="F159">
        <f t="shared" si="13"/>
        <v>264.26945987551028</v>
      </c>
      <c r="G159">
        <f t="shared" si="14"/>
        <v>34970.777625326278</v>
      </c>
      <c r="H159" s="3">
        <f t="shared" si="12"/>
        <v>5380.1196346655815</v>
      </c>
    </row>
    <row r="160" spans="1:8">
      <c r="A160">
        <v>2026</v>
      </c>
      <c r="B160" t="s">
        <v>45</v>
      </c>
      <c r="C160" t="s">
        <v>220</v>
      </c>
      <c r="D160">
        <v>208</v>
      </c>
      <c r="E160" t="s">
        <v>352</v>
      </c>
      <c r="F160">
        <f t="shared" si="13"/>
        <v>202.2801408832288</v>
      </c>
      <c r="G160">
        <f t="shared" si="14"/>
        <v>26767.731043077671</v>
      </c>
      <c r="H160" s="3">
        <f t="shared" si="12"/>
        <v>4118.1124681657957</v>
      </c>
    </row>
    <row r="161" spans="1:8">
      <c r="A161">
        <v>2027</v>
      </c>
      <c r="B161" t="s">
        <v>45</v>
      </c>
      <c r="C161" t="s">
        <v>218</v>
      </c>
      <c r="D161">
        <v>366</v>
      </c>
      <c r="E161" t="s">
        <v>353</v>
      </c>
      <c r="F161">
        <f t="shared" si="13"/>
        <v>339.23103737654066</v>
      </c>
      <c r="G161">
        <f t="shared" si="14"/>
        <v>44890.443176037632</v>
      </c>
      <c r="H161" s="3">
        <f t="shared" si="12"/>
        <v>6906.2220270827129</v>
      </c>
    </row>
    <row r="162" spans="1:8">
      <c r="A162">
        <v>2027</v>
      </c>
      <c r="B162" t="s">
        <v>45</v>
      </c>
      <c r="C162" t="s">
        <v>219</v>
      </c>
      <c r="D162">
        <v>269</v>
      </c>
      <c r="E162" t="s">
        <v>354</v>
      </c>
      <c r="F162">
        <f t="shared" si="13"/>
        <v>253.83162460567794</v>
      </c>
      <c r="G162">
        <f t="shared" si="14"/>
        <v>33589.538884069363</v>
      </c>
      <c r="H162" s="3">
        <f t="shared" si="12"/>
        <v>5167.621366779902</v>
      </c>
    </row>
    <row r="163" spans="1:8">
      <c r="A163">
        <v>2027</v>
      </c>
      <c r="B163" t="s">
        <v>45</v>
      </c>
      <c r="C163" t="s">
        <v>220</v>
      </c>
      <c r="D163">
        <v>208</v>
      </c>
      <c r="E163" t="s">
        <v>355</v>
      </c>
      <c r="F163">
        <f t="shared" si="13"/>
        <v>199.46994389527083</v>
      </c>
      <c r="G163">
        <f t="shared" si="14"/>
        <v>26395.857675661191</v>
      </c>
      <c r="H163" s="3">
        <f t="shared" si="12"/>
        <v>4060.9011808709524</v>
      </c>
    </row>
    <row r="164" spans="1:8">
      <c r="A164">
        <v>2028</v>
      </c>
      <c r="B164" t="s">
        <v>45</v>
      </c>
      <c r="C164" t="s">
        <v>218</v>
      </c>
      <c r="D164">
        <v>358</v>
      </c>
      <c r="E164" t="s">
        <v>356</v>
      </c>
      <c r="F164">
        <f t="shared" si="13"/>
        <v>324.15740682348445</v>
      </c>
      <c r="G164">
        <f t="shared" si="14"/>
        <v>42895.749644951698</v>
      </c>
      <c r="H164" s="3">
        <f t="shared" si="12"/>
        <v>6599.3460992233386</v>
      </c>
    </row>
    <row r="165" spans="1:8">
      <c r="A165">
        <v>2028</v>
      </c>
      <c r="B165" t="s">
        <v>45</v>
      </c>
      <c r="C165" t="s">
        <v>219</v>
      </c>
      <c r="D165">
        <v>256</v>
      </c>
      <c r="E165" t="s">
        <v>357</v>
      </c>
      <c r="F165">
        <f t="shared" si="13"/>
        <v>237.36829189538318</v>
      </c>
      <c r="G165">
        <f t="shared" si="14"/>
        <v>31410.946066516059</v>
      </c>
      <c r="H165" s="3">
        <f t="shared" si="12"/>
        <v>4832.4532410024703</v>
      </c>
    </row>
    <row r="166" spans="1:8">
      <c r="A166">
        <v>2028</v>
      </c>
      <c r="B166" t="s">
        <v>45</v>
      </c>
      <c r="C166" t="s">
        <v>220</v>
      </c>
      <c r="D166">
        <v>204</v>
      </c>
      <c r="E166" t="s">
        <v>358</v>
      </c>
      <c r="F166">
        <f t="shared" si="13"/>
        <v>192.95335968379428</v>
      </c>
      <c r="G166">
        <f t="shared" si="14"/>
        <v>25533.518086956497</v>
      </c>
      <c r="H166" s="3">
        <f t="shared" si="12"/>
        <v>3928.2335518394611</v>
      </c>
    </row>
    <row r="167" spans="1:8">
      <c r="A167">
        <v>2029</v>
      </c>
      <c r="B167" t="s">
        <v>45</v>
      </c>
      <c r="C167" t="s">
        <v>218</v>
      </c>
      <c r="D167">
        <v>348</v>
      </c>
      <c r="E167" t="s">
        <v>359</v>
      </c>
      <c r="F167">
        <f t="shared" si="13"/>
        <v>308.1457909343207</v>
      </c>
      <c r="G167">
        <f t="shared" si="14"/>
        <v>40776.93251433866</v>
      </c>
      <c r="H167" s="3">
        <f t="shared" si="12"/>
        <v>6273.3742329751785</v>
      </c>
    </row>
    <row r="168" spans="1:8">
      <c r="A168">
        <v>2029</v>
      </c>
      <c r="B168" t="s">
        <v>45</v>
      </c>
      <c r="C168" t="s">
        <v>219</v>
      </c>
      <c r="D168">
        <v>262</v>
      </c>
      <c r="E168" t="s">
        <v>360</v>
      </c>
      <c r="F168">
        <f t="shared" si="13"/>
        <v>238.98075090527976</v>
      </c>
      <c r="G168">
        <f t="shared" si="14"/>
        <v>31624.322767295675</v>
      </c>
      <c r="H168" s="3">
        <f t="shared" si="12"/>
        <v>4865.2804257377957</v>
      </c>
    </row>
    <row r="169" spans="1:8">
      <c r="A169">
        <v>2029</v>
      </c>
      <c r="B169" t="s">
        <v>45</v>
      </c>
      <c r="C169" t="s">
        <v>220</v>
      </c>
      <c r="D169">
        <v>203</v>
      </c>
      <c r="E169" t="s">
        <v>361</v>
      </c>
      <c r="F169">
        <f t="shared" si="13"/>
        <v>189.46138845553759</v>
      </c>
      <c r="G169">
        <f t="shared" si="14"/>
        <v>25071.42553432129</v>
      </c>
      <c r="H169" s="3">
        <f t="shared" si="12"/>
        <v>3857.1423898955832</v>
      </c>
    </row>
    <row r="170" spans="1:8">
      <c r="A170">
        <v>2030</v>
      </c>
      <c r="B170" t="s">
        <v>45</v>
      </c>
      <c r="C170" t="s">
        <v>218</v>
      </c>
      <c r="D170">
        <v>354</v>
      </c>
      <c r="E170" t="s">
        <v>362</v>
      </c>
      <c r="F170">
        <f t="shared" si="13"/>
        <v>306.87266799492841</v>
      </c>
      <c r="G170">
        <f t="shared" si="14"/>
        <v>40608.46015576888</v>
      </c>
      <c r="H170" s="3">
        <f t="shared" si="12"/>
        <v>6247.4554085798281</v>
      </c>
    </row>
    <row r="171" spans="1:8">
      <c r="A171">
        <v>2030</v>
      </c>
      <c r="B171" t="s">
        <v>45</v>
      </c>
      <c r="C171" t="s">
        <v>219</v>
      </c>
      <c r="D171">
        <v>259</v>
      </c>
      <c r="E171" t="s">
        <v>363</v>
      </c>
      <c r="F171">
        <f t="shared" si="13"/>
        <v>232.37655439605058</v>
      </c>
      <c r="G171">
        <f t="shared" si="14"/>
        <v>30750.389443229375</v>
      </c>
      <c r="H171" s="3">
        <f t="shared" si="12"/>
        <v>4730.8291451122113</v>
      </c>
    </row>
    <row r="172" spans="1:8">
      <c r="A172">
        <v>2030</v>
      </c>
      <c r="B172" t="s">
        <v>45</v>
      </c>
      <c r="C172" t="s">
        <v>220</v>
      </c>
      <c r="D172">
        <v>195</v>
      </c>
      <c r="E172" t="s">
        <v>364</v>
      </c>
      <c r="F172">
        <f t="shared" si="13"/>
        <v>179.62468723936684</v>
      </c>
      <c r="G172">
        <f t="shared" si="14"/>
        <v>23769.734862385416</v>
      </c>
      <c r="H172" s="3">
        <f t="shared" si="12"/>
        <v>3656.8822865208331</v>
      </c>
    </row>
    <row r="173" spans="1:8">
      <c r="A173">
        <v>2031</v>
      </c>
      <c r="B173" t="s">
        <v>45</v>
      </c>
      <c r="C173" t="s">
        <v>218</v>
      </c>
      <c r="D173">
        <v>357</v>
      </c>
      <c r="E173" t="s">
        <v>365</v>
      </c>
      <c r="F173">
        <f t="shared" si="13"/>
        <v>302.99733995389238</v>
      </c>
      <c r="G173">
        <f t="shared" si="14"/>
        <v>40095.63799609858</v>
      </c>
      <c r="H173" s="3">
        <f t="shared" si="12"/>
        <v>6168.5596917074736</v>
      </c>
    </row>
    <row r="174" spans="1:8">
      <c r="A174">
        <v>2031</v>
      </c>
      <c r="B174" t="s">
        <v>45</v>
      </c>
      <c r="C174" t="s">
        <v>219</v>
      </c>
      <c r="D174">
        <v>257</v>
      </c>
      <c r="E174" t="s">
        <v>366</v>
      </c>
      <c r="F174">
        <f t="shared" si="13"/>
        <v>226.90972820071295</v>
      </c>
      <c r="G174">
        <f t="shared" si="14"/>
        <v>30026.964332800348</v>
      </c>
      <c r="H174" s="3">
        <f t="shared" si="12"/>
        <v>4619.5329742769763</v>
      </c>
    </row>
    <row r="175" spans="1:8">
      <c r="A175">
        <v>2031</v>
      </c>
      <c r="B175" t="s">
        <v>45</v>
      </c>
      <c r="C175" t="s">
        <v>220</v>
      </c>
      <c r="D175">
        <v>194</v>
      </c>
      <c r="E175" t="s">
        <v>367</v>
      </c>
      <c r="F175">
        <f t="shared" si="13"/>
        <v>176.49550120390384</v>
      </c>
      <c r="G175">
        <f t="shared" si="14"/>
        <v>23355.649674312597</v>
      </c>
      <c r="H175" s="3">
        <f t="shared" si="12"/>
        <v>3593.1768729711689</v>
      </c>
    </row>
    <row r="176" spans="1:8">
      <c r="A176">
        <v>2032</v>
      </c>
      <c r="B176" t="s">
        <v>45</v>
      </c>
      <c r="C176" t="s">
        <v>218</v>
      </c>
      <c r="D176">
        <v>356</v>
      </c>
      <c r="E176" t="s">
        <v>368</v>
      </c>
      <c r="F176">
        <f t="shared" si="13"/>
        <v>295.90413337964503</v>
      </c>
      <c r="G176">
        <f t="shared" si="14"/>
        <v>39156.993970128431</v>
      </c>
      <c r="H176" s="3">
        <f t="shared" si="12"/>
        <v>6024.1529184812971</v>
      </c>
    </row>
    <row r="177" spans="1:8">
      <c r="A177">
        <v>2032</v>
      </c>
      <c r="B177" t="s">
        <v>45</v>
      </c>
      <c r="C177" t="s">
        <v>219</v>
      </c>
      <c r="D177">
        <v>257</v>
      </c>
      <c r="E177" t="s">
        <v>369</v>
      </c>
      <c r="F177">
        <f t="shared" si="13"/>
        <v>223.37950239118607</v>
      </c>
      <c r="G177">
        <f t="shared" si="14"/>
        <v>29559.809551425657</v>
      </c>
      <c r="H177" s="3">
        <f t="shared" si="12"/>
        <v>4547.6630079116394</v>
      </c>
    </row>
    <row r="178" spans="1:8">
      <c r="A178">
        <v>2032</v>
      </c>
      <c r="B178" t="s">
        <v>45</v>
      </c>
      <c r="C178" t="s">
        <v>220</v>
      </c>
      <c r="D178">
        <v>192</v>
      </c>
      <c r="E178" t="s">
        <v>370</v>
      </c>
      <c r="F178">
        <f t="shared" si="13"/>
        <v>172.55483224837198</v>
      </c>
      <c r="G178">
        <f t="shared" si="14"/>
        <v>22834.180951427068</v>
      </c>
      <c r="H178" s="3">
        <f t="shared" si="12"/>
        <v>3512.9509156041645</v>
      </c>
    </row>
    <row r="179" spans="1:8">
      <c r="A179">
        <v>2033</v>
      </c>
      <c r="B179" t="s">
        <v>45</v>
      </c>
      <c r="C179" t="s">
        <v>218</v>
      </c>
      <c r="D179">
        <v>377</v>
      </c>
      <c r="E179" t="s">
        <v>371</v>
      </c>
      <c r="F179">
        <f t="shared" si="13"/>
        <v>307.03153715258088</v>
      </c>
      <c r="G179">
        <f t="shared" si="14"/>
        <v>40629.483311401033</v>
      </c>
      <c r="H179" s="3">
        <f t="shared" si="12"/>
        <v>6250.6897402155437</v>
      </c>
    </row>
    <row r="180" spans="1:8">
      <c r="A180">
        <v>2033</v>
      </c>
      <c r="B180" t="s">
        <v>45</v>
      </c>
      <c r="C180" t="s">
        <v>219</v>
      </c>
      <c r="D180">
        <v>255</v>
      </c>
      <c r="E180" t="s">
        <v>372</v>
      </c>
      <c r="F180">
        <f t="shared" si="13"/>
        <v>218.24570815450639</v>
      </c>
      <c r="G180">
        <f t="shared" si="14"/>
        <v>28880.454560085833</v>
      </c>
      <c r="H180" s="3">
        <f t="shared" si="12"/>
        <v>4443.1468553978202</v>
      </c>
    </row>
    <row r="181" spans="1:8">
      <c r="A181">
        <v>2033</v>
      </c>
      <c r="B181" t="s">
        <v>45</v>
      </c>
      <c r="C181" t="s">
        <v>220</v>
      </c>
      <c r="D181">
        <v>193</v>
      </c>
      <c r="E181" t="s">
        <v>373</v>
      </c>
      <c r="F181">
        <f t="shared" si="13"/>
        <v>171.3937407224152</v>
      </c>
      <c r="G181">
        <f t="shared" si="14"/>
        <v>22680.533709797204</v>
      </c>
      <c r="H181" s="3">
        <f t="shared" si="12"/>
        <v>3489.312878430339</v>
      </c>
    </row>
    <row r="182" spans="1:8">
      <c r="A182">
        <v>2024</v>
      </c>
      <c r="B182" t="s">
        <v>46</v>
      </c>
      <c r="C182" t="s">
        <v>218</v>
      </c>
      <c r="D182">
        <v>172</v>
      </c>
      <c r="E182" t="s">
        <v>374</v>
      </c>
      <c r="F182">
        <f>$J$15*E182</f>
        <v>170.10714285714278</v>
      </c>
      <c r="G182">
        <f>$M$15*F182</f>
        <v>19786.862857142845</v>
      </c>
      <c r="H182" s="3">
        <f t="shared" si="12"/>
        <v>3044.1327472527455</v>
      </c>
    </row>
    <row r="183" spans="1:8">
      <c r="A183">
        <v>2024</v>
      </c>
      <c r="B183" t="s">
        <v>46</v>
      </c>
      <c r="C183" t="s">
        <v>219</v>
      </c>
      <c r="D183">
        <v>157</v>
      </c>
      <c r="E183" t="s">
        <v>375</v>
      </c>
      <c r="F183">
        <f t="shared" ref="F183:F211" si="15">$J$15*E183</f>
        <v>155.27221760797352</v>
      </c>
      <c r="G183">
        <f t="shared" ref="G183:G211" si="16">$M$15*F183</f>
        <v>18061.26435215948</v>
      </c>
      <c r="H183" s="3">
        <f t="shared" si="12"/>
        <v>2778.6560541783815</v>
      </c>
    </row>
    <row r="184" spans="1:8">
      <c r="A184">
        <v>2024</v>
      </c>
      <c r="B184" t="s">
        <v>46</v>
      </c>
      <c r="C184" t="s">
        <v>220</v>
      </c>
      <c r="D184">
        <v>118</v>
      </c>
      <c r="E184" t="s">
        <v>376</v>
      </c>
      <c r="F184">
        <f t="shared" si="15"/>
        <v>116.70141196013286</v>
      </c>
      <c r="G184">
        <f t="shared" si="16"/>
        <v>13574.708239202653</v>
      </c>
      <c r="H184" s="3">
        <f t="shared" si="12"/>
        <v>2088.4166521850234</v>
      </c>
    </row>
    <row r="185" spans="1:8">
      <c r="A185">
        <v>2025</v>
      </c>
      <c r="B185" t="s">
        <v>46</v>
      </c>
      <c r="C185" t="s">
        <v>218</v>
      </c>
      <c r="D185">
        <v>91</v>
      </c>
      <c r="E185" t="s">
        <v>377</v>
      </c>
      <c r="F185">
        <f t="shared" si="15"/>
        <v>86.895148356054591</v>
      </c>
      <c r="G185">
        <f t="shared" si="16"/>
        <v>10107.64365677627</v>
      </c>
      <c r="H185" s="3">
        <f t="shared" si="12"/>
        <v>1555.0221010425032</v>
      </c>
    </row>
    <row r="186" spans="1:8">
      <c r="A186">
        <v>2025</v>
      </c>
      <c r="B186" t="s">
        <v>46</v>
      </c>
      <c r="C186" t="s">
        <v>219</v>
      </c>
      <c r="D186">
        <v>76</v>
      </c>
      <c r="E186" t="s">
        <v>378</v>
      </c>
      <c r="F186">
        <f t="shared" si="15"/>
        <v>72.790669615925921</v>
      </c>
      <c r="G186">
        <f t="shared" si="16"/>
        <v>8467.0106897245023</v>
      </c>
      <c r="H186" s="3">
        <f t="shared" si="12"/>
        <v>1302.617029188385</v>
      </c>
    </row>
    <row r="187" spans="1:8">
      <c r="A187">
        <v>2025</v>
      </c>
      <c r="B187" t="s">
        <v>46</v>
      </c>
      <c r="C187" t="s">
        <v>220</v>
      </c>
      <c r="D187">
        <v>41</v>
      </c>
      <c r="E187" t="s">
        <v>379</v>
      </c>
      <c r="F187">
        <f t="shared" si="15"/>
        <v>39.579043372517212</v>
      </c>
      <c r="G187">
        <f t="shared" si="16"/>
        <v>4603.8343250912021</v>
      </c>
      <c r="H187" s="3">
        <f t="shared" si="12"/>
        <v>708.28220386018495</v>
      </c>
    </row>
    <row r="188" spans="1:8">
      <c r="A188">
        <v>2026</v>
      </c>
      <c r="B188" t="s">
        <v>46</v>
      </c>
      <c r="C188" t="s">
        <v>218</v>
      </c>
      <c r="D188">
        <v>89</v>
      </c>
      <c r="E188" t="s">
        <v>380</v>
      </c>
      <c r="F188">
        <f t="shared" si="15"/>
        <v>83.462689505808171</v>
      </c>
      <c r="G188">
        <f t="shared" si="16"/>
        <v>9708.3800433156066</v>
      </c>
      <c r="H188" s="3">
        <f t="shared" si="12"/>
        <v>1493.5969297408626</v>
      </c>
    </row>
    <row r="189" spans="1:8">
      <c r="A189">
        <v>2026</v>
      </c>
      <c r="B189" t="s">
        <v>46</v>
      </c>
      <c r="C189" t="s">
        <v>219</v>
      </c>
      <c r="D189">
        <v>76</v>
      </c>
      <c r="E189" t="s">
        <v>381</v>
      </c>
      <c r="F189">
        <f t="shared" si="15"/>
        <v>71.694989106753653</v>
      </c>
      <c r="G189">
        <f t="shared" si="16"/>
        <v>8339.5611328975847</v>
      </c>
      <c r="H189" s="3">
        <f t="shared" si="12"/>
        <v>1283.0094050611669</v>
      </c>
    </row>
    <row r="190" spans="1:8">
      <c r="A190">
        <v>2026</v>
      </c>
      <c r="B190" t="s">
        <v>46</v>
      </c>
      <c r="C190" t="s">
        <v>220</v>
      </c>
      <c r="D190">
        <v>41</v>
      </c>
      <c r="E190" t="s">
        <v>382</v>
      </c>
      <c r="F190">
        <f t="shared" si="15"/>
        <v>39.252864321608016</v>
      </c>
      <c r="G190">
        <f t="shared" si="16"/>
        <v>4565.8931778894439</v>
      </c>
      <c r="H190" s="3">
        <f t="shared" si="12"/>
        <v>702.44510429068373</v>
      </c>
    </row>
    <row r="191" spans="1:8">
      <c r="A191">
        <v>2027</v>
      </c>
      <c r="B191" t="s">
        <v>46</v>
      </c>
      <c r="C191" t="s">
        <v>218</v>
      </c>
      <c r="D191">
        <v>92</v>
      </c>
      <c r="E191" t="s">
        <v>383</v>
      </c>
      <c r="F191">
        <f t="shared" si="15"/>
        <v>84.790247678018474</v>
      </c>
      <c r="G191">
        <f t="shared" si="16"/>
        <v>9862.8016099071083</v>
      </c>
      <c r="H191" s="3">
        <f t="shared" si="12"/>
        <v>1517.3540938318629</v>
      </c>
    </row>
    <row r="192" spans="1:8">
      <c r="A192">
        <v>2027</v>
      </c>
      <c r="B192" t="s">
        <v>46</v>
      </c>
      <c r="C192" t="s">
        <v>219</v>
      </c>
      <c r="D192">
        <v>75</v>
      </c>
      <c r="E192" t="s">
        <v>384</v>
      </c>
      <c r="F192">
        <f t="shared" si="15"/>
        <v>69.702439024390173</v>
      </c>
      <c r="G192">
        <f t="shared" si="16"/>
        <v>8107.7877073170648</v>
      </c>
      <c r="H192" s="3">
        <f t="shared" si="12"/>
        <v>1247.3519549718562</v>
      </c>
    </row>
    <row r="193" spans="1:8">
      <c r="A193">
        <v>2027</v>
      </c>
      <c r="B193" t="s">
        <v>46</v>
      </c>
      <c r="C193" t="s">
        <v>220</v>
      </c>
      <c r="D193">
        <v>42</v>
      </c>
      <c r="E193" t="s">
        <v>385</v>
      </c>
      <c r="F193">
        <f t="shared" si="15"/>
        <v>39.881578947368396</v>
      </c>
      <c r="G193">
        <f t="shared" si="16"/>
        <v>4639.0252631578915</v>
      </c>
      <c r="H193" s="3">
        <f t="shared" si="12"/>
        <v>713.69619433198329</v>
      </c>
    </row>
    <row r="194" spans="1:8">
      <c r="A194">
        <v>2028</v>
      </c>
      <c r="B194" t="s">
        <v>46</v>
      </c>
      <c r="C194" t="s">
        <v>218</v>
      </c>
      <c r="D194">
        <v>115</v>
      </c>
      <c r="E194" t="s">
        <v>386</v>
      </c>
      <c r="F194">
        <f t="shared" si="15"/>
        <v>104.13403041825079</v>
      </c>
      <c r="G194">
        <f t="shared" si="16"/>
        <v>12112.870418250932</v>
      </c>
      <c r="H194" s="3">
        <f t="shared" si="12"/>
        <v>1863.5185258847587</v>
      </c>
    </row>
    <row r="195" spans="1:8">
      <c r="A195">
        <v>2028</v>
      </c>
      <c r="B195" t="s">
        <v>46</v>
      </c>
      <c r="C195" t="s">
        <v>219</v>
      </c>
      <c r="D195">
        <v>79</v>
      </c>
      <c r="E195" t="s">
        <v>387</v>
      </c>
      <c r="F195">
        <f t="shared" si="15"/>
        <v>72.360961538461567</v>
      </c>
      <c r="G195">
        <f t="shared" si="16"/>
        <v>8417.0270461538494</v>
      </c>
      <c r="H195" s="3">
        <f t="shared" ref="H195:H241" si="17">G195/6.5</f>
        <v>1294.9272378698229</v>
      </c>
    </row>
    <row r="196" spans="1:8">
      <c r="A196">
        <v>2028</v>
      </c>
      <c r="B196" t="s">
        <v>46</v>
      </c>
      <c r="C196" t="s">
        <v>220</v>
      </c>
      <c r="D196">
        <v>41</v>
      </c>
      <c r="E196" t="s">
        <v>388</v>
      </c>
      <c r="F196">
        <f t="shared" si="15"/>
        <v>38.608738631870324</v>
      </c>
      <c r="G196">
        <f t="shared" si="16"/>
        <v>4490.9684776591557</v>
      </c>
      <c r="H196" s="3">
        <f t="shared" si="17"/>
        <v>690.91822733217782</v>
      </c>
    </row>
    <row r="197" spans="1:8">
      <c r="A197">
        <v>2029</v>
      </c>
      <c r="B197" t="s">
        <v>46</v>
      </c>
      <c r="C197" t="s">
        <v>218</v>
      </c>
      <c r="D197">
        <v>155</v>
      </c>
      <c r="E197" t="s">
        <v>389</v>
      </c>
      <c r="F197">
        <f t="shared" si="15"/>
        <v>137.35162790697683</v>
      </c>
      <c r="G197">
        <f t="shared" si="16"/>
        <v>15976.741358139543</v>
      </c>
      <c r="H197" s="3">
        <f t="shared" si="17"/>
        <v>2457.9602089445452</v>
      </c>
    </row>
    <row r="198" spans="1:8">
      <c r="A198">
        <v>2029</v>
      </c>
      <c r="B198" t="s">
        <v>46</v>
      </c>
      <c r="C198" t="s">
        <v>219</v>
      </c>
      <c r="D198">
        <v>79</v>
      </c>
      <c r="E198" t="s">
        <v>390</v>
      </c>
      <c r="F198">
        <f t="shared" si="15"/>
        <v>71.278082970259618</v>
      </c>
      <c r="G198">
        <f t="shared" si="16"/>
        <v>8291.0666111005976</v>
      </c>
      <c r="H198" s="3">
        <f t="shared" si="17"/>
        <v>1275.5487094000919</v>
      </c>
    </row>
    <row r="199" spans="1:8">
      <c r="A199">
        <v>2029</v>
      </c>
      <c r="B199" t="s">
        <v>46</v>
      </c>
      <c r="C199" t="s">
        <v>220</v>
      </c>
      <c r="D199">
        <v>41</v>
      </c>
      <c r="E199" t="s">
        <v>391</v>
      </c>
      <c r="F199">
        <f t="shared" si="15"/>
        <v>38.298293783094714</v>
      </c>
      <c r="G199">
        <f t="shared" si="16"/>
        <v>4454.8575328495772</v>
      </c>
      <c r="H199" s="3">
        <f t="shared" si="17"/>
        <v>685.36269736147347</v>
      </c>
    </row>
    <row r="200" spans="1:8">
      <c r="A200">
        <v>2030</v>
      </c>
      <c r="B200" t="s">
        <v>46</v>
      </c>
      <c r="C200" t="s">
        <v>218</v>
      </c>
      <c r="D200">
        <v>200</v>
      </c>
      <c r="E200" t="s">
        <v>392</v>
      </c>
      <c r="F200">
        <f t="shared" si="15"/>
        <v>172.26039783001792</v>
      </c>
      <c r="G200">
        <f t="shared" si="16"/>
        <v>20037.329475587685</v>
      </c>
      <c r="H200" s="3">
        <f t="shared" si="17"/>
        <v>3082.666073167336</v>
      </c>
    </row>
    <row r="201" spans="1:8">
      <c r="A201">
        <v>2030</v>
      </c>
      <c r="B201" t="s">
        <v>46</v>
      </c>
      <c r="C201" t="s">
        <v>219</v>
      </c>
      <c r="D201">
        <v>78</v>
      </c>
      <c r="E201" t="s">
        <v>393</v>
      </c>
      <c r="F201">
        <f t="shared" si="15"/>
        <v>69.338185890257691</v>
      </c>
      <c r="G201">
        <f t="shared" si="16"/>
        <v>8065.4177827547737</v>
      </c>
      <c r="H201" s="3">
        <f t="shared" si="17"/>
        <v>1240.8335050391959</v>
      </c>
    </row>
    <row r="202" spans="1:8">
      <c r="A202">
        <v>2030</v>
      </c>
      <c r="B202" t="s">
        <v>46</v>
      </c>
      <c r="C202" t="s">
        <v>220</v>
      </c>
      <c r="D202">
        <v>44</v>
      </c>
      <c r="E202" t="s">
        <v>394</v>
      </c>
      <c r="F202">
        <f t="shared" si="15"/>
        <v>40.772762645914383</v>
      </c>
      <c r="G202">
        <f t="shared" si="16"/>
        <v>4742.687750972761</v>
      </c>
      <c r="H202" s="3">
        <f t="shared" si="17"/>
        <v>729.64426938042482</v>
      </c>
    </row>
    <row r="203" spans="1:8">
      <c r="A203">
        <v>2031</v>
      </c>
      <c r="B203" t="s">
        <v>46</v>
      </c>
      <c r="C203" t="s">
        <v>218</v>
      </c>
      <c r="D203">
        <v>99</v>
      </c>
      <c r="E203" t="s">
        <v>395</v>
      </c>
      <c r="F203">
        <f t="shared" si="15"/>
        <v>82.29267015706823</v>
      </c>
      <c r="G203">
        <f t="shared" si="16"/>
        <v>9572.2833926701751</v>
      </c>
      <c r="H203" s="3">
        <f t="shared" si="17"/>
        <v>1472.6589834877193</v>
      </c>
    </row>
    <row r="204" spans="1:8">
      <c r="A204">
        <v>2031</v>
      </c>
      <c r="B204" t="s">
        <v>46</v>
      </c>
      <c r="C204" t="s">
        <v>219</v>
      </c>
      <c r="D204">
        <v>83</v>
      </c>
      <c r="E204" t="s">
        <v>396</v>
      </c>
      <c r="F204">
        <f t="shared" si="15"/>
        <v>72.724245768947938</v>
      </c>
      <c r="G204">
        <f t="shared" si="16"/>
        <v>8459.2842678440229</v>
      </c>
      <c r="H204" s="3">
        <f t="shared" si="17"/>
        <v>1301.4283488990804</v>
      </c>
    </row>
    <row r="205" spans="1:8">
      <c r="A205">
        <v>2031</v>
      </c>
      <c r="B205" t="s">
        <v>46</v>
      </c>
      <c r="C205" t="s">
        <v>220</v>
      </c>
      <c r="D205">
        <v>45</v>
      </c>
      <c r="E205" t="s">
        <v>397</v>
      </c>
      <c r="F205">
        <f t="shared" si="15"/>
        <v>41.345486111111128</v>
      </c>
      <c r="G205">
        <f t="shared" si="16"/>
        <v>4809.3069444444463</v>
      </c>
      <c r="H205" s="3">
        <f t="shared" si="17"/>
        <v>739.89337606837637</v>
      </c>
    </row>
    <row r="206" spans="1:8">
      <c r="A206">
        <v>2032</v>
      </c>
      <c r="B206" t="s">
        <v>46</v>
      </c>
      <c r="C206" t="s">
        <v>218</v>
      </c>
      <c r="D206">
        <v>103</v>
      </c>
      <c r="E206" t="s">
        <v>398</v>
      </c>
      <c r="F206">
        <f t="shared" si="15"/>
        <v>84.163492880425608</v>
      </c>
      <c r="G206">
        <f t="shared" si="16"/>
        <v>9789.8974918511067</v>
      </c>
      <c r="H206" s="3">
        <f t="shared" si="17"/>
        <v>1506.1380756694011</v>
      </c>
    </row>
    <row r="207" spans="1:8">
      <c r="A207">
        <v>2032</v>
      </c>
      <c r="B207" t="s">
        <v>46</v>
      </c>
      <c r="C207" t="s">
        <v>219</v>
      </c>
      <c r="D207">
        <v>83</v>
      </c>
      <c r="E207" t="s">
        <v>399</v>
      </c>
      <c r="F207">
        <f t="shared" si="15"/>
        <v>71.630549012502442</v>
      </c>
      <c r="G207">
        <f t="shared" si="16"/>
        <v>8332.0654611342834</v>
      </c>
      <c r="H207" s="3">
        <f t="shared" si="17"/>
        <v>1281.8562247898897</v>
      </c>
    </row>
    <row r="208" spans="1:8">
      <c r="A208">
        <v>2032</v>
      </c>
      <c r="B208" t="s">
        <v>46</v>
      </c>
      <c r="C208" t="s">
        <v>220</v>
      </c>
      <c r="D208">
        <v>44</v>
      </c>
      <c r="E208" t="s">
        <v>400</v>
      </c>
      <c r="F208">
        <f t="shared" si="15"/>
        <v>40.078791355899796</v>
      </c>
      <c r="G208">
        <f t="shared" si="16"/>
        <v>4661.9650105182636</v>
      </c>
      <c r="H208" s="3">
        <f t="shared" si="17"/>
        <v>717.225386233579</v>
      </c>
    </row>
    <row r="209" spans="1:8">
      <c r="A209">
        <v>2033</v>
      </c>
      <c r="B209" t="s">
        <v>46</v>
      </c>
      <c r="C209" t="s">
        <v>218</v>
      </c>
      <c r="D209">
        <v>102</v>
      </c>
      <c r="E209" t="s">
        <v>401</v>
      </c>
      <c r="F209">
        <f t="shared" si="15"/>
        <v>81.899190829399799</v>
      </c>
      <c r="G209">
        <f t="shared" si="16"/>
        <v>9526.5138772757837</v>
      </c>
      <c r="H209" s="3">
        <f t="shared" si="17"/>
        <v>1465.6175195808898</v>
      </c>
    </row>
    <row r="210" spans="1:8">
      <c r="A210">
        <v>2033</v>
      </c>
      <c r="B210" t="s">
        <v>46</v>
      </c>
      <c r="C210" t="s">
        <v>219</v>
      </c>
      <c r="D210">
        <v>88</v>
      </c>
      <c r="E210" t="s">
        <v>402</v>
      </c>
      <c r="F210">
        <f t="shared" si="15"/>
        <v>74.820421278114765</v>
      </c>
      <c r="G210">
        <f t="shared" si="16"/>
        <v>8703.1114030703084</v>
      </c>
      <c r="H210" s="3">
        <f t="shared" si="17"/>
        <v>1338.9402158569706</v>
      </c>
    </row>
    <row r="211" spans="1:8">
      <c r="A211">
        <v>2033</v>
      </c>
      <c r="B211" t="s">
        <v>46</v>
      </c>
      <c r="C211" t="s">
        <v>220</v>
      </c>
      <c r="D211">
        <v>45</v>
      </c>
      <c r="E211" t="s">
        <v>403</v>
      </c>
      <c r="F211">
        <f t="shared" si="15"/>
        <v>40.647638915228512</v>
      </c>
      <c r="G211">
        <f t="shared" si="16"/>
        <v>4728.1333586193805</v>
      </c>
      <c r="H211" s="3">
        <f t="shared" si="17"/>
        <v>727.40513209528933</v>
      </c>
    </row>
    <row r="212" spans="1:8">
      <c r="A212">
        <v>2024</v>
      </c>
      <c r="B212" t="s">
        <v>40</v>
      </c>
      <c r="C212" t="s">
        <v>218</v>
      </c>
      <c r="D212">
        <v>723</v>
      </c>
      <c r="E212" t="s">
        <v>404</v>
      </c>
      <c r="F212">
        <f>$J$16*E212</f>
        <v>746.9309513371328</v>
      </c>
      <c r="G212">
        <f>$M$16*F212</f>
        <v>106385.37539894783</v>
      </c>
      <c r="H212" s="3">
        <f t="shared" si="17"/>
        <v>16366.980830607357</v>
      </c>
    </row>
    <row r="213" spans="1:8">
      <c r="A213">
        <v>2024</v>
      </c>
      <c r="B213" t="s">
        <v>40</v>
      </c>
      <c r="C213" t="s">
        <v>219</v>
      </c>
      <c r="D213">
        <v>511</v>
      </c>
      <c r="E213" t="s">
        <v>405</v>
      </c>
      <c r="F213">
        <f t="shared" ref="F213:F241" si="18">$J$16*E213</f>
        <v>529.57773217034389</v>
      </c>
      <c r="G213">
        <f t="shared" ref="G213:G241" si="19">$M$16*F213</f>
        <v>75427.756393022079</v>
      </c>
      <c r="H213" s="3">
        <f t="shared" si="17"/>
        <v>11604.270214311089</v>
      </c>
    </row>
    <row r="214" spans="1:8">
      <c r="A214">
        <v>2024</v>
      </c>
      <c r="B214" t="s">
        <v>40</v>
      </c>
      <c r="C214" t="s">
        <v>220</v>
      </c>
      <c r="D214">
        <v>269</v>
      </c>
      <c r="E214" t="s">
        <v>406</v>
      </c>
      <c r="F214">
        <f t="shared" si="18"/>
        <v>279.33247649823807</v>
      </c>
      <c r="G214">
        <f t="shared" si="19"/>
        <v>39785.324627644048</v>
      </c>
      <c r="H214" s="3">
        <f t="shared" si="17"/>
        <v>6120.8191734837001</v>
      </c>
    </row>
    <row r="215" spans="1:8">
      <c r="A215">
        <v>2025</v>
      </c>
      <c r="B215" t="s">
        <v>40</v>
      </c>
      <c r="C215" t="s">
        <v>218</v>
      </c>
      <c r="D215">
        <v>781</v>
      </c>
      <c r="E215" t="s">
        <v>407</v>
      </c>
      <c r="F215">
        <f t="shared" si="18"/>
        <v>766.365396627108</v>
      </c>
      <c r="G215">
        <f t="shared" si="19"/>
        <v>109153.42344159899</v>
      </c>
      <c r="H215" s="3">
        <f t="shared" si="17"/>
        <v>16792.834375630613</v>
      </c>
    </row>
    <row r="216" spans="1:8">
      <c r="A216">
        <v>2025</v>
      </c>
      <c r="B216" t="s">
        <v>40</v>
      </c>
      <c r="C216" t="s">
        <v>219</v>
      </c>
      <c r="D216">
        <v>554</v>
      </c>
      <c r="E216" t="s">
        <v>408</v>
      </c>
      <c r="F216">
        <f t="shared" si="18"/>
        <v>553.41288681644801</v>
      </c>
      <c r="G216">
        <f t="shared" si="19"/>
        <v>78822.597469266693</v>
      </c>
      <c r="H216" s="3">
        <f t="shared" si="17"/>
        <v>12126.553456810261</v>
      </c>
    </row>
    <row r="217" spans="1:8">
      <c r="A217">
        <v>2025</v>
      </c>
      <c r="B217" t="s">
        <v>40</v>
      </c>
      <c r="C217" t="s">
        <v>220</v>
      </c>
      <c r="D217">
        <v>304</v>
      </c>
      <c r="E217" t="s">
        <v>409</v>
      </c>
      <c r="F217">
        <f t="shared" si="18"/>
        <v>309.56110911055066</v>
      </c>
      <c r="G217">
        <f t="shared" si="19"/>
        <v>44090.788770615734</v>
      </c>
      <c r="H217" s="3">
        <f t="shared" si="17"/>
        <v>6783.198272402421</v>
      </c>
    </row>
    <row r="218" spans="1:8">
      <c r="A218">
        <v>2026</v>
      </c>
      <c r="B218" t="s">
        <v>40</v>
      </c>
      <c r="C218" t="s">
        <v>218</v>
      </c>
      <c r="D218">
        <v>816</v>
      </c>
      <c r="E218" t="s">
        <v>410</v>
      </c>
      <c r="F218">
        <f t="shared" si="18"/>
        <v>759.54075049374649</v>
      </c>
      <c r="G218">
        <f t="shared" si="19"/>
        <v>108181.38909282432</v>
      </c>
      <c r="H218" s="3">
        <f t="shared" si="17"/>
        <v>16643.29062966528</v>
      </c>
    </row>
    <row r="219" spans="1:8">
      <c r="A219">
        <v>2026</v>
      </c>
      <c r="B219" t="s">
        <v>40</v>
      </c>
      <c r="C219" t="s">
        <v>219</v>
      </c>
      <c r="D219">
        <v>552</v>
      </c>
      <c r="E219" t="s">
        <v>411</v>
      </c>
      <c r="F219">
        <f t="shared" si="18"/>
        <v>530.64509110688016</v>
      </c>
      <c r="G219">
        <f t="shared" si="19"/>
        <v>75579.780326352949</v>
      </c>
      <c r="H219" s="3">
        <f t="shared" si="17"/>
        <v>11627.658511746607</v>
      </c>
    </row>
    <row r="220" spans="1:8">
      <c r="A220">
        <v>2026</v>
      </c>
      <c r="B220" t="s">
        <v>40</v>
      </c>
      <c r="C220" t="s">
        <v>220</v>
      </c>
      <c r="D220">
        <v>277</v>
      </c>
      <c r="E220" t="s">
        <v>412</v>
      </c>
      <c r="F220">
        <f t="shared" si="18"/>
        <v>276.02389174712857</v>
      </c>
      <c r="G220">
        <f t="shared" si="19"/>
        <v>39314.082901543523</v>
      </c>
      <c r="H220" s="3">
        <f t="shared" si="17"/>
        <v>6048.3204463913116</v>
      </c>
    </row>
    <row r="221" spans="1:8">
      <c r="A221">
        <v>2027</v>
      </c>
      <c r="B221" t="s">
        <v>40</v>
      </c>
      <c r="C221" t="s">
        <v>218</v>
      </c>
      <c r="D221">
        <v>800</v>
      </c>
      <c r="E221" t="s">
        <v>413</v>
      </c>
      <c r="F221">
        <f t="shared" si="18"/>
        <v>706.68499312757763</v>
      </c>
      <c r="G221">
        <f t="shared" si="19"/>
        <v>100653.14357116088</v>
      </c>
      <c r="H221" s="3">
        <f t="shared" si="17"/>
        <v>15485.099010947828</v>
      </c>
    </row>
    <row r="222" spans="1:8">
      <c r="A222">
        <v>2027</v>
      </c>
      <c r="B222" t="s">
        <v>40</v>
      </c>
      <c r="C222" t="s">
        <v>219</v>
      </c>
      <c r="D222">
        <v>539</v>
      </c>
      <c r="E222" t="s">
        <v>414</v>
      </c>
      <c r="F222">
        <f t="shared" si="18"/>
        <v>499.40504587155976</v>
      </c>
      <c r="G222">
        <f t="shared" si="19"/>
        <v>71130.260683486267</v>
      </c>
      <c r="H222" s="3">
        <f t="shared" si="17"/>
        <v>10943.117028228657</v>
      </c>
    </row>
    <row r="223" spans="1:8">
      <c r="A223">
        <v>2027</v>
      </c>
      <c r="B223" t="s">
        <v>40</v>
      </c>
      <c r="C223" t="s">
        <v>220</v>
      </c>
      <c r="D223">
        <v>282</v>
      </c>
      <c r="E223" t="s">
        <v>415</v>
      </c>
      <c r="F223">
        <f t="shared" si="18"/>
        <v>275.62546661136389</v>
      </c>
      <c r="G223">
        <f t="shared" si="19"/>
        <v>39257.335209456563</v>
      </c>
      <c r="H223" s="3">
        <f t="shared" si="17"/>
        <v>6039.5900322240868</v>
      </c>
    </row>
    <row r="224" spans="1:8">
      <c r="A224">
        <v>2028</v>
      </c>
      <c r="B224" t="s">
        <v>40</v>
      </c>
      <c r="C224" t="s">
        <v>218</v>
      </c>
      <c r="D224">
        <v>837</v>
      </c>
      <c r="E224" t="s">
        <v>416</v>
      </c>
      <c r="F224">
        <f t="shared" si="18"/>
        <v>704.17368796858216</v>
      </c>
      <c r="G224">
        <f t="shared" si="19"/>
        <v>100295.45837736517</v>
      </c>
      <c r="H224" s="3">
        <f t="shared" si="17"/>
        <v>15430.070519594641</v>
      </c>
    </row>
    <row r="225" spans="1:8">
      <c r="A225">
        <v>2028</v>
      </c>
      <c r="B225" t="s">
        <v>40</v>
      </c>
      <c r="C225" t="s">
        <v>219</v>
      </c>
      <c r="D225">
        <v>559</v>
      </c>
      <c r="E225" t="s">
        <v>417</v>
      </c>
      <c r="F225">
        <f t="shared" si="18"/>
        <v>500.26590290524666</v>
      </c>
      <c r="G225">
        <f t="shared" si="19"/>
        <v>71252.872550794287</v>
      </c>
      <c r="H225" s="3">
        <f t="shared" si="17"/>
        <v>10961.98039242989</v>
      </c>
    </row>
    <row r="226" spans="1:8">
      <c r="A226">
        <v>2028</v>
      </c>
      <c r="B226" t="s">
        <v>40</v>
      </c>
      <c r="C226" t="s">
        <v>220</v>
      </c>
      <c r="D226">
        <v>295</v>
      </c>
      <c r="E226" t="s">
        <v>418</v>
      </c>
      <c r="F226">
        <f t="shared" si="18"/>
        <v>282.81834825061065</v>
      </c>
      <c r="G226">
        <f t="shared" si="19"/>
        <v>40281.817341334478</v>
      </c>
      <c r="H226" s="3">
        <f t="shared" si="17"/>
        <v>6197.2026678976117</v>
      </c>
    </row>
    <row r="227" spans="1:8">
      <c r="A227">
        <v>2029</v>
      </c>
      <c r="B227" t="s">
        <v>40</v>
      </c>
      <c r="C227" t="s">
        <v>218</v>
      </c>
      <c r="D227">
        <v>896</v>
      </c>
      <c r="E227" t="s">
        <v>419</v>
      </c>
      <c r="F227">
        <f t="shared" si="18"/>
        <v>718.04931134160813</v>
      </c>
      <c r="G227">
        <f t="shared" si="19"/>
        <v>102271.76341438525</v>
      </c>
      <c r="H227" s="3">
        <f t="shared" si="17"/>
        <v>15734.117448366962</v>
      </c>
    </row>
    <row r="228" spans="1:8">
      <c r="A228">
        <v>2029</v>
      </c>
      <c r="B228" t="s">
        <v>40</v>
      </c>
      <c r="C228" t="s">
        <v>219</v>
      </c>
      <c r="D228">
        <v>570</v>
      </c>
      <c r="E228" t="s">
        <v>420</v>
      </c>
      <c r="F228">
        <f t="shared" si="18"/>
        <v>492.67820026898113</v>
      </c>
      <c r="G228">
        <f t="shared" si="19"/>
        <v>70172.156064310984</v>
      </c>
      <c r="H228" s="3">
        <f t="shared" si="17"/>
        <v>10795.716317586306</v>
      </c>
    </row>
    <row r="229" spans="1:8">
      <c r="A229">
        <v>2029</v>
      </c>
      <c r="B229" t="s">
        <v>40</v>
      </c>
      <c r="C229" t="s">
        <v>220</v>
      </c>
      <c r="D229">
        <v>293</v>
      </c>
      <c r="E229" t="s">
        <v>421</v>
      </c>
      <c r="F229">
        <f t="shared" si="18"/>
        <v>275.39234195306801</v>
      </c>
      <c r="G229">
        <f t="shared" si="19"/>
        <v>39224.131264375479</v>
      </c>
      <c r="H229" s="3">
        <f t="shared" si="17"/>
        <v>6034.4817329808429</v>
      </c>
    </row>
    <row r="230" spans="1:8">
      <c r="A230">
        <v>2030</v>
      </c>
      <c r="B230" t="s">
        <v>40</v>
      </c>
      <c r="C230" t="s">
        <v>218</v>
      </c>
      <c r="D230">
        <v>955</v>
      </c>
      <c r="E230" t="s">
        <v>422</v>
      </c>
      <c r="F230">
        <f t="shared" si="18"/>
        <v>728.34268299261021</v>
      </c>
      <c r="G230">
        <f t="shared" si="19"/>
        <v>103737.84833863747</v>
      </c>
      <c r="H230" s="3">
        <f t="shared" si="17"/>
        <v>15959.668975174996</v>
      </c>
    </row>
    <row r="231" spans="1:8">
      <c r="A231">
        <v>2030</v>
      </c>
      <c r="B231" t="s">
        <v>40</v>
      </c>
      <c r="C231" t="s">
        <v>219</v>
      </c>
      <c r="D231">
        <v>605</v>
      </c>
      <c r="E231" t="s">
        <v>423</v>
      </c>
      <c r="F231">
        <f t="shared" si="18"/>
        <v>505.32224716446166</v>
      </c>
      <c r="G231">
        <f t="shared" si="19"/>
        <v>71973.047663634279</v>
      </c>
      <c r="H231" s="3">
        <f t="shared" si="17"/>
        <v>11072.776563636044</v>
      </c>
    </row>
    <row r="232" spans="1:8">
      <c r="A232">
        <v>2030</v>
      </c>
      <c r="B232" t="s">
        <v>40</v>
      </c>
      <c r="C232" t="s">
        <v>220</v>
      </c>
      <c r="D232">
        <v>297</v>
      </c>
      <c r="E232" t="s">
        <v>424</v>
      </c>
      <c r="F232">
        <f t="shared" si="18"/>
        <v>273.81866197183109</v>
      </c>
      <c r="G232">
        <f t="shared" si="19"/>
        <v>38999.992024647901</v>
      </c>
      <c r="H232" s="3">
        <f t="shared" si="17"/>
        <v>5999.998773022754</v>
      </c>
    </row>
    <row r="233" spans="1:8">
      <c r="A233">
        <v>2031</v>
      </c>
      <c r="B233" t="s">
        <v>40</v>
      </c>
      <c r="C233" t="s">
        <v>218</v>
      </c>
      <c r="D233">
        <v>1005</v>
      </c>
      <c r="E233" t="s">
        <v>425</v>
      </c>
      <c r="F233">
        <f t="shared" si="18"/>
        <v>728.92659279778388</v>
      </c>
      <c r="G233">
        <f t="shared" si="19"/>
        <v>103821.01461218836</v>
      </c>
      <c r="H233" s="3">
        <f t="shared" si="17"/>
        <v>15972.463786490516</v>
      </c>
    </row>
    <row r="234" spans="1:8">
      <c r="A234">
        <v>2031</v>
      </c>
      <c r="B234" t="s">
        <v>40</v>
      </c>
      <c r="C234" t="s">
        <v>219</v>
      </c>
      <c r="D234">
        <v>619</v>
      </c>
      <c r="E234" t="s">
        <v>426</v>
      </c>
      <c r="F234">
        <f t="shared" si="18"/>
        <v>499.17532652712094</v>
      </c>
      <c r="G234">
        <f t="shared" si="19"/>
        <v>71097.541757257844</v>
      </c>
      <c r="H234" s="3">
        <f t="shared" si="17"/>
        <v>10938.083347270438</v>
      </c>
    </row>
    <row r="235" spans="1:8">
      <c r="A235">
        <v>2031</v>
      </c>
      <c r="B235" t="s">
        <v>40</v>
      </c>
      <c r="C235" t="s">
        <v>220</v>
      </c>
      <c r="D235">
        <v>301</v>
      </c>
      <c r="E235" t="s">
        <v>427</v>
      </c>
      <c r="F235">
        <f t="shared" si="18"/>
        <v>272.23431203223993</v>
      </c>
      <c r="G235">
        <f t="shared" si="19"/>
        <v>38774.333062751932</v>
      </c>
      <c r="H235" s="3">
        <f t="shared" si="17"/>
        <v>5965.2820096541436</v>
      </c>
    </row>
    <row r="236" spans="1:8">
      <c r="A236">
        <v>2032</v>
      </c>
      <c r="B236" t="s">
        <v>40</v>
      </c>
      <c r="C236" t="s">
        <v>218</v>
      </c>
      <c r="D236">
        <v>1077</v>
      </c>
      <c r="E236" t="s">
        <v>428</v>
      </c>
      <c r="F236">
        <f t="shared" si="18"/>
        <v>742.8510171227864</v>
      </c>
      <c r="G236">
        <f t="shared" si="19"/>
        <v>105804.27036879848</v>
      </c>
      <c r="H236" s="3">
        <f t="shared" si="17"/>
        <v>16277.580056738227</v>
      </c>
    </row>
    <row r="237" spans="1:8">
      <c r="A237">
        <v>2032</v>
      </c>
      <c r="B237" t="s">
        <v>40</v>
      </c>
      <c r="C237" t="s">
        <v>219</v>
      </c>
      <c r="D237">
        <v>647</v>
      </c>
      <c r="E237" t="s">
        <v>429</v>
      </c>
      <c r="F237">
        <f t="shared" si="18"/>
        <v>503.96281401498476</v>
      </c>
      <c r="G237">
        <f t="shared" si="19"/>
        <v>71779.423600154289</v>
      </c>
      <c r="H237" s="3">
        <f t="shared" si="17"/>
        <v>11042.988246177583</v>
      </c>
    </row>
    <row r="238" spans="1:8">
      <c r="A238">
        <v>2032</v>
      </c>
      <c r="B238" t="s">
        <v>40</v>
      </c>
      <c r="C238" t="s">
        <v>220</v>
      </c>
      <c r="D238">
        <v>304</v>
      </c>
      <c r="E238" t="s">
        <v>430</v>
      </c>
      <c r="F238">
        <f t="shared" si="18"/>
        <v>269.75373415338282</v>
      </c>
      <c r="G238">
        <f t="shared" si="19"/>
        <v>38421.024355466318</v>
      </c>
      <c r="H238" s="3">
        <f t="shared" si="17"/>
        <v>5910.9268239178946</v>
      </c>
    </row>
    <row r="239" spans="1:8">
      <c r="A239">
        <v>2033</v>
      </c>
      <c r="B239" t="s">
        <v>40</v>
      </c>
      <c r="C239" t="s">
        <v>218</v>
      </c>
      <c r="D239">
        <v>1115</v>
      </c>
      <c r="E239" t="s">
        <v>431</v>
      </c>
      <c r="F239">
        <f t="shared" si="18"/>
        <v>730.67227474972231</v>
      </c>
      <c r="G239">
        <f t="shared" si="19"/>
        <v>104069.65209260295</v>
      </c>
      <c r="H239" s="3">
        <f t="shared" si="17"/>
        <v>16010.7157065543</v>
      </c>
    </row>
    <row r="240" spans="1:8">
      <c r="A240">
        <v>2033</v>
      </c>
      <c r="B240" t="s">
        <v>40</v>
      </c>
      <c r="C240" t="s">
        <v>219</v>
      </c>
      <c r="D240">
        <v>664</v>
      </c>
      <c r="E240" t="s">
        <v>432</v>
      </c>
      <c r="F240">
        <f t="shared" si="18"/>
        <v>499.40401085164081</v>
      </c>
      <c r="G240">
        <f t="shared" si="19"/>
        <v>71130.113265599197</v>
      </c>
      <c r="H240" s="3">
        <f>G240/6.5</f>
        <v>10943.094348553723</v>
      </c>
    </row>
    <row r="241" spans="1:8">
      <c r="A241">
        <v>2033</v>
      </c>
      <c r="B241" t="s">
        <v>40</v>
      </c>
      <c r="C241" t="s">
        <v>220</v>
      </c>
      <c r="D241">
        <v>322</v>
      </c>
      <c r="E241" t="s">
        <v>433</v>
      </c>
      <c r="F241">
        <f t="shared" si="18"/>
        <v>280.37677053824365</v>
      </c>
      <c r="G241">
        <f t="shared" si="19"/>
        <v>39934.063427762041</v>
      </c>
      <c r="H241" s="3">
        <f t="shared" si="17"/>
        <v>6143.7020658095444</v>
      </c>
    </row>
  </sheetData>
  <autoFilter ref="A1:D241" xr:uid="{BB940808-EFD0-0E46-AA8F-11FDC4C9B27F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3513-56BC-4943-A1BA-13E597432ACD}">
  <dimension ref="F1"/>
  <sheetViews>
    <sheetView workbookViewId="0">
      <selection activeCell="C26" sqref="C26"/>
    </sheetView>
  </sheetViews>
  <sheetFormatPr baseColWidth="10" defaultRowHeight="15"/>
  <cols>
    <col min="6" max="6" width="11.33203125" customWidth="1"/>
  </cols>
  <sheetData>
    <row r="1" spans="6:6">
      <c r="F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EFA8-CFC1-7640-85E0-891B743F8291}">
  <dimension ref="A1:M13"/>
  <sheetViews>
    <sheetView workbookViewId="0">
      <selection activeCell="H14" sqref="H14"/>
    </sheetView>
  </sheetViews>
  <sheetFormatPr baseColWidth="10" defaultRowHeight="15"/>
  <cols>
    <col min="3" max="3" width="16.1640625" customWidth="1"/>
    <col min="4" max="4" width="9.5" customWidth="1"/>
  </cols>
  <sheetData>
    <row r="1" spans="1:13">
      <c r="B1" s="2" t="s">
        <v>37</v>
      </c>
      <c r="C1" s="2" t="s">
        <v>38</v>
      </c>
      <c r="D1" s="2" t="s">
        <v>48</v>
      </c>
      <c r="E1" s="2" t="s">
        <v>60</v>
      </c>
    </row>
    <row r="2" spans="1:13">
      <c r="A2" s="2" t="s">
        <v>39</v>
      </c>
      <c r="B2">
        <v>153</v>
      </c>
      <c r="C2">
        <v>12667</v>
      </c>
      <c r="D2">
        <f>C2/B2</f>
        <v>82.790849673202615</v>
      </c>
      <c r="E2">
        <v>7</v>
      </c>
    </row>
    <row r="3" spans="1:13">
      <c r="B3" s="2">
        <v>2023</v>
      </c>
      <c r="C3" s="2">
        <v>2024</v>
      </c>
      <c r="D3" s="2">
        <v>2025</v>
      </c>
      <c r="E3" s="2">
        <v>2026</v>
      </c>
      <c r="F3" s="2">
        <v>2027</v>
      </c>
      <c r="G3" s="2">
        <v>2028</v>
      </c>
      <c r="H3" s="2">
        <v>2029</v>
      </c>
      <c r="I3" s="2">
        <v>2030</v>
      </c>
      <c r="J3" s="2">
        <v>2031</v>
      </c>
      <c r="K3" s="2">
        <v>2032</v>
      </c>
      <c r="L3" s="2">
        <v>2033</v>
      </c>
      <c r="M3" s="2">
        <v>2034</v>
      </c>
    </row>
    <row r="4" spans="1:13">
      <c r="A4" s="2" t="s">
        <v>29</v>
      </c>
      <c r="B4">
        <f>$C$2*'MAN09010'!D28</f>
        <v>1242.1393712347492</v>
      </c>
      <c r="C4" s="11">
        <f>B4*'MAN09010'!J48</f>
        <v>1116.589258209601</v>
      </c>
      <c r="D4">
        <f>$B$4*'MAN09010'!E28</f>
        <v>1173.0615982048482</v>
      </c>
      <c r="E4">
        <f>$B$4*'MAN09010'!F28</f>
        <v>1199.7851162383135</v>
      </c>
      <c r="F4">
        <f>$B$4*'MAN09010'!G28</f>
        <v>1223.231221682769</v>
      </c>
      <c r="G4">
        <f>$B$4*'MAN09010'!H28</f>
        <v>1246.4252184665315</v>
      </c>
      <c r="H4">
        <f>$B$4*'MAN09010'!I28</f>
        <v>1267.098128643363</v>
      </c>
      <c r="I4">
        <f>$B$4*'MAN09010'!J28</f>
        <v>1285.2499522132639</v>
      </c>
      <c r="J4">
        <f>$B$4*'MAN09010'!K28</f>
        <v>1301.1327978369272</v>
      </c>
      <c r="K4">
        <f>$B$4*'MAN09010'!L28</f>
        <v>1314.4945568536598</v>
      </c>
      <c r="L4">
        <f>$B$4*'MAN09010'!M28</f>
        <v>1326.5957725669271</v>
      </c>
      <c r="M4">
        <f>$B$4*'MAN09010'!N28</f>
        <v>1336.68011899465</v>
      </c>
    </row>
    <row r="5" spans="1:13">
      <c r="A5" s="2" t="s">
        <v>30</v>
      </c>
      <c r="B5">
        <f>$C$2*'MAN09010'!D29</f>
        <v>2999.2182959550451</v>
      </c>
      <c r="C5" s="11">
        <f>B5*'MAN09010'!J49</f>
        <v>3239.0250747383789</v>
      </c>
      <c r="D5">
        <f>$B$5*'MAN09010'!E29</f>
        <v>2913.6196909942364</v>
      </c>
      <c r="E5">
        <f>$B$5*'MAN09010'!F29</f>
        <v>3059.333346767216</v>
      </c>
      <c r="F5">
        <f>$B$5*'MAN09010'!G29</f>
        <v>3129.2497645596318</v>
      </c>
      <c r="G5">
        <f>$B$5*'MAN09010'!H29</f>
        <v>3190.6716643025015</v>
      </c>
      <c r="H5">
        <f>$B$5*'MAN09010'!I29</f>
        <v>3252.7469885107221</v>
      </c>
      <c r="I5">
        <f>$B$5*'MAN09010'!J29</f>
        <v>3306.3277946693956</v>
      </c>
      <c r="J5">
        <f>$B$5*'MAN09010'!K29</f>
        <v>3353.3743561745728</v>
      </c>
      <c r="K5">
        <f>$B$5*'MAN09010'!L29</f>
        <v>3396.500370887652</v>
      </c>
      <c r="L5">
        <f>$B$5*'MAN09010'!M29</f>
        <v>3430.4784430858358</v>
      </c>
      <c r="M5">
        <f>$B$5*'MAN09010'!N29</f>
        <v>3461.8428174226201</v>
      </c>
    </row>
    <row r="6" spans="1:13">
      <c r="A6" s="2" t="s">
        <v>31</v>
      </c>
      <c r="B6">
        <f>$C$2*'MAN09010'!D30</f>
        <v>2854.291348149648</v>
      </c>
      <c r="C6" s="11">
        <f>B6*'MAN09010'!J50</f>
        <v>2893.5534343796544</v>
      </c>
      <c r="D6">
        <f>$B$6*'MAN09010'!E30</f>
        <v>3127.8795363238169</v>
      </c>
      <c r="E6">
        <f>$B$6*'MAN09010'!F30</f>
        <v>2798.8258612532904</v>
      </c>
      <c r="F6">
        <f>$B$6*'MAN09010'!G30</f>
        <v>2939.047597789026</v>
      </c>
      <c r="G6">
        <f>$B$6*'MAN09010'!H30</f>
        <v>3005.7308236082422</v>
      </c>
      <c r="H6">
        <f>$B$6*'MAN09010'!I30</f>
        <v>3064.3123490942835</v>
      </c>
      <c r="I6">
        <f>$B$6*'MAN09010'!J30</f>
        <v>3124.7634977341345</v>
      </c>
      <c r="J6">
        <f>$B$6*'MAN09010'!K30</f>
        <v>3175.2433228869995</v>
      </c>
      <c r="K6">
        <f>$B$6*'MAN09010'!L30</f>
        <v>3219.4910708604984</v>
      </c>
      <c r="L6">
        <f>$B$6*'MAN09010'!M30</f>
        <v>3261.2459879622506</v>
      </c>
      <c r="M6">
        <f>$B$6*'MAN09010'!N30</f>
        <v>3294.2759970128909</v>
      </c>
    </row>
    <row r="7" spans="1:13">
      <c r="A7" s="2" t="s">
        <v>32</v>
      </c>
      <c r="B7">
        <f>$C$2*'MAN09010'!D31</f>
        <v>2860.7040449551969</v>
      </c>
      <c r="C7" s="11">
        <f>B7*'MAN09010'!J51</f>
        <v>3045.0532124091569</v>
      </c>
      <c r="D7">
        <f>$B$7*'MAN09010'!E31</f>
        <v>3088.5069447375899</v>
      </c>
      <c r="E7">
        <f>$B$7*'MAN09010'!F31</f>
        <v>3325.5273028926813</v>
      </c>
      <c r="F7">
        <f>$B$7*'MAN09010'!G31</f>
        <v>2977.8974442652143</v>
      </c>
      <c r="G7">
        <f>$B$7*'MAN09010'!H31</f>
        <v>3126.6935579959104</v>
      </c>
      <c r="H7">
        <f>$B$7*'MAN09010'!I31</f>
        <v>3197.7996654424378</v>
      </c>
      <c r="I7">
        <f>$B$7*'MAN09010'!J31</f>
        <v>3259.0299246325026</v>
      </c>
      <c r="J7">
        <f>$B$7*'MAN09010'!K31</f>
        <v>3323.5521332413882</v>
      </c>
      <c r="K7">
        <f>$B$7*'MAN09010'!L31</f>
        <v>3376.8817138262843</v>
      </c>
      <c r="L7">
        <f>$B$7*'MAN09010'!M31</f>
        <v>3422.9690056897739</v>
      </c>
      <c r="M7">
        <f>$B$7*'MAN09010'!N31</f>
        <v>3468.3979076694995</v>
      </c>
    </row>
    <row r="8" spans="1:13">
      <c r="A8" s="2" t="s">
        <v>33</v>
      </c>
      <c r="B8">
        <f>$C$2*'MAN09010'!D32</f>
        <v>2710.6469397053611</v>
      </c>
      <c r="C8" s="11">
        <f>B8*'MAN09010'!J52</f>
        <v>2770.0133917865128</v>
      </c>
      <c r="D8">
        <f>$B$8*'MAN09010'!E32</f>
        <v>2959.4807920455087</v>
      </c>
      <c r="E8">
        <f>$B$8*'MAN09010'!F32</f>
        <v>2982.8484380774512</v>
      </c>
      <c r="F8">
        <f>$B$8*'MAN09010'!G32</f>
        <v>3210.8408763891093</v>
      </c>
      <c r="G8">
        <f>$B$8*'MAN09010'!H32</f>
        <v>2878.0098099341408</v>
      </c>
      <c r="H8">
        <f>$B$8*'MAN09010'!I32</f>
        <v>3021.3734761301134</v>
      </c>
      <c r="I8">
        <f>$B$8*'MAN09010'!J32</f>
        <v>3088.9501822224888</v>
      </c>
      <c r="J8">
        <f>$B$8*'MAN09010'!K32</f>
        <v>3147.6850763027769</v>
      </c>
      <c r="K8">
        <f>$B$8*'MAN09010'!L32</f>
        <v>3209.5777603873826</v>
      </c>
      <c r="L8">
        <f>$B$8*'MAN09010'!M32</f>
        <v>3260.733958457311</v>
      </c>
      <c r="M8">
        <f>$B$8*'MAN09010'!N32</f>
        <v>3304.9430185177434</v>
      </c>
    </row>
    <row r="9" spans="1:13">
      <c r="A9" s="2" t="s">
        <v>49</v>
      </c>
      <c r="B9">
        <f>SUM(B4:B8)</f>
        <v>12667</v>
      </c>
      <c r="C9" s="11">
        <f>SUM(C4:C8)</f>
        <v>13064.234371523304</v>
      </c>
      <c r="D9">
        <f t="shared" ref="D9:M9" si="0">SUM(D4:D8)</f>
        <v>13262.548562306001</v>
      </c>
      <c r="E9">
        <f t="shared" si="0"/>
        <v>13366.320065228954</v>
      </c>
      <c r="F9">
        <f t="shared" si="0"/>
        <v>13480.26690468575</v>
      </c>
      <c r="G9">
        <f t="shared" si="0"/>
        <v>13447.531074307326</v>
      </c>
      <c r="H9">
        <f t="shared" si="0"/>
        <v>13803.330607820921</v>
      </c>
      <c r="I9">
        <f t="shared" si="0"/>
        <v>14064.321351471786</v>
      </c>
      <c r="J9">
        <f t="shared" si="0"/>
        <v>14300.987686442666</v>
      </c>
      <c r="K9">
        <f t="shared" si="0"/>
        <v>14516.945472815478</v>
      </c>
      <c r="L9">
        <f t="shared" si="0"/>
        <v>14702.0231677621</v>
      </c>
      <c r="M9">
        <f t="shared" si="0"/>
        <v>14866.139859617404</v>
      </c>
    </row>
    <row r="10" spans="1:13">
      <c r="A10" s="2" t="s">
        <v>50</v>
      </c>
      <c r="B10">
        <f t="shared" ref="B10" si="1">B9/$D$2</f>
        <v>153</v>
      </c>
      <c r="C10">
        <f>C9/$D$2</f>
        <v>157.79804680216827</v>
      </c>
      <c r="D10">
        <f>D9/$D$2</f>
        <v>160.1934104391583</v>
      </c>
      <c r="E10">
        <f>E9/$D$2</f>
        <v>161.44682797663455</v>
      </c>
      <c r="F10">
        <f>F9/$D$2</f>
        <v>162.82314963424014</v>
      </c>
      <c r="G10">
        <f>G9/$D$2</f>
        <v>162.42774566740513</v>
      </c>
      <c r="H10">
        <f>H9/$D$2</f>
        <v>166.72531641245763</v>
      </c>
      <c r="I10">
        <f>I9/$D$2</f>
        <v>169.87772691049051</v>
      </c>
      <c r="J10">
        <f>J9/$D$2</f>
        <v>172.7363318880341</v>
      </c>
      <c r="K10">
        <f>K9/$D$2</f>
        <v>175.34480597937696</v>
      </c>
      <c r="L10">
        <f>L9/$D$2</f>
        <v>177.58029088715568</v>
      </c>
      <c r="M10">
        <f>M9/$D$2</f>
        <v>179.5625956044417</v>
      </c>
    </row>
    <row r="11" spans="1:13">
      <c r="A11" s="2" t="s">
        <v>51</v>
      </c>
      <c r="C11" s="8">
        <f>C10-B10</f>
        <v>4.7980468021682725</v>
      </c>
      <c r="D11" s="8">
        <f>D10-C10</f>
        <v>2.3953636369900266</v>
      </c>
      <c r="E11" s="8">
        <f t="shared" ref="E11:M11" si="2">E10-D10</f>
        <v>1.2534175374762526</v>
      </c>
      <c r="F11" s="8">
        <f t="shared" si="2"/>
        <v>1.3763216576055868</v>
      </c>
      <c r="G11" s="8">
        <f t="shared" si="2"/>
        <v>-0.39540396683500489</v>
      </c>
      <c r="H11" s="8">
        <f t="shared" si="2"/>
        <v>4.2975707450524965</v>
      </c>
      <c r="I11" s="8">
        <f t="shared" si="2"/>
        <v>3.1524104980328786</v>
      </c>
      <c r="J11" s="8">
        <f t="shared" si="2"/>
        <v>2.8586049775435924</v>
      </c>
      <c r="K11" s="8">
        <f t="shared" si="2"/>
        <v>2.6084740913428561</v>
      </c>
      <c r="L11" s="8">
        <f t="shared" si="2"/>
        <v>2.2354849077787264</v>
      </c>
      <c r="M11" s="8">
        <f t="shared" si="2"/>
        <v>1.9823047172860129</v>
      </c>
    </row>
    <row r="12" spans="1:13">
      <c r="A12" s="2" t="s">
        <v>59</v>
      </c>
      <c r="B12">
        <f>B9*$E$2</f>
        <v>88669</v>
      </c>
      <c r="C12">
        <f>(C9*$E$2)-B12</f>
        <v>2780.6406006631296</v>
      </c>
      <c r="D12">
        <f>(D9*$E$2)-SUM(B12:C12)</f>
        <v>1388.1993354788719</v>
      </c>
      <c r="E12">
        <f>(E9*$E$2)-SUM(B12:D12)</f>
        <v>726.40052046068013</v>
      </c>
      <c r="F12">
        <f>(F9*$E$2)-SUM(B12:E12)</f>
        <v>797.62787619757</v>
      </c>
      <c r="G12">
        <f>(G9*$E$2)-SUM(B12:F12)</f>
        <v>-229.15081264896435</v>
      </c>
      <c r="H12">
        <f>(H9*$E$2)-SUM(B12:G12)</f>
        <v>2490.5967345951649</v>
      </c>
      <c r="I12">
        <f>(I9*$E$2)-SUM(B12:H12)</f>
        <v>1826.9352055560448</v>
      </c>
      <c r="J12">
        <f>(J9*$E$2)-SUM(B12:I12)</f>
        <v>1656.6643447961687</v>
      </c>
      <c r="K12">
        <f>(K9*$E$2)-SUM(B12:J12)</f>
        <v>1511.7045046096755</v>
      </c>
      <c r="L12">
        <f>(L9*$E$2)-SUM(B12:K12)</f>
        <v>1295.5438646263501</v>
      </c>
      <c r="M12">
        <f>(M9*$E$2)-SUM(B12:L12)</f>
        <v>1148.8168429871439</v>
      </c>
    </row>
    <row r="13" spans="1:13">
      <c r="A13" s="2" t="s">
        <v>61</v>
      </c>
      <c r="B13">
        <f>B12/6.5</f>
        <v>13641.384615384615</v>
      </c>
      <c r="C13">
        <f>C12/6.5</f>
        <v>427.79086164048147</v>
      </c>
      <c r="D13">
        <f>D12/6.5</f>
        <v>213.56912853521106</v>
      </c>
      <c r="E13">
        <f t="shared" ref="D13:M13" si="3">E12/6.5</f>
        <v>111.75392622472002</v>
      </c>
      <c r="F13">
        <f t="shared" si="3"/>
        <v>122.71198095347231</v>
      </c>
      <c r="G13">
        <f t="shared" si="3"/>
        <v>-35.253971176763748</v>
      </c>
      <c r="H13">
        <f t="shared" si="3"/>
        <v>383.16872839925611</v>
      </c>
      <c r="I13">
        <f t="shared" si="3"/>
        <v>281.06695470092995</v>
      </c>
      <c r="J13">
        <f t="shared" si="3"/>
        <v>254.87143766094903</v>
      </c>
      <c r="K13">
        <f t="shared" si="3"/>
        <v>232.56992378610391</v>
      </c>
      <c r="L13">
        <f t="shared" si="3"/>
        <v>199.31444071174616</v>
      </c>
      <c r="M13">
        <f t="shared" si="3"/>
        <v>176.74105276725291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B6F79-6324-7245-BCBC-255C9653E6B7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D2FF-CAE0-384D-8E11-9F54FE12B9B3}">
  <dimension ref="A1:M16"/>
  <sheetViews>
    <sheetView workbookViewId="0">
      <selection activeCell="N18" sqref="N18"/>
    </sheetView>
  </sheetViews>
  <sheetFormatPr baseColWidth="10" defaultRowHeight="15"/>
  <cols>
    <col min="3" max="3" width="11.6640625" customWidth="1"/>
    <col min="4" max="4" width="13.6640625" customWidth="1"/>
  </cols>
  <sheetData>
    <row r="1" spans="1:13">
      <c r="B1" s="2" t="s">
        <v>37</v>
      </c>
      <c r="C1" s="2" t="s">
        <v>38</v>
      </c>
      <c r="D1" s="2" t="s">
        <v>52</v>
      </c>
      <c r="E1" s="2" t="s">
        <v>60</v>
      </c>
    </row>
    <row r="2" spans="1:13">
      <c r="A2" s="2" t="s">
        <v>40</v>
      </c>
      <c r="B2">
        <v>26</v>
      </c>
      <c r="C2">
        <v>1835</v>
      </c>
      <c r="D2">
        <f>C2/B2</f>
        <v>70.57692307692308</v>
      </c>
      <c r="E2">
        <v>7</v>
      </c>
    </row>
    <row r="3" spans="1:13">
      <c r="B3" s="2">
        <v>2023</v>
      </c>
      <c r="C3" s="2">
        <v>2024</v>
      </c>
      <c r="D3" s="2">
        <v>2025</v>
      </c>
      <c r="E3" s="10">
        <v>2026</v>
      </c>
      <c r="F3" s="2">
        <v>2027</v>
      </c>
      <c r="G3" s="10">
        <v>2028</v>
      </c>
      <c r="H3" s="2">
        <v>2029</v>
      </c>
      <c r="I3" s="10">
        <v>2030</v>
      </c>
      <c r="J3" s="2">
        <v>2031</v>
      </c>
      <c r="K3" s="10">
        <v>2032</v>
      </c>
      <c r="L3" s="2">
        <v>2033</v>
      </c>
      <c r="M3" s="10">
        <v>2034</v>
      </c>
    </row>
    <row r="4" spans="1:13">
      <c r="A4" s="2" t="s">
        <v>29</v>
      </c>
      <c r="B4">
        <f>$C$2*'MAN09010'!D28</f>
        <v>179.94203412139927</v>
      </c>
      <c r="C4">
        <f>B4*'MAN09010'!J48</f>
        <v>161.7542661099406</v>
      </c>
      <c r="D4">
        <f>$B$4*'MAN09010'!E28</f>
        <v>169.93510955284572</v>
      </c>
      <c r="E4">
        <f>$B$4*'MAN09010'!F28</f>
        <v>173.80640153922042</v>
      </c>
      <c r="F4">
        <f>$B$4*'MAN09010'!G28</f>
        <v>177.20291243292658</v>
      </c>
      <c r="G4">
        <f>$B$4*'MAN09010'!H28</f>
        <v>180.56290170411978</v>
      </c>
      <c r="H4">
        <f>$B$4*'MAN09010'!I28</f>
        <v>183.55767475018322</v>
      </c>
      <c r="I4">
        <f>$B$4*'MAN09010'!J28</f>
        <v>186.18723157111702</v>
      </c>
      <c r="J4">
        <f>$B$4*'MAN09010'!K28</f>
        <v>188.48809378943406</v>
      </c>
      <c r="K4">
        <f>$B$4*'MAN09010'!L28</f>
        <v>190.42373978262142</v>
      </c>
      <c r="L4">
        <f>$B$4*'MAN09010'!M28</f>
        <v>192.17677766324394</v>
      </c>
      <c r="M4">
        <f>$B$4*'MAN09010'!N28</f>
        <v>193.63764256376271</v>
      </c>
    </row>
    <row r="5" spans="1:13">
      <c r="A5" s="2" t="s">
        <v>30</v>
      </c>
      <c r="B5">
        <f>$C$2*'MAN09010'!D29</f>
        <v>434.48058522756037</v>
      </c>
      <c r="C5">
        <f>B5*'MAN09010'!J49</f>
        <v>469.22010042985119</v>
      </c>
      <c r="D5">
        <f>$B$5*'MAN09010'!E29</f>
        <v>422.08037680385434</v>
      </c>
      <c r="E5">
        <f>$B$5*'MAN09010'!F29</f>
        <v>443.18912854802562</v>
      </c>
      <c r="F5">
        <f>$B$5*'MAN09010'!G29</f>
        <v>453.31754306204499</v>
      </c>
      <c r="G5">
        <f>$B$5*'MAN09010'!H29</f>
        <v>462.21540254165075</v>
      </c>
      <c r="H5">
        <f>$B$5*'MAN09010'!I29</f>
        <v>471.20792010082693</v>
      </c>
      <c r="I5">
        <f>$B$5*'MAN09010'!J29</f>
        <v>478.96988262558938</v>
      </c>
      <c r="J5">
        <f>$B$5*'MAN09010'!K29</f>
        <v>485.78526435464914</v>
      </c>
      <c r="K5">
        <f>$B$5*'MAN09010'!L29</f>
        <v>492.03269760628723</v>
      </c>
      <c r="L5">
        <f>$B$5*'MAN09010'!M29</f>
        <v>496.95491774394156</v>
      </c>
      <c r="M5">
        <f>$B$5*'MAN09010'!N29</f>
        <v>501.49850556331472</v>
      </c>
    </row>
    <row r="6" spans="1:13">
      <c r="A6" s="2" t="s">
        <v>31</v>
      </c>
      <c r="B6">
        <f>$C$2*'MAN09010'!D30</f>
        <v>413.48579962537337</v>
      </c>
      <c r="C6">
        <f>B6*'MAN09010'!J50</f>
        <v>419.17348638877922</v>
      </c>
      <c r="D6">
        <f>$B$6*'MAN09010'!E30</f>
        <v>453.11904548466129</v>
      </c>
      <c r="E6">
        <f>$B$6*'MAN09010'!F30</f>
        <v>405.45081356278428</v>
      </c>
      <c r="F6">
        <f>$B$6*'MAN09010'!G30</f>
        <v>425.76398057494771</v>
      </c>
      <c r="G6">
        <f>$B$6*'MAN09010'!H30</f>
        <v>435.42401999850995</v>
      </c>
      <c r="H6">
        <f>$B$6*'MAN09010'!I30</f>
        <v>443.91040977248048</v>
      </c>
      <c r="I6">
        <f>$B$6*'MAN09010'!J30</f>
        <v>452.66764177327997</v>
      </c>
      <c r="J6">
        <f>$B$6*'MAN09010'!K30</f>
        <v>459.98038189765884</v>
      </c>
      <c r="K6">
        <f>$B$6*'MAN09010'!L30</f>
        <v>466.39031459927486</v>
      </c>
      <c r="L6">
        <f>$B$6*'MAN09010'!M30</f>
        <v>472.43912433178576</v>
      </c>
      <c r="M6">
        <f>$B$6*'MAN09010'!N30</f>
        <v>477.22400367242881</v>
      </c>
    </row>
    <row r="7" spans="1:13">
      <c r="A7" s="2" t="s">
        <v>32</v>
      </c>
      <c r="B7">
        <f>$C$2*'MAN09010'!D31</f>
        <v>414.41477243962942</v>
      </c>
      <c r="C7">
        <f>B7*'MAN09010'!J51</f>
        <v>441.12044247026148</v>
      </c>
      <c r="D7">
        <f>$B$7*'MAN09010'!E31</f>
        <v>447.41535040605328</v>
      </c>
      <c r="E7">
        <f>$B$7*'MAN09010'!F31</f>
        <v>481.75121187400879</v>
      </c>
      <c r="F7">
        <f>$B$7*'MAN09010'!G31</f>
        <v>431.39194838767406</v>
      </c>
      <c r="G7">
        <f>$B$7*'MAN09010'!H31</f>
        <v>452.94723919811287</v>
      </c>
      <c r="H7">
        <f>$B$7*'MAN09010'!I31</f>
        <v>463.24799763849944</v>
      </c>
      <c r="I7">
        <f>$B$7*'MAN09010'!J31</f>
        <v>472.11809518438787</v>
      </c>
      <c r="J7">
        <f>$B$7*'MAN09010'!K31</f>
        <v>481.46507969510913</v>
      </c>
      <c r="K7">
        <f>$B$7*'MAN09010'!L31</f>
        <v>489.19064852539913</v>
      </c>
      <c r="L7">
        <f>$B$7*'MAN09010'!M31</f>
        <v>495.86706603305709</v>
      </c>
      <c r="M7">
        <f>$B$7*'MAN09010'!N31</f>
        <v>502.4481061477486</v>
      </c>
    </row>
    <row r="8" spans="1:13">
      <c r="A8" s="2" t="s">
        <v>33</v>
      </c>
      <c r="B8">
        <f>$C$2*'MAN09010'!D32</f>
        <v>392.67680858603757</v>
      </c>
      <c r="C8">
        <f>B8*'MAN09010'!J52</f>
        <v>401.27690644416606</v>
      </c>
      <c r="D8">
        <f>$B$8*'MAN09010'!E32</f>
        <v>428.72402726798043</v>
      </c>
      <c r="E8">
        <f>$B$8*'MAN09010'!F32</f>
        <v>432.10917216958421</v>
      </c>
      <c r="F8">
        <f>$B$8*'MAN09010'!G32</f>
        <v>465.13720756090754</v>
      </c>
      <c r="G8">
        <f>$B$8*'MAN09010'!H32</f>
        <v>416.92176531374031</v>
      </c>
      <c r="H8">
        <f>$B$8*'MAN09010'!I32</f>
        <v>437.69008673709311</v>
      </c>
      <c r="I8">
        <f>$B$8*'MAN09010'!J32</f>
        <v>447.47955983092027</v>
      </c>
      <c r="J8">
        <f>$B$8*'MAN09010'!K32</f>
        <v>455.98816728630271</v>
      </c>
      <c r="K8">
        <f>$B$8*'MAN09010'!L32</f>
        <v>464.95422675541545</v>
      </c>
      <c r="L8">
        <f>$B$8*'MAN09010'!M32</f>
        <v>472.36494937784528</v>
      </c>
      <c r="M8">
        <f>$B$8*'MAN09010'!N32</f>
        <v>478.76927757006865</v>
      </c>
    </row>
    <row r="9" spans="1:13">
      <c r="A9" s="2" t="s">
        <v>49</v>
      </c>
      <c r="B9">
        <f>SUM(B4:B8)</f>
        <v>1835</v>
      </c>
      <c r="C9">
        <f>SUM(C4:C8)</f>
        <v>1892.5452018429985</v>
      </c>
      <c r="D9">
        <f t="shared" ref="D9:M9" si="0">SUM(D4:D8)</f>
        <v>1921.2739095153952</v>
      </c>
      <c r="E9">
        <f t="shared" si="0"/>
        <v>1936.3067276936231</v>
      </c>
      <c r="F9">
        <f t="shared" si="0"/>
        <v>1952.8135920185009</v>
      </c>
      <c r="G9">
        <f t="shared" si="0"/>
        <v>1948.0713287561337</v>
      </c>
      <c r="H9">
        <f t="shared" si="0"/>
        <v>1999.6140889990834</v>
      </c>
      <c r="I9">
        <f t="shared" si="0"/>
        <v>2037.4224109852944</v>
      </c>
      <c r="J9">
        <f t="shared" si="0"/>
        <v>2071.7069870231539</v>
      </c>
      <c r="K9">
        <f t="shared" si="0"/>
        <v>2102.9916272689979</v>
      </c>
      <c r="L9">
        <f t="shared" si="0"/>
        <v>2129.8028351498738</v>
      </c>
      <c r="M9">
        <f t="shared" si="0"/>
        <v>2153.5775355173237</v>
      </c>
    </row>
    <row r="10" spans="1:13">
      <c r="A10" s="2" t="s">
        <v>53</v>
      </c>
      <c r="B10" s="8">
        <f>B9/$D$2</f>
        <v>26</v>
      </c>
      <c r="C10" s="8">
        <f>C9/$D$2</f>
        <v>26.815354358538396</v>
      </c>
      <c r="D10" s="8">
        <f>D9/$D$2</f>
        <v>27.222409617111865</v>
      </c>
      <c r="E10" s="8">
        <f>E9/$D$2</f>
        <v>27.435408675767956</v>
      </c>
      <c r="F10" s="8">
        <f>F9/$D$2</f>
        <v>27.669293401897015</v>
      </c>
      <c r="G10" s="8">
        <f>G9/$D$2</f>
        <v>27.602100570931594</v>
      </c>
      <c r="H10" s="8">
        <f>H9/$D$2</f>
        <v>28.332406710613714</v>
      </c>
      <c r="I10" s="8">
        <f>I9/$D$2</f>
        <v>28.868110455377465</v>
      </c>
      <c r="J10" s="8">
        <f>J9/$D$2</f>
        <v>29.353886464633241</v>
      </c>
      <c r="K10" s="8">
        <f>K9/$D$2</f>
        <v>29.797156571658824</v>
      </c>
      <c r="L10" s="8">
        <f>L9/$D$2</f>
        <v>30.17704289585652</v>
      </c>
      <c r="M10" s="8">
        <f>M9/$D$2</f>
        <v>30.513905135395319</v>
      </c>
    </row>
    <row r="11" spans="1:13">
      <c r="A11" s="2" t="s">
        <v>51</v>
      </c>
      <c r="C11" s="8">
        <f>C10-B10</f>
        <v>0.81535435853839644</v>
      </c>
      <c r="D11" s="8">
        <f>D10-C10</f>
        <v>0.40705525857346814</v>
      </c>
      <c r="E11" s="8">
        <f>E10-D10</f>
        <v>0.21299905865609148</v>
      </c>
      <c r="F11" s="8">
        <f t="shared" ref="E11:M11" si="1">F10-E10</f>
        <v>0.23388472612905886</v>
      </c>
      <c r="G11" s="8">
        <f t="shared" si="1"/>
        <v>-6.719283096542128E-2</v>
      </c>
      <c r="H11" s="8">
        <f t="shared" si="1"/>
        <v>0.73030613968212066</v>
      </c>
      <c r="I11" s="8">
        <f t="shared" si="1"/>
        <v>0.53570374476375093</v>
      </c>
      <c r="J11" s="8">
        <f t="shared" si="1"/>
        <v>0.48577600925577613</v>
      </c>
      <c r="K11" s="8">
        <f t="shared" si="1"/>
        <v>0.44327010702558312</v>
      </c>
      <c r="L11" s="8">
        <f t="shared" si="1"/>
        <v>0.3798863241976953</v>
      </c>
      <c r="M11" s="8">
        <f t="shared" si="1"/>
        <v>0.33686223953879946</v>
      </c>
    </row>
    <row r="12" spans="1:13">
      <c r="A12" s="2" t="s">
        <v>62</v>
      </c>
      <c r="B12">
        <f>B9*$E$2</f>
        <v>12845</v>
      </c>
      <c r="C12">
        <f>(C9*$E$2)-B12</f>
        <v>402.81641290098923</v>
      </c>
      <c r="D12">
        <f>(D9*$E$2)-SUM(B12:C12)</f>
        <v>201.10095370677664</v>
      </c>
      <c r="E12">
        <f>(E9*$E$2)-SUM(B12:D12)</f>
        <v>105.22972724759529</v>
      </c>
      <c r="F12">
        <f>(F9*$E$2)-SUM(B12:E12)</f>
        <v>115.54805027414477</v>
      </c>
      <c r="G12">
        <f>(G9*$E$2)-SUM(B12:F12)</f>
        <v>-33.195842836570591</v>
      </c>
      <c r="H12">
        <f>(H9*$E$2)-SUM(B12:G12)</f>
        <v>360.79932170064785</v>
      </c>
      <c r="I12">
        <f>(I9*$E$2)-SUM(B12:H12)</f>
        <v>264.65825390347709</v>
      </c>
      <c r="J12">
        <f>(J9*$E$2)-SUM(B12:I12)</f>
        <v>239.99203226501777</v>
      </c>
      <c r="K12">
        <f>(K9*$E$2)-SUM(B12:J12)</f>
        <v>218.99248172090665</v>
      </c>
      <c r="L12">
        <f>(L9*$E$2)-SUM(B12:K12)</f>
        <v>187.67845516613124</v>
      </c>
      <c r="M12">
        <f>(M9*$E$2)-SUM(B12:L12)</f>
        <v>166.42290257214881</v>
      </c>
    </row>
    <row r="13" spans="1:13">
      <c r="A13" s="2" t="s">
        <v>224</v>
      </c>
      <c r="B13">
        <f>B12/6.5</f>
        <v>1976.1538461538462</v>
      </c>
      <c r="C13">
        <f>C12/6.5</f>
        <v>61.971755830921424</v>
      </c>
      <c r="D13">
        <f t="shared" ref="D13:M13" si="2">D12/6.5</f>
        <v>30.93860826258102</v>
      </c>
      <c r="E13">
        <f t="shared" si="2"/>
        <v>16.189188807322353</v>
      </c>
      <c r="F13">
        <f t="shared" si="2"/>
        <v>17.776623119099195</v>
      </c>
      <c r="G13">
        <f t="shared" si="2"/>
        <v>-5.1070527440877829</v>
      </c>
      <c r="H13">
        <f t="shared" si="2"/>
        <v>55.507587953945823</v>
      </c>
      <c r="I13">
        <f t="shared" si="2"/>
        <v>40.716654446688786</v>
      </c>
      <c r="J13">
        <f t="shared" si="2"/>
        <v>36.921851117695041</v>
      </c>
      <c r="K13">
        <f t="shared" si="2"/>
        <v>33.691151033985641</v>
      </c>
      <c r="L13">
        <f t="shared" si="2"/>
        <v>28.873608487097115</v>
      </c>
      <c r="M13">
        <f t="shared" si="2"/>
        <v>25.60352347263828</v>
      </c>
    </row>
    <row r="14" spans="1:13">
      <c r="A14" s="2"/>
    </row>
    <row r="15" spans="1:13">
      <c r="A15" s="2"/>
    </row>
    <row r="16" spans="1:13">
      <c r="A1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8949-71BE-E742-826A-E7979881F220}">
  <dimension ref="A1:M13"/>
  <sheetViews>
    <sheetView workbookViewId="0">
      <selection activeCell="D20" sqref="D20"/>
    </sheetView>
  </sheetViews>
  <sheetFormatPr baseColWidth="10" defaultRowHeight="15"/>
  <sheetData>
    <row r="1" spans="1:13">
      <c r="B1" s="2" t="s">
        <v>37</v>
      </c>
      <c r="C1" s="2" t="s">
        <v>38</v>
      </c>
      <c r="D1" s="2" t="s">
        <v>48</v>
      </c>
      <c r="E1" s="2" t="s">
        <v>60</v>
      </c>
    </row>
    <row r="2" spans="1:13">
      <c r="A2" s="2" t="s">
        <v>42</v>
      </c>
      <c r="B2" s="3">
        <v>13</v>
      </c>
      <c r="C2" s="3">
        <v>1282</v>
      </c>
      <c r="D2">
        <f>C2/B2</f>
        <v>98.615384615384613</v>
      </c>
      <c r="E2">
        <v>7</v>
      </c>
    </row>
    <row r="3" spans="1:13">
      <c r="B3" s="2">
        <v>2023</v>
      </c>
      <c r="C3" s="2">
        <v>2024</v>
      </c>
      <c r="D3" s="2">
        <v>2025</v>
      </c>
      <c r="E3" s="2">
        <v>2026</v>
      </c>
      <c r="F3" s="2">
        <v>2027</v>
      </c>
      <c r="G3" s="2">
        <v>2028</v>
      </c>
      <c r="H3" s="2">
        <v>2029</v>
      </c>
      <c r="I3" s="2">
        <v>2030</v>
      </c>
      <c r="J3" s="2">
        <v>2031</v>
      </c>
      <c r="K3" s="2">
        <v>2032</v>
      </c>
      <c r="L3" s="2">
        <v>2033</v>
      </c>
      <c r="M3" s="2">
        <v>2034</v>
      </c>
    </row>
    <row r="4" spans="1:13">
      <c r="A4" s="2" t="s">
        <v>29</v>
      </c>
      <c r="B4">
        <f>$C$2*'MAN09010'!D28</f>
        <v>125.71427124993671</v>
      </c>
      <c r="C4">
        <f>B4*'MAN09010'!J48</f>
        <v>113.0076126174081</v>
      </c>
      <c r="D4">
        <f>$B$4*'MAN09010'!E28</f>
        <v>118.72305746416795</v>
      </c>
      <c r="E4">
        <f>$B$4*'MAN09010'!F28</f>
        <v>121.42768761486681</v>
      </c>
      <c r="F4">
        <f>$B$4*'MAN09010'!G28</f>
        <v>123.80061784142336</v>
      </c>
      <c r="G4">
        <f>$B$4*'MAN09010'!H28</f>
        <v>126.14803268919975</v>
      </c>
      <c r="H4">
        <f>$B$4*'MAN09010'!I28</f>
        <v>128.24029374917433</v>
      </c>
      <c r="I4">
        <f>$B$4*'MAN09010'!J28</f>
        <v>130.07740102134716</v>
      </c>
      <c r="J4">
        <f>$B$4*'MAN09010'!K28</f>
        <v>131.68486988449834</v>
      </c>
      <c r="K4">
        <f>$B$4*'MAN09010'!L28</f>
        <v>133.03718495984779</v>
      </c>
      <c r="L4">
        <f>$B$4*'MAN09010'!M28</f>
        <v>134.26192314129631</v>
      </c>
      <c r="M4">
        <f>$B$4*'MAN09010'!N28</f>
        <v>135.28253829250343</v>
      </c>
    </row>
    <row r="5" spans="1:13">
      <c r="A5" s="2" t="s">
        <v>30</v>
      </c>
      <c r="B5">
        <f>$C$2*'MAN09010'!D29</f>
        <v>303.54447425707485</v>
      </c>
      <c r="C5">
        <f>B5*'MAN09010'!J49</f>
        <v>327.81480585889329</v>
      </c>
      <c r="D5">
        <f>$B$5*'MAN09010'!E29</f>
        <v>294.88122237740669</v>
      </c>
      <c r="E5">
        <f>$B$5*'MAN09010'!F29</f>
        <v>309.62859008096393</v>
      </c>
      <c r="F5">
        <f>$B$5*'MAN09010'!G29</f>
        <v>316.7046813109219</v>
      </c>
      <c r="G5">
        <f>$B$5*'MAN09010'!H29</f>
        <v>322.92106052228678</v>
      </c>
      <c r="H5">
        <f>$B$5*'MAN09010'!I29</f>
        <v>329.2035714273897</v>
      </c>
      <c r="I5">
        <f>$B$5*'MAN09010'!J29</f>
        <v>334.62637031389949</v>
      </c>
      <c r="J5">
        <f>$B$5*'MAN09010'!K29</f>
        <v>339.38785226303008</v>
      </c>
      <c r="K5">
        <f>$B$5*'MAN09010'!L29</f>
        <v>343.7525440497331</v>
      </c>
      <c r="L5">
        <f>$B$5*'MAN09010'!M29</f>
        <v>347.19139212410522</v>
      </c>
      <c r="M5">
        <f>$B$5*'MAN09010'!N29</f>
        <v>350.36571342352556</v>
      </c>
    </row>
    <row r="6" spans="1:13">
      <c r="A6" s="2" t="s">
        <v>31</v>
      </c>
      <c r="B6">
        <f>$C$2*'MAN09010'!D30</f>
        <v>288.87672758568317</v>
      </c>
      <c r="C6">
        <f>B6*'MAN09010'!J50</f>
        <v>292.85035942801903</v>
      </c>
      <c r="D6">
        <f>$B$6*'MAN09010'!E30</f>
        <v>316.56600343942</v>
      </c>
      <c r="E6">
        <f>$B$6*'MAN09010'!F30</f>
        <v>283.26318418936751</v>
      </c>
      <c r="F6">
        <f>$B$6*'MAN09010'!G30</f>
        <v>297.45472648342394</v>
      </c>
      <c r="G6">
        <f>$B$6*'MAN09010'!H30</f>
        <v>304.20359326326411</v>
      </c>
      <c r="H6">
        <f>$B$6*'MAN09010'!I30</f>
        <v>310.13250426611444</v>
      </c>
      <c r="I6">
        <f>$B$6*'MAN09010'!J30</f>
        <v>316.25063583288551</v>
      </c>
      <c r="J6">
        <f>$B$6*'MAN09010'!K30</f>
        <v>321.35959105874582</v>
      </c>
      <c r="K6">
        <f>$B$6*'MAN09010'!L30</f>
        <v>325.83781107153698</v>
      </c>
      <c r="L6">
        <f>$B$6*'MAN09010'!M30</f>
        <v>330.06373699910046</v>
      </c>
      <c r="M6">
        <f>$B$6*'MAN09010'!N30</f>
        <v>333.4066336283671</v>
      </c>
    </row>
    <row r="7" spans="1:13">
      <c r="A7" s="2" t="s">
        <v>32</v>
      </c>
      <c r="B7">
        <f>$C$2*'MAN09010'!D31</f>
        <v>289.52574292512531</v>
      </c>
      <c r="C7">
        <f>B7*'MAN09010'!J51</f>
        <v>308.18332819993202</v>
      </c>
      <c r="D7">
        <f>$B$7*'MAN09010'!E31</f>
        <v>312.58118758613642</v>
      </c>
      <c r="E7">
        <f>$B$7*'MAN09010'!F31</f>
        <v>336.56951151088793</v>
      </c>
      <c r="F7">
        <f>$B$7*'MAN09010'!G31</f>
        <v>301.38663642125243</v>
      </c>
      <c r="G7">
        <f>$B$7*'MAN09010'!H31</f>
        <v>316.44597310734645</v>
      </c>
      <c r="H7">
        <f>$B$7*'MAN09010'!I31</f>
        <v>323.64247028477183</v>
      </c>
      <c r="I7">
        <f>$B$7*'MAN09010'!J31</f>
        <v>329.83945396533261</v>
      </c>
      <c r="J7">
        <f>$B$7*'MAN09010'!K31</f>
        <v>336.36960881151492</v>
      </c>
      <c r="K7">
        <f>$B$7*'MAN09010'!L31</f>
        <v>341.76698169458405</v>
      </c>
      <c r="L7">
        <f>$B$7*'MAN09010'!M31</f>
        <v>346.43137801328572</v>
      </c>
      <c r="M7">
        <f>$B$7*'MAN09010'!N31</f>
        <v>351.02914009886308</v>
      </c>
    </row>
    <row r="8" spans="1:13">
      <c r="A8" s="2" t="s">
        <v>33</v>
      </c>
      <c r="B8">
        <f>$C$2*'MAN09010'!D32</f>
        <v>274.3387839821799</v>
      </c>
      <c r="C8">
        <f>B8*'MAN09010'!J52</f>
        <v>280.34713572829475</v>
      </c>
      <c r="D8">
        <f>$B$8*'MAN09010'!E32</f>
        <v>299.52272640738471</v>
      </c>
      <c r="E8">
        <f>$B$8*'MAN09010'!F32</f>
        <v>301.88771592447245</v>
      </c>
      <c r="F8">
        <f>$B$8*'MAN09010'!G32</f>
        <v>324.96234337497731</v>
      </c>
      <c r="G8">
        <f>$B$8*'MAN09010'!H32</f>
        <v>291.27722241537606</v>
      </c>
      <c r="H8">
        <f>$B$8*'MAN09010'!I32</f>
        <v>305.78675269588734</v>
      </c>
      <c r="I8">
        <f>$B$8*'MAN09010'!J32</f>
        <v>312.62604670476281</v>
      </c>
      <c r="J8">
        <f>$B$8*'MAN09010'!K32</f>
        <v>318.57047981528063</v>
      </c>
      <c r="K8">
        <f>$B$8*'MAN09010'!L32</f>
        <v>324.83450610378338</v>
      </c>
      <c r="L8">
        <f>$B$8*'MAN09010'!M32</f>
        <v>330.01191558713765</v>
      </c>
      <c r="M8">
        <f>$B$8*'MAN09010'!N32</f>
        <v>334.48622007892533</v>
      </c>
    </row>
    <row r="9" spans="1:13">
      <c r="A9" s="2" t="s">
        <v>49</v>
      </c>
      <c r="B9">
        <f>SUM(B4:B8)</f>
        <v>1282</v>
      </c>
      <c r="C9">
        <f>SUM(C4:C8)</f>
        <v>1322.2032418325471</v>
      </c>
      <c r="D9">
        <f t="shared" ref="D9:M9" si="0">SUM(D4:D8)</f>
        <v>1342.2741972745157</v>
      </c>
      <c r="E9">
        <f t="shared" si="0"/>
        <v>1352.7766893205585</v>
      </c>
      <c r="F9">
        <f t="shared" si="0"/>
        <v>1364.3090054319989</v>
      </c>
      <c r="G9">
        <f t="shared" si="0"/>
        <v>1360.9958819974731</v>
      </c>
      <c r="H9">
        <f t="shared" si="0"/>
        <v>1397.0055924233377</v>
      </c>
      <c r="I9">
        <f t="shared" si="0"/>
        <v>1423.4199078382276</v>
      </c>
      <c r="J9">
        <f t="shared" si="0"/>
        <v>1447.3724018330699</v>
      </c>
      <c r="K9">
        <f t="shared" si="0"/>
        <v>1469.2290278794853</v>
      </c>
      <c r="L9">
        <f t="shared" si="0"/>
        <v>1487.9603458649253</v>
      </c>
      <c r="M9">
        <f t="shared" si="0"/>
        <v>1504.5702455221845</v>
      </c>
    </row>
    <row r="10" spans="1:13">
      <c r="A10" s="2" t="s">
        <v>53</v>
      </c>
      <c r="B10">
        <f t="shared" ref="B10:C10" si="1">B9/$D$2</f>
        <v>13</v>
      </c>
      <c r="C10">
        <f t="shared" si="1"/>
        <v>13.407677179269198</v>
      </c>
      <c r="D10">
        <f>D9/$D$2</f>
        <v>13.611204808555932</v>
      </c>
      <c r="E10">
        <f>E9/$D$2</f>
        <v>13.717704337883978</v>
      </c>
      <c r="F10">
        <f>F9/$D$2</f>
        <v>13.834646700948507</v>
      </c>
      <c r="G10">
        <f>G9/$D$2</f>
        <v>13.801050285465797</v>
      </c>
      <c r="H10">
        <f>H9/$D$2</f>
        <v>14.166203355306857</v>
      </c>
      <c r="I10">
        <f>I9/$D$2</f>
        <v>14.434055227688736</v>
      </c>
      <c r="J10">
        <f>J9/$D$2</f>
        <v>14.676943232316622</v>
      </c>
      <c r="K10">
        <f>K9/$D$2</f>
        <v>14.898578285829414</v>
      </c>
      <c r="L10">
        <f>L9/$D$2</f>
        <v>15.08852144792826</v>
      </c>
      <c r="M10">
        <f>M9/$D$2</f>
        <v>15.256952567697658</v>
      </c>
    </row>
    <row r="11" spans="1:13">
      <c r="A11" s="2" t="s">
        <v>51</v>
      </c>
      <c r="C11" s="7">
        <f>C10-B10</f>
        <v>0.40767717926919822</v>
      </c>
      <c r="D11" s="7">
        <f>D10-C10</f>
        <v>0.20352762928673407</v>
      </c>
      <c r="E11" s="7">
        <f t="shared" ref="E11:M11" si="2">E10-D10</f>
        <v>0.10649952932804574</v>
      </c>
      <c r="F11" s="7">
        <f t="shared" si="2"/>
        <v>0.11694236306452943</v>
      </c>
      <c r="G11" s="7">
        <f t="shared" si="2"/>
        <v>-3.359641548271064E-2</v>
      </c>
      <c r="H11" s="7">
        <f t="shared" si="2"/>
        <v>0.36515306984106033</v>
      </c>
      <c r="I11" s="7">
        <f t="shared" si="2"/>
        <v>0.26785187238187902</v>
      </c>
      <c r="J11" s="7">
        <f t="shared" si="2"/>
        <v>0.24288800462788629</v>
      </c>
      <c r="K11" s="7">
        <f t="shared" si="2"/>
        <v>0.22163505351279156</v>
      </c>
      <c r="L11" s="7">
        <f t="shared" si="2"/>
        <v>0.18994316209884587</v>
      </c>
      <c r="M11" s="7">
        <f t="shared" si="2"/>
        <v>0.16843111976939795</v>
      </c>
    </row>
    <row r="12" spans="1:13">
      <c r="A12" s="2" t="s">
        <v>62</v>
      </c>
      <c r="B12">
        <f t="shared" ref="B12:C12" si="3">B9*$E$2</f>
        <v>8974</v>
      </c>
      <c r="C12">
        <f>(C9*$E$2)-B12</f>
        <v>281.42269282782945</v>
      </c>
      <c r="D12">
        <f>(D9*$E$2)-SUM(B12:C12)</f>
        <v>140.4966880937809</v>
      </c>
      <c r="E12">
        <f>(E9*$E$2)-SUM(B12:D12)</f>
        <v>73.517444322298616</v>
      </c>
      <c r="F12">
        <f>(F9*$E$2)-SUM(B12:E12)</f>
        <v>80.726212780084097</v>
      </c>
      <c r="G12">
        <f>(G9*$E$2)-SUM(B12:F12)</f>
        <v>-23.191864041680674</v>
      </c>
      <c r="H12">
        <f>(H9*$E$2)-SUM(B12:G12)</f>
        <v>252.06797298105084</v>
      </c>
      <c r="I12">
        <f>(I9*$E$2)-SUM(B12:H12)</f>
        <v>184.90020790422932</v>
      </c>
      <c r="J12">
        <f>(J9*$E$2)-SUM(B12:I12)</f>
        <v>167.6674579638966</v>
      </c>
      <c r="K12">
        <f>(K9*$E$2)-SUM(B12:J12)</f>
        <v>152.99638232490724</v>
      </c>
      <c r="L12">
        <f>(L9*$E$2)-SUM(B12:K12)</f>
        <v>131.11922589808091</v>
      </c>
      <c r="M12">
        <f>(M9*$E$2)-SUM(B12:L12)</f>
        <v>116.26929760081475</v>
      </c>
    </row>
    <row r="13" spans="1:13">
      <c r="A13" s="2" t="s">
        <v>63</v>
      </c>
      <c r="B13">
        <f>B12/6.5</f>
        <v>1380.6153846153845</v>
      </c>
      <c r="C13">
        <f>C12/6.5</f>
        <v>43.295798896589147</v>
      </c>
      <c r="D13">
        <f t="shared" ref="D13:M13" si="4">D12/6.5</f>
        <v>21.614875091350907</v>
      </c>
      <c r="E13">
        <f t="shared" si="4"/>
        <v>11.310376049584402</v>
      </c>
      <c r="F13">
        <f t="shared" si="4"/>
        <v>12.419417350782169</v>
      </c>
      <c r="G13">
        <f t="shared" si="4"/>
        <v>-3.5679790833354881</v>
      </c>
      <c r="H13">
        <f t="shared" si="4"/>
        <v>38.779688150930902</v>
      </c>
      <c r="I13">
        <f t="shared" si="4"/>
        <v>28.446185831419896</v>
      </c>
      <c r="J13">
        <f t="shared" si="4"/>
        <v>25.794993532907167</v>
      </c>
      <c r="K13">
        <f t="shared" si="4"/>
        <v>23.537904973062652</v>
      </c>
      <c r="L13">
        <f t="shared" si="4"/>
        <v>20.172188599704757</v>
      </c>
      <c r="M13">
        <f t="shared" si="4"/>
        <v>17.887584246279193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B711-99A0-4E45-886B-3E68A5A6829A}">
  <dimension ref="A1:M13"/>
  <sheetViews>
    <sheetView workbookViewId="0">
      <selection activeCell="J22" sqref="J22"/>
    </sheetView>
  </sheetViews>
  <sheetFormatPr baseColWidth="10" defaultRowHeight="15"/>
  <sheetData>
    <row r="1" spans="1:13">
      <c r="B1" s="2" t="s">
        <v>37</v>
      </c>
      <c r="C1" s="2" t="s">
        <v>38</v>
      </c>
      <c r="D1" s="2" t="s">
        <v>48</v>
      </c>
      <c r="E1" s="2" t="s">
        <v>60</v>
      </c>
    </row>
    <row r="2" spans="1:13">
      <c r="A2" s="2" t="s">
        <v>41</v>
      </c>
      <c r="B2">
        <v>15</v>
      </c>
      <c r="C2">
        <v>952</v>
      </c>
      <c r="D2">
        <f>C2/B2</f>
        <v>63.466666666666669</v>
      </c>
      <c r="E2">
        <v>7</v>
      </c>
    </row>
    <row r="3" spans="1:13">
      <c r="B3" s="2">
        <v>2023</v>
      </c>
      <c r="C3" s="2">
        <v>2024</v>
      </c>
      <c r="D3" s="2">
        <v>2025</v>
      </c>
      <c r="E3" s="2">
        <v>2026</v>
      </c>
      <c r="F3" s="2">
        <v>2027</v>
      </c>
      <c r="G3" s="2">
        <v>2028</v>
      </c>
      <c r="H3" s="2">
        <v>2029</v>
      </c>
      <c r="I3" s="2">
        <v>2030</v>
      </c>
      <c r="J3" s="2">
        <v>2031</v>
      </c>
      <c r="K3" s="2">
        <v>2032</v>
      </c>
      <c r="L3" s="2">
        <v>2033</v>
      </c>
      <c r="M3" s="2">
        <v>2034</v>
      </c>
    </row>
    <row r="4" spans="1:13">
      <c r="A4" s="2" t="s">
        <v>29</v>
      </c>
      <c r="B4">
        <f>$C$2*'MAN09010'!D28</f>
        <v>93.35412342428998</v>
      </c>
      <c r="C4">
        <f>B4*'MAN09010'!J48</f>
        <v>83.918289556764833</v>
      </c>
      <c r="D4">
        <f>$B$4*'MAN09010'!E28</f>
        <v>88.162520051394608</v>
      </c>
      <c r="E4">
        <f>$B$4*'MAN09010'!F28</f>
        <v>90.170950553317624</v>
      </c>
      <c r="F4">
        <f>$B$4*'MAN09010'!G28</f>
        <v>91.933064106891607</v>
      </c>
      <c r="G4">
        <f>$B$4*'MAN09010'!H28</f>
        <v>93.676230202900285</v>
      </c>
      <c r="H4">
        <f>$B$4*'MAN09010'!I28</f>
        <v>95.229921723255828</v>
      </c>
      <c r="I4">
        <f>$B$4*'MAN09010'!J28</f>
        <v>96.594138667958262</v>
      </c>
      <c r="J4">
        <f>$B$4*'MAN09010'!K28</f>
        <v>97.787828494572878</v>
      </c>
      <c r="K4">
        <f>$B$4*'MAN09010'!L28</f>
        <v>98.792043745534386</v>
      </c>
      <c r="L4">
        <f>$B$4*'MAN09010'!M28</f>
        <v>99.701521708669347</v>
      </c>
      <c r="M4">
        <f>$B$4*'MAN09010'!N28</f>
        <v>100.45942001128181</v>
      </c>
    </row>
    <row r="5" spans="1:13">
      <c r="A5" s="2" t="s">
        <v>30</v>
      </c>
      <c r="B5">
        <f>$C$2*'MAN09010'!D29</f>
        <v>225.4090011643801</v>
      </c>
      <c r="C5">
        <f>B5*'MAN09010'!J49</f>
        <v>243.4318995145604</v>
      </c>
      <c r="D5">
        <f>$B$5*'MAN09010'!E29</f>
        <v>218.97575951894788</v>
      </c>
      <c r="E5">
        <f>$B$5*'MAN09010'!F29</f>
        <v>229.92700293063783</v>
      </c>
      <c r="F5">
        <f>$B$5*'MAN09010'!G29</f>
        <v>235.18163541965495</v>
      </c>
      <c r="G5">
        <f>$B$5*'MAN09010'!H29</f>
        <v>239.79785461561391</v>
      </c>
      <c r="H5">
        <f>$B$5*'MAN09010'!I29</f>
        <v>244.46318252642357</v>
      </c>
      <c r="I5">
        <f>$B$5*'MAN09010'!J29</f>
        <v>248.490097144175</v>
      </c>
      <c r="J5">
        <f>$B$5*'MAN09010'!K29</f>
        <v>252.02592461342016</v>
      </c>
      <c r="K5">
        <f>$B$5*'MAN09010'!L29</f>
        <v>255.26709979356156</v>
      </c>
      <c r="L5">
        <f>$B$5*'MAN09010'!M29</f>
        <v>257.82075296579421</v>
      </c>
      <c r="M5">
        <f>$B$5*'MAN09010'!N29</f>
        <v>260.17797127862434</v>
      </c>
    </row>
    <row r="6" spans="1:13">
      <c r="A6" s="2" t="s">
        <v>31</v>
      </c>
      <c r="B6">
        <f>$C$2*'MAN09010'!D30</f>
        <v>214.51688351136536</v>
      </c>
      <c r="C6">
        <f>B6*'MAN09010'!J50</f>
        <v>217.46766160333394</v>
      </c>
      <c r="D6">
        <f>$B$6*'MAN09010'!E30</f>
        <v>235.07865466016216</v>
      </c>
      <c r="E6">
        <f>$B$6*'MAN09010'!F30</f>
        <v>210.34832398461614</v>
      </c>
      <c r="F6">
        <f>$B$6*'MAN09010'!G30</f>
        <v>220.88681717021811</v>
      </c>
      <c r="G6">
        <f>$B$6*'MAN09010'!H30</f>
        <v>225.89845615181551</v>
      </c>
      <c r="H6">
        <f>$B$6*'MAN09010'!I30</f>
        <v>230.30120441602259</v>
      </c>
      <c r="I6">
        <f>$B$6*'MAN09010'!J30</f>
        <v>234.84446592270439</v>
      </c>
      <c r="J6">
        <f>$B$6*'MAN09010'!K30</f>
        <v>238.63832346952108</v>
      </c>
      <c r="K6">
        <f>$B$6*'MAN09010'!L30</f>
        <v>241.96380354142218</v>
      </c>
      <c r="L6">
        <f>$B$6*'MAN09010'!M30</f>
        <v>245.10193262335699</v>
      </c>
      <c r="M6">
        <f>$B$6*'MAN09010'!N30</f>
        <v>247.58433324040993</v>
      </c>
    </row>
    <row r="7" spans="1:13">
      <c r="A7" s="2" t="s">
        <v>32</v>
      </c>
      <c r="B7">
        <f>$C$2*'MAN09010'!D31</f>
        <v>214.99883561990586</v>
      </c>
      <c r="C7">
        <f>B7*'MAN09010'!J51</f>
        <v>228.85376633879508</v>
      </c>
      <c r="D7">
        <f>$B$7*'MAN09010'!E31</f>
        <v>232.11957143681894</v>
      </c>
      <c r="E7">
        <f>$B$7*'MAN09010'!F31</f>
        <v>249.93305378967653</v>
      </c>
      <c r="F7">
        <f>$B$7*'MAN09010'!G31</f>
        <v>223.80661300548545</v>
      </c>
      <c r="G7">
        <f>$B$7*'MAN09010'!H31</f>
        <v>234.98952137144605</v>
      </c>
      <c r="H7">
        <f>$B$7*'MAN09010'!I31</f>
        <v>240.33356607730329</v>
      </c>
      <c r="I7">
        <f>$B$7*'MAN09010'!J31</f>
        <v>244.93538235179145</v>
      </c>
      <c r="J7">
        <f>$B$7*'MAN09010'!K31</f>
        <v>249.78460810340269</v>
      </c>
      <c r="K7">
        <f>$B$7*'MAN09010'!L31</f>
        <v>253.79264163279566</v>
      </c>
      <c r="L7">
        <f>$B$7*'MAN09010'!M31</f>
        <v>257.25637431251795</v>
      </c>
      <c r="M7">
        <f>$B$7*'MAN09010'!N31</f>
        <v>260.67062509681563</v>
      </c>
    </row>
    <row r="8" spans="1:13">
      <c r="A8" s="2" t="s">
        <v>33</v>
      </c>
      <c r="B8">
        <f>$C$2*'MAN09010'!D32</f>
        <v>203.72115628005872</v>
      </c>
      <c r="C8">
        <f>B8*'MAN09010'!J52</f>
        <v>208.18289642225943</v>
      </c>
      <c r="D8">
        <f>$B$8*'MAN09010'!E32</f>
        <v>222.4224926207724</v>
      </c>
      <c r="E8">
        <f>$B$8*'MAN09010'!F32</f>
        <v>224.17870948525567</v>
      </c>
      <c r="F8">
        <f>$B$8*'MAN09010'!G32</f>
        <v>241.31369024413294</v>
      </c>
      <c r="G8">
        <f>$B$8*'MAN09010'!H32</f>
        <v>216.29946625541186</v>
      </c>
      <c r="H8">
        <f>$B$8*'MAN09010'!I32</f>
        <v>227.07409404561997</v>
      </c>
      <c r="I8">
        <f>$B$8*'MAN09010'!J32</f>
        <v>232.15288335642296</v>
      </c>
      <c r="J8">
        <f>$B$8*'MAN09010'!K32</f>
        <v>236.56715817796194</v>
      </c>
      <c r="K8">
        <f>$B$8*'MAN09010'!L32</f>
        <v>241.21875960280951</v>
      </c>
      <c r="L8">
        <f>$B$8*'MAN09010'!M32</f>
        <v>245.06345057640803</v>
      </c>
      <c r="M8">
        <f>$B$8*'MAN09010'!N32</f>
        <v>248.3860230227277</v>
      </c>
    </row>
    <row r="9" spans="1:13">
      <c r="A9" s="2" t="s">
        <v>49</v>
      </c>
      <c r="B9">
        <f>SUM(B4:B8)</f>
        <v>952</v>
      </c>
      <c r="C9">
        <f>SUM(C4:C8)</f>
        <v>981.85451343571378</v>
      </c>
      <c r="D9">
        <f t="shared" ref="D9:M9" si="0">SUM(D4:D8)</f>
        <v>996.75899828809588</v>
      </c>
      <c r="E9">
        <f t="shared" si="0"/>
        <v>1004.5580407435039</v>
      </c>
      <c r="F9">
        <f t="shared" si="0"/>
        <v>1013.1218199463831</v>
      </c>
      <c r="G9">
        <f t="shared" si="0"/>
        <v>1010.6615285971876</v>
      </c>
      <c r="H9">
        <f t="shared" si="0"/>
        <v>1037.4019687886253</v>
      </c>
      <c r="I9">
        <f t="shared" si="0"/>
        <v>1057.016967443052</v>
      </c>
      <c r="J9">
        <f t="shared" si="0"/>
        <v>1074.8038428588789</v>
      </c>
      <c r="K9">
        <f t="shared" si="0"/>
        <v>1091.0343483161234</v>
      </c>
      <c r="L9">
        <f t="shared" si="0"/>
        <v>1104.9440321867467</v>
      </c>
      <c r="M9">
        <f t="shared" si="0"/>
        <v>1117.2783726498594</v>
      </c>
    </row>
    <row r="10" spans="1:13">
      <c r="A10" s="2" t="s">
        <v>54</v>
      </c>
      <c r="B10" s="9">
        <f t="shared" ref="B10:C10" si="1">B9/$D$2</f>
        <v>15</v>
      </c>
      <c r="C10" s="9">
        <f t="shared" si="1"/>
        <v>15.470396745310616</v>
      </c>
      <c r="D10" s="9">
        <f>D9/$D$2</f>
        <v>15.705236317564536</v>
      </c>
      <c r="E10" s="9">
        <f>E9/$D$2</f>
        <v>15.828120389866132</v>
      </c>
      <c r="F10" s="9">
        <f>F9/$D$2</f>
        <v>15.963053885709817</v>
      </c>
      <c r="G10" s="9">
        <f>G9/$D$2</f>
        <v>15.924288790922073</v>
      </c>
      <c r="H10" s="9">
        <f>H9/$D$2</f>
        <v>16.345619256123296</v>
      </c>
      <c r="I10" s="9">
        <f>I9/$D$2</f>
        <v>16.654679108871616</v>
      </c>
      <c r="J10" s="9">
        <f>J9/$D$2</f>
        <v>16.934934498826873</v>
      </c>
      <c r="K10" s="9">
        <f>K9/$D$2</f>
        <v>17.190667252880097</v>
      </c>
      <c r="L10" s="9">
        <f>L9/$D$2</f>
        <v>17.409832439917228</v>
      </c>
      <c r="M10" s="9">
        <f>M9/$D$2</f>
        <v>17.604176039651147</v>
      </c>
    </row>
    <row r="11" spans="1:13">
      <c r="A11" s="2" t="s">
        <v>51</v>
      </c>
      <c r="B11" s="9"/>
      <c r="C11" s="9">
        <f>C10-B10</f>
        <v>0.47039674531061593</v>
      </c>
      <c r="D11" s="9">
        <f>D10-C10</f>
        <v>0.23483957225391983</v>
      </c>
      <c r="E11" s="9">
        <f t="shared" ref="E11:M11" si="2">E10-D10</f>
        <v>0.1228840723015967</v>
      </c>
      <c r="F11" s="9">
        <f t="shared" si="2"/>
        <v>0.13493349584368453</v>
      </c>
      <c r="G11" s="9">
        <f t="shared" si="2"/>
        <v>-3.8765094787743593E-2</v>
      </c>
      <c r="H11" s="9">
        <f t="shared" si="2"/>
        <v>0.42133046520122264</v>
      </c>
      <c r="I11" s="9">
        <f t="shared" si="2"/>
        <v>0.30905985274831949</v>
      </c>
      <c r="J11" s="9">
        <f t="shared" si="2"/>
        <v>0.28025538995525778</v>
      </c>
      <c r="K11" s="9">
        <f t="shared" si="2"/>
        <v>0.25573275405322349</v>
      </c>
      <c r="L11" s="9">
        <f t="shared" si="2"/>
        <v>0.21916518703713095</v>
      </c>
      <c r="M11" s="9">
        <f t="shared" si="2"/>
        <v>0.19434359973391935</v>
      </c>
    </row>
    <row r="12" spans="1:13">
      <c r="A12" s="2" t="s">
        <v>62</v>
      </c>
      <c r="B12">
        <f t="shared" ref="B12:C12" si="3">B9*$E$2</f>
        <v>6664</v>
      </c>
      <c r="C12">
        <f>(C9*$E$2)-B12</f>
        <v>208.9815940499966</v>
      </c>
      <c r="D12">
        <f>(D9*$E$2)-SUM(B12:C12)</f>
        <v>104.33139396667411</v>
      </c>
      <c r="E12">
        <f>(E9*$E$2)-SUM(B12:D12)</f>
        <v>54.593297187856479</v>
      </c>
      <c r="F12">
        <f>(F9*$E$2)-SUM(B12:E12)</f>
        <v>59.946454420154623</v>
      </c>
      <c r="G12">
        <f>(G9*$E$2)-SUM(B12:F12)</f>
        <v>-17.22203944436842</v>
      </c>
      <c r="H12">
        <f>(H9*$E$2)-SUM(B12:G12)</f>
        <v>187.18308134006384</v>
      </c>
      <c r="I12">
        <f>(I9*$E$2)-SUM(B12:H12)</f>
        <v>137.30499058098667</v>
      </c>
      <c r="J12">
        <f>(J9*$E$2)-SUM(B12:I12)</f>
        <v>124.50812791078806</v>
      </c>
      <c r="K12">
        <f>(K9*$E$2)-SUM(B12:J12)</f>
        <v>113.61353820071236</v>
      </c>
      <c r="L12">
        <f>(L9*$E$2)-SUM(B12:K12)</f>
        <v>97.367787094362029</v>
      </c>
      <c r="M12">
        <f>(M9*$E$2)-SUM(B12:L12)</f>
        <v>86.340383241789823</v>
      </c>
    </row>
    <row r="13" spans="1:13">
      <c r="A13" s="2" t="s">
        <v>63</v>
      </c>
      <c r="B13">
        <f>B12/6.5</f>
        <v>1025.2307692307693</v>
      </c>
      <c r="C13">
        <f>C12/6.5</f>
        <v>32.151014469230248</v>
      </c>
      <c r="D13">
        <f t="shared" ref="D13:M13" si="4">D12/6.5</f>
        <v>16.050983687180633</v>
      </c>
      <c r="E13">
        <f t="shared" si="4"/>
        <v>8.3989687981317651</v>
      </c>
      <c r="F13">
        <f t="shared" si="4"/>
        <v>9.2225314492545571</v>
      </c>
      <c r="G13">
        <f t="shared" si="4"/>
        <v>-2.6495445299028337</v>
      </c>
      <c r="H13">
        <f t="shared" si="4"/>
        <v>28.79739712924059</v>
      </c>
      <c r="I13">
        <f t="shared" si="4"/>
        <v>21.12384470476718</v>
      </c>
      <c r="J13">
        <f t="shared" si="4"/>
        <v>19.1550966016597</v>
      </c>
      <c r="K13">
        <f t="shared" si="4"/>
        <v>17.47900587703267</v>
      </c>
      <c r="L13">
        <f t="shared" si="4"/>
        <v>14.979659552978774</v>
      </c>
      <c r="M13">
        <f t="shared" si="4"/>
        <v>13.28313588335228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46F3-D768-7141-BDB1-4C9F5CED573A}">
  <dimension ref="A1:M13"/>
  <sheetViews>
    <sheetView workbookViewId="0">
      <selection activeCell="R10" sqref="R10"/>
    </sheetView>
  </sheetViews>
  <sheetFormatPr baseColWidth="10" defaultRowHeight="15"/>
  <sheetData>
    <row r="1" spans="1:13">
      <c r="B1" s="2" t="s">
        <v>37</v>
      </c>
      <c r="C1" s="2" t="s">
        <v>38</v>
      </c>
      <c r="D1" s="2" t="s">
        <v>48</v>
      </c>
      <c r="E1" s="2" t="s">
        <v>60</v>
      </c>
    </row>
    <row r="2" spans="1:13">
      <c r="A2" s="2" t="s">
        <v>43</v>
      </c>
      <c r="B2">
        <v>14</v>
      </c>
      <c r="C2">
        <v>394</v>
      </c>
      <c r="D2">
        <f>C2/B2</f>
        <v>28.142857142857142</v>
      </c>
      <c r="E2">
        <v>7</v>
      </c>
    </row>
    <row r="3" spans="1:13">
      <c r="B3" s="2">
        <v>2023</v>
      </c>
      <c r="C3" s="2">
        <v>2024</v>
      </c>
      <c r="D3" s="2">
        <v>2025</v>
      </c>
      <c r="E3" s="2">
        <v>2026</v>
      </c>
      <c r="F3" s="2">
        <v>2027</v>
      </c>
      <c r="G3" s="2">
        <v>2028</v>
      </c>
      <c r="H3" s="2">
        <v>2029</v>
      </c>
      <c r="I3" s="2">
        <v>2030</v>
      </c>
      <c r="J3" s="2">
        <v>2031</v>
      </c>
      <c r="K3" s="2">
        <v>2032</v>
      </c>
      <c r="L3" s="2">
        <v>2033</v>
      </c>
      <c r="M3" s="2">
        <v>2034</v>
      </c>
    </row>
    <row r="4" spans="1:13">
      <c r="A4" s="2" t="s">
        <v>29</v>
      </c>
      <c r="B4">
        <f>$C$2*'MAN09010'!D28</f>
        <v>38.636055282741857</v>
      </c>
      <c r="C4">
        <f>B4*'MAN09010'!J48</f>
        <v>34.730888745131658</v>
      </c>
      <c r="D4">
        <f>$B$4*'MAN09010'!E28</f>
        <v>36.487429517068776</v>
      </c>
      <c r="E4">
        <f>$B$4*'MAN09010'!F28</f>
        <v>37.318649703789013</v>
      </c>
      <c r="F4">
        <f>$B$4*'MAN09010'!G28</f>
        <v>38.047927792137905</v>
      </c>
      <c r="G4">
        <f>$B$4*'MAN09010'!H28</f>
        <v>38.769364180612087</v>
      </c>
      <c r="H4">
        <f>$B$4*'MAN09010'!I28</f>
        <v>39.412383570339067</v>
      </c>
      <c r="I4">
        <f>$B$4*'MAN09010'!J28</f>
        <v>39.976985961318853</v>
      </c>
      <c r="J4">
        <f>$B$4*'MAN09010'!K28</f>
        <v>40.471013053426169</v>
      </c>
      <c r="K4">
        <f>$B$4*'MAN09010'!L28</f>
        <v>40.886623146786285</v>
      </c>
      <c r="L4">
        <f>$B$4*'MAN09010'!M28</f>
        <v>41.263024740772813</v>
      </c>
      <c r="M4">
        <f>$B$4*'MAN09010'!N28</f>
        <v>41.576692735761583</v>
      </c>
    </row>
    <row r="5" spans="1:13">
      <c r="A5" s="2" t="s">
        <v>30</v>
      </c>
      <c r="B5">
        <f>$C$2*'MAN09010'!D29</f>
        <v>93.289019389459824</v>
      </c>
      <c r="C5">
        <f>B5*'MAN09010'!J49</f>
        <v>100.74807605959747</v>
      </c>
      <c r="D5">
        <f>$B$5*'MAN09010'!E29</f>
        <v>90.626522321917506</v>
      </c>
      <c r="E5">
        <f>$B$5*'MAN09010'!F29</f>
        <v>95.158864658268172</v>
      </c>
      <c r="F5">
        <f>$B$5*'MAN09010'!G29</f>
        <v>97.333576003512661</v>
      </c>
      <c r="G5">
        <f>$B$5*'MAN09010'!H29</f>
        <v>99.244070082512479</v>
      </c>
      <c r="H5">
        <f>$B$5*'MAN09010'!I29</f>
        <v>101.17488856660808</v>
      </c>
      <c r="I5">
        <f>$B$5*'MAN09010'!J29</f>
        <v>102.84148978445897</v>
      </c>
      <c r="J5">
        <f>$B$5*'MAN09010'!K29</f>
        <v>104.30484695135246</v>
      </c>
      <c r="K5">
        <f>$B$5*'MAN09010'!L29</f>
        <v>105.64625768767148</v>
      </c>
      <c r="L5">
        <f>$B$5*'MAN09010'!M29</f>
        <v>106.70312675265012</v>
      </c>
      <c r="M5">
        <f>$B$5*'MAN09010'!N29</f>
        <v>107.67869819724578</v>
      </c>
    </row>
    <row r="6" spans="1:13">
      <c r="A6" s="2" t="s">
        <v>31</v>
      </c>
      <c r="B6">
        <f>$C$2*'MAN09010'!D30</f>
        <v>88.781147167518853</v>
      </c>
      <c r="C6">
        <f>B6*'MAN09010'!J50</f>
        <v>90.002372554320971</v>
      </c>
      <c r="D6">
        <f>$B$6*'MAN09010'!E30</f>
        <v>97.290955815235165</v>
      </c>
      <c r="E6">
        <f>$B$6*'MAN09010'!F30</f>
        <v>87.055924002036505</v>
      </c>
      <c r="F6">
        <f>$B$6*'MAN09010'!G30</f>
        <v>91.417443240615469</v>
      </c>
      <c r="G6">
        <f>$B$6*'MAN09010'!H30</f>
        <v>93.491587945184136</v>
      </c>
      <c r="H6">
        <f>$B$6*'MAN09010'!I30</f>
        <v>95.313733760412703</v>
      </c>
      <c r="I6">
        <f>$B$6*'MAN09010'!J30</f>
        <v>97.194033165488989</v>
      </c>
      <c r="J6">
        <f>$B$6*'MAN09010'!K30</f>
        <v>98.764180091377426</v>
      </c>
      <c r="K6">
        <f>$B$6*'MAN09010'!L30</f>
        <v>100.14048171777345</v>
      </c>
      <c r="L6">
        <f>$B$6*'MAN09010'!M30</f>
        <v>101.43924522437253</v>
      </c>
      <c r="M6">
        <f>$B$6*'MAN09010'!N30</f>
        <v>102.46662531168225</v>
      </c>
    </row>
    <row r="7" spans="1:13">
      <c r="A7" s="2" t="s">
        <v>32</v>
      </c>
      <c r="B7">
        <f>$C$2*'MAN09010'!D31</f>
        <v>88.980610540171114</v>
      </c>
      <c r="C7">
        <f>B7*'MAN09010'!J51</f>
        <v>94.714689009963507</v>
      </c>
      <c r="D7">
        <f>$B$7*'MAN09010'!E31</f>
        <v>96.066293220700274</v>
      </c>
      <c r="E7">
        <f>$B$7*'MAN09010'!F31</f>
        <v>103.43867982471906</v>
      </c>
      <c r="F7">
        <f>$B$7*'MAN09010'!G31</f>
        <v>92.625846138824841</v>
      </c>
      <c r="G7">
        <f>$B$7*'MAN09010'!H31</f>
        <v>97.25406661801442</v>
      </c>
      <c r="H7">
        <f>$B$7*'MAN09010'!I31</f>
        <v>99.465782599220049</v>
      </c>
      <c r="I7">
        <f>$B$7*'MAN09010'!J31</f>
        <v>101.37031580525822</v>
      </c>
      <c r="J7">
        <f>$B$7*'MAN09010'!K31</f>
        <v>103.37724326968555</v>
      </c>
      <c r="K7">
        <f>$B$7*'MAN09010'!L31</f>
        <v>105.03603025558979</v>
      </c>
      <c r="L7">
        <f>$B$7*'MAN09010'!M31</f>
        <v>106.46954987303788</v>
      </c>
      <c r="M7">
        <f>$B$7*'MAN09010'!N31</f>
        <v>107.88259063880814</v>
      </c>
    </row>
    <row r="8" spans="1:13">
      <c r="A8" s="2" t="s">
        <v>33</v>
      </c>
      <c r="B8">
        <f>$C$2*'MAN09010'!D32</f>
        <v>84.313167620108331</v>
      </c>
      <c r="C8">
        <f>B8*'MAN09010'!J52</f>
        <v>86.15972814114518</v>
      </c>
      <c r="D8">
        <f>$B$8*'MAN09010'!E32</f>
        <v>92.053006399773452</v>
      </c>
      <c r="E8">
        <f>$B$8*'MAN09010'!F32</f>
        <v>92.779844051670935</v>
      </c>
      <c r="F8">
        <f>$B$8*'MAN09010'!G32</f>
        <v>99.871422222886949</v>
      </c>
      <c r="G8">
        <f>$B$8*'MAN09010'!H32</f>
        <v>89.518896748563307</v>
      </c>
      <c r="H8">
        <f>$B$8*'MAN09010'!I32</f>
        <v>93.978143964258678</v>
      </c>
      <c r="I8">
        <f>$B$8*'MAN09010'!J32</f>
        <v>96.080079876502765</v>
      </c>
      <c r="J8">
        <f>$B$8*'MAN09010'!K32</f>
        <v>97.90699613667752</v>
      </c>
      <c r="K8">
        <f>$B$8*'MAN09010'!L32</f>
        <v>99.832133701162761</v>
      </c>
      <c r="L8">
        <f>$B$8*'MAN09010'!M32</f>
        <v>101.42331883099239</v>
      </c>
      <c r="M8">
        <f>$B$8*'MAN09010'!N32</f>
        <v>102.79841709133898</v>
      </c>
    </row>
    <row r="9" spans="1:13">
      <c r="A9" s="2" t="s">
        <v>49</v>
      </c>
      <c r="B9">
        <f>SUM(B4:B8)</f>
        <v>393.99999999999994</v>
      </c>
      <c r="C9">
        <f>SUM(C4:C8)</f>
        <v>406.35575451015876</v>
      </c>
      <c r="D9">
        <f t="shared" ref="D9:M9" si="0">SUM(D4:D8)</f>
        <v>412.52420727469519</v>
      </c>
      <c r="E9">
        <f t="shared" si="0"/>
        <v>415.75196224048364</v>
      </c>
      <c r="F9">
        <f t="shared" si="0"/>
        <v>419.29621539797785</v>
      </c>
      <c r="G9">
        <f t="shared" si="0"/>
        <v>418.27798557488643</v>
      </c>
      <c r="H9">
        <f t="shared" si="0"/>
        <v>429.34493246083855</v>
      </c>
      <c r="I9">
        <f t="shared" si="0"/>
        <v>437.46290459302782</v>
      </c>
      <c r="J9">
        <f t="shared" si="0"/>
        <v>444.82427950251918</v>
      </c>
      <c r="K9">
        <f t="shared" si="0"/>
        <v>451.54152650898379</v>
      </c>
      <c r="L9">
        <f t="shared" si="0"/>
        <v>457.2982654218257</v>
      </c>
      <c r="M9">
        <f t="shared" si="0"/>
        <v>462.40302397483674</v>
      </c>
    </row>
    <row r="10" spans="1:13">
      <c r="A10" s="2" t="s">
        <v>34</v>
      </c>
      <c r="B10">
        <f t="shared" ref="B10:C10" si="1">B9/$D$2</f>
        <v>13.999999999999998</v>
      </c>
      <c r="C10">
        <f t="shared" si="1"/>
        <v>14.439036962289906</v>
      </c>
      <c r="D10">
        <f>D9/$D$2</f>
        <v>14.658220563060235</v>
      </c>
      <c r="E10">
        <f>E9/$D$2</f>
        <v>14.772912363875053</v>
      </c>
      <c r="F10">
        <f>F9/$D$2</f>
        <v>14.898850293329163</v>
      </c>
      <c r="G10">
        <f>G9/$D$2</f>
        <v>14.862669538193934</v>
      </c>
      <c r="H10">
        <f>H9/$D$2</f>
        <v>15.255911305715076</v>
      </c>
      <c r="I10">
        <f>I9/$D$2</f>
        <v>15.544367168280177</v>
      </c>
      <c r="J10">
        <f>J9/$D$2</f>
        <v>15.805938865571747</v>
      </c>
      <c r="K10">
        <f>K9/$D$2</f>
        <v>16.044622769354753</v>
      </c>
      <c r="L10">
        <f>L9/$D$2</f>
        <v>16.249176943922741</v>
      </c>
      <c r="M10">
        <f>M9/$D$2</f>
        <v>16.430564303674402</v>
      </c>
    </row>
    <row r="11" spans="1:13">
      <c r="A11" s="2" t="s">
        <v>51</v>
      </c>
      <c r="C11">
        <f>C10-B10</f>
        <v>0.43903696228990796</v>
      </c>
      <c r="D11">
        <f>D10-C10</f>
        <v>0.21918360077032872</v>
      </c>
      <c r="E11">
        <f t="shared" ref="E11:M11" si="2">E10-D10</f>
        <v>0.11469180081481767</v>
      </c>
      <c r="F11">
        <f t="shared" si="2"/>
        <v>0.12593792945411053</v>
      </c>
      <c r="G11">
        <f t="shared" si="2"/>
        <v>-3.6180755135228893E-2</v>
      </c>
      <c r="H11">
        <f t="shared" si="2"/>
        <v>0.39324176752114148</v>
      </c>
      <c r="I11">
        <f t="shared" si="2"/>
        <v>0.28845586256510103</v>
      </c>
      <c r="J11">
        <f t="shared" si="2"/>
        <v>0.26157169729157026</v>
      </c>
      <c r="K11">
        <f t="shared" si="2"/>
        <v>0.23868390378300575</v>
      </c>
      <c r="L11">
        <f t="shared" si="2"/>
        <v>0.20455417456798841</v>
      </c>
      <c r="M11">
        <f t="shared" si="2"/>
        <v>0.18138735975166043</v>
      </c>
    </row>
    <row r="12" spans="1:13">
      <c r="A12" s="2" t="s">
        <v>62</v>
      </c>
      <c r="B12">
        <f t="shared" ref="B12:C12" si="3">B9*$E$2</f>
        <v>2757.9999999999995</v>
      </c>
      <c r="C12">
        <f>(C9*$E$2)-B12</f>
        <v>86.490281571111609</v>
      </c>
      <c r="D12">
        <f>(D9*$E$2)-SUM(B12:C12)</f>
        <v>43.179169351755263</v>
      </c>
      <c r="E12">
        <f>(E9*$E$2)-SUM($B$12:D12)</f>
        <v>22.594284760519258</v>
      </c>
      <c r="F12">
        <f>(F9*$E$2)-SUM($B$12:E12)</f>
        <v>24.809772102459192</v>
      </c>
      <c r="G12">
        <f>(G9*$E$2)-SUM($B$12:F12)</f>
        <v>-7.127608761639749</v>
      </c>
      <c r="H12">
        <f>(H9*$E$2)-SUM($B$12:G12)</f>
        <v>77.468628201664615</v>
      </c>
      <c r="I12">
        <f>(I9*$E$2)-SUM($B$12:H12)</f>
        <v>56.825804925324974</v>
      </c>
      <c r="J12">
        <f>(J9*$E$2)-SUM($B$12:I12)</f>
        <v>51.529624366439748</v>
      </c>
      <c r="K12">
        <f>(K9*$E$2)-SUM($B$12:J12)</f>
        <v>47.02072904525221</v>
      </c>
      <c r="L12">
        <f>(L9*$E$2)-SUM($B$12:K12)</f>
        <v>40.297172389893149</v>
      </c>
      <c r="M12">
        <f>(M9*$E$2)-SUM($B$12:L12)</f>
        <v>35.733309871077381</v>
      </c>
    </row>
    <row r="13" spans="1:13">
      <c r="A13" s="2" t="s">
        <v>63</v>
      </c>
      <c r="B13">
        <f>B12/6.5</f>
        <v>424.30769230769226</v>
      </c>
      <c r="C13">
        <f>C12/6.5</f>
        <v>13.306197164786401</v>
      </c>
      <c r="D13">
        <f t="shared" ref="D13:M13" si="4">D12/6.5</f>
        <v>6.6429491310392716</v>
      </c>
      <c r="E13">
        <f t="shared" si="4"/>
        <v>3.4760438093106552</v>
      </c>
      <c r="F13">
        <f t="shared" si="4"/>
        <v>3.8168880157629528</v>
      </c>
      <c r="G13">
        <f t="shared" si="4"/>
        <v>-1.0965551940984228</v>
      </c>
      <c r="H13">
        <f t="shared" si="4"/>
        <v>11.918250492563788</v>
      </c>
      <c r="I13">
        <f t="shared" si="4"/>
        <v>8.742431526973073</v>
      </c>
      <c r="J13">
        <f t="shared" si="4"/>
        <v>7.9276345179138072</v>
      </c>
      <c r="K13">
        <f t="shared" si="4"/>
        <v>7.2339583146541866</v>
      </c>
      <c r="L13">
        <f t="shared" si="4"/>
        <v>6.1995649830604842</v>
      </c>
      <c r="M13">
        <f t="shared" si="4"/>
        <v>5.497432287858059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61230-278F-0241-BD25-E8137EAAB5F8}">
  <dimension ref="A1:M13"/>
  <sheetViews>
    <sheetView workbookViewId="0">
      <selection activeCell="K24" sqref="K24"/>
    </sheetView>
  </sheetViews>
  <sheetFormatPr baseColWidth="10" defaultRowHeight="15"/>
  <sheetData>
    <row r="1" spans="1:13">
      <c r="B1" s="2" t="s">
        <v>37</v>
      </c>
      <c r="C1" s="2" t="s">
        <v>38</v>
      </c>
      <c r="D1" s="2" t="s">
        <v>48</v>
      </c>
      <c r="E1" s="2" t="s">
        <v>64</v>
      </c>
    </row>
    <row r="2" spans="1:13">
      <c r="A2" s="2" t="s">
        <v>44</v>
      </c>
      <c r="B2">
        <v>6</v>
      </c>
      <c r="C2">
        <v>418</v>
      </c>
      <c r="D2">
        <f>C2/B2</f>
        <v>69.666666666666671</v>
      </c>
      <c r="E2">
        <v>7</v>
      </c>
    </row>
    <row r="3" spans="1:13">
      <c r="B3" s="2">
        <v>2023</v>
      </c>
      <c r="C3" s="2">
        <v>2024</v>
      </c>
      <c r="D3" s="2">
        <v>2025</v>
      </c>
      <c r="E3" s="2">
        <v>2026</v>
      </c>
      <c r="F3" s="2">
        <v>2027</v>
      </c>
      <c r="G3" s="2">
        <v>2028</v>
      </c>
      <c r="H3" s="2">
        <v>2029</v>
      </c>
      <c r="I3" s="2">
        <v>2030</v>
      </c>
      <c r="J3" s="2">
        <v>2031</v>
      </c>
      <c r="K3" s="2">
        <v>2032</v>
      </c>
      <c r="L3" s="2">
        <v>2033</v>
      </c>
      <c r="M3" s="2">
        <v>2034</v>
      </c>
    </row>
    <row r="4" spans="1:13">
      <c r="A4" s="2" t="s">
        <v>29</v>
      </c>
      <c r="B4">
        <f>$C$2*'MAN09010'!D28</f>
        <v>40.989520579152533</v>
      </c>
      <c r="C4">
        <f>B4*'MAN09010'!J48</f>
        <v>36.846475876814807</v>
      </c>
      <c r="D4">
        <f>$B$4*'MAN09010'!E28</f>
        <v>38.710014056179567</v>
      </c>
      <c r="E4">
        <f>$B$4*'MAN09010'!F28</f>
        <v>39.591866944628961</v>
      </c>
      <c r="F4">
        <f>$B$4*'MAN09010'!G28</f>
        <v>40.36556806374022</v>
      </c>
      <c r="G4">
        <f>$B$4*'MAN09010'!H28</f>
        <v>41.130949815979328</v>
      </c>
      <c r="H4">
        <f>$B$4*'MAN09010'!I28</f>
        <v>41.81313789949678</v>
      </c>
      <c r="I4">
        <f>$B$4*'MAN09010'!J28</f>
        <v>42.412132314292592</v>
      </c>
      <c r="J4">
        <f>$B$4*'MAN09010'!K28</f>
        <v>42.936252427238934</v>
      </c>
      <c r="K4">
        <f>$B$4*'MAN09010'!L28</f>
        <v>43.377178871463627</v>
      </c>
      <c r="L4">
        <f>$B$4*'MAN09010'!M28</f>
        <v>43.776508481327504</v>
      </c>
      <c r="M4">
        <f>$B$4*'MAN09010'!N28</f>
        <v>44.109283156214069</v>
      </c>
    </row>
    <row r="5" spans="1:13">
      <c r="A5" s="2" t="s">
        <v>30</v>
      </c>
      <c r="B5">
        <f>$C$2*'MAN09010'!D29</f>
        <v>98.971599250746721</v>
      </c>
      <c r="C5">
        <f>B5*'MAN09010'!J49</f>
        <v>106.88501470282168</v>
      </c>
      <c r="D5">
        <f>$B$5*'MAN09010'!E29</f>
        <v>96.146919620714513</v>
      </c>
      <c r="E5">
        <f>$B$5*'MAN09010'!F29</f>
        <v>100.95534372374644</v>
      </c>
      <c r="F5">
        <f>$B$5*'MAN09010'!G29</f>
        <v>103.2625247956048</v>
      </c>
      <c r="G5">
        <f>$B$5*'MAN09010'!H29</f>
        <v>105.28939414845233</v>
      </c>
      <c r="H5">
        <f>$B$5*'MAN09010'!I29</f>
        <v>107.3378259412238</v>
      </c>
      <c r="I5">
        <f>$B$5*'MAN09010'!J29</f>
        <v>109.1059460149844</v>
      </c>
      <c r="J5">
        <f>$B$5*'MAN09010'!K29</f>
        <v>110.65844168950591</v>
      </c>
      <c r="K5">
        <f>$B$5*'MAN09010'!L29</f>
        <v>112.08156272448396</v>
      </c>
      <c r="L5">
        <f>$B$5*'MAN09010'!M29</f>
        <v>113.20280960052729</v>
      </c>
      <c r="M5">
        <f>$B$5*'MAN09010'!N29</f>
        <v>114.23780671687496</v>
      </c>
    </row>
    <row r="6" spans="1:13">
      <c r="A6" s="2" t="s">
        <v>31</v>
      </c>
      <c r="B6">
        <f>$C$2*'MAN09010'!D30</f>
        <v>94.189135827469244</v>
      </c>
      <c r="C6">
        <f>B6*'MAN09010'!J50</f>
        <v>95.484750577934435</v>
      </c>
      <c r="D6">
        <f>$B$6*'MAN09010'!E30</f>
        <v>103.21730845372666</v>
      </c>
      <c r="E6">
        <f>$B$6*'MAN09010'!F30</f>
        <v>92.358822926018419</v>
      </c>
      <c r="F6">
        <f>$B$6*'MAN09010'!G30</f>
        <v>96.986018463394089</v>
      </c>
      <c r="G6">
        <f>$B$6*'MAN09010'!H30</f>
        <v>99.186507007834962</v>
      </c>
      <c r="H6">
        <f>$B$6*'MAN09010'!I30</f>
        <v>101.11964647678302</v>
      </c>
      <c r="I6">
        <f>$B$6*'MAN09010'!J30</f>
        <v>103.11448188622944</v>
      </c>
      <c r="J6">
        <f>$B$6*'MAN09010'!K30</f>
        <v>104.78027227968468</v>
      </c>
      <c r="K6">
        <f>$B$6*'MAN09010'!L30</f>
        <v>106.24040953814544</v>
      </c>
      <c r="L6">
        <f>$B$6*'MAN09010'!M30</f>
        <v>107.61828554260842</v>
      </c>
      <c r="M6">
        <f>$B$6*'MAN09010'!N30</f>
        <v>108.70824715807915</v>
      </c>
    </row>
    <row r="7" spans="1:13">
      <c r="A7" s="2" t="s">
        <v>32</v>
      </c>
      <c r="B7">
        <f>$C$2*'MAN09010'!D31</f>
        <v>94.400749253277993</v>
      </c>
      <c r="C7">
        <f>B7*'MAN09010'!J51</f>
        <v>100.48411169077347</v>
      </c>
      <c r="D7">
        <f>$B$7*'MAN09010'!E31</f>
        <v>101.91804712246882</v>
      </c>
      <c r="E7">
        <f>$B$7*'MAN09010'!F31</f>
        <v>109.73951311353444</v>
      </c>
      <c r="F7">
        <f>$B$7*'MAN09010'!G31</f>
        <v>98.268029659971546</v>
      </c>
      <c r="G7">
        <f>$B$7*'MAN09010'!H31</f>
        <v>103.17817219880719</v>
      </c>
      <c r="H7">
        <f>$B$7*'MAN09010'!I31</f>
        <v>105.52461199612686</v>
      </c>
      <c r="I7">
        <f>$B$7*'MAN09010'!J31</f>
        <v>107.54515737715214</v>
      </c>
      <c r="J7">
        <f>$B$7*'MAN09010'!K31</f>
        <v>109.67433423027555</v>
      </c>
      <c r="K7">
        <f>$B$7*'MAN09010'!L31</f>
        <v>111.43416407826533</v>
      </c>
      <c r="L7">
        <f>$B$7*'MAN09010'!M31</f>
        <v>112.95500468763919</v>
      </c>
      <c r="M7">
        <f>$B$7*'MAN09010'!N31</f>
        <v>114.45411900259343</v>
      </c>
    </row>
    <row r="8" spans="1:13">
      <c r="A8" s="2" t="s">
        <v>33</v>
      </c>
      <c r="B8">
        <f>$C$2*'MAN09010'!D32</f>
        <v>89.448995089353517</v>
      </c>
      <c r="C8">
        <f>B8*'MAN09010'!J52</f>
        <v>91.4080364543114</v>
      </c>
      <c r="D8">
        <f>$B$8*'MAN09010'!E32</f>
        <v>97.660296129708897</v>
      </c>
      <c r="E8">
        <f>$B$8*'MAN09010'!F32</f>
        <v>98.431408156341249</v>
      </c>
      <c r="F8">
        <f>$B$8*'MAN09010'!G32</f>
        <v>105.95496063240292</v>
      </c>
      <c r="G8">
        <f>$B$8*'MAN09010'!H32</f>
        <v>94.971824469287981</v>
      </c>
      <c r="H8">
        <f>$B$8*'MAN09010'!I32</f>
        <v>99.702700957005405</v>
      </c>
      <c r="I8">
        <f>$B$8*'MAN09010'!J32</f>
        <v>101.93267357456386</v>
      </c>
      <c r="J8">
        <f>$B$8*'MAN09010'!K32</f>
        <v>103.87087407393707</v>
      </c>
      <c r="K8">
        <f>$B$8*'MAN09010'!L32</f>
        <v>105.9132789012336</v>
      </c>
      <c r="L8">
        <f>$B$8*'MAN09010'!M32</f>
        <v>107.60138901359092</v>
      </c>
      <c r="M8">
        <f>$B$8*'MAN09010'!N32</f>
        <v>109.060249604517</v>
      </c>
    </row>
    <row r="9" spans="1:13">
      <c r="A9" s="2" t="s">
        <v>55</v>
      </c>
      <c r="B9">
        <f>SUM(B4:B8)</f>
        <v>418</v>
      </c>
      <c r="C9">
        <f>SUM(C4:C8)</f>
        <v>431.10838930265584</v>
      </c>
      <c r="D9">
        <f t="shared" ref="D9:M9" si="0">SUM(D4:D8)</f>
        <v>437.65258538279846</v>
      </c>
      <c r="E9">
        <f t="shared" si="0"/>
        <v>441.07695486426951</v>
      </c>
      <c r="F9">
        <f t="shared" si="0"/>
        <v>444.83710161511357</v>
      </c>
      <c r="G9">
        <f t="shared" si="0"/>
        <v>443.7568476403618</v>
      </c>
      <c r="H9">
        <f t="shared" si="0"/>
        <v>455.49792327063585</v>
      </c>
      <c r="I9">
        <f t="shared" si="0"/>
        <v>464.11039116722242</v>
      </c>
      <c r="J9">
        <f t="shared" si="0"/>
        <v>471.92017470064218</v>
      </c>
      <c r="K9">
        <f t="shared" si="0"/>
        <v>479.04659411359194</v>
      </c>
      <c r="L9">
        <f t="shared" si="0"/>
        <v>485.1539973256933</v>
      </c>
      <c r="M9">
        <f t="shared" si="0"/>
        <v>490.56970563827861</v>
      </c>
    </row>
    <row r="10" spans="1:13">
      <c r="A10" s="2" t="s">
        <v>56</v>
      </c>
      <c r="B10">
        <f t="shared" ref="B10:C10" si="1">B9/$D$2</f>
        <v>6</v>
      </c>
      <c r="C10">
        <f t="shared" si="1"/>
        <v>6.188158698124246</v>
      </c>
      <c r="D10" s="8">
        <f>D9/$D$2</f>
        <v>6.2820945270258148</v>
      </c>
      <c r="E10" s="8">
        <f>E9/$D$2</f>
        <v>6.3312481559464517</v>
      </c>
      <c r="F10" s="8">
        <f>F9/$D$2</f>
        <v>6.3852215542839268</v>
      </c>
      <c r="G10" s="8">
        <f>G9/$D$2</f>
        <v>6.3697155163688288</v>
      </c>
      <c r="H10" s="8">
        <f>H9/$D$2</f>
        <v>6.5382477024493184</v>
      </c>
      <c r="I10" s="8">
        <f>I9/$D$2</f>
        <v>6.6618716435486469</v>
      </c>
      <c r="J10" s="8">
        <f>J9/$D$2</f>
        <v>6.7739737995307481</v>
      </c>
      <c r="K10" s="8">
        <f>K9/$D$2</f>
        <v>6.8762669011520368</v>
      </c>
      <c r="L10" s="8">
        <f>L9/$D$2</f>
        <v>6.9639329759668893</v>
      </c>
      <c r="M10" s="8">
        <f>M9/$D$2</f>
        <v>7.0416704158604579</v>
      </c>
    </row>
    <row r="11" spans="1:13">
      <c r="A11" s="2" t="s">
        <v>51</v>
      </c>
      <c r="C11" s="8">
        <f>C10-B10</f>
        <v>0.18815869812424602</v>
      </c>
      <c r="D11" s="8">
        <f>D10-C10</f>
        <v>9.3935828901568819E-2</v>
      </c>
      <c r="E11" s="8">
        <f t="shared" ref="E11:L11" si="2">E10-D10</f>
        <v>4.9153628920636905E-2</v>
      </c>
      <c r="F11" s="8">
        <f t="shared" si="2"/>
        <v>5.3973398337475054E-2</v>
      </c>
      <c r="G11" s="8">
        <f t="shared" si="2"/>
        <v>-1.550603791509797E-2</v>
      </c>
      <c r="H11" s="8">
        <f t="shared" si="2"/>
        <v>0.16853218608048959</v>
      </c>
      <c r="I11" s="8">
        <f t="shared" si="2"/>
        <v>0.1236239410993285</v>
      </c>
      <c r="J11" s="8">
        <f t="shared" si="2"/>
        <v>0.11210215598210116</v>
      </c>
      <c r="K11" s="8">
        <f t="shared" si="2"/>
        <v>0.10229310162128868</v>
      </c>
      <c r="L11" s="8">
        <f t="shared" si="2"/>
        <v>8.7666074814852557E-2</v>
      </c>
      <c r="M11" s="8">
        <f>M10-L10</f>
        <v>7.7737439893568627E-2</v>
      </c>
    </row>
    <row r="12" spans="1:13">
      <c r="A12" s="2" t="s">
        <v>62</v>
      </c>
      <c r="B12" s="9">
        <f t="shared" ref="B12" si="3">B9*$E$2</f>
        <v>2926</v>
      </c>
      <c r="C12" s="9">
        <f>(C9*$E$2)-SUM($B$12:B12)</f>
        <v>91.758725118590974</v>
      </c>
      <c r="D12" s="9">
        <f>(D9*$E$2)-SUM($B$12:C12)</f>
        <v>45.809372560998327</v>
      </c>
      <c r="E12" s="9">
        <f>(E9*$E$2)-SUM($B$12:D12)</f>
        <v>23.970586370297497</v>
      </c>
      <c r="F12" s="9">
        <f>(F9*$E$2)-SUM($B$12:E12)</f>
        <v>26.32102725590812</v>
      </c>
      <c r="G12" s="9">
        <f>(G9*$E$2)-SUM($B$12:F12)</f>
        <v>-7.5617778232622186</v>
      </c>
      <c r="H12" s="9">
        <f>(H9*$E$2)-SUM($B$12:G12)</f>
        <v>82.187529411918149</v>
      </c>
      <c r="I12" s="9">
        <f>(I9*$E$2)-SUM($B$12:H12)</f>
        <v>60.287275276105902</v>
      </c>
      <c r="J12" s="9">
        <f>(J9*$E$2)-SUM($B$12:I12)</f>
        <v>54.668484733938385</v>
      </c>
      <c r="K12" s="9">
        <f>(K9*$E$2)-SUM($B$12:J12)</f>
        <v>49.884935890648649</v>
      </c>
      <c r="L12" s="9">
        <f>(L9*$E$2)-SUM($B$12:K12)</f>
        <v>42.751822484709464</v>
      </c>
      <c r="M12" s="9">
        <f>(M9*$E$2)-SUM($B$12:L12)</f>
        <v>37.90995818809688</v>
      </c>
    </row>
    <row r="13" spans="1:13">
      <c r="A13" s="2" t="s">
        <v>63</v>
      </c>
      <c r="B13" s="9">
        <f>B12/6.5</f>
        <v>450.15384615384613</v>
      </c>
      <c r="C13" s="9">
        <f>C12/6.5</f>
        <v>14.116726941321689</v>
      </c>
      <c r="D13" s="9">
        <f t="shared" ref="D13:M13" si="4">D12/6.5</f>
        <v>7.0475957786151273</v>
      </c>
      <c r="E13" s="9">
        <f t="shared" si="4"/>
        <v>3.6877825185073072</v>
      </c>
      <c r="F13" s="9">
        <f t="shared" si="4"/>
        <v>4.0493888086012495</v>
      </c>
      <c r="G13" s="9">
        <f t="shared" si="4"/>
        <v>-1.1633504343480336</v>
      </c>
      <c r="H13" s="9">
        <f t="shared" si="4"/>
        <v>12.644235294141254</v>
      </c>
      <c r="I13" s="9">
        <f t="shared" si="4"/>
        <v>9.2749654270932158</v>
      </c>
      <c r="J13" s="9">
        <f t="shared" si="4"/>
        <v>8.4105361129135972</v>
      </c>
      <c r="K13" s="9">
        <f t="shared" si="4"/>
        <v>7.674605521638254</v>
      </c>
      <c r="L13" s="9">
        <f t="shared" si="4"/>
        <v>6.5772034591860713</v>
      </c>
      <c r="M13" s="9">
        <f t="shared" si="4"/>
        <v>5.8323012597072124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C454-B571-EC4C-8087-CC5111CB6F98}">
  <dimension ref="A1:M13"/>
  <sheetViews>
    <sheetView workbookViewId="0">
      <selection activeCell="L24" sqref="L24"/>
    </sheetView>
  </sheetViews>
  <sheetFormatPr baseColWidth="10" defaultRowHeight="15"/>
  <cols>
    <col min="3" max="13" width="11.6640625" bestFit="1" customWidth="1"/>
  </cols>
  <sheetData>
    <row r="1" spans="1:13">
      <c r="B1" s="2" t="s">
        <v>37</v>
      </c>
      <c r="C1" s="2" t="s">
        <v>38</v>
      </c>
      <c r="D1" s="2" t="s">
        <v>48</v>
      </c>
      <c r="E1" s="2" t="s">
        <v>64</v>
      </c>
    </row>
    <row r="2" spans="1:13">
      <c r="A2" s="2" t="s">
        <v>45</v>
      </c>
      <c r="B2">
        <v>23</v>
      </c>
      <c r="C2">
        <v>1665</v>
      </c>
      <c r="D2">
        <f>C2/B2</f>
        <v>72.391304347826093</v>
      </c>
      <c r="E2">
        <v>7</v>
      </c>
    </row>
    <row r="3" spans="1:13">
      <c r="B3" s="2">
        <v>2023</v>
      </c>
      <c r="C3" s="2">
        <v>2024</v>
      </c>
      <c r="D3" s="2">
        <v>2025</v>
      </c>
      <c r="E3" s="2">
        <v>2026</v>
      </c>
      <c r="F3" s="2">
        <v>2027</v>
      </c>
      <c r="G3" s="2">
        <v>2028</v>
      </c>
      <c r="H3" s="2">
        <v>2029</v>
      </c>
      <c r="I3" s="2">
        <v>2030</v>
      </c>
      <c r="J3" s="2">
        <v>2031</v>
      </c>
      <c r="K3" s="2">
        <v>2032</v>
      </c>
      <c r="L3" s="2">
        <v>2033</v>
      </c>
      <c r="M3" s="2">
        <v>2034</v>
      </c>
    </row>
    <row r="4" spans="1:13">
      <c r="A4" s="2" t="s">
        <v>29</v>
      </c>
      <c r="B4">
        <f>$C$2*'MAN09010'!D28</f>
        <v>163.27165493849034</v>
      </c>
      <c r="C4">
        <f>B4*'MAN09010'!J48</f>
        <v>146.7688572605183</v>
      </c>
      <c r="D4">
        <f>$B$4*'MAN09010'!E28</f>
        <v>154.19180240081096</v>
      </c>
      <c r="E4">
        <f>$B$4*'MAN09010'!F28</f>
        <v>157.70444608327085</v>
      </c>
      <c r="F4">
        <f>$B$4*'MAN09010'!G28</f>
        <v>160.7862938424102</v>
      </c>
      <c r="G4">
        <f>$B$4*'MAN09010'!H28</f>
        <v>163.83500345360184</v>
      </c>
      <c r="H4">
        <f>$B$4*'MAN09010'!I28</f>
        <v>166.55233158531613</v>
      </c>
      <c r="I4">
        <f>$B$4*'MAN09010'!J28</f>
        <v>168.93827823755302</v>
      </c>
      <c r="J4">
        <f>$B$4*'MAN09010'!K28</f>
        <v>171.02598155826033</v>
      </c>
      <c r="K4">
        <f>$B$4*'MAN09010'!L28</f>
        <v>172.78230339949027</v>
      </c>
      <c r="L4">
        <f>$B$4*'MAN09010'!M28</f>
        <v>174.37293450098156</v>
      </c>
      <c r="M4">
        <f>$B$4*'MAN09010'!N28</f>
        <v>175.69846041889096</v>
      </c>
    </row>
    <row r="5" spans="1:13">
      <c r="A5" s="2" t="s">
        <v>30</v>
      </c>
      <c r="B5">
        <f>$C$2*'MAN09010'!D29</f>
        <v>394.22897787677823</v>
      </c>
      <c r="C5">
        <f>B5*'MAN09010'!J49</f>
        <v>425.7501183736797</v>
      </c>
      <c r="D5">
        <f>$B$5*'MAN09010'!E29</f>
        <v>382.97756260404225</v>
      </c>
      <c r="E5">
        <f>$B$5*'MAN09010'!F29</f>
        <v>402.13073516755463</v>
      </c>
      <c r="F5">
        <f>$B$5*'MAN09010'!G29</f>
        <v>411.32082245139236</v>
      </c>
      <c r="G5">
        <f>$B$5*'MAN09010'!H29</f>
        <v>419.39435707457687</v>
      </c>
      <c r="H5">
        <f>$B$5*'MAN09010'!I29</f>
        <v>427.55378036396559</v>
      </c>
      <c r="I5">
        <f>$B$5*'MAN09010'!J29</f>
        <v>434.59665099270103</v>
      </c>
      <c r="J5">
        <f>$B$5*'MAN09010'!K29</f>
        <v>440.78063495939557</v>
      </c>
      <c r="K5">
        <f>$B$5*'MAN09010'!L29</f>
        <v>446.44928692886555</v>
      </c>
      <c r="L5">
        <f>$B$5*'MAN09010'!M29</f>
        <v>450.91549757147834</v>
      </c>
      <c r="M5">
        <f>$B$5*'MAN09010'!N29</f>
        <v>455.03815354927468</v>
      </c>
    </row>
    <row r="6" spans="1:13">
      <c r="A6" s="2" t="s">
        <v>31</v>
      </c>
      <c r="B6">
        <f>$C$2*'MAN09010'!D30</f>
        <v>375.17921328405811</v>
      </c>
      <c r="C6">
        <f>B6*'MAN09010'!J50</f>
        <v>380.3399753881838</v>
      </c>
      <c r="D6">
        <f>$B$6*'MAN09010'!E30</f>
        <v>411.14071429534658</v>
      </c>
      <c r="E6">
        <f>$B$6*'MAN09010'!F30</f>
        <v>367.88861285124563</v>
      </c>
      <c r="F6">
        <f>$B$6*'MAN09010'!G30</f>
        <v>386.31990608026592</v>
      </c>
      <c r="G6">
        <f>$B$6*'MAN09010'!H30</f>
        <v>395.08500997139998</v>
      </c>
      <c r="H6">
        <f>$B$6*'MAN09010'!I30</f>
        <v>402.78519469819071</v>
      </c>
      <c r="I6">
        <f>$B$6*'MAN09010'!J30</f>
        <v>410.73113000136846</v>
      </c>
      <c r="J6">
        <f>$B$6*'MAN09010'!K30</f>
        <v>417.36639556381579</v>
      </c>
      <c r="K6">
        <f>$B$6*'MAN09010'!L30</f>
        <v>423.18249253830663</v>
      </c>
      <c r="L6">
        <f>$B$6*'MAN09010'!M30</f>
        <v>428.67092207761488</v>
      </c>
      <c r="M6">
        <f>$B$6*'MAN09010'!N30</f>
        <v>433.01251559378414</v>
      </c>
    </row>
    <row r="7" spans="1:13">
      <c r="A7" s="2" t="s">
        <v>32</v>
      </c>
      <c r="B7">
        <f>$C$2*'MAN09010'!D31</f>
        <v>376.02212322178912</v>
      </c>
      <c r="C7">
        <f>B7*'MAN09010'!J51</f>
        <v>400.25369848119095</v>
      </c>
      <c r="D7">
        <f>$B$7*'MAN09010'!E31</f>
        <v>405.9654269351928</v>
      </c>
      <c r="E7">
        <f>$B$7*'MAN09010'!F31</f>
        <v>437.12030941156661</v>
      </c>
      <c r="F7">
        <f>$B$7*'MAN09010'!G31</f>
        <v>391.42648177955169</v>
      </c>
      <c r="G7">
        <f>$B$7*'MAN09010'!H31</f>
        <v>410.98482466749755</v>
      </c>
      <c r="H7">
        <f>$B$7*'MAN09010'!I31</f>
        <v>420.33128941040962</v>
      </c>
      <c r="I7">
        <f>$B$7*'MAN09010'!J31</f>
        <v>428.37963405013943</v>
      </c>
      <c r="J7">
        <f>$B$7*'MAN09010'!K31</f>
        <v>436.86068539093009</v>
      </c>
      <c r="K7">
        <f>$B$7*'MAN09010'!L31</f>
        <v>443.87053394811426</v>
      </c>
      <c r="L7">
        <f>$B$7*'MAN09010'!M31</f>
        <v>449.92842776296465</v>
      </c>
      <c r="M7">
        <f>$B$7*'MAN09010'!N31</f>
        <v>455.89978023760295</v>
      </c>
    </row>
    <row r="8" spans="1:13">
      <c r="A8" s="2" t="s">
        <v>33</v>
      </c>
      <c r="B8">
        <f>$C$2*'MAN09010'!D32</f>
        <v>356.29803067888423</v>
      </c>
      <c r="C8">
        <f>B8*'MAN09010'!J52</f>
        <v>364.10138922590545</v>
      </c>
      <c r="D8">
        <f>$B$8*'MAN09010'!E32</f>
        <v>389.00572501427109</v>
      </c>
      <c r="E8">
        <f>$B$8*'MAN09010'!F32</f>
        <v>392.07725976150283</v>
      </c>
      <c r="F8">
        <f>$B$8*'MAN09010'!G32</f>
        <v>422.04547716016953</v>
      </c>
      <c r="G8">
        <f>$B$8*'MAN09010'!H32</f>
        <v>378.29686062527389</v>
      </c>
      <c r="H8">
        <f>$B$8*'MAN09010'!I32</f>
        <v>397.14114137180383</v>
      </c>
      <c r="I8">
        <f>$B$8*'MAN09010'!J32</f>
        <v>406.02368780298764</v>
      </c>
      <c r="J8">
        <f>$B$8*'MAN09010'!K32</f>
        <v>413.74403189738092</v>
      </c>
      <c r="K8">
        <f>$B$8*'MAN09010'!L32</f>
        <v>421.87944825491371</v>
      </c>
      <c r="L8">
        <f>$B$8*'MAN09010'!M32</f>
        <v>428.60361891777245</v>
      </c>
      <c r="M8">
        <f>$B$8*'MAN09010'!N32</f>
        <v>434.41463060172441</v>
      </c>
    </row>
    <row r="9" spans="1:13">
      <c r="A9" s="2" t="s">
        <v>49</v>
      </c>
      <c r="B9">
        <f>SUM(B4:B8)</f>
        <v>1665</v>
      </c>
      <c r="C9">
        <f>SUM(C4:C8)</f>
        <v>1717.2140387294783</v>
      </c>
      <c r="D9">
        <f t="shared" ref="D9:M9" si="0">SUM(D4:D8)</f>
        <v>1743.2812312496637</v>
      </c>
      <c r="E9">
        <f t="shared" si="0"/>
        <v>1756.9213632751405</v>
      </c>
      <c r="F9">
        <f t="shared" si="0"/>
        <v>1771.8989813137896</v>
      </c>
      <c r="G9">
        <f t="shared" si="0"/>
        <v>1767.5960557923502</v>
      </c>
      <c r="H9">
        <f t="shared" si="0"/>
        <v>1814.3637374296859</v>
      </c>
      <c r="I9">
        <f t="shared" si="0"/>
        <v>1848.6693810847496</v>
      </c>
      <c r="J9">
        <f t="shared" si="0"/>
        <v>1879.7777293697827</v>
      </c>
      <c r="K9">
        <f t="shared" si="0"/>
        <v>1908.1640650696904</v>
      </c>
      <c r="L9">
        <f t="shared" si="0"/>
        <v>1932.4914008308119</v>
      </c>
      <c r="M9">
        <f t="shared" si="0"/>
        <v>1954.0635404012771</v>
      </c>
    </row>
    <row r="10" spans="1:13">
      <c r="A10" s="2" t="s">
        <v>56</v>
      </c>
      <c r="B10">
        <f t="shared" ref="B10:C10" si="1">B9/$D$2</f>
        <v>22.999999999999996</v>
      </c>
      <c r="C10">
        <f t="shared" si="1"/>
        <v>23.721275009476273</v>
      </c>
      <c r="D10">
        <f>D9/$D$2</f>
        <v>24.081362353598955</v>
      </c>
      <c r="E10">
        <f>E9/$D$2</f>
        <v>24.269784597794732</v>
      </c>
      <c r="F10">
        <f>F9/$D$2</f>
        <v>24.47668262475505</v>
      </c>
      <c r="G10">
        <f>G9/$D$2</f>
        <v>24.417242812747176</v>
      </c>
      <c r="H10">
        <f>H9/$D$2</f>
        <v>25.063282859389052</v>
      </c>
      <c r="I10">
        <f>I9/$D$2</f>
        <v>25.537174633603147</v>
      </c>
      <c r="J10">
        <f>J9/$D$2</f>
        <v>25.966899564867866</v>
      </c>
      <c r="K10">
        <f>K9/$D$2</f>
        <v>26.35902312108281</v>
      </c>
      <c r="L10">
        <f>L9/$D$2</f>
        <v>26.695076407873074</v>
      </c>
      <c r="M10">
        <f>M9/$D$2</f>
        <v>26.993069927465086</v>
      </c>
    </row>
    <row r="11" spans="1:13">
      <c r="A11" s="2" t="s">
        <v>51</v>
      </c>
      <c r="C11" s="8">
        <f>C10-B10</f>
        <v>0.7212750094762761</v>
      </c>
      <c r="D11" s="8">
        <f>D10-C10</f>
        <v>0.3600873441226824</v>
      </c>
      <c r="E11" s="8">
        <f t="shared" ref="E11:M11" si="2">E10-D10</f>
        <v>0.18842224419577747</v>
      </c>
      <c r="F11" s="8">
        <f t="shared" si="2"/>
        <v>0.20689802696031734</v>
      </c>
      <c r="G11" s="8">
        <f t="shared" si="2"/>
        <v>-5.9439812007873627E-2</v>
      </c>
      <c r="H11" s="8">
        <f t="shared" si="2"/>
        <v>0.64604004664187542</v>
      </c>
      <c r="I11" s="8">
        <f t="shared" si="2"/>
        <v>0.47389177421409556</v>
      </c>
      <c r="J11" s="8">
        <f t="shared" si="2"/>
        <v>0.42972493126471889</v>
      </c>
      <c r="K11" s="8">
        <f t="shared" si="2"/>
        <v>0.3921235562149441</v>
      </c>
      <c r="L11" s="8">
        <f t="shared" si="2"/>
        <v>0.33605328679026414</v>
      </c>
      <c r="M11" s="8">
        <f t="shared" si="2"/>
        <v>0.29799351959201203</v>
      </c>
    </row>
    <row r="12" spans="1:13">
      <c r="A12" s="2" t="s">
        <v>62</v>
      </c>
      <c r="B12" s="9">
        <f t="shared" ref="B12" si="3">B9*$E$2</f>
        <v>11655</v>
      </c>
      <c r="C12" s="9">
        <f>(C9*$E$2)-SUM($B$12:B12)</f>
        <v>365.4982711063476</v>
      </c>
      <c r="D12" s="9">
        <f>(D9*$E$2)-SUM($B$12:C12)</f>
        <v>182.47034764129785</v>
      </c>
      <c r="E12" s="9">
        <f>(E9*$E$2)-SUM($B$12:D12)</f>
        <v>95.480924178338682</v>
      </c>
      <c r="F12" s="9">
        <f>(F9*$E$2)-SUM($B$12:E12)</f>
        <v>104.84332627054391</v>
      </c>
      <c r="G12" s="9">
        <f>(G9*$E$2)-SUM($B$12:F12)</f>
        <v>-30.12047865007662</v>
      </c>
      <c r="H12" s="9">
        <f>(H9*$E$2)-SUM($B$12:G12)</f>
        <v>327.37377146135077</v>
      </c>
      <c r="I12" s="9">
        <f>(I9*$E$2)-SUM($B$12:H12)</f>
        <v>240.13950558544457</v>
      </c>
      <c r="J12" s="9">
        <f>(J9*$E$2)-SUM($B$12:I12)</f>
        <v>217.75843799523136</v>
      </c>
      <c r="K12" s="9">
        <f>(K9*$E$2)-SUM($B$12:J12)</f>
        <v>198.70434989935529</v>
      </c>
      <c r="L12" s="9">
        <f>(L9*$E$2)-SUM($B$12:K12)</f>
        <v>170.29135032785052</v>
      </c>
      <c r="M12" s="9">
        <f>(M9*$E$2)-SUM($B$12:L12)</f>
        <v>151.0049769932557</v>
      </c>
    </row>
    <row r="13" spans="1:13">
      <c r="A13" s="2" t="s">
        <v>63</v>
      </c>
      <c r="B13" s="9">
        <f>B12/6.5</f>
        <v>1793.0769230769231</v>
      </c>
      <c r="C13" s="9">
        <f>C12/6.5</f>
        <v>56.2305032471304</v>
      </c>
      <c r="D13" s="9">
        <f t="shared" ref="D13:M13" si="4">D12/6.5</f>
        <v>28.072361175584284</v>
      </c>
      <c r="E13" s="9">
        <f t="shared" si="4"/>
        <v>14.689372950513643</v>
      </c>
      <c r="F13" s="9">
        <f t="shared" si="4"/>
        <v>16.129742503160603</v>
      </c>
      <c r="G13" s="9">
        <f t="shared" si="4"/>
        <v>-4.6339197923194799</v>
      </c>
      <c r="H13" s="9">
        <f t="shared" si="4"/>
        <v>50.36519560943858</v>
      </c>
      <c r="I13" s="9">
        <f t="shared" si="4"/>
        <v>36.944539320837627</v>
      </c>
      <c r="J13" s="9">
        <f t="shared" si="4"/>
        <v>33.501298153112515</v>
      </c>
      <c r="K13" s="9">
        <f t="shared" si="4"/>
        <v>30.569899984516198</v>
      </c>
      <c r="L13" s="9">
        <f t="shared" si="4"/>
        <v>26.198669281207774</v>
      </c>
      <c r="M13" s="9">
        <f t="shared" si="4"/>
        <v>23.231534922039337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MAN09010</vt:lpstr>
      <vt:lpstr>Höfuðborgarsvæðið</vt:lpstr>
      <vt:lpstr>Sheet1</vt:lpstr>
      <vt:lpstr>Suðurland</vt:lpstr>
      <vt:lpstr>Suðurnes</vt:lpstr>
      <vt:lpstr>Vesturland</vt:lpstr>
      <vt:lpstr>Vestfirðir</vt:lpstr>
      <vt:lpstr>Norðurland vestra</vt:lpstr>
      <vt:lpstr>Norðurland eystra</vt:lpstr>
      <vt:lpstr>Austurland</vt:lpstr>
      <vt:lpstr>Leikskólar eftir landshlutum</vt:lpstr>
      <vt:lpstr>Mannfjöldaspá</vt:lpstr>
      <vt:lpstr>Íbúðir eftir landshlutum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Guðrún Lilja Zoëga</cp:lastModifiedBy>
  <dcterms:created xsi:type="dcterms:W3CDTF">2025-03-17T12:35:24Z</dcterms:created>
  <dcterms:modified xsi:type="dcterms:W3CDTF">2025-04-22T21:48:43Z</dcterms:modified>
</cp:coreProperties>
</file>