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TalitaGuerra\Documents\GitHub\talita_PMGIRS\latex_PMGIRS\produtos\prodquatro\"/>
    </mc:Choice>
  </mc:AlternateContent>
  <xr:revisionPtr revIDLastSave="0" documentId="13_ncr:1_{B108B347-47B1-4B1B-88B1-B09274613C62}" xr6:coauthVersionLast="45" xr6:coauthVersionMax="45" xr10:uidLastSave="{00000000-0000-0000-0000-000000000000}"/>
  <bookViews>
    <workbookView xWindow="-120" yWindow="-120" windowWidth="20730" windowHeight="11160" xr2:uid="{D9246B6E-7205-43C1-9B51-7C5EA50DADD7}"/>
  </bookViews>
  <sheets>
    <sheet name="Planilha1" sheetId="1" r:id="rId1"/>
    <sheet name="proj_pop" sheetId="2" r:id="rId2"/>
    <sheet name="proj_rs" sheetId="3" r:id="rId3"/>
    <sheet name="grav_comum_media" sheetId="4" r:id="rId4"/>
    <sheet name="grav_seletiva_med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3" l="1"/>
  <c r="F34" i="3"/>
  <c r="D34" i="3"/>
  <c r="H33" i="3"/>
  <c r="F33" i="3"/>
  <c r="D33" i="3"/>
  <c r="H32" i="3"/>
  <c r="F32" i="3"/>
  <c r="D32" i="3"/>
  <c r="H31" i="3"/>
  <c r="F31" i="3"/>
  <c r="D31" i="3"/>
  <c r="H30" i="3"/>
  <c r="F30" i="3"/>
  <c r="D30" i="3"/>
  <c r="H29" i="3"/>
  <c r="F29" i="3"/>
  <c r="D29" i="3"/>
  <c r="H28" i="3"/>
  <c r="F28" i="3"/>
  <c r="D28" i="3"/>
  <c r="H27" i="3"/>
  <c r="F27" i="3"/>
  <c r="D27" i="3"/>
  <c r="H26" i="3"/>
  <c r="F26" i="3"/>
  <c r="D26" i="3"/>
  <c r="H25" i="3"/>
  <c r="F25" i="3"/>
  <c r="D25" i="3"/>
  <c r="H24" i="3"/>
  <c r="F24" i="3"/>
  <c r="D24" i="3"/>
  <c r="H23" i="3"/>
  <c r="F23" i="3"/>
  <c r="D23" i="3"/>
  <c r="H22" i="3"/>
  <c r="F22" i="3"/>
  <c r="D22" i="3"/>
  <c r="H21" i="3"/>
  <c r="F21" i="3"/>
  <c r="D21" i="3"/>
  <c r="H20" i="3"/>
  <c r="F20" i="3"/>
  <c r="D20" i="3"/>
  <c r="H19" i="3"/>
  <c r="F19" i="3"/>
  <c r="D19" i="3"/>
  <c r="H18" i="3"/>
  <c r="F18" i="3"/>
  <c r="D18" i="3"/>
  <c r="H17" i="3"/>
  <c r="F17" i="3"/>
  <c r="D17" i="3"/>
  <c r="H16" i="3"/>
  <c r="F16" i="3"/>
  <c r="D16" i="3"/>
  <c r="H15" i="3"/>
  <c r="F15" i="3"/>
  <c r="D15" i="3"/>
  <c r="H14" i="3"/>
  <c r="F14" i="3"/>
  <c r="D14" i="3"/>
  <c r="H13" i="3"/>
  <c r="F13" i="3"/>
  <c r="D13" i="3"/>
  <c r="G12" i="3"/>
  <c r="F12" i="3"/>
  <c r="D12" i="3"/>
  <c r="G11" i="3"/>
  <c r="F11" i="3"/>
  <c r="D11" i="3"/>
  <c r="G10" i="3"/>
  <c r="F10" i="3"/>
  <c r="D10" i="3"/>
  <c r="G9" i="3"/>
  <c r="F9" i="3"/>
  <c r="D9" i="3"/>
  <c r="G8" i="3"/>
  <c r="F8" i="3"/>
  <c r="D8" i="3"/>
  <c r="G7" i="3"/>
  <c r="F7" i="3"/>
  <c r="D7" i="3"/>
  <c r="G6" i="3"/>
  <c r="F6" i="3"/>
  <c r="D6" i="3"/>
  <c r="G5" i="3"/>
  <c r="F5" i="3"/>
  <c r="D5" i="3"/>
</calcChain>
</file>

<file path=xl/sharedStrings.xml><?xml version="1.0" encoding="utf-8"?>
<sst xmlns="http://schemas.openxmlformats.org/spreadsheetml/2006/main" count="113" uniqueCount="84">
  <si>
    <t>Objetivos</t>
  </si>
  <si>
    <t>Metas</t>
  </si>
  <si>
    <t>Prazos</t>
  </si>
  <si>
    <t>Fomentar ações que possibilitem geração de renda via resíduos</t>
  </si>
  <si>
    <t>Universalizar os serviços de limpeza urbana e manejo de RS</t>
  </si>
  <si>
    <t>Projeção populacional</t>
  </si>
  <si>
    <t>Ano</t>
  </si>
  <si>
    <t>Pop. Urbana</t>
  </si>
  <si>
    <t>Pop. Rural</t>
  </si>
  <si>
    <t>Total</t>
  </si>
  <si>
    <t>Fonte: Fundação Seade</t>
  </si>
  <si>
    <t>Fonte: IBGE</t>
  </si>
  <si>
    <t>Projeção da geração de resíduos sólidos</t>
  </si>
  <si>
    <t>Resíduos comuns</t>
  </si>
  <si>
    <t>Resíduos de Serviços de Saúde</t>
  </si>
  <si>
    <t>(t)</t>
  </si>
  <si>
    <t>Dados de geração (t)</t>
  </si>
  <si>
    <t>Dados de coleta (t)</t>
  </si>
  <si>
    <t>Pop. Total</t>
  </si>
  <si>
    <t>Per capta RC (kg/hab.dia)</t>
  </si>
  <si>
    <t>Quantidade RC</t>
  </si>
  <si>
    <t>Per capta RSS (kg/hab.dia)</t>
  </si>
  <si>
    <t>Quantidade RSS total</t>
  </si>
  <si>
    <t>Quantidade RSS (A e E)</t>
  </si>
  <si>
    <t>plano</t>
  </si>
  <si>
    <t>estimado igual ao último valor (t)</t>
  </si>
  <si>
    <t>projetado pelo último valor (t)</t>
  </si>
  <si>
    <t>Tipo de resíduo</t>
  </si>
  <si>
    <t>Média</t>
  </si>
  <si>
    <t>Orgânico</t>
  </si>
  <si>
    <t>Tecido</t>
  </si>
  <si>
    <t>Higiênicos</t>
  </si>
  <si>
    <t>Plástico fino</t>
  </si>
  <si>
    <t>Papel/papelão</t>
  </si>
  <si>
    <t>Plástico duro</t>
  </si>
  <si>
    <t>Metais mistos</t>
  </si>
  <si>
    <t>Madeira</t>
  </si>
  <si>
    <t>Pneu</t>
  </si>
  <si>
    <t>Vidro</t>
  </si>
  <si>
    <r>
      <t>Fonte:</t>
    </r>
    <r>
      <rPr>
        <b/>
        <sz val="9"/>
        <color rgb="FFC45911"/>
        <rFont val="Arial"/>
        <family val="2"/>
      </rPr>
      <t xml:space="preserve"> Elaborado pelos autores.</t>
    </r>
  </si>
  <si>
    <t>Papelão</t>
  </si>
  <si>
    <t>Papel</t>
  </si>
  <si>
    <t>Tetra pak</t>
  </si>
  <si>
    <t>Metal</t>
  </si>
  <si>
    <t>Isopor</t>
  </si>
  <si>
    <t>Outros</t>
  </si>
  <si>
    <t>Tabela 1: Composição gravimétrica da coleta comum.</t>
  </si>
  <si>
    <t>Tabela 2: Composição gravimétrica dos resíduos da coleta seletiva</t>
  </si>
  <si>
    <t>Composteiras em todos os prédios públicos</t>
  </si>
  <si>
    <t>Recipientes para segregação correta em todos os prédios públicos</t>
  </si>
  <si>
    <t>Ações</t>
  </si>
  <si>
    <t>Compostagem</t>
  </si>
  <si>
    <t>2020-2040</t>
  </si>
  <si>
    <t>Aumentar em 60 % a qualidade da segregação dos RS comum</t>
  </si>
  <si>
    <t>Incentivo à compostagem doméstica e coletiva</t>
  </si>
  <si>
    <t xml:space="preserve">Criar pontos de recebimento de roupas e tecidos </t>
  </si>
  <si>
    <t>Melhorar a segregação na fonte de geração</t>
  </si>
  <si>
    <t xml:space="preserve">Coleta seletiva </t>
  </si>
  <si>
    <t>Divulgação constante</t>
  </si>
  <si>
    <t>Incentivo a programa de pontos</t>
  </si>
  <si>
    <t>Expandir os pontos de coleta de óleo de cozinha usado</t>
  </si>
  <si>
    <t>Regularizar terreno para disposição de RCC</t>
  </si>
  <si>
    <t>Reduzir em 30 % o que for destinado a aterro (como RSU)</t>
  </si>
  <si>
    <t xml:space="preserve">Reduzir a geração de RSU </t>
  </si>
  <si>
    <t>Compostar, localmente, 35 % dos orgânicos gerados no município</t>
  </si>
  <si>
    <t>Ponto de armazenagem de matéria seca para compostagem</t>
  </si>
  <si>
    <t>Afixar nos prédios públicos as categorias de resíduos e formas de descarte</t>
  </si>
  <si>
    <t>Correção do gerenciamento dos RCC</t>
  </si>
  <si>
    <t>Contatar o órgão ambiental competente para verificar o procedimento</t>
  </si>
  <si>
    <t>Criar meios de reaproveitamento de RCC</t>
  </si>
  <si>
    <t xml:space="preserve">Criação de pontos de entrega, armazenagem e troca de RCC </t>
  </si>
  <si>
    <t>Estimular intercâmbio de materiais RCC entre os munícipes</t>
  </si>
  <si>
    <t>Manter as redes sociais ativas</t>
  </si>
  <si>
    <t>Promover, periodicamente, rodas de conversa com munícipes para melhoria do diálogo com a sociedade</t>
  </si>
  <si>
    <t>Incentivar o engajamento contínuo da rede escolar presente no município</t>
  </si>
  <si>
    <t xml:space="preserve">Promover, periodicamente, oficinas participativas com a sociedade </t>
  </si>
  <si>
    <t>Promover gestão participativa da comunidade (destaca-se aqui a importância de valorizar o conhecimento da população local)</t>
  </si>
  <si>
    <t>Criar e manter canais de comunicação abertos com ênfase na Educação Ambiental</t>
  </si>
  <si>
    <t>Incentivos a empresas que utilizem, no mínimo, o princípio dos 3R</t>
  </si>
  <si>
    <t xml:space="preserve">Dialogar com os catadores autônomos </t>
  </si>
  <si>
    <t>Organizar uma associação ou cooperativa de catadores de materiais reutilizáveis ou recicláveis, respeitando as capacidades de liderança dos próprios cooperados</t>
  </si>
  <si>
    <t>Incentivar a criação/instalação de empresas que façam o beneficiamento (agregar valor) aos resíduos provenientes da coleta seletiva</t>
  </si>
  <si>
    <t>Abatimento de impostos, linhas de crédito diferenciadas</t>
  </si>
  <si>
    <t>Incentivar a implantação da logística reversa pós-consumo - parcerias, programa de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</si>
</sst>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ED7D31"/>
      <name val="Arial"/>
      <family val="2"/>
    </font>
    <font>
      <b/>
      <sz val="10"/>
      <color theme="7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0"/>
      <color rgb="FFC45911"/>
      <name val="Arial"/>
      <family val="2"/>
    </font>
    <font>
      <b/>
      <sz val="9"/>
      <color rgb="FFC45911"/>
      <name val="Arial"/>
      <family val="2"/>
    </font>
    <font>
      <b/>
      <sz val="9"/>
      <color rgb="FFED7D31"/>
      <name val="Arial"/>
      <family val="2"/>
    </font>
    <font>
      <b/>
      <sz val="12"/>
      <color theme="7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27"/>
      </patternFill>
    </fill>
    <fill>
      <patternFill patternType="solid">
        <fgColor theme="5"/>
        <bgColor indexed="43"/>
      </patternFill>
    </fill>
    <fill>
      <patternFill patternType="solid">
        <fgColor theme="6"/>
        <bgColor indexed="27"/>
      </patternFill>
    </fill>
    <fill>
      <patternFill patternType="solid">
        <fgColor theme="6"/>
        <bgColor indexed="43"/>
      </patternFill>
    </fill>
    <fill>
      <patternFill patternType="solid">
        <fgColor theme="5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164" fontId="7" fillId="6" borderId="2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1" fontId="7" fillId="8" borderId="2" xfId="0" applyNumberFormat="1" applyFont="1" applyFill="1" applyBorder="1" applyAlignment="1">
      <alignment horizontal="center" vertical="center" wrapText="1"/>
    </xf>
    <xf numFmtId="2" fontId="7" fillId="8" borderId="1" xfId="0" applyNumberFormat="1" applyFont="1" applyFill="1" applyBorder="1" applyAlignment="1">
      <alignment horizontal="center" vertical="center" wrapText="1"/>
    </xf>
    <xf numFmtId="164" fontId="7" fillId="8" borderId="2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4" fillId="2" borderId="7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0" fontId="11" fillId="4" borderId="2" xfId="0" applyNumberFormat="1" applyFont="1" applyFill="1" applyBorder="1" applyAlignment="1">
      <alignment horizontal="center" vertical="center" wrapText="1"/>
    </xf>
    <xf numFmtId="10" fontId="11" fillId="4" borderId="0" xfId="0" applyNumberFormat="1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10" fontId="11" fillId="3" borderId="0" xfId="0" applyNumberFormat="1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0" fontId="17" fillId="3" borderId="1" xfId="0" applyNumberFormat="1" applyFont="1" applyFill="1" applyBorder="1" applyAlignment="1">
      <alignment horizontal="center" vertical="center"/>
    </xf>
    <xf numFmtId="10" fontId="17" fillId="3" borderId="0" xfId="0" applyNumberFormat="1" applyFont="1" applyFill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0" fontId="17" fillId="4" borderId="1" xfId="0" applyNumberFormat="1" applyFont="1" applyFill="1" applyBorder="1" applyAlignment="1">
      <alignment horizontal="center" vertical="center"/>
    </xf>
    <xf numFmtId="10" fontId="17" fillId="4" borderId="0" xfId="0" applyNumberFormat="1" applyFont="1" applyFill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9" fillId="2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0" fillId="0" borderId="0" xfId="0" applyAlignment="1"/>
    <xf numFmtId="0" fontId="4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9" borderId="14" xfId="0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1200" baseline="0">
                <a:solidFill>
                  <a:schemeClr val="accent1"/>
                </a:solidFill>
              </a:rPr>
              <a:t>Quantidade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proj_rs!$D$4</c:f>
              <c:strCache>
                <c:ptCount val="1"/>
                <c:pt idx="0">
                  <c:v>Quantidade RC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proj_rs!$A$5:$A$34</c15:sqref>
                  </c15:fullRef>
                </c:ext>
              </c:extLst>
              <c:f>proj_rs!$A$14:$A$34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proj_rs!$D$5:$D$34</c15:sqref>
                  </c15:fullRef>
                </c:ext>
              </c:extLst>
              <c:f>proj_rs!$D$14:$D$34</c:f>
              <c:numCache>
                <c:formatCode>0.000</c:formatCode>
                <c:ptCount val="21"/>
                <c:pt idx="0">
                  <c:v>822.6597178423234</c:v>
                </c:pt>
                <c:pt idx="1">
                  <c:v>885.58053544458278</c:v>
                </c:pt>
                <c:pt idx="2">
                  <c:v>897.2365440007419</c:v>
                </c:pt>
                <c:pt idx="3">
                  <c:v>909.04596890925245</c:v>
                </c:pt>
                <c:pt idx="4">
                  <c:v>921.01082943571942</c:v>
                </c:pt>
                <c:pt idx="5">
                  <c:v>933.13317142331618</c:v>
                </c:pt>
                <c:pt idx="6">
                  <c:v>945.41506764259771</c:v>
                </c:pt>
                <c:pt idx="7">
                  <c:v>957.85861814592033</c:v>
                </c:pt>
                <c:pt idx="8">
                  <c:v>970.46595062652261</c:v>
                </c:pt>
                <c:pt idx="9">
                  <c:v>983.2392207823367</c:v>
                </c:pt>
                <c:pt idx="10">
                  <c:v>996.18061268458382</c:v>
                </c:pt>
                <c:pt idx="11">
                  <c:v>1009.2923391512256</c:v>
                </c:pt>
                <c:pt idx="12">
                  <c:v>1022.5766421253268</c:v>
                </c:pt>
                <c:pt idx="13">
                  <c:v>1036.0357930584012</c:v>
                </c:pt>
                <c:pt idx="14">
                  <c:v>1049.6720932988007</c:v>
                </c:pt>
                <c:pt idx="15">
                  <c:v>1062.8694206043513</c:v>
                </c:pt>
                <c:pt idx="16">
                  <c:v>1076.2420621179112</c:v>
                </c:pt>
                <c:pt idx="17">
                  <c:v>1089.6147036314719</c:v>
                </c:pt>
                <c:pt idx="18">
                  <c:v>1102.9873451450337</c:v>
                </c:pt>
                <c:pt idx="19">
                  <c:v>1116.3599866585944</c:v>
                </c:pt>
                <c:pt idx="20">
                  <c:v>1129.7326281721544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436C-8488-CA4C6D1B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68847"/>
        <c:axId val="1082357231"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324767"/>
        <c:axId val="10404516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proj_rs!$F$4</c15:sqref>
                        </c15:formulaRef>
                      </c:ext>
                    </c:extLst>
                    <c:strCache>
                      <c:ptCount val="1"/>
                      <c:pt idx="0">
                        <c:v>Quantidade RSS 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proj_rs!$A$5:$A$34</c15:sqref>
                        </c15:fullRef>
                        <c15:formulaRef>
                          <c15:sqref>proj_rs!$A$14:$A$34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proj_rs!$F$5:$F$34</c15:sqref>
                        </c15:fullRef>
                        <c15:formulaRef>
                          <c15:sqref>proj_rs!$F$14:$F$34</c15:sqref>
                        </c15:formulaRef>
                      </c:ext>
                    </c:extLst>
                    <c:numCache>
                      <c:formatCode>0.000</c:formatCode>
                      <c:ptCount val="21"/>
                      <c:pt idx="0">
                        <c:v>47.9884835408022</c:v>
                      </c:pt>
                      <c:pt idx="1">
                        <c:v>53.829405095651104</c:v>
                      </c:pt>
                      <c:pt idx="2">
                        <c:v>54.5379075765157</c:v>
                      </c:pt>
                      <c:pt idx="3">
                        <c:v>55.255735365072212</c:v>
                      </c:pt>
                      <c:pt idx="4">
                        <c:v>55.98301120099471</c:v>
                      </c:pt>
                      <c:pt idx="5">
                        <c:v>56.719859439456471</c:v>
                      </c:pt>
                      <c:pt idx="6">
                        <c:v>57.466406072393198</c:v>
                      </c:pt>
                      <c:pt idx="7">
                        <c:v>58.222778750046132</c:v>
                      </c:pt>
                      <c:pt idx="8">
                        <c:v>58.989106802788626</c:v>
                      </c:pt>
                      <c:pt idx="9">
                        <c:v>59.765521263240061</c:v>
                      </c:pt>
                      <c:pt idx="10">
                        <c:v>60.552154888670785</c:v>
                      </c:pt>
                      <c:pt idx="11">
                        <c:v>61.349142183701943</c:v>
                      </c:pt>
                      <c:pt idx="12">
                        <c:v>62.156619423304186</c:v>
                      </c:pt>
                      <c:pt idx="13">
                        <c:v>62.974724676098901</c:v>
                      </c:pt>
                      <c:pt idx="14">
                        <c:v>63.803597827966314</c:v>
                      </c:pt>
                      <c:pt idx="15">
                        <c:v>64.605788311244879</c:v>
                      </c:pt>
                      <c:pt idx="16">
                        <c:v>65.41863514834364</c:v>
                      </c:pt>
                      <c:pt idx="17">
                        <c:v>66.231481985442414</c:v>
                      </c:pt>
                      <c:pt idx="18">
                        <c:v>67.04432882254126</c:v>
                      </c:pt>
                      <c:pt idx="19">
                        <c:v>67.857175659640035</c:v>
                      </c:pt>
                      <c:pt idx="20">
                        <c:v>68.670022496738795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79C-436C-8488-CA4C6D1BC28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324767"/>
        <c:axId val="10404516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proj_rs!$H$4</c15:sqref>
                        </c15:formulaRef>
                      </c:ext>
                    </c:extLst>
                    <c:strCache>
                      <c:ptCount val="1"/>
                      <c:pt idx="0">
                        <c:v>Quantidade RSS (A e E)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proj_rs!$A$5:$A$34</c15:sqref>
                        </c15:fullRef>
                        <c15:formulaRef>
                          <c15:sqref>proj_rs!$A$14:$A$34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proj_rs!$H$5:$H$34</c15:sqref>
                        </c15:fullRef>
                        <c15:formulaRef>
                          <c15:sqref>proj_rs!$H$14:$H$34</c15:sqref>
                        </c15:formulaRef>
                      </c:ext>
                    </c:extLst>
                    <c:numCache>
                      <c:formatCode>0.000</c:formatCode>
                      <c:ptCount val="21"/>
                      <c:pt idx="0">
                        <c:v>1.745045295479436</c:v>
                      </c:pt>
                      <c:pt idx="1">
                        <c:v>1.7680135768281025</c:v>
                      </c:pt>
                      <c:pt idx="2">
                        <c:v>1.7912841666323021</c:v>
                      </c:pt>
                      <c:pt idx="3">
                        <c:v>1.8148610438750892</c:v>
                      </c:pt>
                      <c:pt idx="4">
                        <c:v>1.8387482399108832</c:v>
                      </c:pt>
                      <c:pt idx="5">
                        <c:v>1.8629498391547787</c:v>
                      </c:pt>
                      <c:pt idx="6">
                        <c:v>1.8874699797809302</c:v>
                      </c:pt>
                      <c:pt idx="7">
                        <c:v>1.9123128544301293</c:v>
                      </c:pt>
                      <c:pt idx="8">
                        <c:v>1.9374827109266939</c:v>
                      </c:pt>
                      <c:pt idx="9">
                        <c:v>1.9629838530047941</c:v>
                      </c:pt>
                      <c:pt idx="10">
                        <c:v>1.9888206410443368</c:v>
                      </c:pt>
                      <c:pt idx="11">
                        <c:v>2.0149974928165371</c:v>
                      </c:pt>
                      <c:pt idx="12">
                        <c:v>2.0415188842393039</c:v>
                      </c:pt>
                      <c:pt idx="13">
                        <c:v>2.0683893501425632</c:v>
                      </c:pt>
                      <c:pt idx="14">
                        <c:v>2.0956134850436623</c:v>
                      </c:pt>
                      <c:pt idx="15">
                        <c:v>2.1219612342546856</c:v>
                      </c:pt>
                      <c:pt idx="16">
                        <c:v>2.1486589887871519</c:v>
                      </c:pt>
                      <c:pt idx="17">
                        <c:v>2.1753567433196186</c:v>
                      </c:pt>
                      <c:pt idx="18">
                        <c:v>2.2020544978520884</c:v>
                      </c:pt>
                      <c:pt idx="19">
                        <c:v>2.2287522523845551</c:v>
                      </c:pt>
                      <c:pt idx="20">
                        <c:v>2.2554500069170214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9C-436C-8488-CA4C6D1BC283}"/>
                  </c:ext>
                </c:extLst>
              </c15:ser>
            </c15:filteredLineSeries>
          </c:ext>
        </c:extLst>
      </c:lineChart>
      <c:catAx>
        <c:axId val="8479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2357231"/>
        <c:crosses val="autoZero"/>
        <c:auto val="1"/>
        <c:lblAlgn val="ctr"/>
        <c:lblOffset val="100"/>
        <c:noMultiLvlLbl val="0"/>
      </c:catAx>
      <c:valAx>
        <c:axId val="10823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847968847"/>
        <c:crosses val="autoZero"/>
        <c:crossBetween val="between"/>
        <c:majorUnit val="200"/>
      </c:valAx>
      <c:valAx>
        <c:axId val="1040451679"/>
        <c:scaling>
          <c:orientation val="minMax"/>
          <c:min val="1"/>
        </c:scaling>
        <c:delete val="1"/>
        <c:axPos val="r"/>
        <c:numFmt formatCode="0.000" sourceLinked="1"/>
        <c:majorTickMark val="out"/>
        <c:minorTickMark val="none"/>
        <c:tickLblPos val="nextTo"/>
        <c:crossAx val="1210324767"/>
        <c:crosses val="max"/>
        <c:crossBetween val="between"/>
      </c:valAx>
      <c:catAx>
        <c:axId val="1210324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045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1200" b="0" i="0" baseline="0"/>
              <a:t>Quantidade RSS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proj_rs!$F$4</c:f>
              <c:strCache>
                <c:ptCount val="1"/>
                <c:pt idx="0">
                  <c:v>Quantidade RSS 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proj_rs!$A$5:$A$34</c15:sqref>
                  </c15:fullRef>
                </c:ext>
              </c:extLst>
              <c:f>proj_rs!$A$14:$A$34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proj_rs!$F$5:$F$34</c15:sqref>
                  </c15:fullRef>
                </c:ext>
              </c:extLst>
              <c:f>proj_rs!$F$14:$F$34</c:f>
              <c:numCache>
                <c:formatCode>0.000</c:formatCode>
                <c:ptCount val="21"/>
                <c:pt idx="0">
                  <c:v>47.9884835408022</c:v>
                </c:pt>
                <c:pt idx="1">
                  <c:v>53.829405095651104</c:v>
                </c:pt>
                <c:pt idx="2">
                  <c:v>54.5379075765157</c:v>
                </c:pt>
                <c:pt idx="3">
                  <c:v>55.255735365072212</c:v>
                </c:pt>
                <c:pt idx="4">
                  <c:v>55.98301120099471</c:v>
                </c:pt>
                <c:pt idx="5">
                  <c:v>56.719859439456471</c:v>
                </c:pt>
                <c:pt idx="6">
                  <c:v>57.466406072393198</c:v>
                </c:pt>
                <c:pt idx="7">
                  <c:v>58.222778750046132</c:v>
                </c:pt>
                <c:pt idx="8">
                  <c:v>58.989106802788626</c:v>
                </c:pt>
                <c:pt idx="9">
                  <c:v>59.765521263240061</c:v>
                </c:pt>
                <c:pt idx="10">
                  <c:v>60.552154888670785</c:v>
                </c:pt>
                <c:pt idx="11">
                  <c:v>61.349142183701943</c:v>
                </c:pt>
                <c:pt idx="12">
                  <c:v>62.156619423304186</c:v>
                </c:pt>
                <c:pt idx="13">
                  <c:v>62.974724676098901</c:v>
                </c:pt>
                <c:pt idx="14">
                  <c:v>63.803597827966314</c:v>
                </c:pt>
                <c:pt idx="15">
                  <c:v>64.605788311244879</c:v>
                </c:pt>
                <c:pt idx="16">
                  <c:v>65.41863514834364</c:v>
                </c:pt>
                <c:pt idx="17">
                  <c:v>66.231481985442414</c:v>
                </c:pt>
                <c:pt idx="18">
                  <c:v>67.04432882254126</c:v>
                </c:pt>
                <c:pt idx="19">
                  <c:v>67.857175659640035</c:v>
                </c:pt>
                <c:pt idx="20">
                  <c:v>68.670022496738795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7CA-B649-AF424FF9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517615"/>
        <c:axId val="1088530799"/>
      </c:barChart>
      <c:lineChart>
        <c:grouping val="standard"/>
        <c:varyColors val="0"/>
        <c:ser>
          <c:idx val="2"/>
          <c:order val="1"/>
          <c:tx>
            <c:strRef>
              <c:f>proj_rs!$H$4</c:f>
              <c:strCache>
                <c:ptCount val="1"/>
                <c:pt idx="0">
                  <c:v>Quantidade RSS (A e 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proj_rs!$A$5:$A$34</c15:sqref>
                  </c15:fullRef>
                </c:ext>
              </c:extLst>
              <c:f>proj_rs!$A$14:$A$34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proj_rs!$H$5:$H$34</c15:sqref>
                  </c15:fullRef>
                </c:ext>
              </c:extLst>
              <c:f>proj_rs!$H$14:$H$34</c:f>
              <c:numCache>
                <c:formatCode>0.000</c:formatCode>
                <c:ptCount val="21"/>
                <c:pt idx="0">
                  <c:v>1.745045295479436</c:v>
                </c:pt>
                <c:pt idx="1">
                  <c:v>1.7680135768281025</c:v>
                </c:pt>
                <c:pt idx="2">
                  <c:v>1.7912841666323021</c:v>
                </c:pt>
                <c:pt idx="3">
                  <c:v>1.8148610438750892</c:v>
                </c:pt>
                <c:pt idx="4">
                  <c:v>1.8387482399108832</c:v>
                </c:pt>
                <c:pt idx="5">
                  <c:v>1.8629498391547787</c:v>
                </c:pt>
                <c:pt idx="6">
                  <c:v>1.8874699797809302</c:v>
                </c:pt>
                <c:pt idx="7">
                  <c:v>1.9123128544301293</c:v>
                </c:pt>
                <c:pt idx="8">
                  <c:v>1.9374827109266939</c:v>
                </c:pt>
                <c:pt idx="9">
                  <c:v>1.9629838530047941</c:v>
                </c:pt>
                <c:pt idx="10">
                  <c:v>1.9888206410443368</c:v>
                </c:pt>
                <c:pt idx="11">
                  <c:v>2.0149974928165371</c:v>
                </c:pt>
                <c:pt idx="12">
                  <c:v>2.0415188842393039</c:v>
                </c:pt>
                <c:pt idx="13">
                  <c:v>2.0683893501425632</c:v>
                </c:pt>
                <c:pt idx="14">
                  <c:v>2.0956134850436623</c:v>
                </c:pt>
                <c:pt idx="15">
                  <c:v>2.1219612342546856</c:v>
                </c:pt>
                <c:pt idx="16">
                  <c:v>2.1486589887871519</c:v>
                </c:pt>
                <c:pt idx="17">
                  <c:v>2.1753567433196186</c:v>
                </c:pt>
                <c:pt idx="18">
                  <c:v>2.2020544978520884</c:v>
                </c:pt>
                <c:pt idx="19">
                  <c:v>2.2287522523845551</c:v>
                </c:pt>
                <c:pt idx="20">
                  <c:v>2.2554500069170214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B-47CA-B649-AF424FF9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626703"/>
        <c:axId val="1088474639"/>
      </c:lineChart>
      <c:catAx>
        <c:axId val="108451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8530799"/>
        <c:crosses val="autoZero"/>
        <c:auto val="1"/>
        <c:lblAlgn val="ctr"/>
        <c:lblOffset val="100"/>
        <c:noMultiLvlLbl val="0"/>
      </c:catAx>
      <c:valAx>
        <c:axId val="10885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4517615"/>
        <c:crosses val="autoZero"/>
        <c:crossBetween val="between"/>
      </c:valAx>
      <c:valAx>
        <c:axId val="1088474639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2626703"/>
        <c:crosses val="max"/>
        <c:crossBetween val="between"/>
      </c:valAx>
      <c:catAx>
        <c:axId val="1082626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847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accent1"/>
          </a:solidFill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13</xdr:col>
      <xdr:colOff>571500</xdr:colOff>
      <xdr:row>13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70FD65-ECA3-43C9-B2A0-04F549F3E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13</xdr:row>
      <xdr:rowOff>85726</xdr:rowOff>
    </xdr:from>
    <xdr:to>
      <xdr:col>13</xdr:col>
      <xdr:colOff>581024</xdr:colOff>
      <xdr:row>27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DB7CF4-C3AA-488A-9470-05346FFF8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MGIR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79646"/>
      </a:accent1>
      <a:accent2>
        <a:srgbClr val="FBD4B4"/>
      </a:accent2>
      <a:accent3>
        <a:srgbClr val="FDE9D9"/>
      </a:accent3>
      <a:accent4>
        <a:srgbClr val="FFFFF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FAB6-48B5-4E29-8069-7AD377A0D5E6}">
  <dimension ref="A1:D51"/>
  <sheetViews>
    <sheetView tabSelected="1" topLeftCell="A22" workbookViewId="0">
      <selection activeCell="B25" sqref="B25"/>
    </sheetView>
  </sheetViews>
  <sheetFormatPr defaultRowHeight="15" x14ac:dyDescent="0.25"/>
  <cols>
    <col min="1" max="1" width="37.5703125" style="1" customWidth="1"/>
    <col min="2" max="2" width="46.85546875" style="1" customWidth="1"/>
    <col min="3" max="3" width="32.85546875" customWidth="1"/>
  </cols>
  <sheetData>
    <row r="1" spans="1:4" x14ac:dyDescent="0.25">
      <c r="A1" s="83" t="s">
        <v>0</v>
      </c>
      <c r="B1" s="83" t="s">
        <v>1</v>
      </c>
      <c r="C1" s="83" t="s">
        <v>50</v>
      </c>
      <c r="D1" s="83" t="s">
        <v>2</v>
      </c>
    </row>
    <row r="2" spans="1:4" ht="30" customHeight="1" x14ac:dyDescent="0.25">
      <c r="A2" s="84" t="s">
        <v>63</v>
      </c>
      <c r="B2" s="93" t="s">
        <v>53</v>
      </c>
      <c r="C2" s="87" t="s">
        <v>58</v>
      </c>
      <c r="D2" s="86" t="s">
        <v>52</v>
      </c>
    </row>
    <row r="3" spans="1:4" ht="45" x14ac:dyDescent="0.25">
      <c r="A3" s="84"/>
      <c r="B3" s="94"/>
      <c r="C3" s="87" t="s">
        <v>66</v>
      </c>
      <c r="D3" s="86">
        <v>2022</v>
      </c>
    </row>
    <row r="4" spans="1:4" ht="30" x14ac:dyDescent="0.25">
      <c r="A4" s="84"/>
      <c r="B4" s="93" t="s">
        <v>62</v>
      </c>
      <c r="C4" s="87" t="s">
        <v>54</v>
      </c>
      <c r="D4" s="86" t="s">
        <v>52</v>
      </c>
    </row>
    <row r="5" spans="1:4" ht="30" x14ac:dyDescent="0.25">
      <c r="A5" s="84"/>
      <c r="B5" s="98"/>
      <c r="C5" s="87" t="s">
        <v>55</v>
      </c>
      <c r="D5" s="86">
        <v>2022</v>
      </c>
    </row>
    <row r="6" spans="1:4" ht="30" x14ac:dyDescent="0.25">
      <c r="A6" s="84"/>
      <c r="B6" s="94"/>
      <c r="C6" s="87" t="s">
        <v>56</v>
      </c>
      <c r="D6" s="86" t="s">
        <v>52</v>
      </c>
    </row>
    <row r="7" spans="1:4" ht="45" x14ac:dyDescent="0.25">
      <c r="A7" s="84"/>
      <c r="B7" s="95" t="s">
        <v>57</v>
      </c>
      <c r="C7" s="87" t="s">
        <v>49</v>
      </c>
      <c r="D7" s="86">
        <v>2024</v>
      </c>
    </row>
    <row r="8" spans="1:4" x14ac:dyDescent="0.25">
      <c r="A8" s="84"/>
      <c r="B8" s="97"/>
      <c r="C8" s="87" t="s">
        <v>59</v>
      </c>
      <c r="D8" s="86">
        <v>2028</v>
      </c>
    </row>
    <row r="9" spans="1:4" ht="30" x14ac:dyDescent="0.25">
      <c r="A9" s="84"/>
      <c r="B9" s="97"/>
      <c r="C9" s="87" t="s">
        <v>58</v>
      </c>
      <c r="D9" s="86" t="s">
        <v>52</v>
      </c>
    </row>
    <row r="10" spans="1:4" ht="30" x14ac:dyDescent="0.25">
      <c r="A10" s="84"/>
      <c r="B10" s="96"/>
      <c r="C10" s="87" t="s">
        <v>60</v>
      </c>
      <c r="D10" s="86">
        <v>2022</v>
      </c>
    </row>
    <row r="11" spans="1:4" ht="30" x14ac:dyDescent="0.25">
      <c r="A11" s="84"/>
      <c r="B11" s="93" t="s">
        <v>51</v>
      </c>
      <c r="C11" s="87" t="s">
        <v>64</v>
      </c>
      <c r="D11" s="86">
        <v>2028</v>
      </c>
    </row>
    <row r="12" spans="1:4" ht="30" x14ac:dyDescent="0.25">
      <c r="A12" s="84"/>
      <c r="B12" s="98"/>
      <c r="C12" s="87" t="s">
        <v>48</v>
      </c>
      <c r="D12" s="86">
        <v>2022</v>
      </c>
    </row>
    <row r="13" spans="1:4" ht="30" x14ac:dyDescent="0.25">
      <c r="A13" s="84"/>
      <c r="B13" s="94"/>
      <c r="C13" s="87" t="s">
        <v>65</v>
      </c>
      <c r="D13" s="86">
        <v>2022</v>
      </c>
    </row>
    <row r="14" spans="1:4" ht="30" customHeight="1" x14ac:dyDescent="0.25">
      <c r="A14" s="84" t="s">
        <v>76</v>
      </c>
      <c r="B14" s="93" t="s">
        <v>77</v>
      </c>
      <c r="C14" s="87" t="s">
        <v>72</v>
      </c>
      <c r="D14" s="86" t="s">
        <v>52</v>
      </c>
    </row>
    <row r="15" spans="1:4" ht="60" x14ac:dyDescent="0.25">
      <c r="A15" s="84"/>
      <c r="B15" s="98"/>
      <c r="C15" s="87" t="s">
        <v>73</v>
      </c>
      <c r="D15" s="86" t="s">
        <v>52</v>
      </c>
    </row>
    <row r="16" spans="1:4" ht="30" customHeight="1" x14ac:dyDescent="0.25">
      <c r="A16" s="84"/>
      <c r="B16" s="98"/>
      <c r="C16" s="87" t="s">
        <v>74</v>
      </c>
      <c r="D16" s="99" t="s">
        <v>52</v>
      </c>
    </row>
    <row r="17" spans="1:4" ht="45" x14ac:dyDescent="0.25">
      <c r="A17" s="84"/>
      <c r="B17" s="94"/>
      <c r="C17" s="87" t="s">
        <v>75</v>
      </c>
      <c r="D17" s="99" t="s">
        <v>52</v>
      </c>
    </row>
    <row r="18" spans="1:4" ht="60" x14ac:dyDescent="0.25">
      <c r="A18" s="90" t="s">
        <v>3</v>
      </c>
      <c r="B18" s="100" t="s">
        <v>80</v>
      </c>
      <c r="C18" s="87" t="s">
        <v>79</v>
      </c>
      <c r="D18" s="99"/>
    </row>
    <row r="19" spans="1:4" ht="30" x14ac:dyDescent="0.25">
      <c r="A19" s="91"/>
      <c r="B19" s="100" t="s">
        <v>78</v>
      </c>
      <c r="C19" s="87" t="s">
        <v>82</v>
      </c>
      <c r="D19" s="99"/>
    </row>
    <row r="20" spans="1:4" ht="45" x14ac:dyDescent="0.25">
      <c r="A20" s="92"/>
      <c r="B20" s="85" t="s">
        <v>81</v>
      </c>
      <c r="C20" s="87" t="s">
        <v>82</v>
      </c>
      <c r="D20" s="86"/>
    </row>
    <row r="21" spans="1:4" ht="30" x14ac:dyDescent="0.25">
      <c r="A21" s="88" t="s">
        <v>4</v>
      </c>
      <c r="B21" s="85"/>
      <c r="C21" s="87"/>
      <c r="D21" s="86"/>
    </row>
    <row r="22" spans="1:4" ht="45" x14ac:dyDescent="0.25">
      <c r="A22" s="90" t="s">
        <v>67</v>
      </c>
      <c r="B22" s="85" t="s">
        <v>61</v>
      </c>
      <c r="C22" s="87" t="s">
        <v>68</v>
      </c>
      <c r="D22" s="86"/>
    </row>
    <row r="23" spans="1:4" ht="30" x14ac:dyDescent="0.25">
      <c r="A23" s="91"/>
      <c r="B23" s="93" t="s">
        <v>69</v>
      </c>
      <c r="C23" s="87" t="s">
        <v>70</v>
      </c>
      <c r="D23" s="86"/>
    </row>
    <row r="24" spans="1:4" ht="92.25" customHeight="1" x14ac:dyDescent="0.25">
      <c r="A24" s="92"/>
      <c r="B24" s="94"/>
      <c r="C24" s="87" t="s">
        <v>71</v>
      </c>
      <c r="D24" s="86"/>
    </row>
    <row r="25" spans="1:4" ht="30" x14ac:dyDescent="0.25">
      <c r="A25" s="88"/>
      <c r="B25" s="85" t="s">
        <v>83</v>
      </c>
      <c r="C25" s="87"/>
      <c r="D25" s="86"/>
    </row>
    <row r="26" spans="1:4" x14ac:dyDescent="0.25">
      <c r="A26" s="88"/>
      <c r="B26" s="85"/>
      <c r="C26" s="87"/>
      <c r="D26" s="86"/>
    </row>
    <row r="27" spans="1:4" x14ac:dyDescent="0.25">
      <c r="A27" s="88"/>
      <c r="B27" s="85"/>
      <c r="C27" s="87"/>
      <c r="D27" s="86"/>
    </row>
    <row r="28" spans="1:4" x14ac:dyDescent="0.25">
      <c r="A28" s="88"/>
      <c r="B28" s="85"/>
      <c r="C28" s="87"/>
      <c r="D28" s="86"/>
    </row>
    <row r="29" spans="1:4" x14ac:dyDescent="0.25">
      <c r="A29" s="88"/>
      <c r="B29" s="85"/>
      <c r="C29" s="87"/>
      <c r="D29" s="86"/>
    </row>
    <row r="30" spans="1:4" x14ac:dyDescent="0.25">
      <c r="A30" s="88"/>
      <c r="B30" s="85"/>
      <c r="C30" s="87"/>
      <c r="D30" s="86"/>
    </row>
    <row r="31" spans="1:4" x14ac:dyDescent="0.25">
      <c r="A31" s="88"/>
      <c r="B31" s="85"/>
      <c r="C31" s="87"/>
      <c r="D31" s="86"/>
    </row>
    <row r="32" spans="1:4" x14ac:dyDescent="0.25">
      <c r="A32" s="88"/>
      <c r="B32" s="85"/>
      <c r="C32" s="87"/>
      <c r="D32" s="86"/>
    </row>
    <row r="33" spans="1:4" x14ac:dyDescent="0.25">
      <c r="A33" s="88"/>
      <c r="B33" s="85"/>
      <c r="C33" s="87"/>
      <c r="D33" s="86"/>
    </row>
    <row r="34" spans="1:4" x14ac:dyDescent="0.25">
      <c r="A34" s="88"/>
      <c r="B34" s="85"/>
      <c r="C34" s="87"/>
      <c r="D34" s="86"/>
    </row>
    <row r="35" spans="1:4" x14ac:dyDescent="0.25">
      <c r="A35" s="88"/>
      <c r="B35" s="85"/>
      <c r="C35" s="87"/>
      <c r="D35" s="86"/>
    </row>
    <row r="36" spans="1:4" x14ac:dyDescent="0.25">
      <c r="A36" s="88"/>
      <c r="B36" s="85"/>
      <c r="C36" s="87"/>
      <c r="D36" s="86"/>
    </row>
    <row r="37" spans="1:4" x14ac:dyDescent="0.25">
      <c r="A37" s="88"/>
      <c r="B37" s="85"/>
      <c r="C37" s="87"/>
      <c r="D37" s="86"/>
    </row>
    <row r="38" spans="1:4" x14ac:dyDescent="0.25">
      <c r="A38" s="88"/>
      <c r="B38" s="89"/>
      <c r="C38" s="87"/>
      <c r="D38" s="86"/>
    </row>
    <row r="39" spans="1:4" x14ac:dyDescent="0.25">
      <c r="A39" s="88"/>
      <c r="B39" s="85"/>
      <c r="C39" s="87"/>
      <c r="D39" s="86"/>
    </row>
    <row r="40" spans="1:4" x14ac:dyDescent="0.25">
      <c r="A40" s="88"/>
      <c r="B40" s="85"/>
      <c r="C40" s="87"/>
      <c r="D40" s="86"/>
    </row>
    <row r="41" spans="1:4" x14ac:dyDescent="0.25">
      <c r="A41" s="88"/>
      <c r="B41" s="85"/>
      <c r="C41" s="87"/>
      <c r="D41" s="86"/>
    </row>
    <row r="42" spans="1:4" x14ac:dyDescent="0.25">
      <c r="A42" s="88"/>
      <c r="B42" s="85"/>
      <c r="C42" s="87"/>
      <c r="D42" s="86"/>
    </row>
    <row r="43" spans="1:4" x14ac:dyDescent="0.25">
      <c r="A43" s="88"/>
      <c r="B43" s="85"/>
      <c r="C43" s="87"/>
      <c r="D43" s="86"/>
    </row>
    <row r="44" spans="1:4" x14ac:dyDescent="0.25">
      <c r="A44" s="88"/>
      <c r="B44" s="85"/>
      <c r="C44" s="87"/>
      <c r="D44" s="86"/>
    </row>
    <row r="45" spans="1:4" x14ac:dyDescent="0.25">
      <c r="A45" s="88"/>
      <c r="B45" s="85"/>
      <c r="C45" s="87"/>
      <c r="D45" s="86"/>
    </row>
    <row r="46" spans="1:4" x14ac:dyDescent="0.25">
      <c r="A46" s="88"/>
      <c r="B46" s="85"/>
      <c r="C46" s="87"/>
      <c r="D46" s="86"/>
    </row>
    <row r="47" spans="1:4" x14ac:dyDescent="0.25">
      <c r="A47" s="88"/>
      <c r="B47" s="85"/>
      <c r="C47" s="87"/>
      <c r="D47" s="86"/>
    </row>
    <row r="48" spans="1:4" x14ac:dyDescent="0.25">
      <c r="A48" s="88"/>
      <c r="B48" s="85"/>
      <c r="C48" s="87"/>
      <c r="D48" s="86"/>
    </row>
    <row r="49" spans="1:4" x14ac:dyDescent="0.25">
      <c r="A49" s="88"/>
      <c r="B49" s="85"/>
      <c r="C49" s="87"/>
      <c r="D49" s="86"/>
    </row>
    <row r="50" spans="1:4" x14ac:dyDescent="0.25">
      <c r="A50" s="88"/>
      <c r="B50" s="85"/>
      <c r="C50" s="87"/>
      <c r="D50" s="86"/>
    </row>
    <row r="51" spans="1:4" x14ac:dyDescent="0.25">
      <c r="A51" s="88"/>
      <c r="B51" s="85"/>
      <c r="C51" s="87"/>
      <c r="D51" s="86"/>
    </row>
  </sheetData>
  <mergeCells count="10">
    <mergeCell ref="A22:A24"/>
    <mergeCell ref="B23:B24"/>
    <mergeCell ref="B14:B17"/>
    <mergeCell ref="A18:A20"/>
    <mergeCell ref="A2:A13"/>
    <mergeCell ref="A14:A17"/>
    <mergeCell ref="B2:B3"/>
    <mergeCell ref="B7:B10"/>
    <mergeCell ref="B4:B6"/>
    <mergeCell ref="B11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4EBC-0E9E-49F6-B02C-C974E1684FA5}">
  <dimension ref="A1:J11"/>
  <sheetViews>
    <sheetView workbookViewId="0">
      <selection activeCell="A2" sqref="A2:A7"/>
    </sheetView>
  </sheetViews>
  <sheetFormatPr defaultRowHeight="15" x14ac:dyDescent="0.25"/>
  <cols>
    <col min="2" max="2" width="13" customWidth="1"/>
    <col min="7" max="7" width="12.5703125" customWidth="1"/>
  </cols>
  <sheetData>
    <row r="1" spans="1:10" x14ac:dyDescent="0.25">
      <c r="A1" s="4" t="s">
        <v>5</v>
      </c>
      <c r="B1" s="4"/>
      <c r="C1" s="4"/>
      <c r="D1" s="4"/>
      <c r="F1" s="4" t="s">
        <v>5</v>
      </c>
      <c r="G1" s="4"/>
      <c r="H1" s="4"/>
      <c r="I1" s="4"/>
    </row>
    <row r="2" spans="1:10" x14ac:dyDescent="0.25">
      <c r="A2" s="10" t="s">
        <v>6</v>
      </c>
      <c r="B2" s="13" t="s">
        <v>7</v>
      </c>
      <c r="C2" s="13" t="s">
        <v>8</v>
      </c>
      <c r="D2" s="7" t="s">
        <v>9</v>
      </c>
      <c r="F2" s="10" t="s">
        <v>6</v>
      </c>
      <c r="G2" s="13" t="s">
        <v>7</v>
      </c>
      <c r="H2" s="13" t="s">
        <v>8</v>
      </c>
      <c r="I2" s="7" t="s">
        <v>9</v>
      </c>
    </row>
    <row r="3" spans="1:10" x14ac:dyDescent="0.25">
      <c r="A3" s="15">
        <v>2020</v>
      </c>
      <c r="B3" s="6">
        <v>1983</v>
      </c>
      <c r="C3" s="6">
        <v>2482</v>
      </c>
      <c r="D3" s="8">
        <v>4465</v>
      </c>
      <c r="F3" s="5">
        <v>2020</v>
      </c>
      <c r="G3" s="6">
        <v>2087</v>
      </c>
      <c r="H3" s="6">
        <v>2609</v>
      </c>
      <c r="I3" s="8">
        <v>4696</v>
      </c>
    </row>
    <row r="4" spans="1:10" x14ac:dyDescent="0.25">
      <c r="A4" s="11">
        <v>2025</v>
      </c>
      <c r="B4" s="14">
        <v>2069</v>
      </c>
      <c r="C4" s="14">
        <v>2525</v>
      </c>
      <c r="D4" s="9">
        <v>4594</v>
      </c>
      <c r="F4" s="11">
        <v>2025</v>
      </c>
      <c r="G4" s="14">
        <v>2261</v>
      </c>
      <c r="H4" s="14">
        <v>2752</v>
      </c>
      <c r="I4" s="9">
        <v>5013</v>
      </c>
    </row>
    <row r="5" spans="1:10" x14ac:dyDescent="0.25">
      <c r="A5" s="15">
        <v>2030</v>
      </c>
      <c r="B5" s="6">
        <v>2139</v>
      </c>
      <c r="C5" s="6">
        <v>2544</v>
      </c>
      <c r="D5" s="8">
        <v>4683</v>
      </c>
      <c r="F5" s="5">
        <v>2030</v>
      </c>
      <c r="G5" s="6">
        <v>2449</v>
      </c>
      <c r="H5" s="6">
        <v>2902</v>
      </c>
      <c r="I5" s="8">
        <v>5351</v>
      </c>
      <c r="J5" s="2"/>
    </row>
    <row r="6" spans="1:10" x14ac:dyDescent="0.25">
      <c r="A6" s="11">
        <v>2035</v>
      </c>
      <c r="B6" s="14">
        <v>2193</v>
      </c>
      <c r="C6" s="14">
        <v>2544</v>
      </c>
      <c r="D6" s="9">
        <v>4737</v>
      </c>
      <c r="F6" s="11">
        <v>2035</v>
      </c>
      <c r="G6" s="14">
        <v>2653</v>
      </c>
      <c r="H6" s="14">
        <v>3060</v>
      </c>
      <c r="I6" s="9">
        <v>5713</v>
      </c>
    </row>
    <row r="7" spans="1:10" x14ac:dyDescent="0.25">
      <c r="A7" s="15">
        <v>2040</v>
      </c>
      <c r="B7" s="6">
        <v>2228</v>
      </c>
      <c r="C7" s="6">
        <v>2518</v>
      </c>
      <c r="D7" s="8">
        <v>4746</v>
      </c>
      <c r="F7" s="5">
        <v>2040</v>
      </c>
      <c r="G7" s="6">
        <v>2874</v>
      </c>
      <c r="H7" s="6">
        <v>3225</v>
      </c>
      <c r="I7" s="8">
        <v>6099</v>
      </c>
    </row>
    <row r="8" spans="1:10" x14ac:dyDescent="0.25">
      <c r="A8" s="12" t="s">
        <v>10</v>
      </c>
      <c r="B8" s="3"/>
      <c r="C8" s="3"/>
      <c r="D8" s="3"/>
      <c r="F8" t="s">
        <v>11</v>
      </c>
    </row>
    <row r="11" spans="1:10" x14ac:dyDescent="0.25">
      <c r="D11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F259-C2BD-443A-A838-1369E1B2D22A}">
  <dimension ref="A1:I34"/>
  <sheetViews>
    <sheetView topLeftCell="E13" workbookViewId="0">
      <selection activeCell="P17" sqref="P17"/>
    </sheetView>
  </sheetViews>
  <sheetFormatPr defaultRowHeight="15" x14ac:dyDescent="0.25"/>
  <cols>
    <col min="3" max="3" width="11.5703125" customWidth="1"/>
    <col min="4" max="4" width="11.85546875" customWidth="1"/>
    <col min="5" max="5" width="11.7109375" customWidth="1"/>
    <col min="6" max="6" width="11.85546875" customWidth="1"/>
    <col min="7" max="7" width="12.140625" customWidth="1"/>
    <col min="8" max="8" width="11.5703125" customWidth="1"/>
    <col min="9" max="9" width="28.28515625" customWidth="1"/>
  </cols>
  <sheetData>
    <row r="1" spans="1:9" x14ac:dyDescent="0.25">
      <c r="A1" s="79" t="s">
        <v>12</v>
      </c>
      <c r="B1" s="76"/>
      <c r="C1" s="76"/>
      <c r="D1" s="76"/>
      <c r="E1" s="76"/>
      <c r="F1" s="76"/>
      <c r="G1" s="76"/>
      <c r="H1" s="80"/>
      <c r="I1" s="30"/>
    </row>
    <row r="2" spans="1:9" ht="15" customHeight="1" x14ac:dyDescent="0.25">
      <c r="A2" s="45"/>
      <c r="B2" s="46"/>
      <c r="C2" s="81" t="s">
        <v>13</v>
      </c>
      <c r="D2" s="82"/>
      <c r="E2" s="81" t="s">
        <v>14</v>
      </c>
      <c r="F2" s="81"/>
      <c r="G2" s="81"/>
      <c r="H2" s="81"/>
      <c r="I2" s="30"/>
    </row>
    <row r="3" spans="1:9" ht="38.25" customHeight="1" x14ac:dyDescent="0.25">
      <c r="A3" s="48"/>
      <c r="B3" s="48"/>
      <c r="C3" s="49"/>
      <c r="D3" s="48" t="s">
        <v>15</v>
      </c>
      <c r="E3" s="76" t="s">
        <v>16</v>
      </c>
      <c r="F3" s="76"/>
      <c r="G3" s="76" t="s">
        <v>17</v>
      </c>
      <c r="H3" s="76"/>
      <c r="I3" s="30"/>
    </row>
    <row r="4" spans="1:9" ht="63.75" x14ac:dyDescent="0.25">
      <c r="A4" s="17" t="s">
        <v>6</v>
      </c>
      <c r="B4" s="17" t="s">
        <v>18</v>
      </c>
      <c r="C4" s="47" t="s">
        <v>19</v>
      </c>
      <c r="D4" s="17" t="s">
        <v>20</v>
      </c>
      <c r="E4" s="47" t="s">
        <v>21</v>
      </c>
      <c r="F4" s="47" t="s">
        <v>22</v>
      </c>
      <c r="G4" s="47" t="s">
        <v>21</v>
      </c>
      <c r="H4" s="16" t="s">
        <v>23</v>
      </c>
      <c r="I4" s="30"/>
    </row>
    <row r="5" spans="1:9" x14ac:dyDescent="0.25">
      <c r="A5" s="18">
        <v>2011</v>
      </c>
      <c r="B5" s="19">
        <v>4174</v>
      </c>
      <c r="C5" s="20">
        <v>0.48</v>
      </c>
      <c r="D5" s="21">
        <f>(B5*C5)/1000*365</f>
        <v>731.28480000000002</v>
      </c>
      <c r="E5" s="37">
        <v>2.8000000000000001E-2</v>
      </c>
      <c r="F5" s="38">
        <f>(E5*B5)*365/1000</f>
        <v>42.658279999999998</v>
      </c>
      <c r="G5" s="37">
        <f t="shared" ref="G5:G12" si="0">H5*1000/365/B5</f>
        <v>1.0062290368950647E-3</v>
      </c>
      <c r="H5" s="33">
        <v>1.5329999999999999</v>
      </c>
      <c r="I5" s="30"/>
    </row>
    <row r="6" spans="1:9" x14ac:dyDescent="0.25">
      <c r="A6" s="22">
        <v>2012</v>
      </c>
      <c r="B6" s="23">
        <v>4229.1685984560463</v>
      </c>
      <c r="C6" s="24">
        <v>0.48</v>
      </c>
      <c r="D6" s="25">
        <f t="shared" ref="D6:D34" si="1">(B6*C6)/1000*365</f>
        <v>740.95033844949933</v>
      </c>
      <c r="E6" s="34">
        <v>2.8000000000000001E-2</v>
      </c>
      <c r="F6" s="35">
        <f t="shared" ref="F6:F34" si="2">(E6*B6)/1000*365</f>
        <v>43.22210307622079</v>
      </c>
      <c r="G6" s="34">
        <f t="shared" si="0"/>
        <v>9.9310299464847648E-4</v>
      </c>
      <c r="H6" s="36">
        <v>1.5329999999999999</v>
      </c>
      <c r="I6" s="30"/>
    </row>
    <row r="7" spans="1:9" x14ac:dyDescent="0.25">
      <c r="A7" s="18">
        <v>2013</v>
      </c>
      <c r="B7" s="19">
        <v>4284.8329038422253</v>
      </c>
      <c r="C7" s="20">
        <v>0.48</v>
      </c>
      <c r="D7" s="21">
        <f t="shared" si="1"/>
        <v>750.7027247531579</v>
      </c>
      <c r="E7" s="31">
        <v>2.8000000000000001E-2</v>
      </c>
      <c r="F7" s="32">
        <f t="shared" si="2"/>
        <v>43.790992277267542</v>
      </c>
      <c r="G7" s="31">
        <f t="shared" si="0"/>
        <v>9.8020158411168024E-4</v>
      </c>
      <c r="H7" s="33">
        <v>1.5329999999999999</v>
      </c>
      <c r="I7" s="30"/>
    </row>
    <row r="8" spans="1:9" x14ac:dyDescent="0.25">
      <c r="A8" s="22">
        <v>2014</v>
      </c>
      <c r="B8" s="23">
        <v>4341.2298626618149</v>
      </c>
      <c r="C8" s="24">
        <v>0.48</v>
      </c>
      <c r="D8" s="25">
        <f t="shared" si="1"/>
        <v>760.58347193834993</v>
      </c>
      <c r="E8" s="34">
        <v>2.8000000000000001E-2</v>
      </c>
      <c r="F8" s="35">
        <f t="shared" si="2"/>
        <v>44.36736919640375</v>
      </c>
      <c r="G8" s="34">
        <f t="shared" si="0"/>
        <v>9.674677759230146E-4</v>
      </c>
      <c r="H8" s="36">
        <v>1.5329999999999999</v>
      </c>
      <c r="I8" s="77" t="s">
        <v>24</v>
      </c>
    </row>
    <row r="9" spans="1:9" x14ac:dyDescent="0.25">
      <c r="A9" s="18">
        <v>2015</v>
      </c>
      <c r="B9" s="19">
        <v>4398.3691180972755</v>
      </c>
      <c r="C9" s="20">
        <v>0.48</v>
      </c>
      <c r="D9" s="21">
        <f t="shared" si="1"/>
        <v>770.59426949064266</v>
      </c>
      <c r="E9" s="31">
        <v>2.8000000000000001E-2</v>
      </c>
      <c r="F9" s="32">
        <f t="shared" si="2"/>
        <v>44.951332386954157</v>
      </c>
      <c r="G9" s="31">
        <f t="shared" si="0"/>
        <v>9.3434382853108285E-4</v>
      </c>
      <c r="H9" s="33">
        <v>1.5</v>
      </c>
      <c r="I9" s="77"/>
    </row>
    <row r="10" spans="1:9" x14ac:dyDescent="0.25">
      <c r="A10" s="22">
        <v>2016</v>
      </c>
      <c r="B10" s="23">
        <v>4456.2604402546112</v>
      </c>
      <c r="C10" s="24">
        <v>0.48</v>
      </c>
      <c r="D10" s="25">
        <f t="shared" si="1"/>
        <v>780.73682913260791</v>
      </c>
      <c r="E10" s="34">
        <v>2.8000000000000001E-2</v>
      </c>
      <c r="F10" s="35">
        <f t="shared" si="2"/>
        <v>45.542981699402134</v>
      </c>
      <c r="G10" s="34">
        <f t="shared" si="0"/>
        <v>8.6072537495968571E-4</v>
      </c>
      <c r="H10" s="36">
        <v>1.4</v>
      </c>
      <c r="I10" s="77"/>
    </row>
    <row r="11" spans="1:9" x14ac:dyDescent="0.25">
      <c r="A11" s="18">
        <v>2017</v>
      </c>
      <c r="B11" s="19">
        <v>4514.9137278339349</v>
      </c>
      <c r="C11" s="20">
        <v>0.48</v>
      </c>
      <c r="D11" s="21">
        <f t="shared" si="1"/>
        <v>791.01288511650534</v>
      </c>
      <c r="E11" s="31">
        <v>2.8000000000000001E-2</v>
      </c>
      <c r="F11" s="32">
        <f t="shared" si="2"/>
        <v>46.142418298462808</v>
      </c>
      <c r="G11" s="31">
        <f t="shared" si="0"/>
        <v>1.0315887583548203E-3</v>
      </c>
      <c r="H11" s="33">
        <v>1.7</v>
      </c>
      <c r="I11" s="78"/>
    </row>
    <row r="12" spans="1:9" x14ac:dyDescent="0.25">
      <c r="A12" s="22">
        <v>2018</v>
      </c>
      <c r="B12" s="23">
        <v>4574.3390098220198</v>
      </c>
      <c r="C12" s="24">
        <v>0.48</v>
      </c>
      <c r="D12" s="25">
        <f t="shared" si="1"/>
        <v>801.42419452081788</v>
      </c>
      <c r="E12" s="34">
        <v>2.8000000000000001E-2</v>
      </c>
      <c r="F12" s="35">
        <f t="shared" si="2"/>
        <v>46.749744680381042</v>
      </c>
      <c r="G12" s="34">
        <f t="shared" si="0"/>
        <v>1.0181873788922696E-3</v>
      </c>
      <c r="H12" s="36">
        <v>1.7</v>
      </c>
      <c r="I12" s="26" t="s">
        <v>25</v>
      </c>
    </row>
    <row r="13" spans="1:9" x14ac:dyDescent="0.25">
      <c r="A13" s="18">
        <v>2019</v>
      </c>
      <c r="B13" s="19">
        <v>4634.5464472071371</v>
      </c>
      <c r="C13" s="20">
        <v>0.48</v>
      </c>
      <c r="D13" s="21">
        <f t="shared" si="1"/>
        <v>811.97253755069039</v>
      </c>
      <c r="E13" s="31">
        <v>2.8000000000000001E-2</v>
      </c>
      <c r="F13" s="32">
        <f t="shared" si="2"/>
        <v>47.365064690456947</v>
      </c>
      <c r="G13" s="31">
        <v>1.0181873788922696E-3</v>
      </c>
      <c r="H13" s="33">
        <f t="shared" ref="H13:H34" si="3">G13*B13/1000*365</f>
        <v>1.7223753952942553</v>
      </c>
      <c r="I13" s="27" t="s">
        <v>26</v>
      </c>
    </row>
    <row r="14" spans="1:9" x14ac:dyDescent="0.25">
      <c r="A14" s="22">
        <v>2020</v>
      </c>
      <c r="B14" s="23">
        <v>4695.5463347164577</v>
      </c>
      <c r="C14" s="24">
        <v>0.48</v>
      </c>
      <c r="D14" s="25">
        <f t="shared" si="1"/>
        <v>822.6597178423234</v>
      </c>
      <c r="E14" s="34">
        <v>2.8000000000000001E-2</v>
      </c>
      <c r="F14" s="35">
        <f t="shared" si="2"/>
        <v>47.9884835408022</v>
      </c>
      <c r="G14" s="34">
        <v>1.0181873788922696E-3</v>
      </c>
      <c r="H14" s="36">
        <f t="shared" si="3"/>
        <v>1.745045295479436</v>
      </c>
      <c r="I14" s="30"/>
    </row>
    <row r="15" spans="1:9" x14ac:dyDescent="0.25">
      <c r="A15" s="18">
        <v>2021</v>
      </c>
      <c r="B15" s="19">
        <v>4757.3491025763242</v>
      </c>
      <c r="C15" s="20">
        <v>0.51</v>
      </c>
      <c r="D15" s="21">
        <f t="shared" si="1"/>
        <v>885.58053544458278</v>
      </c>
      <c r="E15" s="31">
        <v>3.1E-2</v>
      </c>
      <c r="F15" s="32">
        <f t="shared" si="2"/>
        <v>53.829405095651104</v>
      </c>
      <c r="G15" s="31">
        <v>1.0181873788922696E-3</v>
      </c>
      <c r="H15" s="33">
        <f t="shared" si="3"/>
        <v>1.7680135768281025</v>
      </c>
      <c r="I15" s="30"/>
    </row>
    <row r="16" spans="1:9" x14ac:dyDescent="0.25">
      <c r="A16" s="22">
        <v>2022</v>
      </c>
      <c r="B16" s="23">
        <v>4819.9653182956863</v>
      </c>
      <c r="C16" s="24">
        <v>0.51</v>
      </c>
      <c r="D16" s="25">
        <f t="shared" si="1"/>
        <v>897.2365440007419</v>
      </c>
      <c r="E16" s="34">
        <v>3.1E-2</v>
      </c>
      <c r="F16" s="35">
        <f t="shared" si="2"/>
        <v>54.5379075765157</v>
      </c>
      <c r="G16" s="34">
        <v>1.0181873788922696E-3</v>
      </c>
      <c r="H16" s="36">
        <f t="shared" si="3"/>
        <v>1.7912841666323021</v>
      </c>
      <c r="I16" s="30"/>
    </row>
    <row r="17" spans="1:9" x14ac:dyDescent="0.25">
      <c r="A17" s="18">
        <v>2023</v>
      </c>
      <c r="B17" s="19">
        <v>4883.4056884730189</v>
      </c>
      <c r="C17" s="20">
        <v>0.51</v>
      </c>
      <c r="D17" s="21">
        <f t="shared" si="1"/>
        <v>909.04596890925245</v>
      </c>
      <c r="E17" s="31">
        <v>3.1E-2</v>
      </c>
      <c r="F17" s="32">
        <f t="shared" si="2"/>
        <v>55.255735365072212</v>
      </c>
      <c r="G17" s="31">
        <v>1.0181873788922696E-3</v>
      </c>
      <c r="H17" s="33">
        <f t="shared" si="3"/>
        <v>1.8148610438750892</v>
      </c>
      <c r="I17" s="30"/>
    </row>
    <row r="18" spans="1:9" x14ac:dyDescent="0.25">
      <c r="A18" s="22">
        <v>2024</v>
      </c>
      <c r="B18" s="23">
        <v>4947.6810606270183</v>
      </c>
      <c r="C18" s="24">
        <v>0.51</v>
      </c>
      <c r="D18" s="25">
        <f t="shared" si="1"/>
        <v>921.01082943571942</v>
      </c>
      <c r="E18" s="34">
        <v>3.1E-2</v>
      </c>
      <c r="F18" s="35">
        <f t="shared" si="2"/>
        <v>55.98301120099471</v>
      </c>
      <c r="G18" s="34">
        <v>1.0181873788922696E-3</v>
      </c>
      <c r="H18" s="36">
        <f t="shared" si="3"/>
        <v>1.8387482399108832</v>
      </c>
      <c r="I18" s="30"/>
    </row>
    <row r="19" spans="1:9" x14ac:dyDescent="0.25">
      <c r="A19" s="18">
        <v>2025</v>
      </c>
      <c r="B19" s="19">
        <v>5012.802425051389</v>
      </c>
      <c r="C19" s="20">
        <v>0.51</v>
      </c>
      <c r="D19" s="28">
        <f t="shared" si="1"/>
        <v>933.13317142331618</v>
      </c>
      <c r="E19" s="37">
        <v>3.1E-2</v>
      </c>
      <c r="F19" s="38">
        <f t="shared" si="2"/>
        <v>56.719859439456471</v>
      </c>
      <c r="G19" s="39">
        <v>1.0181873788922696E-3</v>
      </c>
      <c r="H19" s="40">
        <f t="shared" si="3"/>
        <v>1.8629498391547787</v>
      </c>
      <c r="I19" s="30"/>
    </row>
    <row r="20" spans="1:9" x14ac:dyDescent="0.25">
      <c r="A20" s="22">
        <v>2026</v>
      </c>
      <c r="B20" s="23">
        <v>5078.7809166940524</v>
      </c>
      <c r="C20" s="24">
        <v>0.51</v>
      </c>
      <c r="D20" s="29">
        <f t="shared" si="1"/>
        <v>945.41506764259771</v>
      </c>
      <c r="E20" s="41">
        <v>3.1E-2</v>
      </c>
      <c r="F20" s="42">
        <f t="shared" si="2"/>
        <v>57.466406072393198</v>
      </c>
      <c r="G20" s="43">
        <v>1.0181873788922696E-3</v>
      </c>
      <c r="H20" s="42">
        <f t="shared" si="3"/>
        <v>1.8874699797809302</v>
      </c>
      <c r="I20" s="30"/>
    </row>
    <row r="21" spans="1:9" x14ac:dyDescent="0.25">
      <c r="A21" s="18">
        <v>2027</v>
      </c>
      <c r="B21" s="19">
        <v>5145.6278170610813</v>
      </c>
      <c r="C21" s="20">
        <v>0.51</v>
      </c>
      <c r="D21" s="28">
        <f t="shared" si="1"/>
        <v>957.85861814592033</v>
      </c>
      <c r="E21" s="37">
        <v>3.1E-2</v>
      </c>
      <c r="F21" s="38">
        <f t="shared" si="2"/>
        <v>58.222778750046132</v>
      </c>
      <c r="G21" s="39">
        <v>1.0181873788922696E-3</v>
      </c>
      <c r="H21" s="38">
        <f t="shared" si="3"/>
        <v>1.9123128544301293</v>
      </c>
      <c r="I21" s="30"/>
    </row>
    <row r="22" spans="1:9" x14ac:dyDescent="0.25">
      <c r="A22" s="22">
        <v>2028</v>
      </c>
      <c r="B22" s="23">
        <v>5213.3545561457031</v>
      </c>
      <c r="C22" s="24">
        <v>0.51</v>
      </c>
      <c r="D22" s="29">
        <f t="shared" si="1"/>
        <v>970.46595062652261</v>
      </c>
      <c r="E22" s="41">
        <v>3.1E-2</v>
      </c>
      <c r="F22" s="42">
        <f t="shared" si="2"/>
        <v>58.989106802788626</v>
      </c>
      <c r="G22" s="43">
        <v>1.0181873788922696E-3</v>
      </c>
      <c r="H22" s="42">
        <f t="shared" si="3"/>
        <v>1.9374827109266939</v>
      </c>
      <c r="I22" s="30"/>
    </row>
    <row r="23" spans="1:9" x14ac:dyDescent="0.25">
      <c r="A23" s="18">
        <v>2029</v>
      </c>
      <c r="B23" s="19">
        <v>5281.972714382684</v>
      </c>
      <c r="C23" s="20">
        <v>0.51</v>
      </c>
      <c r="D23" s="28">
        <f t="shared" si="1"/>
        <v>983.2392207823367</v>
      </c>
      <c r="E23" s="37">
        <v>3.1E-2</v>
      </c>
      <c r="F23" s="38">
        <f t="shared" si="2"/>
        <v>59.765521263240061</v>
      </c>
      <c r="G23" s="39">
        <v>1.0181873788922696E-3</v>
      </c>
      <c r="H23" s="38">
        <f t="shared" si="3"/>
        <v>1.9629838530047941</v>
      </c>
      <c r="I23" s="30"/>
    </row>
    <row r="24" spans="1:9" x14ac:dyDescent="0.25">
      <c r="A24" s="22">
        <v>2030</v>
      </c>
      <c r="B24" s="23">
        <v>5351.4940246284386</v>
      </c>
      <c r="C24" s="24">
        <v>0.51</v>
      </c>
      <c r="D24" s="29">
        <f t="shared" si="1"/>
        <v>996.18061268458382</v>
      </c>
      <c r="E24" s="41">
        <v>3.1E-2</v>
      </c>
      <c r="F24" s="42">
        <f t="shared" si="2"/>
        <v>60.552154888670785</v>
      </c>
      <c r="G24" s="43">
        <v>1.0181873788922696E-3</v>
      </c>
      <c r="H24" s="42">
        <f t="shared" si="3"/>
        <v>1.9888206410443368</v>
      </c>
      <c r="I24" s="30"/>
    </row>
    <row r="25" spans="1:9" x14ac:dyDescent="0.25">
      <c r="A25" s="18">
        <v>2031</v>
      </c>
      <c r="B25" s="19">
        <v>5421.9303741672065</v>
      </c>
      <c r="C25" s="20">
        <v>0.51</v>
      </c>
      <c r="D25" s="28">
        <f t="shared" si="1"/>
        <v>1009.2923391512256</v>
      </c>
      <c r="E25" s="37">
        <v>3.1E-2</v>
      </c>
      <c r="F25" s="38">
        <f t="shared" si="2"/>
        <v>61.349142183701943</v>
      </c>
      <c r="G25" s="39">
        <v>1.0181873788922696E-3</v>
      </c>
      <c r="H25" s="38">
        <f t="shared" si="3"/>
        <v>2.0149974928165371</v>
      </c>
      <c r="I25" s="30"/>
    </row>
    <row r="26" spans="1:9" x14ac:dyDescent="0.25">
      <c r="A26" s="22">
        <v>2032</v>
      </c>
      <c r="B26" s="23">
        <v>5493.2938067436307</v>
      </c>
      <c r="C26" s="24">
        <v>0.51</v>
      </c>
      <c r="D26" s="29">
        <f t="shared" si="1"/>
        <v>1022.5766421253268</v>
      </c>
      <c r="E26" s="41">
        <v>3.1E-2</v>
      </c>
      <c r="F26" s="42">
        <f t="shared" si="2"/>
        <v>62.156619423304186</v>
      </c>
      <c r="G26" s="43">
        <v>1.0181873788922696E-3</v>
      </c>
      <c r="H26" s="42">
        <f t="shared" si="3"/>
        <v>2.0415188842393039</v>
      </c>
      <c r="I26" s="30"/>
    </row>
    <row r="27" spans="1:9" x14ac:dyDescent="0.25">
      <c r="A27" s="18">
        <v>2033</v>
      </c>
      <c r="B27" s="19">
        <v>5565.5965246220849</v>
      </c>
      <c r="C27" s="20">
        <v>0.51</v>
      </c>
      <c r="D27" s="28">
        <f t="shared" si="1"/>
        <v>1036.0357930584012</v>
      </c>
      <c r="E27" s="37">
        <v>3.1E-2</v>
      </c>
      <c r="F27" s="38">
        <f t="shared" si="2"/>
        <v>62.974724676098901</v>
      </c>
      <c r="G27" s="39">
        <v>1.0181873788922696E-3</v>
      </c>
      <c r="H27" s="38">
        <f t="shared" si="3"/>
        <v>2.0683893501425632</v>
      </c>
      <c r="I27" s="30"/>
    </row>
    <row r="28" spans="1:9" x14ac:dyDescent="0.25">
      <c r="A28" s="22">
        <v>2034</v>
      </c>
      <c r="B28" s="23">
        <v>5638.8508906731167</v>
      </c>
      <c r="C28" s="24">
        <v>0.51</v>
      </c>
      <c r="D28" s="29">
        <f t="shared" si="1"/>
        <v>1049.6720932988007</v>
      </c>
      <c r="E28" s="41">
        <v>3.1E-2</v>
      </c>
      <c r="F28" s="42">
        <f t="shared" si="2"/>
        <v>63.803597827966314</v>
      </c>
      <c r="G28" s="43">
        <v>1.0181873788922696E-3</v>
      </c>
      <c r="H28" s="42">
        <f t="shared" si="3"/>
        <v>2.0956134850436623</v>
      </c>
      <c r="I28" s="30"/>
    </row>
    <row r="29" spans="1:9" x14ac:dyDescent="0.25">
      <c r="A29" s="18">
        <v>2035</v>
      </c>
      <c r="B29" s="19">
        <v>5709.7470889301703</v>
      </c>
      <c r="C29" s="20">
        <v>0.51</v>
      </c>
      <c r="D29" s="28">
        <f t="shared" si="1"/>
        <v>1062.8694206043513</v>
      </c>
      <c r="E29" s="37">
        <v>3.1E-2</v>
      </c>
      <c r="F29" s="38">
        <f t="shared" si="2"/>
        <v>64.605788311244879</v>
      </c>
      <c r="G29" s="39">
        <v>1.0181873788922696E-3</v>
      </c>
      <c r="H29" s="38">
        <f t="shared" si="3"/>
        <v>2.1219612342546856</v>
      </c>
      <c r="I29" s="30"/>
    </row>
    <row r="30" spans="1:9" x14ac:dyDescent="0.25">
      <c r="A30" s="22">
        <v>2036</v>
      </c>
      <c r="B30" s="23">
        <v>5781.5850771845899</v>
      </c>
      <c r="C30" s="24">
        <v>0.51</v>
      </c>
      <c r="D30" s="29">
        <f t="shared" si="1"/>
        <v>1076.2420621179112</v>
      </c>
      <c r="E30" s="41">
        <v>3.1E-2</v>
      </c>
      <c r="F30" s="42">
        <f t="shared" si="2"/>
        <v>65.41863514834364</v>
      </c>
      <c r="G30" s="43">
        <v>1.0181873788922696E-3</v>
      </c>
      <c r="H30" s="42">
        <f t="shared" si="3"/>
        <v>2.1486589887871519</v>
      </c>
      <c r="I30" s="30"/>
    </row>
    <row r="31" spans="1:9" x14ac:dyDescent="0.25">
      <c r="A31" s="18">
        <v>2037</v>
      </c>
      <c r="B31" s="19">
        <v>5853.4230654390103</v>
      </c>
      <c r="C31" s="20">
        <v>0.51</v>
      </c>
      <c r="D31" s="28">
        <f t="shared" si="1"/>
        <v>1089.6147036314719</v>
      </c>
      <c r="E31" s="37">
        <v>3.1E-2</v>
      </c>
      <c r="F31" s="38">
        <f t="shared" si="2"/>
        <v>66.231481985442414</v>
      </c>
      <c r="G31" s="39">
        <v>1.0181873788922696E-3</v>
      </c>
      <c r="H31" s="38">
        <f t="shared" si="3"/>
        <v>2.1753567433196186</v>
      </c>
      <c r="I31" s="30"/>
    </row>
    <row r="32" spans="1:9" x14ac:dyDescent="0.25">
      <c r="A32" s="22">
        <v>2038</v>
      </c>
      <c r="B32" s="23">
        <v>5925.2610536934399</v>
      </c>
      <c r="C32" s="24">
        <v>0.51</v>
      </c>
      <c r="D32" s="29">
        <f t="shared" si="1"/>
        <v>1102.9873451450337</v>
      </c>
      <c r="E32" s="41">
        <v>3.1E-2</v>
      </c>
      <c r="F32" s="42">
        <f t="shared" si="2"/>
        <v>67.04432882254126</v>
      </c>
      <c r="G32" s="43">
        <v>1.0181873788922696E-3</v>
      </c>
      <c r="H32" s="42">
        <f t="shared" si="3"/>
        <v>2.2020544978520884</v>
      </c>
      <c r="I32" s="30"/>
    </row>
    <row r="33" spans="1:9" x14ac:dyDescent="0.25">
      <c r="A33" s="18">
        <v>2039</v>
      </c>
      <c r="B33" s="19">
        <v>5997.0990419478603</v>
      </c>
      <c r="C33" s="20">
        <v>0.51</v>
      </c>
      <c r="D33" s="28">
        <f t="shared" si="1"/>
        <v>1116.3599866585944</v>
      </c>
      <c r="E33" s="37">
        <v>3.1E-2</v>
      </c>
      <c r="F33" s="38">
        <f t="shared" si="2"/>
        <v>67.857175659640035</v>
      </c>
      <c r="G33" s="39">
        <v>1.0181873788922696E-3</v>
      </c>
      <c r="H33" s="38">
        <f t="shared" si="3"/>
        <v>2.2287522523845551</v>
      </c>
      <c r="I33" s="30"/>
    </row>
    <row r="34" spans="1:9" x14ac:dyDescent="0.25">
      <c r="A34" s="22">
        <v>2040</v>
      </c>
      <c r="B34" s="23">
        <v>6068.9370302022799</v>
      </c>
      <c r="C34" s="24">
        <v>0.51</v>
      </c>
      <c r="D34" s="29">
        <f t="shared" si="1"/>
        <v>1129.7326281721544</v>
      </c>
      <c r="E34" s="41">
        <v>3.1E-2</v>
      </c>
      <c r="F34" s="42">
        <f t="shared" si="2"/>
        <v>68.670022496738795</v>
      </c>
      <c r="G34" s="43">
        <v>1.0181873788922696E-3</v>
      </c>
      <c r="H34" s="44">
        <f t="shared" si="3"/>
        <v>2.2554500069170214</v>
      </c>
      <c r="I34" s="30"/>
    </row>
  </sheetData>
  <mergeCells count="6">
    <mergeCell ref="E3:F3"/>
    <mergeCell ref="I8:I11"/>
    <mergeCell ref="A1:H1"/>
    <mergeCell ref="E2:H2"/>
    <mergeCell ref="C2:D2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F0BA-B96C-4DA4-BFE4-1C73427F6980}">
  <dimension ref="A1:D12"/>
  <sheetViews>
    <sheetView workbookViewId="0">
      <selection activeCell="A2" sqref="A2:D8"/>
    </sheetView>
  </sheetViews>
  <sheetFormatPr defaultRowHeight="15" x14ac:dyDescent="0.25"/>
  <cols>
    <col min="1" max="1" width="20.28515625" style="75" customWidth="1"/>
    <col min="3" max="3" width="16.7109375" customWidth="1"/>
  </cols>
  <sheetData>
    <row r="1" spans="1:4" x14ac:dyDescent="0.25">
      <c r="A1" s="50" t="s">
        <v>46</v>
      </c>
    </row>
    <row r="2" spans="1:4" x14ac:dyDescent="0.25">
      <c r="A2" s="72" t="s">
        <v>27</v>
      </c>
      <c r="B2" s="51" t="s">
        <v>28</v>
      </c>
      <c r="C2" s="51" t="s">
        <v>27</v>
      </c>
      <c r="D2" s="52" t="s">
        <v>28</v>
      </c>
    </row>
    <row r="3" spans="1:4" ht="15.75" x14ac:dyDescent="0.25">
      <c r="A3" s="73" t="s">
        <v>29</v>
      </c>
      <c r="B3" s="54">
        <v>0.34100000000000003</v>
      </c>
      <c r="C3" s="53" t="s">
        <v>35</v>
      </c>
      <c r="D3" s="55">
        <v>0.05</v>
      </c>
    </row>
    <row r="4" spans="1:4" ht="15.75" x14ac:dyDescent="0.25">
      <c r="A4" s="74" t="s">
        <v>30</v>
      </c>
      <c r="B4" s="57">
        <v>0.128</v>
      </c>
      <c r="C4" s="56" t="s">
        <v>36</v>
      </c>
      <c r="D4" s="58">
        <v>2.7E-2</v>
      </c>
    </row>
    <row r="5" spans="1:4" ht="15.75" x14ac:dyDescent="0.25">
      <c r="A5" s="73" t="s">
        <v>31</v>
      </c>
      <c r="B5" s="54">
        <v>0.13</v>
      </c>
      <c r="C5" s="53" t="s">
        <v>37</v>
      </c>
      <c r="D5" s="55">
        <v>1.7000000000000001E-2</v>
      </c>
    </row>
    <row r="6" spans="1:4" ht="15.75" x14ac:dyDescent="0.25">
      <c r="A6" s="74" t="s">
        <v>32</v>
      </c>
      <c r="B6" s="57">
        <v>0.114</v>
      </c>
      <c r="C6" s="56" t="s">
        <v>38</v>
      </c>
      <c r="D6" s="58">
        <v>1.4E-2</v>
      </c>
    </row>
    <row r="7" spans="1:4" ht="15.75" x14ac:dyDescent="0.25">
      <c r="A7" s="73" t="s">
        <v>33</v>
      </c>
      <c r="B7" s="54">
        <v>9.9000000000000005E-2</v>
      </c>
      <c r="C7" s="53" t="s">
        <v>45</v>
      </c>
      <c r="D7" s="55">
        <v>1.4E-2</v>
      </c>
    </row>
    <row r="8" spans="1:4" ht="15.75" x14ac:dyDescent="0.25">
      <c r="A8" s="74" t="s">
        <v>34</v>
      </c>
      <c r="B8" s="57">
        <v>6.6000000000000003E-2</v>
      </c>
      <c r="C8" s="56"/>
      <c r="D8" s="58"/>
    </row>
    <row r="9" spans="1:4" x14ac:dyDescent="0.25">
      <c r="A9" s="59" t="s">
        <v>39</v>
      </c>
      <c r="B9" s="71"/>
    </row>
    <row r="12" spans="1:4" x14ac:dyDescent="0.25">
      <c r="D12" s="7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A077-4B21-A97B-DB4B8014C503}">
  <dimension ref="A1:D12"/>
  <sheetViews>
    <sheetView workbookViewId="0">
      <selection activeCell="A2" sqref="A2:D8"/>
    </sheetView>
  </sheetViews>
  <sheetFormatPr defaultRowHeight="15" x14ac:dyDescent="0.25"/>
  <cols>
    <col min="1" max="1" width="16.7109375" customWidth="1"/>
    <col min="3" max="3" width="16.28515625" bestFit="1" customWidth="1"/>
  </cols>
  <sheetData>
    <row r="1" spans="1:4" x14ac:dyDescent="0.25">
      <c r="A1" s="60" t="s">
        <v>47</v>
      </c>
    </row>
    <row r="2" spans="1:4" ht="15.75" x14ac:dyDescent="0.25">
      <c r="A2" s="61" t="s">
        <v>27</v>
      </c>
      <c r="B2" s="62" t="s">
        <v>28</v>
      </c>
      <c r="C2" s="61" t="s">
        <v>27</v>
      </c>
      <c r="D2" s="63" t="s">
        <v>28</v>
      </c>
    </row>
    <row r="3" spans="1:4" ht="15.75" x14ac:dyDescent="0.25">
      <c r="A3" s="64" t="s">
        <v>40</v>
      </c>
      <c r="B3" s="65">
        <v>0.40500000000000003</v>
      </c>
      <c r="C3" s="64" t="s">
        <v>31</v>
      </c>
      <c r="D3" s="66">
        <v>2.3E-2</v>
      </c>
    </row>
    <row r="4" spans="1:4" ht="15.75" x14ac:dyDescent="0.25">
      <c r="A4" s="67" t="s">
        <v>38</v>
      </c>
      <c r="B4" s="68">
        <v>0.19400000000000001</v>
      </c>
      <c r="C4" s="67" t="s">
        <v>29</v>
      </c>
      <c r="D4" s="69">
        <v>2.1000000000000001E-2</v>
      </c>
    </row>
    <row r="5" spans="1:4" ht="15.75" x14ac:dyDescent="0.25">
      <c r="A5" s="64" t="s">
        <v>34</v>
      </c>
      <c r="B5" s="65">
        <v>0.14399999999999999</v>
      </c>
      <c r="C5" s="64" t="s">
        <v>42</v>
      </c>
      <c r="D5" s="66">
        <v>1.2999999999999999E-2</v>
      </c>
    </row>
    <row r="6" spans="1:4" ht="15.75" x14ac:dyDescent="0.25">
      <c r="A6" s="67" t="s">
        <v>32</v>
      </c>
      <c r="B6" s="68">
        <v>0.107</v>
      </c>
      <c r="C6" s="67" t="s">
        <v>43</v>
      </c>
      <c r="D6" s="69">
        <v>1.0999999999999999E-2</v>
      </c>
    </row>
    <row r="7" spans="1:4" ht="15.75" x14ac:dyDescent="0.25">
      <c r="A7" s="64" t="s">
        <v>41</v>
      </c>
      <c r="B7" s="65">
        <v>3.7999999999999999E-2</v>
      </c>
      <c r="C7" s="64" t="s">
        <v>44</v>
      </c>
      <c r="D7" s="66">
        <v>5.0000000000000001E-3</v>
      </c>
    </row>
    <row r="8" spans="1:4" ht="15.75" x14ac:dyDescent="0.25">
      <c r="A8" s="67" t="s">
        <v>45</v>
      </c>
      <c r="B8" s="68">
        <v>2.4E-2</v>
      </c>
      <c r="C8" s="67" t="s">
        <v>30</v>
      </c>
      <c r="D8" s="69">
        <v>1.4E-2</v>
      </c>
    </row>
    <row r="12" spans="1:4" x14ac:dyDescent="0.25">
      <c r="C12" s="7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proj_pop</vt:lpstr>
      <vt:lpstr>proj_rs</vt:lpstr>
      <vt:lpstr>grav_comum_media</vt:lpstr>
      <vt:lpstr>grav_seletiva_media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Guerra</dc:creator>
  <cp:lastModifiedBy>Talita Guerra</cp:lastModifiedBy>
  <dcterms:created xsi:type="dcterms:W3CDTF">2019-10-28T19:38:36Z</dcterms:created>
  <dcterms:modified xsi:type="dcterms:W3CDTF">2019-11-26T20:33:55Z</dcterms:modified>
</cp:coreProperties>
</file>