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talita_PMGIRS\latex_PMGIRS\produtos\prodquatro\"/>
    </mc:Choice>
  </mc:AlternateContent>
  <xr:revisionPtr revIDLastSave="0" documentId="13_ncr:1_{E00036FB-7D18-4FCD-84B8-B7F0DD74F190}" xr6:coauthVersionLast="45" xr6:coauthVersionMax="45" xr10:uidLastSave="{00000000-0000-0000-0000-000000000000}"/>
  <bookViews>
    <workbookView xWindow="-120" yWindow="-120" windowWidth="20730" windowHeight="11160" activeTab="2" xr2:uid="{D9246B6E-7205-43C1-9B51-7C5EA50DADD7}"/>
  </bookViews>
  <sheets>
    <sheet name="Planilha1" sheetId="1" r:id="rId1"/>
    <sheet name="proj_pop" sheetId="2" r:id="rId2"/>
    <sheet name="proj_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3" l="1"/>
  <c r="F34" i="3"/>
  <c r="D34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H27" i="3"/>
  <c r="F27" i="3"/>
  <c r="D27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</calcChain>
</file>

<file path=xl/sharedStrings.xml><?xml version="1.0" encoding="utf-8"?>
<sst xmlns="http://schemas.openxmlformats.org/spreadsheetml/2006/main" count="42" uniqueCount="35">
  <si>
    <t>Objetivos</t>
  </si>
  <si>
    <t>Metas</t>
  </si>
  <si>
    <t>Prazos</t>
  </si>
  <si>
    <t>Enviar para aterro apenas o que for considerado rejeito/Diminuir em X % o que for destinado a aterro</t>
  </si>
  <si>
    <t>Promover gestão participativa da comunidade</t>
  </si>
  <si>
    <t>Criar e manter canais de comunicação abertos</t>
  </si>
  <si>
    <t>Educação ambiental</t>
  </si>
  <si>
    <t>Fomentar ações que possibilitem geração de renda via resíduos</t>
  </si>
  <si>
    <t>Incentivos a empresas que utilizem, no mínimo, o 3R</t>
  </si>
  <si>
    <t>Universalizar os serviços de limpeza urbana e manejo de RS</t>
  </si>
  <si>
    <t>Compostar X % dos orgânicos no município</t>
  </si>
  <si>
    <t>Coleta seletiva - programa de pontos</t>
  </si>
  <si>
    <r>
      <t>Logística reversa pós-consumo</t>
    </r>
    <r>
      <rPr>
        <u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parcerias, programa de pontos</t>
    </r>
  </si>
  <si>
    <t>Projeção populacional</t>
  </si>
  <si>
    <t>Ano</t>
  </si>
  <si>
    <t>Pop. Urbana</t>
  </si>
  <si>
    <t>Pop. Rural</t>
  </si>
  <si>
    <t>Total</t>
  </si>
  <si>
    <t>Fonte: Fundação Seade</t>
  </si>
  <si>
    <t>Fonte: IBGE</t>
  </si>
  <si>
    <t>Projeção da geração de resíduos sólidos</t>
  </si>
  <si>
    <t>Resíduos comuns</t>
  </si>
  <si>
    <t>Resíduos de Serviços de Saúde</t>
  </si>
  <si>
    <t>(t)</t>
  </si>
  <si>
    <t>Dados de geração (t)</t>
  </si>
  <si>
    <t>Dados de coleta (t)</t>
  </si>
  <si>
    <t>Pop. Total</t>
  </si>
  <si>
    <t>Per capta RC (kg/hab.dia)</t>
  </si>
  <si>
    <t>Quantidade RC</t>
  </si>
  <si>
    <t>Per capta RSS (kg/hab.dia)</t>
  </si>
  <si>
    <t>Quantidade RSS total</t>
  </si>
  <si>
    <t>Quantidade RSS (A e E)</t>
  </si>
  <si>
    <t>plano</t>
  </si>
  <si>
    <t>estimado igual ao último valor (t)</t>
  </si>
  <si>
    <t>projetado pelo último valor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</si>
</sst>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27"/>
      </patternFill>
    </fill>
    <fill>
      <patternFill patternType="solid">
        <fgColor theme="5"/>
        <bgColor indexed="43"/>
      </patternFill>
    </fill>
    <fill>
      <patternFill patternType="solid">
        <fgColor theme="6"/>
        <bgColor indexed="27"/>
      </patternFill>
    </fill>
    <fill>
      <patternFill patternType="solid">
        <fgColor theme="6"/>
        <bgColor indexed="43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164" fontId="7" fillId="8" borderId="2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aseline="0">
                <a:solidFill>
                  <a:schemeClr val="accent1"/>
                </a:solidFill>
              </a:rPr>
              <a:t>Quantidade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proj_rs!$D$4</c:f>
              <c:strCache>
                <c:ptCount val="1"/>
                <c:pt idx="0">
                  <c:v>Quantidade RC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proj_rs!$D$5:$D$34</c15:sqref>
                  </c15:fullRef>
                </c:ext>
              </c:extLst>
              <c:f>proj_rs!$D$14:$D$34</c:f>
              <c:numCache>
                <c:formatCode>0.000</c:formatCode>
                <c:ptCount val="21"/>
                <c:pt idx="0">
                  <c:v>822.6597178423234</c:v>
                </c:pt>
                <c:pt idx="1">
                  <c:v>885.58053544458278</c:v>
                </c:pt>
                <c:pt idx="2">
                  <c:v>897.2365440007419</c:v>
                </c:pt>
                <c:pt idx="3">
                  <c:v>909.04596890925245</c:v>
                </c:pt>
                <c:pt idx="4">
                  <c:v>921.01082943571942</c:v>
                </c:pt>
                <c:pt idx="5">
                  <c:v>933.13317142331618</c:v>
                </c:pt>
                <c:pt idx="6">
                  <c:v>945.41506764259771</c:v>
                </c:pt>
                <c:pt idx="7">
                  <c:v>957.85861814592033</c:v>
                </c:pt>
                <c:pt idx="8">
                  <c:v>970.46595062652261</c:v>
                </c:pt>
                <c:pt idx="9">
                  <c:v>983.2392207823367</c:v>
                </c:pt>
                <c:pt idx="10">
                  <c:v>996.18061268458382</c:v>
                </c:pt>
                <c:pt idx="11">
                  <c:v>1009.2923391512256</c:v>
                </c:pt>
                <c:pt idx="12">
                  <c:v>1022.5766421253268</c:v>
                </c:pt>
                <c:pt idx="13">
                  <c:v>1036.0357930584012</c:v>
                </c:pt>
                <c:pt idx="14">
                  <c:v>1049.6720932988007</c:v>
                </c:pt>
                <c:pt idx="15">
                  <c:v>1062.8694206043513</c:v>
                </c:pt>
                <c:pt idx="16">
                  <c:v>1076.2420621179112</c:v>
                </c:pt>
                <c:pt idx="17">
                  <c:v>1089.6147036314719</c:v>
                </c:pt>
                <c:pt idx="18">
                  <c:v>1102.9873451450337</c:v>
                </c:pt>
                <c:pt idx="19">
                  <c:v>1116.3599866585944</c:v>
                </c:pt>
                <c:pt idx="20">
                  <c:v>1129.7326281721544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36C-8488-CA4C6D1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8847"/>
        <c:axId val="1082357231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324767"/>
        <c:axId val="10404516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proj_rs!$F$5:$F$34</c15:sqref>
                        </c15:fullRef>
                        <c15:formulaRef>
                          <c15:sqref>proj_rs!$F$14:$F$34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47.9884835408022</c:v>
                      </c:pt>
                      <c:pt idx="1">
                        <c:v>53.829405095651104</c:v>
                      </c:pt>
                      <c:pt idx="2">
                        <c:v>54.5379075765157</c:v>
                      </c:pt>
                      <c:pt idx="3">
                        <c:v>55.255735365072212</c:v>
                      </c:pt>
                      <c:pt idx="4">
                        <c:v>55.98301120099471</c:v>
                      </c:pt>
                      <c:pt idx="5">
                        <c:v>56.719859439456471</c:v>
                      </c:pt>
                      <c:pt idx="6">
                        <c:v>57.466406072393198</c:v>
                      </c:pt>
                      <c:pt idx="7">
                        <c:v>58.222778750046132</c:v>
                      </c:pt>
                      <c:pt idx="8">
                        <c:v>58.989106802788626</c:v>
                      </c:pt>
                      <c:pt idx="9">
                        <c:v>59.765521263240061</c:v>
                      </c:pt>
                      <c:pt idx="10">
                        <c:v>60.552154888670785</c:v>
                      </c:pt>
                      <c:pt idx="11">
                        <c:v>61.349142183701943</c:v>
                      </c:pt>
                      <c:pt idx="12">
                        <c:v>62.156619423304186</c:v>
                      </c:pt>
                      <c:pt idx="13">
                        <c:v>62.974724676098901</c:v>
                      </c:pt>
                      <c:pt idx="14">
                        <c:v>63.803597827966314</c:v>
                      </c:pt>
                      <c:pt idx="15">
                        <c:v>64.605788311244879</c:v>
                      </c:pt>
                      <c:pt idx="16">
                        <c:v>65.41863514834364</c:v>
                      </c:pt>
                      <c:pt idx="17">
                        <c:v>66.231481985442414</c:v>
                      </c:pt>
                      <c:pt idx="18">
                        <c:v>67.04432882254126</c:v>
                      </c:pt>
                      <c:pt idx="19">
                        <c:v>67.857175659640035</c:v>
                      </c:pt>
                      <c:pt idx="20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9C-436C-8488-CA4C6D1BC28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24767"/>
        <c:axId val="10404516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proj_rs!$H$4</c15:sqref>
                        </c15:formulaRef>
                      </c:ext>
                    </c:extLst>
                    <c:strCache>
                      <c:ptCount val="1"/>
                      <c:pt idx="0">
                        <c:v>Quantidade RSS (A e E)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proj_rs!$H$5:$H$34</c15:sqref>
                        </c15:fullRef>
                        <c15:formulaRef>
                          <c15:sqref>proj_rs!$H$14:$H$34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1.745045295479436</c:v>
                      </c:pt>
                      <c:pt idx="1">
                        <c:v>1.7680135768281025</c:v>
                      </c:pt>
                      <c:pt idx="2">
                        <c:v>1.7912841666323021</c:v>
                      </c:pt>
                      <c:pt idx="3">
                        <c:v>1.8148610438750892</c:v>
                      </c:pt>
                      <c:pt idx="4">
                        <c:v>1.8387482399108832</c:v>
                      </c:pt>
                      <c:pt idx="5">
                        <c:v>1.8629498391547787</c:v>
                      </c:pt>
                      <c:pt idx="6">
                        <c:v>1.8874699797809302</c:v>
                      </c:pt>
                      <c:pt idx="7">
                        <c:v>1.9123128544301293</c:v>
                      </c:pt>
                      <c:pt idx="8">
                        <c:v>1.9374827109266939</c:v>
                      </c:pt>
                      <c:pt idx="9">
                        <c:v>1.9629838530047941</c:v>
                      </c:pt>
                      <c:pt idx="10">
                        <c:v>1.9888206410443368</c:v>
                      </c:pt>
                      <c:pt idx="11">
                        <c:v>2.0149974928165371</c:v>
                      </c:pt>
                      <c:pt idx="12">
                        <c:v>2.0415188842393039</c:v>
                      </c:pt>
                      <c:pt idx="13">
                        <c:v>2.0683893501425632</c:v>
                      </c:pt>
                      <c:pt idx="14">
                        <c:v>2.0956134850436623</c:v>
                      </c:pt>
                      <c:pt idx="15">
                        <c:v>2.1219612342546856</c:v>
                      </c:pt>
                      <c:pt idx="16">
                        <c:v>2.1486589887871519</c:v>
                      </c:pt>
                      <c:pt idx="17">
                        <c:v>2.1753567433196186</c:v>
                      </c:pt>
                      <c:pt idx="18">
                        <c:v>2.2020544978520884</c:v>
                      </c:pt>
                      <c:pt idx="19">
                        <c:v>2.2287522523845551</c:v>
                      </c:pt>
                      <c:pt idx="20">
                        <c:v>2.2554500069170214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9C-436C-8488-CA4C6D1BC283}"/>
                  </c:ext>
                </c:extLst>
              </c15:ser>
            </c15:filteredLineSeries>
          </c:ext>
        </c:extLst>
      </c:lineChart>
      <c:catAx>
        <c:axId val="8479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357231"/>
        <c:crosses val="autoZero"/>
        <c:auto val="1"/>
        <c:lblAlgn val="ctr"/>
        <c:lblOffset val="100"/>
        <c:noMultiLvlLbl val="0"/>
      </c:catAx>
      <c:valAx>
        <c:axId val="1082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847968847"/>
        <c:crosses val="autoZero"/>
        <c:crossBetween val="between"/>
        <c:majorUnit val="200"/>
      </c:valAx>
      <c:valAx>
        <c:axId val="1040451679"/>
        <c:scaling>
          <c:orientation val="minMax"/>
          <c:min val="1"/>
        </c:scaling>
        <c:delete val="1"/>
        <c:axPos val="r"/>
        <c:numFmt formatCode="0.000" sourceLinked="1"/>
        <c:majorTickMark val="out"/>
        <c:minorTickMark val="none"/>
        <c:tickLblPos val="nextTo"/>
        <c:crossAx val="1210324767"/>
        <c:crosses val="max"/>
        <c:crossBetween val="between"/>
      </c:valAx>
      <c:catAx>
        <c:axId val="121032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45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="0" i="0" baseline="0"/>
              <a:t>Quantidade RSS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proj_rs!$F$4</c:f>
              <c:strCache>
                <c:ptCount val="1"/>
                <c:pt idx="0">
                  <c:v>Quantidade RSS 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proj_rs!$F$5:$F$34</c15:sqref>
                  </c15:fullRef>
                </c:ext>
              </c:extLst>
              <c:f>proj_rs!$F$14:$F$34</c:f>
              <c:numCache>
                <c:formatCode>0.000</c:formatCode>
                <c:ptCount val="21"/>
                <c:pt idx="0">
                  <c:v>47.9884835408022</c:v>
                </c:pt>
                <c:pt idx="1">
                  <c:v>53.829405095651104</c:v>
                </c:pt>
                <c:pt idx="2">
                  <c:v>54.5379075765157</c:v>
                </c:pt>
                <c:pt idx="3">
                  <c:v>55.255735365072212</c:v>
                </c:pt>
                <c:pt idx="4">
                  <c:v>55.98301120099471</c:v>
                </c:pt>
                <c:pt idx="5">
                  <c:v>56.719859439456471</c:v>
                </c:pt>
                <c:pt idx="6">
                  <c:v>57.466406072393198</c:v>
                </c:pt>
                <c:pt idx="7">
                  <c:v>58.222778750046132</c:v>
                </c:pt>
                <c:pt idx="8">
                  <c:v>58.989106802788626</c:v>
                </c:pt>
                <c:pt idx="9">
                  <c:v>59.765521263240061</c:v>
                </c:pt>
                <c:pt idx="10">
                  <c:v>60.552154888670785</c:v>
                </c:pt>
                <c:pt idx="11">
                  <c:v>61.349142183701943</c:v>
                </c:pt>
                <c:pt idx="12">
                  <c:v>62.156619423304186</c:v>
                </c:pt>
                <c:pt idx="13">
                  <c:v>62.974724676098901</c:v>
                </c:pt>
                <c:pt idx="14">
                  <c:v>63.803597827966314</c:v>
                </c:pt>
                <c:pt idx="15">
                  <c:v>64.605788311244879</c:v>
                </c:pt>
                <c:pt idx="16">
                  <c:v>65.41863514834364</c:v>
                </c:pt>
                <c:pt idx="17">
                  <c:v>66.231481985442414</c:v>
                </c:pt>
                <c:pt idx="18">
                  <c:v>67.04432882254126</c:v>
                </c:pt>
                <c:pt idx="19">
                  <c:v>67.857175659640035</c:v>
                </c:pt>
                <c:pt idx="20">
                  <c:v>68.670022496738795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517615"/>
        <c:axId val="1088530799"/>
      </c:barChart>
      <c:lineChart>
        <c:grouping val="standard"/>
        <c:varyColors val="0"/>
        <c:ser>
          <c:idx val="2"/>
          <c:order val="1"/>
          <c:tx>
            <c:strRef>
              <c:f>proj_rs!$H$4</c:f>
              <c:strCache>
                <c:ptCount val="1"/>
                <c:pt idx="0">
                  <c:v>Quantidade RSS (A e 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proj_rs!$H$5:$H$34</c15:sqref>
                  </c15:fullRef>
                </c:ext>
              </c:extLst>
              <c:f>proj_rs!$H$14:$H$34</c:f>
              <c:numCache>
                <c:formatCode>0.000</c:formatCode>
                <c:ptCount val="21"/>
                <c:pt idx="0">
                  <c:v>1.745045295479436</c:v>
                </c:pt>
                <c:pt idx="1">
                  <c:v>1.7680135768281025</c:v>
                </c:pt>
                <c:pt idx="2">
                  <c:v>1.7912841666323021</c:v>
                </c:pt>
                <c:pt idx="3">
                  <c:v>1.8148610438750892</c:v>
                </c:pt>
                <c:pt idx="4">
                  <c:v>1.8387482399108832</c:v>
                </c:pt>
                <c:pt idx="5">
                  <c:v>1.8629498391547787</c:v>
                </c:pt>
                <c:pt idx="6">
                  <c:v>1.8874699797809302</c:v>
                </c:pt>
                <c:pt idx="7">
                  <c:v>1.9123128544301293</c:v>
                </c:pt>
                <c:pt idx="8">
                  <c:v>1.9374827109266939</c:v>
                </c:pt>
                <c:pt idx="9">
                  <c:v>1.9629838530047941</c:v>
                </c:pt>
                <c:pt idx="10">
                  <c:v>1.9888206410443368</c:v>
                </c:pt>
                <c:pt idx="11">
                  <c:v>2.0149974928165371</c:v>
                </c:pt>
                <c:pt idx="12">
                  <c:v>2.0415188842393039</c:v>
                </c:pt>
                <c:pt idx="13">
                  <c:v>2.0683893501425632</c:v>
                </c:pt>
                <c:pt idx="14">
                  <c:v>2.0956134850436623</c:v>
                </c:pt>
                <c:pt idx="15">
                  <c:v>2.1219612342546856</c:v>
                </c:pt>
                <c:pt idx="16">
                  <c:v>2.1486589887871519</c:v>
                </c:pt>
                <c:pt idx="17">
                  <c:v>2.1753567433196186</c:v>
                </c:pt>
                <c:pt idx="18">
                  <c:v>2.2020544978520884</c:v>
                </c:pt>
                <c:pt idx="19">
                  <c:v>2.2287522523845551</c:v>
                </c:pt>
                <c:pt idx="20">
                  <c:v>2.2554500069170214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26703"/>
        <c:axId val="1088474639"/>
      </c:lineChart>
      <c:catAx>
        <c:axId val="108451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8530799"/>
        <c:crosses val="autoZero"/>
        <c:auto val="1"/>
        <c:lblAlgn val="ctr"/>
        <c:lblOffset val="100"/>
        <c:noMultiLvlLbl val="0"/>
      </c:catAx>
      <c:valAx>
        <c:axId val="108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4517615"/>
        <c:crosses val="autoZero"/>
        <c:crossBetween val="between"/>
      </c:valAx>
      <c:valAx>
        <c:axId val="108847463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626703"/>
        <c:crosses val="max"/>
        <c:crossBetween val="between"/>
      </c:valAx>
      <c:catAx>
        <c:axId val="1082626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847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accent1"/>
          </a:solidFill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571500</xdr:colOff>
      <xdr:row>13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0FD65-ECA3-43C9-B2A0-04F549F3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85726</xdr:rowOff>
    </xdr:from>
    <xdr:to>
      <xdr:col>13</xdr:col>
      <xdr:colOff>581024</xdr:colOff>
      <xdr:row>27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B7CF4-C3AA-488A-9470-05346FFF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AB6-48B5-4E29-8069-7AD377A0D5E6}">
  <dimension ref="A1:C8"/>
  <sheetViews>
    <sheetView workbookViewId="0">
      <selection activeCell="B3" sqref="B3"/>
    </sheetView>
  </sheetViews>
  <sheetFormatPr defaultRowHeight="15" x14ac:dyDescent="0.25"/>
  <cols>
    <col min="1" max="1" width="35.7109375" style="1" customWidth="1"/>
    <col min="2" max="2" width="59.7109375" style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50" t="s">
        <v>3</v>
      </c>
      <c r="B2" s="1" t="s">
        <v>11</v>
      </c>
    </row>
    <row r="3" spans="1:3" x14ac:dyDescent="0.25">
      <c r="A3" s="50"/>
      <c r="B3" s="1" t="s">
        <v>12</v>
      </c>
    </row>
    <row r="4" spans="1:3" x14ac:dyDescent="0.25">
      <c r="A4" s="50"/>
      <c r="B4" s="1" t="s">
        <v>10</v>
      </c>
      <c r="C4">
        <v>2040</v>
      </c>
    </row>
    <row r="5" spans="1:3" ht="30" customHeight="1" x14ac:dyDescent="0.25">
      <c r="A5" s="50" t="s">
        <v>4</v>
      </c>
      <c r="B5" s="1" t="s">
        <v>5</v>
      </c>
      <c r="C5">
        <v>2025</v>
      </c>
    </row>
    <row r="6" spans="1:3" x14ac:dyDescent="0.25">
      <c r="A6" s="50"/>
      <c r="B6" s="1" t="s">
        <v>6</v>
      </c>
    </row>
    <row r="7" spans="1:3" ht="30" x14ac:dyDescent="0.25">
      <c r="A7" s="1" t="s">
        <v>7</v>
      </c>
      <c r="B7" s="1" t="s">
        <v>8</v>
      </c>
    </row>
    <row r="8" spans="1:3" ht="30" x14ac:dyDescent="0.25">
      <c r="A8" s="1" t="s">
        <v>9</v>
      </c>
    </row>
  </sheetData>
  <mergeCells count="2">
    <mergeCell ref="A2:A4"/>
    <mergeCell ref="A5:A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4EBC-0E9E-49F6-B02C-C974E1684FA5}">
  <dimension ref="A1:J11"/>
  <sheetViews>
    <sheetView workbookViewId="0">
      <selection activeCell="A2" sqref="A2:A7"/>
    </sheetView>
  </sheetViews>
  <sheetFormatPr defaultRowHeight="15" x14ac:dyDescent="0.25"/>
  <cols>
    <col min="2" max="2" width="13" customWidth="1"/>
    <col min="7" max="7" width="12.5703125" customWidth="1"/>
  </cols>
  <sheetData>
    <row r="1" spans="1:10" x14ac:dyDescent="0.25">
      <c r="A1" s="4" t="s">
        <v>13</v>
      </c>
      <c r="B1" s="4"/>
      <c r="C1" s="4"/>
      <c r="D1" s="4"/>
      <c r="F1" s="4" t="s">
        <v>13</v>
      </c>
      <c r="G1" s="4"/>
      <c r="H1" s="4"/>
      <c r="I1" s="4"/>
    </row>
    <row r="2" spans="1:10" x14ac:dyDescent="0.25">
      <c r="A2" s="10" t="s">
        <v>14</v>
      </c>
      <c r="B2" s="13" t="s">
        <v>15</v>
      </c>
      <c r="C2" s="13" t="s">
        <v>16</v>
      </c>
      <c r="D2" s="7" t="s">
        <v>17</v>
      </c>
      <c r="F2" s="10" t="s">
        <v>14</v>
      </c>
      <c r="G2" s="13" t="s">
        <v>15</v>
      </c>
      <c r="H2" s="13" t="s">
        <v>16</v>
      </c>
      <c r="I2" s="7" t="s">
        <v>17</v>
      </c>
    </row>
    <row r="3" spans="1:10" x14ac:dyDescent="0.25">
      <c r="A3" s="15">
        <v>2020</v>
      </c>
      <c r="B3" s="6">
        <v>1983</v>
      </c>
      <c r="C3" s="6">
        <v>2482</v>
      </c>
      <c r="D3" s="8">
        <v>4465</v>
      </c>
      <c r="F3" s="5">
        <v>2020</v>
      </c>
      <c r="G3" s="6">
        <v>2087</v>
      </c>
      <c r="H3" s="6">
        <v>2609</v>
      </c>
      <c r="I3" s="8">
        <v>4696</v>
      </c>
    </row>
    <row r="4" spans="1:10" x14ac:dyDescent="0.25">
      <c r="A4" s="11">
        <v>2025</v>
      </c>
      <c r="B4" s="14">
        <v>2069</v>
      </c>
      <c r="C4" s="14">
        <v>2525</v>
      </c>
      <c r="D4" s="9">
        <v>4594</v>
      </c>
      <c r="F4" s="11">
        <v>2025</v>
      </c>
      <c r="G4" s="14">
        <v>2261</v>
      </c>
      <c r="H4" s="14">
        <v>2752</v>
      </c>
      <c r="I4" s="9">
        <v>5013</v>
      </c>
    </row>
    <row r="5" spans="1:10" x14ac:dyDescent="0.25">
      <c r="A5" s="15">
        <v>2030</v>
      </c>
      <c r="B5" s="6">
        <v>2139</v>
      </c>
      <c r="C5" s="6">
        <v>2544</v>
      </c>
      <c r="D5" s="8">
        <v>4683</v>
      </c>
      <c r="F5" s="5">
        <v>2030</v>
      </c>
      <c r="G5" s="6">
        <v>2449</v>
      </c>
      <c r="H5" s="6">
        <v>2902</v>
      </c>
      <c r="I5" s="8">
        <v>5351</v>
      </c>
      <c r="J5" s="2"/>
    </row>
    <row r="6" spans="1:10" x14ac:dyDescent="0.25">
      <c r="A6" s="11">
        <v>2035</v>
      </c>
      <c r="B6" s="14">
        <v>2193</v>
      </c>
      <c r="C6" s="14">
        <v>2544</v>
      </c>
      <c r="D6" s="9">
        <v>4737</v>
      </c>
      <c r="F6" s="11">
        <v>2035</v>
      </c>
      <c r="G6" s="14">
        <v>2653</v>
      </c>
      <c r="H6" s="14">
        <v>3060</v>
      </c>
      <c r="I6" s="9">
        <v>5713</v>
      </c>
    </row>
    <row r="7" spans="1:10" x14ac:dyDescent="0.25">
      <c r="A7" s="15">
        <v>2040</v>
      </c>
      <c r="B7" s="6">
        <v>2228</v>
      </c>
      <c r="C7" s="6">
        <v>2518</v>
      </c>
      <c r="D7" s="8">
        <v>4746</v>
      </c>
      <c r="F7" s="5">
        <v>2040</v>
      </c>
      <c r="G7" s="6">
        <v>2874</v>
      </c>
      <c r="H7" s="6">
        <v>3225</v>
      </c>
      <c r="I7" s="8">
        <v>6099</v>
      </c>
    </row>
    <row r="8" spans="1:10" x14ac:dyDescent="0.25">
      <c r="A8" s="12" t="s">
        <v>18</v>
      </c>
      <c r="B8" s="3"/>
      <c r="C8" s="3"/>
      <c r="D8" s="3"/>
      <c r="F8" t="s">
        <v>19</v>
      </c>
    </row>
    <row r="11" spans="1:10" x14ac:dyDescent="0.25">
      <c r="D11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F259-C2BD-443A-A838-1369E1B2D22A}">
  <dimension ref="A1:I34"/>
  <sheetViews>
    <sheetView tabSelected="1" topLeftCell="E13" workbookViewId="0">
      <selection activeCell="P17" sqref="P17"/>
    </sheetView>
  </sheetViews>
  <sheetFormatPr defaultRowHeight="15" x14ac:dyDescent="0.25"/>
  <cols>
    <col min="3" max="3" width="11.5703125" customWidth="1"/>
    <col min="4" max="4" width="11.85546875" customWidth="1"/>
    <col min="5" max="5" width="11.7109375" customWidth="1"/>
    <col min="6" max="6" width="11.85546875" customWidth="1"/>
    <col min="7" max="7" width="12.140625" customWidth="1"/>
    <col min="8" max="8" width="11.5703125" customWidth="1"/>
    <col min="9" max="9" width="28.28515625" customWidth="1"/>
  </cols>
  <sheetData>
    <row r="1" spans="1:9" x14ac:dyDescent="0.25">
      <c r="A1" s="54" t="s">
        <v>20</v>
      </c>
      <c r="B1" s="51"/>
      <c r="C1" s="51"/>
      <c r="D1" s="51"/>
      <c r="E1" s="51"/>
      <c r="F1" s="51"/>
      <c r="G1" s="51"/>
      <c r="H1" s="55"/>
      <c r="I1" s="30"/>
    </row>
    <row r="2" spans="1:9" ht="15" customHeight="1" x14ac:dyDescent="0.25">
      <c r="A2" s="45"/>
      <c r="B2" s="46"/>
      <c r="C2" s="56" t="s">
        <v>21</v>
      </c>
      <c r="D2" s="57"/>
      <c r="E2" s="56" t="s">
        <v>22</v>
      </c>
      <c r="F2" s="56"/>
      <c r="G2" s="56"/>
      <c r="H2" s="56"/>
      <c r="I2" s="30"/>
    </row>
    <row r="3" spans="1:9" ht="38.25" customHeight="1" x14ac:dyDescent="0.25">
      <c r="A3" s="48"/>
      <c r="B3" s="48"/>
      <c r="C3" s="49"/>
      <c r="D3" s="48" t="s">
        <v>23</v>
      </c>
      <c r="E3" s="51" t="s">
        <v>24</v>
      </c>
      <c r="F3" s="51"/>
      <c r="G3" s="51" t="s">
        <v>25</v>
      </c>
      <c r="H3" s="51"/>
      <c r="I3" s="30"/>
    </row>
    <row r="4" spans="1:9" ht="63.75" x14ac:dyDescent="0.25">
      <c r="A4" s="17" t="s">
        <v>14</v>
      </c>
      <c r="B4" s="17" t="s">
        <v>26</v>
      </c>
      <c r="C4" s="47" t="s">
        <v>27</v>
      </c>
      <c r="D4" s="17" t="s">
        <v>28</v>
      </c>
      <c r="E4" s="47" t="s">
        <v>29</v>
      </c>
      <c r="F4" s="47" t="s">
        <v>30</v>
      </c>
      <c r="G4" s="47" t="s">
        <v>29</v>
      </c>
      <c r="H4" s="16" t="s">
        <v>31</v>
      </c>
      <c r="I4" s="30"/>
    </row>
    <row r="5" spans="1:9" x14ac:dyDescent="0.25">
      <c r="A5" s="18">
        <v>2011</v>
      </c>
      <c r="B5" s="19">
        <v>4174</v>
      </c>
      <c r="C5" s="20">
        <v>0.48</v>
      </c>
      <c r="D5" s="21">
        <f>(B5*C5)/1000*365</f>
        <v>731.28480000000002</v>
      </c>
      <c r="E5" s="37">
        <v>2.8000000000000001E-2</v>
      </c>
      <c r="F5" s="38">
        <f>(E5*B5)*365/1000</f>
        <v>42.658279999999998</v>
      </c>
      <c r="G5" s="37">
        <f t="shared" ref="G5:G12" si="0">H5*1000/365/B5</f>
        <v>1.0062290368950647E-3</v>
      </c>
      <c r="H5" s="33">
        <v>1.5329999999999999</v>
      </c>
      <c r="I5" s="30"/>
    </row>
    <row r="6" spans="1:9" x14ac:dyDescent="0.25">
      <c r="A6" s="22">
        <v>2012</v>
      </c>
      <c r="B6" s="23">
        <v>4229.1685984560463</v>
      </c>
      <c r="C6" s="24">
        <v>0.48</v>
      </c>
      <c r="D6" s="25">
        <f t="shared" ref="D6:D34" si="1">(B6*C6)/1000*365</f>
        <v>740.95033844949933</v>
      </c>
      <c r="E6" s="34">
        <v>2.8000000000000001E-2</v>
      </c>
      <c r="F6" s="35">
        <f t="shared" ref="F6:F34" si="2">(E6*B6)/1000*365</f>
        <v>43.22210307622079</v>
      </c>
      <c r="G6" s="34">
        <f t="shared" si="0"/>
        <v>9.9310299464847648E-4</v>
      </c>
      <c r="H6" s="36">
        <v>1.5329999999999999</v>
      </c>
      <c r="I6" s="30"/>
    </row>
    <row r="7" spans="1:9" x14ac:dyDescent="0.25">
      <c r="A7" s="18">
        <v>2013</v>
      </c>
      <c r="B7" s="19">
        <v>4284.8329038422253</v>
      </c>
      <c r="C7" s="20">
        <v>0.48</v>
      </c>
      <c r="D7" s="21">
        <f t="shared" si="1"/>
        <v>750.7027247531579</v>
      </c>
      <c r="E7" s="31">
        <v>2.8000000000000001E-2</v>
      </c>
      <c r="F7" s="32">
        <f t="shared" si="2"/>
        <v>43.790992277267542</v>
      </c>
      <c r="G7" s="31">
        <f t="shared" si="0"/>
        <v>9.8020158411168024E-4</v>
      </c>
      <c r="H7" s="33">
        <v>1.5329999999999999</v>
      </c>
      <c r="I7" s="30"/>
    </row>
    <row r="8" spans="1:9" x14ac:dyDescent="0.25">
      <c r="A8" s="22">
        <v>2014</v>
      </c>
      <c r="B8" s="23">
        <v>4341.2298626618149</v>
      </c>
      <c r="C8" s="24">
        <v>0.48</v>
      </c>
      <c r="D8" s="25">
        <f t="shared" si="1"/>
        <v>760.58347193834993</v>
      </c>
      <c r="E8" s="34">
        <v>2.8000000000000001E-2</v>
      </c>
      <c r="F8" s="35">
        <f t="shared" si="2"/>
        <v>44.36736919640375</v>
      </c>
      <c r="G8" s="34">
        <f t="shared" si="0"/>
        <v>9.674677759230146E-4</v>
      </c>
      <c r="H8" s="36">
        <v>1.5329999999999999</v>
      </c>
      <c r="I8" s="52" t="s">
        <v>32</v>
      </c>
    </row>
    <row r="9" spans="1:9" x14ac:dyDescent="0.25">
      <c r="A9" s="18">
        <v>2015</v>
      </c>
      <c r="B9" s="19">
        <v>4398.3691180972755</v>
      </c>
      <c r="C9" s="20">
        <v>0.48</v>
      </c>
      <c r="D9" s="21">
        <f t="shared" si="1"/>
        <v>770.59426949064266</v>
      </c>
      <c r="E9" s="31">
        <v>2.8000000000000001E-2</v>
      </c>
      <c r="F9" s="32">
        <f t="shared" si="2"/>
        <v>44.951332386954157</v>
      </c>
      <c r="G9" s="31">
        <f t="shared" si="0"/>
        <v>9.3434382853108285E-4</v>
      </c>
      <c r="H9" s="33">
        <v>1.5</v>
      </c>
      <c r="I9" s="52"/>
    </row>
    <row r="10" spans="1:9" x14ac:dyDescent="0.25">
      <c r="A10" s="22">
        <v>2016</v>
      </c>
      <c r="B10" s="23">
        <v>4456.2604402546112</v>
      </c>
      <c r="C10" s="24">
        <v>0.48</v>
      </c>
      <c r="D10" s="25">
        <f t="shared" si="1"/>
        <v>780.73682913260791</v>
      </c>
      <c r="E10" s="34">
        <v>2.8000000000000001E-2</v>
      </c>
      <c r="F10" s="35">
        <f t="shared" si="2"/>
        <v>45.542981699402134</v>
      </c>
      <c r="G10" s="34">
        <f t="shared" si="0"/>
        <v>8.6072537495968571E-4</v>
      </c>
      <c r="H10" s="36">
        <v>1.4</v>
      </c>
      <c r="I10" s="52"/>
    </row>
    <row r="11" spans="1:9" x14ac:dyDescent="0.25">
      <c r="A11" s="18">
        <v>2017</v>
      </c>
      <c r="B11" s="19">
        <v>4514.9137278339349</v>
      </c>
      <c r="C11" s="20">
        <v>0.48</v>
      </c>
      <c r="D11" s="21">
        <f t="shared" si="1"/>
        <v>791.01288511650534</v>
      </c>
      <c r="E11" s="31">
        <v>2.8000000000000001E-2</v>
      </c>
      <c r="F11" s="32">
        <f t="shared" si="2"/>
        <v>46.142418298462808</v>
      </c>
      <c r="G11" s="31">
        <f t="shared" si="0"/>
        <v>1.0315887583548203E-3</v>
      </c>
      <c r="H11" s="33">
        <v>1.7</v>
      </c>
      <c r="I11" s="53"/>
    </row>
    <row r="12" spans="1:9" x14ac:dyDescent="0.25">
      <c r="A12" s="22">
        <v>2018</v>
      </c>
      <c r="B12" s="23">
        <v>4574.3390098220198</v>
      </c>
      <c r="C12" s="24">
        <v>0.48</v>
      </c>
      <c r="D12" s="25">
        <f t="shared" si="1"/>
        <v>801.42419452081788</v>
      </c>
      <c r="E12" s="34">
        <v>2.8000000000000001E-2</v>
      </c>
      <c r="F12" s="35">
        <f t="shared" si="2"/>
        <v>46.749744680381042</v>
      </c>
      <c r="G12" s="34">
        <f t="shared" si="0"/>
        <v>1.0181873788922696E-3</v>
      </c>
      <c r="H12" s="36">
        <v>1.7</v>
      </c>
      <c r="I12" s="26" t="s">
        <v>33</v>
      </c>
    </row>
    <row r="13" spans="1:9" x14ac:dyDescent="0.25">
      <c r="A13" s="18">
        <v>2019</v>
      </c>
      <c r="B13" s="19">
        <v>4634.5464472071371</v>
      </c>
      <c r="C13" s="20">
        <v>0.48</v>
      </c>
      <c r="D13" s="21">
        <f t="shared" si="1"/>
        <v>811.97253755069039</v>
      </c>
      <c r="E13" s="31">
        <v>2.8000000000000001E-2</v>
      </c>
      <c r="F13" s="32">
        <f t="shared" si="2"/>
        <v>47.365064690456947</v>
      </c>
      <c r="G13" s="31">
        <v>1.0181873788922696E-3</v>
      </c>
      <c r="H13" s="33">
        <f t="shared" ref="H13:H34" si="3">G13*B13/1000*365</f>
        <v>1.7223753952942553</v>
      </c>
      <c r="I13" s="27" t="s">
        <v>34</v>
      </c>
    </row>
    <row r="14" spans="1:9" x14ac:dyDescent="0.25">
      <c r="A14" s="22">
        <v>2020</v>
      </c>
      <c r="B14" s="23">
        <v>4695.5463347164577</v>
      </c>
      <c r="C14" s="24">
        <v>0.48</v>
      </c>
      <c r="D14" s="25">
        <f t="shared" si="1"/>
        <v>822.6597178423234</v>
      </c>
      <c r="E14" s="34">
        <v>2.8000000000000001E-2</v>
      </c>
      <c r="F14" s="35">
        <f t="shared" si="2"/>
        <v>47.9884835408022</v>
      </c>
      <c r="G14" s="34">
        <v>1.0181873788922696E-3</v>
      </c>
      <c r="H14" s="36">
        <f t="shared" si="3"/>
        <v>1.745045295479436</v>
      </c>
      <c r="I14" s="30"/>
    </row>
    <row r="15" spans="1:9" x14ac:dyDescent="0.25">
      <c r="A15" s="18">
        <v>2021</v>
      </c>
      <c r="B15" s="19">
        <v>4757.3491025763242</v>
      </c>
      <c r="C15" s="20">
        <v>0.51</v>
      </c>
      <c r="D15" s="21">
        <f t="shared" si="1"/>
        <v>885.58053544458278</v>
      </c>
      <c r="E15" s="31">
        <v>3.1E-2</v>
      </c>
      <c r="F15" s="32">
        <f t="shared" si="2"/>
        <v>53.829405095651104</v>
      </c>
      <c r="G15" s="31">
        <v>1.0181873788922696E-3</v>
      </c>
      <c r="H15" s="33">
        <f t="shared" si="3"/>
        <v>1.7680135768281025</v>
      </c>
      <c r="I15" s="30"/>
    </row>
    <row r="16" spans="1:9" x14ac:dyDescent="0.25">
      <c r="A16" s="22">
        <v>2022</v>
      </c>
      <c r="B16" s="23">
        <v>4819.9653182956863</v>
      </c>
      <c r="C16" s="24">
        <v>0.51</v>
      </c>
      <c r="D16" s="25">
        <f t="shared" si="1"/>
        <v>897.2365440007419</v>
      </c>
      <c r="E16" s="34">
        <v>3.1E-2</v>
      </c>
      <c r="F16" s="35">
        <f t="shared" si="2"/>
        <v>54.5379075765157</v>
      </c>
      <c r="G16" s="34">
        <v>1.0181873788922696E-3</v>
      </c>
      <c r="H16" s="36">
        <f t="shared" si="3"/>
        <v>1.7912841666323021</v>
      </c>
      <c r="I16" s="30"/>
    </row>
    <row r="17" spans="1:9" x14ac:dyDescent="0.25">
      <c r="A17" s="18">
        <v>2023</v>
      </c>
      <c r="B17" s="19">
        <v>4883.4056884730189</v>
      </c>
      <c r="C17" s="20">
        <v>0.51</v>
      </c>
      <c r="D17" s="21">
        <f t="shared" si="1"/>
        <v>909.04596890925245</v>
      </c>
      <c r="E17" s="31">
        <v>3.1E-2</v>
      </c>
      <c r="F17" s="32">
        <f t="shared" si="2"/>
        <v>55.255735365072212</v>
      </c>
      <c r="G17" s="31">
        <v>1.0181873788922696E-3</v>
      </c>
      <c r="H17" s="33">
        <f t="shared" si="3"/>
        <v>1.8148610438750892</v>
      </c>
      <c r="I17" s="30"/>
    </row>
    <row r="18" spans="1:9" x14ac:dyDescent="0.25">
      <c r="A18" s="22">
        <v>2024</v>
      </c>
      <c r="B18" s="23">
        <v>4947.6810606270183</v>
      </c>
      <c r="C18" s="24">
        <v>0.51</v>
      </c>
      <c r="D18" s="25">
        <f t="shared" si="1"/>
        <v>921.01082943571942</v>
      </c>
      <c r="E18" s="34">
        <v>3.1E-2</v>
      </c>
      <c r="F18" s="35">
        <f t="shared" si="2"/>
        <v>55.98301120099471</v>
      </c>
      <c r="G18" s="34">
        <v>1.0181873788922696E-3</v>
      </c>
      <c r="H18" s="36">
        <f t="shared" si="3"/>
        <v>1.8387482399108832</v>
      </c>
      <c r="I18" s="30"/>
    </row>
    <row r="19" spans="1:9" x14ac:dyDescent="0.25">
      <c r="A19" s="18">
        <v>2025</v>
      </c>
      <c r="B19" s="19">
        <v>5012.802425051389</v>
      </c>
      <c r="C19" s="20">
        <v>0.51</v>
      </c>
      <c r="D19" s="28">
        <f t="shared" si="1"/>
        <v>933.13317142331618</v>
      </c>
      <c r="E19" s="37">
        <v>3.1E-2</v>
      </c>
      <c r="F19" s="38">
        <f t="shared" si="2"/>
        <v>56.719859439456471</v>
      </c>
      <c r="G19" s="39">
        <v>1.0181873788922696E-3</v>
      </c>
      <c r="H19" s="40">
        <f t="shared" si="3"/>
        <v>1.8629498391547787</v>
      </c>
      <c r="I19" s="30"/>
    </row>
    <row r="20" spans="1:9" x14ac:dyDescent="0.25">
      <c r="A20" s="22">
        <v>2026</v>
      </c>
      <c r="B20" s="23">
        <v>5078.7809166940524</v>
      </c>
      <c r="C20" s="24">
        <v>0.51</v>
      </c>
      <c r="D20" s="29">
        <f t="shared" si="1"/>
        <v>945.41506764259771</v>
      </c>
      <c r="E20" s="41">
        <v>3.1E-2</v>
      </c>
      <c r="F20" s="42">
        <f t="shared" si="2"/>
        <v>57.466406072393198</v>
      </c>
      <c r="G20" s="43">
        <v>1.0181873788922696E-3</v>
      </c>
      <c r="H20" s="42">
        <f t="shared" si="3"/>
        <v>1.8874699797809302</v>
      </c>
      <c r="I20" s="30"/>
    </row>
    <row r="21" spans="1:9" x14ac:dyDescent="0.25">
      <c r="A21" s="18">
        <v>2027</v>
      </c>
      <c r="B21" s="19">
        <v>5145.6278170610813</v>
      </c>
      <c r="C21" s="20">
        <v>0.51</v>
      </c>
      <c r="D21" s="28">
        <f t="shared" si="1"/>
        <v>957.85861814592033</v>
      </c>
      <c r="E21" s="37">
        <v>3.1E-2</v>
      </c>
      <c r="F21" s="38">
        <f t="shared" si="2"/>
        <v>58.222778750046132</v>
      </c>
      <c r="G21" s="39">
        <v>1.0181873788922696E-3</v>
      </c>
      <c r="H21" s="38">
        <f t="shared" si="3"/>
        <v>1.9123128544301293</v>
      </c>
      <c r="I21" s="30"/>
    </row>
    <row r="22" spans="1:9" x14ac:dyDescent="0.25">
      <c r="A22" s="22">
        <v>2028</v>
      </c>
      <c r="B22" s="23">
        <v>5213.3545561457031</v>
      </c>
      <c r="C22" s="24">
        <v>0.51</v>
      </c>
      <c r="D22" s="29">
        <f t="shared" si="1"/>
        <v>970.46595062652261</v>
      </c>
      <c r="E22" s="41">
        <v>3.1E-2</v>
      </c>
      <c r="F22" s="42">
        <f t="shared" si="2"/>
        <v>58.989106802788626</v>
      </c>
      <c r="G22" s="43">
        <v>1.0181873788922696E-3</v>
      </c>
      <c r="H22" s="42">
        <f t="shared" si="3"/>
        <v>1.9374827109266939</v>
      </c>
      <c r="I22" s="30"/>
    </row>
    <row r="23" spans="1:9" x14ac:dyDescent="0.25">
      <c r="A23" s="18">
        <v>2029</v>
      </c>
      <c r="B23" s="19">
        <v>5281.972714382684</v>
      </c>
      <c r="C23" s="20">
        <v>0.51</v>
      </c>
      <c r="D23" s="28">
        <f t="shared" si="1"/>
        <v>983.2392207823367</v>
      </c>
      <c r="E23" s="37">
        <v>3.1E-2</v>
      </c>
      <c r="F23" s="38">
        <f t="shared" si="2"/>
        <v>59.765521263240061</v>
      </c>
      <c r="G23" s="39">
        <v>1.0181873788922696E-3</v>
      </c>
      <c r="H23" s="38">
        <f t="shared" si="3"/>
        <v>1.9629838530047941</v>
      </c>
      <c r="I23" s="30"/>
    </row>
    <row r="24" spans="1:9" x14ac:dyDescent="0.25">
      <c r="A24" s="22">
        <v>2030</v>
      </c>
      <c r="B24" s="23">
        <v>5351.4940246284386</v>
      </c>
      <c r="C24" s="24">
        <v>0.51</v>
      </c>
      <c r="D24" s="29">
        <f t="shared" si="1"/>
        <v>996.18061268458382</v>
      </c>
      <c r="E24" s="41">
        <v>3.1E-2</v>
      </c>
      <c r="F24" s="42">
        <f t="shared" si="2"/>
        <v>60.552154888670785</v>
      </c>
      <c r="G24" s="43">
        <v>1.0181873788922696E-3</v>
      </c>
      <c r="H24" s="42">
        <f t="shared" si="3"/>
        <v>1.9888206410443368</v>
      </c>
      <c r="I24" s="30"/>
    </row>
    <row r="25" spans="1:9" x14ac:dyDescent="0.25">
      <c r="A25" s="18">
        <v>2031</v>
      </c>
      <c r="B25" s="19">
        <v>5421.9303741672065</v>
      </c>
      <c r="C25" s="20">
        <v>0.51</v>
      </c>
      <c r="D25" s="28">
        <f t="shared" si="1"/>
        <v>1009.2923391512256</v>
      </c>
      <c r="E25" s="37">
        <v>3.1E-2</v>
      </c>
      <c r="F25" s="38">
        <f t="shared" si="2"/>
        <v>61.349142183701943</v>
      </c>
      <c r="G25" s="39">
        <v>1.0181873788922696E-3</v>
      </c>
      <c r="H25" s="38">
        <f t="shared" si="3"/>
        <v>2.0149974928165371</v>
      </c>
      <c r="I25" s="30"/>
    </row>
    <row r="26" spans="1:9" x14ac:dyDescent="0.25">
      <c r="A26" s="22">
        <v>2032</v>
      </c>
      <c r="B26" s="23">
        <v>5493.2938067436307</v>
      </c>
      <c r="C26" s="24">
        <v>0.51</v>
      </c>
      <c r="D26" s="29">
        <f t="shared" si="1"/>
        <v>1022.5766421253268</v>
      </c>
      <c r="E26" s="41">
        <v>3.1E-2</v>
      </c>
      <c r="F26" s="42">
        <f t="shared" si="2"/>
        <v>62.156619423304186</v>
      </c>
      <c r="G26" s="43">
        <v>1.0181873788922696E-3</v>
      </c>
      <c r="H26" s="42">
        <f t="shared" si="3"/>
        <v>2.0415188842393039</v>
      </c>
      <c r="I26" s="30"/>
    </row>
    <row r="27" spans="1:9" x14ac:dyDescent="0.25">
      <c r="A27" s="18">
        <v>2033</v>
      </c>
      <c r="B27" s="19">
        <v>5565.5965246220849</v>
      </c>
      <c r="C27" s="20">
        <v>0.51</v>
      </c>
      <c r="D27" s="28">
        <f t="shared" si="1"/>
        <v>1036.0357930584012</v>
      </c>
      <c r="E27" s="37">
        <v>3.1E-2</v>
      </c>
      <c r="F27" s="38">
        <f t="shared" si="2"/>
        <v>62.974724676098901</v>
      </c>
      <c r="G27" s="39">
        <v>1.0181873788922696E-3</v>
      </c>
      <c r="H27" s="38">
        <f t="shared" si="3"/>
        <v>2.0683893501425632</v>
      </c>
      <c r="I27" s="30"/>
    </row>
    <row r="28" spans="1:9" x14ac:dyDescent="0.25">
      <c r="A28" s="22">
        <v>2034</v>
      </c>
      <c r="B28" s="23">
        <v>5638.8508906731167</v>
      </c>
      <c r="C28" s="24">
        <v>0.51</v>
      </c>
      <c r="D28" s="29">
        <f t="shared" si="1"/>
        <v>1049.6720932988007</v>
      </c>
      <c r="E28" s="41">
        <v>3.1E-2</v>
      </c>
      <c r="F28" s="42">
        <f t="shared" si="2"/>
        <v>63.803597827966314</v>
      </c>
      <c r="G28" s="43">
        <v>1.0181873788922696E-3</v>
      </c>
      <c r="H28" s="42">
        <f t="shared" si="3"/>
        <v>2.0956134850436623</v>
      </c>
      <c r="I28" s="30"/>
    </row>
    <row r="29" spans="1:9" x14ac:dyDescent="0.25">
      <c r="A29" s="18">
        <v>2035</v>
      </c>
      <c r="B29" s="19">
        <v>5709.7470889301703</v>
      </c>
      <c r="C29" s="20">
        <v>0.51</v>
      </c>
      <c r="D29" s="28">
        <f t="shared" si="1"/>
        <v>1062.8694206043513</v>
      </c>
      <c r="E29" s="37">
        <v>3.1E-2</v>
      </c>
      <c r="F29" s="38">
        <f t="shared" si="2"/>
        <v>64.605788311244879</v>
      </c>
      <c r="G29" s="39">
        <v>1.0181873788922696E-3</v>
      </c>
      <c r="H29" s="38">
        <f t="shared" si="3"/>
        <v>2.1219612342546856</v>
      </c>
      <c r="I29" s="30"/>
    </row>
    <row r="30" spans="1:9" x14ac:dyDescent="0.25">
      <c r="A30" s="22">
        <v>2036</v>
      </c>
      <c r="B30" s="23">
        <v>5781.5850771845899</v>
      </c>
      <c r="C30" s="24">
        <v>0.51</v>
      </c>
      <c r="D30" s="29">
        <f t="shared" si="1"/>
        <v>1076.2420621179112</v>
      </c>
      <c r="E30" s="41">
        <v>3.1E-2</v>
      </c>
      <c r="F30" s="42">
        <f t="shared" si="2"/>
        <v>65.41863514834364</v>
      </c>
      <c r="G30" s="43">
        <v>1.0181873788922696E-3</v>
      </c>
      <c r="H30" s="42">
        <f t="shared" si="3"/>
        <v>2.1486589887871519</v>
      </c>
      <c r="I30" s="30"/>
    </row>
    <row r="31" spans="1:9" x14ac:dyDescent="0.25">
      <c r="A31" s="18">
        <v>2037</v>
      </c>
      <c r="B31" s="19">
        <v>5853.4230654390103</v>
      </c>
      <c r="C31" s="20">
        <v>0.51</v>
      </c>
      <c r="D31" s="28">
        <f t="shared" si="1"/>
        <v>1089.6147036314719</v>
      </c>
      <c r="E31" s="37">
        <v>3.1E-2</v>
      </c>
      <c r="F31" s="38">
        <f t="shared" si="2"/>
        <v>66.231481985442414</v>
      </c>
      <c r="G31" s="39">
        <v>1.0181873788922696E-3</v>
      </c>
      <c r="H31" s="38">
        <f t="shared" si="3"/>
        <v>2.1753567433196186</v>
      </c>
      <c r="I31" s="30"/>
    </row>
    <row r="32" spans="1:9" x14ac:dyDescent="0.25">
      <c r="A32" s="22">
        <v>2038</v>
      </c>
      <c r="B32" s="23">
        <v>5925.2610536934399</v>
      </c>
      <c r="C32" s="24">
        <v>0.51</v>
      </c>
      <c r="D32" s="29">
        <f t="shared" si="1"/>
        <v>1102.9873451450337</v>
      </c>
      <c r="E32" s="41">
        <v>3.1E-2</v>
      </c>
      <c r="F32" s="42">
        <f t="shared" si="2"/>
        <v>67.04432882254126</v>
      </c>
      <c r="G32" s="43">
        <v>1.0181873788922696E-3</v>
      </c>
      <c r="H32" s="42">
        <f t="shared" si="3"/>
        <v>2.2020544978520884</v>
      </c>
      <c r="I32" s="30"/>
    </row>
    <row r="33" spans="1:9" x14ac:dyDescent="0.25">
      <c r="A33" s="18">
        <v>2039</v>
      </c>
      <c r="B33" s="19">
        <v>5997.0990419478603</v>
      </c>
      <c r="C33" s="20">
        <v>0.51</v>
      </c>
      <c r="D33" s="28">
        <f t="shared" si="1"/>
        <v>1116.3599866585944</v>
      </c>
      <c r="E33" s="37">
        <v>3.1E-2</v>
      </c>
      <c r="F33" s="38">
        <f t="shared" si="2"/>
        <v>67.857175659640035</v>
      </c>
      <c r="G33" s="39">
        <v>1.0181873788922696E-3</v>
      </c>
      <c r="H33" s="38">
        <f t="shared" si="3"/>
        <v>2.2287522523845551</v>
      </c>
      <c r="I33" s="30"/>
    </row>
    <row r="34" spans="1:9" x14ac:dyDescent="0.25">
      <c r="A34" s="22">
        <v>2040</v>
      </c>
      <c r="B34" s="23">
        <v>6068.9370302022799</v>
      </c>
      <c r="C34" s="24">
        <v>0.51</v>
      </c>
      <c r="D34" s="29">
        <f t="shared" si="1"/>
        <v>1129.7326281721544</v>
      </c>
      <c r="E34" s="41">
        <v>3.1E-2</v>
      </c>
      <c r="F34" s="42">
        <f t="shared" si="2"/>
        <v>68.670022496738795</v>
      </c>
      <c r="G34" s="43">
        <v>1.0181873788922696E-3</v>
      </c>
      <c r="H34" s="44">
        <f t="shared" si="3"/>
        <v>2.2554500069170214</v>
      </c>
      <c r="I34" s="30"/>
    </row>
  </sheetData>
  <mergeCells count="6">
    <mergeCell ref="E3:F3"/>
    <mergeCell ref="I8:I11"/>
    <mergeCell ref="A1:H1"/>
    <mergeCell ref="E2:H2"/>
    <mergeCell ref="C2:D2"/>
    <mergeCell ref="G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proj_pop</vt:lpstr>
      <vt:lpstr>proj_rs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2019-10-28T19:38:36Z</dcterms:created>
  <dcterms:modified xsi:type="dcterms:W3CDTF">2019-11-19T18:51:57Z</dcterms:modified>
</cp:coreProperties>
</file>